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cas\OneDrive\Documentos\UP\Java\"/>
    </mc:Choice>
  </mc:AlternateContent>
  <xr:revisionPtr revIDLastSave="0" documentId="8_{7D022626-4455-4D2B-8AFB-2476B3A68BB5}" xr6:coauthVersionLast="45" xr6:coauthVersionMax="45" xr10:uidLastSave="{00000000-0000-0000-0000-000000000000}"/>
  <bookViews>
    <workbookView xWindow="28680" yWindow="-120" windowWidth="29040" windowHeight="16440" xr2:uid="{B6CFA315-85C7-4222-AA1F-FB5EA21B7E7A}"/>
  </bookViews>
  <sheets>
    <sheet name="MAIN" sheetId="4" r:id="rId1"/>
    <sheet name="Sheet1" sheetId="1" r:id="rId2"/>
    <sheet name="BASE CONTATOS" sheetId="5" r:id="rId3"/>
    <sheet name="DE_PARA" sheetId="3" r:id="rId4"/>
    <sheet name="BASE_DADOS" sheetId="2" r:id="rId5"/>
    <sheet name="ESTOQUE" sheetId="6" r:id="rId6"/>
    <sheet name="CSV" sheetId="8" r:id="rId7"/>
    <sheet name="Fornecedores" sheetId="7" r:id="rId8"/>
    <sheet name="Sheet3" sheetId="9" r:id="rId9"/>
  </sheets>
  <definedNames>
    <definedName name="_xlnm._FilterDatabase" localSheetId="4" hidden="1">BASE_DADOS!$B$1:$K$3030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R12" i="3" l="1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A2" i="6"/>
  <c r="Q19" i="3"/>
  <c r="P949" i="8"/>
  <c r="P948" i="8"/>
  <c r="P947" i="8"/>
  <c r="P946" i="8"/>
  <c r="P945" i="8"/>
  <c r="P944" i="8"/>
  <c r="P943" i="8"/>
  <c r="P942" i="8"/>
  <c r="P941" i="8"/>
  <c r="P940" i="8"/>
  <c r="P939" i="8"/>
  <c r="P938" i="8"/>
  <c r="P937" i="8"/>
  <c r="P936" i="8"/>
  <c r="P935" i="8"/>
  <c r="P934" i="8"/>
  <c r="P933" i="8"/>
  <c r="P932" i="8"/>
  <c r="P931" i="8"/>
  <c r="P930" i="8"/>
  <c r="P929" i="8"/>
  <c r="P928" i="8"/>
  <c r="P927" i="8"/>
  <c r="P926" i="8"/>
  <c r="P925" i="8"/>
  <c r="P924" i="8"/>
  <c r="P923" i="8"/>
  <c r="P922" i="8"/>
  <c r="P921" i="8"/>
  <c r="P920" i="8"/>
  <c r="P919" i="8"/>
  <c r="P918" i="8"/>
  <c r="P917" i="8"/>
  <c r="P916" i="8"/>
  <c r="P915" i="8"/>
  <c r="P914" i="8"/>
  <c r="P913" i="8"/>
  <c r="P912" i="8"/>
  <c r="P911" i="8"/>
  <c r="P910" i="8"/>
  <c r="P909" i="8"/>
  <c r="P908" i="8"/>
  <c r="P907" i="8"/>
  <c r="P906" i="8"/>
  <c r="P905" i="8"/>
  <c r="P904" i="8"/>
  <c r="P903" i="8"/>
  <c r="P902" i="8"/>
  <c r="P901" i="8"/>
  <c r="P900" i="8"/>
  <c r="P899" i="8"/>
  <c r="P898" i="8"/>
  <c r="P897" i="8"/>
  <c r="P896" i="8"/>
  <c r="P895" i="8"/>
  <c r="P894" i="8"/>
  <c r="P893" i="8"/>
  <c r="P892" i="8"/>
  <c r="P891" i="8"/>
  <c r="P890" i="8"/>
  <c r="P889" i="8"/>
  <c r="P888" i="8"/>
  <c r="P887" i="8"/>
  <c r="P886" i="8"/>
  <c r="P885" i="8"/>
  <c r="P884" i="8"/>
  <c r="P883" i="8"/>
  <c r="P882" i="8"/>
  <c r="P881" i="8"/>
  <c r="P880" i="8"/>
  <c r="P879" i="8"/>
  <c r="P878" i="8"/>
  <c r="P877" i="8"/>
  <c r="P876" i="8"/>
  <c r="P875" i="8"/>
  <c r="P874" i="8"/>
  <c r="P873" i="8"/>
  <c r="P872" i="8"/>
  <c r="P871" i="8"/>
  <c r="P870" i="8"/>
  <c r="P869" i="8"/>
  <c r="P868" i="8"/>
  <c r="P867" i="8"/>
  <c r="P866" i="8"/>
  <c r="P865" i="8"/>
  <c r="P864" i="8"/>
  <c r="P863" i="8"/>
  <c r="P862" i="8"/>
  <c r="P861" i="8"/>
  <c r="P860" i="8"/>
  <c r="P859" i="8"/>
  <c r="P858" i="8"/>
  <c r="P857" i="8"/>
  <c r="P856" i="8"/>
  <c r="P855" i="8"/>
  <c r="P854" i="8"/>
  <c r="P853" i="8"/>
  <c r="P852" i="8"/>
  <c r="P851" i="8"/>
  <c r="P850" i="8"/>
  <c r="P849" i="8"/>
  <c r="P848" i="8"/>
  <c r="P847" i="8"/>
  <c r="P846" i="8"/>
  <c r="D847" i="2" s="1"/>
  <c r="P845" i="8"/>
  <c r="P844" i="8"/>
  <c r="P843" i="8"/>
  <c r="P842" i="8"/>
  <c r="P841" i="8"/>
  <c r="P840" i="8"/>
  <c r="P839" i="8"/>
  <c r="P838" i="8"/>
  <c r="D839" i="2" s="1"/>
  <c r="P837" i="8"/>
  <c r="P836" i="8"/>
  <c r="P835" i="8"/>
  <c r="P834" i="8"/>
  <c r="P833" i="8"/>
  <c r="P832" i="8"/>
  <c r="P831" i="8"/>
  <c r="P830" i="8"/>
  <c r="D831" i="2" s="1"/>
  <c r="P829" i="8"/>
  <c r="P828" i="8"/>
  <c r="P827" i="8"/>
  <c r="P826" i="8"/>
  <c r="P825" i="8"/>
  <c r="P824" i="8"/>
  <c r="P823" i="8"/>
  <c r="P822" i="8"/>
  <c r="D823" i="2" s="1"/>
  <c r="P821" i="8"/>
  <c r="P820" i="8"/>
  <c r="P819" i="8"/>
  <c r="P818" i="8"/>
  <c r="D819" i="2" s="1"/>
  <c r="P817" i="8"/>
  <c r="P816" i="8"/>
  <c r="P815" i="8"/>
  <c r="P814" i="8"/>
  <c r="D815" i="2" s="1"/>
  <c r="P813" i="8"/>
  <c r="P812" i="8"/>
  <c r="P811" i="8"/>
  <c r="P810" i="8"/>
  <c r="D811" i="2" s="1"/>
  <c r="P809" i="8"/>
  <c r="P808" i="8"/>
  <c r="P807" i="8"/>
  <c r="P806" i="8"/>
  <c r="D807" i="2" s="1"/>
  <c r="P805" i="8"/>
  <c r="P804" i="8"/>
  <c r="P803" i="8"/>
  <c r="P802" i="8"/>
  <c r="P801" i="8"/>
  <c r="P800" i="8"/>
  <c r="P799" i="8"/>
  <c r="P798" i="8"/>
  <c r="P797" i="8"/>
  <c r="P796" i="8"/>
  <c r="P795" i="8"/>
  <c r="P794" i="8"/>
  <c r="D795" i="2" s="1"/>
  <c r="P793" i="8"/>
  <c r="P792" i="8"/>
  <c r="P791" i="8"/>
  <c r="P790" i="8"/>
  <c r="D791" i="2" s="1"/>
  <c r="P789" i="8"/>
  <c r="P788" i="8"/>
  <c r="P787" i="8"/>
  <c r="P786" i="8"/>
  <c r="D787" i="2" s="1"/>
  <c r="P785" i="8"/>
  <c r="P784" i="8"/>
  <c r="P783" i="8"/>
  <c r="P782" i="8"/>
  <c r="D783" i="2" s="1"/>
  <c r="P781" i="8"/>
  <c r="P780" i="8"/>
  <c r="P779" i="8"/>
  <c r="P778" i="8"/>
  <c r="D779" i="2" s="1"/>
  <c r="P777" i="8"/>
  <c r="P776" i="8"/>
  <c r="P775" i="8"/>
  <c r="P774" i="8"/>
  <c r="D775" i="2" s="1"/>
  <c r="P773" i="8"/>
  <c r="P772" i="8"/>
  <c r="P771" i="8"/>
  <c r="P770" i="8"/>
  <c r="P769" i="8"/>
  <c r="P768" i="8"/>
  <c r="P767" i="8"/>
  <c r="P766" i="8"/>
  <c r="P765" i="8"/>
  <c r="P764" i="8"/>
  <c r="P763" i="8"/>
  <c r="P762" i="8"/>
  <c r="D763" i="2" s="1"/>
  <c r="P761" i="8"/>
  <c r="P760" i="8"/>
  <c r="P759" i="8"/>
  <c r="P758" i="8"/>
  <c r="D759" i="2" s="1"/>
  <c r="P757" i="8"/>
  <c r="P756" i="8"/>
  <c r="P755" i="8"/>
  <c r="P754" i="8"/>
  <c r="D755" i="2" s="1"/>
  <c r="P753" i="8"/>
  <c r="P752" i="8"/>
  <c r="P751" i="8"/>
  <c r="P750" i="8"/>
  <c r="D751" i="2" s="1"/>
  <c r="P749" i="8"/>
  <c r="P748" i="8"/>
  <c r="P747" i="8"/>
  <c r="P746" i="8"/>
  <c r="D747" i="2" s="1"/>
  <c r="P745" i="8"/>
  <c r="P744" i="8"/>
  <c r="P743" i="8"/>
  <c r="P742" i="8"/>
  <c r="D743" i="2" s="1"/>
  <c r="P741" i="8"/>
  <c r="P740" i="8"/>
  <c r="P739" i="8"/>
  <c r="P738" i="8"/>
  <c r="P737" i="8"/>
  <c r="P736" i="8"/>
  <c r="P735" i="8"/>
  <c r="P734" i="8"/>
  <c r="P733" i="8"/>
  <c r="P732" i="8"/>
  <c r="P731" i="8"/>
  <c r="P730" i="8"/>
  <c r="D731" i="2" s="1"/>
  <c r="P729" i="8"/>
  <c r="P728" i="8"/>
  <c r="P727" i="8"/>
  <c r="P726" i="8"/>
  <c r="D727" i="2" s="1"/>
  <c r="P725" i="8"/>
  <c r="P724" i="8"/>
  <c r="P723" i="8"/>
  <c r="P722" i="8"/>
  <c r="D723" i="2" s="1"/>
  <c r="P721" i="8"/>
  <c r="P720" i="8"/>
  <c r="P719" i="8"/>
  <c r="P718" i="8"/>
  <c r="D719" i="2" s="1"/>
  <c r="P717" i="8"/>
  <c r="P716" i="8"/>
  <c r="P715" i="8"/>
  <c r="P714" i="8"/>
  <c r="D715" i="2" s="1"/>
  <c r="P713" i="8"/>
  <c r="P712" i="8"/>
  <c r="P711" i="8"/>
  <c r="P710" i="8"/>
  <c r="D711" i="2" s="1"/>
  <c r="P709" i="8"/>
  <c r="P708" i="8"/>
  <c r="P707" i="8"/>
  <c r="P706" i="8"/>
  <c r="P705" i="8"/>
  <c r="P704" i="8"/>
  <c r="P703" i="8"/>
  <c r="P702" i="8"/>
  <c r="P701" i="8"/>
  <c r="P700" i="8"/>
  <c r="P699" i="8"/>
  <c r="P698" i="8"/>
  <c r="D699" i="2" s="1"/>
  <c r="P697" i="8"/>
  <c r="P696" i="8"/>
  <c r="P695" i="8"/>
  <c r="P694" i="8"/>
  <c r="D695" i="2" s="1"/>
  <c r="P693" i="8"/>
  <c r="P692" i="8"/>
  <c r="P691" i="8"/>
  <c r="P690" i="8"/>
  <c r="D691" i="2" s="1"/>
  <c r="P689" i="8"/>
  <c r="P688" i="8"/>
  <c r="P687" i="8"/>
  <c r="P686" i="8"/>
  <c r="D687" i="2" s="1"/>
  <c r="P685" i="8"/>
  <c r="P684" i="8"/>
  <c r="P683" i="8"/>
  <c r="P682" i="8"/>
  <c r="D683" i="2" s="1"/>
  <c r="P681" i="8"/>
  <c r="P680" i="8"/>
  <c r="P679" i="8"/>
  <c r="P678" i="8"/>
  <c r="D679" i="2" s="1"/>
  <c r="P677" i="8"/>
  <c r="P676" i="8"/>
  <c r="P675" i="8"/>
  <c r="P674" i="8"/>
  <c r="P673" i="8"/>
  <c r="P672" i="8"/>
  <c r="P671" i="8"/>
  <c r="P670" i="8"/>
  <c r="P669" i="8"/>
  <c r="P668" i="8"/>
  <c r="P667" i="8"/>
  <c r="P666" i="8"/>
  <c r="D667" i="2" s="1"/>
  <c r="P665" i="8"/>
  <c r="P664" i="8"/>
  <c r="P663" i="8"/>
  <c r="P662" i="8"/>
  <c r="D663" i="2" s="1"/>
  <c r="P661" i="8"/>
  <c r="P660" i="8"/>
  <c r="P659" i="8"/>
  <c r="P658" i="8"/>
  <c r="D659" i="2" s="1"/>
  <c r="P657" i="8"/>
  <c r="P656" i="8"/>
  <c r="P655" i="8"/>
  <c r="P654" i="8"/>
  <c r="D655" i="2" s="1"/>
  <c r="P653" i="8"/>
  <c r="P652" i="8"/>
  <c r="P651" i="8"/>
  <c r="P650" i="8"/>
  <c r="D651" i="2" s="1"/>
  <c r="P649" i="8"/>
  <c r="P648" i="8"/>
  <c r="P647" i="8"/>
  <c r="P646" i="8"/>
  <c r="D647" i="2" s="1"/>
  <c r="P645" i="8"/>
  <c r="P644" i="8"/>
  <c r="P643" i="8"/>
  <c r="P642" i="8"/>
  <c r="D643" i="2" s="1"/>
  <c r="P641" i="8"/>
  <c r="P640" i="8"/>
  <c r="P639" i="8"/>
  <c r="P638" i="8"/>
  <c r="D639" i="2" s="1"/>
  <c r="P637" i="8"/>
  <c r="P636" i="8"/>
  <c r="P635" i="8"/>
  <c r="P634" i="8"/>
  <c r="D635" i="2" s="1"/>
  <c r="P633" i="8"/>
  <c r="P632" i="8"/>
  <c r="P631" i="8"/>
  <c r="P630" i="8"/>
  <c r="D631" i="2" s="1"/>
  <c r="P629" i="8"/>
  <c r="P628" i="8"/>
  <c r="P627" i="8"/>
  <c r="P626" i="8"/>
  <c r="D627" i="2" s="1"/>
  <c r="P625" i="8"/>
  <c r="P624" i="8"/>
  <c r="P623" i="8"/>
  <c r="P622" i="8"/>
  <c r="D623" i="2" s="1"/>
  <c r="P621" i="8"/>
  <c r="P620" i="8"/>
  <c r="P619" i="8"/>
  <c r="P618" i="8"/>
  <c r="D619" i="2" s="1"/>
  <c r="P617" i="8"/>
  <c r="P616" i="8"/>
  <c r="P615" i="8"/>
  <c r="P614" i="8"/>
  <c r="D615" i="2" s="1"/>
  <c r="P613" i="8"/>
  <c r="P612" i="8"/>
  <c r="P611" i="8"/>
  <c r="P610" i="8"/>
  <c r="D611" i="2" s="1"/>
  <c r="P609" i="8"/>
  <c r="P608" i="8"/>
  <c r="P607" i="8"/>
  <c r="P606" i="8"/>
  <c r="D607" i="2" s="1"/>
  <c r="P605" i="8"/>
  <c r="P604" i="8"/>
  <c r="P603" i="8"/>
  <c r="P602" i="8"/>
  <c r="D603" i="2" s="1"/>
  <c r="P601" i="8"/>
  <c r="P600" i="8"/>
  <c r="P599" i="8"/>
  <c r="P598" i="8"/>
  <c r="D599" i="2" s="1"/>
  <c r="P597" i="8"/>
  <c r="P596" i="8"/>
  <c r="P595" i="8"/>
  <c r="P594" i="8"/>
  <c r="D595" i="2" s="1"/>
  <c r="P593" i="8"/>
  <c r="P592" i="8"/>
  <c r="P591" i="8"/>
  <c r="P590" i="8"/>
  <c r="D591" i="2" s="1"/>
  <c r="P589" i="8"/>
  <c r="P588" i="8"/>
  <c r="P587" i="8"/>
  <c r="P586" i="8"/>
  <c r="D587" i="2" s="1"/>
  <c r="P585" i="8"/>
  <c r="P584" i="8"/>
  <c r="P583" i="8"/>
  <c r="P582" i="8"/>
  <c r="D583" i="2" s="1"/>
  <c r="P581" i="8"/>
  <c r="P580" i="8"/>
  <c r="P579" i="8"/>
  <c r="P578" i="8"/>
  <c r="D579" i="2" s="1"/>
  <c r="P577" i="8"/>
  <c r="P576" i="8"/>
  <c r="P575" i="8"/>
  <c r="P574" i="8"/>
  <c r="D575" i="2" s="1"/>
  <c r="P573" i="8"/>
  <c r="P572" i="8"/>
  <c r="P571" i="8"/>
  <c r="P570" i="8"/>
  <c r="D571" i="2" s="1"/>
  <c r="P569" i="8"/>
  <c r="P568" i="8"/>
  <c r="P567" i="8"/>
  <c r="P566" i="8"/>
  <c r="D567" i="2" s="1"/>
  <c r="P565" i="8"/>
  <c r="P564" i="8"/>
  <c r="P563" i="8"/>
  <c r="P562" i="8"/>
  <c r="D563" i="2" s="1"/>
  <c r="P561" i="8"/>
  <c r="P560" i="8"/>
  <c r="P559" i="8"/>
  <c r="P558" i="8"/>
  <c r="D559" i="2" s="1"/>
  <c r="P557" i="8"/>
  <c r="P556" i="8"/>
  <c r="P555" i="8"/>
  <c r="P554" i="8"/>
  <c r="D555" i="2" s="1"/>
  <c r="P553" i="8"/>
  <c r="P552" i="8"/>
  <c r="P551" i="8"/>
  <c r="P550" i="8"/>
  <c r="D551" i="2" s="1"/>
  <c r="P549" i="8"/>
  <c r="P548" i="8"/>
  <c r="P547" i="8"/>
  <c r="P546" i="8"/>
  <c r="D547" i="2" s="1"/>
  <c r="P545" i="8"/>
  <c r="P544" i="8"/>
  <c r="P543" i="8"/>
  <c r="P542" i="8"/>
  <c r="D543" i="2" s="1"/>
  <c r="P541" i="8"/>
  <c r="P540" i="8"/>
  <c r="P539" i="8"/>
  <c r="P538" i="8"/>
  <c r="D539" i="2" s="1"/>
  <c r="P537" i="8"/>
  <c r="P536" i="8"/>
  <c r="P535" i="8"/>
  <c r="P534" i="8"/>
  <c r="D535" i="2" s="1"/>
  <c r="P533" i="8"/>
  <c r="P532" i="8"/>
  <c r="P531" i="8"/>
  <c r="P530" i="8"/>
  <c r="D531" i="2" s="1"/>
  <c r="P529" i="8"/>
  <c r="P528" i="8"/>
  <c r="P527" i="8"/>
  <c r="P526" i="8"/>
  <c r="D527" i="2" s="1"/>
  <c r="P525" i="8"/>
  <c r="P524" i="8"/>
  <c r="P523" i="8"/>
  <c r="P522" i="8"/>
  <c r="D523" i="2" s="1"/>
  <c r="P521" i="8"/>
  <c r="P520" i="8"/>
  <c r="P519" i="8"/>
  <c r="P518" i="8"/>
  <c r="D519" i="2" s="1"/>
  <c r="P517" i="8"/>
  <c r="P516" i="8"/>
  <c r="P515" i="8"/>
  <c r="P514" i="8"/>
  <c r="D515" i="2" s="1"/>
  <c r="P513" i="8"/>
  <c r="P512" i="8"/>
  <c r="P511" i="8"/>
  <c r="P510" i="8"/>
  <c r="D511" i="2" s="1"/>
  <c r="P509" i="8"/>
  <c r="P508" i="8"/>
  <c r="P507" i="8"/>
  <c r="P506" i="8"/>
  <c r="D507" i="2" s="1"/>
  <c r="P505" i="8"/>
  <c r="P504" i="8"/>
  <c r="P503" i="8"/>
  <c r="P502" i="8"/>
  <c r="D503" i="2" s="1"/>
  <c r="P501" i="8"/>
  <c r="P500" i="8"/>
  <c r="P499" i="8"/>
  <c r="P498" i="8"/>
  <c r="D499" i="2" s="1"/>
  <c r="P497" i="8"/>
  <c r="P496" i="8"/>
  <c r="P495" i="8"/>
  <c r="P494" i="8"/>
  <c r="D495" i="2" s="1"/>
  <c r="P493" i="8"/>
  <c r="P492" i="8"/>
  <c r="P491" i="8"/>
  <c r="P490" i="8"/>
  <c r="D491" i="2" s="1"/>
  <c r="P489" i="8"/>
  <c r="P488" i="8"/>
  <c r="P487" i="8"/>
  <c r="P486" i="8"/>
  <c r="D487" i="2" s="1"/>
  <c r="P485" i="8"/>
  <c r="P484" i="8"/>
  <c r="P483" i="8"/>
  <c r="P482" i="8"/>
  <c r="D483" i="2" s="1"/>
  <c r="P481" i="8"/>
  <c r="P480" i="8"/>
  <c r="P479" i="8"/>
  <c r="P478" i="8"/>
  <c r="D479" i="2" s="1"/>
  <c r="P477" i="8"/>
  <c r="P476" i="8"/>
  <c r="P475" i="8"/>
  <c r="P474" i="8"/>
  <c r="D475" i="2" s="1"/>
  <c r="P473" i="8"/>
  <c r="P472" i="8"/>
  <c r="P471" i="8"/>
  <c r="P470" i="8"/>
  <c r="D471" i="2" s="1"/>
  <c r="P469" i="8"/>
  <c r="P468" i="8"/>
  <c r="P467" i="8"/>
  <c r="P466" i="8"/>
  <c r="D467" i="2" s="1"/>
  <c r="P465" i="8"/>
  <c r="P464" i="8"/>
  <c r="P463" i="8"/>
  <c r="P462" i="8"/>
  <c r="D463" i="2" s="1"/>
  <c r="P461" i="8"/>
  <c r="P460" i="8"/>
  <c r="P459" i="8"/>
  <c r="P458" i="8"/>
  <c r="D459" i="2" s="1"/>
  <c r="P457" i="8"/>
  <c r="P456" i="8"/>
  <c r="P455" i="8"/>
  <c r="P454" i="8"/>
  <c r="D455" i="2" s="1"/>
  <c r="P453" i="8"/>
  <c r="P452" i="8"/>
  <c r="P451" i="8"/>
  <c r="P450" i="8"/>
  <c r="P449" i="8"/>
  <c r="P448" i="8"/>
  <c r="P447" i="8"/>
  <c r="P446" i="8"/>
  <c r="P445" i="8"/>
  <c r="P444" i="8"/>
  <c r="P443" i="8"/>
  <c r="P442" i="8"/>
  <c r="P441" i="8"/>
  <c r="P440" i="8"/>
  <c r="P439" i="8"/>
  <c r="P438" i="8"/>
  <c r="P437" i="8"/>
  <c r="P436" i="8"/>
  <c r="P435" i="8"/>
  <c r="P434" i="8"/>
  <c r="D435" i="2" s="1"/>
  <c r="P433" i="8"/>
  <c r="P432" i="8"/>
  <c r="P431" i="8"/>
  <c r="P430" i="8"/>
  <c r="D431" i="2" s="1"/>
  <c r="P429" i="8"/>
  <c r="P428" i="8"/>
  <c r="P427" i="8"/>
  <c r="P426" i="8"/>
  <c r="D427" i="2" s="1"/>
  <c r="P425" i="8"/>
  <c r="P424" i="8"/>
  <c r="P423" i="8"/>
  <c r="P422" i="8"/>
  <c r="D423" i="2" s="1"/>
  <c r="P421" i="8"/>
  <c r="P420" i="8"/>
  <c r="P419" i="8"/>
  <c r="P418" i="8"/>
  <c r="D419" i="2" s="1"/>
  <c r="P417" i="8"/>
  <c r="P416" i="8"/>
  <c r="P415" i="8"/>
  <c r="P414" i="8"/>
  <c r="D415" i="2" s="1"/>
  <c r="P413" i="8"/>
  <c r="P412" i="8"/>
  <c r="P411" i="8"/>
  <c r="P410" i="8"/>
  <c r="D411" i="2" s="1"/>
  <c r="P409" i="8"/>
  <c r="P408" i="8"/>
  <c r="P407" i="8"/>
  <c r="P406" i="8"/>
  <c r="D407" i="2" s="1"/>
  <c r="P405" i="8"/>
  <c r="P404" i="8"/>
  <c r="P403" i="8"/>
  <c r="P402" i="8"/>
  <c r="D403" i="2" s="1"/>
  <c r="P401" i="8"/>
  <c r="P400" i="8"/>
  <c r="P399" i="8"/>
  <c r="P398" i="8"/>
  <c r="D399" i="2" s="1"/>
  <c r="P397" i="8"/>
  <c r="P396" i="8"/>
  <c r="P395" i="8"/>
  <c r="P394" i="8"/>
  <c r="D395" i="2" s="1"/>
  <c r="P393" i="8"/>
  <c r="P392" i="8"/>
  <c r="P391" i="8"/>
  <c r="P390" i="8"/>
  <c r="D391" i="2" s="1"/>
  <c r="P389" i="8"/>
  <c r="P388" i="8"/>
  <c r="P387" i="8"/>
  <c r="P386" i="8"/>
  <c r="P385" i="8"/>
  <c r="P384" i="8"/>
  <c r="P383" i="8"/>
  <c r="P382" i="8"/>
  <c r="P381" i="8"/>
  <c r="P380" i="8"/>
  <c r="P379" i="8"/>
  <c r="P378" i="8"/>
  <c r="P377" i="8"/>
  <c r="P376" i="8"/>
  <c r="P375" i="8"/>
  <c r="P374" i="8"/>
  <c r="P373" i="8"/>
  <c r="P372" i="8"/>
  <c r="P371" i="8"/>
  <c r="P370" i="8"/>
  <c r="D371" i="2" s="1"/>
  <c r="P369" i="8"/>
  <c r="P368" i="8"/>
  <c r="P367" i="8"/>
  <c r="P366" i="8"/>
  <c r="D367" i="2" s="1"/>
  <c r="P365" i="8"/>
  <c r="P364" i="8"/>
  <c r="P363" i="8"/>
  <c r="P362" i="8"/>
  <c r="D363" i="2" s="1"/>
  <c r="P361" i="8"/>
  <c r="P360" i="8"/>
  <c r="P359" i="8"/>
  <c r="P358" i="8"/>
  <c r="D359" i="2" s="1"/>
  <c r="P357" i="8"/>
  <c r="P356" i="8"/>
  <c r="P355" i="8"/>
  <c r="P354" i="8"/>
  <c r="D355" i="2" s="1"/>
  <c r="P353" i="8"/>
  <c r="P352" i="8"/>
  <c r="P351" i="8"/>
  <c r="P350" i="8"/>
  <c r="D351" i="2" s="1"/>
  <c r="P349" i="8"/>
  <c r="P348" i="8"/>
  <c r="P347" i="8"/>
  <c r="P346" i="8"/>
  <c r="D347" i="2" s="1"/>
  <c r="P345" i="8"/>
  <c r="P344" i="8"/>
  <c r="P343" i="8"/>
  <c r="P342" i="8"/>
  <c r="D343" i="2" s="1"/>
  <c r="P341" i="8"/>
  <c r="P340" i="8"/>
  <c r="P339" i="8"/>
  <c r="P338" i="8"/>
  <c r="D339" i="2" s="1"/>
  <c r="P337" i="8"/>
  <c r="P336" i="8"/>
  <c r="P335" i="8"/>
  <c r="P334" i="8"/>
  <c r="D335" i="2" s="1"/>
  <c r="P333" i="8"/>
  <c r="P332" i="8"/>
  <c r="P331" i="8"/>
  <c r="P330" i="8"/>
  <c r="D331" i="2" s="1"/>
  <c r="P329" i="8"/>
  <c r="P328" i="8"/>
  <c r="P327" i="8"/>
  <c r="P326" i="8"/>
  <c r="D327" i="2" s="1"/>
  <c r="P325" i="8"/>
  <c r="P324" i="8"/>
  <c r="P323" i="8"/>
  <c r="P322" i="8"/>
  <c r="D323" i="2" s="1"/>
  <c r="P321" i="8"/>
  <c r="P320" i="8"/>
  <c r="P319" i="8"/>
  <c r="P318" i="8"/>
  <c r="D319" i="2" s="1"/>
  <c r="P317" i="8"/>
  <c r="P316" i="8"/>
  <c r="P315" i="8"/>
  <c r="P314" i="8"/>
  <c r="D315" i="2" s="1"/>
  <c r="P313" i="8"/>
  <c r="P312" i="8"/>
  <c r="P311" i="8"/>
  <c r="P310" i="8"/>
  <c r="D311" i="2" s="1"/>
  <c r="P309" i="8"/>
  <c r="P308" i="8"/>
  <c r="P307" i="8"/>
  <c r="P306" i="8"/>
  <c r="D307" i="2" s="1"/>
  <c r="P305" i="8"/>
  <c r="P304" i="8"/>
  <c r="P303" i="8"/>
  <c r="P302" i="8"/>
  <c r="D303" i="2" s="1"/>
  <c r="P301" i="8"/>
  <c r="P300" i="8"/>
  <c r="P299" i="8"/>
  <c r="P298" i="8"/>
  <c r="D299" i="2" s="1"/>
  <c r="P297" i="8"/>
  <c r="P296" i="8"/>
  <c r="P295" i="8"/>
  <c r="P294" i="8"/>
  <c r="D295" i="2" s="1"/>
  <c r="P293" i="8"/>
  <c r="P292" i="8"/>
  <c r="P291" i="8"/>
  <c r="P290" i="8"/>
  <c r="D291" i="2" s="1"/>
  <c r="P289" i="8"/>
  <c r="P288" i="8"/>
  <c r="P287" i="8"/>
  <c r="P286" i="8"/>
  <c r="D287" i="2" s="1"/>
  <c r="P285" i="8"/>
  <c r="P284" i="8"/>
  <c r="P283" i="8"/>
  <c r="P282" i="8"/>
  <c r="D283" i="2" s="1"/>
  <c r="P281" i="8"/>
  <c r="P280" i="8"/>
  <c r="P279" i="8"/>
  <c r="P278" i="8"/>
  <c r="D279" i="2" s="1"/>
  <c r="P277" i="8"/>
  <c r="P276" i="8"/>
  <c r="P275" i="8"/>
  <c r="P274" i="8"/>
  <c r="D275" i="2" s="1"/>
  <c r="P273" i="8"/>
  <c r="P272" i="8"/>
  <c r="P271" i="8"/>
  <c r="P270" i="8"/>
  <c r="D271" i="2" s="1"/>
  <c r="P269" i="8"/>
  <c r="P268" i="8"/>
  <c r="P267" i="8"/>
  <c r="P266" i="8"/>
  <c r="D267" i="2" s="1"/>
  <c r="P265" i="8"/>
  <c r="P264" i="8"/>
  <c r="P263" i="8"/>
  <c r="P262" i="8"/>
  <c r="D263" i="2" s="1"/>
  <c r="P261" i="8"/>
  <c r="P260" i="8"/>
  <c r="P259" i="8"/>
  <c r="P258" i="8"/>
  <c r="D259" i="2" s="1"/>
  <c r="P257" i="8"/>
  <c r="P256" i="8"/>
  <c r="P255" i="8"/>
  <c r="P254" i="8"/>
  <c r="D255" i="2" s="1"/>
  <c r="P253" i="8"/>
  <c r="P252" i="8"/>
  <c r="P251" i="8"/>
  <c r="P250" i="8"/>
  <c r="D251" i="2" s="1"/>
  <c r="P249" i="8"/>
  <c r="P248" i="8"/>
  <c r="P247" i="8"/>
  <c r="P246" i="8"/>
  <c r="D247" i="2" s="1"/>
  <c r="P245" i="8"/>
  <c r="P244" i="8"/>
  <c r="P243" i="8"/>
  <c r="P242" i="8"/>
  <c r="D243" i="2" s="1"/>
  <c r="P241" i="8"/>
  <c r="P240" i="8"/>
  <c r="P239" i="8"/>
  <c r="P238" i="8"/>
  <c r="D239" i="2" s="1"/>
  <c r="P237" i="8"/>
  <c r="P236" i="8"/>
  <c r="P235" i="8"/>
  <c r="P234" i="8"/>
  <c r="D235" i="2" s="1"/>
  <c r="P233" i="8"/>
  <c r="P232" i="8"/>
  <c r="P231" i="8"/>
  <c r="P230" i="8"/>
  <c r="D231" i="2" s="1"/>
  <c r="P229" i="8"/>
  <c r="P228" i="8"/>
  <c r="P227" i="8"/>
  <c r="P226" i="8"/>
  <c r="D227" i="2" s="1"/>
  <c r="P225" i="8"/>
  <c r="P224" i="8"/>
  <c r="P223" i="8"/>
  <c r="P222" i="8"/>
  <c r="D223" i="2" s="1"/>
  <c r="P221" i="8"/>
  <c r="P220" i="8"/>
  <c r="P219" i="8"/>
  <c r="P218" i="8"/>
  <c r="P217" i="8"/>
  <c r="P216" i="8"/>
  <c r="P215" i="8"/>
  <c r="P214" i="8"/>
  <c r="P213" i="8"/>
  <c r="P212" i="8"/>
  <c r="P211" i="8"/>
  <c r="P210" i="8"/>
  <c r="D211" i="2" s="1"/>
  <c r="P209" i="8"/>
  <c r="P208" i="8"/>
  <c r="P207" i="8"/>
  <c r="P206" i="8"/>
  <c r="D207" i="2" s="1"/>
  <c r="P205" i="8"/>
  <c r="P204" i="8"/>
  <c r="P203" i="8"/>
  <c r="P202" i="8"/>
  <c r="D203" i="2" s="1"/>
  <c r="P201" i="8"/>
  <c r="P200" i="8"/>
  <c r="P199" i="8"/>
  <c r="P198" i="8"/>
  <c r="D199" i="2" s="1"/>
  <c r="P197" i="8"/>
  <c r="P196" i="8"/>
  <c r="P195" i="8"/>
  <c r="P194" i="8"/>
  <c r="D195" i="2" s="1"/>
  <c r="P193" i="8"/>
  <c r="P192" i="8"/>
  <c r="P191" i="8"/>
  <c r="P190" i="8"/>
  <c r="P189" i="8"/>
  <c r="P188" i="8"/>
  <c r="P187" i="8"/>
  <c r="P186" i="8"/>
  <c r="P185" i="8"/>
  <c r="P184" i="8"/>
  <c r="P183" i="8"/>
  <c r="P182" i="8"/>
  <c r="D183" i="2" s="1"/>
  <c r="P181" i="8"/>
  <c r="P180" i="8"/>
  <c r="P179" i="8"/>
  <c r="P178" i="8"/>
  <c r="D179" i="2" s="1"/>
  <c r="P177" i="8"/>
  <c r="P176" i="8"/>
  <c r="P175" i="8"/>
  <c r="P174" i="8"/>
  <c r="D175" i="2" s="1"/>
  <c r="P173" i="8"/>
  <c r="P172" i="8"/>
  <c r="P171" i="8"/>
  <c r="P170" i="8"/>
  <c r="D171" i="2" s="1"/>
  <c r="P169" i="8"/>
  <c r="P168" i="8"/>
  <c r="P167" i="8"/>
  <c r="P166" i="8"/>
  <c r="D167" i="2" s="1"/>
  <c r="P165" i="8"/>
  <c r="P164" i="8"/>
  <c r="P163" i="8"/>
  <c r="P162" i="8"/>
  <c r="D163" i="2" s="1"/>
  <c r="P161" i="8"/>
  <c r="P160" i="8"/>
  <c r="P159" i="8"/>
  <c r="P158" i="8"/>
  <c r="P157" i="8"/>
  <c r="P156" i="8"/>
  <c r="P155" i="8"/>
  <c r="P154" i="8"/>
  <c r="P153" i="8"/>
  <c r="P152" i="8"/>
  <c r="P151" i="8"/>
  <c r="P150" i="8"/>
  <c r="D151" i="2" s="1"/>
  <c r="P149" i="8"/>
  <c r="P148" i="8"/>
  <c r="P147" i="8"/>
  <c r="P146" i="8"/>
  <c r="D147" i="2" s="1"/>
  <c r="P145" i="8"/>
  <c r="P144" i="8"/>
  <c r="P143" i="8"/>
  <c r="P142" i="8"/>
  <c r="D143" i="2" s="1"/>
  <c r="P141" i="8"/>
  <c r="P140" i="8"/>
  <c r="P139" i="8"/>
  <c r="P138" i="8"/>
  <c r="D139" i="2" s="1"/>
  <c r="P137" i="8"/>
  <c r="P136" i="8"/>
  <c r="P135" i="8"/>
  <c r="P134" i="8"/>
  <c r="D135" i="2" s="1"/>
  <c r="P133" i="8"/>
  <c r="P132" i="8"/>
  <c r="P131" i="8"/>
  <c r="P130" i="8"/>
  <c r="D131" i="2" s="1"/>
  <c r="P129" i="8"/>
  <c r="P128" i="8"/>
  <c r="P127" i="8"/>
  <c r="P126" i="8"/>
  <c r="D127" i="2" s="1"/>
  <c r="P125" i="8"/>
  <c r="P124" i="8"/>
  <c r="P123" i="8"/>
  <c r="P122" i="8"/>
  <c r="D123" i="2" s="1"/>
  <c r="P121" i="8"/>
  <c r="P120" i="8"/>
  <c r="P119" i="8"/>
  <c r="P118" i="8"/>
  <c r="D119" i="2" s="1"/>
  <c r="P117" i="8"/>
  <c r="P116" i="8"/>
  <c r="P115" i="8"/>
  <c r="P114" i="8"/>
  <c r="D115" i="2" s="1"/>
  <c r="P113" i="8"/>
  <c r="P112" i="8"/>
  <c r="P111" i="8"/>
  <c r="P110" i="8"/>
  <c r="D111" i="2" s="1"/>
  <c r="P109" i="8"/>
  <c r="P108" i="8"/>
  <c r="P107" i="8"/>
  <c r="P106" i="8"/>
  <c r="D107" i="2" s="1"/>
  <c r="P105" i="8"/>
  <c r="P104" i="8"/>
  <c r="P103" i="8"/>
  <c r="P102" i="8"/>
  <c r="D103" i="2" s="1"/>
  <c r="P101" i="8"/>
  <c r="P100" i="8"/>
  <c r="P99" i="8"/>
  <c r="P98" i="8"/>
  <c r="D99" i="2" s="1"/>
  <c r="P97" i="8"/>
  <c r="P96" i="8"/>
  <c r="P95" i="8"/>
  <c r="P94" i="8"/>
  <c r="D95" i="2" s="1"/>
  <c r="P93" i="8"/>
  <c r="P92" i="8"/>
  <c r="P91" i="8"/>
  <c r="P90" i="8"/>
  <c r="D91" i="2" s="1"/>
  <c r="P89" i="8"/>
  <c r="P88" i="8"/>
  <c r="P87" i="8"/>
  <c r="P86" i="8"/>
  <c r="D87" i="2" s="1"/>
  <c r="P85" i="8"/>
  <c r="P84" i="8"/>
  <c r="P83" i="8"/>
  <c r="P82" i="8"/>
  <c r="D83" i="2" s="1"/>
  <c r="P81" i="8"/>
  <c r="P80" i="8"/>
  <c r="P79" i="8"/>
  <c r="P78" i="8"/>
  <c r="D79" i="2" s="1"/>
  <c r="P77" i="8"/>
  <c r="P76" i="8"/>
  <c r="P75" i="8"/>
  <c r="P74" i="8"/>
  <c r="D75" i="2" s="1"/>
  <c r="P73" i="8"/>
  <c r="P72" i="8"/>
  <c r="P71" i="8"/>
  <c r="P70" i="8"/>
  <c r="D71" i="2" s="1"/>
  <c r="P69" i="8"/>
  <c r="P68" i="8"/>
  <c r="P67" i="8"/>
  <c r="P66" i="8"/>
  <c r="D67" i="2" s="1"/>
  <c r="P65" i="8"/>
  <c r="P64" i="8"/>
  <c r="P63" i="8"/>
  <c r="P62" i="8"/>
  <c r="D63" i="2" s="1"/>
  <c r="P61" i="8"/>
  <c r="P60" i="8"/>
  <c r="P59" i="8"/>
  <c r="P58" i="8"/>
  <c r="D59" i="2" s="1"/>
  <c r="P57" i="8"/>
  <c r="P56" i="8"/>
  <c r="P55" i="8"/>
  <c r="P54" i="8"/>
  <c r="D55" i="2" s="1"/>
  <c r="P53" i="8"/>
  <c r="P52" i="8"/>
  <c r="P51" i="8"/>
  <c r="P50" i="8"/>
  <c r="D51" i="2" s="1"/>
  <c r="P49" i="8"/>
  <c r="P48" i="8"/>
  <c r="P47" i="8"/>
  <c r="P46" i="8"/>
  <c r="D47" i="2" s="1"/>
  <c r="P45" i="8"/>
  <c r="P44" i="8"/>
  <c r="P43" i="8"/>
  <c r="P42" i="8"/>
  <c r="D43" i="2" s="1"/>
  <c r="P41" i="8"/>
  <c r="P40" i="8"/>
  <c r="P39" i="8"/>
  <c r="P38" i="8"/>
  <c r="D39" i="2" s="1"/>
  <c r="P37" i="8"/>
  <c r="P36" i="8"/>
  <c r="P35" i="8"/>
  <c r="P34" i="8"/>
  <c r="D35" i="2" s="1"/>
  <c r="P33" i="8"/>
  <c r="P32" i="8"/>
  <c r="P31" i="8"/>
  <c r="P30" i="8"/>
  <c r="D31" i="2" s="1"/>
  <c r="P29" i="8"/>
  <c r="P28" i="8"/>
  <c r="P27" i="8"/>
  <c r="P26" i="8"/>
  <c r="D27" i="2" s="1"/>
  <c r="P25" i="8"/>
  <c r="P24" i="8"/>
  <c r="P23" i="8"/>
  <c r="P22" i="8"/>
  <c r="D23" i="2" s="1"/>
  <c r="P21" i="8"/>
  <c r="P20" i="8"/>
  <c r="P19" i="8"/>
  <c r="P18" i="8"/>
  <c r="D19" i="2" s="1"/>
  <c r="P17" i="8"/>
  <c r="P16" i="8"/>
  <c r="P15" i="8"/>
  <c r="P14" i="8"/>
  <c r="D15" i="2" s="1"/>
  <c r="P13" i="8"/>
  <c r="P12" i="8"/>
  <c r="P11" i="8"/>
  <c r="P10" i="8"/>
  <c r="D11" i="2" s="1"/>
  <c r="P9" i="8"/>
  <c r="P8" i="8"/>
  <c r="P7" i="8"/>
  <c r="P6" i="8"/>
  <c r="D7" i="2" s="1"/>
  <c r="P5" i="8"/>
  <c r="P4" i="8"/>
  <c r="P3" i="8"/>
  <c r="P2" i="8"/>
  <c r="D3" i="2" s="1"/>
  <c r="P1" i="8"/>
  <c r="Q1" i="8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P3027" i="2"/>
  <c r="P3023" i="2"/>
  <c r="P3019" i="2"/>
  <c r="P3011" i="2"/>
  <c r="P3007" i="2"/>
  <c r="P3003" i="2"/>
  <c r="P2991" i="2"/>
  <c r="P2983" i="2"/>
  <c r="P2979" i="2"/>
  <c r="P2975" i="2"/>
  <c r="P2971" i="2"/>
  <c r="P2967" i="2"/>
  <c r="P2963" i="2"/>
  <c r="P2959" i="2"/>
  <c r="P2955" i="2"/>
  <c r="P2951" i="2"/>
  <c r="P2935" i="2"/>
  <c r="D11" i="3"/>
  <c r="J71" i="6"/>
  <c r="J72" i="6" s="1"/>
  <c r="J73" i="6" s="1"/>
  <c r="J74" i="6" s="1"/>
  <c r="J75" i="6" s="1"/>
  <c r="J76" i="6" s="1"/>
  <c r="J77" i="6" s="1"/>
  <c r="J78" i="6" s="1"/>
  <c r="J79" i="6" s="1"/>
  <c r="J80" i="6" s="1"/>
  <c r="J81" i="6" s="1"/>
  <c r="J82" i="6" s="1"/>
  <c r="J83" i="6" s="1"/>
  <c r="J84" i="6" s="1"/>
  <c r="J85" i="6" s="1"/>
  <c r="J86" i="6" s="1"/>
  <c r="J87" i="6" s="1"/>
  <c r="J88" i="6" s="1"/>
  <c r="J89" i="6" s="1"/>
  <c r="J90" i="6" s="1"/>
  <c r="J91" i="6" s="1"/>
  <c r="J92" i="6" s="1"/>
  <c r="H3030" i="2"/>
  <c r="H3029" i="2"/>
  <c r="H3028" i="2"/>
  <c r="H3027" i="2"/>
  <c r="H3026" i="2"/>
  <c r="H3025" i="2"/>
  <c r="H3024" i="2"/>
  <c r="H3023" i="2"/>
  <c r="H3022" i="2"/>
  <c r="H3021" i="2"/>
  <c r="H3020" i="2"/>
  <c r="H3019" i="2"/>
  <c r="H3018" i="2"/>
  <c r="H3017" i="2"/>
  <c r="H3016" i="2"/>
  <c r="H3015" i="2"/>
  <c r="H3014" i="2"/>
  <c r="H3013" i="2"/>
  <c r="H3012" i="2"/>
  <c r="H3011" i="2"/>
  <c r="H3010" i="2"/>
  <c r="H3009" i="2"/>
  <c r="H3008" i="2"/>
  <c r="H3007" i="2"/>
  <c r="H3006" i="2"/>
  <c r="H3005" i="2"/>
  <c r="H3004" i="2"/>
  <c r="H3003" i="2"/>
  <c r="H3002" i="2"/>
  <c r="H3001" i="2"/>
  <c r="H3000" i="2"/>
  <c r="H2999" i="2"/>
  <c r="H2998" i="2"/>
  <c r="H2997" i="2"/>
  <c r="H2996" i="2"/>
  <c r="H2995" i="2"/>
  <c r="H2994" i="2"/>
  <c r="H2993" i="2"/>
  <c r="H2992" i="2"/>
  <c r="H2991" i="2"/>
  <c r="H2990" i="2"/>
  <c r="H2989" i="2"/>
  <c r="H2988" i="2"/>
  <c r="H2987" i="2"/>
  <c r="H2986" i="2"/>
  <c r="H2985" i="2"/>
  <c r="H2984" i="2"/>
  <c r="H2983" i="2"/>
  <c r="H2982" i="2"/>
  <c r="H2981" i="2"/>
  <c r="H2980" i="2"/>
  <c r="H2979" i="2"/>
  <c r="H2978" i="2"/>
  <c r="H2977" i="2"/>
  <c r="H2976" i="2"/>
  <c r="H2975" i="2"/>
  <c r="H2974" i="2"/>
  <c r="H2973" i="2"/>
  <c r="H2972" i="2"/>
  <c r="H2971" i="2"/>
  <c r="H2970" i="2"/>
  <c r="H2969" i="2"/>
  <c r="H2968" i="2"/>
  <c r="H2967" i="2"/>
  <c r="H2966" i="2"/>
  <c r="H2965" i="2"/>
  <c r="H2964" i="2"/>
  <c r="H2963" i="2"/>
  <c r="H2962" i="2"/>
  <c r="H2961" i="2"/>
  <c r="H2960" i="2"/>
  <c r="H2959" i="2"/>
  <c r="H2958" i="2"/>
  <c r="H2957" i="2"/>
  <c r="H2956" i="2"/>
  <c r="H2955" i="2"/>
  <c r="H2954" i="2"/>
  <c r="H2953" i="2"/>
  <c r="H2952" i="2"/>
  <c r="H2951" i="2"/>
  <c r="H2950" i="2"/>
  <c r="H2949" i="2"/>
  <c r="H2948" i="2"/>
  <c r="H2947" i="2"/>
  <c r="H2946" i="2"/>
  <c r="H2945" i="2"/>
  <c r="H2944" i="2"/>
  <c r="H2943" i="2"/>
  <c r="H2942" i="2"/>
  <c r="H2941" i="2"/>
  <c r="H2940" i="2"/>
  <c r="H2939" i="2"/>
  <c r="H2938" i="2"/>
  <c r="H2937" i="2"/>
  <c r="H2936" i="2"/>
  <c r="H2935" i="2"/>
  <c r="H2934" i="2"/>
  <c r="H2933" i="2"/>
  <c r="H2932" i="2"/>
  <c r="H2931" i="2"/>
  <c r="H2930" i="2"/>
  <c r="H2929" i="2"/>
  <c r="H2928" i="2"/>
  <c r="H2927" i="2"/>
  <c r="H2926" i="2"/>
  <c r="H2925" i="2"/>
  <c r="H2924" i="2"/>
  <c r="H2923" i="2"/>
  <c r="H2922" i="2"/>
  <c r="H2921" i="2"/>
  <c r="H2920" i="2"/>
  <c r="H2919" i="2"/>
  <c r="H2918" i="2"/>
  <c r="H2917" i="2"/>
  <c r="H2916" i="2"/>
  <c r="H2915" i="2"/>
  <c r="H2914" i="2"/>
  <c r="H2913" i="2"/>
  <c r="H2912" i="2"/>
  <c r="H2911" i="2"/>
  <c r="H2910" i="2"/>
  <c r="H2909" i="2"/>
  <c r="H2908" i="2"/>
  <c r="H2907" i="2"/>
  <c r="H2906" i="2"/>
  <c r="H2905" i="2"/>
  <c r="H2904" i="2"/>
  <c r="H2903" i="2"/>
  <c r="H2902" i="2"/>
  <c r="H2901" i="2"/>
  <c r="H2900" i="2"/>
  <c r="H2899" i="2"/>
  <c r="H2898" i="2"/>
  <c r="H2897" i="2"/>
  <c r="H2896" i="2"/>
  <c r="H2895" i="2"/>
  <c r="H2894" i="2"/>
  <c r="H2893" i="2"/>
  <c r="H2892" i="2"/>
  <c r="H2891" i="2"/>
  <c r="H2890" i="2"/>
  <c r="H2889" i="2"/>
  <c r="H2888" i="2"/>
  <c r="H2887" i="2"/>
  <c r="H2886" i="2"/>
  <c r="H2885" i="2"/>
  <c r="H2884" i="2"/>
  <c r="H2883" i="2"/>
  <c r="H2882" i="2"/>
  <c r="H2881" i="2"/>
  <c r="H2880" i="2"/>
  <c r="H2879" i="2"/>
  <c r="H2878" i="2"/>
  <c r="H2877" i="2"/>
  <c r="H2876" i="2"/>
  <c r="H2875" i="2"/>
  <c r="H2874" i="2"/>
  <c r="H2873" i="2"/>
  <c r="H2872" i="2"/>
  <c r="H2871" i="2"/>
  <c r="H2870" i="2"/>
  <c r="H2869" i="2"/>
  <c r="H2868" i="2"/>
  <c r="H2867" i="2"/>
  <c r="H2866" i="2"/>
  <c r="H2865" i="2"/>
  <c r="H2864" i="2"/>
  <c r="H2863" i="2"/>
  <c r="H2862" i="2"/>
  <c r="H2861" i="2"/>
  <c r="H2860" i="2"/>
  <c r="H2859" i="2"/>
  <c r="H2858" i="2"/>
  <c r="H2857" i="2"/>
  <c r="H2856" i="2"/>
  <c r="H2855" i="2"/>
  <c r="H2854" i="2"/>
  <c r="H2853" i="2"/>
  <c r="H2852" i="2"/>
  <c r="H2851" i="2"/>
  <c r="H2850" i="2"/>
  <c r="H2849" i="2"/>
  <c r="H2848" i="2"/>
  <c r="H2847" i="2"/>
  <c r="H2846" i="2"/>
  <c r="H2845" i="2"/>
  <c r="H2844" i="2"/>
  <c r="H2843" i="2"/>
  <c r="H2842" i="2"/>
  <c r="H2841" i="2"/>
  <c r="H2840" i="2"/>
  <c r="H2839" i="2"/>
  <c r="H2838" i="2"/>
  <c r="H2837" i="2"/>
  <c r="H2836" i="2"/>
  <c r="H2835" i="2"/>
  <c r="H2834" i="2"/>
  <c r="H2833" i="2"/>
  <c r="H2832" i="2"/>
  <c r="H2831" i="2"/>
  <c r="H2830" i="2"/>
  <c r="H2829" i="2"/>
  <c r="H2828" i="2"/>
  <c r="H2827" i="2"/>
  <c r="H2826" i="2"/>
  <c r="H2825" i="2"/>
  <c r="H2824" i="2"/>
  <c r="H2823" i="2"/>
  <c r="H2822" i="2"/>
  <c r="H2821" i="2"/>
  <c r="H2820" i="2"/>
  <c r="H2819" i="2"/>
  <c r="H2818" i="2"/>
  <c r="H2817" i="2"/>
  <c r="H2816" i="2"/>
  <c r="H2815" i="2"/>
  <c r="H2814" i="2"/>
  <c r="H2813" i="2"/>
  <c r="H2812" i="2"/>
  <c r="H2811" i="2"/>
  <c r="H2810" i="2"/>
  <c r="H2809" i="2"/>
  <c r="H2808" i="2"/>
  <c r="H2807" i="2"/>
  <c r="H2806" i="2"/>
  <c r="H2805" i="2"/>
  <c r="H2804" i="2"/>
  <c r="H2803" i="2"/>
  <c r="H2802" i="2"/>
  <c r="H2801" i="2"/>
  <c r="H2800" i="2"/>
  <c r="H2799" i="2"/>
  <c r="H2798" i="2"/>
  <c r="H2797" i="2"/>
  <c r="H2796" i="2"/>
  <c r="H2795" i="2"/>
  <c r="H2794" i="2"/>
  <c r="H2793" i="2"/>
  <c r="H2792" i="2"/>
  <c r="H2791" i="2"/>
  <c r="H2790" i="2"/>
  <c r="H2789" i="2"/>
  <c r="H2788" i="2"/>
  <c r="H2787" i="2"/>
  <c r="H2786" i="2"/>
  <c r="H2785" i="2"/>
  <c r="H2784" i="2"/>
  <c r="H2783" i="2"/>
  <c r="H2782" i="2"/>
  <c r="H2781" i="2"/>
  <c r="H2780" i="2"/>
  <c r="H2779" i="2"/>
  <c r="H2778" i="2"/>
  <c r="H2777" i="2"/>
  <c r="H2776" i="2"/>
  <c r="H2775" i="2"/>
  <c r="H2774" i="2"/>
  <c r="H2773" i="2"/>
  <c r="H2772" i="2"/>
  <c r="H2771" i="2"/>
  <c r="H2770" i="2"/>
  <c r="H2769" i="2"/>
  <c r="H2768" i="2"/>
  <c r="H2767" i="2"/>
  <c r="H2766" i="2"/>
  <c r="H2765" i="2"/>
  <c r="H2764" i="2"/>
  <c r="H2763" i="2"/>
  <c r="H2762" i="2"/>
  <c r="H2761" i="2"/>
  <c r="H2760" i="2"/>
  <c r="H2759" i="2"/>
  <c r="H2758" i="2"/>
  <c r="H2757" i="2"/>
  <c r="H2756" i="2"/>
  <c r="H2755" i="2"/>
  <c r="H2754" i="2"/>
  <c r="H2753" i="2"/>
  <c r="H2752" i="2"/>
  <c r="H2751" i="2"/>
  <c r="H2750" i="2"/>
  <c r="H2749" i="2"/>
  <c r="H2748" i="2"/>
  <c r="H2747" i="2"/>
  <c r="H2746" i="2"/>
  <c r="H2745" i="2"/>
  <c r="H2744" i="2"/>
  <c r="H2743" i="2"/>
  <c r="H2742" i="2"/>
  <c r="H2741" i="2"/>
  <c r="H2740" i="2"/>
  <c r="H2739" i="2"/>
  <c r="H2738" i="2"/>
  <c r="H2737" i="2"/>
  <c r="H2736" i="2"/>
  <c r="H2735" i="2"/>
  <c r="H2734" i="2"/>
  <c r="H2733" i="2"/>
  <c r="H2732" i="2"/>
  <c r="H2731" i="2"/>
  <c r="H2730" i="2"/>
  <c r="H2729" i="2"/>
  <c r="H2728" i="2"/>
  <c r="H2727" i="2"/>
  <c r="H2726" i="2"/>
  <c r="H2725" i="2"/>
  <c r="H2724" i="2"/>
  <c r="H2723" i="2"/>
  <c r="H2722" i="2"/>
  <c r="H2721" i="2"/>
  <c r="H2720" i="2"/>
  <c r="H2719" i="2"/>
  <c r="H2718" i="2"/>
  <c r="H2717" i="2"/>
  <c r="H2716" i="2"/>
  <c r="H2715" i="2"/>
  <c r="H2714" i="2"/>
  <c r="H2713" i="2"/>
  <c r="H2712" i="2"/>
  <c r="H2711" i="2"/>
  <c r="H2710" i="2"/>
  <c r="H2709" i="2"/>
  <c r="H2708" i="2"/>
  <c r="H2707" i="2"/>
  <c r="H2706" i="2"/>
  <c r="H2705" i="2"/>
  <c r="H2704" i="2"/>
  <c r="H2703" i="2"/>
  <c r="H2702" i="2"/>
  <c r="H2701" i="2"/>
  <c r="H2700" i="2"/>
  <c r="H2699" i="2"/>
  <c r="H2698" i="2"/>
  <c r="H2697" i="2"/>
  <c r="H2696" i="2"/>
  <c r="H2695" i="2"/>
  <c r="H2694" i="2"/>
  <c r="H2693" i="2"/>
  <c r="H2692" i="2"/>
  <c r="H2691" i="2"/>
  <c r="H2690" i="2"/>
  <c r="H2689" i="2"/>
  <c r="H2688" i="2"/>
  <c r="H2687" i="2"/>
  <c r="H2686" i="2"/>
  <c r="H2685" i="2"/>
  <c r="H2684" i="2"/>
  <c r="H2683" i="2"/>
  <c r="H2682" i="2"/>
  <c r="H2681" i="2"/>
  <c r="H2680" i="2"/>
  <c r="H2679" i="2"/>
  <c r="H2678" i="2"/>
  <c r="H2677" i="2"/>
  <c r="H2676" i="2"/>
  <c r="H2675" i="2"/>
  <c r="H2674" i="2"/>
  <c r="H2673" i="2"/>
  <c r="H2672" i="2"/>
  <c r="H2671" i="2"/>
  <c r="H2670" i="2"/>
  <c r="H2669" i="2"/>
  <c r="H2668" i="2"/>
  <c r="H2667" i="2"/>
  <c r="H2666" i="2"/>
  <c r="H2665" i="2"/>
  <c r="H2664" i="2"/>
  <c r="H2663" i="2"/>
  <c r="H2662" i="2"/>
  <c r="H2661" i="2"/>
  <c r="H2660" i="2"/>
  <c r="H2659" i="2"/>
  <c r="H2658" i="2"/>
  <c r="H2657" i="2"/>
  <c r="H2656" i="2"/>
  <c r="H2655" i="2"/>
  <c r="H2654" i="2"/>
  <c r="H2653" i="2"/>
  <c r="H2652" i="2"/>
  <c r="H2651" i="2"/>
  <c r="H2650" i="2"/>
  <c r="H2649" i="2"/>
  <c r="H2648" i="2"/>
  <c r="H2647" i="2"/>
  <c r="H2646" i="2"/>
  <c r="H2645" i="2"/>
  <c r="H2644" i="2"/>
  <c r="H2643" i="2"/>
  <c r="H2642" i="2"/>
  <c r="H2641" i="2"/>
  <c r="H2640" i="2"/>
  <c r="H2639" i="2"/>
  <c r="H2638" i="2"/>
  <c r="H2637" i="2"/>
  <c r="H2636" i="2"/>
  <c r="H2635" i="2"/>
  <c r="H2634" i="2"/>
  <c r="H2633" i="2"/>
  <c r="H2632" i="2"/>
  <c r="H2631" i="2"/>
  <c r="H2630" i="2"/>
  <c r="H2629" i="2"/>
  <c r="H2628" i="2"/>
  <c r="H2627" i="2"/>
  <c r="H2626" i="2"/>
  <c r="H2625" i="2"/>
  <c r="H2624" i="2"/>
  <c r="H2623" i="2"/>
  <c r="H2622" i="2"/>
  <c r="H2621" i="2"/>
  <c r="H2620" i="2"/>
  <c r="H2619" i="2"/>
  <c r="H2618" i="2"/>
  <c r="H2617" i="2"/>
  <c r="H2616" i="2"/>
  <c r="H2615" i="2"/>
  <c r="H2614" i="2"/>
  <c r="H2613" i="2"/>
  <c r="H2612" i="2"/>
  <c r="H2611" i="2"/>
  <c r="H2610" i="2"/>
  <c r="H2609" i="2"/>
  <c r="H2608" i="2"/>
  <c r="H2607" i="2"/>
  <c r="H2606" i="2"/>
  <c r="H2605" i="2"/>
  <c r="H2604" i="2"/>
  <c r="H2603" i="2"/>
  <c r="H2602" i="2"/>
  <c r="H2601" i="2"/>
  <c r="H2600" i="2"/>
  <c r="H2599" i="2"/>
  <c r="H2598" i="2"/>
  <c r="H2597" i="2"/>
  <c r="H2596" i="2"/>
  <c r="H2595" i="2"/>
  <c r="H2594" i="2"/>
  <c r="H2593" i="2"/>
  <c r="H2592" i="2"/>
  <c r="H2591" i="2"/>
  <c r="H2590" i="2"/>
  <c r="H2589" i="2"/>
  <c r="H2588" i="2"/>
  <c r="H2587" i="2"/>
  <c r="H2586" i="2"/>
  <c r="H2585" i="2"/>
  <c r="H2584" i="2"/>
  <c r="H2583" i="2"/>
  <c r="H2582" i="2"/>
  <c r="H2581" i="2"/>
  <c r="H2580" i="2"/>
  <c r="H2579" i="2"/>
  <c r="H2578" i="2"/>
  <c r="H2577" i="2"/>
  <c r="H2576" i="2"/>
  <c r="H2575" i="2"/>
  <c r="H2574" i="2"/>
  <c r="H2573" i="2"/>
  <c r="H2572" i="2"/>
  <c r="H2571" i="2"/>
  <c r="H2570" i="2"/>
  <c r="H2569" i="2"/>
  <c r="H2568" i="2"/>
  <c r="H2567" i="2"/>
  <c r="H2566" i="2"/>
  <c r="H2565" i="2"/>
  <c r="H2564" i="2"/>
  <c r="H2563" i="2"/>
  <c r="H2562" i="2"/>
  <c r="H2561" i="2"/>
  <c r="H2560" i="2"/>
  <c r="H2559" i="2"/>
  <c r="H2558" i="2"/>
  <c r="H2557" i="2"/>
  <c r="H2556" i="2"/>
  <c r="H2555" i="2"/>
  <c r="H2554" i="2"/>
  <c r="H2553" i="2"/>
  <c r="H2552" i="2"/>
  <c r="H2551" i="2"/>
  <c r="H2550" i="2"/>
  <c r="H2549" i="2"/>
  <c r="H2548" i="2"/>
  <c r="H2547" i="2"/>
  <c r="H2546" i="2"/>
  <c r="H2545" i="2"/>
  <c r="H2544" i="2"/>
  <c r="H2543" i="2"/>
  <c r="H2542" i="2"/>
  <c r="H2541" i="2"/>
  <c r="H2540" i="2"/>
  <c r="H2539" i="2"/>
  <c r="H2538" i="2"/>
  <c r="H2537" i="2"/>
  <c r="H2536" i="2"/>
  <c r="H2535" i="2"/>
  <c r="H2534" i="2"/>
  <c r="H2533" i="2"/>
  <c r="H2532" i="2"/>
  <c r="H2531" i="2"/>
  <c r="H2530" i="2"/>
  <c r="H2529" i="2"/>
  <c r="H2528" i="2"/>
  <c r="H2527" i="2"/>
  <c r="H2526" i="2"/>
  <c r="H2525" i="2"/>
  <c r="H2524" i="2"/>
  <c r="H2523" i="2"/>
  <c r="H2522" i="2"/>
  <c r="H2521" i="2"/>
  <c r="H2520" i="2"/>
  <c r="H2519" i="2"/>
  <c r="H2518" i="2"/>
  <c r="H2517" i="2"/>
  <c r="H2516" i="2"/>
  <c r="H2515" i="2"/>
  <c r="H2514" i="2"/>
  <c r="H2513" i="2"/>
  <c r="H2512" i="2"/>
  <c r="H2511" i="2"/>
  <c r="H2510" i="2"/>
  <c r="H2509" i="2"/>
  <c r="H2508" i="2"/>
  <c r="H2507" i="2"/>
  <c r="H2506" i="2"/>
  <c r="H2505" i="2"/>
  <c r="H2504" i="2"/>
  <c r="H2503" i="2"/>
  <c r="H2502" i="2"/>
  <c r="H2501" i="2"/>
  <c r="H2500" i="2"/>
  <c r="H2499" i="2"/>
  <c r="H2498" i="2"/>
  <c r="H2497" i="2"/>
  <c r="H2496" i="2"/>
  <c r="H2495" i="2"/>
  <c r="H2494" i="2"/>
  <c r="H2493" i="2"/>
  <c r="H2492" i="2"/>
  <c r="H2491" i="2"/>
  <c r="H2490" i="2"/>
  <c r="H2489" i="2"/>
  <c r="H2488" i="2"/>
  <c r="H2487" i="2"/>
  <c r="H2486" i="2"/>
  <c r="H2485" i="2"/>
  <c r="H2484" i="2"/>
  <c r="H2483" i="2"/>
  <c r="H2482" i="2"/>
  <c r="H2481" i="2"/>
  <c r="H2480" i="2"/>
  <c r="H2479" i="2"/>
  <c r="H2478" i="2"/>
  <c r="H2477" i="2"/>
  <c r="H2476" i="2"/>
  <c r="H2475" i="2"/>
  <c r="H2474" i="2"/>
  <c r="H2473" i="2"/>
  <c r="H2472" i="2"/>
  <c r="H2471" i="2"/>
  <c r="H2470" i="2"/>
  <c r="H2469" i="2"/>
  <c r="H2468" i="2"/>
  <c r="H2467" i="2"/>
  <c r="H2466" i="2"/>
  <c r="H2465" i="2"/>
  <c r="H2464" i="2"/>
  <c r="H2463" i="2"/>
  <c r="H2462" i="2"/>
  <c r="H2461" i="2"/>
  <c r="H2460" i="2"/>
  <c r="H2459" i="2"/>
  <c r="H2458" i="2"/>
  <c r="H2457" i="2"/>
  <c r="H2456" i="2"/>
  <c r="H2455" i="2"/>
  <c r="H2454" i="2"/>
  <c r="H2453" i="2"/>
  <c r="H2452" i="2"/>
  <c r="H2451" i="2"/>
  <c r="H2450" i="2"/>
  <c r="H2449" i="2"/>
  <c r="H2448" i="2"/>
  <c r="H2447" i="2"/>
  <c r="H2446" i="2"/>
  <c r="H2445" i="2"/>
  <c r="H2444" i="2"/>
  <c r="H2443" i="2"/>
  <c r="H2442" i="2"/>
  <c r="H2441" i="2"/>
  <c r="H2440" i="2"/>
  <c r="H2439" i="2"/>
  <c r="H2438" i="2"/>
  <c r="H2437" i="2"/>
  <c r="H2436" i="2"/>
  <c r="H2435" i="2"/>
  <c r="H2434" i="2"/>
  <c r="H2433" i="2"/>
  <c r="H2432" i="2"/>
  <c r="H2431" i="2"/>
  <c r="H2430" i="2"/>
  <c r="H2429" i="2"/>
  <c r="H2428" i="2"/>
  <c r="H2427" i="2"/>
  <c r="H2426" i="2"/>
  <c r="H2425" i="2"/>
  <c r="H2424" i="2"/>
  <c r="H2423" i="2"/>
  <c r="H2422" i="2"/>
  <c r="H2421" i="2"/>
  <c r="H2420" i="2"/>
  <c r="H2419" i="2"/>
  <c r="H2418" i="2"/>
  <c r="H2417" i="2"/>
  <c r="H2416" i="2"/>
  <c r="H2415" i="2"/>
  <c r="H2414" i="2"/>
  <c r="H2413" i="2"/>
  <c r="H2412" i="2"/>
  <c r="H2411" i="2"/>
  <c r="H2410" i="2"/>
  <c r="H2409" i="2"/>
  <c r="H2408" i="2"/>
  <c r="H2407" i="2"/>
  <c r="H2406" i="2"/>
  <c r="H2405" i="2"/>
  <c r="H2404" i="2"/>
  <c r="H2403" i="2"/>
  <c r="H2402" i="2"/>
  <c r="H2401" i="2"/>
  <c r="H2400" i="2"/>
  <c r="H2399" i="2"/>
  <c r="H2398" i="2"/>
  <c r="H2397" i="2"/>
  <c r="H2396" i="2"/>
  <c r="H2395" i="2"/>
  <c r="H2394" i="2"/>
  <c r="H2393" i="2"/>
  <c r="H2392" i="2"/>
  <c r="H2391" i="2"/>
  <c r="H2390" i="2"/>
  <c r="H2389" i="2"/>
  <c r="H2388" i="2"/>
  <c r="H2387" i="2"/>
  <c r="H2386" i="2"/>
  <c r="H2385" i="2"/>
  <c r="H2384" i="2"/>
  <c r="H2383" i="2"/>
  <c r="H2382" i="2"/>
  <c r="H2381" i="2"/>
  <c r="H2380" i="2"/>
  <c r="H2379" i="2"/>
  <c r="H2378" i="2"/>
  <c r="H2377" i="2"/>
  <c r="H2376" i="2"/>
  <c r="H2375" i="2"/>
  <c r="H2374" i="2"/>
  <c r="H2373" i="2"/>
  <c r="H2372" i="2"/>
  <c r="H2371" i="2"/>
  <c r="H2370" i="2"/>
  <c r="H2369" i="2"/>
  <c r="H2368" i="2"/>
  <c r="H2367" i="2"/>
  <c r="H2366" i="2"/>
  <c r="H2365" i="2"/>
  <c r="H2364" i="2"/>
  <c r="H2363" i="2"/>
  <c r="H2362" i="2"/>
  <c r="H2361" i="2"/>
  <c r="H2360" i="2"/>
  <c r="H2359" i="2"/>
  <c r="H2358" i="2"/>
  <c r="H2357" i="2"/>
  <c r="H2356" i="2"/>
  <c r="H2355" i="2"/>
  <c r="H2354" i="2"/>
  <c r="H2353" i="2"/>
  <c r="H2352" i="2"/>
  <c r="H2351" i="2"/>
  <c r="H2350" i="2"/>
  <c r="H2349" i="2"/>
  <c r="H2348" i="2"/>
  <c r="H2347" i="2"/>
  <c r="H2346" i="2"/>
  <c r="H2345" i="2"/>
  <c r="H2344" i="2"/>
  <c r="H2343" i="2"/>
  <c r="H2342" i="2"/>
  <c r="H2341" i="2"/>
  <c r="H2340" i="2"/>
  <c r="H2339" i="2"/>
  <c r="H2338" i="2"/>
  <c r="H2337" i="2"/>
  <c r="H2336" i="2"/>
  <c r="H2335" i="2"/>
  <c r="H2334" i="2"/>
  <c r="H2333" i="2"/>
  <c r="H2332" i="2"/>
  <c r="H2331" i="2"/>
  <c r="H2330" i="2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H2285" i="2"/>
  <c r="H2284" i="2"/>
  <c r="H2283" i="2"/>
  <c r="H2282" i="2"/>
  <c r="H2281" i="2"/>
  <c r="H2280" i="2"/>
  <c r="H2279" i="2"/>
  <c r="H2278" i="2"/>
  <c r="H2277" i="2"/>
  <c r="H2276" i="2"/>
  <c r="H2275" i="2"/>
  <c r="H2274" i="2"/>
  <c r="H2273" i="2"/>
  <c r="H2272" i="2"/>
  <c r="H2271" i="2"/>
  <c r="H2270" i="2"/>
  <c r="H2269" i="2"/>
  <c r="H2268" i="2"/>
  <c r="H2267" i="2"/>
  <c r="H2266" i="2"/>
  <c r="H2265" i="2"/>
  <c r="H2264" i="2"/>
  <c r="H2263" i="2"/>
  <c r="H2262" i="2"/>
  <c r="H2261" i="2"/>
  <c r="H2260" i="2"/>
  <c r="H2259" i="2"/>
  <c r="H2258" i="2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2054" i="2"/>
  <c r="H2053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2" i="2"/>
  <c r="H1851" i="2"/>
  <c r="H1850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10" i="2"/>
  <c r="H1809" i="2"/>
  <c r="H1808" i="2"/>
  <c r="H1807" i="2"/>
  <c r="H1806" i="2"/>
  <c r="H1805" i="2"/>
  <c r="H1804" i="2"/>
  <c r="H1803" i="2"/>
  <c r="H1802" i="2"/>
  <c r="H1801" i="2"/>
  <c r="H1800" i="2"/>
  <c r="H1799" i="2"/>
  <c r="H1798" i="2"/>
  <c r="H1797" i="2"/>
  <c r="H1796" i="2"/>
  <c r="H1795" i="2"/>
  <c r="H1794" i="2"/>
  <c r="H1793" i="2"/>
  <c r="H1792" i="2"/>
  <c r="H1791" i="2"/>
  <c r="H1790" i="2"/>
  <c r="H1789" i="2"/>
  <c r="H1788" i="2"/>
  <c r="H1787" i="2"/>
  <c r="H1786" i="2"/>
  <c r="H1785" i="2"/>
  <c r="H1784" i="2"/>
  <c r="H1783" i="2"/>
  <c r="H1782" i="2"/>
  <c r="H1781" i="2"/>
  <c r="H1780" i="2"/>
  <c r="H1779" i="2"/>
  <c r="H1778" i="2"/>
  <c r="H1777" i="2"/>
  <c r="H1776" i="2"/>
  <c r="H1775" i="2"/>
  <c r="H1774" i="2"/>
  <c r="H1773" i="2"/>
  <c r="H1772" i="2"/>
  <c r="H1771" i="2"/>
  <c r="H1770" i="2"/>
  <c r="H1769" i="2"/>
  <c r="H1768" i="2"/>
  <c r="H1767" i="2"/>
  <c r="H1766" i="2"/>
  <c r="H1765" i="2"/>
  <c r="H1764" i="2"/>
  <c r="H1763" i="2"/>
  <c r="H1762" i="2"/>
  <c r="H1761" i="2"/>
  <c r="H1760" i="2"/>
  <c r="H1759" i="2"/>
  <c r="H1758" i="2"/>
  <c r="H1757" i="2"/>
  <c r="H1756" i="2"/>
  <c r="H1755" i="2"/>
  <c r="H1754" i="2"/>
  <c r="H1753" i="2"/>
  <c r="H1752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9" i="2"/>
  <c r="H1698" i="2"/>
  <c r="H1697" i="2"/>
  <c r="H1696" i="2"/>
  <c r="H1695" i="2"/>
  <c r="H1694" i="2"/>
  <c r="H1693" i="2"/>
  <c r="H1692" i="2"/>
  <c r="H1691" i="2"/>
  <c r="H1690" i="2"/>
  <c r="H1689" i="2"/>
  <c r="H1688" i="2"/>
  <c r="H1687" i="2"/>
  <c r="H1686" i="2"/>
  <c r="H1685" i="2"/>
  <c r="H1684" i="2"/>
  <c r="H1683" i="2"/>
  <c r="H1682" i="2"/>
  <c r="H1681" i="2"/>
  <c r="H1680" i="2"/>
  <c r="H1679" i="2"/>
  <c r="H1678" i="2"/>
  <c r="H1677" i="2"/>
  <c r="H1676" i="2"/>
  <c r="H1675" i="2"/>
  <c r="H1674" i="2"/>
  <c r="H1673" i="2"/>
  <c r="H1672" i="2"/>
  <c r="H1671" i="2"/>
  <c r="H1670" i="2"/>
  <c r="H1669" i="2"/>
  <c r="H1668" i="2"/>
  <c r="H1667" i="2"/>
  <c r="H1666" i="2"/>
  <c r="H1665" i="2"/>
  <c r="H1664" i="2"/>
  <c r="H1663" i="2"/>
  <c r="H1662" i="2"/>
  <c r="H1661" i="2"/>
  <c r="H1660" i="2"/>
  <c r="H1659" i="2"/>
  <c r="H1658" i="2"/>
  <c r="H1657" i="2"/>
  <c r="H1656" i="2"/>
  <c r="H1655" i="2"/>
  <c r="H1654" i="2"/>
  <c r="H1653" i="2"/>
  <c r="H1652" i="2"/>
  <c r="H1651" i="2"/>
  <c r="H1650" i="2"/>
  <c r="H1649" i="2"/>
  <c r="H16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2" i="2"/>
  <c r="H1591" i="2"/>
  <c r="H1590" i="2"/>
  <c r="H1589" i="2"/>
  <c r="H1588" i="2"/>
  <c r="H1587" i="2"/>
  <c r="H1586" i="2"/>
  <c r="H1585" i="2"/>
  <c r="H1584" i="2"/>
  <c r="H1583" i="2"/>
  <c r="H1582" i="2"/>
  <c r="H1581" i="2"/>
  <c r="H1580" i="2"/>
  <c r="H1579" i="2"/>
  <c r="H1578" i="2"/>
  <c r="H1577" i="2"/>
  <c r="H1576" i="2"/>
  <c r="H1575" i="2"/>
  <c r="H1574" i="2"/>
  <c r="H1573" i="2"/>
  <c r="H1572" i="2"/>
  <c r="H1571" i="2"/>
  <c r="H1570" i="2"/>
  <c r="H1569" i="2"/>
  <c r="H1568" i="2"/>
  <c r="H1567" i="2"/>
  <c r="H1566" i="2"/>
  <c r="H1565" i="2"/>
  <c r="H1564" i="2"/>
  <c r="H1563" i="2"/>
  <c r="H1562" i="2"/>
  <c r="H1561" i="2"/>
  <c r="H1560" i="2"/>
  <c r="H1559" i="2"/>
  <c r="H1558" i="2"/>
  <c r="H1557" i="2"/>
  <c r="H1556" i="2"/>
  <c r="H1555" i="2"/>
  <c r="H1554" i="2"/>
  <c r="H1553" i="2"/>
  <c r="H1552" i="2"/>
  <c r="H1551" i="2"/>
  <c r="H1550" i="2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90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443" i="2"/>
  <c r="H1442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345" i="2"/>
  <c r="H1344" i="2"/>
  <c r="H1343" i="2"/>
  <c r="H1342" i="2"/>
  <c r="H13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73" i="2"/>
  <c r="H1272" i="2"/>
  <c r="H1271" i="2"/>
  <c r="H1270" i="2"/>
  <c r="H1269" i="2"/>
  <c r="H1268" i="2"/>
  <c r="H1267" i="2"/>
  <c r="H1266" i="2"/>
  <c r="H1265" i="2"/>
  <c r="H1264" i="2"/>
  <c r="H1263" i="2"/>
  <c r="H1262" i="2"/>
  <c r="H1261" i="2"/>
  <c r="H1260" i="2"/>
  <c r="H1259" i="2"/>
  <c r="H1258" i="2"/>
  <c r="H1257" i="2"/>
  <c r="H1256" i="2"/>
  <c r="H1255" i="2"/>
  <c r="H1254" i="2"/>
  <c r="H1253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H1240" i="2"/>
  <c r="H1239" i="2"/>
  <c r="H1238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E155" i="6" s="1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E127" i="6" s="1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E111" i="6" s="1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E87" i="6" s="1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E75" i="6" s="1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E71" i="6" s="1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E35" i="6" s="1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E19" i="6" s="1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C11" i="3"/>
  <c r="C10" i="3"/>
  <c r="C9" i="3"/>
  <c r="C8" i="3"/>
  <c r="C7" i="3"/>
  <c r="C6" i="3"/>
  <c r="C5" i="3"/>
  <c r="C4" i="3"/>
  <c r="C3" i="3"/>
  <c r="G3030" i="2"/>
  <c r="K3030" i="2" s="1"/>
  <c r="O3030" i="2" s="1"/>
  <c r="F3030" i="2"/>
  <c r="Q3030" i="2" s="1"/>
  <c r="D3030" i="2"/>
  <c r="P3030" i="2"/>
  <c r="B3030" i="2"/>
  <c r="G3029" i="2"/>
  <c r="K3029" i="2" s="1"/>
  <c r="O3029" i="2" s="1"/>
  <c r="F3029" i="2"/>
  <c r="Q3029" i="2" s="1"/>
  <c r="D3029" i="2"/>
  <c r="P3029" i="2"/>
  <c r="B3029" i="2"/>
  <c r="G3028" i="2"/>
  <c r="K3028" i="2" s="1"/>
  <c r="O3028" i="2" s="1"/>
  <c r="F3028" i="2"/>
  <c r="Q3028" i="2" s="1"/>
  <c r="D3028" i="2"/>
  <c r="P3028" i="2"/>
  <c r="B3028" i="2"/>
  <c r="G3027" i="2"/>
  <c r="K3027" i="2" s="1"/>
  <c r="O3027" i="2" s="1"/>
  <c r="F3027" i="2"/>
  <c r="Q3027" i="2" s="1"/>
  <c r="D3027" i="2"/>
  <c r="B3027" i="2"/>
  <c r="G3026" i="2"/>
  <c r="K3026" i="2" s="1"/>
  <c r="O3026" i="2" s="1"/>
  <c r="F3026" i="2"/>
  <c r="Q3026" i="2" s="1"/>
  <c r="D3026" i="2"/>
  <c r="P3026" i="2"/>
  <c r="B3026" i="2"/>
  <c r="G3025" i="2"/>
  <c r="K3025" i="2" s="1"/>
  <c r="O3025" i="2" s="1"/>
  <c r="F3025" i="2"/>
  <c r="Q3025" i="2" s="1"/>
  <c r="D3025" i="2"/>
  <c r="P3025" i="2"/>
  <c r="B3025" i="2"/>
  <c r="G3024" i="2"/>
  <c r="K3024" i="2" s="1"/>
  <c r="O3024" i="2" s="1"/>
  <c r="F3024" i="2"/>
  <c r="Q3024" i="2" s="1"/>
  <c r="D3024" i="2"/>
  <c r="P3024" i="2"/>
  <c r="B3024" i="2"/>
  <c r="K3023" i="2"/>
  <c r="O3023" i="2" s="1"/>
  <c r="G3023" i="2"/>
  <c r="F3023" i="2"/>
  <c r="Q3023" i="2" s="1"/>
  <c r="D3023" i="2"/>
  <c r="B3023" i="2"/>
  <c r="O3022" i="2"/>
  <c r="K3022" i="2"/>
  <c r="G3022" i="2"/>
  <c r="F3022" i="2"/>
  <c r="Q3022" i="2" s="1"/>
  <c r="D3022" i="2"/>
  <c r="P3022" i="2"/>
  <c r="B3022" i="2"/>
  <c r="P3021" i="2"/>
  <c r="G3021" i="2"/>
  <c r="K3021" i="2" s="1"/>
  <c r="O3021" i="2" s="1"/>
  <c r="F3021" i="2"/>
  <c r="Q3021" i="2" s="1"/>
  <c r="D3021" i="2"/>
  <c r="B3021" i="2"/>
  <c r="Q3020" i="2"/>
  <c r="P3020" i="2"/>
  <c r="G3020" i="2"/>
  <c r="K3020" i="2" s="1"/>
  <c r="O3020" i="2" s="1"/>
  <c r="F3020" i="2"/>
  <c r="D3020" i="2"/>
  <c r="B3020" i="2"/>
  <c r="Q3019" i="2"/>
  <c r="K3019" i="2"/>
  <c r="O3019" i="2" s="1"/>
  <c r="G3019" i="2"/>
  <c r="F3019" i="2"/>
  <c r="D3019" i="2"/>
  <c r="B3019" i="2"/>
  <c r="O3018" i="2"/>
  <c r="K3018" i="2"/>
  <c r="G3018" i="2"/>
  <c r="F3018" i="2"/>
  <c r="Q3018" i="2" s="1"/>
  <c r="D3018" i="2"/>
  <c r="P3018" i="2"/>
  <c r="B3018" i="2"/>
  <c r="P3017" i="2"/>
  <c r="G3017" i="2"/>
  <c r="K3017" i="2" s="1"/>
  <c r="O3017" i="2" s="1"/>
  <c r="F3017" i="2"/>
  <c r="Q3017" i="2" s="1"/>
  <c r="D3017" i="2"/>
  <c r="B3017" i="2"/>
  <c r="Q3016" i="2"/>
  <c r="P3016" i="2"/>
  <c r="G3016" i="2"/>
  <c r="K3016" i="2" s="1"/>
  <c r="O3016" i="2" s="1"/>
  <c r="F3016" i="2"/>
  <c r="D3016" i="2"/>
  <c r="B3016" i="2"/>
  <c r="Q3015" i="2"/>
  <c r="K3015" i="2"/>
  <c r="O3015" i="2" s="1"/>
  <c r="G3015" i="2"/>
  <c r="F3015" i="2"/>
  <c r="D3015" i="2"/>
  <c r="P3015" i="2"/>
  <c r="B3015" i="2"/>
  <c r="K3014" i="2"/>
  <c r="O3014" i="2" s="1"/>
  <c r="G3014" i="2"/>
  <c r="F3014" i="2"/>
  <c r="Q3014" i="2" s="1"/>
  <c r="D3014" i="2"/>
  <c r="P3014" i="2"/>
  <c r="B3014" i="2"/>
  <c r="P3013" i="2"/>
  <c r="G3013" i="2"/>
  <c r="K3013" i="2" s="1"/>
  <c r="O3013" i="2" s="1"/>
  <c r="F3013" i="2"/>
  <c r="Q3013" i="2" s="1"/>
  <c r="D3013" i="2"/>
  <c r="B3013" i="2"/>
  <c r="Q3012" i="2"/>
  <c r="P3012" i="2"/>
  <c r="G3012" i="2"/>
  <c r="K3012" i="2" s="1"/>
  <c r="O3012" i="2" s="1"/>
  <c r="F3012" i="2"/>
  <c r="D3012" i="2"/>
  <c r="B3012" i="2"/>
  <c r="Q3011" i="2"/>
  <c r="K3011" i="2"/>
  <c r="O3011" i="2" s="1"/>
  <c r="G3011" i="2"/>
  <c r="F3011" i="2"/>
  <c r="D3011" i="2"/>
  <c r="B3011" i="2"/>
  <c r="K3010" i="2"/>
  <c r="O3010" i="2" s="1"/>
  <c r="G3010" i="2"/>
  <c r="F3010" i="2"/>
  <c r="Q3010" i="2" s="1"/>
  <c r="D3010" i="2"/>
  <c r="P3010" i="2"/>
  <c r="B3010" i="2"/>
  <c r="P3009" i="2"/>
  <c r="G3009" i="2"/>
  <c r="K3009" i="2" s="1"/>
  <c r="O3009" i="2" s="1"/>
  <c r="F3009" i="2"/>
  <c r="Q3009" i="2" s="1"/>
  <c r="D3009" i="2"/>
  <c r="B3009" i="2"/>
  <c r="Q3008" i="2"/>
  <c r="P3008" i="2"/>
  <c r="G3008" i="2"/>
  <c r="K3008" i="2" s="1"/>
  <c r="O3008" i="2" s="1"/>
  <c r="F3008" i="2"/>
  <c r="D3008" i="2"/>
  <c r="B3008" i="2"/>
  <c r="Q3007" i="2"/>
  <c r="G3007" i="2"/>
  <c r="K3007" i="2" s="1"/>
  <c r="O3007" i="2" s="1"/>
  <c r="F3007" i="2"/>
  <c r="D3007" i="2"/>
  <c r="B3007" i="2"/>
  <c r="K3006" i="2"/>
  <c r="O3006" i="2" s="1"/>
  <c r="G3006" i="2"/>
  <c r="F3006" i="2"/>
  <c r="Q3006" i="2" s="1"/>
  <c r="D3006" i="2"/>
  <c r="P3006" i="2"/>
  <c r="B3006" i="2"/>
  <c r="P3005" i="2"/>
  <c r="G3005" i="2"/>
  <c r="K3005" i="2" s="1"/>
  <c r="O3005" i="2" s="1"/>
  <c r="F3005" i="2"/>
  <c r="Q3005" i="2" s="1"/>
  <c r="D3005" i="2"/>
  <c r="B3005" i="2"/>
  <c r="Q3004" i="2"/>
  <c r="P3004" i="2"/>
  <c r="G3004" i="2"/>
  <c r="K3004" i="2" s="1"/>
  <c r="O3004" i="2" s="1"/>
  <c r="F3004" i="2"/>
  <c r="D3004" i="2"/>
  <c r="B3004" i="2"/>
  <c r="Q3003" i="2"/>
  <c r="G3003" i="2"/>
  <c r="K3003" i="2" s="1"/>
  <c r="O3003" i="2" s="1"/>
  <c r="F3003" i="2"/>
  <c r="D3003" i="2"/>
  <c r="B3003" i="2"/>
  <c r="K3002" i="2"/>
  <c r="O3002" i="2" s="1"/>
  <c r="G3002" i="2"/>
  <c r="F3002" i="2"/>
  <c r="Q3002" i="2" s="1"/>
  <c r="D3002" i="2"/>
  <c r="P3002" i="2"/>
  <c r="B3002" i="2"/>
  <c r="P3001" i="2"/>
  <c r="G3001" i="2"/>
  <c r="K3001" i="2" s="1"/>
  <c r="O3001" i="2" s="1"/>
  <c r="F3001" i="2"/>
  <c r="Q3001" i="2" s="1"/>
  <c r="D3001" i="2"/>
  <c r="B3001" i="2"/>
  <c r="Q3000" i="2"/>
  <c r="P3000" i="2"/>
  <c r="G3000" i="2"/>
  <c r="K3000" i="2" s="1"/>
  <c r="O3000" i="2" s="1"/>
  <c r="F3000" i="2"/>
  <c r="D3000" i="2"/>
  <c r="B3000" i="2"/>
  <c r="Q2999" i="2"/>
  <c r="G2999" i="2"/>
  <c r="K2999" i="2" s="1"/>
  <c r="O2999" i="2" s="1"/>
  <c r="F2999" i="2"/>
  <c r="D2999" i="2"/>
  <c r="P2999" i="2"/>
  <c r="B2999" i="2"/>
  <c r="O2998" i="2"/>
  <c r="K2998" i="2"/>
  <c r="G2998" i="2"/>
  <c r="F2998" i="2"/>
  <c r="Q2998" i="2" s="1"/>
  <c r="D2998" i="2"/>
  <c r="P2998" i="2"/>
  <c r="B2998" i="2"/>
  <c r="P2997" i="2"/>
  <c r="G2997" i="2"/>
  <c r="K2997" i="2" s="1"/>
  <c r="O2997" i="2" s="1"/>
  <c r="F2997" i="2"/>
  <c r="Q2997" i="2" s="1"/>
  <c r="D2997" i="2"/>
  <c r="B2997" i="2"/>
  <c r="Q2996" i="2"/>
  <c r="P2996" i="2"/>
  <c r="G2996" i="2"/>
  <c r="K2996" i="2" s="1"/>
  <c r="O2996" i="2" s="1"/>
  <c r="F2996" i="2"/>
  <c r="D2996" i="2"/>
  <c r="B2996" i="2"/>
  <c r="Q2995" i="2"/>
  <c r="G2995" i="2"/>
  <c r="K2995" i="2" s="1"/>
  <c r="O2995" i="2" s="1"/>
  <c r="F2995" i="2"/>
  <c r="D2995" i="2"/>
  <c r="P2995" i="2"/>
  <c r="B2995" i="2"/>
  <c r="K2994" i="2"/>
  <c r="O2994" i="2" s="1"/>
  <c r="G2994" i="2"/>
  <c r="F2994" i="2"/>
  <c r="Q2994" i="2" s="1"/>
  <c r="D2994" i="2"/>
  <c r="P2994" i="2"/>
  <c r="B2994" i="2"/>
  <c r="P2993" i="2"/>
  <c r="G2993" i="2"/>
  <c r="K2993" i="2" s="1"/>
  <c r="O2993" i="2" s="1"/>
  <c r="F2993" i="2"/>
  <c r="Q2993" i="2" s="1"/>
  <c r="D2993" i="2"/>
  <c r="B2993" i="2"/>
  <c r="P2992" i="2"/>
  <c r="G2992" i="2"/>
  <c r="K2992" i="2" s="1"/>
  <c r="O2992" i="2" s="1"/>
  <c r="F2992" i="2"/>
  <c r="Q2992" i="2" s="1"/>
  <c r="D2992" i="2"/>
  <c r="B2992" i="2"/>
  <c r="Q2991" i="2"/>
  <c r="G2991" i="2"/>
  <c r="K2991" i="2" s="1"/>
  <c r="O2991" i="2" s="1"/>
  <c r="F2991" i="2"/>
  <c r="D2991" i="2"/>
  <c r="B2991" i="2"/>
  <c r="K2990" i="2"/>
  <c r="O2990" i="2" s="1"/>
  <c r="G2990" i="2"/>
  <c r="F2990" i="2"/>
  <c r="Q2990" i="2" s="1"/>
  <c r="D2990" i="2"/>
  <c r="P2990" i="2"/>
  <c r="B2990" i="2"/>
  <c r="P2989" i="2"/>
  <c r="G2989" i="2"/>
  <c r="K2989" i="2" s="1"/>
  <c r="O2989" i="2" s="1"/>
  <c r="F2989" i="2"/>
  <c r="Q2989" i="2" s="1"/>
  <c r="D2989" i="2"/>
  <c r="B2989" i="2"/>
  <c r="P2988" i="2"/>
  <c r="G2988" i="2"/>
  <c r="K2988" i="2" s="1"/>
  <c r="O2988" i="2" s="1"/>
  <c r="F2988" i="2"/>
  <c r="Q2988" i="2" s="1"/>
  <c r="D2988" i="2"/>
  <c r="B2988" i="2"/>
  <c r="Q2987" i="2"/>
  <c r="G2987" i="2"/>
  <c r="K2987" i="2" s="1"/>
  <c r="O2987" i="2" s="1"/>
  <c r="F2987" i="2"/>
  <c r="D2987" i="2"/>
  <c r="P2987" i="2"/>
  <c r="B2987" i="2"/>
  <c r="K2986" i="2"/>
  <c r="O2986" i="2" s="1"/>
  <c r="G2986" i="2"/>
  <c r="F2986" i="2"/>
  <c r="Q2986" i="2" s="1"/>
  <c r="D2986" i="2"/>
  <c r="P2986" i="2"/>
  <c r="B2986" i="2"/>
  <c r="P2985" i="2"/>
  <c r="G2985" i="2"/>
  <c r="K2985" i="2" s="1"/>
  <c r="O2985" i="2" s="1"/>
  <c r="F2985" i="2"/>
  <c r="Q2985" i="2" s="1"/>
  <c r="D2985" i="2"/>
  <c r="B2985" i="2"/>
  <c r="P2984" i="2"/>
  <c r="G2984" i="2"/>
  <c r="K2984" i="2" s="1"/>
  <c r="O2984" i="2" s="1"/>
  <c r="F2984" i="2"/>
  <c r="Q2984" i="2" s="1"/>
  <c r="D2984" i="2"/>
  <c r="B2984" i="2"/>
  <c r="Q2983" i="2"/>
  <c r="G2983" i="2"/>
  <c r="K2983" i="2" s="1"/>
  <c r="O2983" i="2" s="1"/>
  <c r="F2983" i="2"/>
  <c r="D2983" i="2"/>
  <c r="B2983" i="2"/>
  <c r="K2982" i="2"/>
  <c r="O2982" i="2" s="1"/>
  <c r="G2982" i="2"/>
  <c r="F2982" i="2"/>
  <c r="Q2982" i="2" s="1"/>
  <c r="D2982" i="2"/>
  <c r="P2982" i="2"/>
  <c r="B2982" i="2"/>
  <c r="P2981" i="2"/>
  <c r="G2981" i="2"/>
  <c r="K2981" i="2" s="1"/>
  <c r="O2981" i="2" s="1"/>
  <c r="F2981" i="2"/>
  <c r="Q2981" i="2" s="1"/>
  <c r="D2981" i="2"/>
  <c r="B2981" i="2"/>
  <c r="P2980" i="2"/>
  <c r="G2980" i="2"/>
  <c r="K2980" i="2" s="1"/>
  <c r="O2980" i="2" s="1"/>
  <c r="F2980" i="2"/>
  <c r="Q2980" i="2" s="1"/>
  <c r="D2980" i="2"/>
  <c r="B2980" i="2"/>
  <c r="Q2979" i="2"/>
  <c r="K2979" i="2"/>
  <c r="O2979" i="2" s="1"/>
  <c r="G2979" i="2"/>
  <c r="F2979" i="2"/>
  <c r="D2979" i="2"/>
  <c r="B2979" i="2"/>
  <c r="K2978" i="2"/>
  <c r="O2978" i="2" s="1"/>
  <c r="G2978" i="2"/>
  <c r="F2978" i="2"/>
  <c r="Q2978" i="2" s="1"/>
  <c r="D2978" i="2"/>
  <c r="P2978" i="2"/>
  <c r="B2978" i="2"/>
  <c r="P2977" i="2"/>
  <c r="G2977" i="2"/>
  <c r="K2977" i="2" s="1"/>
  <c r="O2977" i="2" s="1"/>
  <c r="F2977" i="2"/>
  <c r="Q2977" i="2" s="1"/>
  <c r="D2977" i="2"/>
  <c r="B2977" i="2"/>
  <c r="Q2976" i="2"/>
  <c r="P2976" i="2"/>
  <c r="G2976" i="2"/>
  <c r="K2976" i="2" s="1"/>
  <c r="O2976" i="2" s="1"/>
  <c r="F2976" i="2"/>
  <c r="D2976" i="2"/>
  <c r="B2976" i="2"/>
  <c r="Q2975" i="2"/>
  <c r="K2975" i="2"/>
  <c r="O2975" i="2" s="1"/>
  <c r="G2975" i="2"/>
  <c r="F2975" i="2"/>
  <c r="D2975" i="2"/>
  <c r="B2975" i="2"/>
  <c r="K2974" i="2"/>
  <c r="O2974" i="2" s="1"/>
  <c r="G2974" i="2"/>
  <c r="F2974" i="2"/>
  <c r="Q2974" i="2" s="1"/>
  <c r="D2974" i="2"/>
  <c r="P2974" i="2"/>
  <c r="B2974" i="2"/>
  <c r="P2973" i="2"/>
  <c r="G2973" i="2"/>
  <c r="K2973" i="2" s="1"/>
  <c r="O2973" i="2" s="1"/>
  <c r="F2973" i="2"/>
  <c r="Q2973" i="2" s="1"/>
  <c r="D2973" i="2"/>
  <c r="B2973" i="2"/>
  <c r="Q2972" i="2"/>
  <c r="P2972" i="2"/>
  <c r="G2972" i="2"/>
  <c r="K2972" i="2" s="1"/>
  <c r="O2972" i="2" s="1"/>
  <c r="F2972" i="2"/>
  <c r="D2972" i="2"/>
  <c r="B2972" i="2"/>
  <c r="Q2971" i="2"/>
  <c r="K2971" i="2"/>
  <c r="O2971" i="2" s="1"/>
  <c r="G2971" i="2"/>
  <c r="F2971" i="2"/>
  <c r="D2971" i="2"/>
  <c r="B2971" i="2"/>
  <c r="K2970" i="2"/>
  <c r="O2970" i="2" s="1"/>
  <c r="G2970" i="2"/>
  <c r="F2970" i="2"/>
  <c r="Q2970" i="2" s="1"/>
  <c r="D2970" i="2"/>
  <c r="P2970" i="2"/>
  <c r="B2970" i="2"/>
  <c r="P2969" i="2"/>
  <c r="G2969" i="2"/>
  <c r="K2969" i="2" s="1"/>
  <c r="O2969" i="2" s="1"/>
  <c r="F2969" i="2"/>
  <c r="Q2969" i="2" s="1"/>
  <c r="D2969" i="2"/>
  <c r="B2969" i="2"/>
  <c r="Q2968" i="2"/>
  <c r="P2968" i="2"/>
  <c r="G2968" i="2"/>
  <c r="K2968" i="2" s="1"/>
  <c r="O2968" i="2" s="1"/>
  <c r="F2968" i="2"/>
  <c r="D2968" i="2"/>
  <c r="B2968" i="2"/>
  <c r="Q2967" i="2"/>
  <c r="K2967" i="2"/>
  <c r="O2967" i="2" s="1"/>
  <c r="G2967" i="2"/>
  <c r="F2967" i="2"/>
  <c r="D2967" i="2"/>
  <c r="B2967" i="2"/>
  <c r="K2966" i="2"/>
  <c r="O2966" i="2" s="1"/>
  <c r="G2966" i="2"/>
  <c r="F2966" i="2"/>
  <c r="Q2966" i="2" s="1"/>
  <c r="D2966" i="2"/>
  <c r="P2966" i="2"/>
  <c r="B2966" i="2"/>
  <c r="P2965" i="2"/>
  <c r="G2965" i="2"/>
  <c r="K2965" i="2" s="1"/>
  <c r="O2965" i="2" s="1"/>
  <c r="F2965" i="2"/>
  <c r="Q2965" i="2" s="1"/>
  <c r="D2965" i="2"/>
  <c r="B2965" i="2"/>
  <c r="Q2964" i="2"/>
  <c r="P2964" i="2"/>
  <c r="G2964" i="2"/>
  <c r="K2964" i="2" s="1"/>
  <c r="O2964" i="2" s="1"/>
  <c r="F2964" i="2"/>
  <c r="D2964" i="2"/>
  <c r="B2964" i="2"/>
  <c r="Q2963" i="2"/>
  <c r="K2963" i="2"/>
  <c r="O2963" i="2" s="1"/>
  <c r="G2963" i="2"/>
  <c r="F2963" i="2"/>
  <c r="D2963" i="2"/>
  <c r="B2963" i="2"/>
  <c r="K2962" i="2"/>
  <c r="O2962" i="2" s="1"/>
  <c r="G2962" i="2"/>
  <c r="F2962" i="2"/>
  <c r="Q2962" i="2" s="1"/>
  <c r="D2962" i="2"/>
  <c r="P2962" i="2"/>
  <c r="B2962" i="2"/>
  <c r="P2961" i="2"/>
  <c r="G2961" i="2"/>
  <c r="K2961" i="2" s="1"/>
  <c r="O2961" i="2" s="1"/>
  <c r="F2961" i="2"/>
  <c r="Q2961" i="2" s="1"/>
  <c r="D2961" i="2"/>
  <c r="B2961" i="2"/>
  <c r="Q2960" i="2"/>
  <c r="P2960" i="2"/>
  <c r="G2960" i="2"/>
  <c r="K2960" i="2" s="1"/>
  <c r="O2960" i="2" s="1"/>
  <c r="F2960" i="2"/>
  <c r="D2960" i="2"/>
  <c r="B2960" i="2"/>
  <c r="Q2959" i="2"/>
  <c r="K2959" i="2"/>
  <c r="O2959" i="2" s="1"/>
  <c r="G2959" i="2"/>
  <c r="F2959" i="2"/>
  <c r="D2959" i="2"/>
  <c r="B2959" i="2"/>
  <c r="K2958" i="2"/>
  <c r="O2958" i="2" s="1"/>
  <c r="G2958" i="2"/>
  <c r="F2958" i="2"/>
  <c r="Q2958" i="2" s="1"/>
  <c r="D2958" i="2"/>
  <c r="P2958" i="2"/>
  <c r="B2958" i="2"/>
  <c r="P2957" i="2"/>
  <c r="G2957" i="2"/>
  <c r="K2957" i="2" s="1"/>
  <c r="O2957" i="2" s="1"/>
  <c r="F2957" i="2"/>
  <c r="Q2957" i="2" s="1"/>
  <c r="D2957" i="2"/>
  <c r="B2957" i="2"/>
  <c r="Q2956" i="2"/>
  <c r="P2956" i="2"/>
  <c r="G2956" i="2"/>
  <c r="K2956" i="2" s="1"/>
  <c r="O2956" i="2" s="1"/>
  <c r="F2956" i="2"/>
  <c r="D2956" i="2"/>
  <c r="B2956" i="2"/>
  <c r="Q2955" i="2"/>
  <c r="K2955" i="2"/>
  <c r="O2955" i="2" s="1"/>
  <c r="G2955" i="2"/>
  <c r="F2955" i="2"/>
  <c r="D2955" i="2"/>
  <c r="B2955" i="2"/>
  <c r="K2954" i="2"/>
  <c r="O2954" i="2" s="1"/>
  <c r="G2954" i="2"/>
  <c r="F2954" i="2"/>
  <c r="Q2954" i="2" s="1"/>
  <c r="D2954" i="2"/>
  <c r="P2954" i="2"/>
  <c r="B2954" i="2"/>
  <c r="P2953" i="2"/>
  <c r="G2953" i="2"/>
  <c r="K2953" i="2" s="1"/>
  <c r="O2953" i="2" s="1"/>
  <c r="F2953" i="2"/>
  <c r="Q2953" i="2" s="1"/>
  <c r="D2953" i="2"/>
  <c r="B2953" i="2"/>
  <c r="Q2952" i="2"/>
  <c r="P2952" i="2"/>
  <c r="G2952" i="2"/>
  <c r="K2952" i="2" s="1"/>
  <c r="O2952" i="2" s="1"/>
  <c r="F2952" i="2"/>
  <c r="D2952" i="2"/>
  <c r="B2952" i="2"/>
  <c r="Q2951" i="2"/>
  <c r="K2951" i="2"/>
  <c r="O2951" i="2" s="1"/>
  <c r="G2951" i="2"/>
  <c r="F2951" i="2"/>
  <c r="D2951" i="2"/>
  <c r="B2951" i="2"/>
  <c r="K2950" i="2"/>
  <c r="O2950" i="2" s="1"/>
  <c r="G2950" i="2"/>
  <c r="F2950" i="2"/>
  <c r="Q2950" i="2" s="1"/>
  <c r="D2950" i="2"/>
  <c r="P2950" i="2"/>
  <c r="B2950" i="2"/>
  <c r="P2949" i="2"/>
  <c r="G2949" i="2"/>
  <c r="K2949" i="2" s="1"/>
  <c r="O2949" i="2" s="1"/>
  <c r="F2949" i="2"/>
  <c r="Q2949" i="2" s="1"/>
  <c r="D2949" i="2"/>
  <c r="B2949" i="2"/>
  <c r="Q2948" i="2"/>
  <c r="P2948" i="2"/>
  <c r="G2948" i="2"/>
  <c r="K2948" i="2" s="1"/>
  <c r="O2948" i="2" s="1"/>
  <c r="F2948" i="2"/>
  <c r="D2948" i="2"/>
  <c r="B2948" i="2"/>
  <c r="Q2947" i="2"/>
  <c r="K2947" i="2"/>
  <c r="O2947" i="2" s="1"/>
  <c r="G2947" i="2"/>
  <c r="F2947" i="2"/>
  <c r="D2947" i="2"/>
  <c r="P2947" i="2"/>
  <c r="B2947" i="2"/>
  <c r="G2946" i="2"/>
  <c r="K2946" i="2" s="1"/>
  <c r="O2946" i="2" s="1"/>
  <c r="F2946" i="2"/>
  <c r="Q2946" i="2" s="1"/>
  <c r="D2946" i="2"/>
  <c r="P2946" i="2"/>
  <c r="B2946" i="2"/>
  <c r="K2945" i="2"/>
  <c r="O2945" i="2" s="1"/>
  <c r="G2945" i="2"/>
  <c r="F2945" i="2"/>
  <c r="Q2945" i="2" s="1"/>
  <c r="D2945" i="2"/>
  <c r="P2945" i="2"/>
  <c r="B2945" i="2"/>
  <c r="P2944" i="2"/>
  <c r="G2944" i="2"/>
  <c r="K2944" i="2" s="1"/>
  <c r="O2944" i="2" s="1"/>
  <c r="F2944" i="2"/>
  <c r="Q2944" i="2" s="1"/>
  <c r="D2944" i="2"/>
  <c r="B2944" i="2"/>
  <c r="K2943" i="2"/>
  <c r="O2943" i="2" s="1"/>
  <c r="G2943" i="2"/>
  <c r="F2943" i="2"/>
  <c r="Q2943" i="2" s="1"/>
  <c r="D2943" i="2"/>
  <c r="P2943" i="2"/>
  <c r="B2943" i="2"/>
  <c r="Q2942" i="2"/>
  <c r="K2942" i="2"/>
  <c r="O2942" i="2" s="1"/>
  <c r="G2942" i="2"/>
  <c r="F2942" i="2"/>
  <c r="D2942" i="2"/>
  <c r="P2942" i="2"/>
  <c r="B2942" i="2"/>
  <c r="O2941" i="2"/>
  <c r="K2941" i="2"/>
  <c r="G2941" i="2"/>
  <c r="F2941" i="2"/>
  <c r="Q2941" i="2" s="1"/>
  <c r="D2941" i="2"/>
  <c r="P2941" i="2"/>
  <c r="B2941" i="2"/>
  <c r="P2940" i="2"/>
  <c r="G2940" i="2"/>
  <c r="K2940" i="2" s="1"/>
  <c r="O2940" i="2" s="1"/>
  <c r="F2940" i="2"/>
  <c r="Q2940" i="2" s="1"/>
  <c r="D2940" i="2"/>
  <c r="B2940" i="2"/>
  <c r="P2939" i="2"/>
  <c r="G2939" i="2"/>
  <c r="K2939" i="2" s="1"/>
  <c r="O2939" i="2" s="1"/>
  <c r="F2939" i="2"/>
  <c r="Q2939" i="2" s="1"/>
  <c r="D2939" i="2"/>
  <c r="B2939" i="2"/>
  <c r="Q2938" i="2"/>
  <c r="G2938" i="2"/>
  <c r="K2938" i="2" s="1"/>
  <c r="O2938" i="2" s="1"/>
  <c r="F2938" i="2"/>
  <c r="D2938" i="2"/>
  <c r="P2938" i="2"/>
  <c r="B2938" i="2"/>
  <c r="O2937" i="2"/>
  <c r="K2937" i="2"/>
  <c r="G2937" i="2"/>
  <c r="F2937" i="2"/>
  <c r="Q2937" i="2" s="1"/>
  <c r="D2937" i="2"/>
  <c r="P2937" i="2"/>
  <c r="B2937" i="2"/>
  <c r="P2936" i="2"/>
  <c r="O2936" i="2"/>
  <c r="G2936" i="2"/>
  <c r="K2936" i="2" s="1"/>
  <c r="F2936" i="2"/>
  <c r="Q2936" i="2" s="1"/>
  <c r="D2936" i="2"/>
  <c r="B2936" i="2"/>
  <c r="K2935" i="2"/>
  <c r="O2935" i="2" s="1"/>
  <c r="G2935" i="2"/>
  <c r="F2935" i="2"/>
  <c r="Q2935" i="2" s="1"/>
  <c r="D2935" i="2"/>
  <c r="B2935" i="2"/>
  <c r="Q2934" i="2"/>
  <c r="G2934" i="2"/>
  <c r="K2934" i="2" s="1"/>
  <c r="O2934" i="2" s="1"/>
  <c r="F2934" i="2"/>
  <c r="D2934" i="2"/>
  <c r="P2934" i="2"/>
  <c r="B2934" i="2"/>
  <c r="O2933" i="2"/>
  <c r="K2933" i="2"/>
  <c r="G2933" i="2"/>
  <c r="F2933" i="2"/>
  <c r="Q2933" i="2" s="1"/>
  <c r="D2933" i="2"/>
  <c r="P2933" i="2"/>
  <c r="B2933" i="2"/>
  <c r="P2932" i="2"/>
  <c r="O2932" i="2"/>
  <c r="G2932" i="2"/>
  <c r="K2932" i="2" s="1"/>
  <c r="F2932" i="2"/>
  <c r="Q2932" i="2" s="1"/>
  <c r="D2932" i="2"/>
  <c r="B2932" i="2"/>
  <c r="K2931" i="2"/>
  <c r="O2931" i="2" s="1"/>
  <c r="G2931" i="2"/>
  <c r="F2931" i="2"/>
  <c r="Q2931" i="2" s="1"/>
  <c r="D2931" i="2"/>
  <c r="P2931" i="2"/>
  <c r="B2931" i="2"/>
  <c r="Q2930" i="2"/>
  <c r="K2930" i="2"/>
  <c r="O2930" i="2" s="1"/>
  <c r="G2930" i="2"/>
  <c r="F2930" i="2"/>
  <c r="D2930" i="2"/>
  <c r="P2930" i="2"/>
  <c r="B2930" i="2"/>
  <c r="K2929" i="2"/>
  <c r="O2929" i="2" s="1"/>
  <c r="G2929" i="2"/>
  <c r="F2929" i="2"/>
  <c r="Q2929" i="2" s="1"/>
  <c r="D2929" i="2"/>
  <c r="P2929" i="2"/>
  <c r="B2929" i="2"/>
  <c r="P2928" i="2"/>
  <c r="G2928" i="2"/>
  <c r="K2928" i="2" s="1"/>
  <c r="O2928" i="2" s="1"/>
  <c r="F2928" i="2"/>
  <c r="Q2928" i="2" s="1"/>
  <c r="D2928" i="2"/>
  <c r="B2928" i="2"/>
  <c r="P2927" i="2"/>
  <c r="K2927" i="2"/>
  <c r="O2927" i="2" s="1"/>
  <c r="G2927" i="2"/>
  <c r="F2927" i="2"/>
  <c r="Q2927" i="2" s="1"/>
  <c r="D2927" i="2"/>
  <c r="B2927" i="2"/>
  <c r="Q2926" i="2"/>
  <c r="O2926" i="2"/>
  <c r="K2926" i="2"/>
  <c r="G2926" i="2"/>
  <c r="F2926" i="2"/>
  <c r="D2926" i="2"/>
  <c r="P2926" i="2"/>
  <c r="B2926" i="2"/>
  <c r="K2925" i="2"/>
  <c r="O2925" i="2" s="1"/>
  <c r="G2925" i="2"/>
  <c r="F2925" i="2"/>
  <c r="Q2925" i="2" s="1"/>
  <c r="D2925" i="2"/>
  <c r="P2925" i="2"/>
  <c r="B2925" i="2"/>
  <c r="P2924" i="2"/>
  <c r="G2924" i="2"/>
  <c r="K2924" i="2" s="1"/>
  <c r="O2924" i="2" s="1"/>
  <c r="F2924" i="2"/>
  <c r="Q2924" i="2" s="1"/>
  <c r="D2924" i="2"/>
  <c r="B2924" i="2"/>
  <c r="P2923" i="2"/>
  <c r="G2923" i="2"/>
  <c r="K2923" i="2" s="1"/>
  <c r="O2923" i="2" s="1"/>
  <c r="F2923" i="2"/>
  <c r="Q2923" i="2" s="1"/>
  <c r="D2923" i="2"/>
  <c r="B2923" i="2"/>
  <c r="Q2922" i="2"/>
  <c r="O2922" i="2"/>
  <c r="G2922" i="2"/>
  <c r="K2922" i="2" s="1"/>
  <c r="F2922" i="2"/>
  <c r="D2922" i="2"/>
  <c r="P2922" i="2"/>
  <c r="B2922" i="2"/>
  <c r="K2921" i="2"/>
  <c r="O2921" i="2" s="1"/>
  <c r="G2921" i="2"/>
  <c r="F2921" i="2"/>
  <c r="Q2921" i="2" s="1"/>
  <c r="D2921" i="2"/>
  <c r="P2921" i="2"/>
  <c r="B2921" i="2"/>
  <c r="P2920" i="2"/>
  <c r="G2920" i="2"/>
  <c r="K2920" i="2" s="1"/>
  <c r="O2920" i="2" s="1"/>
  <c r="F2920" i="2"/>
  <c r="Q2920" i="2" s="1"/>
  <c r="D2920" i="2"/>
  <c r="B2920" i="2"/>
  <c r="K2919" i="2"/>
  <c r="O2919" i="2" s="1"/>
  <c r="G2919" i="2"/>
  <c r="F2919" i="2"/>
  <c r="Q2919" i="2" s="1"/>
  <c r="D2919" i="2"/>
  <c r="P2919" i="2"/>
  <c r="B2919" i="2"/>
  <c r="Q2918" i="2"/>
  <c r="G2918" i="2"/>
  <c r="K2918" i="2" s="1"/>
  <c r="O2918" i="2" s="1"/>
  <c r="F2918" i="2"/>
  <c r="D2918" i="2"/>
  <c r="P2918" i="2"/>
  <c r="B2918" i="2"/>
  <c r="O2917" i="2"/>
  <c r="K2917" i="2"/>
  <c r="G2917" i="2"/>
  <c r="F2917" i="2"/>
  <c r="Q2917" i="2" s="1"/>
  <c r="D2917" i="2"/>
  <c r="P2917" i="2"/>
  <c r="B2917" i="2"/>
  <c r="P2916" i="2"/>
  <c r="O2916" i="2"/>
  <c r="G2916" i="2"/>
  <c r="K2916" i="2" s="1"/>
  <c r="F2916" i="2"/>
  <c r="Q2916" i="2" s="1"/>
  <c r="D2916" i="2"/>
  <c r="B2916" i="2"/>
  <c r="K2915" i="2"/>
  <c r="O2915" i="2" s="1"/>
  <c r="G2915" i="2"/>
  <c r="F2915" i="2"/>
  <c r="Q2915" i="2" s="1"/>
  <c r="D2915" i="2"/>
  <c r="P2915" i="2"/>
  <c r="B2915" i="2"/>
  <c r="Q2914" i="2"/>
  <c r="K2914" i="2"/>
  <c r="O2914" i="2" s="1"/>
  <c r="G2914" i="2"/>
  <c r="F2914" i="2"/>
  <c r="D2914" i="2"/>
  <c r="P2914" i="2"/>
  <c r="B2914" i="2"/>
  <c r="K2913" i="2"/>
  <c r="O2913" i="2" s="1"/>
  <c r="G2913" i="2"/>
  <c r="F2913" i="2"/>
  <c r="Q2913" i="2" s="1"/>
  <c r="D2913" i="2"/>
  <c r="P2913" i="2"/>
  <c r="B2913" i="2"/>
  <c r="P2912" i="2"/>
  <c r="G2912" i="2"/>
  <c r="K2912" i="2" s="1"/>
  <c r="O2912" i="2" s="1"/>
  <c r="F2912" i="2"/>
  <c r="Q2912" i="2" s="1"/>
  <c r="D2912" i="2"/>
  <c r="B2912" i="2"/>
  <c r="P2911" i="2"/>
  <c r="K2911" i="2"/>
  <c r="O2911" i="2" s="1"/>
  <c r="G2911" i="2"/>
  <c r="F2911" i="2"/>
  <c r="Q2911" i="2" s="1"/>
  <c r="D2911" i="2"/>
  <c r="B2911" i="2"/>
  <c r="Q2910" i="2"/>
  <c r="O2910" i="2"/>
  <c r="K2910" i="2"/>
  <c r="G2910" i="2"/>
  <c r="F2910" i="2"/>
  <c r="D2910" i="2"/>
  <c r="P2910" i="2"/>
  <c r="B2910" i="2"/>
  <c r="K2909" i="2"/>
  <c r="O2909" i="2" s="1"/>
  <c r="G2909" i="2"/>
  <c r="F2909" i="2"/>
  <c r="Q2909" i="2" s="1"/>
  <c r="D2909" i="2"/>
  <c r="P2909" i="2"/>
  <c r="B2909" i="2"/>
  <c r="P2908" i="2"/>
  <c r="G2908" i="2"/>
  <c r="K2908" i="2" s="1"/>
  <c r="O2908" i="2" s="1"/>
  <c r="F2908" i="2"/>
  <c r="Q2908" i="2" s="1"/>
  <c r="D2908" i="2"/>
  <c r="B2908" i="2"/>
  <c r="P2907" i="2"/>
  <c r="G2907" i="2"/>
  <c r="K2907" i="2" s="1"/>
  <c r="O2907" i="2" s="1"/>
  <c r="F2907" i="2"/>
  <c r="Q2907" i="2" s="1"/>
  <c r="D2907" i="2"/>
  <c r="B2907" i="2"/>
  <c r="Q2906" i="2"/>
  <c r="O2906" i="2"/>
  <c r="G2906" i="2"/>
  <c r="K2906" i="2" s="1"/>
  <c r="F2906" i="2"/>
  <c r="D2906" i="2"/>
  <c r="P2906" i="2"/>
  <c r="B2906" i="2"/>
  <c r="K2905" i="2"/>
  <c r="O2905" i="2" s="1"/>
  <c r="G2905" i="2"/>
  <c r="F2905" i="2"/>
  <c r="Q2905" i="2" s="1"/>
  <c r="D2905" i="2"/>
  <c r="P2905" i="2"/>
  <c r="B2905" i="2"/>
  <c r="P2904" i="2"/>
  <c r="G2904" i="2"/>
  <c r="K2904" i="2" s="1"/>
  <c r="O2904" i="2" s="1"/>
  <c r="F2904" i="2"/>
  <c r="Q2904" i="2" s="1"/>
  <c r="D2904" i="2"/>
  <c r="B2904" i="2"/>
  <c r="K2903" i="2"/>
  <c r="O2903" i="2" s="1"/>
  <c r="G2903" i="2"/>
  <c r="F2903" i="2"/>
  <c r="Q2903" i="2" s="1"/>
  <c r="D2903" i="2"/>
  <c r="P2903" i="2"/>
  <c r="B2903" i="2"/>
  <c r="Q2902" i="2"/>
  <c r="G2902" i="2"/>
  <c r="K2902" i="2" s="1"/>
  <c r="O2902" i="2" s="1"/>
  <c r="F2902" i="2"/>
  <c r="D2902" i="2"/>
  <c r="P2902" i="2"/>
  <c r="B2902" i="2"/>
  <c r="K2901" i="2"/>
  <c r="O2901" i="2" s="1"/>
  <c r="G2901" i="2"/>
  <c r="F2901" i="2"/>
  <c r="Q2901" i="2" s="1"/>
  <c r="D2901" i="2"/>
  <c r="P2901" i="2"/>
  <c r="B2901" i="2"/>
  <c r="P2900" i="2"/>
  <c r="G2900" i="2"/>
  <c r="K2900" i="2" s="1"/>
  <c r="O2900" i="2" s="1"/>
  <c r="F2900" i="2"/>
  <c r="Q2900" i="2" s="1"/>
  <c r="D2900" i="2"/>
  <c r="B2900" i="2"/>
  <c r="K2899" i="2"/>
  <c r="O2899" i="2" s="1"/>
  <c r="G2899" i="2"/>
  <c r="F2899" i="2"/>
  <c r="Q2899" i="2" s="1"/>
  <c r="D2899" i="2"/>
  <c r="P2899" i="2"/>
  <c r="B2899" i="2"/>
  <c r="Q2898" i="2"/>
  <c r="K2898" i="2"/>
  <c r="O2898" i="2" s="1"/>
  <c r="G2898" i="2"/>
  <c r="F2898" i="2"/>
  <c r="D2898" i="2"/>
  <c r="P2898" i="2"/>
  <c r="B2898" i="2"/>
  <c r="K2897" i="2"/>
  <c r="O2897" i="2" s="1"/>
  <c r="G2897" i="2"/>
  <c r="F2897" i="2"/>
  <c r="Q2897" i="2" s="1"/>
  <c r="D2897" i="2"/>
  <c r="P2897" i="2"/>
  <c r="B2897" i="2"/>
  <c r="P2896" i="2"/>
  <c r="G2896" i="2"/>
  <c r="K2896" i="2" s="1"/>
  <c r="O2896" i="2" s="1"/>
  <c r="F2896" i="2"/>
  <c r="Q2896" i="2" s="1"/>
  <c r="D2896" i="2"/>
  <c r="B2896" i="2"/>
  <c r="P2895" i="2"/>
  <c r="K2895" i="2"/>
  <c r="O2895" i="2" s="1"/>
  <c r="G2895" i="2"/>
  <c r="F2895" i="2"/>
  <c r="Q2895" i="2" s="1"/>
  <c r="D2895" i="2"/>
  <c r="B2895" i="2"/>
  <c r="Q2894" i="2"/>
  <c r="K2894" i="2"/>
  <c r="O2894" i="2" s="1"/>
  <c r="G2894" i="2"/>
  <c r="F2894" i="2"/>
  <c r="D2894" i="2"/>
  <c r="P2894" i="2"/>
  <c r="B2894" i="2"/>
  <c r="K2893" i="2"/>
  <c r="O2893" i="2" s="1"/>
  <c r="G2893" i="2"/>
  <c r="F2893" i="2"/>
  <c r="Q2893" i="2" s="1"/>
  <c r="D2893" i="2"/>
  <c r="P2893" i="2"/>
  <c r="B2893" i="2"/>
  <c r="P2892" i="2"/>
  <c r="G2892" i="2"/>
  <c r="K2892" i="2" s="1"/>
  <c r="O2892" i="2" s="1"/>
  <c r="F2892" i="2"/>
  <c r="Q2892" i="2" s="1"/>
  <c r="D2892" i="2"/>
  <c r="B2892" i="2"/>
  <c r="P2891" i="2"/>
  <c r="G2891" i="2"/>
  <c r="K2891" i="2" s="1"/>
  <c r="O2891" i="2" s="1"/>
  <c r="F2891" i="2"/>
  <c r="Q2891" i="2" s="1"/>
  <c r="D2891" i="2"/>
  <c r="B2891" i="2"/>
  <c r="Q2890" i="2"/>
  <c r="G2890" i="2"/>
  <c r="K2890" i="2" s="1"/>
  <c r="O2890" i="2" s="1"/>
  <c r="F2890" i="2"/>
  <c r="D2890" i="2"/>
  <c r="P2890" i="2"/>
  <c r="B2890" i="2"/>
  <c r="O2889" i="2"/>
  <c r="K2889" i="2"/>
  <c r="G2889" i="2"/>
  <c r="F2889" i="2"/>
  <c r="Q2889" i="2" s="1"/>
  <c r="D2889" i="2"/>
  <c r="P2889" i="2"/>
  <c r="B2889" i="2"/>
  <c r="P2888" i="2"/>
  <c r="O2888" i="2"/>
  <c r="G2888" i="2"/>
  <c r="K2888" i="2" s="1"/>
  <c r="F2888" i="2"/>
  <c r="Q2888" i="2" s="1"/>
  <c r="D2888" i="2"/>
  <c r="B2888" i="2"/>
  <c r="K2887" i="2"/>
  <c r="O2887" i="2" s="1"/>
  <c r="G2887" i="2"/>
  <c r="F2887" i="2"/>
  <c r="Q2887" i="2" s="1"/>
  <c r="D2887" i="2"/>
  <c r="P2887" i="2"/>
  <c r="B2887" i="2"/>
  <c r="P2886" i="2"/>
  <c r="K2886" i="2"/>
  <c r="O2886" i="2" s="1"/>
  <c r="G2886" i="2"/>
  <c r="F2886" i="2"/>
  <c r="Q2886" i="2" s="1"/>
  <c r="D2886" i="2"/>
  <c r="B2886" i="2"/>
  <c r="P2885" i="2"/>
  <c r="G2885" i="2"/>
  <c r="K2885" i="2" s="1"/>
  <c r="O2885" i="2" s="1"/>
  <c r="F2885" i="2"/>
  <c r="Q2885" i="2" s="1"/>
  <c r="D2885" i="2"/>
  <c r="B2885" i="2"/>
  <c r="K2884" i="2"/>
  <c r="O2884" i="2" s="1"/>
  <c r="G2884" i="2"/>
  <c r="F2884" i="2"/>
  <c r="Q2884" i="2" s="1"/>
  <c r="D2884" i="2"/>
  <c r="P2884" i="2"/>
  <c r="B2884" i="2"/>
  <c r="Q2883" i="2"/>
  <c r="G2883" i="2"/>
  <c r="K2883" i="2" s="1"/>
  <c r="O2883" i="2" s="1"/>
  <c r="F2883" i="2"/>
  <c r="D2883" i="2"/>
  <c r="P2883" i="2"/>
  <c r="B2883" i="2"/>
  <c r="K2882" i="2"/>
  <c r="O2882" i="2" s="1"/>
  <c r="G2882" i="2"/>
  <c r="F2882" i="2"/>
  <c r="Q2882" i="2" s="1"/>
  <c r="D2882" i="2"/>
  <c r="P2882" i="2"/>
  <c r="B2882" i="2"/>
  <c r="P2881" i="2"/>
  <c r="G2881" i="2"/>
  <c r="K2881" i="2" s="1"/>
  <c r="O2881" i="2" s="1"/>
  <c r="F2881" i="2"/>
  <c r="Q2881" i="2" s="1"/>
  <c r="D2881" i="2"/>
  <c r="B2881" i="2"/>
  <c r="Q2880" i="2"/>
  <c r="G2880" i="2"/>
  <c r="K2880" i="2" s="1"/>
  <c r="O2880" i="2" s="1"/>
  <c r="F2880" i="2"/>
  <c r="D2880" i="2"/>
  <c r="P2880" i="2"/>
  <c r="B2880" i="2"/>
  <c r="Q2879" i="2"/>
  <c r="K2879" i="2"/>
  <c r="O2879" i="2" s="1"/>
  <c r="G2879" i="2"/>
  <c r="F2879" i="2"/>
  <c r="D2879" i="2"/>
  <c r="P2879" i="2"/>
  <c r="B2879" i="2"/>
  <c r="P2878" i="2"/>
  <c r="K2878" i="2"/>
  <c r="O2878" i="2" s="1"/>
  <c r="G2878" i="2"/>
  <c r="F2878" i="2"/>
  <c r="Q2878" i="2" s="1"/>
  <c r="D2878" i="2"/>
  <c r="B2878" i="2"/>
  <c r="P2877" i="2"/>
  <c r="G2877" i="2"/>
  <c r="K2877" i="2" s="1"/>
  <c r="O2877" i="2" s="1"/>
  <c r="F2877" i="2"/>
  <c r="Q2877" i="2" s="1"/>
  <c r="D2877" i="2"/>
  <c r="B2877" i="2"/>
  <c r="K2876" i="2"/>
  <c r="O2876" i="2" s="1"/>
  <c r="G2876" i="2"/>
  <c r="F2876" i="2"/>
  <c r="Q2876" i="2" s="1"/>
  <c r="D2876" i="2"/>
  <c r="P2876" i="2"/>
  <c r="B2876" i="2"/>
  <c r="Q2875" i="2"/>
  <c r="G2875" i="2"/>
  <c r="K2875" i="2" s="1"/>
  <c r="O2875" i="2" s="1"/>
  <c r="F2875" i="2"/>
  <c r="D2875" i="2"/>
  <c r="P2875" i="2"/>
  <c r="B2875" i="2"/>
  <c r="K2874" i="2"/>
  <c r="O2874" i="2" s="1"/>
  <c r="G2874" i="2"/>
  <c r="F2874" i="2"/>
  <c r="Q2874" i="2" s="1"/>
  <c r="D2874" i="2"/>
  <c r="P2874" i="2"/>
  <c r="B2874" i="2"/>
  <c r="P2873" i="2"/>
  <c r="G2873" i="2"/>
  <c r="K2873" i="2" s="1"/>
  <c r="O2873" i="2" s="1"/>
  <c r="F2873" i="2"/>
  <c r="Q2873" i="2" s="1"/>
  <c r="D2873" i="2"/>
  <c r="B2873" i="2"/>
  <c r="Q2872" i="2"/>
  <c r="G2872" i="2"/>
  <c r="K2872" i="2" s="1"/>
  <c r="O2872" i="2" s="1"/>
  <c r="F2872" i="2"/>
  <c r="D2872" i="2"/>
  <c r="P2872" i="2"/>
  <c r="B2872" i="2"/>
  <c r="Q2871" i="2"/>
  <c r="K2871" i="2"/>
  <c r="O2871" i="2" s="1"/>
  <c r="G2871" i="2"/>
  <c r="F2871" i="2"/>
  <c r="D2871" i="2"/>
  <c r="P2871" i="2"/>
  <c r="B2871" i="2"/>
  <c r="P2870" i="2"/>
  <c r="K2870" i="2"/>
  <c r="O2870" i="2" s="1"/>
  <c r="G2870" i="2"/>
  <c r="F2870" i="2"/>
  <c r="Q2870" i="2" s="1"/>
  <c r="D2870" i="2"/>
  <c r="B2870" i="2"/>
  <c r="P2869" i="2"/>
  <c r="G2869" i="2"/>
  <c r="K2869" i="2" s="1"/>
  <c r="O2869" i="2" s="1"/>
  <c r="F2869" i="2"/>
  <c r="Q2869" i="2" s="1"/>
  <c r="D2869" i="2"/>
  <c r="B2869" i="2"/>
  <c r="K2868" i="2"/>
  <c r="O2868" i="2" s="1"/>
  <c r="G2868" i="2"/>
  <c r="F2868" i="2"/>
  <c r="Q2868" i="2" s="1"/>
  <c r="D2868" i="2"/>
  <c r="P2868" i="2"/>
  <c r="B2868" i="2"/>
  <c r="Q2867" i="2"/>
  <c r="G2867" i="2"/>
  <c r="K2867" i="2" s="1"/>
  <c r="O2867" i="2" s="1"/>
  <c r="F2867" i="2"/>
  <c r="D2867" i="2"/>
  <c r="P2867" i="2"/>
  <c r="B2867" i="2"/>
  <c r="K2866" i="2"/>
  <c r="O2866" i="2" s="1"/>
  <c r="G2866" i="2"/>
  <c r="F2866" i="2"/>
  <c r="Q2866" i="2" s="1"/>
  <c r="D2866" i="2"/>
  <c r="P2866" i="2"/>
  <c r="B2866" i="2"/>
  <c r="P2865" i="2"/>
  <c r="G2865" i="2"/>
  <c r="K2865" i="2" s="1"/>
  <c r="O2865" i="2" s="1"/>
  <c r="F2865" i="2"/>
  <c r="Q2865" i="2" s="1"/>
  <c r="D2865" i="2"/>
  <c r="B2865" i="2"/>
  <c r="Q2864" i="2"/>
  <c r="G2864" i="2"/>
  <c r="K2864" i="2" s="1"/>
  <c r="O2864" i="2" s="1"/>
  <c r="F2864" i="2"/>
  <c r="D2864" i="2"/>
  <c r="P2864" i="2"/>
  <c r="B2864" i="2"/>
  <c r="Q2863" i="2"/>
  <c r="K2863" i="2"/>
  <c r="O2863" i="2" s="1"/>
  <c r="G2863" i="2"/>
  <c r="F2863" i="2"/>
  <c r="D2863" i="2"/>
  <c r="P2863" i="2"/>
  <c r="B2863" i="2"/>
  <c r="P2862" i="2"/>
  <c r="K2862" i="2"/>
  <c r="O2862" i="2" s="1"/>
  <c r="G2862" i="2"/>
  <c r="F2862" i="2"/>
  <c r="Q2862" i="2" s="1"/>
  <c r="D2862" i="2"/>
  <c r="B2862" i="2"/>
  <c r="P2861" i="2"/>
  <c r="G2861" i="2"/>
  <c r="K2861" i="2" s="1"/>
  <c r="O2861" i="2" s="1"/>
  <c r="F2861" i="2"/>
  <c r="Q2861" i="2" s="1"/>
  <c r="D2861" i="2"/>
  <c r="B2861" i="2"/>
  <c r="K2860" i="2"/>
  <c r="O2860" i="2" s="1"/>
  <c r="G2860" i="2"/>
  <c r="F2860" i="2"/>
  <c r="Q2860" i="2" s="1"/>
  <c r="D2860" i="2"/>
  <c r="P2860" i="2"/>
  <c r="B2860" i="2"/>
  <c r="Q2859" i="2"/>
  <c r="G2859" i="2"/>
  <c r="K2859" i="2" s="1"/>
  <c r="O2859" i="2" s="1"/>
  <c r="F2859" i="2"/>
  <c r="D2859" i="2"/>
  <c r="P2859" i="2"/>
  <c r="B2859" i="2"/>
  <c r="K2858" i="2"/>
  <c r="O2858" i="2" s="1"/>
  <c r="G2858" i="2"/>
  <c r="F2858" i="2"/>
  <c r="Q2858" i="2" s="1"/>
  <c r="D2858" i="2"/>
  <c r="P2858" i="2"/>
  <c r="B2858" i="2"/>
  <c r="P2857" i="2"/>
  <c r="G2857" i="2"/>
  <c r="K2857" i="2" s="1"/>
  <c r="O2857" i="2" s="1"/>
  <c r="F2857" i="2"/>
  <c r="Q2857" i="2" s="1"/>
  <c r="D2857" i="2"/>
  <c r="B2857" i="2"/>
  <c r="Q2856" i="2"/>
  <c r="G2856" i="2"/>
  <c r="K2856" i="2" s="1"/>
  <c r="O2856" i="2" s="1"/>
  <c r="F2856" i="2"/>
  <c r="D2856" i="2"/>
  <c r="P2856" i="2"/>
  <c r="B2856" i="2"/>
  <c r="Q2855" i="2"/>
  <c r="K2855" i="2"/>
  <c r="O2855" i="2" s="1"/>
  <c r="G2855" i="2"/>
  <c r="F2855" i="2"/>
  <c r="D2855" i="2"/>
  <c r="P2855" i="2"/>
  <c r="B2855" i="2"/>
  <c r="P2854" i="2"/>
  <c r="K2854" i="2"/>
  <c r="O2854" i="2" s="1"/>
  <c r="G2854" i="2"/>
  <c r="F2854" i="2"/>
  <c r="Q2854" i="2" s="1"/>
  <c r="D2854" i="2"/>
  <c r="B2854" i="2"/>
  <c r="P2853" i="2"/>
  <c r="G2853" i="2"/>
  <c r="K2853" i="2" s="1"/>
  <c r="O2853" i="2" s="1"/>
  <c r="F2853" i="2"/>
  <c r="Q2853" i="2" s="1"/>
  <c r="D2853" i="2"/>
  <c r="B2853" i="2"/>
  <c r="K2852" i="2"/>
  <c r="O2852" i="2" s="1"/>
  <c r="G2852" i="2"/>
  <c r="F2852" i="2"/>
  <c r="Q2852" i="2" s="1"/>
  <c r="D2852" i="2"/>
  <c r="P2852" i="2"/>
  <c r="B2852" i="2"/>
  <c r="Q2851" i="2"/>
  <c r="G2851" i="2"/>
  <c r="K2851" i="2" s="1"/>
  <c r="O2851" i="2" s="1"/>
  <c r="F2851" i="2"/>
  <c r="D2851" i="2"/>
  <c r="P2851" i="2"/>
  <c r="B2851" i="2"/>
  <c r="K2850" i="2"/>
  <c r="O2850" i="2" s="1"/>
  <c r="G2850" i="2"/>
  <c r="F2850" i="2"/>
  <c r="Q2850" i="2" s="1"/>
  <c r="D2850" i="2"/>
  <c r="P2850" i="2"/>
  <c r="B2850" i="2"/>
  <c r="P2849" i="2"/>
  <c r="G2849" i="2"/>
  <c r="K2849" i="2" s="1"/>
  <c r="O2849" i="2" s="1"/>
  <c r="F2849" i="2"/>
  <c r="Q2849" i="2" s="1"/>
  <c r="D2849" i="2"/>
  <c r="B2849" i="2"/>
  <c r="Q2848" i="2"/>
  <c r="G2848" i="2"/>
  <c r="K2848" i="2" s="1"/>
  <c r="O2848" i="2" s="1"/>
  <c r="F2848" i="2"/>
  <c r="D2848" i="2"/>
  <c r="P2848" i="2"/>
  <c r="B2848" i="2"/>
  <c r="Q2847" i="2"/>
  <c r="K2847" i="2"/>
  <c r="O2847" i="2" s="1"/>
  <c r="G2847" i="2"/>
  <c r="F2847" i="2"/>
  <c r="D2847" i="2"/>
  <c r="P2847" i="2"/>
  <c r="B2847" i="2"/>
  <c r="P2846" i="2"/>
  <c r="K2846" i="2"/>
  <c r="O2846" i="2" s="1"/>
  <c r="G2846" i="2"/>
  <c r="F2846" i="2"/>
  <c r="Q2846" i="2" s="1"/>
  <c r="D2846" i="2"/>
  <c r="B2846" i="2"/>
  <c r="P2845" i="2"/>
  <c r="G2845" i="2"/>
  <c r="K2845" i="2" s="1"/>
  <c r="O2845" i="2" s="1"/>
  <c r="F2845" i="2"/>
  <c r="Q2845" i="2" s="1"/>
  <c r="D2845" i="2"/>
  <c r="B2845" i="2"/>
  <c r="K2844" i="2"/>
  <c r="O2844" i="2" s="1"/>
  <c r="G2844" i="2"/>
  <c r="F2844" i="2"/>
  <c r="Q2844" i="2" s="1"/>
  <c r="D2844" i="2"/>
  <c r="P2844" i="2"/>
  <c r="B2844" i="2"/>
  <c r="Q2843" i="2"/>
  <c r="G2843" i="2"/>
  <c r="K2843" i="2" s="1"/>
  <c r="O2843" i="2" s="1"/>
  <c r="F2843" i="2"/>
  <c r="D2843" i="2"/>
  <c r="P2843" i="2"/>
  <c r="B2843" i="2"/>
  <c r="K2842" i="2"/>
  <c r="O2842" i="2" s="1"/>
  <c r="G2842" i="2"/>
  <c r="F2842" i="2"/>
  <c r="Q2842" i="2" s="1"/>
  <c r="D2842" i="2"/>
  <c r="P2842" i="2"/>
  <c r="B2842" i="2"/>
  <c r="P2841" i="2"/>
  <c r="G2841" i="2"/>
  <c r="K2841" i="2" s="1"/>
  <c r="O2841" i="2" s="1"/>
  <c r="F2841" i="2"/>
  <c r="Q2841" i="2" s="1"/>
  <c r="D2841" i="2"/>
  <c r="B2841" i="2"/>
  <c r="Q2840" i="2"/>
  <c r="G2840" i="2"/>
  <c r="K2840" i="2" s="1"/>
  <c r="O2840" i="2" s="1"/>
  <c r="F2840" i="2"/>
  <c r="D2840" i="2"/>
  <c r="P2840" i="2"/>
  <c r="B2840" i="2"/>
  <c r="Q2839" i="2"/>
  <c r="K2839" i="2"/>
  <c r="O2839" i="2" s="1"/>
  <c r="G2839" i="2"/>
  <c r="F2839" i="2"/>
  <c r="D2839" i="2"/>
  <c r="P2839" i="2"/>
  <c r="B2839" i="2"/>
  <c r="P2838" i="2"/>
  <c r="K2838" i="2"/>
  <c r="O2838" i="2" s="1"/>
  <c r="G2838" i="2"/>
  <c r="F2838" i="2"/>
  <c r="Q2838" i="2" s="1"/>
  <c r="D2838" i="2"/>
  <c r="B2838" i="2"/>
  <c r="P2837" i="2"/>
  <c r="G2837" i="2"/>
  <c r="K2837" i="2" s="1"/>
  <c r="O2837" i="2" s="1"/>
  <c r="F2837" i="2"/>
  <c r="Q2837" i="2" s="1"/>
  <c r="D2837" i="2"/>
  <c r="B2837" i="2"/>
  <c r="K2836" i="2"/>
  <c r="O2836" i="2" s="1"/>
  <c r="G2836" i="2"/>
  <c r="F2836" i="2"/>
  <c r="Q2836" i="2" s="1"/>
  <c r="D2836" i="2"/>
  <c r="P2836" i="2"/>
  <c r="B2836" i="2"/>
  <c r="Q2835" i="2"/>
  <c r="G2835" i="2"/>
  <c r="K2835" i="2" s="1"/>
  <c r="O2835" i="2" s="1"/>
  <c r="F2835" i="2"/>
  <c r="D2835" i="2"/>
  <c r="P2835" i="2"/>
  <c r="B2835" i="2"/>
  <c r="K2834" i="2"/>
  <c r="O2834" i="2" s="1"/>
  <c r="G2834" i="2"/>
  <c r="F2834" i="2"/>
  <c r="Q2834" i="2" s="1"/>
  <c r="D2834" i="2"/>
  <c r="P2834" i="2"/>
  <c r="B2834" i="2"/>
  <c r="P2833" i="2"/>
  <c r="G2833" i="2"/>
  <c r="K2833" i="2" s="1"/>
  <c r="O2833" i="2" s="1"/>
  <c r="F2833" i="2"/>
  <c r="Q2833" i="2" s="1"/>
  <c r="D2833" i="2"/>
  <c r="B2833" i="2"/>
  <c r="Q2832" i="2"/>
  <c r="G2832" i="2"/>
  <c r="K2832" i="2" s="1"/>
  <c r="O2832" i="2" s="1"/>
  <c r="F2832" i="2"/>
  <c r="D2832" i="2"/>
  <c r="P2832" i="2"/>
  <c r="B2832" i="2"/>
  <c r="Q2831" i="2"/>
  <c r="K2831" i="2"/>
  <c r="O2831" i="2" s="1"/>
  <c r="G2831" i="2"/>
  <c r="F2831" i="2"/>
  <c r="D2831" i="2"/>
  <c r="P2831" i="2"/>
  <c r="B2831" i="2"/>
  <c r="P2830" i="2"/>
  <c r="K2830" i="2"/>
  <c r="O2830" i="2" s="1"/>
  <c r="G2830" i="2"/>
  <c r="F2830" i="2"/>
  <c r="Q2830" i="2" s="1"/>
  <c r="D2830" i="2"/>
  <c r="B2830" i="2"/>
  <c r="P2829" i="2"/>
  <c r="G2829" i="2"/>
  <c r="K2829" i="2" s="1"/>
  <c r="O2829" i="2" s="1"/>
  <c r="F2829" i="2"/>
  <c r="Q2829" i="2" s="1"/>
  <c r="D2829" i="2"/>
  <c r="B2829" i="2"/>
  <c r="K2828" i="2"/>
  <c r="O2828" i="2" s="1"/>
  <c r="G2828" i="2"/>
  <c r="F2828" i="2"/>
  <c r="Q2828" i="2" s="1"/>
  <c r="D2828" i="2"/>
  <c r="P2828" i="2"/>
  <c r="B2828" i="2"/>
  <c r="Q2827" i="2"/>
  <c r="G2827" i="2"/>
  <c r="K2827" i="2" s="1"/>
  <c r="O2827" i="2" s="1"/>
  <c r="F2827" i="2"/>
  <c r="D2827" i="2"/>
  <c r="P2827" i="2"/>
  <c r="B2827" i="2"/>
  <c r="K2826" i="2"/>
  <c r="O2826" i="2" s="1"/>
  <c r="G2826" i="2"/>
  <c r="F2826" i="2"/>
  <c r="Q2826" i="2" s="1"/>
  <c r="D2826" i="2"/>
  <c r="P2826" i="2"/>
  <c r="B2826" i="2"/>
  <c r="P2825" i="2"/>
  <c r="G2825" i="2"/>
  <c r="K2825" i="2" s="1"/>
  <c r="O2825" i="2" s="1"/>
  <c r="F2825" i="2"/>
  <c r="Q2825" i="2" s="1"/>
  <c r="D2825" i="2"/>
  <c r="B2825" i="2"/>
  <c r="Q2824" i="2"/>
  <c r="G2824" i="2"/>
  <c r="K2824" i="2" s="1"/>
  <c r="O2824" i="2" s="1"/>
  <c r="F2824" i="2"/>
  <c r="D2824" i="2"/>
  <c r="P2824" i="2"/>
  <c r="B2824" i="2"/>
  <c r="Q2823" i="2"/>
  <c r="K2823" i="2"/>
  <c r="O2823" i="2" s="1"/>
  <c r="G2823" i="2"/>
  <c r="F2823" i="2"/>
  <c r="D2823" i="2"/>
  <c r="P2823" i="2"/>
  <c r="B2823" i="2"/>
  <c r="P2822" i="2"/>
  <c r="K2822" i="2"/>
  <c r="O2822" i="2" s="1"/>
  <c r="G2822" i="2"/>
  <c r="F2822" i="2"/>
  <c r="Q2822" i="2" s="1"/>
  <c r="D2822" i="2"/>
  <c r="B2822" i="2"/>
  <c r="P2821" i="2"/>
  <c r="G2821" i="2"/>
  <c r="K2821" i="2" s="1"/>
  <c r="O2821" i="2" s="1"/>
  <c r="F2821" i="2"/>
  <c r="Q2821" i="2" s="1"/>
  <c r="D2821" i="2"/>
  <c r="B2821" i="2"/>
  <c r="K2820" i="2"/>
  <c r="O2820" i="2" s="1"/>
  <c r="G2820" i="2"/>
  <c r="F2820" i="2"/>
  <c r="Q2820" i="2" s="1"/>
  <c r="D2820" i="2"/>
  <c r="P2820" i="2"/>
  <c r="B2820" i="2"/>
  <c r="Q2819" i="2"/>
  <c r="G2819" i="2"/>
  <c r="K2819" i="2" s="1"/>
  <c r="O2819" i="2" s="1"/>
  <c r="F2819" i="2"/>
  <c r="D2819" i="2"/>
  <c r="P2819" i="2"/>
  <c r="B2819" i="2"/>
  <c r="K2818" i="2"/>
  <c r="O2818" i="2" s="1"/>
  <c r="G2818" i="2"/>
  <c r="F2818" i="2"/>
  <c r="Q2818" i="2" s="1"/>
  <c r="D2818" i="2"/>
  <c r="P2818" i="2"/>
  <c r="B2818" i="2"/>
  <c r="P2817" i="2"/>
  <c r="G2817" i="2"/>
  <c r="K2817" i="2" s="1"/>
  <c r="O2817" i="2" s="1"/>
  <c r="F2817" i="2"/>
  <c r="Q2817" i="2" s="1"/>
  <c r="D2817" i="2"/>
  <c r="B2817" i="2"/>
  <c r="Q2816" i="2"/>
  <c r="G2816" i="2"/>
  <c r="K2816" i="2" s="1"/>
  <c r="O2816" i="2" s="1"/>
  <c r="F2816" i="2"/>
  <c r="D2816" i="2"/>
  <c r="P2816" i="2"/>
  <c r="B2816" i="2"/>
  <c r="Q2815" i="2"/>
  <c r="K2815" i="2"/>
  <c r="O2815" i="2" s="1"/>
  <c r="G2815" i="2"/>
  <c r="F2815" i="2"/>
  <c r="D2815" i="2"/>
  <c r="P2815" i="2"/>
  <c r="B2815" i="2"/>
  <c r="P2814" i="2"/>
  <c r="K2814" i="2"/>
  <c r="O2814" i="2" s="1"/>
  <c r="G2814" i="2"/>
  <c r="F2814" i="2"/>
  <c r="Q2814" i="2" s="1"/>
  <c r="D2814" i="2"/>
  <c r="B2814" i="2"/>
  <c r="P2813" i="2"/>
  <c r="G2813" i="2"/>
  <c r="K2813" i="2" s="1"/>
  <c r="O2813" i="2" s="1"/>
  <c r="F2813" i="2"/>
  <c r="Q2813" i="2" s="1"/>
  <c r="D2813" i="2"/>
  <c r="B2813" i="2"/>
  <c r="K2812" i="2"/>
  <c r="O2812" i="2" s="1"/>
  <c r="G2812" i="2"/>
  <c r="F2812" i="2"/>
  <c r="Q2812" i="2" s="1"/>
  <c r="D2812" i="2"/>
  <c r="P2812" i="2"/>
  <c r="B2812" i="2"/>
  <c r="Q2811" i="2"/>
  <c r="G2811" i="2"/>
  <c r="K2811" i="2" s="1"/>
  <c r="O2811" i="2" s="1"/>
  <c r="F2811" i="2"/>
  <c r="D2811" i="2"/>
  <c r="P2811" i="2"/>
  <c r="B2811" i="2"/>
  <c r="K2810" i="2"/>
  <c r="O2810" i="2" s="1"/>
  <c r="G2810" i="2"/>
  <c r="F2810" i="2"/>
  <c r="Q2810" i="2" s="1"/>
  <c r="D2810" i="2"/>
  <c r="P2810" i="2"/>
  <c r="B2810" i="2"/>
  <c r="P2809" i="2"/>
  <c r="G2809" i="2"/>
  <c r="K2809" i="2" s="1"/>
  <c r="O2809" i="2" s="1"/>
  <c r="F2809" i="2"/>
  <c r="Q2809" i="2" s="1"/>
  <c r="D2809" i="2"/>
  <c r="B2809" i="2"/>
  <c r="Q2808" i="2"/>
  <c r="G2808" i="2"/>
  <c r="K2808" i="2" s="1"/>
  <c r="O2808" i="2" s="1"/>
  <c r="F2808" i="2"/>
  <c r="D2808" i="2"/>
  <c r="P2808" i="2"/>
  <c r="B2808" i="2"/>
  <c r="Q2807" i="2"/>
  <c r="K2807" i="2"/>
  <c r="O2807" i="2" s="1"/>
  <c r="G2807" i="2"/>
  <c r="F2807" i="2"/>
  <c r="D2807" i="2"/>
  <c r="P2807" i="2"/>
  <c r="B2807" i="2"/>
  <c r="P2806" i="2"/>
  <c r="K2806" i="2"/>
  <c r="O2806" i="2" s="1"/>
  <c r="G2806" i="2"/>
  <c r="F2806" i="2"/>
  <c r="Q2806" i="2" s="1"/>
  <c r="D2806" i="2"/>
  <c r="B2806" i="2"/>
  <c r="P2805" i="2"/>
  <c r="G2805" i="2"/>
  <c r="K2805" i="2" s="1"/>
  <c r="O2805" i="2" s="1"/>
  <c r="F2805" i="2"/>
  <c r="Q2805" i="2" s="1"/>
  <c r="D2805" i="2"/>
  <c r="B2805" i="2"/>
  <c r="K2804" i="2"/>
  <c r="O2804" i="2" s="1"/>
  <c r="G2804" i="2"/>
  <c r="F2804" i="2"/>
  <c r="Q2804" i="2" s="1"/>
  <c r="D2804" i="2"/>
  <c r="P2804" i="2"/>
  <c r="B2804" i="2"/>
  <c r="Q2803" i="2"/>
  <c r="K2803" i="2"/>
  <c r="O2803" i="2" s="1"/>
  <c r="G2803" i="2"/>
  <c r="F2803" i="2"/>
  <c r="D2803" i="2"/>
  <c r="P2803" i="2"/>
  <c r="B2803" i="2"/>
  <c r="K2802" i="2"/>
  <c r="O2802" i="2" s="1"/>
  <c r="G2802" i="2"/>
  <c r="F2802" i="2"/>
  <c r="Q2802" i="2" s="1"/>
  <c r="D2802" i="2"/>
  <c r="P2802" i="2"/>
  <c r="B2802" i="2"/>
  <c r="P2801" i="2"/>
  <c r="G2801" i="2"/>
  <c r="K2801" i="2" s="1"/>
  <c r="O2801" i="2" s="1"/>
  <c r="F2801" i="2"/>
  <c r="Q2801" i="2" s="1"/>
  <c r="D2801" i="2"/>
  <c r="B2801" i="2"/>
  <c r="K2800" i="2"/>
  <c r="O2800" i="2" s="1"/>
  <c r="G2800" i="2"/>
  <c r="F2800" i="2"/>
  <c r="Q2800" i="2" s="1"/>
  <c r="D2800" i="2"/>
  <c r="P2800" i="2"/>
  <c r="B2800" i="2"/>
  <c r="Q2799" i="2"/>
  <c r="K2799" i="2"/>
  <c r="O2799" i="2" s="1"/>
  <c r="G2799" i="2"/>
  <c r="F2799" i="2"/>
  <c r="D2799" i="2"/>
  <c r="P2799" i="2"/>
  <c r="B2799" i="2"/>
  <c r="K2798" i="2"/>
  <c r="O2798" i="2" s="1"/>
  <c r="G2798" i="2"/>
  <c r="F2798" i="2"/>
  <c r="Q2798" i="2" s="1"/>
  <c r="D2798" i="2"/>
  <c r="P2798" i="2"/>
  <c r="B2798" i="2"/>
  <c r="P2797" i="2"/>
  <c r="O2797" i="2"/>
  <c r="G2797" i="2"/>
  <c r="K2797" i="2" s="1"/>
  <c r="F2797" i="2"/>
  <c r="Q2797" i="2" s="1"/>
  <c r="D2797" i="2"/>
  <c r="B2797" i="2"/>
  <c r="K2796" i="2"/>
  <c r="O2796" i="2" s="1"/>
  <c r="G2796" i="2"/>
  <c r="F2796" i="2"/>
  <c r="Q2796" i="2" s="1"/>
  <c r="D2796" i="2"/>
  <c r="P2796" i="2"/>
  <c r="B2796" i="2"/>
  <c r="Q2795" i="2"/>
  <c r="K2795" i="2"/>
  <c r="O2795" i="2" s="1"/>
  <c r="G2795" i="2"/>
  <c r="F2795" i="2"/>
  <c r="D2795" i="2"/>
  <c r="P2795" i="2"/>
  <c r="B2795" i="2"/>
  <c r="K2794" i="2"/>
  <c r="O2794" i="2" s="1"/>
  <c r="G2794" i="2"/>
  <c r="F2794" i="2"/>
  <c r="Q2794" i="2" s="1"/>
  <c r="D2794" i="2"/>
  <c r="P2794" i="2"/>
  <c r="B2794" i="2"/>
  <c r="P2793" i="2"/>
  <c r="O2793" i="2"/>
  <c r="G2793" i="2"/>
  <c r="K2793" i="2" s="1"/>
  <c r="F2793" i="2"/>
  <c r="Q2793" i="2" s="1"/>
  <c r="D2793" i="2"/>
  <c r="B2793" i="2"/>
  <c r="K2792" i="2"/>
  <c r="O2792" i="2" s="1"/>
  <c r="G2792" i="2"/>
  <c r="F2792" i="2"/>
  <c r="Q2792" i="2" s="1"/>
  <c r="D2792" i="2"/>
  <c r="P2792" i="2"/>
  <c r="B2792" i="2"/>
  <c r="Q2791" i="2"/>
  <c r="K2791" i="2"/>
  <c r="O2791" i="2" s="1"/>
  <c r="G2791" i="2"/>
  <c r="F2791" i="2"/>
  <c r="D2791" i="2"/>
  <c r="P2791" i="2"/>
  <c r="B2791" i="2"/>
  <c r="K2790" i="2"/>
  <c r="O2790" i="2" s="1"/>
  <c r="G2790" i="2"/>
  <c r="F2790" i="2"/>
  <c r="Q2790" i="2" s="1"/>
  <c r="D2790" i="2"/>
  <c r="P2790" i="2"/>
  <c r="B2790" i="2"/>
  <c r="P2789" i="2"/>
  <c r="G2789" i="2"/>
  <c r="K2789" i="2" s="1"/>
  <c r="O2789" i="2" s="1"/>
  <c r="F2789" i="2"/>
  <c r="Q2789" i="2" s="1"/>
  <c r="D2789" i="2"/>
  <c r="B2789" i="2"/>
  <c r="K2788" i="2"/>
  <c r="O2788" i="2" s="1"/>
  <c r="G2788" i="2"/>
  <c r="F2788" i="2"/>
  <c r="Q2788" i="2" s="1"/>
  <c r="D2788" i="2"/>
  <c r="P2788" i="2"/>
  <c r="B2788" i="2"/>
  <c r="Q2787" i="2"/>
  <c r="K2787" i="2"/>
  <c r="O2787" i="2" s="1"/>
  <c r="G2787" i="2"/>
  <c r="F2787" i="2"/>
  <c r="D2787" i="2"/>
  <c r="P2787" i="2"/>
  <c r="B2787" i="2"/>
  <c r="K2786" i="2"/>
  <c r="O2786" i="2" s="1"/>
  <c r="G2786" i="2"/>
  <c r="F2786" i="2"/>
  <c r="Q2786" i="2" s="1"/>
  <c r="D2786" i="2"/>
  <c r="P2786" i="2"/>
  <c r="B2786" i="2"/>
  <c r="P2785" i="2"/>
  <c r="G2785" i="2"/>
  <c r="K2785" i="2" s="1"/>
  <c r="O2785" i="2" s="1"/>
  <c r="F2785" i="2"/>
  <c r="Q2785" i="2" s="1"/>
  <c r="D2785" i="2"/>
  <c r="B2785" i="2"/>
  <c r="K2784" i="2"/>
  <c r="O2784" i="2" s="1"/>
  <c r="G2784" i="2"/>
  <c r="F2784" i="2"/>
  <c r="Q2784" i="2" s="1"/>
  <c r="D2784" i="2"/>
  <c r="P2784" i="2"/>
  <c r="B2784" i="2"/>
  <c r="Q2783" i="2"/>
  <c r="K2783" i="2"/>
  <c r="O2783" i="2" s="1"/>
  <c r="G2783" i="2"/>
  <c r="F2783" i="2"/>
  <c r="D2783" i="2"/>
  <c r="P2783" i="2"/>
  <c r="B2783" i="2"/>
  <c r="K2782" i="2"/>
  <c r="O2782" i="2" s="1"/>
  <c r="G2782" i="2"/>
  <c r="F2782" i="2"/>
  <c r="Q2782" i="2" s="1"/>
  <c r="D2782" i="2"/>
  <c r="P2782" i="2"/>
  <c r="B2782" i="2"/>
  <c r="P2781" i="2"/>
  <c r="O2781" i="2"/>
  <c r="G2781" i="2"/>
  <c r="K2781" i="2" s="1"/>
  <c r="F2781" i="2"/>
  <c r="Q2781" i="2" s="1"/>
  <c r="D2781" i="2"/>
  <c r="B2781" i="2"/>
  <c r="Q2780" i="2"/>
  <c r="K2780" i="2"/>
  <c r="O2780" i="2" s="1"/>
  <c r="G2780" i="2"/>
  <c r="F2780" i="2"/>
  <c r="D2780" i="2"/>
  <c r="P2780" i="2"/>
  <c r="B2780" i="2"/>
  <c r="Q2779" i="2"/>
  <c r="K2779" i="2"/>
  <c r="O2779" i="2" s="1"/>
  <c r="G2779" i="2"/>
  <c r="F2779" i="2"/>
  <c r="D2779" i="2"/>
  <c r="P2779" i="2"/>
  <c r="B2779" i="2"/>
  <c r="K2778" i="2"/>
  <c r="O2778" i="2" s="1"/>
  <c r="G2778" i="2"/>
  <c r="F2778" i="2"/>
  <c r="Q2778" i="2" s="1"/>
  <c r="D2778" i="2"/>
  <c r="P2778" i="2"/>
  <c r="B2778" i="2"/>
  <c r="P2777" i="2"/>
  <c r="G2777" i="2"/>
  <c r="K2777" i="2" s="1"/>
  <c r="O2777" i="2" s="1"/>
  <c r="F2777" i="2"/>
  <c r="Q2777" i="2" s="1"/>
  <c r="D2777" i="2"/>
  <c r="B2777" i="2"/>
  <c r="K2776" i="2"/>
  <c r="O2776" i="2" s="1"/>
  <c r="G2776" i="2"/>
  <c r="F2776" i="2"/>
  <c r="Q2776" i="2" s="1"/>
  <c r="D2776" i="2"/>
  <c r="P2776" i="2"/>
  <c r="B2776" i="2"/>
  <c r="Q2775" i="2"/>
  <c r="K2775" i="2"/>
  <c r="O2775" i="2" s="1"/>
  <c r="G2775" i="2"/>
  <c r="F2775" i="2"/>
  <c r="D2775" i="2"/>
  <c r="P2775" i="2"/>
  <c r="B2775" i="2"/>
  <c r="K2774" i="2"/>
  <c r="O2774" i="2" s="1"/>
  <c r="G2774" i="2"/>
  <c r="F2774" i="2"/>
  <c r="Q2774" i="2" s="1"/>
  <c r="D2774" i="2"/>
  <c r="P2774" i="2"/>
  <c r="B2774" i="2"/>
  <c r="P2773" i="2"/>
  <c r="G2773" i="2"/>
  <c r="K2773" i="2" s="1"/>
  <c r="O2773" i="2" s="1"/>
  <c r="F2773" i="2"/>
  <c r="Q2773" i="2" s="1"/>
  <c r="D2773" i="2"/>
  <c r="B2773" i="2"/>
  <c r="Q2772" i="2"/>
  <c r="K2772" i="2"/>
  <c r="O2772" i="2" s="1"/>
  <c r="G2772" i="2"/>
  <c r="F2772" i="2"/>
  <c r="D2772" i="2"/>
  <c r="P2772" i="2"/>
  <c r="B2772" i="2"/>
  <c r="Q2771" i="2"/>
  <c r="K2771" i="2"/>
  <c r="O2771" i="2" s="1"/>
  <c r="G2771" i="2"/>
  <c r="F2771" i="2"/>
  <c r="D2771" i="2"/>
  <c r="P2771" i="2"/>
  <c r="B2771" i="2"/>
  <c r="P2770" i="2"/>
  <c r="K2770" i="2"/>
  <c r="O2770" i="2" s="1"/>
  <c r="G2770" i="2"/>
  <c r="F2770" i="2"/>
  <c r="Q2770" i="2" s="1"/>
  <c r="D2770" i="2"/>
  <c r="B2770" i="2"/>
  <c r="P2769" i="2"/>
  <c r="O2769" i="2"/>
  <c r="G2769" i="2"/>
  <c r="K2769" i="2" s="1"/>
  <c r="F2769" i="2"/>
  <c r="Q2769" i="2" s="1"/>
  <c r="D2769" i="2"/>
  <c r="B2769" i="2"/>
  <c r="K2768" i="2"/>
  <c r="O2768" i="2" s="1"/>
  <c r="G2768" i="2"/>
  <c r="F2768" i="2"/>
  <c r="Q2768" i="2" s="1"/>
  <c r="D2768" i="2"/>
  <c r="P2768" i="2"/>
  <c r="B2768" i="2"/>
  <c r="Q2767" i="2"/>
  <c r="K2767" i="2"/>
  <c r="O2767" i="2" s="1"/>
  <c r="G2767" i="2"/>
  <c r="F2767" i="2"/>
  <c r="D2767" i="2"/>
  <c r="P2767" i="2"/>
  <c r="B2767" i="2"/>
  <c r="K2766" i="2"/>
  <c r="O2766" i="2" s="1"/>
  <c r="G2766" i="2"/>
  <c r="F2766" i="2"/>
  <c r="Q2766" i="2" s="1"/>
  <c r="D2766" i="2"/>
  <c r="P2766" i="2"/>
  <c r="B2766" i="2"/>
  <c r="P2765" i="2"/>
  <c r="G2765" i="2"/>
  <c r="K2765" i="2" s="1"/>
  <c r="O2765" i="2" s="1"/>
  <c r="F2765" i="2"/>
  <c r="Q2765" i="2" s="1"/>
  <c r="D2765" i="2"/>
  <c r="B2765" i="2"/>
  <c r="Q2764" i="2"/>
  <c r="K2764" i="2"/>
  <c r="O2764" i="2" s="1"/>
  <c r="G2764" i="2"/>
  <c r="F2764" i="2"/>
  <c r="D2764" i="2"/>
  <c r="P2764" i="2"/>
  <c r="B2764" i="2"/>
  <c r="Q2763" i="2"/>
  <c r="K2763" i="2"/>
  <c r="O2763" i="2" s="1"/>
  <c r="G2763" i="2"/>
  <c r="F2763" i="2"/>
  <c r="D2763" i="2"/>
  <c r="P2763" i="2"/>
  <c r="B2763" i="2"/>
  <c r="K2762" i="2"/>
  <c r="O2762" i="2" s="1"/>
  <c r="G2762" i="2"/>
  <c r="F2762" i="2"/>
  <c r="Q2762" i="2" s="1"/>
  <c r="D2762" i="2"/>
  <c r="P2762" i="2"/>
  <c r="B2762" i="2"/>
  <c r="Q2761" i="2"/>
  <c r="P2761" i="2"/>
  <c r="G2761" i="2"/>
  <c r="K2761" i="2" s="1"/>
  <c r="O2761" i="2" s="1"/>
  <c r="F2761" i="2"/>
  <c r="D2761" i="2"/>
  <c r="B2761" i="2"/>
  <c r="K2760" i="2"/>
  <c r="O2760" i="2" s="1"/>
  <c r="G2760" i="2"/>
  <c r="F2760" i="2"/>
  <c r="Q2760" i="2" s="1"/>
  <c r="D2760" i="2"/>
  <c r="P2760" i="2"/>
  <c r="B2760" i="2"/>
  <c r="Q2759" i="2"/>
  <c r="G2759" i="2"/>
  <c r="K2759" i="2" s="1"/>
  <c r="O2759" i="2" s="1"/>
  <c r="F2759" i="2"/>
  <c r="D2759" i="2"/>
  <c r="P2759" i="2"/>
  <c r="B2759" i="2"/>
  <c r="K2758" i="2"/>
  <c r="O2758" i="2" s="1"/>
  <c r="G2758" i="2"/>
  <c r="F2758" i="2"/>
  <c r="Q2758" i="2" s="1"/>
  <c r="D2758" i="2"/>
  <c r="P2758" i="2"/>
  <c r="B2758" i="2"/>
  <c r="Q2757" i="2"/>
  <c r="P2757" i="2"/>
  <c r="O2757" i="2"/>
  <c r="G2757" i="2"/>
  <c r="K2757" i="2" s="1"/>
  <c r="F2757" i="2"/>
  <c r="D2757" i="2"/>
  <c r="B2757" i="2"/>
  <c r="P2756" i="2"/>
  <c r="K2756" i="2"/>
  <c r="O2756" i="2" s="1"/>
  <c r="G2756" i="2"/>
  <c r="F2756" i="2"/>
  <c r="Q2756" i="2" s="1"/>
  <c r="D2756" i="2"/>
  <c r="B2756" i="2"/>
  <c r="Q2755" i="2"/>
  <c r="O2755" i="2"/>
  <c r="G2755" i="2"/>
  <c r="K2755" i="2" s="1"/>
  <c r="F2755" i="2"/>
  <c r="D2755" i="2"/>
  <c r="P2755" i="2"/>
  <c r="B2755" i="2"/>
  <c r="P2754" i="2"/>
  <c r="K2754" i="2"/>
  <c r="O2754" i="2" s="1"/>
  <c r="G2754" i="2"/>
  <c r="F2754" i="2"/>
  <c r="Q2754" i="2" s="1"/>
  <c r="D2754" i="2"/>
  <c r="B2754" i="2"/>
  <c r="Q2753" i="2"/>
  <c r="P2753" i="2"/>
  <c r="G2753" i="2"/>
  <c r="K2753" i="2" s="1"/>
  <c r="O2753" i="2" s="1"/>
  <c r="F2753" i="2"/>
  <c r="D2753" i="2"/>
  <c r="B2753" i="2"/>
  <c r="K2752" i="2"/>
  <c r="O2752" i="2" s="1"/>
  <c r="G2752" i="2"/>
  <c r="F2752" i="2"/>
  <c r="Q2752" i="2" s="1"/>
  <c r="D2752" i="2"/>
  <c r="P2752" i="2"/>
  <c r="B2752" i="2"/>
  <c r="Q2751" i="2"/>
  <c r="G2751" i="2"/>
  <c r="K2751" i="2" s="1"/>
  <c r="O2751" i="2" s="1"/>
  <c r="F2751" i="2"/>
  <c r="D2751" i="2"/>
  <c r="P2751" i="2"/>
  <c r="B2751" i="2"/>
  <c r="K2750" i="2"/>
  <c r="O2750" i="2" s="1"/>
  <c r="G2750" i="2"/>
  <c r="F2750" i="2"/>
  <c r="Q2750" i="2" s="1"/>
  <c r="D2750" i="2"/>
  <c r="P2750" i="2"/>
  <c r="B2750" i="2"/>
  <c r="Q2749" i="2"/>
  <c r="P2749" i="2"/>
  <c r="O2749" i="2"/>
  <c r="G2749" i="2"/>
  <c r="K2749" i="2" s="1"/>
  <c r="F2749" i="2"/>
  <c r="D2749" i="2"/>
  <c r="B2749" i="2"/>
  <c r="P2748" i="2"/>
  <c r="K2748" i="2"/>
  <c r="O2748" i="2" s="1"/>
  <c r="G2748" i="2"/>
  <c r="F2748" i="2"/>
  <c r="Q2748" i="2" s="1"/>
  <c r="D2748" i="2"/>
  <c r="B2748" i="2"/>
  <c r="Q2747" i="2"/>
  <c r="O2747" i="2"/>
  <c r="G2747" i="2"/>
  <c r="K2747" i="2" s="1"/>
  <c r="F2747" i="2"/>
  <c r="D2747" i="2"/>
  <c r="P2747" i="2"/>
  <c r="B2747" i="2"/>
  <c r="P2746" i="2"/>
  <c r="K2746" i="2"/>
  <c r="O2746" i="2" s="1"/>
  <c r="G2746" i="2"/>
  <c r="F2746" i="2"/>
  <c r="Q2746" i="2" s="1"/>
  <c r="D2746" i="2"/>
  <c r="B2746" i="2"/>
  <c r="Q2745" i="2"/>
  <c r="P2745" i="2"/>
  <c r="G2745" i="2"/>
  <c r="K2745" i="2" s="1"/>
  <c r="O2745" i="2" s="1"/>
  <c r="F2745" i="2"/>
  <c r="D2745" i="2"/>
  <c r="B2745" i="2"/>
  <c r="K2744" i="2"/>
  <c r="O2744" i="2" s="1"/>
  <c r="G2744" i="2"/>
  <c r="F2744" i="2"/>
  <c r="Q2744" i="2" s="1"/>
  <c r="D2744" i="2"/>
  <c r="P2744" i="2"/>
  <c r="B2744" i="2"/>
  <c r="Q2743" i="2"/>
  <c r="G2743" i="2"/>
  <c r="K2743" i="2" s="1"/>
  <c r="O2743" i="2" s="1"/>
  <c r="F2743" i="2"/>
  <c r="D2743" i="2"/>
  <c r="P2743" i="2"/>
  <c r="B2743" i="2"/>
  <c r="K2742" i="2"/>
  <c r="O2742" i="2" s="1"/>
  <c r="G2742" i="2"/>
  <c r="F2742" i="2"/>
  <c r="Q2742" i="2" s="1"/>
  <c r="D2742" i="2"/>
  <c r="P2742" i="2"/>
  <c r="B2742" i="2"/>
  <c r="Q2741" i="2"/>
  <c r="P2741" i="2"/>
  <c r="O2741" i="2"/>
  <c r="G2741" i="2"/>
  <c r="K2741" i="2" s="1"/>
  <c r="F2741" i="2"/>
  <c r="D2741" i="2"/>
  <c r="B2741" i="2"/>
  <c r="P2740" i="2"/>
  <c r="K2740" i="2"/>
  <c r="O2740" i="2" s="1"/>
  <c r="G2740" i="2"/>
  <c r="F2740" i="2"/>
  <c r="Q2740" i="2" s="1"/>
  <c r="D2740" i="2"/>
  <c r="B2740" i="2"/>
  <c r="Q2739" i="2"/>
  <c r="O2739" i="2"/>
  <c r="G2739" i="2"/>
  <c r="K2739" i="2" s="1"/>
  <c r="F2739" i="2"/>
  <c r="D2739" i="2"/>
  <c r="P2739" i="2"/>
  <c r="B2739" i="2"/>
  <c r="P2738" i="2"/>
  <c r="K2738" i="2"/>
  <c r="O2738" i="2" s="1"/>
  <c r="G2738" i="2"/>
  <c r="F2738" i="2"/>
  <c r="Q2738" i="2" s="1"/>
  <c r="D2738" i="2"/>
  <c r="B2738" i="2"/>
  <c r="Q2737" i="2"/>
  <c r="P2737" i="2"/>
  <c r="G2737" i="2"/>
  <c r="K2737" i="2" s="1"/>
  <c r="O2737" i="2" s="1"/>
  <c r="F2737" i="2"/>
  <c r="D2737" i="2"/>
  <c r="B2737" i="2"/>
  <c r="K2736" i="2"/>
  <c r="O2736" i="2" s="1"/>
  <c r="G2736" i="2"/>
  <c r="F2736" i="2"/>
  <c r="Q2736" i="2" s="1"/>
  <c r="D2736" i="2"/>
  <c r="P2736" i="2"/>
  <c r="B2736" i="2"/>
  <c r="Q2735" i="2"/>
  <c r="G2735" i="2"/>
  <c r="K2735" i="2" s="1"/>
  <c r="O2735" i="2" s="1"/>
  <c r="F2735" i="2"/>
  <c r="D2735" i="2"/>
  <c r="P2735" i="2"/>
  <c r="B2735" i="2"/>
  <c r="K2734" i="2"/>
  <c r="O2734" i="2" s="1"/>
  <c r="G2734" i="2"/>
  <c r="F2734" i="2"/>
  <c r="Q2734" i="2" s="1"/>
  <c r="D2734" i="2"/>
  <c r="P2734" i="2"/>
  <c r="B2734" i="2"/>
  <c r="P2733" i="2"/>
  <c r="G2733" i="2"/>
  <c r="K2733" i="2" s="1"/>
  <c r="O2733" i="2" s="1"/>
  <c r="F2733" i="2"/>
  <c r="Q2733" i="2" s="1"/>
  <c r="D2733" i="2"/>
  <c r="B2733" i="2"/>
  <c r="K2732" i="2"/>
  <c r="O2732" i="2" s="1"/>
  <c r="G2732" i="2"/>
  <c r="F2732" i="2"/>
  <c r="Q2732" i="2" s="1"/>
  <c r="D2732" i="2"/>
  <c r="P2732" i="2"/>
  <c r="B2732" i="2"/>
  <c r="Q2731" i="2"/>
  <c r="K2731" i="2"/>
  <c r="O2731" i="2" s="1"/>
  <c r="G2731" i="2"/>
  <c r="F2731" i="2"/>
  <c r="D2731" i="2"/>
  <c r="P2731" i="2"/>
  <c r="B2731" i="2"/>
  <c r="P2730" i="2"/>
  <c r="K2730" i="2"/>
  <c r="O2730" i="2" s="1"/>
  <c r="G2730" i="2"/>
  <c r="F2730" i="2"/>
  <c r="Q2730" i="2" s="1"/>
  <c r="D2730" i="2"/>
  <c r="B2730" i="2"/>
  <c r="P2729" i="2"/>
  <c r="G2729" i="2"/>
  <c r="K2729" i="2" s="1"/>
  <c r="O2729" i="2" s="1"/>
  <c r="F2729" i="2"/>
  <c r="Q2729" i="2" s="1"/>
  <c r="D2729" i="2"/>
  <c r="B2729" i="2"/>
  <c r="K2728" i="2"/>
  <c r="O2728" i="2" s="1"/>
  <c r="G2728" i="2"/>
  <c r="F2728" i="2"/>
  <c r="Q2728" i="2" s="1"/>
  <c r="D2728" i="2"/>
  <c r="P2728" i="2"/>
  <c r="B2728" i="2"/>
  <c r="Q2727" i="2"/>
  <c r="K2727" i="2"/>
  <c r="O2727" i="2" s="1"/>
  <c r="G2727" i="2"/>
  <c r="F2727" i="2"/>
  <c r="D2727" i="2"/>
  <c r="P2727" i="2"/>
  <c r="B2727" i="2"/>
  <c r="K2726" i="2"/>
  <c r="O2726" i="2" s="1"/>
  <c r="G2726" i="2"/>
  <c r="F2726" i="2"/>
  <c r="Q2726" i="2" s="1"/>
  <c r="D2726" i="2"/>
  <c r="P2726" i="2"/>
  <c r="B2726" i="2"/>
  <c r="P2725" i="2"/>
  <c r="O2725" i="2"/>
  <c r="G2725" i="2"/>
  <c r="K2725" i="2" s="1"/>
  <c r="F2725" i="2"/>
  <c r="Q2725" i="2" s="1"/>
  <c r="D2725" i="2"/>
  <c r="B2725" i="2"/>
  <c r="K2724" i="2"/>
  <c r="O2724" i="2" s="1"/>
  <c r="G2724" i="2"/>
  <c r="F2724" i="2"/>
  <c r="Q2724" i="2" s="1"/>
  <c r="D2724" i="2"/>
  <c r="P2724" i="2"/>
  <c r="B2724" i="2"/>
  <c r="Q2723" i="2"/>
  <c r="K2723" i="2"/>
  <c r="O2723" i="2" s="1"/>
  <c r="G2723" i="2"/>
  <c r="F2723" i="2"/>
  <c r="D2723" i="2"/>
  <c r="P2723" i="2"/>
  <c r="B2723" i="2"/>
  <c r="K2722" i="2"/>
  <c r="O2722" i="2" s="1"/>
  <c r="G2722" i="2"/>
  <c r="F2722" i="2"/>
  <c r="Q2722" i="2" s="1"/>
  <c r="D2722" i="2"/>
  <c r="P2722" i="2"/>
  <c r="B2722" i="2"/>
  <c r="P2721" i="2"/>
  <c r="O2721" i="2"/>
  <c r="G2721" i="2"/>
  <c r="K2721" i="2" s="1"/>
  <c r="F2721" i="2"/>
  <c r="Q2721" i="2" s="1"/>
  <c r="D2721" i="2"/>
  <c r="B2721" i="2"/>
  <c r="K2720" i="2"/>
  <c r="O2720" i="2" s="1"/>
  <c r="G2720" i="2"/>
  <c r="F2720" i="2"/>
  <c r="Q2720" i="2" s="1"/>
  <c r="D2720" i="2"/>
  <c r="P2720" i="2"/>
  <c r="B2720" i="2"/>
  <c r="Q2719" i="2"/>
  <c r="K2719" i="2"/>
  <c r="O2719" i="2" s="1"/>
  <c r="G2719" i="2"/>
  <c r="F2719" i="2"/>
  <c r="D2719" i="2"/>
  <c r="P2719" i="2"/>
  <c r="B2719" i="2"/>
  <c r="K2718" i="2"/>
  <c r="O2718" i="2" s="1"/>
  <c r="G2718" i="2"/>
  <c r="F2718" i="2"/>
  <c r="Q2718" i="2" s="1"/>
  <c r="D2718" i="2"/>
  <c r="P2718" i="2"/>
  <c r="B2718" i="2"/>
  <c r="P2717" i="2"/>
  <c r="G2717" i="2"/>
  <c r="K2717" i="2" s="1"/>
  <c r="O2717" i="2" s="1"/>
  <c r="F2717" i="2"/>
  <c r="Q2717" i="2" s="1"/>
  <c r="D2717" i="2"/>
  <c r="B2717" i="2"/>
  <c r="K2716" i="2"/>
  <c r="O2716" i="2" s="1"/>
  <c r="G2716" i="2"/>
  <c r="F2716" i="2"/>
  <c r="Q2716" i="2" s="1"/>
  <c r="D2716" i="2"/>
  <c r="P2716" i="2"/>
  <c r="B2716" i="2"/>
  <c r="K2715" i="2"/>
  <c r="O2715" i="2" s="1"/>
  <c r="G2715" i="2"/>
  <c r="F2715" i="2"/>
  <c r="Q2715" i="2" s="1"/>
  <c r="D2715" i="2"/>
  <c r="P2715" i="2"/>
  <c r="B2715" i="2"/>
  <c r="Q2714" i="2"/>
  <c r="G2714" i="2"/>
  <c r="K2714" i="2" s="1"/>
  <c r="O2714" i="2" s="1"/>
  <c r="F2714" i="2"/>
  <c r="D2714" i="2"/>
  <c r="P2714" i="2"/>
  <c r="B2714" i="2"/>
  <c r="P2713" i="2"/>
  <c r="K2713" i="2"/>
  <c r="O2713" i="2" s="1"/>
  <c r="G2713" i="2"/>
  <c r="F2713" i="2"/>
  <c r="Q2713" i="2" s="1"/>
  <c r="D2713" i="2"/>
  <c r="B2713" i="2"/>
  <c r="Q2712" i="2"/>
  <c r="P2712" i="2"/>
  <c r="G2712" i="2"/>
  <c r="K2712" i="2" s="1"/>
  <c r="O2712" i="2" s="1"/>
  <c r="F2712" i="2"/>
  <c r="D2712" i="2"/>
  <c r="B2712" i="2"/>
  <c r="K2711" i="2"/>
  <c r="O2711" i="2" s="1"/>
  <c r="G2711" i="2"/>
  <c r="F2711" i="2"/>
  <c r="Q2711" i="2" s="1"/>
  <c r="D2711" i="2"/>
  <c r="P2711" i="2"/>
  <c r="B2711" i="2"/>
  <c r="Q2710" i="2"/>
  <c r="G2710" i="2"/>
  <c r="K2710" i="2" s="1"/>
  <c r="O2710" i="2" s="1"/>
  <c r="F2710" i="2"/>
  <c r="D2710" i="2"/>
  <c r="P2710" i="2"/>
  <c r="B2710" i="2"/>
  <c r="P2709" i="2"/>
  <c r="K2709" i="2"/>
  <c r="O2709" i="2" s="1"/>
  <c r="G2709" i="2"/>
  <c r="F2709" i="2"/>
  <c r="Q2709" i="2" s="1"/>
  <c r="D2709" i="2"/>
  <c r="B2709" i="2"/>
  <c r="Q2708" i="2"/>
  <c r="P2708" i="2"/>
  <c r="G2708" i="2"/>
  <c r="K2708" i="2" s="1"/>
  <c r="O2708" i="2" s="1"/>
  <c r="F2708" i="2"/>
  <c r="D2708" i="2"/>
  <c r="B2708" i="2"/>
  <c r="K2707" i="2"/>
  <c r="O2707" i="2" s="1"/>
  <c r="G2707" i="2"/>
  <c r="F2707" i="2"/>
  <c r="Q2707" i="2" s="1"/>
  <c r="D2707" i="2"/>
  <c r="P2707" i="2"/>
  <c r="B2707" i="2"/>
  <c r="Q2706" i="2"/>
  <c r="G2706" i="2"/>
  <c r="K2706" i="2" s="1"/>
  <c r="O2706" i="2" s="1"/>
  <c r="F2706" i="2"/>
  <c r="D2706" i="2"/>
  <c r="P2706" i="2"/>
  <c r="B2706" i="2"/>
  <c r="P2705" i="2"/>
  <c r="K2705" i="2"/>
  <c r="O2705" i="2" s="1"/>
  <c r="G2705" i="2"/>
  <c r="F2705" i="2"/>
  <c r="Q2705" i="2" s="1"/>
  <c r="D2705" i="2"/>
  <c r="B2705" i="2"/>
  <c r="Q2704" i="2"/>
  <c r="P2704" i="2"/>
  <c r="G2704" i="2"/>
  <c r="K2704" i="2" s="1"/>
  <c r="O2704" i="2" s="1"/>
  <c r="F2704" i="2"/>
  <c r="D2704" i="2"/>
  <c r="B2704" i="2"/>
  <c r="K2703" i="2"/>
  <c r="O2703" i="2" s="1"/>
  <c r="G2703" i="2"/>
  <c r="F2703" i="2"/>
  <c r="Q2703" i="2" s="1"/>
  <c r="D2703" i="2"/>
  <c r="P2703" i="2"/>
  <c r="B2703" i="2"/>
  <c r="Q2702" i="2"/>
  <c r="G2702" i="2"/>
  <c r="K2702" i="2" s="1"/>
  <c r="O2702" i="2" s="1"/>
  <c r="F2702" i="2"/>
  <c r="D2702" i="2"/>
  <c r="P2702" i="2"/>
  <c r="B2702" i="2"/>
  <c r="P2701" i="2"/>
  <c r="K2701" i="2"/>
  <c r="O2701" i="2" s="1"/>
  <c r="G2701" i="2"/>
  <c r="F2701" i="2"/>
  <c r="Q2701" i="2" s="1"/>
  <c r="D2701" i="2"/>
  <c r="B2701" i="2"/>
  <c r="Q2700" i="2"/>
  <c r="P2700" i="2"/>
  <c r="G2700" i="2"/>
  <c r="K2700" i="2" s="1"/>
  <c r="O2700" i="2" s="1"/>
  <c r="F2700" i="2"/>
  <c r="D2700" i="2"/>
  <c r="B2700" i="2"/>
  <c r="K2699" i="2"/>
  <c r="O2699" i="2" s="1"/>
  <c r="G2699" i="2"/>
  <c r="F2699" i="2"/>
  <c r="Q2699" i="2" s="1"/>
  <c r="D2699" i="2"/>
  <c r="P2699" i="2"/>
  <c r="B2699" i="2"/>
  <c r="Q2698" i="2"/>
  <c r="G2698" i="2"/>
  <c r="K2698" i="2" s="1"/>
  <c r="O2698" i="2" s="1"/>
  <c r="F2698" i="2"/>
  <c r="D2698" i="2"/>
  <c r="P2698" i="2"/>
  <c r="B2698" i="2"/>
  <c r="P2697" i="2"/>
  <c r="K2697" i="2"/>
  <c r="O2697" i="2" s="1"/>
  <c r="G2697" i="2"/>
  <c r="F2697" i="2"/>
  <c r="Q2697" i="2" s="1"/>
  <c r="D2697" i="2"/>
  <c r="B2697" i="2"/>
  <c r="Q2696" i="2"/>
  <c r="P2696" i="2"/>
  <c r="G2696" i="2"/>
  <c r="K2696" i="2" s="1"/>
  <c r="O2696" i="2" s="1"/>
  <c r="F2696" i="2"/>
  <c r="D2696" i="2"/>
  <c r="B2696" i="2"/>
  <c r="K2695" i="2"/>
  <c r="O2695" i="2" s="1"/>
  <c r="G2695" i="2"/>
  <c r="F2695" i="2"/>
  <c r="Q2695" i="2" s="1"/>
  <c r="D2695" i="2"/>
  <c r="P2695" i="2"/>
  <c r="B2695" i="2"/>
  <c r="Q2694" i="2"/>
  <c r="G2694" i="2"/>
  <c r="K2694" i="2" s="1"/>
  <c r="O2694" i="2" s="1"/>
  <c r="F2694" i="2"/>
  <c r="D2694" i="2"/>
  <c r="P2694" i="2"/>
  <c r="B2694" i="2"/>
  <c r="P2693" i="2"/>
  <c r="K2693" i="2"/>
  <c r="O2693" i="2" s="1"/>
  <c r="G2693" i="2"/>
  <c r="F2693" i="2"/>
  <c r="Q2693" i="2" s="1"/>
  <c r="D2693" i="2"/>
  <c r="B2693" i="2"/>
  <c r="Q2692" i="2"/>
  <c r="P2692" i="2"/>
  <c r="G2692" i="2"/>
  <c r="K2692" i="2" s="1"/>
  <c r="O2692" i="2" s="1"/>
  <c r="F2692" i="2"/>
  <c r="D2692" i="2"/>
  <c r="B2692" i="2"/>
  <c r="K2691" i="2"/>
  <c r="O2691" i="2" s="1"/>
  <c r="G2691" i="2"/>
  <c r="F2691" i="2"/>
  <c r="Q2691" i="2" s="1"/>
  <c r="D2691" i="2"/>
  <c r="P2691" i="2"/>
  <c r="B2691" i="2"/>
  <c r="Q2690" i="2"/>
  <c r="G2690" i="2"/>
  <c r="K2690" i="2" s="1"/>
  <c r="O2690" i="2" s="1"/>
  <c r="F2690" i="2"/>
  <c r="D2690" i="2"/>
  <c r="P2690" i="2"/>
  <c r="B2690" i="2"/>
  <c r="P2689" i="2"/>
  <c r="K2689" i="2"/>
  <c r="O2689" i="2" s="1"/>
  <c r="G2689" i="2"/>
  <c r="F2689" i="2"/>
  <c r="Q2689" i="2" s="1"/>
  <c r="D2689" i="2"/>
  <c r="B2689" i="2"/>
  <c r="Q2688" i="2"/>
  <c r="P2688" i="2"/>
  <c r="G2688" i="2"/>
  <c r="K2688" i="2" s="1"/>
  <c r="O2688" i="2" s="1"/>
  <c r="F2688" i="2"/>
  <c r="D2688" i="2"/>
  <c r="B2688" i="2"/>
  <c r="K2687" i="2"/>
  <c r="O2687" i="2" s="1"/>
  <c r="G2687" i="2"/>
  <c r="F2687" i="2"/>
  <c r="Q2687" i="2" s="1"/>
  <c r="D2687" i="2"/>
  <c r="P2687" i="2"/>
  <c r="B2687" i="2"/>
  <c r="Q2686" i="2"/>
  <c r="G2686" i="2"/>
  <c r="K2686" i="2" s="1"/>
  <c r="O2686" i="2" s="1"/>
  <c r="F2686" i="2"/>
  <c r="D2686" i="2"/>
  <c r="P2686" i="2"/>
  <c r="B2686" i="2"/>
  <c r="P2685" i="2"/>
  <c r="K2685" i="2"/>
  <c r="O2685" i="2" s="1"/>
  <c r="G2685" i="2"/>
  <c r="F2685" i="2"/>
  <c r="Q2685" i="2" s="1"/>
  <c r="D2685" i="2"/>
  <c r="B2685" i="2"/>
  <c r="Q2684" i="2"/>
  <c r="P2684" i="2"/>
  <c r="G2684" i="2"/>
  <c r="K2684" i="2" s="1"/>
  <c r="O2684" i="2" s="1"/>
  <c r="F2684" i="2"/>
  <c r="D2684" i="2"/>
  <c r="B2684" i="2"/>
  <c r="K2683" i="2"/>
  <c r="O2683" i="2" s="1"/>
  <c r="G2683" i="2"/>
  <c r="F2683" i="2"/>
  <c r="Q2683" i="2" s="1"/>
  <c r="D2683" i="2"/>
  <c r="P2683" i="2"/>
  <c r="B2683" i="2"/>
  <c r="Q2682" i="2"/>
  <c r="G2682" i="2"/>
  <c r="K2682" i="2" s="1"/>
  <c r="O2682" i="2" s="1"/>
  <c r="F2682" i="2"/>
  <c r="D2682" i="2"/>
  <c r="P2682" i="2"/>
  <c r="B2682" i="2"/>
  <c r="P2681" i="2"/>
  <c r="K2681" i="2"/>
  <c r="O2681" i="2" s="1"/>
  <c r="G2681" i="2"/>
  <c r="F2681" i="2"/>
  <c r="Q2681" i="2" s="1"/>
  <c r="D2681" i="2"/>
  <c r="B2681" i="2"/>
  <c r="Q2680" i="2"/>
  <c r="P2680" i="2"/>
  <c r="G2680" i="2"/>
  <c r="K2680" i="2" s="1"/>
  <c r="O2680" i="2" s="1"/>
  <c r="F2680" i="2"/>
  <c r="D2680" i="2"/>
  <c r="B2680" i="2"/>
  <c r="K2679" i="2"/>
  <c r="O2679" i="2" s="1"/>
  <c r="G2679" i="2"/>
  <c r="F2679" i="2"/>
  <c r="Q2679" i="2" s="1"/>
  <c r="D2679" i="2"/>
  <c r="P2679" i="2"/>
  <c r="B2679" i="2"/>
  <c r="Q2678" i="2"/>
  <c r="G2678" i="2"/>
  <c r="K2678" i="2" s="1"/>
  <c r="O2678" i="2" s="1"/>
  <c r="F2678" i="2"/>
  <c r="D2678" i="2"/>
  <c r="P2678" i="2"/>
  <c r="B2678" i="2"/>
  <c r="P2677" i="2"/>
  <c r="K2677" i="2"/>
  <c r="O2677" i="2" s="1"/>
  <c r="G2677" i="2"/>
  <c r="F2677" i="2"/>
  <c r="Q2677" i="2" s="1"/>
  <c r="D2677" i="2"/>
  <c r="B2677" i="2"/>
  <c r="Q2676" i="2"/>
  <c r="P2676" i="2"/>
  <c r="G2676" i="2"/>
  <c r="K2676" i="2" s="1"/>
  <c r="O2676" i="2" s="1"/>
  <c r="F2676" i="2"/>
  <c r="D2676" i="2"/>
  <c r="B2676" i="2"/>
  <c r="K2675" i="2"/>
  <c r="O2675" i="2" s="1"/>
  <c r="G2675" i="2"/>
  <c r="F2675" i="2"/>
  <c r="Q2675" i="2" s="1"/>
  <c r="D2675" i="2"/>
  <c r="P2675" i="2"/>
  <c r="B2675" i="2"/>
  <c r="Q2674" i="2"/>
  <c r="G2674" i="2"/>
  <c r="K2674" i="2" s="1"/>
  <c r="O2674" i="2" s="1"/>
  <c r="F2674" i="2"/>
  <c r="D2674" i="2"/>
  <c r="P2674" i="2"/>
  <c r="B2674" i="2"/>
  <c r="P2673" i="2"/>
  <c r="K2673" i="2"/>
  <c r="O2673" i="2" s="1"/>
  <c r="G2673" i="2"/>
  <c r="F2673" i="2"/>
  <c r="Q2673" i="2" s="1"/>
  <c r="D2673" i="2"/>
  <c r="B2673" i="2"/>
  <c r="Q2672" i="2"/>
  <c r="P2672" i="2"/>
  <c r="G2672" i="2"/>
  <c r="K2672" i="2" s="1"/>
  <c r="O2672" i="2" s="1"/>
  <c r="F2672" i="2"/>
  <c r="D2672" i="2"/>
  <c r="B2672" i="2"/>
  <c r="K2671" i="2"/>
  <c r="O2671" i="2" s="1"/>
  <c r="G2671" i="2"/>
  <c r="F2671" i="2"/>
  <c r="Q2671" i="2" s="1"/>
  <c r="D2671" i="2"/>
  <c r="P2671" i="2"/>
  <c r="B2671" i="2"/>
  <c r="Q2670" i="2"/>
  <c r="G2670" i="2"/>
  <c r="K2670" i="2" s="1"/>
  <c r="O2670" i="2" s="1"/>
  <c r="F2670" i="2"/>
  <c r="D2670" i="2"/>
  <c r="P2670" i="2"/>
  <c r="B2670" i="2"/>
  <c r="P2669" i="2"/>
  <c r="K2669" i="2"/>
  <c r="O2669" i="2" s="1"/>
  <c r="G2669" i="2"/>
  <c r="F2669" i="2"/>
  <c r="Q2669" i="2" s="1"/>
  <c r="D2669" i="2"/>
  <c r="B2669" i="2"/>
  <c r="Q2668" i="2"/>
  <c r="P2668" i="2"/>
  <c r="G2668" i="2"/>
  <c r="K2668" i="2" s="1"/>
  <c r="O2668" i="2" s="1"/>
  <c r="F2668" i="2"/>
  <c r="D2668" i="2"/>
  <c r="B2668" i="2"/>
  <c r="K2667" i="2"/>
  <c r="O2667" i="2" s="1"/>
  <c r="G2667" i="2"/>
  <c r="F2667" i="2"/>
  <c r="Q2667" i="2" s="1"/>
  <c r="D2667" i="2"/>
  <c r="P2667" i="2"/>
  <c r="B2667" i="2"/>
  <c r="Q2666" i="2"/>
  <c r="G2666" i="2"/>
  <c r="K2666" i="2" s="1"/>
  <c r="O2666" i="2" s="1"/>
  <c r="F2666" i="2"/>
  <c r="D2666" i="2"/>
  <c r="P2666" i="2"/>
  <c r="B2666" i="2"/>
  <c r="P2665" i="2"/>
  <c r="K2665" i="2"/>
  <c r="O2665" i="2" s="1"/>
  <c r="G2665" i="2"/>
  <c r="F2665" i="2"/>
  <c r="Q2665" i="2" s="1"/>
  <c r="D2665" i="2"/>
  <c r="B2665" i="2"/>
  <c r="Q2664" i="2"/>
  <c r="P2664" i="2"/>
  <c r="G2664" i="2"/>
  <c r="K2664" i="2" s="1"/>
  <c r="O2664" i="2" s="1"/>
  <c r="F2664" i="2"/>
  <c r="D2664" i="2"/>
  <c r="B2664" i="2"/>
  <c r="K2663" i="2"/>
  <c r="O2663" i="2" s="1"/>
  <c r="G2663" i="2"/>
  <c r="F2663" i="2"/>
  <c r="Q2663" i="2" s="1"/>
  <c r="D2663" i="2"/>
  <c r="P2663" i="2"/>
  <c r="B2663" i="2"/>
  <c r="Q2662" i="2"/>
  <c r="G2662" i="2"/>
  <c r="K2662" i="2" s="1"/>
  <c r="O2662" i="2" s="1"/>
  <c r="F2662" i="2"/>
  <c r="D2662" i="2"/>
  <c r="P2662" i="2"/>
  <c r="B2662" i="2"/>
  <c r="P2661" i="2"/>
  <c r="K2661" i="2"/>
  <c r="O2661" i="2" s="1"/>
  <c r="G2661" i="2"/>
  <c r="F2661" i="2"/>
  <c r="Q2661" i="2" s="1"/>
  <c r="D2661" i="2"/>
  <c r="B2661" i="2"/>
  <c r="Q2660" i="2"/>
  <c r="P2660" i="2"/>
  <c r="G2660" i="2"/>
  <c r="K2660" i="2" s="1"/>
  <c r="O2660" i="2" s="1"/>
  <c r="F2660" i="2"/>
  <c r="D2660" i="2"/>
  <c r="B2660" i="2"/>
  <c r="K2659" i="2"/>
  <c r="O2659" i="2" s="1"/>
  <c r="G2659" i="2"/>
  <c r="F2659" i="2"/>
  <c r="Q2659" i="2" s="1"/>
  <c r="D2659" i="2"/>
  <c r="P2659" i="2"/>
  <c r="B2659" i="2"/>
  <c r="Q2658" i="2"/>
  <c r="G2658" i="2"/>
  <c r="K2658" i="2" s="1"/>
  <c r="O2658" i="2" s="1"/>
  <c r="F2658" i="2"/>
  <c r="D2658" i="2"/>
  <c r="P2658" i="2"/>
  <c r="B2658" i="2"/>
  <c r="P2657" i="2"/>
  <c r="K2657" i="2"/>
  <c r="O2657" i="2" s="1"/>
  <c r="G2657" i="2"/>
  <c r="F2657" i="2"/>
  <c r="Q2657" i="2" s="1"/>
  <c r="D2657" i="2"/>
  <c r="B2657" i="2"/>
  <c r="Q2656" i="2"/>
  <c r="P2656" i="2"/>
  <c r="G2656" i="2"/>
  <c r="K2656" i="2" s="1"/>
  <c r="O2656" i="2" s="1"/>
  <c r="F2656" i="2"/>
  <c r="D2656" i="2"/>
  <c r="B2656" i="2"/>
  <c r="K2655" i="2"/>
  <c r="O2655" i="2" s="1"/>
  <c r="G2655" i="2"/>
  <c r="F2655" i="2"/>
  <c r="Q2655" i="2" s="1"/>
  <c r="D2655" i="2"/>
  <c r="P2655" i="2"/>
  <c r="B2655" i="2"/>
  <c r="Q2654" i="2"/>
  <c r="G2654" i="2"/>
  <c r="K2654" i="2" s="1"/>
  <c r="O2654" i="2" s="1"/>
  <c r="F2654" i="2"/>
  <c r="D2654" i="2"/>
  <c r="P2654" i="2"/>
  <c r="B2654" i="2"/>
  <c r="P2653" i="2"/>
  <c r="K2653" i="2"/>
  <c r="O2653" i="2" s="1"/>
  <c r="G2653" i="2"/>
  <c r="F2653" i="2"/>
  <c r="Q2653" i="2" s="1"/>
  <c r="D2653" i="2"/>
  <c r="B2653" i="2"/>
  <c r="Q2652" i="2"/>
  <c r="P2652" i="2"/>
  <c r="G2652" i="2"/>
  <c r="K2652" i="2" s="1"/>
  <c r="O2652" i="2" s="1"/>
  <c r="F2652" i="2"/>
  <c r="D2652" i="2"/>
  <c r="B2652" i="2"/>
  <c r="K2651" i="2"/>
  <c r="O2651" i="2" s="1"/>
  <c r="G2651" i="2"/>
  <c r="F2651" i="2"/>
  <c r="Q2651" i="2" s="1"/>
  <c r="D2651" i="2"/>
  <c r="P2651" i="2"/>
  <c r="B2651" i="2"/>
  <c r="Q2650" i="2"/>
  <c r="G2650" i="2"/>
  <c r="K2650" i="2" s="1"/>
  <c r="O2650" i="2" s="1"/>
  <c r="F2650" i="2"/>
  <c r="D2650" i="2"/>
  <c r="P2650" i="2"/>
  <c r="B2650" i="2"/>
  <c r="P2649" i="2"/>
  <c r="K2649" i="2"/>
  <c r="O2649" i="2" s="1"/>
  <c r="G2649" i="2"/>
  <c r="F2649" i="2"/>
  <c r="Q2649" i="2" s="1"/>
  <c r="D2649" i="2"/>
  <c r="B2649" i="2"/>
  <c r="Q2648" i="2"/>
  <c r="P2648" i="2"/>
  <c r="G2648" i="2"/>
  <c r="K2648" i="2" s="1"/>
  <c r="O2648" i="2" s="1"/>
  <c r="F2648" i="2"/>
  <c r="D2648" i="2"/>
  <c r="B2648" i="2"/>
  <c r="K2647" i="2"/>
  <c r="O2647" i="2" s="1"/>
  <c r="G2647" i="2"/>
  <c r="F2647" i="2"/>
  <c r="Q2647" i="2" s="1"/>
  <c r="D2647" i="2"/>
  <c r="P2647" i="2"/>
  <c r="B2647" i="2"/>
  <c r="Q2646" i="2"/>
  <c r="G2646" i="2"/>
  <c r="K2646" i="2" s="1"/>
  <c r="O2646" i="2" s="1"/>
  <c r="F2646" i="2"/>
  <c r="D2646" i="2"/>
  <c r="P2646" i="2"/>
  <c r="B2646" i="2"/>
  <c r="P2645" i="2"/>
  <c r="K2645" i="2"/>
  <c r="O2645" i="2" s="1"/>
  <c r="G2645" i="2"/>
  <c r="F2645" i="2"/>
  <c r="Q2645" i="2" s="1"/>
  <c r="D2645" i="2"/>
  <c r="B2645" i="2"/>
  <c r="Q2644" i="2"/>
  <c r="P2644" i="2"/>
  <c r="G2644" i="2"/>
  <c r="K2644" i="2" s="1"/>
  <c r="O2644" i="2" s="1"/>
  <c r="F2644" i="2"/>
  <c r="D2644" i="2"/>
  <c r="B2644" i="2"/>
  <c r="K2643" i="2"/>
  <c r="O2643" i="2" s="1"/>
  <c r="G2643" i="2"/>
  <c r="F2643" i="2"/>
  <c r="Q2643" i="2" s="1"/>
  <c r="D2643" i="2"/>
  <c r="P2643" i="2"/>
  <c r="B2643" i="2"/>
  <c r="Q2642" i="2"/>
  <c r="G2642" i="2"/>
  <c r="K2642" i="2" s="1"/>
  <c r="O2642" i="2" s="1"/>
  <c r="F2642" i="2"/>
  <c r="D2642" i="2"/>
  <c r="P2642" i="2"/>
  <c r="B2642" i="2"/>
  <c r="P2641" i="2"/>
  <c r="K2641" i="2"/>
  <c r="O2641" i="2" s="1"/>
  <c r="G2641" i="2"/>
  <c r="F2641" i="2"/>
  <c r="Q2641" i="2" s="1"/>
  <c r="D2641" i="2"/>
  <c r="B2641" i="2"/>
  <c r="Q2640" i="2"/>
  <c r="P2640" i="2"/>
  <c r="G2640" i="2"/>
  <c r="K2640" i="2" s="1"/>
  <c r="O2640" i="2" s="1"/>
  <c r="F2640" i="2"/>
  <c r="D2640" i="2"/>
  <c r="B2640" i="2"/>
  <c r="K2639" i="2"/>
  <c r="O2639" i="2" s="1"/>
  <c r="G2639" i="2"/>
  <c r="F2639" i="2"/>
  <c r="Q2639" i="2" s="1"/>
  <c r="D2639" i="2"/>
  <c r="P2639" i="2"/>
  <c r="B2639" i="2"/>
  <c r="Q2638" i="2"/>
  <c r="G2638" i="2"/>
  <c r="K2638" i="2" s="1"/>
  <c r="O2638" i="2" s="1"/>
  <c r="F2638" i="2"/>
  <c r="D2638" i="2"/>
  <c r="P2638" i="2"/>
  <c r="B2638" i="2"/>
  <c r="P2637" i="2"/>
  <c r="K2637" i="2"/>
  <c r="O2637" i="2" s="1"/>
  <c r="G2637" i="2"/>
  <c r="F2637" i="2"/>
  <c r="Q2637" i="2" s="1"/>
  <c r="D2637" i="2"/>
  <c r="B2637" i="2"/>
  <c r="Q2636" i="2"/>
  <c r="P2636" i="2"/>
  <c r="G2636" i="2"/>
  <c r="K2636" i="2" s="1"/>
  <c r="O2636" i="2" s="1"/>
  <c r="F2636" i="2"/>
  <c r="D2636" i="2"/>
  <c r="B2636" i="2"/>
  <c r="K2635" i="2"/>
  <c r="O2635" i="2" s="1"/>
  <c r="G2635" i="2"/>
  <c r="F2635" i="2"/>
  <c r="Q2635" i="2" s="1"/>
  <c r="D2635" i="2"/>
  <c r="P2635" i="2"/>
  <c r="B2635" i="2"/>
  <c r="Q2634" i="2"/>
  <c r="G2634" i="2"/>
  <c r="K2634" i="2" s="1"/>
  <c r="O2634" i="2" s="1"/>
  <c r="F2634" i="2"/>
  <c r="D2634" i="2"/>
  <c r="P2634" i="2"/>
  <c r="B2634" i="2"/>
  <c r="P2633" i="2"/>
  <c r="K2633" i="2"/>
  <c r="O2633" i="2" s="1"/>
  <c r="G2633" i="2"/>
  <c r="F2633" i="2"/>
  <c r="Q2633" i="2" s="1"/>
  <c r="D2633" i="2"/>
  <c r="B2633" i="2"/>
  <c r="Q2632" i="2"/>
  <c r="P2632" i="2"/>
  <c r="G2632" i="2"/>
  <c r="K2632" i="2" s="1"/>
  <c r="O2632" i="2" s="1"/>
  <c r="F2632" i="2"/>
  <c r="D2632" i="2"/>
  <c r="B2632" i="2"/>
  <c r="K2631" i="2"/>
  <c r="O2631" i="2" s="1"/>
  <c r="G2631" i="2"/>
  <c r="F2631" i="2"/>
  <c r="Q2631" i="2" s="1"/>
  <c r="D2631" i="2"/>
  <c r="P2631" i="2"/>
  <c r="B2631" i="2"/>
  <c r="Q2630" i="2"/>
  <c r="G2630" i="2"/>
  <c r="K2630" i="2" s="1"/>
  <c r="O2630" i="2" s="1"/>
  <c r="F2630" i="2"/>
  <c r="D2630" i="2"/>
  <c r="P2630" i="2"/>
  <c r="B2630" i="2"/>
  <c r="P2629" i="2"/>
  <c r="K2629" i="2"/>
  <c r="O2629" i="2" s="1"/>
  <c r="G2629" i="2"/>
  <c r="F2629" i="2"/>
  <c r="Q2629" i="2" s="1"/>
  <c r="D2629" i="2"/>
  <c r="B2629" i="2"/>
  <c r="Q2628" i="2"/>
  <c r="P2628" i="2"/>
  <c r="G2628" i="2"/>
  <c r="K2628" i="2" s="1"/>
  <c r="O2628" i="2" s="1"/>
  <c r="F2628" i="2"/>
  <c r="D2628" i="2"/>
  <c r="B2628" i="2"/>
  <c r="K2627" i="2"/>
  <c r="O2627" i="2" s="1"/>
  <c r="G2627" i="2"/>
  <c r="F2627" i="2"/>
  <c r="Q2627" i="2" s="1"/>
  <c r="D2627" i="2"/>
  <c r="P2627" i="2"/>
  <c r="B2627" i="2"/>
  <c r="Q2626" i="2"/>
  <c r="G2626" i="2"/>
  <c r="K2626" i="2" s="1"/>
  <c r="O2626" i="2" s="1"/>
  <c r="F2626" i="2"/>
  <c r="D2626" i="2"/>
  <c r="P2626" i="2"/>
  <c r="B2626" i="2"/>
  <c r="P2625" i="2"/>
  <c r="K2625" i="2"/>
  <c r="O2625" i="2" s="1"/>
  <c r="G2625" i="2"/>
  <c r="F2625" i="2"/>
  <c r="Q2625" i="2" s="1"/>
  <c r="D2625" i="2"/>
  <c r="B2625" i="2"/>
  <c r="Q2624" i="2"/>
  <c r="P2624" i="2"/>
  <c r="G2624" i="2"/>
  <c r="K2624" i="2" s="1"/>
  <c r="O2624" i="2" s="1"/>
  <c r="F2624" i="2"/>
  <c r="D2624" i="2"/>
  <c r="B2624" i="2"/>
  <c r="K2623" i="2"/>
  <c r="O2623" i="2" s="1"/>
  <c r="G2623" i="2"/>
  <c r="F2623" i="2"/>
  <c r="Q2623" i="2" s="1"/>
  <c r="D2623" i="2"/>
  <c r="P2623" i="2"/>
  <c r="B2623" i="2"/>
  <c r="Q2622" i="2"/>
  <c r="O2622" i="2"/>
  <c r="G2622" i="2"/>
  <c r="K2622" i="2" s="1"/>
  <c r="F2622" i="2"/>
  <c r="D2622" i="2"/>
  <c r="P2622" i="2"/>
  <c r="B2622" i="2"/>
  <c r="P2621" i="2"/>
  <c r="K2621" i="2"/>
  <c r="O2621" i="2" s="1"/>
  <c r="G2621" i="2"/>
  <c r="F2621" i="2"/>
  <c r="Q2621" i="2" s="1"/>
  <c r="D2621" i="2"/>
  <c r="B2621" i="2"/>
  <c r="Q2620" i="2"/>
  <c r="P2620" i="2"/>
  <c r="G2620" i="2"/>
  <c r="K2620" i="2" s="1"/>
  <c r="O2620" i="2" s="1"/>
  <c r="F2620" i="2"/>
  <c r="D2620" i="2"/>
  <c r="B2620" i="2"/>
  <c r="K2619" i="2"/>
  <c r="O2619" i="2" s="1"/>
  <c r="G2619" i="2"/>
  <c r="F2619" i="2"/>
  <c r="Q2619" i="2" s="1"/>
  <c r="D2619" i="2"/>
  <c r="P2619" i="2"/>
  <c r="B2619" i="2"/>
  <c r="Q2618" i="2"/>
  <c r="G2618" i="2"/>
  <c r="K2618" i="2" s="1"/>
  <c r="O2618" i="2" s="1"/>
  <c r="F2618" i="2"/>
  <c r="D2618" i="2"/>
  <c r="P2618" i="2"/>
  <c r="B2618" i="2"/>
  <c r="P2617" i="2"/>
  <c r="K2617" i="2"/>
  <c r="O2617" i="2" s="1"/>
  <c r="G2617" i="2"/>
  <c r="F2617" i="2"/>
  <c r="Q2617" i="2" s="1"/>
  <c r="D2617" i="2"/>
  <c r="B2617" i="2"/>
  <c r="Q2616" i="2"/>
  <c r="P2616" i="2"/>
  <c r="G2616" i="2"/>
  <c r="K2616" i="2" s="1"/>
  <c r="O2616" i="2" s="1"/>
  <c r="F2616" i="2"/>
  <c r="D2616" i="2"/>
  <c r="B2616" i="2"/>
  <c r="K2615" i="2"/>
  <c r="O2615" i="2" s="1"/>
  <c r="G2615" i="2"/>
  <c r="F2615" i="2"/>
  <c r="Q2615" i="2" s="1"/>
  <c r="D2615" i="2"/>
  <c r="P2615" i="2"/>
  <c r="B2615" i="2"/>
  <c r="Q2614" i="2"/>
  <c r="G2614" i="2"/>
  <c r="K2614" i="2" s="1"/>
  <c r="O2614" i="2" s="1"/>
  <c r="F2614" i="2"/>
  <c r="D2614" i="2"/>
  <c r="P2614" i="2"/>
  <c r="B2614" i="2"/>
  <c r="P2613" i="2"/>
  <c r="K2613" i="2"/>
  <c r="O2613" i="2" s="1"/>
  <c r="G2613" i="2"/>
  <c r="F2613" i="2"/>
  <c r="Q2613" i="2" s="1"/>
  <c r="D2613" i="2"/>
  <c r="B2613" i="2"/>
  <c r="Q2612" i="2"/>
  <c r="P2612" i="2"/>
  <c r="G2612" i="2"/>
  <c r="K2612" i="2" s="1"/>
  <c r="O2612" i="2" s="1"/>
  <c r="F2612" i="2"/>
  <c r="D2612" i="2"/>
  <c r="B2612" i="2"/>
  <c r="K2611" i="2"/>
  <c r="O2611" i="2" s="1"/>
  <c r="G2611" i="2"/>
  <c r="F2611" i="2"/>
  <c r="Q2611" i="2" s="1"/>
  <c r="D2611" i="2"/>
  <c r="P2611" i="2"/>
  <c r="B2611" i="2"/>
  <c r="Q2610" i="2"/>
  <c r="O2610" i="2"/>
  <c r="G2610" i="2"/>
  <c r="K2610" i="2" s="1"/>
  <c r="F2610" i="2"/>
  <c r="D2610" i="2"/>
  <c r="P2610" i="2"/>
  <c r="B2610" i="2"/>
  <c r="P2609" i="2"/>
  <c r="K2609" i="2"/>
  <c r="O2609" i="2" s="1"/>
  <c r="G2609" i="2"/>
  <c r="F2609" i="2"/>
  <c r="Q2609" i="2" s="1"/>
  <c r="D2609" i="2"/>
  <c r="B2609" i="2"/>
  <c r="Q2608" i="2"/>
  <c r="P2608" i="2"/>
  <c r="G2608" i="2"/>
  <c r="K2608" i="2" s="1"/>
  <c r="O2608" i="2" s="1"/>
  <c r="F2608" i="2"/>
  <c r="D2608" i="2"/>
  <c r="B2608" i="2"/>
  <c r="K2607" i="2"/>
  <c r="O2607" i="2" s="1"/>
  <c r="G2607" i="2"/>
  <c r="F2607" i="2"/>
  <c r="Q2607" i="2" s="1"/>
  <c r="D2607" i="2"/>
  <c r="P2607" i="2"/>
  <c r="B2607" i="2"/>
  <c r="Q2606" i="2"/>
  <c r="G2606" i="2"/>
  <c r="K2606" i="2" s="1"/>
  <c r="O2606" i="2" s="1"/>
  <c r="F2606" i="2"/>
  <c r="D2606" i="2"/>
  <c r="P2606" i="2"/>
  <c r="B2606" i="2"/>
  <c r="P2605" i="2"/>
  <c r="K2605" i="2"/>
  <c r="O2605" i="2" s="1"/>
  <c r="G2605" i="2"/>
  <c r="F2605" i="2"/>
  <c r="Q2605" i="2" s="1"/>
  <c r="D2605" i="2"/>
  <c r="B2605" i="2"/>
  <c r="Q2604" i="2"/>
  <c r="P2604" i="2"/>
  <c r="G2604" i="2"/>
  <c r="K2604" i="2" s="1"/>
  <c r="O2604" i="2" s="1"/>
  <c r="F2604" i="2"/>
  <c r="D2604" i="2"/>
  <c r="B2604" i="2"/>
  <c r="K2603" i="2"/>
  <c r="O2603" i="2" s="1"/>
  <c r="G2603" i="2"/>
  <c r="F2603" i="2"/>
  <c r="Q2603" i="2" s="1"/>
  <c r="D2603" i="2"/>
  <c r="P2603" i="2"/>
  <c r="B2603" i="2"/>
  <c r="Q2602" i="2"/>
  <c r="G2602" i="2"/>
  <c r="K2602" i="2" s="1"/>
  <c r="O2602" i="2" s="1"/>
  <c r="F2602" i="2"/>
  <c r="D2602" i="2"/>
  <c r="P2602" i="2"/>
  <c r="B2602" i="2"/>
  <c r="P2601" i="2"/>
  <c r="K2601" i="2"/>
  <c r="O2601" i="2" s="1"/>
  <c r="G2601" i="2"/>
  <c r="F2601" i="2"/>
  <c r="Q2601" i="2" s="1"/>
  <c r="D2601" i="2"/>
  <c r="B2601" i="2"/>
  <c r="Q2600" i="2"/>
  <c r="P2600" i="2"/>
  <c r="G2600" i="2"/>
  <c r="K2600" i="2" s="1"/>
  <c r="O2600" i="2" s="1"/>
  <c r="F2600" i="2"/>
  <c r="D2600" i="2"/>
  <c r="B2600" i="2"/>
  <c r="K2599" i="2"/>
  <c r="O2599" i="2" s="1"/>
  <c r="G2599" i="2"/>
  <c r="F2599" i="2"/>
  <c r="Q2599" i="2" s="1"/>
  <c r="D2599" i="2"/>
  <c r="P2599" i="2"/>
  <c r="B2599" i="2"/>
  <c r="Q2598" i="2"/>
  <c r="G2598" i="2"/>
  <c r="K2598" i="2" s="1"/>
  <c r="O2598" i="2" s="1"/>
  <c r="F2598" i="2"/>
  <c r="D2598" i="2"/>
  <c r="P2598" i="2"/>
  <c r="B2598" i="2"/>
  <c r="P2597" i="2"/>
  <c r="K2597" i="2"/>
  <c r="O2597" i="2" s="1"/>
  <c r="G2597" i="2"/>
  <c r="F2597" i="2"/>
  <c r="Q2597" i="2" s="1"/>
  <c r="D2597" i="2"/>
  <c r="B2597" i="2"/>
  <c r="Q2596" i="2"/>
  <c r="P2596" i="2"/>
  <c r="G2596" i="2"/>
  <c r="K2596" i="2" s="1"/>
  <c r="O2596" i="2" s="1"/>
  <c r="F2596" i="2"/>
  <c r="D2596" i="2"/>
  <c r="B2596" i="2"/>
  <c r="K2595" i="2"/>
  <c r="O2595" i="2" s="1"/>
  <c r="G2595" i="2"/>
  <c r="F2595" i="2"/>
  <c r="Q2595" i="2" s="1"/>
  <c r="D2595" i="2"/>
  <c r="P2595" i="2"/>
  <c r="B2595" i="2"/>
  <c r="Q2594" i="2"/>
  <c r="G2594" i="2"/>
  <c r="K2594" i="2" s="1"/>
  <c r="O2594" i="2" s="1"/>
  <c r="F2594" i="2"/>
  <c r="D2594" i="2"/>
  <c r="P2594" i="2"/>
  <c r="B2594" i="2"/>
  <c r="K2593" i="2"/>
  <c r="O2593" i="2" s="1"/>
  <c r="G2593" i="2"/>
  <c r="F2593" i="2"/>
  <c r="Q2593" i="2" s="1"/>
  <c r="D2593" i="2"/>
  <c r="P2593" i="2"/>
  <c r="B2593" i="2"/>
  <c r="Q2592" i="2"/>
  <c r="P2592" i="2"/>
  <c r="O2592" i="2"/>
  <c r="G2592" i="2"/>
  <c r="K2592" i="2" s="1"/>
  <c r="F2592" i="2"/>
  <c r="D2592" i="2"/>
  <c r="B2592" i="2"/>
  <c r="K2591" i="2"/>
  <c r="O2591" i="2" s="1"/>
  <c r="G2591" i="2"/>
  <c r="F2591" i="2"/>
  <c r="Q2591" i="2" s="1"/>
  <c r="D2591" i="2"/>
  <c r="P2591" i="2"/>
  <c r="B2591" i="2"/>
  <c r="Q2590" i="2"/>
  <c r="G2590" i="2"/>
  <c r="K2590" i="2" s="1"/>
  <c r="O2590" i="2" s="1"/>
  <c r="F2590" i="2"/>
  <c r="D2590" i="2"/>
  <c r="P2590" i="2"/>
  <c r="B2590" i="2"/>
  <c r="P2589" i="2"/>
  <c r="K2589" i="2"/>
  <c r="O2589" i="2" s="1"/>
  <c r="G2589" i="2"/>
  <c r="F2589" i="2"/>
  <c r="Q2589" i="2" s="1"/>
  <c r="D2589" i="2"/>
  <c r="B2589" i="2"/>
  <c r="Q2588" i="2"/>
  <c r="P2588" i="2"/>
  <c r="G2588" i="2"/>
  <c r="K2588" i="2" s="1"/>
  <c r="O2588" i="2" s="1"/>
  <c r="F2588" i="2"/>
  <c r="D2588" i="2"/>
  <c r="B2588" i="2"/>
  <c r="K2587" i="2"/>
  <c r="O2587" i="2" s="1"/>
  <c r="G2587" i="2"/>
  <c r="F2587" i="2"/>
  <c r="Q2587" i="2" s="1"/>
  <c r="D2587" i="2"/>
  <c r="P2587" i="2"/>
  <c r="B2587" i="2"/>
  <c r="Q2586" i="2"/>
  <c r="G2586" i="2"/>
  <c r="K2586" i="2" s="1"/>
  <c r="O2586" i="2" s="1"/>
  <c r="F2586" i="2"/>
  <c r="D2586" i="2"/>
  <c r="P2586" i="2"/>
  <c r="B2586" i="2"/>
  <c r="K2585" i="2"/>
  <c r="O2585" i="2" s="1"/>
  <c r="G2585" i="2"/>
  <c r="F2585" i="2"/>
  <c r="Q2585" i="2" s="1"/>
  <c r="D2585" i="2"/>
  <c r="P2585" i="2"/>
  <c r="B2585" i="2"/>
  <c r="Q2584" i="2"/>
  <c r="P2584" i="2"/>
  <c r="G2584" i="2"/>
  <c r="K2584" i="2" s="1"/>
  <c r="O2584" i="2" s="1"/>
  <c r="F2584" i="2"/>
  <c r="D2584" i="2"/>
  <c r="B2584" i="2"/>
  <c r="P2583" i="2"/>
  <c r="K2583" i="2"/>
  <c r="O2583" i="2" s="1"/>
  <c r="G2583" i="2"/>
  <c r="F2583" i="2"/>
  <c r="Q2583" i="2" s="1"/>
  <c r="D2583" i="2"/>
  <c r="B2583" i="2"/>
  <c r="Q2582" i="2"/>
  <c r="G2582" i="2"/>
  <c r="K2582" i="2" s="1"/>
  <c r="O2582" i="2" s="1"/>
  <c r="F2582" i="2"/>
  <c r="D2582" i="2"/>
  <c r="P2582" i="2"/>
  <c r="B2582" i="2"/>
  <c r="K2581" i="2"/>
  <c r="O2581" i="2" s="1"/>
  <c r="G2581" i="2"/>
  <c r="F2581" i="2"/>
  <c r="Q2581" i="2" s="1"/>
  <c r="D2581" i="2"/>
  <c r="P2581" i="2"/>
  <c r="B2581" i="2"/>
  <c r="Q2580" i="2"/>
  <c r="P2580" i="2"/>
  <c r="G2580" i="2"/>
  <c r="K2580" i="2" s="1"/>
  <c r="O2580" i="2" s="1"/>
  <c r="F2580" i="2"/>
  <c r="D2580" i="2"/>
  <c r="B2580" i="2"/>
  <c r="P2579" i="2"/>
  <c r="K2579" i="2"/>
  <c r="O2579" i="2" s="1"/>
  <c r="G2579" i="2"/>
  <c r="F2579" i="2"/>
  <c r="Q2579" i="2" s="1"/>
  <c r="D2579" i="2"/>
  <c r="B2579" i="2"/>
  <c r="Q2578" i="2"/>
  <c r="G2578" i="2"/>
  <c r="K2578" i="2" s="1"/>
  <c r="O2578" i="2" s="1"/>
  <c r="F2578" i="2"/>
  <c r="D2578" i="2"/>
  <c r="P2578" i="2"/>
  <c r="B2578" i="2"/>
  <c r="K2577" i="2"/>
  <c r="O2577" i="2" s="1"/>
  <c r="G2577" i="2"/>
  <c r="F2577" i="2"/>
  <c r="Q2577" i="2" s="1"/>
  <c r="D2577" i="2"/>
  <c r="P2577" i="2"/>
  <c r="B2577" i="2"/>
  <c r="Q2576" i="2"/>
  <c r="P2576" i="2"/>
  <c r="O2576" i="2"/>
  <c r="G2576" i="2"/>
  <c r="K2576" i="2" s="1"/>
  <c r="F2576" i="2"/>
  <c r="D2576" i="2"/>
  <c r="B2576" i="2"/>
  <c r="K2575" i="2"/>
  <c r="O2575" i="2" s="1"/>
  <c r="G2575" i="2"/>
  <c r="F2575" i="2"/>
  <c r="Q2575" i="2" s="1"/>
  <c r="D2575" i="2"/>
  <c r="P2575" i="2"/>
  <c r="B2575" i="2"/>
  <c r="Q2574" i="2"/>
  <c r="G2574" i="2"/>
  <c r="K2574" i="2" s="1"/>
  <c r="O2574" i="2" s="1"/>
  <c r="F2574" i="2"/>
  <c r="D2574" i="2"/>
  <c r="P2574" i="2"/>
  <c r="B2574" i="2"/>
  <c r="P2573" i="2"/>
  <c r="K2573" i="2"/>
  <c r="O2573" i="2" s="1"/>
  <c r="G2573" i="2"/>
  <c r="F2573" i="2"/>
  <c r="Q2573" i="2" s="1"/>
  <c r="D2573" i="2"/>
  <c r="B2573" i="2"/>
  <c r="Q2572" i="2"/>
  <c r="P2572" i="2"/>
  <c r="G2572" i="2"/>
  <c r="K2572" i="2" s="1"/>
  <c r="O2572" i="2" s="1"/>
  <c r="F2572" i="2"/>
  <c r="D2572" i="2"/>
  <c r="B2572" i="2"/>
  <c r="K2571" i="2"/>
  <c r="O2571" i="2" s="1"/>
  <c r="G2571" i="2"/>
  <c r="F2571" i="2"/>
  <c r="Q2571" i="2" s="1"/>
  <c r="D2571" i="2"/>
  <c r="P2571" i="2"/>
  <c r="B2571" i="2"/>
  <c r="Q2570" i="2"/>
  <c r="G2570" i="2"/>
  <c r="K2570" i="2" s="1"/>
  <c r="O2570" i="2" s="1"/>
  <c r="F2570" i="2"/>
  <c r="D2570" i="2"/>
  <c r="P2570" i="2"/>
  <c r="B2570" i="2"/>
  <c r="P2569" i="2"/>
  <c r="K2569" i="2"/>
  <c r="O2569" i="2" s="1"/>
  <c r="G2569" i="2"/>
  <c r="F2569" i="2"/>
  <c r="Q2569" i="2" s="1"/>
  <c r="D2569" i="2"/>
  <c r="B2569" i="2"/>
  <c r="Q2568" i="2"/>
  <c r="P2568" i="2"/>
  <c r="G2568" i="2"/>
  <c r="K2568" i="2" s="1"/>
  <c r="O2568" i="2" s="1"/>
  <c r="F2568" i="2"/>
  <c r="D2568" i="2"/>
  <c r="B2568" i="2"/>
  <c r="P2567" i="2"/>
  <c r="K2567" i="2"/>
  <c r="O2567" i="2" s="1"/>
  <c r="G2567" i="2"/>
  <c r="F2567" i="2"/>
  <c r="Q2567" i="2" s="1"/>
  <c r="D2567" i="2"/>
  <c r="B2567" i="2"/>
  <c r="Q2566" i="2"/>
  <c r="G2566" i="2"/>
  <c r="K2566" i="2" s="1"/>
  <c r="O2566" i="2" s="1"/>
  <c r="F2566" i="2"/>
  <c r="D2566" i="2"/>
  <c r="P2566" i="2"/>
  <c r="B2566" i="2"/>
  <c r="K2565" i="2"/>
  <c r="O2565" i="2" s="1"/>
  <c r="G2565" i="2"/>
  <c r="F2565" i="2"/>
  <c r="Q2565" i="2" s="1"/>
  <c r="D2565" i="2"/>
  <c r="P2565" i="2"/>
  <c r="B2565" i="2"/>
  <c r="Q2564" i="2"/>
  <c r="P2564" i="2"/>
  <c r="G2564" i="2"/>
  <c r="K2564" i="2" s="1"/>
  <c r="O2564" i="2" s="1"/>
  <c r="F2564" i="2"/>
  <c r="D2564" i="2"/>
  <c r="B2564" i="2"/>
  <c r="P2563" i="2"/>
  <c r="K2563" i="2"/>
  <c r="O2563" i="2" s="1"/>
  <c r="G2563" i="2"/>
  <c r="F2563" i="2"/>
  <c r="Q2563" i="2" s="1"/>
  <c r="D2563" i="2"/>
  <c r="B2563" i="2"/>
  <c r="Q2562" i="2"/>
  <c r="G2562" i="2"/>
  <c r="K2562" i="2" s="1"/>
  <c r="O2562" i="2" s="1"/>
  <c r="F2562" i="2"/>
  <c r="D2562" i="2"/>
  <c r="P2562" i="2"/>
  <c r="B2562" i="2"/>
  <c r="K2561" i="2"/>
  <c r="O2561" i="2" s="1"/>
  <c r="G2561" i="2"/>
  <c r="F2561" i="2"/>
  <c r="Q2561" i="2" s="1"/>
  <c r="D2561" i="2"/>
  <c r="P2561" i="2"/>
  <c r="B2561" i="2"/>
  <c r="Q2560" i="2"/>
  <c r="P2560" i="2"/>
  <c r="O2560" i="2"/>
  <c r="G2560" i="2"/>
  <c r="K2560" i="2" s="1"/>
  <c r="F2560" i="2"/>
  <c r="D2560" i="2"/>
  <c r="B2560" i="2"/>
  <c r="K2559" i="2"/>
  <c r="O2559" i="2" s="1"/>
  <c r="G2559" i="2"/>
  <c r="F2559" i="2"/>
  <c r="Q2559" i="2" s="1"/>
  <c r="D2559" i="2"/>
  <c r="P2559" i="2"/>
  <c r="B2559" i="2"/>
  <c r="Q2558" i="2"/>
  <c r="G2558" i="2"/>
  <c r="K2558" i="2" s="1"/>
  <c r="O2558" i="2" s="1"/>
  <c r="F2558" i="2"/>
  <c r="D2558" i="2"/>
  <c r="P2558" i="2"/>
  <c r="B2558" i="2"/>
  <c r="P2557" i="2"/>
  <c r="K2557" i="2"/>
  <c r="O2557" i="2" s="1"/>
  <c r="G2557" i="2"/>
  <c r="F2557" i="2"/>
  <c r="Q2557" i="2" s="1"/>
  <c r="D2557" i="2"/>
  <c r="B2557" i="2"/>
  <c r="Q2556" i="2"/>
  <c r="P2556" i="2"/>
  <c r="G2556" i="2"/>
  <c r="K2556" i="2" s="1"/>
  <c r="O2556" i="2" s="1"/>
  <c r="F2556" i="2"/>
  <c r="D2556" i="2"/>
  <c r="B2556" i="2"/>
  <c r="K2555" i="2"/>
  <c r="O2555" i="2" s="1"/>
  <c r="G2555" i="2"/>
  <c r="F2555" i="2"/>
  <c r="Q2555" i="2" s="1"/>
  <c r="D2555" i="2"/>
  <c r="P2555" i="2"/>
  <c r="B2555" i="2"/>
  <c r="Q2554" i="2"/>
  <c r="G2554" i="2"/>
  <c r="K2554" i="2" s="1"/>
  <c r="O2554" i="2" s="1"/>
  <c r="F2554" i="2"/>
  <c r="D2554" i="2"/>
  <c r="P2554" i="2"/>
  <c r="B2554" i="2"/>
  <c r="P2553" i="2"/>
  <c r="K2553" i="2"/>
  <c r="O2553" i="2" s="1"/>
  <c r="G2553" i="2"/>
  <c r="F2553" i="2"/>
  <c r="Q2553" i="2" s="1"/>
  <c r="D2553" i="2"/>
  <c r="B2553" i="2"/>
  <c r="Q2552" i="2"/>
  <c r="P2552" i="2"/>
  <c r="G2552" i="2"/>
  <c r="K2552" i="2" s="1"/>
  <c r="O2552" i="2" s="1"/>
  <c r="F2552" i="2"/>
  <c r="D2552" i="2"/>
  <c r="B2552" i="2"/>
  <c r="P2551" i="2"/>
  <c r="K2551" i="2"/>
  <c r="O2551" i="2" s="1"/>
  <c r="G2551" i="2"/>
  <c r="F2551" i="2"/>
  <c r="Q2551" i="2" s="1"/>
  <c r="D2551" i="2"/>
  <c r="B2551" i="2"/>
  <c r="Q2550" i="2"/>
  <c r="G2550" i="2"/>
  <c r="K2550" i="2" s="1"/>
  <c r="O2550" i="2" s="1"/>
  <c r="F2550" i="2"/>
  <c r="D2550" i="2"/>
  <c r="P2550" i="2"/>
  <c r="B2550" i="2"/>
  <c r="K2549" i="2"/>
  <c r="O2549" i="2" s="1"/>
  <c r="G2549" i="2"/>
  <c r="F2549" i="2"/>
  <c r="Q2549" i="2" s="1"/>
  <c r="D2549" i="2"/>
  <c r="P2549" i="2"/>
  <c r="B2549" i="2"/>
  <c r="Q2548" i="2"/>
  <c r="P2548" i="2"/>
  <c r="G2548" i="2"/>
  <c r="K2548" i="2" s="1"/>
  <c r="O2548" i="2" s="1"/>
  <c r="F2548" i="2"/>
  <c r="D2548" i="2"/>
  <c r="B2548" i="2"/>
  <c r="P2547" i="2"/>
  <c r="K2547" i="2"/>
  <c r="O2547" i="2" s="1"/>
  <c r="G2547" i="2"/>
  <c r="F2547" i="2"/>
  <c r="Q2547" i="2" s="1"/>
  <c r="D2547" i="2"/>
  <c r="B2547" i="2"/>
  <c r="Q2546" i="2"/>
  <c r="G2546" i="2"/>
  <c r="K2546" i="2" s="1"/>
  <c r="O2546" i="2" s="1"/>
  <c r="F2546" i="2"/>
  <c r="D2546" i="2"/>
  <c r="P2546" i="2"/>
  <c r="B2546" i="2"/>
  <c r="K2545" i="2"/>
  <c r="O2545" i="2" s="1"/>
  <c r="G2545" i="2"/>
  <c r="F2545" i="2"/>
  <c r="Q2545" i="2" s="1"/>
  <c r="D2545" i="2"/>
  <c r="P2545" i="2"/>
  <c r="B2545" i="2"/>
  <c r="Q2544" i="2"/>
  <c r="P2544" i="2"/>
  <c r="O2544" i="2"/>
  <c r="G2544" i="2"/>
  <c r="K2544" i="2" s="1"/>
  <c r="F2544" i="2"/>
  <c r="D2544" i="2"/>
  <c r="B2544" i="2"/>
  <c r="K2543" i="2"/>
  <c r="O2543" i="2" s="1"/>
  <c r="G2543" i="2"/>
  <c r="F2543" i="2"/>
  <c r="Q2543" i="2" s="1"/>
  <c r="D2543" i="2"/>
  <c r="P2543" i="2"/>
  <c r="B2543" i="2"/>
  <c r="Q2542" i="2"/>
  <c r="G2542" i="2"/>
  <c r="K2542" i="2" s="1"/>
  <c r="O2542" i="2" s="1"/>
  <c r="F2542" i="2"/>
  <c r="D2542" i="2"/>
  <c r="P2542" i="2"/>
  <c r="B2542" i="2"/>
  <c r="P2541" i="2"/>
  <c r="K2541" i="2"/>
  <c r="O2541" i="2" s="1"/>
  <c r="G2541" i="2"/>
  <c r="F2541" i="2"/>
  <c r="Q2541" i="2" s="1"/>
  <c r="D2541" i="2"/>
  <c r="B2541" i="2"/>
  <c r="Q2540" i="2"/>
  <c r="P2540" i="2"/>
  <c r="G2540" i="2"/>
  <c r="K2540" i="2" s="1"/>
  <c r="O2540" i="2" s="1"/>
  <c r="F2540" i="2"/>
  <c r="D2540" i="2"/>
  <c r="B2540" i="2"/>
  <c r="K2539" i="2"/>
  <c r="O2539" i="2" s="1"/>
  <c r="G2539" i="2"/>
  <c r="F2539" i="2"/>
  <c r="Q2539" i="2" s="1"/>
  <c r="D2539" i="2"/>
  <c r="P2539" i="2"/>
  <c r="B2539" i="2"/>
  <c r="Q2538" i="2"/>
  <c r="G2538" i="2"/>
  <c r="K2538" i="2" s="1"/>
  <c r="O2538" i="2" s="1"/>
  <c r="F2538" i="2"/>
  <c r="D2538" i="2"/>
  <c r="P2538" i="2"/>
  <c r="B2538" i="2"/>
  <c r="P2537" i="2"/>
  <c r="K2537" i="2"/>
  <c r="O2537" i="2" s="1"/>
  <c r="G2537" i="2"/>
  <c r="F2537" i="2"/>
  <c r="Q2537" i="2" s="1"/>
  <c r="D2537" i="2"/>
  <c r="B2537" i="2"/>
  <c r="Q2536" i="2"/>
  <c r="P2536" i="2"/>
  <c r="G2536" i="2"/>
  <c r="K2536" i="2" s="1"/>
  <c r="O2536" i="2" s="1"/>
  <c r="F2536" i="2"/>
  <c r="D2536" i="2"/>
  <c r="B2536" i="2"/>
  <c r="P2535" i="2"/>
  <c r="K2535" i="2"/>
  <c r="O2535" i="2" s="1"/>
  <c r="G2535" i="2"/>
  <c r="F2535" i="2"/>
  <c r="Q2535" i="2" s="1"/>
  <c r="D2535" i="2"/>
  <c r="B2535" i="2"/>
  <c r="Q2534" i="2"/>
  <c r="G2534" i="2"/>
  <c r="K2534" i="2" s="1"/>
  <c r="O2534" i="2" s="1"/>
  <c r="F2534" i="2"/>
  <c r="D2534" i="2"/>
  <c r="P2534" i="2"/>
  <c r="B2534" i="2"/>
  <c r="K2533" i="2"/>
  <c r="O2533" i="2" s="1"/>
  <c r="G2533" i="2"/>
  <c r="F2533" i="2"/>
  <c r="Q2533" i="2" s="1"/>
  <c r="D2533" i="2"/>
  <c r="P2533" i="2"/>
  <c r="B2533" i="2"/>
  <c r="Q2532" i="2"/>
  <c r="P2532" i="2"/>
  <c r="G2532" i="2"/>
  <c r="K2532" i="2" s="1"/>
  <c r="O2532" i="2" s="1"/>
  <c r="F2532" i="2"/>
  <c r="D2532" i="2"/>
  <c r="B2532" i="2"/>
  <c r="P2531" i="2"/>
  <c r="K2531" i="2"/>
  <c r="O2531" i="2" s="1"/>
  <c r="G2531" i="2"/>
  <c r="F2531" i="2"/>
  <c r="Q2531" i="2" s="1"/>
  <c r="D2531" i="2"/>
  <c r="B2531" i="2"/>
  <c r="Q2530" i="2"/>
  <c r="G2530" i="2"/>
  <c r="K2530" i="2" s="1"/>
  <c r="O2530" i="2" s="1"/>
  <c r="F2530" i="2"/>
  <c r="D2530" i="2"/>
  <c r="P2530" i="2"/>
  <c r="B2530" i="2"/>
  <c r="K2529" i="2"/>
  <c r="O2529" i="2" s="1"/>
  <c r="G2529" i="2"/>
  <c r="F2529" i="2"/>
  <c r="Q2529" i="2" s="1"/>
  <c r="D2529" i="2"/>
  <c r="P2529" i="2"/>
  <c r="B2529" i="2"/>
  <c r="Q2528" i="2"/>
  <c r="P2528" i="2"/>
  <c r="O2528" i="2"/>
  <c r="G2528" i="2"/>
  <c r="K2528" i="2" s="1"/>
  <c r="F2528" i="2"/>
  <c r="D2528" i="2"/>
  <c r="B2528" i="2"/>
  <c r="K2527" i="2"/>
  <c r="O2527" i="2" s="1"/>
  <c r="G2527" i="2"/>
  <c r="F2527" i="2"/>
  <c r="Q2527" i="2" s="1"/>
  <c r="D2527" i="2"/>
  <c r="P2527" i="2"/>
  <c r="B2527" i="2"/>
  <c r="Q2526" i="2"/>
  <c r="G2526" i="2"/>
  <c r="K2526" i="2" s="1"/>
  <c r="O2526" i="2" s="1"/>
  <c r="F2526" i="2"/>
  <c r="D2526" i="2"/>
  <c r="P2526" i="2"/>
  <c r="B2526" i="2"/>
  <c r="P2525" i="2"/>
  <c r="K2525" i="2"/>
  <c r="O2525" i="2" s="1"/>
  <c r="G2525" i="2"/>
  <c r="F2525" i="2"/>
  <c r="Q2525" i="2" s="1"/>
  <c r="D2525" i="2"/>
  <c r="B2525" i="2"/>
  <c r="Q2524" i="2"/>
  <c r="P2524" i="2"/>
  <c r="G2524" i="2"/>
  <c r="K2524" i="2" s="1"/>
  <c r="O2524" i="2" s="1"/>
  <c r="F2524" i="2"/>
  <c r="D2524" i="2"/>
  <c r="B2524" i="2"/>
  <c r="K2523" i="2"/>
  <c r="O2523" i="2" s="1"/>
  <c r="G2523" i="2"/>
  <c r="F2523" i="2"/>
  <c r="Q2523" i="2" s="1"/>
  <c r="D2523" i="2"/>
  <c r="P2523" i="2"/>
  <c r="B2523" i="2"/>
  <c r="Q2522" i="2"/>
  <c r="G2522" i="2"/>
  <c r="K2522" i="2" s="1"/>
  <c r="O2522" i="2" s="1"/>
  <c r="F2522" i="2"/>
  <c r="D2522" i="2"/>
  <c r="P2522" i="2"/>
  <c r="B2522" i="2"/>
  <c r="P2521" i="2"/>
  <c r="K2521" i="2"/>
  <c r="O2521" i="2" s="1"/>
  <c r="G2521" i="2"/>
  <c r="F2521" i="2"/>
  <c r="Q2521" i="2" s="1"/>
  <c r="D2521" i="2"/>
  <c r="B2521" i="2"/>
  <c r="Q2520" i="2"/>
  <c r="P2520" i="2"/>
  <c r="G2520" i="2"/>
  <c r="K2520" i="2" s="1"/>
  <c r="O2520" i="2" s="1"/>
  <c r="F2520" i="2"/>
  <c r="D2520" i="2"/>
  <c r="B2520" i="2"/>
  <c r="P2519" i="2"/>
  <c r="K2519" i="2"/>
  <c r="O2519" i="2" s="1"/>
  <c r="G2519" i="2"/>
  <c r="F2519" i="2"/>
  <c r="Q2519" i="2" s="1"/>
  <c r="D2519" i="2"/>
  <c r="B2519" i="2"/>
  <c r="Q2518" i="2"/>
  <c r="G2518" i="2"/>
  <c r="K2518" i="2" s="1"/>
  <c r="O2518" i="2" s="1"/>
  <c r="F2518" i="2"/>
  <c r="D2518" i="2"/>
  <c r="P2518" i="2"/>
  <c r="B2518" i="2"/>
  <c r="K2517" i="2"/>
  <c r="O2517" i="2" s="1"/>
  <c r="G2517" i="2"/>
  <c r="F2517" i="2"/>
  <c r="Q2517" i="2" s="1"/>
  <c r="D2517" i="2"/>
  <c r="P2517" i="2"/>
  <c r="B2517" i="2"/>
  <c r="Q2516" i="2"/>
  <c r="P2516" i="2"/>
  <c r="G2516" i="2"/>
  <c r="K2516" i="2" s="1"/>
  <c r="O2516" i="2" s="1"/>
  <c r="F2516" i="2"/>
  <c r="D2516" i="2"/>
  <c r="B2516" i="2"/>
  <c r="P2515" i="2"/>
  <c r="K2515" i="2"/>
  <c r="O2515" i="2" s="1"/>
  <c r="G2515" i="2"/>
  <c r="F2515" i="2"/>
  <c r="Q2515" i="2" s="1"/>
  <c r="D2515" i="2"/>
  <c r="B2515" i="2"/>
  <c r="Q2514" i="2"/>
  <c r="G2514" i="2"/>
  <c r="K2514" i="2" s="1"/>
  <c r="O2514" i="2" s="1"/>
  <c r="F2514" i="2"/>
  <c r="D2514" i="2"/>
  <c r="P2514" i="2"/>
  <c r="B2514" i="2"/>
  <c r="K2513" i="2"/>
  <c r="O2513" i="2" s="1"/>
  <c r="G2513" i="2"/>
  <c r="F2513" i="2"/>
  <c r="Q2513" i="2" s="1"/>
  <c r="D2513" i="2"/>
  <c r="P2513" i="2"/>
  <c r="B2513" i="2"/>
  <c r="Q2512" i="2"/>
  <c r="P2512" i="2"/>
  <c r="O2512" i="2"/>
  <c r="G2512" i="2"/>
  <c r="K2512" i="2" s="1"/>
  <c r="F2512" i="2"/>
  <c r="D2512" i="2"/>
  <c r="B2512" i="2"/>
  <c r="K2511" i="2"/>
  <c r="O2511" i="2" s="1"/>
  <c r="G2511" i="2"/>
  <c r="F2511" i="2"/>
  <c r="Q2511" i="2" s="1"/>
  <c r="D2511" i="2"/>
  <c r="P2511" i="2"/>
  <c r="B2511" i="2"/>
  <c r="Q2510" i="2"/>
  <c r="G2510" i="2"/>
  <c r="K2510" i="2" s="1"/>
  <c r="O2510" i="2" s="1"/>
  <c r="F2510" i="2"/>
  <c r="D2510" i="2"/>
  <c r="P2510" i="2"/>
  <c r="B2510" i="2"/>
  <c r="P2509" i="2"/>
  <c r="K2509" i="2"/>
  <c r="O2509" i="2" s="1"/>
  <c r="G2509" i="2"/>
  <c r="F2509" i="2"/>
  <c r="Q2509" i="2" s="1"/>
  <c r="D2509" i="2"/>
  <c r="B2509" i="2"/>
  <c r="Q2508" i="2"/>
  <c r="P2508" i="2"/>
  <c r="G2508" i="2"/>
  <c r="K2508" i="2" s="1"/>
  <c r="O2508" i="2" s="1"/>
  <c r="F2508" i="2"/>
  <c r="D2508" i="2"/>
  <c r="B2508" i="2"/>
  <c r="K2507" i="2"/>
  <c r="O2507" i="2" s="1"/>
  <c r="G2507" i="2"/>
  <c r="F2507" i="2"/>
  <c r="Q2507" i="2" s="1"/>
  <c r="D2507" i="2"/>
  <c r="P2507" i="2"/>
  <c r="B2507" i="2"/>
  <c r="Q2506" i="2"/>
  <c r="G2506" i="2"/>
  <c r="K2506" i="2" s="1"/>
  <c r="O2506" i="2" s="1"/>
  <c r="F2506" i="2"/>
  <c r="D2506" i="2"/>
  <c r="P2506" i="2"/>
  <c r="B2506" i="2"/>
  <c r="P2505" i="2"/>
  <c r="K2505" i="2"/>
  <c r="O2505" i="2" s="1"/>
  <c r="G2505" i="2"/>
  <c r="F2505" i="2"/>
  <c r="Q2505" i="2" s="1"/>
  <c r="D2505" i="2"/>
  <c r="B2505" i="2"/>
  <c r="P2504" i="2"/>
  <c r="G2504" i="2"/>
  <c r="K2504" i="2" s="1"/>
  <c r="O2504" i="2" s="1"/>
  <c r="F2504" i="2"/>
  <c r="Q2504" i="2" s="1"/>
  <c r="D2504" i="2"/>
  <c r="B2504" i="2"/>
  <c r="G2503" i="2"/>
  <c r="K2503" i="2" s="1"/>
  <c r="O2503" i="2" s="1"/>
  <c r="F2503" i="2"/>
  <c r="Q2503" i="2" s="1"/>
  <c r="D2503" i="2"/>
  <c r="P2503" i="2"/>
  <c r="B2503" i="2"/>
  <c r="Q2502" i="2"/>
  <c r="G2502" i="2"/>
  <c r="K2502" i="2" s="1"/>
  <c r="O2502" i="2" s="1"/>
  <c r="F2502" i="2"/>
  <c r="D2502" i="2"/>
  <c r="P2502" i="2"/>
  <c r="B2502" i="2"/>
  <c r="P2501" i="2"/>
  <c r="K2501" i="2"/>
  <c r="O2501" i="2" s="1"/>
  <c r="G2501" i="2"/>
  <c r="F2501" i="2"/>
  <c r="Q2501" i="2" s="1"/>
  <c r="D2501" i="2"/>
  <c r="B2501" i="2"/>
  <c r="P2500" i="2"/>
  <c r="G2500" i="2"/>
  <c r="K2500" i="2" s="1"/>
  <c r="O2500" i="2" s="1"/>
  <c r="F2500" i="2"/>
  <c r="Q2500" i="2" s="1"/>
  <c r="D2500" i="2"/>
  <c r="B2500" i="2"/>
  <c r="G2499" i="2"/>
  <c r="K2499" i="2" s="1"/>
  <c r="O2499" i="2" s="1"/>
  <c r="F2499" i="2"/>
  <c r="Q2499" i="2" s="1"/>
  <c r="D2499" i="2"/>
  <c r="P2499" i="2"/>
  <c r="B2499" i="2"/>
  <c r="Q2498" i="2"/>
  <c r="G2498" i="2"/>
  <c r="K2498" i="2" s="1"/>
  <c r="O2498" i="2" s="1"/>
  <c r="F2498" i="2"/>
  <c r="D2498" i="2"/>
  <c r="P2498" i="2"/>
  <c r="B2498" i="2"/>
  <c r="P2497" i="2"/>
  <c r="K2497" i="2"/>
  <c r="O2497" i="2" s="1"/>
  <c r="G2497" i="2"/>
  <c r="F2497" i="2"/>
  <c r="Q2497" i="2" s="1"/>
  <c r="D2497" i="2"/>
  <c r="B2497" i="2"/>
  <c r="P2496" i="2"/>
  <c r="G2496" i="2"/>
  <c r="K2496" i="2" s="1"/>
  <c r="O2496" i="2" s="1"/>
  <c r="F2496" i="2"/>
  <c r="Q2496" i="2" s="1"/>
  <c r="D2496" i="2"/>
  <c r="B2496" i="2"/>
  <c r="G2495" i="2"/>
  <c r="K2495" i="2" s="1"/>
  <c r="O2495" i="2" s="1"/>
  <c r="F2495" i="2"/>
  <c r="Q2495" i="2" s="1"/>
  <c r="D2495" i="2"/>
  <c r="P2495" i="2"/>
  <c r="B2495" i="2"/>
  <c r="Q2494" i="2"/>
  <c r="G2494" i="2"/>
  <c r="K2494" i="2" s="1"/>
  <c r="O2494" i="2" s="1"/>
  <c r="F2494" i="2"/>
  <c r="D2494" i="2"/>
  <c r="P2494" i="2"/>
  <c r="B2494" i="2"/>
  <c r="P2493" i="2"/>
  <c r="K2493" i="2"/>
  <c r="O2493" i="2" s="1"/>
  <c r="G2493" i="2"/>
  <c r="F2493" i="2"/>
  <c r="Q2493" i="2" s="1"/>
  <c r="D2493" i="2"/>
  <c r="B2493" i="2"/>
  <c r="P2492" i="2"/>
  <c r="G2492" i="2"/>
  <c r="K2492" i="2" s="1"/>
  <c r="O2492" i="2" s="1"/>
  <c r="F2492" i="2"/>
  <c r="Q2492" i="2" s="1"/>
  <c r="D2492" i="2"/>
  <c r="B2492" i="2"/>
  <c r="G2491" i="2"/>
  <c r="K2491" i="2" s="1"/>
  <c r="O2491" i="2" s="1"/>
  <c r="F2491" i="2"/>
  <c r="Q2491" i="2" s="1"/>
  <c r="D2491" i="2"/>
  <c r="P2491" i="2"/>
  <c r="B2491" i="2"/>
  <c r="Q2490" i="2"/>
  <c r="G2490" i="2"/>
  <c r="K2490" i="2" s="1"/>
  <c r="O2490" i="2" s="1"/>
  <c r="F2490" i="2"/>
  <c r="D2490" i="2"/>
  <c r="P2490" i="2"/>
  <c r="B2490" i="2"/>
  <c r="P2489" i="2"/>
  <c r="K2489" i="2"/>
  <c r="O2489" i="2" s="1"/>
  <c r="G2489" i="2"/>
  <c r="F2489" i="2"/>
  <c r="Q2489" i="2" s="1"/>
  <c r="D2489" i="2"/>
  <c r="B2489" i="2"/>
  <c r="P2488" i="2"/>
  <c r="G2488" i="2"/>
  <c r="K2488" i="2" s="1"/>
  <c r="O2488" i="2" s="1"/>
  <c r="F2488" i="2"/>
  <c r="Q2488" i="2" s="1"/>
  <c r="D2488" i="2"/>
  <c r="B2488" i="2"/>
  <c r="G2487" i="2"/>
  <c r="K2487" i="2" s="1"/>
  <c r="O2487" i="2" s="1"/>
  <c r="F2487" i="2"/>
  <c r="Q2487" i="2" s="1"/>
  <c r="D2487" i="2"/>
  <c r="P2487" i="2"/>
  <c r="B2487" i="2"/>
  <c r="Q2486" i="2"/>
  <c r="G2486" i="2"/>
  <c r="K2486" i="2" s="1"/>
  <c r="O2486" i="2" s="1"/>
  <c r="F2486" i="2"/>
  <c r="D2486" i="2"/>
  <c r="P2486" i="2"/>
  <c r="B2486" i="2"/>
  <c r="P2485" i="2"/>
  <c r="K2485" i="2"/>
  <c r="O2485" i="2" s="1"/>
  <c r="G2485" i="2"/>
  <c r="F2485" i="2"/>
  <c r="Q2485" i="2" s="1"/>
  <c r="D2485" i="2"/>
  <c r="B2485" i="2"/>
  <c r="P2484" i="2"/>
  <c r="G2484" i="2"/>
  <c r="K2484" i="2" s="1"/>
  <c r="O2484" i="2" s="1"/>
  <c r="F2484" i="2"/>
  <c r="Q2484" i="2" s="1"/>
  <c r="D2484" i="2"/>
  <c r="B2484" i="2"/>
  <c r="G2483" i="2"/>
  <c r="K2483" i="2" s="1"/>
  <c r="O2483" i="2" s="1"/>
  <c r="F2483" i="2"/>
  <c r="Q2483" i="2" s="1"/>
  <c r="D2483" i="2"/>
  <c r="P2483" i="2"/>
  <c r="B2483" i="2"/>
  <c r="Q2482" i="2"/>
  <c r="G2482" i="2"/>
  <c r="K2482" i="2" s="1"/>
  <c r="O2482" i="2" s="1"/>
  <c r="F2482" i="2"/>
  <c r="D2482" i="2"/>
  <c r="P2482" i="2"/>
  <c r="B2482" i="2"/>
  <c r="P2481" i="2"/>
  <c r="K2481" i="2"/>
  <c r="O2481" i="2" s="1"/>
  <c r="G2481" i="2"/>
  <c r="F2481" i="2"/>
  <c r="Q2481" i="2" s="1"/>
  <c r="D2481" i="2"/>
  <c r="B2481" i="2"/>
  <c r="P2480" i="2"/>
  <c r="G2480" i="2"/>
  <c r="K2480" i="2" s="1"/>
  <c r="O2480" i="2" s="1"/>
  <c r="F2480" i="2"/>
  <c r="Q2480" i="2" s="1"/>
  <c r="D2480" i="2"/>
  <c r="B2480" i="2"/>
  <c r="G2479" i="2"/>
  <c r="K2479" i="2" s="1"/>
  <c r="O2479" i="2" s="1"/>
  <c r="F2479" i="2"/>
  <c r="Q2479" i="2" s="1"/>
  <c r="D2479" i="2"/>
  <c r="P2479" i="2"/>
  <c r="B2479" i="2"/>
  <c r="Q2478" i="2"/>
  <c r="G2478" i="2"/>
  <c r="K2478" i="2" s="1"/>
  <c r="O2478" i="2" s="1"/>
  <c r="F2478" i="2"/>
  <c r="D2478" i="2"/>
  <c r="P2478" i="2"/>
  <c r="B2478" i="2"/>
  <c r="P2477" i="2"/>
  <c r="K2477" i="2"/>
  <c r="O2477" i="2" s="1"/>
  <c r="G2477" i="2"/>
  <c r="F2477" i="2"/>
  <c r="Q2477" i="2" s="1"/>
  <c r="D2477" i="2"/>
  <c r="B2477" i="2"/>
  <c r="P2476" i="2"/>
  <c r="G2476" i="2"/>
  <c r="K2476" i="2" s="1"/>
  <c r="O2476" i="2" s="1"/>
  <c r="F2476" i="2"/>
  <c r="Q2476" i="2" s="1"/>
  <c r="D2476" i="2"/>
  <c r="B2476" i="2"/>
  <c r="G2475" i="2"/>
  <c r="K2475" i="2" s="1"/>
  <c r="O2475" i="2" s="1"/>
  <c r="F2475" i="2"/>
  <c r="Q2475" i="2" s="1"/>
  <c r="D2475" i="2"/>
  <c r="P2475" i="2"/>
  <c r="B2475" i="2"/>
  <c r="Q2474" i="2"/>
  <c r="G2474" i="2"/>
  <c r="K2474" i="2" s="1"/>
  <c r="O2474" i="2" s="1"/>
  <c r="F2474" i="2"/>
  <c r="D2474" i="2"/>
  <c r="P2474" i="2"/>
  <c r="B2474" i="2"/>
  <c r="P2473" i="2"/>
  <c r="K2473" i="2"/>
  <c r="O2473" i="2" s="1"/>
  <c r="G2473" i="2"/>
  <c r="F2473" i="2"/>
  <c r="Q2473" i="2" s="1"/>
  <c r="D2473" i="2"/>
  <c r="B2473" i="2"/>
  <c r="P2472" i="2"/>
  <c r="G2472" i="2"/>
  <c r="K2472" i="2" s="1"/>
  <c r="O2472" i="2" s="1"/>
  <c r="F2472" i="2"/>
  <c r="Q2472" i="2" s="1"/>
  <c r="D2472" i="2"/>
  <c r="B2472" i="2"/>
  <c r="G2471" i="2"/>
  <c r="K2471" i="2" s="1"/>
  <c r="O2471" i="2" s="1"/>
  <c r="F2471" i="2"/>
  <c r="Q2471" i="2" s="1"/>
  <c r="D2471" i="2"/>
  <c r="P2471" i="2"/>
  <c r="B2471" i="2"/>
  <c r="Q2470" i="2"/>
  <c r="G2470" i="2"/>
  <c r="K2470" i="2" s="1"/>
  <c r="O2470" i="2" s="1"/>
  <c r="F2470" i="2"/>
  <c r="D2470" i="2"/>
  <c r="P2470" i="2"/>
  <c r="B2470" i="2"/>
  <c r="P2469" i="2"/>
  <c r="K2469" i="2"/>
  <c r="O2469" i="2" s="1"/>
  <c r="G2469" i="2"/>
  <c r="F2469" i="2"/>
  <c r="Q2469" i="2" s="1"/>
  <c r="D2469" i="2"/>
  <c r="B2469" i="2"/>
  <c r="P2468" i="2"/>
  <c r="G2468" i="2"/>
  <c r="K2468" i="2" s="1"/>
  <c r="O2468" i="2" s="1"/>
  <c r="F2468" i="2"/>
  <c r="Q2468" i="2" s="1"/>
  <c r="D2468" i="2"/>
  <c r="B2468" i="2"/>
  <c r="G2467" i="2"/>
  <c r="K2467" i="2" s="1"/>
  <c r="O2467" i="2" s="1"/>
  <c r="F2467" i="2"/>
  <c r="Q2467" i="2" s="1"/>
  <c r="D2467" i="2"/>
  <c r="P2467" i="2"/>
  <c r="B2467" i="2"/>
  <c r="Q2466" i="2"/>
  <c r="G2466" i="2"/>
  <c r="K2466" i="2" s="1"/>
  <c r="O2466" i="2" s="1"/>
  <c r="F2466" i="2"/>
  <c r="D2466" i="2"/>
  <c r="P2466" i="2"/>
  <c r="B2466" i="2"/>
  <c r="P2465" i="2"/>
  <c r="K2465" i="2"/>
  <c r="O2465" i="2" s="1"/>
  <c r="G2465" i="2"/>
  <c r="F2465" i="2"/>
  <c r="Q2465" i="2" s="1"/>
  <c r="D2465" i="2"/>
  <c r="B2465" i="2"/>
  <c r="P2464" i="2"/>
  <c r="G2464" i="2"/>
  <c r="K2464" i="2" s="1"/>
  <c r="O2464" i="2" s="1"/>
  <c r="F2464" i="2"/>
  <c r="Q2464" i="2" s="1"/>
  <c r="D2464" i="2"/>
  <c r="B2464" i="2"/>
  <c r="K2463" i="2"/>
  <c r="O2463" i="2" s="1"/>
  <c r="G2463" i="2"/>
  <c r="F2463" i="2"/>
  <c r="Q2463" i="2" s="1"/>
  <c r="D2463" i="2"/>
  <c r="P2463" i="2"/>
  <c r="B2463" i="2"/>
  <c r="Q2462" i="2"/>
  <c r="K2462" i="2"/>
  <c r="O2462" i="2" s="1"/>
  <c r="G2462" i="2"/>
  <c r="F2462" i="2"/>
  <c r="D2462" i="2"/>
  <c r="P2462" i="2"/>
  <c r="B2462" i="2"/>
  <c r="P2461" i="2"/>
  <c r="K2461" i="2"/>
  <c r="O2461" i="2" s="1"/>
  <c r="G2461" i="2"/>
  <c r="F2461" i="2"/>
  <c r="Q2461" i="2" s="1"/>
  <c r="D2461" i="2"/>
  <c r="B2461" i="2"/>
  <c r="P2460" i="2"/>
  <c r="G2460" i="2"/>
  <c r="K2460" i="2" s="1"/>
  <c r="O2460" i="2" s="1"/>
  <c r="F2460" i="2"/>
  <c r="Q2460" i="2" s="1"/>
  <c r="D2460" i="2"/>
  <c r="B2460" i="2"/>
  <c r="K2459" i="2"/>
  <c r="O2459" i="2" s="1"/>
  <c r="G2459" i="2"/>
  <c r="F2459" i="2"/>
  <c r="Q2459" i="2" s="1"/>
  <c r="D2459" i="2"/>
  <c r="P2459" i="2"/>
  <c r="B2459" i="2"/>
  <c r="Q2458" i="2"/>
  <c r="K2458" i="2"/>
  <c r="O2458" i="2" s="1"/>
  <c r="G2458" i="2"/>
  <c r="F2458" i="2"/>
  <c r="D2458" i="2"/>
  <c r="P2458" i="2"/>
  <c r="B2458" i="2"/>
  <c r="P2457" i="2"/>
  <c r="K2457" i="2"/>
  <c r="O2457" i="2" s="1"/>
  <c r="G2457" i="2"/>
  <c r="F2457" i="2"/>
  <c r="Q2457" i="2" s="1"/>
  <c r="D2457" i="2"/>
  <c r="B2457" i="2"/>
  <c r="P2456" i="2"/>
  <c r="O2456" i="2"/>
  <c r="G2456" i="2"/>
  <c r="K2456" i="2" s="1"/>
  <c r="F2456" i="2"/>
  <c r="Q2456" i="2" s="1"/>
  <c r="D2456" i="2"/>
  <c r="B2456" i="2"/>
  <c r="K2455" i="2"/>
  <c r="O2455" i="2" s="1"/>
  <c r="G2455" i="2"/>
  <c r="F2455" i="2"/>
  <c r="Q2455" i="2" s="1"/>
  <c r="D2455" i="2"/>
  <c r="P2455" i="2"/>
  <c r="B2455" i="2"/>
  <c r="Q2454" i="2"/>
  <c r="K2454" i="2"/>
  <c r="O2454" i="2" s="1"/>
  <c r="G2454" i="2"/>
  <c r="F2454" i="2"/>
  <c r="D2454" i="2"/>
  <c r="P2454" i="2"/>
  <c r="B2454" i="2"/>
  <c r="P2453" i="2"/>
  <c r="K2453" i="2"/>
  <c r="O2453" i="2" s="1"/>
  <c r="G2453" i="2"/>
  <c r="F2453" i="2"/>
  <c r="Q2453" i="2" s="1"/>
  <c r="D2453" i="2"/>
  <c r="B2453" i="2"/>
  <c r="P2452" i="2"/>
  <c r="O2452" i="2"/>
  <c r="G2452" i="2"/>
  <c r="K2452" i="2" s="1"/>
  <c r="F2452" i="2"/>
  <c r="Q2452" i="2" s="1"/>
  <c r="D2452" i="2"/>
  <c r="B2452" i="2"/>
  <c r="K2451" i="2"/>
  <c r="O2451" i="2" s="1"/>
  <c r="G2451" i="2"/>
  <c r="F2451" i="2"/>
  <c r="Q2451" i="2" s="1"/>
  <c r="D2451" i="2"/>
  <c r="P2451" i="2"/>
  <c r="B2451" i="2"/>
  <c r="Q2450" i="2"/>
  <c r="G2450" i="2"/>
  <c r="K2450" i="2" s="1"/>
  <c r="O2450" i="2" s="1"/>
  <c r="F2450" i="2"/>
  <c r="D2450" i="2"/>
  <c r="P2450" i="2"/>
  <c r="B2450" i="2"/>
  <c r="K2449" i="2"/>
  <c r="O2449" i="2" s="1"/>
  <c r="G2449" i="2"/>
  <c r="F2449" i="2"/>
  <c r="Q2449" i="2" s="1"/>
  <c r="D2449" i="2"/>
  <c r="P2449" i="2"/>
  <c r="B2449" i="2"/>
  <c r="Q2448" i="2"/>
  <c r="P2448" i="2"/>
  <c r="G2448" i="2"/>
  <c r="K2448" i="2" s="1"/>
  <c r="O2448" i="2" s="1"/>
  <c r="F2448" i="2"/>
  <c r="D2448" i="2"/>
  <c r="B2448" i="2"/>
  <c r="P2447" i="2"/>
  <c r="K2447" i="2"/>
  <c r="O2447" i="2" s="1"/>
  <c r="G2447" i="2"/>
  <c r="F2447" i="2"/>
  <c r="Q2447" i="2" s="1"/>
  <c r="D2447" i="2"/>
  <c r="B2447" i="2"/>
  <c r="Q2446" i="2"/>
  <c r="G2446" i="2"/>
  <c r="K2446" i="2" s="1"/>
  <c r="O2446" i="2" s="1"/>
  <c r="F2446" i="2"/>
  <c r="D2446" i="2"/>
  <c r="P2446" i="2"/>
  <c r="B2446" i="2"/>
  <c r="K2445" i="2"/>
  <c r="O2445" i="2" s="1"/>
  <c r="G2445" i="2"/>
  <c r="F2445" i="2"/>
  <c r="Q2445" i="2" s="1"/>
  <c r="D2445" i="2"/>
  <c r="P2445" i="2"/>
  <c r="B2445" i="2"/>
  <c r="Q2444" i="2"/>
  <c r="P2444" i="2"/>
  <c r="G2444" i="2"/>
  <c r="K2444" i="2" s="1"/>
  <c r="O2444" i="2" s="1"/>
  <c r="F2444" i="2"/>
  <c r="D2444" i="2"/>
  <c r="B2444" i="2"/>
  <c r="P2443" i="2"/>
  <c r="K2443" i="2"/>
  <c r="O2443" i="2" s="1"/>
  <c r="G2443" i="2"/>
  <c r="F2443" i="2"/>
  <c r="Q2443" i="2" s="1"/>
  <c r="D2443" i="2"/>
  <c r="B2443" i="2"/>
  <c r="Q2442" i="2"/>
  <c r="G2442" i="2"/>
  <c r="K2442" i="2" s="1"/>
  <c r="O2442" i="2" s="1"/>
  <c r="F2442" i="2"/>
  <c r="D2442" i="2"/>
  <c r="P2442" i="2"/>
  <c r="B2442" i="2"/>
  <c r="K2441" i="2"/>
  <c r="O2441" i="2" s="1"/>
  <c r="G2441" i="2"/>
  <c r="F2441" i="2"/>
  <c r="Q2441" i="2" s="1"/>
  <c r="D2441" i="2"/>
  <c r="P2441" i="2"/>
  <c r="B2441" i="2"/>
  <c r="Q2440" i="2"/>
  <c r="P2440" i="2"/>
  <c r="G2440" i="2"/>
  <c r="K2440" i="2" s="1"/>
  <c r="O2440" i="2" s="1"/>
  <c r="F2440" i="2"/>
  <c r="D2440" i="2"/>
  <c r="B2440" i="2"/>
  <c r="P2439" i="2"/>
  <c r="K2439" i="2"/>
  <c r="O2439" i="2" s="1"/>
  <c r="G2439" i="2"/>
  <c r="F2439" i="2"/>
  <c r="Q2439" i="2" s="1"/>
  <c r="D2439" i="2"/>
  <c r="B2439" i="2"/>
  <c r="Q2438" i="2"/>
  <c r="G2438" i="2"/>
  <c r="K2438" i="2" s="1"/>
  <c r="O2438" i="2" s="1"/>
  <c r="F2438" i="2"/>
  <c r="D2438" i="2"/>
  <c r="P2438" i="2"/>
  <c r="B2438" i="2"/>
  <c r="K2437" i="2"/>
  <c r="O2437" i="2" s="1"/>
  <c r="G2437" i="2"/>
  <c r="F2437" i="2"/>
  <c r="Q2437" i="2" s="1"/>
  <c r="D2437" i="2"/>
  <c r="P2437" i="2"/>
  <c r="B2437" i="2"/>
  <c r="Q2436" i="2"/>
  <c r="P2436" i="2"/>
  <c r="G2436" i="2"/>
  <c r="K2436" i="2" s="1"/>
  <c r="O2436" i="2" s="1"/>
  <c r="F2436" i="2"/>
  <c r="D2436" i="2"/>
  <c r="B2436" i="2"/>
  <c r="P2435" i="2"/>
  <c r="K2435" i="2"/>
  <c r="O2435" i="2" s="1"/>
  <c r="G2435" i="2"/>
  <c r="F2435" i="2"/>
  <c r="Q2435" i="2" s="1"/>
  <c r="D2435" i="2"/>
  <c r="B2435" i="2"/>
  <c r="Q2434" i="2"/>
  <c r="G2434" i="2"/>
  <c r="K2434" i="2" s="1"/>
  <c r="O2434" i="2" s="1"/>
  <c r="F2434" i="2"/>
  <c r="D2434" i="2"/>
  <c r="P2434" i="2"/>
  <c r="B2434" i="2"/>
  <c r="K2433" i="2"/>
  <c r="O2433" i="2" s="1"/>
  <c r="G2433" i="2"/>
  <c r="F2433" i="2"/>
  <c r="Q2433" i="2" s="1"/>
  <c r="D2433" i="2"/>
  <c r="P2433" i="2"/>
  <c r="B2433" i="2"/>
  <c r="Q2432" i="2"/>
  <c r="P2432" i="2"/>
  <c r="G2432" i="2"/>
  <c r="K2432" i="2" s="1"/>
  <c r="O2432" i="2" s="1"/>
  <c r="F2432" i="2"/>
  <c r="D2432" i="2"/>
  <c r="B2432" i="2"/>
  <c r="P2431" i="2"/>
  <c r="K2431" i="2"/>
  <c r="O2431" i="2" s="1"/>
  <c r="G2431" i="2"/>
  <c r="F2431" i="2"/>
  <c r="Q2431" i="2" s="1"/>
  <c r="D2431" i="2"/>
  <c r="B2431" i="2"/>
  <c r="Q2430" i="2"/>
  <c r="G2430" i="2"/>
  <c r="K2430" i="2" s="1"/>
  <c r="O2430" i="2" s="1"/>
  <c r="F2430" i="2"/>
  <c r="D2430" i="2"/>
  <c r="P2430" i="2"/>
  <c r="B2430" i="2"/>
  <c r="K2429" i="2"/>
  <c r="O2429" i="2" s="1"/>
  <c r="G2429" i="2"/>
  <c r="F2429" i="2"/>
  <c r="Q2429" i="2" s="1"/>
  <c r="D2429" i="2"/>
  <c r="P2429" i="2"/>
  <c r="B2429" i="2"/>
  <c r="Q2428" i="2"/>
  <c r="P2428" i="2"/>
  <c r="G2428" i="2"/>
  <c r="K2428" i="2" s="1"/>
  <c r="O2428" i="2" s="1"/>
  <c r="F2428" i="2"/>
  <c r="D2428" i="2"/>
  <c r="B2428" i="2"/>
  <c r="P2427" i="2"/>
  <c r="K2427" i="2"/>
  <c r="O2427" i="2" s="1"/>
  <c r="G2427" i="2"/>
  <c r="F2427" i="2"/>
  <c r="Q2427" i="2" s="1"/>
  <c r="D2427" i="2"/>
  <c r="B2427" i="2"/>
  <c r="Q2426" i="2"/>
  <c r="G2426" i="2"/>
  <c r="K2426" i="2" s="1"/>
  <c r="O2426" i="2" s="1"/>
  <c r="F2426" i="2"/>
  <c r="D2426" i="2"/>
  <c r="P2426" i="2"/>
  <c r="B2426" i="2"/>
  <c r="K2425" i="2"/>
  <c r="O2425" i="2" s="1"/>
  <c r="G2425" i="2"/>
  <c r="F2425" i="2"/>
  <c r="Q2425" i="2" s="1"/>
  <c r="D2425" i="2"/>
  <c r="P2425" i="2"/>
  <c r="B2425" i="2"/>
  <c r="Q2424" i="2"/>
  <c r="P2424" i="2"/>
  <c r="G2424" i="2"/>
  <c r="K2424" i="2" s="1"/>
  <c r="O2424" i="2" s="1"/>
  <c r="F2424" i="2"/>
  <c r="D2424" i="2"/>
  <c r="B2424" i="2"/>
  <c r="P2423" i="2"/>
  <c r="K2423" i="2"/>
  <c r="O2423" i="2" s="1"/>
  <c r="G2423" i="2"/>
  <c r="F2423" i="2"/>
  <c r="Q2423" i="2" s="1"/>
  <c r="D2423" i="2"/>
  <c r="B2423" i="2"/>
  <c r="Q2422" i="2"/>
  <c r="G2422" i="2"/>
  <c r="K2422" i="2" s="1"/>
  <c r="O2422" i="2" s="1"/>
  <c r="F2422" i="2"/>
  <c r="D2422" i="2"/>
  <c r="P2422" i="2"/>
  <c r="B2422" i="2"/>
  <c r="K2421" i="2"/>
  <c r="O2421" i="2" s="1"/>
  <c r="G2421" i="2"/>
  <c r="F2421" i="2"/>
  <c r="Q2421" i="2" s="1"/>
  <c r="D2421" i="2"/>
  <c r="P2421" i="2"/>
  <c r="B2421" i="2"/>
  <c r="Q2420" i="2"/>
  <c r="P2420" i="2"/>
  <c r="G2420" i="2"/>
  <c r="K2420" i="2" s="1"/>
  <c r="O2420" i="2" s="1"/>
  <c r="F2420" i="2"/>
  <c r="D2420" i="2"/>
  <c r="B2420" i="2"/>
  <c r="P2419" i="2"/>
  <c r="K2419" i="2"/>
  <c r="O2419" i="2" s="1"/>
  <c r="G2419" i="2"/>
  <c r="F2419" i="2"/>
  <c r="Q2419" i="2" s="1"/>
  <c r="D2419" i="2"/>
  <c r="B2419" i="2"/>
  <c r="Q2418" i="2"/>
  <c r="G2418" i="2"/>
  <c r="K2418" i="2" s="1"/>
  <c r="O2418" i="2" s="1"/>
  <c r="F2418" i="2"/>
  <c r="D2418" i="2"/>
  <c r="P2418" i="2"/>
  <c r="B2418" i="2"/>
  <c r="K2417" i="2"/>
  <c r="O2417" i="2" s="1"/>
  <c r="G2417" i="2"/>
  <c r="F2417" i="2"/>
  <c r="Q2417" i="2" s="1"/>
  <c r="D2417" i="2"/>
  <c r="P2417" i="2"/>
  <c r="B2417" i="2"/>
  <c r="Q2416" i="2"/>
  <c r="P2416" i="2"/>
  <c r="G2416" i="2"/>
  <c r="K2416" i="2" s="1"/>
  <c r="O2416" i="2" s="1"/>
  <c r="F2416" i="2"/>
  <c r="D2416" i="2"/>
  <c r="B2416" i="2"/>
  <c r="P2415" i="2"/>
  <c r="K2415" i="2"/>
  <c r="O2415" i="2" s="1"/>
  <c r="G2415" i="2"/>
  <c r="F2415" i="2"/>
  <c r="Q2415" i="2" s="1"/>
  <c r="D2415" i="2"/>
  <c r="B2415" i="2"/>
  <c r="Q2414" i="2"/>
  <c r="G2414" i="2"/>
  <c r="K2414" i="2" s="1"/>
  <c r="O2414" i="2" s="1"/>
  <c r="F2414" i="2"/>
  <c r="D2414" i="2"/>
  <c r="P2414" i="2"/>
  <c r="B2414" i="2"/>
  <c r="K2413" i="2"/>
  <c r="O2413" i="2" s="1"/>
  <c r="G2413" i="2"/>
  <c r="F2413" i="2"/>
  <c r="Q2413" i="2" s="1"/>
  <c r="D2413" i="2"/>
  <c r="P2413" i="2"/>
  <c r="B2413" i="2"/>
  <c r="Q2412" i="2"/>
  <c r="P2412" i="2"/>
  <c r="G2412" i="2"/>
  <c r="K2412" i="2" s="1"/>
  <c r="O2412" i="2" s="1"/>
  <c r="F2412" i="2"/>
  <c r="D2412" i="2"/>
  <c r="B2412" i="2"/>
  <c r="P2411" i="2"/>
  <c r="K2411" i="2"/>
  <c r="O2411" i="2" s="1"/>
  <c r="G2411" i="2"/>
  <c r="F2411" i="2"/>
  <c r="Q2411" i="2" s="1"/>
  <c r="D2411" i="2"/>
  <c r="B2411" i="2"/>
  <c r="Q2410" i="2"/>
  <c r="G2410" i="2"/>
  <c r="K2410" i="2" s="1"/>
  <c r="O2410" i="2" s="1"/>
  <c r="F2410" i="2"/>
  <c r="D2410" i="2"/>
  <c r="P2410" i="2"/>
  <c r="B2410" i="2"/>
  <c r="K2409" i="2"/>
  <c r="O2409" i="2" s="1"/>
  <c r="G2409" i="2"/>
  <c r="F2409" i="2"/>
  <c r="Q2409" i="2" s="1"/>
  <c r="D2409" i="2"/>
  <c r="P2409" i="2"/>
  <c r="B2409" i="2"/>
  <c r="Q2408" i="2"/>
  <c r="P2408" i="2"/>
  <c r="G2408" i="2"/>
  <c r="K2408" i="2" s="1"/>
  <c r="O2408" i="2" s="1"/>
  <c r="F2408" i="2"/>
  <c r="D2408" i="2"/>
  <c r="B2408" i="2"/>
  <c r="P2407" i="2"/>
  <c r="K2407" i="2"/>
  <c r="O2407" i="2" s="1"/>
  <c r="G2407" i="2"/>
  <c r="F2407" i="2"/>
  <c r="Q2407" i="2" s="1"/>
  <c r="D2407" i="2"/>
  <c r="B2407" i="2"/>
  <c r="Q2406" i="2"/>
  <c r="G2406" i="2"/>
  <c r="K2406" i="2" s="1"/>
  <c r="O2406" i="2" s="1"/>
  <c r="F2406" i="2"/>
  <c r="D2406" i="2"/>
  <c r="P2406" i="2"/>
  <c r="B2406" i="2"/>
  <c r="K2405" i="2"/>
  <c r="O2405" i="2" s="1"/>
  <c r="G2405" i="2"/>
  <c r="F2405" i="2"/>
  <c r="Q2405" i="2" s="1"/>
  <c r="D2405" i="2"/>
  <c r="P2405" i="2"/>
  <c r="B2405" i="2"/>
  <c r="Q2404" i="2"/>
  <c r="P2404" i="2"/>
  <c r="G2404" i="2"/>
  <c r="K2404" i="2" s="1"/>
  <c r="O2404" i="2" s="1"/>
  <c r="F2404" i="2"/>
  <c r="D2404" i="2"/>
  <c r="B2404" i="2"/>
  <c r="P2403" i="2"/>
  <c r="K2403" i="2"/>
  <c r="O2403" i="2" s="1"/>
  <c r="G2403" i="2"/>
  <c r="F2403" i="2"/>
  <c r="Q2403" i="2" s="1"/>
  <c r="D2403" i="2"/>
  <c r="B2403" i="2"/>
  <c r="Q2402" i="2"/>
  <c r="G2402" i="2"/>
  <c r="K2402" i="2" s="1"/>
  <c r="O2402" i="2" s="1"/>
  <c r="F2402" i="2"/>
  <c r="D2402" i="2"/>
  <c r="P2402" i="2"/>
  <c r="B2402" i="2"/>
  <c r="K2401" i="2"/>
  <c r="O2401" i="2" s="1"/>
  <c r="G2401" i="2"/>
  <c r="F2401" i="2"/>
  <c r="Q2401" i="2" s="1"/>
  <c r="D2401" i="2"/>
  <c r="P2401" i="2"/>
  <c r="B2401" i="2"/>
  <c r="Q2400" i="2"/>
  <c r="P2400" i="2"/>
  <c r="G2400" i="2"/>
  <c r="K2400" i="2" s="1"/>
  <c r="O2400" i="2" s="1"/>
  <c r="F2400" i="2"/>
  <c r="D2400" i="2"/>
  <c r="B2400" i="2"/>
  <c r="P2399" i="2"/>
  <c r="K2399" i="2"/>
  <c r="O2399" i="2" s="1"/>
  <c r="G2399" i="2"/>
  <c r="F2399" i="2"/>
  <c r="Q2399" i="2" s="1"/>
  <c r="D2399" i="2"/>
  <c r="B2399" i="2"/>
  <c r="Q2398" i="2"/>
  <c r="G2398" i="2"/>
  <c r="K2398" i="2" s="1"/>
  <c r="O2398" i="2" s="1"/>
  <c r="F2398" i="2"/>
  <c r="D2398" i="2"/>
  <c r="P2398" i="2"/>
  <c r="B2398" i="2"/>
  <c r="K2397" i="2"/>
  <c r="O2397" i="2" s="1"/>
  <c r="G2397" i="2"/>
  <c r="F2397" i="2"/>
  <c r="Q2397" i="2" s="1"/>
  <c r="D2397" i="2"/>
  <c r="P2397" i="2"/>
  <c r="B2397" i="2"/>
  <c r="Q2396" i="2"/>
  <c r="P2396" i="2"/>
  <c r="G2396" i="2"/>
  <c r="K2396" i="2" s="1"/>
  <c r="O2396" i="2" s="1"/>
  <c r="F2396" i="2"/>
  <c r="D2396" i="2"/>
  <c r="B2396" i="2"/>
  <c r="P2395" i="2"/>
  <c r="K2395" i="2"/>
  <c r="O2395" i="2" s="1"/>
  <c r="G2395" i="2"/>
  <c r="F2395" i="2"/>
  <c r="Q2395" i="2" s="1"/>
  <c r="D2395" i="2"/>
  <c r="B2395" i="2"/>
  <c r="Q2394" i="2"/>
  <c r="G2394" i="2"/>
  <c r="K2394" i="2" s="1"/>
  <c r="O2394" i="2" s="1"/>
  <c r="F2394" i="2"/>
  <c r="D2394" i="2"/>
  <c r="P2394" i="2"/>
  <c r="B2394" i="2"/>
  <c r="K2393" i="2"/>
  <c r="O2393" i="2" s="1"/>
  <c r="G2393" i="2"/>
  <c r="F2393" i="2"/>
  <c r="Q2393" i="2" s="1"/>
  <c r="D2393" i="2"/>
  <c r="P2393" i="2"/>
  <c r="B2393" i="2"/>
  <c r="Q2392" i="2"/>
  <c r="P2392" i="2"/>
  <c r="G2392" i="2"/>
  <c r="K2392" i="2" s="1"/>
  <c r="O2392" i="2" s="1"/>
  <c r="F2392" i="2"/>
  <c r="D2392" i="2"/>
  <c r="B2392" i="2"/>
  <c r="P2391" i="2"/>
  <c r="K2391" i="2"/>
  <c r="O2391" i="2" s="1"/>
  <c r="G2391" i="2"/>
  <c r="F2391" i="2"/>
  <c r="Q2391" i="2" s="1"/>
  <c r="D2391" i="2"/>
  <c r="B2391" i="2"/>
  <c r="Q2390" i="2"/>
  <c r="G2390" i="2"/>
  <c r="K2390" i="2" s="1"/>
  <c r="O2390" i="2" s="1"/>
  <c r="F2390" i="2"/>
  <c r="D2390" i="2"/>
  <c r="P2390" i="2"/>
  <c r="B2390" i="2"/>
  <c r="K2389" i="2"/>
  <c r="O2389" i="2" s="1"/>
  <c r="G2389" i="2"/>
  <c r="F2389" i="2"/>
  <c r="Q2389" i="2" s="1"/>
  <c r="D2389" i="2"/>
  <c r="P2389" i="2"/>
  <c r="B2389" i="2"/>
  <c r="Q2388" i="2"/>
  <c r="P2388" i="2"/>
  <c r="G2388" i="2"/>
  <c r="K2388" i="2" s="1"/>
  <c r="O2388" i="2" s="1"/>
  <c r="F2388" i="2"/>
  <c r="D2388" i="2"/>
  <c r="B2388" i="2"/>
  <c r="P2387" i="2"/>
  <c r="K2387" i="2"/>
  <c r="O2387" i="2" s="1"/>
  <c r="G2387" i="2"/>
  <c r="F2387" i="2"/>
  <c r="Q2387" i="2" s="1"/>
  <c r="D2387" i="2"/>
  <c r="B2387" i="2"/>
  <c r="Q2386" i="2"/>
  <c r="G2386" i="2"/>
  <c r="K2386" i="2" s="1"/>
  <c r="O2386" i="2" s="1"/>
  <c r="F2386" i="2"/>
  <c r="D2386" i="2"/>
  <c r="P2386" i="2"/>
  <c r="B2386" i="2"/>
  <c r="K2385" i="2"/>
  <c r="O2385" i="2" s="1"/>
  <c r="G2385" i="2"/>
  <c r="F2385" i="2"/>
  <c r="Q2385" i="2" s="1"/>
  <c r="D2385" i="2"/>
  <c r="P2385" i="2"/>
  <c r="B2385" i="2"/>
  <c r="Q2384" i="2"/>
  <c r="P2384" i="2"/>
  <c r="G2384" i="2"/>
  <c r="K2384" i="2" s="1"/>
  <c r="O2384" i="2" s="1"/>
  <c r="F2384" i="2"/>
  <c r="D2384" i="2"/>
  <c r="B2384" i="2"/>
  <c r="P2383" i="2"/>
  <c r="K2383" i="2"/>
  <c r="O2383" i="2" s="1"/>
  <c r="G2383" i="2"/>
  <c r="F2383" i="2"/>
  <c r="Q2383" i="2" s="1"/>
  <c r="D2383" i="2"/>
  <c r="B2383" i="2"/>
  <c r="Q2382" i="2"/>
  <c r="G2382" i="2"/>
  <c r="K2382" i="2" s="1"/>
  <c r="O2382" i="2" s="1"/>
  <c r="F2382" i="2"/>
  <c r="D2382" i="2"/>
  <c r="P2382" i="2"/>
  <c r="B2382" i="2"/>
  <c r="K2381" i="2"/>
  <c r="O2381" i="2" s="1"/>
  <c r="G2381" i="2"/>
  <c r="F2381" i="2"/>
  <c r="Q2381" i="2" s="1"/>
  <c r="D2381" i="2"/>
  <c r="P2381" i="2"/>
  <c r="B2381" i="2"/>
  <c r="Q2380" i="2"/>
  <c r="P2380" i="2"/>
  <c r="G2380" i="2"/>
  <c r="K2380" i="2" s="1"/>
  <c r="O2380" i="2" s="1"/>
  <c r="F2380" i="2"/>
  <c r="D2380" i="2"/>
  <c r="B2380" i="2"/>
  <c r="P2379" i="2"/>
  <c r="K2379" i="2"/>
  <c r="O2379" i="2" s="1"/>
  <c r="G2379" i="2"/>
  <c r="F2379" i="2"/>
  <c r="Q2379" i="2" s="1"/>
  <c r="D2379" i="2"/>
  <c r="B2379" i="2"/>
  <c r="Q2378" i="2"/>
  <c r="G2378" i="2"/>
  <c r="K2378" i="2" s="1"/>
  <c r="O2378" i="2" s="1"/>
  <c r="F2378" i="2"/>
  <c r="D2378" i="2"/>
  <c r="P2378" i="2"/>
  <c r="B2378" i="2"/>
  <c r="K2377" i="2"/>
  <c r="O2377" i="2" s="1"/>
  <c r="G2377" i="2"/>
  <c r="F2377" i="2"/>
  <c r="Q2377" i="2" s="1"/>
  <c r="D2377" i="2"/>
  <c r="P2377" i="2"/>
  <c r="B2377" i="2"/>
  <c r="Q2376" i="2"/>
  <c r="P2376" i="2"/>
  <c r="G2376" i="2"/>
  <c r="K2376" i="2" s="1"/>
  <c r="O2376" i="2" s="1"/>
  <c r="F2376" i="2"/>
  <c r="D2376" i="2"/>
  <c r="B2376" i="2"/>
  <c r="P2375" i="2"/>
  <c r="K2375" i="2"/>
  <c r="O2375" i="2" s="1"/>
  <c r="G2375" i="2"/>
  <c r="F2375" i="2"/>
  <c r="Q2375" i="2" s="1"/>
  <c r="D2375" i="2"/>
  <c r="B2375" i="2"/>
  <c r="Q2374" i="2"/>
  <c r="G2374" i="2"/>
  <c r="K2374" i="2" s="1"/>
  <c r="O2374" i="2" s="1"/>
  <c r="F2374" i="2"/>
  <c r="D2374" i="2"/>
  <c r="P2374" i="2"/>
  <c r="B2374" i="2"/>
  <c r="K2373" i="2"/>
  <c r="O2373" i="2" s="1"/>
  <c r="G2373" i="2"/>
  <c r="F2373" i="2"/>
  <c r="Q2373" i="2" s="1"/>
  <c r="D2373" i="2"/>
  <c r="P2373" i="2"/>
  <c r="B2373" i="2"/>
  <c r="Q2372" i="2"/>
  <c r="P2372" i="2"/>
  <c r="G2372" i="2"/>
  <c r="K2372" i="2" s="1"/>
  <c r="O2372" i="2" s="1"/>
  <c r="F2372" i="2"/>
  <c r="D2372" i="2"/>
  <c r="B2372" i="2"/>
  <c r="P2371" i="2"/>
  <c r="K2371" i="2"/>
  <c r="O2371" i="2" s="1"/>
  <c r="G2371" i="2"/>
  <c r="F2371" i="2"/>
  <c r="Q2371" i="2" s="1"/>
  <c r="D2371" i="2"/>
  <c r="B2371" i="2"/>
  <c r="Q2370" i="2"/>
  <c r="G2370" i="2"/>
  <c r="K2370" i="2" s="1"/>
  <c r="O2370" i="2" s="1"/>
  <c r="F2370" i="2"/>
  <c r="D2370" i="2"/>
  <c r="P2370" i="2"/>
  <c r="B2370" i="2"/>
  <c r="K2369" i="2"/>
  <c r="O2369" i="2" s="1"/>
  <c r="G2369" i="2"/>
  <c r="F2369" i="2"/>
  <c r="Q2369" i="2" s="1"/>
  <c r="D2369" i="2"/>
  <c r="P2369" i="2"/>
  <c r="B2369" i="2"/>
  <c r="Q2368" i="2"/>
  <c r="P2368" i="2"/>
  <c r="G2368" i="2"/>
  <c r="K2368" i="2" s="1"/>
  <c r="O2368" i="2" s="1"/>
  <c r="F2368" i="2"/>
  <c r="D2368" i="2"/>
  <c r="B2368" i="2"/>
  <c r="P2367" i="2"/>
  <c r="K2367" i="2"/>
  <c r="O2367" i="2" s="1"/>
  <c r="G2367" i="2"/>
  <c r="F2367" i="2"/>
  <c r="Q2367" i="2" s="1"/>
  <c r="D2367" i="2"/>
  <c r="B2367" i="2"/>
  <c r="Q2366" i="2"/>
  <c r="G2366" i="2"/>
  <c r="K2366" i="2" s="1"/>
  <c r="O2366" i="2" s="1"/>
  <c r="F2366" i="2"/>
  <c r="D2366" i="2"/>
  <c r="P2366" i="2"/>
  <c r="B2366" i="2"/>
  <c r="K2365" i="2"/>
  <c r="O2365" i="2" s="1"/>
  <c r="G2365" i="2"/>
  <c r="F2365" i="2"/>
  <c r="Q2365" i="2" s="1"/>
  <c r="D2365" i="2"/>
  <c r="P2365" i="2"/>
  <c r="B2365" i="2"/>
  <c r="Q2364" i="2"/>
  <c r="P2364" i="2"/>
  <c r="G2364" i="2"/>
  <c r="K2364" i="2" s="1"/>
  <c r="O2364" i="2" s="1"/>
  <c r="F2364" i="2"/>
  <c r="D2364" i="2"/>
  <c r="B2364" i="2"/>
  <c r="P2363" i="2"/>
  <c r="K2363" i="2"/>
  <c r="O2363" i="2" s="1"/>
  <c r="G2363" i="2"/>
  <c r="F2363" i="2"/>
  <c r="Q2363" i="2" s="1"/>
  <c r="D2363" i="2"/>
  <c r="B2363" i="2"/>
  <c r="Q2362" i="2"/>
  <c r="G2362" i="2"/>
  <c r="K2362" i="2" s="1"/>
  <c r="O2362" i="2" s="1"/>
  <c r="F2362" i="2"/>
  <c r="D2362" i="2"/>
  <c r="P2362" i="2"/>
  <c r="B2362" i="2"/>
  <c r="K2361" i="2"/>
  <c r="O2361" i="2" s="1"/>
  <c r="G2361" i="2"/>
  <c r="F2361" i="2"/>
  <c r="Q2361" i="2" s="1"/>
  <c r="D2361" i="2"/>
  <c r="P2361" i="2"/>
  <c r="B2361" i="2"/>
  <c r="Q2360" i="2"/>
  <c r="P2360" i="2"/>
  <c r="G2360" i="2"/>
  <c r="K2360" i="2" s="1"/>
  <c r="O2360" i="2" s="1"/>
  <c r="F2360" i="2"/>
  <c r="D2360" i="2"/>
  <c r="B2360" i="2"/>
  <c r="P2359" i="2"/>
  <c r="K2359" i="2"/>
  <c r="O2359" i="2" s="1"/>
  <c r="G2359" i="2"/>
  <c r="F2359" i="2"/>
  <c r="Q2359" i="2" s="1"/>
  <c r="D2359" i="2"/>
  <c r="B2359" i="2"/>
  <c r="Q2358" i="2"/>
  <c r="G2358" i="2"/>
  <c r="K2358" i="2" s="1"/>
  <c r="O2358" i="2" s="1"/>
  <c r="F2358" i="2"/>
  <c r="D2358" i="2"/>
  <c r="P2358" i="2"/>
  <c r="B2358" i="2"/>
  <c r="K2357" i="2"/>
  <c r="O2357" i="2" s="1"/>
  <c r="G2357" i="2"/>
  <c r="F2357" i="2"/>
  <c r="Q2357" i="2" s="1"/>
  <c r="D2357" i="2"/>
  <c r="P2357" i="2"/>
  <c r="B2357" i="2"/>
  <c r="Q2356" i="2"/>
  <c r="P2356" i="2"/>
  <c r="G2356" i="2"/>
  <c r="K2356" i="2" s="1"/>
  <c r="O2356" i="2" s="1"/>
  <c r="F2356" i="2"/>
  <c r="D2356" i="2"/>
  <c r="B2356" i="2"/>
  <c r="P2355" i="2"/>
  <c r="K2355" i="2"/>
  <c r="O2355" i="2" s="1"/>
  <c r="G2355" i="2"/>
  <c r="F2355" i="2"/>
  <c r="Q2355" i="2" s="1"/>
  <c r="D2355" i="2"/>
  <c r="B2355" i="2"/>
  <c r="Q2354" i="2"/>
  <c r="G2354" i="2"/>
  <c r="K2354" i="2" s="1"/>
  <c r="O2354" i="2" s="1"/>
  <c r="F2354" i="2"/>
  <c r="D2354" i="2"/>
  <c r="P2354" i="2"/>
  <c r="B2354" i="2"/>
  <c r="K2353" i="2"/>
  <c r="O2353" i="2" s="1"/>
  <c r="G2353" i="2"/>
  <c r="F2353" i="2"/>
  <c r="Q2353" i="2" s="1"/>
  <c r="D2353" i="2"/>
  <c r="P2353" i="2"/>
  <c r="B2353" i="2"/>
  <c r="Q2352" i="2"/>
  <c r="P2352" i="2"/>
  <c r="O2352" i="2"/>
  <c r="G2352" i="2"/>
  <c r="K2352" i="2" s="1"/>
  <c r="F2352" i="2"/>
  <c r="D2352" i="2"/>
  <c r="B2352" i="2"/>
  <c r="P2351" i="2"/>
  <c r="K2351" i="2"/>
  <c r="O2351" i="2" s="1"/>
  <c r="G2351" i="2"/>
  <c r="F2351" i="2"/>
  <c r="Q2351" i="2" s="1"/>
  <c r="D2351" i="2"/>
  <c r="B2351" i="2"/>
  <c r="Q2350" i="2"/>
  <c r="G2350" i="2"/>
  <c r="K2350" i="2" s="1"/>
  <c r="O2350" i="2" s="1"/>
  <c r="F2350" i="2"/>
  <c r="D2350" i="2"/>
  <c r="P2350" i="2"/>
  <c r="B2350" i="2"/>
  <c r="K2349" i="2"/>
  <c r="O2349" i="2" s="1"/>
  <c r="G2349" i="2"/>
  <c r="F2349" i="2"/>
  <c r="Q2349" i="2" s="1"/>
  <c r="D2349" i="2"/>
  <c r="P2349" i="2"/>
  <c r="B2349" i="2"/>
  <c r="Q2348" i="2"/>
  <c r="P2348" i="2"/>
  <c r="G2348" i="2"/>
  <c r="K2348" i="2" s="1"/>
  <c r="O2348" i="2" s="1"/>
  <c r="F2348" i="2"/>
  <c r="D2348" i="2"/>
  <c r="B2348" i="2"/>
  <c r="P2347" i="2"/>
  <c r="K2347" i="2"/>
  <c r="O2347" i="2" s="1"/>
  <c r="G2347" i="2"/>
  <c r="F2347" i="2"/>
  <c r="Q2347" i="2" s="1"/>
  <c r="D2347" i="2"/>
  <c r="B2347" i="2"/>
  <c r="Q2346" i="2"/>
  <c r="G2346" i="2"/>
  <c r="K2346" i="2" s="1"/>
  <c r="O2346" i="2" s="1"/>
  <c r="F2346" i="2"/>
  <c r="D2346" i="2"/>
  <c r="P2346" i="2"/>
  <c r="B2346" i="2"/>
  <c r="K2345" i="2"/>
  <c r="O2345" i="2" s="1"/>
  <c r="G2345" i="2"/>
  <c r="F2345" i="2"/>
  <c r="Q2345" i="2" s="1"/>
  <c r="D2345" i="2"/>
  <c r="P2345" i="2"/>
  <c r="B2345" i="2"/>
  <c r="Q2344" i="2"/>
  <c r="P2344" i="2"/>
  <c r="O2344" i="2"/>
  <c r="G2344" i="2"/>
  <c r="K2344" i="2" s="1"/>
  <c r="F2344" i="2"/>
  <c r="D2344" i="2"/>
  <c r="B2344" i="2"/>
  <c r="P2343" i="2"/>
  <c r="K2343" i="2"/>
  <c r="O2343" i="2" s="1"/>
  <c r="G2343" i="2"/>
  <c r="F2343" i="2"/>
  <c r="Q2343" i="2" s="1"/>
  <c r="D2343" i="2"/>
  <c r="B2343" i="2"/>
  <c r="Q2342" i="2"/>
  <c r="G2342" i="2"/>
  <c r="K2342" i="2" s="1"/>
  <c r="O2342" i="2" s="1"/>
  <c r="F2342" i="2"/>
  <c r="D2342" i="2"/>
  <c r="P2342" i="2"/>
  <c r="B2342" i="2"/>
  <c r="K2341" i="2"/>
  <c r="O2341" i="2" s="1"/>
  <c r="G2341" i="2"/>
  <c r="F2341" i="2"/>
  <c r="Q2341" i="2" s="1"/>
  <c r="D2341" i="2"/>
  <c r="P2341" i="2"/>
  <c r="B2341" i="2"/>
  <c r="Q2340" i="2"/>
  <c r="P2340" i="2"/>
  <c r="G2340" i="2"/>
  <c r="K2340" i="2" s="1"/>
  <c r="O2340" i="2" s="1"/>
  <c r="F2340" i="2"/>
  <c r="D2340" i="2"/>
  <c r="B2340" i="2"/>
  <c r="P2339" i="2"/>
  <c r="K2339" i="2"/>
  <c r="O2339" i="2" s="1"/>
  <c r="G2339" i="2"/>
  <c r="F2339" i="2"/>
  <c r="Q2339" i="2" s="1"/>
  <c r="D2339" i="2"/>
  <c r="B2339" i="2"/>
  <c r="Q2338" i="2"/>
  <c r="G2338" i="2"/>
  <c r="K2338" i="2" s="1"/>
  <c r="O2338" i="2" s="1"/>
  <c r="F2338" i="2"/>
  <c r="D2338" i="2"/>
  <c r="P2338" i="2"/>
  <c r="B2338" i="2"/>
  <c r="K2337" i="2"/>
  <c r="O2337" i="2" s="1"/>
  <c r="G2337" i="2"/>
  <c r="F2337" i="2"/>
  <c r="Q2337" i="2" s="1"/>
  <c r="D2337" i="2"/>
  <c r="P2337" i="2"/>
  <c r="B2337" i="2"/>
  <c r="Q2336" i="2"/>
  <c r="P2336" i="2"/>
  <c r="O2336" i="2"/>
  <c r="G2336" i="2"/>
  <c r="K2336" i="2" s="1"/>
  <c r="F2336" i="2"/>
  <c r="D2336" i="2"/>
  <c r="B2336" i="2"/>
  <c r="P2335" i="2"/>
  <c r="K2335" i="2"/>
  <c r="O2335" i="2" s="1"/>
  <c r="G2335" i="2"/>
  <c r="F2335" i="2"/>
  <c r="Q2335" i="2" s="1"/>
  <c r="D2335" i="2"/>
  <c r="B2335" i="2"/>
  <c r="Q2334" i="2"/>
  <c r="G2334" i="2"/>
  <c r="K2334" i="2" s="1"/>
  <c r="O2334" i="2" s="1"/>
  <c r="F2334" i="2"/>
  <c r="D2334" i="2"/>
  <c r="P2334" i="2"/>
  <c r="B2334" i="2"/>
  <c r="K2333" i="2"/>
  <c r="O2333" i="2" s="1"/>
  <c r="G2333" i="2"/>
  <c r="F2333" i="2"/>
  <c r="Q2333" i="2" s="1"/>
  <c r="D2333" i="2"/>
  <c r="P2333" i="2"/>
  <c r="B2333" i="2"/>
  <c r="Q2332" i="2"/>
  <c r="P2332" i="2"/>
  <c r="G2332" i="2"/>
  <c r="K2332" i="2" s="1"/>
  <c r="O2332" i="2" s="1"/>
  <c r="F2332" i="2"/>
  <c r="D2332" i="2"/>
  <c r="B2332" i="2"/>
  <c r="K2331" i="2"/>
  <c r="O2331" i="2" s="1"/>
  <c r="G2331" i="2"/>
  <c r="F2331" i="2"/>
  <c r="Q2331" i="2" s="1"/>
  <c r="D2331" i="2"/>
  <c r="P2331" i="2"/>
  <c r="B2331" i="2"/>
  <c r="Q2330" i="2"/>
  <c r="G2330" i="2"/>
  <c r="K2330" i="2" s="1"/>
  <c r="O2330" i="2" s="1"/>
  <c r="F2330" i="2"/>
  <c r="D2330" i="2"/>
  <c r="P2330" i="2"/>
  <c r="B2330" i="2"/>
  <c r="K2329" i="2"/>
  <c r="O2329" i="2" s="1"/>
  <c r="G2329" i="2"/>
  <c r="F2329" i="2"/>
  <c r="Q2329" i="2" s="1"/>
  <c r="D2329" i="2"/>
  <c r="P2329" i="2"/>
  <c r="B2329" i="2"/>
  <c r="Q2328" i="2"/>
  <c r="P2328" i="2"/>
  <c r="G2328" i="2"/>
  <c r="K2328" i="2" s="1"/>
  <c r="O2328" i="2" s="1"/>
  <c r="F2328" i="2"/>
  <c r="D2328" i="2"/>
  <c r="B2328" i="2"/>
  <c r="P2327" i="2"/>
  <c r="K2327" i="2"/>
  <c r="O2327" i="2" s="1"/>
  <c r="G2327" i="2"/>
  <c r="F2327" i="2"/>
  <c r="Q2327" i="2" s="1"/>
  <c r="D2327" i="2"/>
  <c r="B2327" i="2"/>
  <c r="Q2326" i="2"/>
  <c r="G2326" i="2"/>
  <c r="K2326" i="2" s="1"/>
  <c r="O2326" i="2" s="1"/>
  <c r="F2326" i="2"/>
  <c r="D2326" i="2"/>
  <c r="P2326" i="2"/>
  <c r="B2326" i="2"/>
  <c r="P2325" i="2"/>
  <c r="K2325" i="2"/>
  <c r="O2325" i="2" s="1"/>
  <c r="G2325" i="2"/>
  <c r="F2325" i="2"/>
  <c r="Q2325" i="2" s="1"/>
  <c r="D2325" i="2"/>
  <c r="B2325" i="2"/>
  <c r="Q2324" i="2"/>
  <c r="P2324" i="2"/>
  <c r="G2324" i="2"/>
  <c r="K2324" i="2" s="1"/>
  <c r="O2324" i="2" s="1"/>
  <c r="F2324" i="2"/>
  <c r="D2324" i="2"/>
  <c r="B2324" i="2"/>
  <c r="K2323" i="2"/>
  <c r="O2323" i="2" s="1"/>
  <c r="G2323" i="2"/>
  <c r="F2323" i="2"/>
  <c r="Q2323" i="2" s="1"/>
  <c r="D2323" i="2"/>
  <c r="P2323" i="2"/>
  <c r="B2323" i="2"/>
  <c r="Q2322" i="2"/>
  <c r="G2322" i="2"/>
  <c r="K2322" i="2" s="1"/>
  <c r="O2322" i="2" s="1"/>
  <c r="F2322" i="2"/>
  <c r="D2322" i="2"/>
  <c r="P2322" i="2"/>
  <c r="B2322" i="2"/>
  <c r="K2321" i="2"/>
  <c r="O2321" i="2" s="1"/>
  <c r="G2321" i="2"/>
  <c r="F2321" i="2"/>
  <c r="Q2321" i="2" s="1"/>
  <c r="D2321" i="2"/>
  <c r="P2321" i="2"/>
  <c r="B2321" i="2"/>
  <c r="Q2320" i="2"/>
  <c r="P2320" i="2"/>
  <c r="O2320" i="2"/>
  <c r="G2320" i="2"/>
  <c r="K2320" i="2" s="1"/>
  <c r="F2320" i="2"/>
  <c r="D2320" i="2"/>
  <c r="B2320" i="2"/>
  <c r="P2319" i="2"/>
  <c r="K2319" i="2"/>
  <c r="O2319" i="2" s="1"/>
  <c r="G2319" i="2"/>
  <c r="F2319" i="2"/>
  <c r="Q2319" i="2" s="1"/>
  <c r="D2319" i="2"/>
  <c r="B2319" i="2"/>
  <c r="Q2318" i="2"/>
  <c r="O2318" i="2"/>
  <c r="G2318" i="2"/>
  <c r="K2318" i="2" s="1"/>
  <c r="F2318" i="2"/>
  <c r="D2318" i="2"/>
  <c r="P2318" i="2"/>
  <c r="B2318" i="2"/>
  <c r="P2317" i="2"/>
  <c r="K2317" i="2"/>
  <c r="O2317" i="2" s="1"/>
  <c r="G2317" i="2"/>
  <c r="F2317" i="2"/>
  <c r="Q2317" i="2" s="1"/>
  <c r="D2317" i="2"/>
  <c r="B2317" i="2"/>
  <c r="Q2316" i="2"/>
  <c r="P2316" i="2"/>
  <c r="G2316" i="2"/>
  <c r="K2316" i="2" s="1"/>
  <c r="O2316" i="2" s="1"/>
  <c r="F2316" i="2"/>
  <c r="D2316" i="2"/>
  <c r="B2316" i="2"/>
  <c r="K2315" i="2"/>
  <c r="O2315" i="2" s="1"/>
  <c r="G2315" i="2"/>
  <c r="F2315" i="2"/>
  <c r="Q2315" i="2" s="1"/>
  <c r="D2315" i="2"/>
  <c r="P2315" i="2"/>
  <c r="B2315" i="2"/>
  <c r="Q2314" i="2"/>
  <c r="G2314" i="2"/>
  <c r="K2314" i="2" s="1"/>
  <c r="O2314" i="2" s="1"/>
  <c r="F2314" i="2"/>
  <c r="D2314" i="2"/>
  <c r="P2314" i="2"/>
  <c r="B2314" i="2"/>
  <c r="K2313" i="2"/>
  <c r="O2313" i="2" s="1"/>
  <c r="G2313" i="2"/>
  <c r="F2313" i="2"/>
  <c r="Q2313" i="2" s="1"/>
  <c r="D2313" i="2"/>
  <c r="P2313" i="2"/>
  <c r="B2313" i="2"/>
  <c r="Q2312" i="2"/>
  <c r="P2312" i="2"/>
  <c r="G2312" i="2"/>
  <c r="K2312" i="2" s="1"/>
  <c r="O2312" i="2" s="1"/>
  <c r="F2312" i="2"/>
  <c r="D2312" i="2"/>
  <c r="B2312" i="2"/>
  <c r="P2311" i="2"/>
  <c r="K2311" i="2"/>
  <c r="O2311" i="2" s="1"/>
  <c r="G2311" i="2"/>
  <c r="F2311" i="2"/>
  <c r="Q2311" i="2" s="1"/>
  <c r="D2311" i="2"/>
  <c r="B2311" i="2"/>
  <c r="Q2310" i="2"/>
  <c r="G2310" i="2"/>
  <c r="K2310" i="2" s="1"/>
  <c r="O2310" i="2" s="1"/>
  <c r="F2310" i="2"/>
  <c r="D2310" i="2"/>
  <c r="P2310" i="2"/>
  <c r="B2310" i="2"/>
  <c r="P2309" i="2"/>
  <c r="K2309" i="2"/>
  <c r="O2309" i="2" s="1"/>
  <c r="G2309" i="2"/>
  <c r="F2309" i="2"/>
  <c r="Q2309" i="2" s="1"/>
  <c r="D2309" i="2"/>
  <c r="B2309" i="2"/>
  <c r="Q2308" i="2"/>
  <c r="P2308" i="2"/>
  <c r="G2308" i="2"/>
  <c r="K2308" i="2" s="1"/>
  <c r="O2308" i="2" s="1"/>
  <c r="F2308" i="2"/>
  <c r="D2308" i="2"/>
  <c r="B2308" i="2"/>
  <c r="K2307" i="2"/>
  <c r="O2307" i="2" s="1"/>
  <c r="G2307" i="2"/>
  <c r="F2307" i="2"/>
  <c r="Q2307" i="2" s="1"/>
  <c r="D2307" i="2"/>
  <c r="P2307" i="2"/>
  <c r="B2307" i="2"/>
  <c r="Q2306" i="2"/>
  <c r="G2306" i="2"/>
  <c r="K2306" i="2" s="1"/>
  <c r="O2306" i="2" s="1"/>
  <c r="F2306" i="2"/>
  <c r="D2306" i="2"/>
  <c r="P2306" i="2"/>
  <c r="B2306" i="2"/>
  <c r="K2305" i="2"/>
  <c r="O2305" i="2" s="1"/>
  <c r="G2305" i="2"/>
  <c r="F2305" i="2"/>
  <c r="Q2305" i="2" s="1"/>
  <c r="D2305" i="2"/>
  <c r="P2305" i="2"/>
  <c r="B2305" i="2"/>
  <c r="Q2304" i="2"/>
  <c r="P2304" i="2"/>
  <c r="O2304" i="2"/>
  <c r="G2304" i="2"/>
  <c r="K2304" i="2" s="1"/>
  <c r="F2304" i="2"/>
  <c r="D2304" i="2"/>
  <c r="B2304" i="2"/>
  <c r="P2303" i="2"/>
  <c r="K2303" i="2"/>
  <c r="O2303" i="2" s="1"/>
  <c r="G2303" i="2"/>
  <c r="F2303" i="2"/>
  <c r="Q2303" i="2" s="1"/>
  <c r="D2303" i="2"/>
  <c r="B2303" i="2"/>
  <c r="Q2302" i="2"/>
  <c r="O2302" i="2"/>
  <c r="G2302" i="2"/>
  <c r="K2302" i="2" s="1"/>
  <c r="F2302" i="2"/>
  <c r="D2302" i="2"/>
  <c r="P2302" i="2"/>
  <c r="B2302" i="2"/>
  <c r="P2301" i="2"/>
  <c r="K2301" i="2"/>
  <c r="O2301" i="2" s="1"/>
  <c r="G2301" i="2"/>
  <c r="F2301" i="2"/>
  <c r="Q2301" i="2" s="1"/>
  <c r="D2301" i="2"/>
  <c r="B2301" i="2"/>
  <c r="Q2300" i="2"/>
  <c r="P2300" i="2"/>
  <c r="G2300" i="2"/>
  <c r="K2300" i="2" s="1"/>
  <c r="O2300" i="2" s="1"/>
  <c r="F2300" i="2"/>
  <c r="D2300" i="2"/>
  <c r="B2300" i="2"/>
  <c r="K2299" i="2"/>
  <c r="O2299" i="2" s="1"/>
  <c r="G2299" i="2"/>
  <c r="F2299" i="2"/>
  <c r="Q2299" i="2" s="1"/>
  <c r="D2299" i="2"/>
  <c r="P2299" i="2"/>
  <c r="B2299" i="2"/>
  <c r="Q2298" i="2"/>
  <c r="G2298" i="2"/>
  <c r="K2298" i="2" s="1"/>
  <c r="O2298" i="2" s="1"/>
  <c r="F2298" i="2"/>
  <c r="D2298" i="2"/>
  <c r="P2298" i="2"/>
  <c r="B2298" i="2"/>
  <c r="K2297" i="2"/>
  <c r="O2297" i="2" s="1"/>
  <c r="G2297" i="2"/>
  <c r="F2297" i="2"/>
  <c r="Q2297" i="2" s="1"/>
  <c r="D2297" i="2"/>
  <c r="P2297" i="2"/>
  <c r="B2297" i="2"/>
  <c r="Q2296" i="2"/>
  <c r="P2296" i="2"/>
  <c r="G2296" i="2"/>
  <c r="K2296" i="2" s="1"/>
  <c r="O2296" i="2" s="1"/>
  <c r="F2296" i="2"/>
  <c r="D2296" i="2"/>
  <c r="B2296" i="2"/>
  <c r="P2295" i="2"/>
  <c r="K2295" i="2"/>
  <c r="O2295" i="2" s="1"/>
  <c r="G2295" i="2"/>
  <c r="F2295" i="2"/>
  <c r="Q2295" i="2" s="1"/>
  <c r="D2295" i="2"/>
  <c r="B2295" i="2"/>
  <c r="Q2294" i="2"/>
  <c r="G2294" i="2"/>
  <c r="K2294" i="2" s="1"/>
  <c r="O2294" i="2" s="1"/>
  <c r="F2294" i="2"/>
  <c r="D2294" i="2"/>
  <c r="P2294" i="2"/>
  <c r="B2294" i="2"/>
  <c r="K2293" i="2"/>
  <c r="O2293" i="2" s="1"/>
  <c r="G2293" i="2"/>
  <c r="F2293" i="2"/>
  <c r="Q2293" i="2" s="1"/>
  <c r="D2293" i="2"/>
  <c r="P2293" i="2"/>
  <c r="B2293" i="2"/>
  <c r="P2292" i="2"/>
  <c r="G2292" i="2"/>
  <c r="K2292" i="2" s="1"/>
  <c r="O2292" i="2" s="1"/>
  <c r="F2292" i="2"/>
  <c r="Q2292" i="2" s="1"/>
  <c r="D2292" i="2"/>
  <c r="B2292" i="2"/>
  <c r="P2291" i="2"/>
  <c r="G2291" i="2"/>
  <c r="K2291" i="2" s="1"/>
  <c r="O2291" i="2" s="1"/>
  <c r="F2291" i="2"/>
  <c r="Q2291" i="2" s="1"/>
  <c r="D2291" i="2"/>
  <c r="B2291" i="2"/>
  <c r="Q2290" i="2"/>
  <c r="G2290" i="2"/>
  <c r="K2290" i="2" s="1"/>
  <c r="O2290" i="2" s="1"/>
  <c r="F2290" i="2"/>
  <c r="D2290" i="2"/>
  <c r="P2290" i="2"/>
  <c r="B2290" i="2"/>
  <c r="K2289" i="2"/>
  <c r="O2289" i="2" s="1"/>
  <c r="G2289" i="2"/>
  <c r="F2289" i="2"/>
  <c r="Q2289" i="2" s="1"/>
  <c r="D2289" i="2"/>
  <c r="P2289" i="2"/>
  <c r="B2289" i="2"/>
  <c r="P2288" i="2"/>
  <c r="G2288" i="2"/>
  <c r="K2288" i="2" s="1"/>
  <c r="O2288" i="2" s="1"/>
  <c r="F2288" i="2"/>
  <c r="Q2288" i="2" s="1"/>
  <c r="D2288" i="2"/>
  <c r="B2288" i="2"/>
  <c r="P2287" i="2"/>
  <c r="G2287" i="2"/>
  <c r="K2287" i="2" s="1"/>
  <c r="O2287" i="2" s="1"/>
  <c r="F2287" i="2"/>
  <c r="Q2287" i="2" s="1"/>
  <c r="D2287" i="2"/>
  <c r="B2287" i="2"/>
  <c r="Q2286" i="2"/>
  <c r="G2286" i="2"/>
  <c r="K2286" i="2" s="1"/>
  <c r="O2286" i="2" s="1"/>
  <c r="F2286" i="2"/>
  <c r="D2286" i="2"/>
  <c r="P2286" i="2"/>
  <c r="B2286" i="2"/>
  <c r="O2285" i="2"/>
  <c r="K2285" i="2"/>
  <c r="G2285" i="2"/>
  <c r="F2285" i="2"/>
  <c r="Q2285" i="2" s="1"/>
  <c r="D2285" i="2"/>
  <c r="P2285" i="2"/>
  <c r="B2285" i="2"/>
  <c r="P2284" i="2"/>
  <c r="G2284" i="2"/>
  <c r="K2284" i="2" s="1"/>
  <c r="O2284" i="2" s="1"/>
  <c r="F2284" i="2"/>
  <c r="Q2284" i="2" s="1"/>
  <c r="D2284" i="2"/>
  <c r="B2284" i="2"/>
  <c r="P2283" i="2"/>
  <c r="G2283" i="2"/>
  <c r="K2283" i="2" s="1"/>
  <c r="O2283" i="2" s="1"/>
  <c r="F2283" i="2"/>
  <c r="Q2283" i="2" s="1"/>
  <c r="D2283" i="2"/>
  <c r="B2283" i="2"/>
  <c r="Q2282" i="2"/>
  <c r="G2282" i="2"/>
  <c r="K2282" i="2" s="1"/>
  <c r="O2282" i="2" s="1"/>
  <c r="F2282" i="2"/>
  <c r="D2282" i="2"/>
  <c r="P2282" i="2"/>
  <c r="B2282" i="2"/>
  <c r="O2281" i="2"/>
  <c r="K2281" i="2"/>
  <c r="G2281" i="2"/>
  <c r="F2281" i="2"/>
  <c r="Q2281" i="2" s="1"/>
  <c r="D2281" i="2"/>
  <c r="P2281" i="2"/>
  <c r="B2281" i="2"/>
  <c r="P2280" i="2"/>
  <c r="G2280" i="2"/>
  <c r="K2280" i="2" s="1"/>
  <c r="O2280" i="2" s="1"/>
  <c r="F2280" i="2"/>
  <c r="Q2280" i="2" s="1"/>
  <c r="D2280" i="2"/>
  <c r="B2280" i="2"/>
  <c r="P2279" i="2"/>
  <c r="G2279" i="2"/>
  <c r="K2279" i="2" s="1"/>
  <c r="O2279" i="2" s="1"/>
  <c r="F2279" i="2"/>
  <c r="Q2279" i="2" s="1"/>
  <c r="D2279" i="2"/>
  <c r="B2279" i="2"/>
  <c r="Q2278" i="2"/>
  <c r="G2278" i="2"/>
  <c r="K2278" i="2" s="1"/>
  <c r="O2278" i="2" s="1"/>
  <c r="F2278" i="2"/>
  <c r="D2278" i="2"/>
  <c r="P2278" i="2"/>
  <c r="B2278" i="2"/>
  <c r="O2277" i="2"/>
  <c r="K2277" i="2"/>
  <c r="G2277" i="2"/>
  <c r="F2277" i="2"/>
  <c r="Q2277" i="2" s="1"/>
  <c r="D2277" i="2"/>
  <c r="P2277" i="2"/>
  <c r="B2277" i="2"/>
  <c r="P2276" i="2"/>
  <c r="G2276" i="2"/>
  <c r="K2276" i="2" s="1"/>
  <c r="O2276" i="2" s="1"/>
  <c r="F2276" i="2"/>
  <c r="Q2276" i="2" s="1"/>
  <c r="D2276" i="2"/>
  <c r="B2276" i="2"/>
  <c r="P2275" i="2"/>
  <c r="G2275" i="2"/>
  <c r="K2275" i="2" s="1"/>
  <c r="O2275" i="2" s="1"/>
  <c r="F2275" i="2"/>
  <c r="Q2275" i="2" s="1"/>
  <c r="D2275" i="2"/>
  <c r="B2275" i="2"/>
  <c r="Q2274" i="2"/>
  <c r="G2274" i="2"/>
  <c r="K2274" i="2" s="1"/>
  <c r="O2274" i="2" s="1"/>
  <c r="F2274" i="2"/>
  <c r="D2274" i="2"/>
  <c r="P2274" i="2"/>
  <c r="B2274" i="2"/>
  <c r="K2273" i="2"/>
  <c r="O2273" i="2" s="1"/>
  <c r="G2273" i="2"/>
  <c r="F2273" i="2"/>
  <c r="Q2273" i="2" s="1"/>
  <c r="D2273" i="2"/>
  <c r="P2273" i="2"/>
  <c r="B2273" i="2"/>
  <c r="P2272" i="2"/>
  <c r="G2272" i="2"/>
  <c r="K2272" i="2" s="1"/>
  <c r="O2272" i="2" s="1"/>
  <c r="F2272" i="2"/>
  <c r="Q2272" i="2" s="1"/>
  <c r="D2272" i="2"/>
  <c r="B2272" i="2"/>
  <c r="P2271" i="2"/>
  <c r="G2271" i="2"/>
  <c r="K2271" i="2" s="1"/>
  <c r="O2271" i="2" s="1"/>
  <c r="F2271" i="2"/>
  <c r="Q2271" i="2" s="1"/>
  <c r="D2271" i="2"/>
  <c r="B2271" i="2"/>
  <c r="Q2270" i="2"/>
  <c r="G2270" i="2"/>
  <c r="K2270" i="2" s="1"/>
  <c r="O2270" i="2" s="1"/>
  <c r="F2270" i="2"/>
  <c r="D2270" i="2"/>
  <c r="P2270" i="2"/>
  <c r="B2270" i="2"/>
  <c r="O2269" i="2"/>
  <c r="K2269" i="2"/>
  <c r="G2269" i="2"/>
  <c r="F2269" i="2"/>
  <c r="Q2269" i="2" s="1"/>
  <c r="D2269" i="2"/>
  <c r="P2269" i="2"/>
  <c r="B2269" i="2"/>
  <c r="P2268" i="2"/>
  <c r="G2268" i="2"/>
  <c r="K2268" i="2" s="1"/>
  <c r="O2268" i="2" s="1"/>
  <c r="F2268" i="2"/>
  <c r="Q2268" i="2" s="1"/>
  <c r="D2268" i="2"/>
  <c r="B2268" i="2"/>
  <c r="P2267" i="2"/>
  <c r="G2267" i="2"/>
  <c r="K2267" i="2" s="1"/>
  <c r="O2267" i="2" s="1"/>
  <c r="F2267" i="2"/>
  <c r="Q2267" i="2" s="1"/>
  <c r="D2267" i="2"/>
  <c r="B2267" i="2"/>
  <c r="Q2266" i="2"/>
  <c r="G2266" i="2"/>
  <c r="K2266" i="2" s="1"/>
  <c r="O2266" i="2" s="1"/>
  <c r="F2266" i="2"/>
  <c r="D2266" i="2"/>
  <c r="P2266" i="2"/>
  <c r="B2266" i="2"/>
  <c r="O2265" i="2"/>
  <c r="K2265" i="2"/>
  <c r="G2265" i="2"/>
  <c r="F2265" i="2"/>
  <c r="Q2265" i="2" s="1"/>
  <c r="D2265" i="2"/>
  <c r="P2265" i="2"/>
  <c r="B2265" i="2"/>
  <c r="P2264" i="2"/>
  <c r="G2264" i="2"/>
  <c r="K2264" i="2" s="1"/>
  <c r="O2264" i="2" s="1"/>
  <c r="F2264" i="2"/>
  <c r="Q2264" i="2" s="1"/>
  <c r="D2264" i="2"/>
  <c r="B2264" i="2"/>
  <c r="P2263" i="2"/>
  <c r="G2263" i="2"/>
  <c r="K2263" i="2" s="1"/>
  <c r="O2263" i="2" s="1"/>
  <c r="F2263" i="2"/>
  <c r="Q2263" i="2" s="1"/>
  <c r="D2263" i="2"/>
  <c r="B2263" i="2"/>
  <c r="Q2262" i="2"/>
  <c r="G2262" i="2"/>
  <c r="K2262" i="2" s="1"/>
  <c r="O2262" i="2" s="1"/>
  <c r="F2262" i="2"/>
  <c r="D2262" i="2"/>
  <c r="P2262" i="2"/>
  <c r="B2262" i="2"/>
  <c r="K2261" i="2"/>
  <c r="O2261" i="2" s="1"/>
  <c r="G2261" i="2"/>
  <c r="F2261" i="2"/>
  <c r="Q2261" i="2" s="1"/>
  <c r="D2261" i="2"/>
  <c r="P2261" i="2"/>
  <c r="B2261" i="2"/>
  <c r="P2260" i="2"/>
  <c r="G2260" i="2"/>
  <c r="K2260" i="2" s="1"/>
  <c r="O2260" i="2" s="1"/>
  <c r="F2260" i="2"/>
  <c r="Q2260" i="2" s="1"/>
  <c r="D2260" i="2"/>
  <c r="B2260" i="2"/>
  <c r="P2259" i="2"/>
  <c r="G2259" i="2"/>
  <c r="K2259" i="2" s="1"/>
  <c r="O2259" i="2" s="1"/>
  <c r="F2259" i="2"/>
  <c r="Q2259" i="2" s="1"/>
  <c r="D2259" i="2"/>
  <c r="B2259" i="2"/>
  <c r="Q2258" i="2"/>
  <c r="G2258" i="2"/>
  <c r="K2258" i="2" s="1"/>
  <c r="O2258" i="2" s="1"/>
  <c r="F2258" i="2"/>
  <c r="D2258" i="2"/>
  <c r="P2258" i="2"/>
  <c r="B2258" i="2"/>
  <c r="K2257" i="2"/>
  <c r="O2257" i="2" s="1"/>
  <c r="G2257" i="2"/>
  <c r="F2257" i="2"/>
  <c r="Q2257" i="2" s="1"/>
  <c r="D2257" i="2"/>
  <c r="P2257" i="2"/>
  <c r="B2257" i="2"/>
  <c r="P2256" i="2"/>
  <c r="G2256" i="2"/>
  <c r="K2256" i="2" s="1"/>
  <c r="O2256" i="2" s="1"/>
  <c r="F2256" i="2"/>
  <c r="Q2256" i="2" s="1"/>
  <c r="D2256" i="2"/>
  <c r="B2256" i="2"/>
  <c r="P2255" i="2"/>
  <c r="G2255" i="2"/>
  <c r="K2255" i="2" s="1"/>
  <c r="O2255" i="2" s="1"/>
  <c r="F2255" i="2"/>
  <c r="Q2255" i="2" s="1"/>
  <c r="D2255" i="2"/>
  <c r="B2255" i="2"/>
  <c r="Q2254" i="2"/>
  <c r="G2254" i="2"/>
  <c r="K2254" i="2" s="1"/>
  <c r="O2254" i="2" s="1"/>
  <c r="F2254" i="2"/>
  <c r="D2254" i="2"/>
  <c r="P2254" i="2"/>
  <c r="B2254" i="2"/>
  <c r="O2253" i="2"/>
  <c r="K2253" i="2"/>
  <c r="G2253" i="2"/>
  <c r="F2253" i="2"/>
  <c r="Q2253" i="2" s="1"/>
  <c r="D2253" i="2"/>
  <c r="P2253" i="2"/>
  <c r="B2253" i="2"/>
  <c r="P2252" i="2"/>
  <c r="G2252" i="2"/>
  <c r="K2252" i="2" s="1"/>
  <c r="O2252" i="2" s="1"/>
  <c r="F2252" i="2"/>
  <c r="Q2252" i="2" s="1"/>
  <c r="D2252" i="2"/>
  <c r="B2252" i="2"/>
  <c r="P2251" i="2"/>
  <c r="G2251" i="2"/>
  <c r="K2251" i="2" s="1"/>
  <c r="O2251" i="2" s="1"/>
  <c r="F2251" i="2"/>
  <c r="Q2251" i="2" s="1"/>
  <c r="D2251" i="2"/>
  <c r="B2251" i="2"/>
  <c r="Q2250" i="2"/>
  <c r="G2250" i="2"/>
  <c r="K2250" i="2" s="1"/>
  <c r="O2250" i="2" s="1"/>
  <c r="F2250" i="2"/>
  <c r="D2250" i="2"/>
  <c r="P2250" i="2"/>
  <c r="B2250" i="2"/>
  <c r="O2249" i="2"/>
  <c r="K2249" i="2"/>
  <c r="G2249" i="2"/>
  <c r="F2249" i="2"/>
  <c r="Q2249" i="2" s="1"/>
  <c r="D2249" i="2"/>
  <c r="P2249" i="2"/>
  <c r="B2249" i="2"/>
  <c r="P2248" i="2"/>
  <c r="G2248" i="2"/>
  <c r="K2248" i="2" s="1"/>
  <c r="O2248" i="2" s="1"/>
  <c r="F2248" i="2"/>
  <c r="Q2248" i="2" s="1"/>
  <c r="D2248" i="2"/>
  <c r="B2248" i="2"/>
  <c r="P2247" i="2"/>
  <c r="G2247" i="2"/>
  <c r="K2247" i="2" s="1"/>
  <c r="O2247" i="2" s="1"/>
  <c r="F2247" i="2"/>
  <c r="Q2247" i="2" s="1"/>
  <c r="D2247" i="2"/>
  <c r="B2247" i="2"/>
  <c r="Q2246" i="2"/>
  <c r="G2246" i="2"/>
  <c r="K2246" i="2" s="1"/>
  <c r="O2246" i="2" s="1"/>
  <c r="F2246" i="2"/>
  <c r="D2246" i="2"/>
  <c r="P2246" i="2"/>
  <c r="B2246" i="2"/>
  <c r="O2245" i="2"/>
  <c r="K2245" i="2"/>
  <c r="G2245" i="2"/>
  <c r="F2245" i="2"/>
  <c r="Q2245" i="2" s="1"/>
  <c r="D2245" i="2"/>
  <c r="P2245" i="2"/>
  <c r="B2245" i="2"/>
  <c r="P2244" i="2"/>
  <c r="G2244" i="2"/>
  <c r="K2244" i="2" s="1"/>
  <c r="O2244" i="2" s="1"/>
  <c r="F2244" i="2"/>
  <c r="Q2244" i="2" s="1"/>
  <c r="D2244" i="2"/>
  <c r="B2244" i="2"/>
  <c r="P2243" i="2"/>
  <c r="G2243" i="2"/>
  <c r="K2243" i="2" s="1"/>
  <c r="O2243" i="2" s="1"/>
  <c r="F2243" i="2"/>
  <c r="Q2243" i="2" s="1"/>
  <c r="D2243" i="2"/>
  <c r="B2243" i="2"/>
  <c r="Q2242" i="2"/>
  <c r="G2242" i="2"/>
  <c r="K2242" i="2" s="1"/>
  <c r="O2242" i="2" s="1"/>
  <c r="F2242" i="2"/>
  <c r="D2242" i="2"/>
  <c r="P2242" i="2"/>
  <c r="B2242" i="2"/>
  <c r="K2241" i="2"/>
  <c r="O2241" i="2" s="1"/>
  <c r="G2241" i="2"/>
  <c r="F2241" i="2"/>
  <c r="Q2241" i="2" s="1"/>
  <c r="D2241" i="2"/>
  <c r="P2241" i="2"/>
  <c r="B2241" i="2"/>
  <c r="P2240" i="2"/>
  <c r="G2240" i="2"/>
  <c r="K2240" i="2" s="1"/>
  <c r="O2240" i="2" s="1"/>
  <c r="F2240" i="2"/>
  <c r="Q2240" i="2" s="1"/>
  <c r="D2240" i="2"/>
  <c r="B2240" i="2"/>
  <c r="P2239" i="2"/>
  <c r="G2239" i="2"/>
  <c r="K2239" i="2" s="1"/>
  <c r="O2239" i="2" s="1"/>
  <c r="F2239" i="2"/>
  <c r="Q2239" i="2" s="1"/>
  <c r="D2239" i="2"/>
  <c r="B2239" i="2"/>
  <c r="Q2238" i="2"/>
  <c r="G2238" i="2"/>
  <c r="K2238" i="2" s="1"/>
  <c r="O2238" i="2" s="1"/>
  <c r="F2238" i="2"/>
  <c r="D2238" i="2"/>
  <c r="P2238" i="2"/>
  <c r="B2238" i="2"/>
  <c r="O2237" i="2"/>
  <c r="K2237" i="2"/>
  <c r="G2237" i="2"/>
  <c r="F2237" i="2"/>
  <c r="Q2237" i="2" s="1"/>
  <c r="D2237" i="2"/>
  <c r="P2237" i="2"/>
  <c r="B2237" i="2"/>
  <c r="P2236" i="2"/>
  <c r="G2236" i="2"/>
  <c r="K2236" i="2" s="1"/>
  <c r="O2236" i="2" s="1"/>
  <c r="F2236" i="2"/>
  <c r="Q2236" i="2" s="1"/>
  <c r="D2236" i="2"/>
  <c r="B2236" i="2"/>
  <c r="P2235" i="2"/>
  <c r="G2235" i="2"/>
  <c r="K2235" i="2" s="1"/>
  <c r="O2235" i="2" s="1"/>
  <c r="F2235" i="2"/>
  <c r="Q2235" i="2" s="1"/>
  <c r="D2235" i="2"/>
  <c r="B2235" i="2"/>
  <c r="Q2234" i="2"/>
  <c r="G2234" i="2"/>
  <c r="K2234" i="2" s="1"/>
  <c r="O2234" i="2" s="1"/>
  <c r="F2234" i="2"/>
  <c r="D2234" i="2"/>
  <c r="P2234" i="2"/>
  <c r="B2234" i="2"/>
  <c r="O2233" i="2"/>
  <c r="K2233" i="2"/>
  <c r="G2233" i="2"/>
  <c r="F2233" i="2"/>
  <c r="Q2233" i="2" s="1"/>
  <c r="D2233" i="2"/>
  <c r="P2233" i="2"/>
  <c r="B2233" i="2"/>
  <c r="P2232" i="2"/>
  <c r="G2232" i="2"/>
  <c r="K2232" i="2" s="1"/>
  <c r="O2232" i="2" s="1"/>
  <c r="F2232" i="2"/>
  <c r="Q2232" i="2" s="1"/>
  <c r="D2232" i="2"/>
  <c r="B2232" i="2"/>
  <c r="P2231" i="2"/>
  <c r="G2231" i="2"/>
  <c r="K2231" i="2" s="1"/>
  <c r="O2231" i="2" s="1"/>
  <c r="F2231" i="2"/>
  <c r="Q2231" i="2" s="1"/>
  <c r="D2231" i="2"/>
  <c r="B2231" i="2"/>
  <c r="Q2230" i="2"/>
  <c r="G2230" i="2"/>
  <c r="K2230" i="2" s="1"/>
  <c r="O2230" i="2" s="1"/>
  <c r="F2230" i="2"/>
  <c r="D2230" i="2"/>
  <c r="P2230" i="2"/>
  <c r="B2230" i="2"/>
  <c r="K2229" i="2"/>
  <c r="O2229" i="2" s="1"/>
  <c r="G2229" i="2"/>
  <c r="F2229" i="2"/>
  <c r="Q2229" i="2" s="1"/>
  <c r="D2229" i="2"/>
  <c r="P2229" i="2"/>
  <c r="B2229" i="2"/>
  <c r="P2228" i="2"/>
  <c r="G2228" i="2"/>
  <c r="K2228" i="2" s="1"/>
  <c r="O2228" i="2" s="1"/>
  <c r="F2228" i="2"/>
  <c r="Q2228" i="2" s="1"/>
  <c r="D2228" i="2"/>
  <c r="B2228" i="2"/>
  <c r="P2227" i="2"/>
  <c r="G2227" i="2"/>
  <c r="K2227" i="2" s="1"/>
  <c r="O2227" i="2" s="1"/>
  <c r="F2227" i="2"/>
  <c r="Q2227" i="2" s="1"/>
  <c r="D2227" i="2"/>
  <c r="B2227" i="2"/>
  <c r="Q2226" i="2"/>
  <c r="G2226" i="2"/>
  <c r="K2226" i="2" s="1"/>
  <c r="O2226" i="2" s="1"/>
  <c r="F2226" i="2"/>
  <c r="D2226" i="2"/>
  <c r="P2226" i="2"/>
  <c r="B2226" i="2"/>
  <c r="K2225" i="2"/>
  <c r="O2225" i="2" s="1"/>
  <c r="G2225" i="2"/>
  <c r="F2225" i="2"/>
  <c r="Q2225" i="2" s="1"/>
  <c r="D2225" i="2"/>
  <c r="P2225" i="2"/>
  <c r="B2225" i="2"/>
  <c r="P2224" i="2"/>
  <c r="G2224" i="2"/>
  <c r="K2224" i="2" s="1"/>
  <c r="O2224" i="2" s="1"/>
  <c r="F2224" i="2"/>
  <c r="Q2224" i="2" s="1"/>
  <c r="D2224" i="2"/>
  <c r="B2224" i="2"/>
  <c r="P2223" i="2"/>
  <c r="G2223" i="2"/>
  <c r="K2223" i="2" s="1"/>
  <c r="O2223" i="2" s="1"/>
  <c r="F2223" i="2"/>
  <c r="Q2223" i="2" s="1"/>
  <c r="D2223" i="2"/>
  <c r="B2223" i="2"/>
  <c r="Q2222" i="2"/>
  <c r="G2222" i="2"/>
  <c r="K2222" i="2" s="1"/>
  <c r="O2222" i="2" s="1"/>
  <c r="F2222" i="2"/>
  <c r="D2222" i="2"/>
  <c r="P2222" i="2"/>
  <c r="B2222" i="2"/>
  <c r="O2221" i="2"/>
  <c r="K2221" i="2"/>
  <c r="G2221" i="2"/>
  <c r="F2221" i="2"/>
  <c r="Q2221" i="2" s="1"/>
  <c r="D2221" i="2"/>
  <c r="P2221" i="2"/>
  <c r="B2221" i="2"/>
  <c r="P2220" i="2"/>
  <c r="G2220" i="2"/>
  <c r="K2220" i="2" s="1"/>
  <c r="O2220" i="2" s="1"/>
  <c r="F2220" i="2"/>
  <c r="Q2220" i="2" s="1"/>
  <c r="D2220" i="2"/>
  <c r="B2220" i="2"/>
  <c r="P2219" i="2"/>
  <c r="G2219" i="2"/>
  <c r="K2219" i="2" s="1"/>
  <c r="O2219" i="2" s="1"/>
  <c r="F2219" i="2"/>
  <c r="Q2219" i="2" s="1"/>
  <c r="D2219" i="2"/>
  <c r="B2219" i="2"/>
  <c r="Q2218" i="2"/>
  <c r="G2218" i="2"/>
  <c r="K2218" i="2" s="1"/>
  <c r="O2218" i="2" s="1"/>
  <c r="F2218" i="2"/>
  <c r="D2218" i="2"/>
  <c r="P2218" i="2"/>
  <c r="B2218" i="2"/>
  <c r="O2217" i="2"/>
  <c r="K2217" i="2"/>
  <c r="G2217" i="2"/>
  <c r="F2217" i="2"/>
  <c r="Q2217" i="2" s="1"/>
  <c r="D2217" i="2"/>
  <c r="P2217" i="2"/>
  <c r="B2217" i="2"/>
  <c r="P2216" i="2"/>
  <c r="G2216" i="2"/>
  <c r="K2216" i="2" s="1"/>
  <c r="O2216" i="2" s="1"/>
  <c r="F2216" i="2"/>
  <c r="Q2216" i="2" s="1"/>
  <c r="D2216" i="2"/>
  <c r="B2216" i="2"/>
  <c r="P2215" i="2"/>
  <c r="G2215" i="2"/>
  <c r="K2215" i="2" s="1"/>
  <c r="O2215" i="2" s="1"/>
  <c r="F2215" i="2"/>
  <c r="Q2215" i="2" s="1"/>
  <c r="D2215" i="2"/>
  <c r="B2215" i="2"/>
  <c r="Q2214" i="2"/>
  <c r="G2214" i="2"/>
  <c r="K2214" i="2" s="1"/>
  <c r="O2214" i="2" s="1"/>
  <c r="F2214" i="2"/>
  <c r="D2214" i="2"/>
  <c r="P2214" i="2"/>
  <c r="B2214" i="2"/>
  <c r="O2213" i="2"/>
  <c r="K2213" i="2"/>
  <c r="G2213" i="2"/>
  <c r="F2213" i="2"/>
  <c r="Q2213" i="2" s="1"/>
  <c r="D2213" i="2"/>
  <c r="P2213" i="2"/>
  <c r="B2213" i="2"/>
  <c r="P2212" i="2"/>
  <c r="G2212" i="2"/>
  <c r="K2212" i="2" s="1"/>
  <c r="O2212" i="2" s="1"/>
  <c r="F2212" i="2"/>
  <c r="Q2212" i="2" s="1"/>
  <c r="D2212" i="2"/>
  <c r="B2212" i="2"/>
  <c r="P2211" i="2"/>
  <c r="G2211" i="2"/>
  <c r="K2211" i="2" s="1"/>
  <c r="O2211" i="2" s="1"/>
  <c r="F2211" i="2"/>
  <c r="Q2211" i="2" s="1"/>
  <c r="D2211" i="2"/>
  <c r="B2211" i="2"/>
  <c r="Q2210" i="2"/>
  <c r="G2210" i="2"/>
  <c r="K2210" i="2" s="1"/>
  <c r="O2210" i="2" s="1"/>
  <c r="F2210" i="2"/>
  <c r="D2210" i="2"/>
  <c r="P2210" i="2"/>
  <c r="B2210" i="2"/>
  <c r="K2209" i="2"/>
  <c r="O2209" i="2" s="1"/>
  <c r="G2209" i="2"/>
  <c r="F2209" i="2"/>
  <c r="Q2209" i="2" s="1"/>
  <c r="D2209" i="2"/>
  <c r="P2209" i="2"/>
  <c r="B2209" i="2"/>
  <c r="P2208" i="2"/>
  <c r="G2208" i="2"/>
  <c r="K2208" i="2" s="1"/>
  <c r="O2208" i="2" s="1"/>
  <c r="F2208" i="2"/>
  <c r="Q2208" i="2" s="1"/>
  <c r="D2208" i="2"/>
  <c r="B2208" i="2"/>
  <c r="P2207" i="2"/>
  <c r="G2207" i="2"/>
  <c r="K2207" i="2" s="1"/>
  <c r="O2207" i="2" s="1"/>
  <c r="F2207" i="2"/>
  <c r="Q2207" i="2" s="1"/>
  <c r="D2207" i="2"/>
  <c r="B2207" i="2"/>
  <c r="Q2206" i="2"/>
  <c r="G2206" i="2"/>
  <c r="K2206" i="2" s="1"/>
  <c r="O2206" i="2" s="1"/>
  <c r="F2206" i="2"/>
  <c r="D2206" i="2"/>
  <c r="P2206" i="2"/>
  <c r="B2206" i="2"/>
  <c r="O2205" i="2"/>
  <c r="K2205" i="2"/>
  <c r="G2205" i="2"/>
  <c r="F2205" i="2"/>
  <c r="Q2205" i="2" s="1"/>
  <c r="D2205" i="2"/>
  <c r="P2205" i="2"/>
  <c r="B2205" i="2"/>
  <c r="P2204" i="2"/>
  <c r="G2204" i="2"/>
  <c r="K2204" i="2" s="1"/>
  <c r="O2204" i="2" s="1"/>
  <c r="F2204" i="2"/>
  <c r="Q2204" i="2" s="1"/>
  <c r="D2204" i="2"/>
  <c r="B2204" i="2"/>
  <c r="P2203" i="2"/>
  <c r="G2203" i="2"/>
  <c r="K2203" i="2" s="1"/>
  <c r="O2203" i="2" s="1"/>
  <c r="F2203" i="2"/>
  <c r="Q2203" i="2" s="1"/>
  <c r="D2203" i="2"/>
  <c r="B2203" i="2"/>
  <c r="Q2202" i="2"/>
  <c r="G2202" i="2"/>
  <c r="K2202" i="2" s="1"/>
  <c r="O2202" i="2" s="1"/>
  <c r="F2202" i="2"/>
  <c r="D2202" i="2"/>
  <c r="P2202" i="2"/>
  <c r="B2202" i="2"/>
  <c r="O2201" i="2"/>
  <c r="K2201" i="2"/>
  <c r="G2201" i="2"/>
  <c r="F2201" i="2"/>
  <c r="Q2201" i="2" s="1"/>
  <c r="D2201" i="2"/>
  <c r="P2201" i="2"/>
  <c r="B2201" i="2"/>
  <c r="P2200" i="2"/>
  <c r="G2200" i="2"/>
  <c r="K2200" i="2" s="1"/>
  <c r="O2200" i="2" s="1"/>
  <c r="F2200" i="2"/>
  <c r="Q2200" i="2" s="1"/>
  <c r="D2200" i="2"/>
  <c r="B2200" i="2"/>
  <c r="P2199" i="2"/>
  <c r="G2199" i="2"/>
  <c r="K2199" i="2" s="1"/>
  <c r="O2199" i="2" s="1"/>
  <c r="F2199" i="2"/>
  <c r="Q2199" i="2" s="1"/>
  <c r="D2199" i="2"/>
  <c r="B2199" i="2"/>
  <c r="Q2198" i="2"/>
  <c r="G2198" i="2"/>
  <c r="K2198" i="2" s="1"/>
  <c r="O2198" i="2" s="1"/>
  <c r="F2198" i="2"/>
  <c r="D2198" i="2"/>
  <c r="P2198" i="2"/>
  <c r="B2198" i="2"/>
  <c r="K2197" i="2"/>
  <c r="O2197" i="2" s="1"/>
  <c r="G2197" i="2"/>
  <c r="F2197" i="2"/>
  <c r="Q2197" i="2" s="1"/>
  <c r="D2197" i="2"/>
  <c r="P2197" i="2"/>
  <c r="B2197" i="2"/>
  <c r="P2196" i="2"/>
  <c r="G2196" i="2"/>
  <c r="K2196" i="2" s="1"/>
  <c r="O2196" i="2" s="1"/>
  <c r="F2196" i="2"/>
  <c r="Q2196" i="2" s="1"/>
  <c r="D2196" i="2"/>
  <c r="B2196" i="2"/>
  <c r="P2195" i="2"/>
  <c r="G2195" i="2"/>
  <c r="K2195" i="2" s="1"/>
  <c r="O2195" i="2" s="1"/>
  <c r="F2195" i="2"/>
  <c r="Q2195" i="2" s="1"/>
  <c r="D2195" i="2"/>
  <c r="B2195" i="2"/>
  <c r="Q2194" i="2"/>
  <c r="G2194" i="2"/>
  <c r="K2194" i="2" s="1"/>
  <c r="O2194" i="2" s="1"/>
  <c r="F2194" i="2"/>
  <c r="D2194" i="2"/>
  <c r="P2194" i="2"/>
  <c r="B2194" i="2"/>
  <c r="K2193" i="2"/>
  <c r="O2193" i="2" s="1"/>
  <c r="G2193" i="2"/>
  <c r="F2193" i="2"/>
  <c r="Q2193" i="2" s="1"/>
  <c r="D2193" i="2"/>
  <c r="P2193" i="2"/>
  <c r="B2193" i="2"/>
  <c r="P2192" i="2"/>
  <c r="G2192" i="2"/>
  <c r="K2192" i="2" s="1"/>
  <c r="O2192" i="2" s="1"/>
  <c r="F2192" i="2"/>
  <c r="Q2192" i="2" s="1"/>
  <c r="D2192" i="2"/>
  <c r="B2192" i="2"/>
  <c r="P2191" i="2"/>
  <c r="G2191" i="2"/>
  <c r="K2191" i="2" s="1"/>
  <c r="O2191" i="2" s="1"/>
  <c r="F2191" i="2"/>
  <c r="Q2191" i="2" s="1"/>
  <c r="D2191" i="2"/>
  <c r="B2191" i="2"/>
  <c r="Q2190" i="2"/>
  <c r="G2190" i="2"/>
  <c r="K2190" i="2" s="1"/>
  <c r="O2190" i="2" s="1"/>
  <c r="F2190" i="2"/>
  <c r="D2190" i="2"/>
  <c r="P2190" i="2"/>
  <c r="B2190" i="2"/>
  <c r="O2189" i="2"/>
  <c r="K2189" i="2"/>
  <c r="G2189" i="2"/>
  <c r="F2189" i="2"/>
  <c r="Q2189" i="2" s="1"/>
  <c r="D2189" i="2"/>
  <c r="P2189" i="2"/>
  <c r="B2189" i="2"/>
  <c r="P2188" i="2"/>
  <c r="G2188" i="2"/>
  <c r="K2188" i="2" s="1"/>
  <c r="O2188" i="2" s="1"/>
  <c r="F2188" i="2"/>
  <c r="Q2188" i="2" s="1"/>
  <c r="D2188" i="2"/>
  <c r="B2188" i="2"/>
  <c r="P2187" i="2"/>
  <c r="G2187" i="2"/>
  <c r="K2187" i="2" s="1"/>
  <c r="O2187" i="2" s="1"/>
  <c r="F2187" i="2"/>
  <c r="Q2187" i="2" s="1"/>
  <c r="D2187" i="2"/>
  <c r="B2187" i="2"/>
  <c r="Q2186" i="2"/>
  <c r="G2186" i="2"/>
  <c r="K2186" i="2" s="1"/>
  <c r="O2186" i="2" s="1"/>
  <c r="F2186" i="2"/>
  <c r="D2186" i="2"/>
  <c r="P2186" i="2"/>
  <c r="B2186" i="2"/>
  <c r="O2185" i="2"/>
  <c r="K2185" i="2"/>
  <c r="G2185" i="2"/>
  <c r="F2185" i="2"/>
  <c r="Q2185" i="2" s="1"/>
  <c r="D2185" i="2"/>
  <c r="P2185" i="2"/>
  <c r="B2185" i="2"/>
  <c r="P2184" i="2"/>
  <c r="G2184" i="2"/>
  <c r="K2184" i="2" s="1"/>
  <c r="O2184" i="2" s="1"/>
  <c r="F2184" i="2"/>
  <c r="Q2184" i="2" s="1"/>
  <c r="D2184" i="2"/>
  <c r="B2184" i="2"/>
  <c r="P2183" i="2"/>
  <c r="G2183" i="2"/>
  <c r="K2183" i="2" s="1"/>
  <c r="O2183" i="2" s="1"/>
  <c r="F2183" i="2"/>
  <c r="Q2183" i="2" s="1"/>
  <c r="D2183" i="2"/>
  <c r="B2183" i="2"/>
  <c r="Q2182" i="2"/>
  <c r="G2182" i="2"/>
  <c r="K2182" i="2" s="1"/>
  <c r="O2182" i="2" s="1"/>
  <c r="F2182" i="2"/>
  <c r="D2182" i="2"/>
  <c r="P2182" i="2"/>
  <c r="B2182" i="2"/>
  <c r="O2181" i="2"/>
  <c r="K2181" i="2"/>
  <c r="G2181" i="2"/>
  <c r="F2181" i="2"/>
  <c r="Q2181" i="2" s="1"/>
  <c r="D2181" i="2"/>
  <c r="P2181" i="2"/>
  <c r="B2181" i="2"/>
  <c r="P2180" i="2"/>
  <c r="G2180" i="2"/>
  <c r="K2180" i="2" s="1"/>
  <c r="O2180" i="2" s="1"/>
  <c r="F2180" i="2"/>
  <c r="Q2180" i="2" s="1"/>
  <c r="D2180" i="2"/>
  <c r="B2180" i="2"/>
  <c r="P2179" i="2"/>
  <c r="G2179" i="2"/>
  <c r="K2179" i="2" s="1"/>
  <c r="O2179" i="2" s="1"/>
  <c r="F2179" i="2"/>
  <c r="Q2179" i="2" s="1"/>
  <c r="D2179" i="2"/>
  <c r="B2179" i="2"/>
  <c r="Q2178" i="2"/>
  <c r="G2178" i="2"/>
  <c r="K2178" i="2" s="1"/>
  <c r="O2178" i="2" s="1"/>
  <c r="F2178" i="2"/>
  <c r="D2178" i="2"/>
  <c r="P2178" i="2"/>
  <c r="B2178" i="2"/>
  <c r="K2177" i="2"/>
  <c r="O2177" i="2" s="1"/>
  <c r="G2177" i="2"/>
  <c r="F2177" i="2"/>
  <c r="Q2177" i="2" s="1"/>
  <c r="D2177" i="2"/>
  <c r="P2177" i="2"/>
  <c r="B2177" i="2"/>
  <c r="P2176" i="2"/>
  <c r="G2176" i="2"/>
  <c r="K2176" i="2" s="1"/>
  <c r="O2176" i="2" s="1"/>
  <c r="F2176" i="2"/>
  <c r="Q2176" i="2" s="1"/>
  <c r="D2176" i="2"/>
  <c r="B2176" i="2"/>
  <c r="P2175" i="2"/>
  <c r="G2175" i="2"/>
  <c r="K2175" i="2" s="1"/>
  <c r="O2175" i="2" s="1"/>
  <c r="F2175" i="2"/>
  <c r="Q2175" i="2" s="1"/>
  <c r="D2175" i="2"/>
  <c r="B2175" i="2"/>
  <c r="P2174" i="2"/>
  <c r="K2174" i="2"/>
  <c r="O2174" i="2" s="1"/>
  <c r="G2174" i="2"/>
  <c r="F2174" i="2"/>
  <c r="Q2174" i="2" s="1"/>
  <c r="D2174" i="2"/>
  <c r="B2174" i="2"/>
  <c r="Q2173" i="2"/>
  <c r="P2173" i="2"/>
  <c r="G2173" i="2"/>
  <c r="K2173" i="2" s="1"/>
  <c r="O2173" i="2" s="1"/>
  <c r="F2173" i="2"/>
  <c r="D2173" i="2"/>
  <c r="B2173" i="2"/>
  <c r="K2172" i="2"/>
  <c r="O2172" i="2" s="1"/>
  <c r="G2172" i="2"/>
  <c r="F2172" i="2"/>
  <c r="Q2172" i="2" s="1"/>
  <c r="D2172" i="2"/>
  <c r="P2172" i="2"/>
  <c r="B2172" i="2"/>
  <c r="Q2171" i="2"/>
  <c r="G2171" i="2"/>
  <c r="K2171" i="2" s="1"/>
  <c r="O2171" i="2" s="1"/>
  <c r="F2171" i="2"/>
  <c r="D2171" i="2"/>
  <c r="P2171" i="2"/>
  <c r="B2171" i="2"/>
  <c r="K2170" i="2"/>
  <c r="O2170" i="2" s="1"/>
  <c r="G2170" i="2"/>
  <c r="F2170" i="2"/>
  <c r="Q2170" i="2" s="1"/>
  <c r="D2170" i="2"/>
  <c r="P2170" i="2"/>
  <c r="B2170" i="2"/>
  <c r="P2169" i="2"/>
  <c r="G2169" i="2"/>
  <c r="K2169" i="2" s="1"/>
  <c r="O2169" i="2" s="1"/>
  <c r="F2169" i="2"/>
  <c r="Q2169" i="2" s="1"/>
  <c r="D2169" i="2"/>
  <c r="B2169" i="2"/>
  <c r="P2168" i="2"/>
  <c r="G2168" i="2"/>
  <c r="K2168" i="2" s="1"/>
  <c r="O2168" i="2" s="1"/>
  <c r="F2168" i="2"/>
  <c r="Q2168" i="2" s="1"/>
  <c r="D2168" i="2"/>
  <c r="B2168" i="2"/>
  <c r="Q2167" i="2"/>
  <c r="G2167" i="2"/>
  <c r="K2167" i="2" s="1"/>
  <c r="O2167" i="2" s="1"/>
  <c r="F2167" i="2"/>
  <c r="D2167" i="2"/>
  <c r="P2167" i="2"/>
  <c r="B2167" i="2"/>
  <c r="K2166" i="2"/>
  <c r="O2166" i="2" s="1"/>
  <c r="G2166" i="2"/>
  <c r="F2166" i="2"/>
  <c r="Q2166" i="2" s="1"/>
  <c r="D2166" i="2"/>
  <c r="P2166" i="2"/>
  <c r="B2166" i="2"/>
  <c r="P2165" i="2"/>
  <c r="G2165" i="2"/>
  <c r="K2165" i="2" s="1"/>
  <c r="O2165" i="2" s="1"/>
  <c r="F2165" i="2"/>
  <c r="Q2165" i="2" s="1"/>
  <c r="D2165" i="2"/>
  <c r="B2165" i="2"/>
  <c r="P2164" i="2"/>
  <c r="G2164" i="2"/>
  <c r="K2164" i="2" s="1"/>
  <c r="O2164" i="2" s="1"/>
  <c r="F2164" i="2"/>
  <c r="Q2164" i="2" s="1"/>
  <c r="D2164" i="2"/>
  <c r="B2164" i="2"/>
  <c r="Q2163" i="2"/>
  <c r="G2163" i="2"/>
  <c r="K2163" i="2" s="1"/>
  <c r="O2163" i="2" s="1"/>
  <c r="F2163" i="2"/>
  <c r="D2163" i="2"/>
  <c r="P2163" i="2"/>
  <c r="B2163" i="2"/>
  <c r="P2162" i="2"/>
  <c r="K2162" i="2"/>
  <c r="O2162" i="2" s="1"/>
  <c r="G2162" i="2"/>
  <c r="F2162" i="2"/>
  <c r="Q2162" i="2" s="1"/>
  <c r="D2162" i="2"/>
  <c r="B2162" i="2"/>
  <c r="P2161" i="2"/>
  <c r="G2161" i="2"/>
  <c r="K2161" i="2" s="1"/>
  <c r="O2161" i="2" s="1"/>
  <c r="F2161" i="2"/>
  <c r="Q2161" i="2" s="1"/>
  <c r="D2161" i="2"/>
  <c r="B2161" i="2"/>
  <c r="P2160" i="2"/>
  <c r="G2160" i="2"/>
  <c r="K2160" i="2" s="1"/>
  <c r="O2160" i="2" s="1"/>
  <c r="F2160" i="2"/>
  <c r="Q2160" i="2" s="1"/>
  <c r="D2160" i="2"/>
  <c r="B2160" i="2"/>
  <c r="Q2159" i="2"/>
  <c r="G2159" i="2"/>
  <c r="K2159" i="2" s="1"/>
  <c r="O2159" i="2" s="1"/>
  <c r="F2159" i="2"/>
  <c r="D2159" i="2"/>
  <c r="P2159" i="2"/>
  <c r="B2159" i="2"/>
  <c r="P2158" i="2"/>
  <c r="O2158" i="2"/>
  <c r="K2158" i="2"/>
  <c r="G2158" i="2"/>
  <c r="F2158" i="2"/>
  <c r="Q2158" i="2" s="1"/>
  <c r="D2158" i="2"/>
  <c r="B2158" i="2"/>
  <c r="P2157" i="2"/>
  <c r="G2157" i="2"/>
  <c r="K2157" i="2" s="1"/>
  <c r="O2157" i="2" s="1"/>
  <c r="F2157" i="2"/>
  <c r="Q2157" i="2" s="1"/>
  <c r="D2157" i="2"/>
  <c r="B2157" i="2"/>
  <c r="P2156" i="2"/>
  <c r="G2156" i="2"/>
  <c r="K2156" i="2" s="1"/>
  <c r="O2156" i="2" s="1"/>
  <c r="F2156" i="2"/>
  <c r="Q2156" i="2" s="1"/>
  <c r="D2156" i="2"/>
  <c r="B2156" i="2"/>
  <c r="Q2155" i="2"/>
  <c r="G2155" i="2"/>
  <c r="K2155" i="2" s="1"/>
  <c r="O2155" i="2" s="1"/>
  <c r="F2155" i="2"/>
  <c r="D2155" i="2"/>
  <c r="P2155" i="2"/>
  <c r="B2155" i="2"/>
  <c r="P2154" i="2"/>
  <c r="O2154" i="2"/>
  <c r="K2154" i="2"/>
  <c r="G2154" i="2"/>
  <c r="F2154" i="2"/>
  <c r="Q2154" i="2" s="1"/>
  <c r="D2154" i="2"/>
  <c r="B2154" i="2"/>
  <c r="P2153" i="2"/>
  <c r="G2153" i="2"/>
  <c r="K2153" i="2" s="1"/>
  <c r="O2153" i="2" s="1"/>
  <c r="F2153" i="2"/>
  <c r="Q2153" i="2" s="1"/>
  <c r="D2153" i="2"/>
  <c r="B2153" i="2"/>
  <c r="P2152" i="2"/>
  <c r="G2152" i="2"/>
  <c r="K2152" i="2" s="1"/>
  <c r="O2152" i="2" s="1"/>
  <c r="F2152" i="2"/>
  <c r="Q2152" i="2" s="1"/>
  <c r="D2152" i="2"/>
  <c r="B2152" i="2"/>
  <c r="Q2151" i="2"/>
  <c r="G2151" i="2"/>
  <c r="K2151" i="2" s="1"/>
  <c r="O2151" i="2" s="1"/>
  <c r="F2151" i="2"/>
  <c r="D2151" i="2"/>
  <c r="P2151" i="2"/>
  <c r="B2151" i="2"/>
  <c r="P2150" i="2"/>
  <c r="K2150" i="2"/>
  <c r="O2150" i="2" s="1"/>
  <c r="G2150" i="2"/>
  <c r="F2150" i="2"/>
  <c r="Q2150" i="2" s="1"/>
  <c r="D2150" i="2"/>
  <c r="B2150" i="2"/>
  <c r="P2149" i="2"/>
  <c r="G2149" i="2"/>
  <c r="K2149" i="2" s="1"/>
  <c r="O2149" i="2" s="1"/>
  <c r="F2149" i="2"/>
  <c r="Q2149" i="2" s="1"/>
  <c r="D2149" i="2"/>
  <c r="B2149" i="2"/>
  <c r="P2148" i="2"/>
  <c r="G2148" i="2"/>
  <c r="K2148" i="2" s="1"/>
  <c r="O2148" i="2" s="1"/>
  <c r="F2148" i="2"/>
  <c r="Q2148" i="2" s="1"/>
  <c r="D2148" i="2"/>
  <c r="B2148" i="2"/>
  <c r="Q2147" i="2"/>
  <c r="G2147" i="2"/>
  <c r="K2147" i="2" s="1"/>
  <c r="O2147" i="2" s="1"/>
  <c r="F2147" i="2"/>
  <c r="D2147" i="2"/>
  <c r="P2147" i="2"/>
  <c r="B2147" i="2"/>
  <c r="P2146" i="2"/>
  <c r="K2146" i="2"/>
  <c r="O2146" i="2" s="1"/>
  <c r="G2146" i="2"/>
  <c r="F2146" i="2"/>
  <c r="Q2146" i="2" s="1"/>
  <c r="D2146" i="2"/>
  <c r="B2146" i="2"/>
  <c r="P2145" i="2"/>
  <c r="G2145" i="2"/>
  <c r="K2145" i="2" s="1"/>
  <c r="O2145" i="2" s="1"/>
  <c r="F2145" i="2"/>
  <c r="Q2145" i="2" s="1"/>
  <c r="D2145" i="2"/>
  <c r="B2145" i="2"/>
  <c r="P2144" i="2"/>
  <c r="G2144" i="2"/>
  <c r="K2144" i="2" s="1"/>
  <c r="O2144" i="2" s="1"/>
  <c r="F2144" i="2"/>
  <c r="Q2144" i="2" s="1"/>
  <c r="D2144" i="2"/>
  <c r="B2144" i="2"/>
  <c r="Q2143" i="2"/>
  <c r="G2143" i="2"/>
  <c r="K2143" i="2" s="1"/>
  <c r="O2143" i="2" s="1"/>
  <c r="F2143" i="2"/>
  <c r="D2143" i="2"/>
  <c r="P2143" i="2"/>
  <c r="B2143" i="2"/>
  <c r="P2142" i="2"/>
  <c r="O2142" i="2"/>
  <c r="K2142" i="2"/>
  <c r="G2142" i="2"/>
  <c r="F2142" i="2"/>
  <c r="Q2142" i="2" s="1"/>
  <c r="D2142" i="2"/>
  <c r="B2142" i="2"/>
  <c r="P2141" i="2"/>
  <c r="G2141" i="2"/>
  <c r="K2141" i="2" s="1"/>
  <c r="O2141" i="2" s="1"/>
  <c r="F2141" i="2"/>
  <c r="Q2141" i="2" s="1"/>
  <c r="D2141" i="2"/>
  <c r="B2141" i="2"/>
  <c r="P2140" i="2"/>
  <c r="G2140" i="2"/>
  <c r="K2140" i="2" s="1"/>
  <c r="O2140" i="2" s="1"/>
  <c r="F2140" i="2"/>
  <c r="Q2140" i="2" s="1"/>
  <c r="D2140" i="2"/>
  <c r="B2140" i="2"/>
  <c r="Q2139" i="2"/>
  <c r="G2139" i="2"/>
  <c r="K2139" i="2" s="1"/>
  <c r="O2139" i="2" s="1"/>
  <c r="F2139" i="2"/>
  <c r="D2139" i="2"/>
  <c r="P2139" i="2"/>
  <c r="B2139" i="2"/>
  <c r="P2138" i="2"/>
  <c r="O2138" i="2"/>
  <c r="K2138" i="2"/>
  <c r="G2138" i="2"/>
  <c r="F2138" i="2"/>
  <c r="Q2138" i="2" s="1"/>
  <c r="D2138" i="2"/>
  <c r="B2138" i="2"/>
  <c r="P2137" i="2"/>
  <c r="G2137" i="2"/>
  <c r="K2137" i="2" s="1"/>
  <c r="O2137" i="2" s="1"/>
  <c r="F2137" i="2"/>
  <c r="Q2137" i="2" s="1"/>
  <c r="D2137" i="2"/>
  <c r="B2137" i="2"/>
  <c r="P2136" i="2"/>
  <c r="G2136" i="2"/>
  <c r="K2136" i="2" s="1"/>
  <c r="O2136" i="2" s="1"/>
  <c r="F2136" i="2"/>
  <c r="Q2136" i="2" s="1"/>
  <c r="D2136" i="2"/>
  <c r="B2136" i="2"/>
  <c r="Q2135" i="2"/>
  <c r="G2135" i="2"/>
  <c r="K2135" i="2" s="1"/>
  <c r="O2135" i="2" s="1"/>
  <c r="F2135" i="2"/>
  <c r="D2135" i="2"/>
  <c r="P2135" i="2"/>
  <c r="B2135" i="2"/>
  <c r="P2134" i="2"/>
  <c r="O2134" i="2"/>
  <c r="K2134" i="2"/>
  <c r="G2134" i="2"/>
  <c r="F2134" i="2"/>
  <c r="Q2134" i="2" s="1"/>
  <c r="D2134" i="2"/>
  <c r="B2134" i="2"/>
  <c r="P2133" i="2"/>
  <c r="G2133" i="2"/>
  <c r="K2133" i="2" s="1"/>
  <c r="O2133" i="2" s="1"/>
  <c r="F2133" i="2"/>
  <c r="Q2133" i="2" s="1"/>
  <c r="D2133" i="2"/>
  <c r="B2133" i="2"/>
  <c r="P2132" i="2"/>
  <c r="G2132" i="2"/>
  <c r="K2132" i="2" s="1"/>
  <c r="O2132" i="2" s="1"/>
  <c r="F2132" i="2"/>
  <c r="Q2132" i="2" s="1"/>
  <c r="D2132" i="2"/>
  <c r="B2132" i="2"/>
  <c r="Q2131" i="2"/>
  <c r="G2131" i="2"/>
  <c r="K2131" i="2" s="1"/>
  <c r="O2131" i="2" s="1"/>
  <c r="F2131" i="2"/>
  <c r="D2131" i="2"/>
  <c r="P2131" i="2"/>
  <c r="B2131" i="2"/>
  <c r="P2130" i="2"/>
  <c r="K2130" i="2"/>
  <c r="O2130" i="2" s="1"/>
  <c r="G2130" i="2"/>
  <c r="F2130" i="2"/>
  <c r="Q2130" i="2" s="1"/>
  <c r="D2130" i="2"/>
  <c r="B2130" i="2"/>
  <c r="P2129" i="2"/>
  <c r="G2129" i="2"/>
  <c r="K2129" i="2" s="1"/>
  <c r="O2129" i="2" s="1"/>
  <c r="F2129" i="2"/>
  <c r="Q2129" i="2" s="1"/>
  <c r="D2129" i="2"/>
  <c r="B2129" i="2"/>
  <c r="P2128" i="2"/>
  <c r="G2128" i="2"/>
  <c r="K2128" i="2" s="1"/>
  <c r="O2128" i="2" s="1"/>
  <c r="F2128" i="2"/>
  <c r="Q2128" i="2" s="1"/>
  <c r="D2128" i="2"/>
  <c r="B2128" i="2"/>
  <c r="Q2127" i="2"/>
  <c r="G2127" i="2"/>
  <c r="K2127" i="2" s="1"/>
  <c r="O2127" i="2" s="1"/>
  <c r="F2127" i="2"/>
  <c r="D2127" i="2"/>
  <c r="P2127" i="2"/>
  <c r="B2127" i="2"/>
  <c r="P2126" i="2"/>
  <c r="O2126" i="2"/>
  <c r="K2126" i="2"/>
  <c r="G2126" i="2"/>
  <c r="F2126" i="2"/>
  <c r="Q2126" i="2" s="1"/>
  <c r="D2126" i="2"/>
  <c r="B2126" i="2"/>
  <c r="P2125" i="2"/>
  <c r="G2125" i="2"/>
  <c r="K2125" i="2" s="1"/>
  <c r="O2125" i="2" s="1"/>
  <c r="F2125" i="2"/>
  <c r="Q2125" i="2" s="1"/>
  <c r="D2125" i="2"/>
  <c r="B2125" i="2"/>
  <c r="P2124" i="2"/>
  <c r="G2124" i="2"/>
  <c r="K2124" i="2" s="1"/>
  <c r="O2124" i="2" s="1"/>
  <c r="F2124" i="2"/>
  <c r="Q2124" i="2" s="1"/>
  <c r="D2124" i="2"/>
  <c r="B2124" i="2"/>
  <c r="Q2123" i="2"/>
  <c r="G2123" i="2"/>
  <c r="K2123" i="2" s="1"/>
  <c r="O2123" i="2" s="1"/>
  <c r="F2123" i="2"/>
  <c r="D2123" i="2"/>
  <c r="P2123" i="2"/>
  <c r="B2123" i="2"/>
  <c r="P2122" i="2"/>
  <c r="O2122" i="2"/>
  <c r="K2122" i="2"/>
  <c r="G2122" i="2"/>
  <c r="F2122" i="2"/>
  <c r="Q2122" i="2" s="1"/>
  <c r="D2122" i="2"/>
  <c r="B2122" i="2"/>
  <c r="P2121" i="2"/>
  <c r="G2121" i="2"/>
  <c r="K2121" i="2" s="1"/>
  <c r="O2121" i="2" s="1"/>
  <c r="F2121" i="2"/>
  <c r="Q2121" i="2" s="1"/>
  <c r="D2121" i="2"/>
  <c r="B2121" i="2"/>
  <c r="P2120" i="2"/>
  <c r="G2120" i="2"/>
  <c r="K2120" i="2" s="1"/>
  <c r="O2120" i="2" s="1"/>
  <c r="F2120" i="2"/>
  <c r="Q2120" i="2" s="1"/>
  <c r="D2120" i="2"/>
  <c r="B2120" i="2"/>
  <c r="Q2119" i="2"/>
  <c r="G2119" i="2"/>
  <c r="K2119" i="2" s="1"/>
  <c r="O2119" i="2" s="1"/>
  <c r="F2119" i="2"/>
  <c r="D2119" i="2"/>
  <c r="P2119" i="2"/>
  <c r="B2119" i="2"/>
  <c r="P2118" i="2"/>
  <c r="K2118" i="2"/>
  <c r="O2118" i="2" s="1"/>
  <c r="G2118" i="2"/>
  <c r="F2118" i="2"/>
  <c r="Q2118" i="2" s="1"/>
  <c r="D2118" i="2"/>
  <c r="B2118" i="2"/>
  <c r="P2117" i="2"/>
  <c r="G2117" i="2"/>
  <c r="K2117" i="2" s="1"/>
  <c r="O2117" i="2" s="1"/>
  <c r="F2117" i="2"/>
  <c r="Q2117" i="2" s="1"/>
  <c r="D2117" i="2"/>
  <c r="B2117" i="2"/>
  <c r="P2116" i="2"/>
  <c r="G2116" i="2"/>
  <c r="K2116" i="2" s="1"/>
  <c r="O2116" i="2" s="1"/>
  <c r="F2116" i="2"/>
  <c r="Q2116" i="2" s="1"/>
  <c r="D2116" i="2"/>
  <c r="B2116" i="2"/>
  <c r="Q2115" i="2"/>
  <c r="G2115" i="2"/>
  <c r="K2115" i="2" s="1"/>
  <c r="O2115" i="2" s="1"/>
  <c r="F2115" i="2"/>
  <c r="D2115" i="2"/>
  <c r="P2115" i="2"/>
  <c r="B2115" i="2"/>
  <c r="P2114" i="2"/>
  <c r="K2114" i="2"/>
  <c r="O2114" i="2" s="1"/>
  <c r="G2114" i="2"/>
  <c r="F2114" i="2"/>
  <c r="Q2114" i="2" s="1"/>
  <c r="D2114" i="2"/>
  <c r="B2114" i="2"/>
  <c r="P2113" i="2"/>
  <c r="G2113" i="2"/>
  <c r="K2113" i="2" s="1"/>
  <c r="O2113" i="2" s="1"/>
  <c r="F2113" i="2"/>
  <c r="Q2113" i="2" s="1"/>
  <c r="D2113" i="2"/>
  <c r="B2113" i="2"/>
  <c r="P2112" i="2"/>
  <c r="G2112" i="2"/>
  <c r="K2112" i="2" s="1"/>
  <c r="O2112" i="2" s="1"/>
  <c r="F2112" i="2"/>
  <c r="Q2112" i="2" s="1"/>
  <c r="D2112" i="2"/>
  <c r="B2112" i="2"/>
  <c r="Q2111" i="2"/>
  <c r="G2111" i="2"/>
  <c r="K2111" i="2" s="1"/>
  <c r="O2111" i="2" s="1"/>
  <c r="F2111" i="2"/>
  <c r="D2111" i="2"/>
  <c r="P2111" i="2"/>
  <c r="B2111" i="2"/>
  <c r="P2110" i="2"/>
  <c r="O2110" i="2"/>
  <c r="K2110" i="2"/>
  <c r="G2110" i="2"/>
  <c r="F2110" i="2"/>
  <c r="Q2110" i="2" s="1"/>
  <c r="D2110" i="2"/>
  <c r="B2110" i="2"/>
  <c r="P2109" i="2"/>
  <c r="G2109" i="2"/>
  <c r="K2109" i="2" s="1"/>
  <c r="O2109" i="2" s="1"/>
  <c r="F2109" i="2"/>
  <c r="Q2109" i="2" s="1"/>
  <c r="D2109" i="2"/>
  <c r="B2109" i="2"/>
  <c r="P2108" i="2"/>
  <c r="G2108" i="2"/>
  <c r="K2108" i="2" s="1"/>
  <c r="O2108" i="2" s="1"/>
  <c r="F2108" i="2"/>
  <c r="Q2108" i="2" s="1"/>
  <c r="D2108" i="2"/>
  <c r="B2108" i="2"/>
  <c r="G2107" i="2"/>
  <c r="K2107" i="2" s="1"/>
  <c r="O2107" i="2" s="1"/>
  <c r="F2107" i="2"/>
  <c r="Q2107" i="2" s="1"/>
  <c r="D2107" i="2"/>
  <c r="P2107" i="2"/>
  <c r="B2107" i="2"/>
  <c r="P2106" i="2"/>
  <c r="G2106" i="2"/>
  <c r="K2106" i="2" s="1"/>
  <c r="O2106" i="2" s="1"/>
  <c r="F2106" i="2"/>
  <c r="Q2106" i="2" s="1"/>
  <c r="D2106" i="2"/>
  <c r="B2106" i="2"/>
  <c r="Q2105" i="2"/>
  <c r="G2105" i="2"/>
  <c r="K2105" i="2" s="1"/>
  <c r="O2105" i="2" s="1"/>
  <c r="F2105" i="2"/>
  <c r="D2105" i="2"/>
  <c r="P2105" i="2"/>
  <c r="B2105" i="2"/>
  <c r="K2104" i="2"/>
  <c r="O2104" i="2" s="1"/>
  <c r="G2104" i="2"/>
  <c r="F2104" i="2"/>
  <c r="Q2104" i="2" s="1"/>
  <c r="D2104" i="2"/>
  <c r="P2104" i="2"/>
  <c r="B2104" i="2"/>
  <c r="P2103" i="2"/>
  <c r="G2103" i="2"/>
  <c r="K2103" i="2" s="1"/>
  <c r="O2103" i="2" s="1"/>
  <c r="F2103" i="2"/>
  <c r="Q2103" i="2" s="1"/>
  <c r="D2103" i="2"/>
  <c r="B2103" i="2"/>
  <c r="P2102" i="2"/>
  <c r="G2102" i="2"/>
  <c r="K2102" i="2" s="1"/>
  <c r="O2102" i="2" s="1"/>
  <c r="F2102" i="2"/>
  <c r="Q2102" i="2" s="1"/>
  <c r="D2102" i="2"/>
  <c r="B2102" i="2"/>
  <c r="Q2101" i="2"/>
  <c r="G2101" i="2"/>
  <c r="K2101" i="2" s="1"/>
  <c r="O2101" i="2" s="1"/>
  <c r="F2101" i="2"/>
  <c r="D2101" i="2"/>
  <c r="P2101" i="2"/>
  <c r="B2101" i="2"/>
  <c r="K2100" i="2"/>
  <c r="O2100" i="2" s="1"/>
  <c r="G2100" i="2"/>
  <c r="F2100" i="2"/>
  <c r="Q2100" i="2" s="1"/>
  <c r="D2100" i="2"/>
  <c r="P2100" i="2"/>
  <c r="B2100" i="2"/>
  <c r="P2099" i="2"/>
  <c r="G2099" i="2"/>
  <c r="K2099" i="2" s="1"/>
  <c r="O2099" i="2" s="1"/>
  <c r="F2099" i="2"/>
  <c r="Q2099" i="2" s="1"/>
  <c r="D2099" i="2"/>
  <c r="B2099" i="2"/>
  <c r="P2098" i="2"/>
  <c r="G2098" i="2"/>
  <c r="K2098" i="2" s="1"/>
  <c r="O2098" i="2" s="1"/>
  <c r="F2098" i="2"/>
  <c r="Q2098" i="2" s="1"/>
  <c r="D2098" i="2"/>
  <c r="B2098" i="2"/>
  <c r="Q2097" i="2"/>
  <c r="G2097" i="2"/>
  <c r="K2097" i="2" s="1"/>
  <c r="O2097" i="2" s="1"/>
  <c r="F2097" i="2"/>
  <c r="D2097" i="2"/>
  <c r="P2097" i="2"/>
  <c r="B2097" i="2"/>
  <c r="K2096" i="2"/>
  <c r="O2096" i="2" s="1"/>
  <c r="G2096" i="2"/>
  <c r="F2096" i="2"/>
  <c r="Q2096" i="2" s="1"/>
  <c r="D2096" i="2"/>
  <c r="P2096" i="2"/>
  <c r="B2096" i="2"/>
  <c r="P2095" i="2"/>
  <c r="G2095" i="2"/>
  <c r="K2095" i="2" s="1"/>
  <c r="O2095" i="2" s="1"/>
  <c r="F2095" i="2"/>
  <c r="Q2095" i="2" s="1"/>
  <c r="D2095" i="2"/>
  <c r="B2095" i="2"/>
  <c r="P2094" i="2"/>
  <c r="G2094" i="2"/>
  <c r="K2094" i="2" s="1"/>
  <c r="O2094" i="2" s="1"/>
  <c r="F2094" i="2"/>
  <c r="Q2094" i="2" s="1"/>
  <c r="D2094" i="2"/>
  <c r="B2094" i="2"/>
  <c r="Q2093" i="2"/>
  <c r="G2093" i="2"/>
  <c r="K2093" i="2" s="1"/>
  <c r="O2093" i="2" s="1"/>
  <c r="F2093" i="2"/>
  <c r="D2093" i="2"/>
  <c r="P2093" i="2"/>
  <c r="B2093" i="2"/>
  <c r="K2092" i="2"/>
  <c r="O2092" i="2" s="1"/>
  <c r="G2092" i="2"/>
  <c r="F2092" i="2"/>
  <c r="Q2092" i="2" s="1"/>
  <c r="D2092" i="2"/>
  <c r="P2092" i="2"/>
  <c r="B2092" i="2"/>
  <c r="P2091" i="2"/>
  <c r="G2091" i="2"/>
  <c r="K2091" i="2" s="1"/>
  <c r="O2091" i="2" s="1"/>
  <c r="F2091" i="2"/>
  <c r="Q2091" i="2" s="1"/>
  <c r="D2091" i="2"/>
  <c r="B2091" i="2"/>
  <c r="P2090" i="2"/>
  <c r="G2090" i="2"/>
  <c r="K2090" i="2" s="1"/>
  <c r="O2090" i="2" s="1"/>
  <c r="F2090" i="2"/>
  <c r="Q2090" i="2" s="1"/>
  <c r="D2090" i="2"/>
  <c r="B2090" i="2"/>
  <c r="Q2089" i="2"/>
  <c r="G2089" i="2"/>
  <c r="K2089" i="2" s="1"/>
  <c r="O2089" i="2" s="1"/>
  <c r="F2089" i="2"/>
  <c r="D2089" i="2"/>
  <c r="P2089" i="2"/>
  <c r="B2089" i="2"/>
  <c r="K2088" i="2"/>
  <c r="O2088" i="2" s="1"/>
  <c r="G2088" i="2"/>
  <c r="F2088" i="2"/>
  <c r="Q2088" i="2" s="1"/>
  <c r="D2088" i="2"/>
  <c r="P2088" i="2"/>
  <c r="B2088" i="2"/>
  <c r="P2087" i="2"/>
  <c r="G2087" i="2"/>
  <c r="K2087" i="2" s="1"/>
  <c r="O2087" i="2" s="1"/>
  <c r="F2087" i="2"/>
  <c r="Q2087" i="2" s="1"/>
  <c r="D2087" i="2"/>
  <c r="B2087" i="2"/>
  <c r="P2086" i="2"/>
  <c r="G2086" i="2"/>
  <c r="K2086" i="2" s="1"/>
  <c r="O2086" i="2" s="1"/>
  <c r="F2086" i="2"/>
  <c r="Q2086" i="2" s="1"/>
  <c r="D2086" i="2"/>
  <c r="B2086" i="2"/>
  <c r="Q2085" i="2"/>
  <c r="G2085" i="2"/>
  <c r="K2085" i="2" s="1"/>
  <c r="O2085" i="2" s="1"/>
  <c r="F2085" i="2"/>
  <c r="D2085" i="2"/>
  <c r="P2085" i="2"/>
  <c r="B2085" i="2"/>
  <c r="K2084" i="2"/>
  <c r="O2084" i="2" s="1"/>
  <c r="G2084" i="2"/>
  <c r="F2084" i="2"/>
  <c r="Q2084" i="2" s="1"/>
  <c r="D2084" i="2"/>
  <c r="P2084" i="2"/>
  <c r="B2084" i="2"/>
  <c r="P2083" i="2"/>
  <c r="G2083" i="2"/>
  <c r="K2083" i="2" s="1"/>
  <c r="O2083" i="2" s="1"/>
  <c r="F2083" i="2"/>
  <c r="Q2083" i="2" s="1"/>
  <c r="D2083" i="2"/>
  <c r="B2083" i="2"/>
  <c r="P2082" i="2"/>
  <c r="G2082" i="2"/>
  <c r="K2082" i="2" s="1"/>
  <c r="O2082" i="2" s="1"/>
  <c r="F2082" i="2"/>
  <c r="Q2082" i="2" s="1"/>
  <c r="D2082" i="2"/>
  <c r="B2082" i="2"/>
  <c r="Q2081" i="2"/>
  <c r="G2081" i="2"/>
  <c r="K2081" i="2" s="1"/>
  <c r="O2081" i="2" s="1"/>
  <c r="F2081" i="2"/>
  <c r="D2081" i="2"/>
  <c r="P2081" i="2"/>
  <c r="B2081" i="2"/>
  <c r="K2080" i="2"/>
  <c r="O2080" i="2" s="1"/>
  <c r="G2080" i="2"/>
  <c r="F2080" i="2"/>
  <c r="Q2080" i="2" s="1"/>
  <c r="D2080" i="2"/>
  <c r="P2080" i="2"/>
  <c r="B2080" i="2"/>
  <c r="P2079" i="2"/>
  <c r="G2079" i="2"/>
  <c r="K2079" i="2" s="1"/>
  <c r="O2079" i="2" s="1"/>
  <c r="F2079" i="2"/>
  <c r="Q2079" i="2" s="1"/>
  <c r="D2079" i="2"/>
  <c r="B2079" i="2"/>
  <c r="P2078" i="2"/>
  <c r="G2078" i="2"/>
  <c r="K2078" i="2" s="1"/>
  <c r="O2078" i="2" s="1"/>
  <c r="F2078" i="2"/>
  <c r="Q2078" i="2" s="1"/>
  <c r="D2078" i="2"/>
  <c r="B2078" i="2"/>
  <c r="Q2077" i="2"/>
  <c r="G2077" i="2"/>
  <c r="K2077" i="2" s="1"/>
  <c r="O2077" i="2" s="1"/>
  <c r="F2077" i="2"/>
  <c r="D2077" i="2"/>
  <c r="P2077" i="2"/>
  <c r="B2077" i="2"/>
  <c r="K2076" i="2"/>
  <c r="O2076" i="2" s="1"/>
  <c r="G2076" i="2"/>
  <c r="F2076" i="2"/>
  <c r="Q2076" i="2" s="1"/>
  <c r="D2076" i="2"/>
  <c r="P2076" i="2"/>
  <c r="B2076" i="2"/>
  <c r="P2075" i="2"/>
  <c r="G2075" i="2"/>
  <c r="K2075" i="2" s="1"/>
  <c r="O2075" i="2" s="1"/>
  <c r="F2075" i="2"/>
  <c r="Q2075" i="2" s="1"/>
  <c r="D2075" i="2"/>
  <c r="B2075" i="2"/>
  <c r="P2074" i="2"/>
  <c r="G2074" i="2"/>
  <c r="K2074" i="2" s="1"/>
  <c r="O2074" i="2" s="1"/>
  <c r="F2074" i="2"/>
  <c r="Q2074" i="2" s="1"/>
  <c r="D2074" i="2"/>
  <c r="B2074" i="2"/>
  <c r="Q2073" i="2"/>
  <c r="G2073" i="2"/>
  <c r="K2073" i="2" s="1"/>
  <c r="O2073" i="2" s="1"/>
  <c r="F2073" i="2"/>
  <c r="D2073" i="2"/>
  <c r="P2073" i="2"/>
  <c r="B2073" i="2"/>
  <c r="K2072" i="2"/>
  <c r="O2072" i="2" s="1"/>
  <c r="G2072" i="2"/>
  <c r="F2072" i="2"/>
  <c r="Q2072" i="2" s="1"/>
  <c r="D2072" i="2"/>
  <c r="P2072" i="2"/>
  <c r="B2072" i="2"/>
  <c r="P2071" i="2"/>
  <c r="G2071" i="2"/>
  <c r="K2071" i="2" s="1"/>
  <c r="O2071" i="2" s="1"/>
  <c r="F2071" i="2"/>
  <c r="Q2071" i="2" s="1"/>
  <c r="D2071" i="2"/>
  <c r="B2071" i="2"/>
  <c r="P2070" i="2"/>
  <c r="G2070" i="2"/>
  <c r="K2070" i="2" s="1"/>
  <c r="O2070" i="2" s="1"/>
  <c r="F2070" i="2"/>
  <c r="Q2070" i="2" s="1"/>
  <c r="D2070" i="2"/>
  <c r="B2070" i="2"/>
  <c r="Q2069" i="2"/>
  <c r="G2069" i="2"/>
  <c r="K2069" i="2" s="1"/>
  <c r="O2069" i="2" s="1"/>
  <c r="F2069" i="2"/>
  <c r="D2069" i="2"/>
  <c r="P2069" i="2"/>
  <c r="B2069" i="2"/>
  <c r="K2068" i="2"/>
  <c r="O2068" i="2" s="1"/>
  <c r="G2068" i="2"/>
  <c r="F2068" i="2"/>
  <c r="Q2068" i="2" s="1"/>
  <c r="D2068" i="2"/>
  <c r="P2068" i="2"/>
  <c r="B2068" i="2"/>
  <c r="P2067" i="2"/>
  <c r="G2067" i="2"/>
  <c r="K2067" i="2" s="1"/>
  <c r="O2067" i="2" s="1"/>
  <c r="F2067" i="2"/>
  <c r="Q2067" i="2" s="1"/>
  <c r="D2067" i="2"/>
  <c r="B2067" i="2"/>
  <c r="P2066" i="2"/>
  <c r="G2066" i="2"/>
  <c r="K2066" i="2" s="1"/>
  <c r="O2066" i="2" s="1"/>
  <c r="F2066" i="2"/>
  <c r="Q2066" i="2" s="1"/>
  <c r="D2066" i="2"/>
  <c r="B2066" i="2"/>
  <c r="Q2065" i="2"/>
  <c r="G2065" i="2"/>
  <c r="K2065" i="2" s="1"/>
  <c r="O2065" i="2" s="1"/>
  <c r="F2065" i="2"/>
  <c r="D2065" i="2"/>
  <c r="P2065" i="2"/>
  <c r="B2065" i="2"/>
  <c r="K2064" i="2"/>
  <c r="O2064" i="2" s="1"/>
  <c r="G2064" i="2"/>
  <c r="F2064" i="2"/>
  <c r="Q2064" i="2" s="1"/>
  <c r="D2064" i="2"/>
  <c r="P2064" i="2"/>
  <c r="B2064" i="2"/>
  <c r="P2063" i="2"/>
  <c r="G2063" i="2"/>
  <c r="K2063" i="2" s="1"/>
  <c r="O2063" i="2" s="1"/>
  <c r="F2063" i="2"/>
  <c r="Q2063" i="2" s="1"/>
  <c r="D2063" i="2"/>
  <c r="B2063" i="2"/>
  <c r="P2062" i="2"/>
  <c r="G2062" i="2"/>
  <c r="K2062" i="2" s="1"/>
  <c r="O2062" i="2" s="1"/>
  <c r="F2062" i="2"/>
  <c r="Q2062" i="2" s="1"/>
  <c r="D2062" i="2"/>
  <c r="B2062" i="2"/>
  <c r="Q2061" i="2"/>
  <c r="G2061" i="2"/>
  <c r="K2061" i="2" s="1"/>
  <c r="O2061" i="2" s="1"/>
  <c r="F2061" i="2"/>
  <c r="D2061" i="2"/>
  <c r="P2061" i="2"/>
  <c r="B2061" i="2"/>
  <c r="K2060" i="2"/>
  <c r="O2060" i="2" s="1"/>
  <c r="G2060" i="2"/>
  <c r="F2060" i="2"/>
  <c r="Q2060" i="2" s="1"/>
  <c r="D2060" i="2"/>
  <c r="P2060" i="2"/>
  <c r="B2060" i="2"/>
  <c r="P2059" i="2"/>
  <c r="G2059" i="2"/>
  <c r="K2059" i="2" s="1"/>
  <c r="O2059" i="2" s="1"/>
  <c r="F2059" i="2"/>
  <c r="Q2059" i="2" s="1"/>
  <c r="D2059" i="2"/>
  <c r="B2059" i="2"/>
  <c r="P2058" i="2"/>
  <c r="G2058" i="2"/>
  <c r="K2058" i="2" s="1"/>
  <c r="O2058" i="2" s="1"/>
  <c r="F2058" i="2"/>
  <c r="Q2058" i="2" s="1"/>
  <c r="D2058" i="2"/>
  <c r="B2058" i="2"/>
  <c r="Q2057" i="2"/>
  <c r="G2057" i="2"/>
  <c r="K2057" i="2" s="1"/>
  <c r="O2057" i="2" s="1"/>
  <c r="F2057" i="2"/>
  <c r="D2057" i="2"/>
  <c r="P2057" i="2"/>
  <c r="B2057" i="2"/>
  <c r="K2056" i="2"/>
  <c r="O2056" i="2" s="1"/>
  <c r="G2056" i="2"/>
  <c r="F2056" i="2"/>
  <c r="Q2056" i="2" s="1"/>
  <c r="D2056" i="2"/>
  <c r="P2056" i="2"/>
  <c r="B2056" i="2"/>
  <c r="P2055" i="2"/>
  <c r="O2055" i="2"/>
  <c r="G2055" i="2"/>
  <c r="K2055" i="2" s="1"/>
  <c r="F2055" i="2"/>
  <c r="Q2055" i="2" s="1"/>
  <c r="D2055" i="2"/>
  <c r="B2055" i="2"/>
  <c r="P2054" i="2"/>
  <c r="G2054" i="2"/>
  <c r="K2054" i="2" s="1"/>
  <c r="O2054" i="2" s="1"/>
  <c r="F2054" i="2"/>
  <c r="Q2054" i="2" s="1"/>
  <c r="D2054" i="2"/>
  <c r="B2054" i="2"/>
  <c r="Q2053" i="2"/>
  <c r="G2053" i="2"/>
  <c r="K2053" i="2" s="1"/>
  <c r="O2053" i="2" s="1"/>
  <c r="F2053" i="2"/>
  <c r="D2053" i="2"/>
  <c r="P2053" i="2"/>
  <c r="B2053" i="2"/>
  <c r="K2052" i="2"/>
  <c r="O2052" i="2" s="1"/>
  <c r="G2052" i="2"/>
  <c r="F2052" i="2"/>
  <c r="Q2052" i="2" s="1"/>
  <c r="D2052" i="2"/>
  <c r="P2052" i="2"/>
  <c r="B2052" i="2"/>
  <c r="P2051" i="2"/>
  <c r="G2051" i="2"/>
  <c r="K2051" i="2" s="1"/>
  <c r="O2051" i="2" s="1"/>
  <c r="F2051" i="2"/>
  <c r="Q2051" i="2" s="1"/>
  <c r="D2051" i="2"/>
  <c r="B2051" i="2"/>
  <c r="P2050" i="2"/>
  <c r="G2050" i="2"/>
  <c r="K2050" i="2" s="1"/>
  <c r="O2050" i="2" s="1"/>
  <c r="F2050" i="2"/>
  <c r="Q2050" i="2" s="1"/>
  <c r="D2050" i="2"/>
  <c r="B2050" i="2"/>
  <c r="Q2049" i="2"/>
  <c r="G2049" i="2"/>
  <c r="K2049" i="2" s="1"/>
  <c r="O2049" i="2" s="1"/>
  <c r="F2049" i="2"/>
  <c r="D2049" i="2"/>
  <c r="P2049" i="2"/>
  <c r="B2049" i="2"/>
  <c r="K2048" i="2"/>
  <c r="O2048" i="2" s="1"/>
  <c r="G2048" i="2"/>
  <c r="F2048" i="2"/>
  <c r="Q2048" i="2" s="1"/>
  <c r="D2048" i="2"/>
  <c r="P2048" i="2"/>
  <c r="B2048" i="2"/>
  <c r="P2047" i="2"/>
  <c r="O2047" i="2"/>
  <c r="G2047" i="2"/>
  <c r="K2047" i="2" s="1"/>
  <c r="F2047" i="2"/>
  <c r="Q2047" i="2" s="1"/>
  <c r="D2047" i="2"/>
  <c r="B2047" i="2"/>
  <c r="P2046" i="2"/>
  <c r="G2046" i="2"/>
  <c r="K2046" i="2" s="1"/>
  <c r="O2046" i="2" s="1"/>
  <c r="F2046" i="2"/>
  <c r="Q2046" i="2" s="1"/>
  <c r="D2046" i="2"/>
  <c r="B2046" i="2"/>
  <c r="Q2045" i="2"/>
  <c r="G2045" i="2"/>
  <c r="K2045" i="2" s="1"/>
  <c r="O2045" i="2" s="1"/>
  <c r="F2045" i="2"/>
  <c r="D2045" i="2"/>
  <c r="P2045" i="2"/>
  <c r="B2045" i="2"/>
  <c r="K2044" i="2"/>
  <c r="O2044" i="2" s="1"/>
  <c r="G2044" i="2"/>
  <c r="F2044" i="2"/>
  <c r="Q2044" i="2" s="1"/>
  <c r="D2044" i="2"/>
  <c r="P2044" i="2"/>
  <c r="B2044" i="2"/>
  <c r="P2043" i="2"/>
  <c r="G2043" i="2"/>
  <c r="K2043" i="2" s="1"/>
  <c r="O2043" i="2" s="1"/>
  <c r="F2043" i="2"/>
  <c r="Q2043" i="2" s="1"/>
  <c r="D2043" i="2"/>
  <c r="B2043" i="2"/>
  <c r="P2042" i="2"/>
  <c r="G2042" i="2"/>
  <c r="K2042" i="2" s="1"/>
  <c r="O2042" i="2" s="1"/>
  <c r="F2042" i="2"/>
  <c r="Q2042" i="2" s="1"/>
  <c r="D2042" i="2"/>
  <c r="B2042" i="2"/>
  <c r="Q2041" i="2"/>
  <c r="G2041" i="2"/>
  <c r="K2041" i="2" s="1"/>
  <c r="O2041" i="2" s="1"/>
  <c r="F2041" i="2"/>
  <c r="D2041" i="2"/>
  <c r="P2041" i="2"/>
  <c r="B2041" i="2"/>
  <c r="K2040" i="2"/>
  <c r="O2040" i="2" s="1"/>
  <c r="G2040" i="2"/>
  <c r="F2040" i="2"/>
  <c r="Q2040" i="2" s="1"/>
  <c r="D2040" i="2"/>
  <c r="P2040" i="2"/>
  <c r="B2040" i="2"/>
  <c r="P2039" i="2"/>
  <c r="G2039" i="2"/>
  <c r="K2039" i="2" s="1"/>
  <c r="O2039" i="2" s="1"/>
  <c r="F2039" i="2"/>
  <c r="Q2039" i="2" s="1"/>
  <c r="D2039" i="2"/>
  <c r="B2039" i="2"/>
  <c r="P2038" i="2"/>
  <c r="G2038" i="2"/>
  <c r="K2038" i="2" s="1"/>
  <c r="O2038" i="2" s="1"/>
  <c r="F2038" i="2"/>
  <c r="Q2038" i="2" s="1"/>
  <c r="D2038" i="2"/>
  <c r="B2038" i="2"/>
  <c r="Q2037" i="2"/>
  <c r="G2037" i="2"/>
  <c r="K2037" i="2" s="1"/>
  <c r="O2037" i="2" s="1"/>
  <c r="F2037" i="2"/>
  <c r="D2037" i="2"/>
  <c r="P2037" i="2"/>
  <c r="B2037" i="2"/>
  <c r="K2036" i="2"/>
  <c r="O2036" i="2" s="1"/>
  <c r="G2036" i="2"/>
  <c r="F2036" i="2"/>
  <c r="Q2036" i="2" s="1"/>
  <c r="D2036" i="2"/>
  <c r="P2036" i="2"/>
  <c r="B2036" i="2"/>
  <c r="P2035" i="2"/>
  <c r="G2035" i="2"/>
  <c r="K2035" i="2" s="1"/>
  <c r="O2035" i="2" s="1"/>
  <c r="F2035" i="2"/>
  <c r="Q2035" i="2" s="1"/>
  <c r="D2035" i="2"/>
  <c r="B2035" i="2"/>
  <c r="P2034" i="2"/>
  <c r="G2034" i="2"/>
  <c r="K2034" i="2" s="1"/>
  <c r="O2034" i="2" s="1"/>
  <c r="F2034" i="2"/>
  <c r="Q2034" i="2" s="1"/>
  <c r="D2034" i="2"/>
  <c r="B2034" i="2"/>
  <c r="Q2033" i="2"/>
  <c r="G2033" i="2"/>
  <c r="K2033" i="2" s="1"/>
  <c r="O2033" i="2" s="1"/>
  <c r="F2033" i="2"/>
  <c r="D2033" i="2"/>
  <c r="P2033" i="2"/>
  <c r="B2033" i="2"/>
  <c r="K2032" i="2"/>
  <c r="O2032" i="2" s="1"/>
  <c r="G2032" i="2"/>
  <c r="F2032" i="2"/>
  <c r="Q2032" i="2" s="1"/>
  <c r="D2032" i="2"/>
  <c r="P2032" i="2"/>
  <c r="B2032" i="2"/>
  <c r="P2031" i="2"/>
  <c r="G2031" i="2"/>
  <c r="K2031" i="2" s="1"/>
  <c r="O2031" i="2" s="1"/>
  <c r="F2031" i="2"/>
  <c r="Q2031" i="2" s="1"/>
  <c r="D2031" i="2"/>
  <c r="B2031" i="2"/>
  <c r="P2030" i="2"/>
  <c r="G2030" i="2"/>
  <c r="K2030" i="2" s="1"/>
  <c r="O2030" i="2" s="1"/>
  <c r="F2030" i="2"/>
  <c r="Q2030" i="2" s="1"/>
  <c r="D2030" i="2"/>
  <c r="B2030" i="2"/>
  <c r="Q2029" i="2"/>
  <c r="G2029" i="2"/>
  <c r="K2029" i="2" s="1"/>
  <c r="O2029" i="2" s="1"/>
  <c r="F2029" i="2"/>
  <c r="D2029" i="2"/>
  <c r="P2029" i="2"/>
  <c r="B2029" i="2"/>
  <c r="K2028" i="2"/>
  <c r="O2028" i="2" s="1"/>
  <c r="G2028" i="2"/>
  <c r="F2028" i="2"/>
  <c r="Q2028" i="2" s="1"/>
  <c r="D2028" i="2"/>
  <c r="P2028" i="2"/>
  <c r="B2028" i="2"/>
  <c r="P2027" i="2"/>
  <c r="G2027" i="2"/>
  <c r="K2027" i="2" s="1"/>
  <c r="O2027" i="2" s="1"/>
  <c r="F2027" i="2"/>
  <c r="Q2027" i="2" s="1"/>
  <c r="D2027" i="2"/>
  <c r="B2027" i="2"/>
  <c r="P2026" i="2"/>
  <c r="G2026" i="2"/>
  <c r="K2026" i="2" s="1"/>
  <c r="O2026" i="2" s="1"/>
  <c r="F2026" i="2"/>
  <c r="Q2026" i="2" s="1"/>
  <c r="D2026" i="2"/>
  <c r="B2026" i="2"/>
  <c r="Q2025" i="2"/>
  <c r="G2025" i="2"/>
  <c r="K2025" i="2" s="1"/>
  <c r="O2025" i="2" s="1"/>
  <c r="F2025" i="2"/>
  <c r="D2025" i="2"/>
  <c r="P2025" i="2"/>
  <c r="B2025" i="2"/>
  <c r="K2024" i="2"/>
  <c r="O2024" i="2" s="1"/>
  <c r="G2024" i="2"/>
  <c r="F2024" i="2"/>
  <c r="Q2024" i="2" s="1"/>
  <c r="D2024" i="2"/>
  <c r="P2024" i="2"/>
  <c r="B2024" i="2"/>
  <c r="P2023" i="2"/>
  <c r="O2023" i="2"/>
  <c r="G2023" i="2"/>
  <c r="K2023" i="2" s="1"/>
  <c r="F2023" i="2"/>
  <c r="Q2023" i="2" s="1"/>
  <c r="D2023" i="2"/>
  <c r="B2023" i="2"/>
  <c r="P2022" i="2"/>
  <c r="G2022" i="2"/>
  <c r="K2022" i="2" s="1"/>
  <c r="O2022" i="2" s="1"/>
  <c r="F2022" i="2"/>
  <c r="Q2022" i="2" s="1"/>
  <c r="D2022" i="2"/>
  <c r="B2022" i="2"/>
  <c r="Q2021" i="2"/>
  <c r="G2021" i="2"/>
  <c r="K2021" i="2" s="1"/>
  <c r="O2021" i="2" s="1"/>
  <c r="F2021" i="2"/>
  <c r="D2021" i="2"/>
  <c r="P2021" i="2"/>
  <c r="B2021" i="2"/>
  <c r="K2020" i="2"/>
  <c r="O2020" i="2" s="1"/>
  <c r="G2020" i="2"/>
  <c r="F2020" i="2"/>
  <c r="Q2020" i="2" s="1"/>
  <c r="D2020" i="2"/>
  <c r="P2020" i="2"/>
  <c r="B2020" i="2"/>
  <c r="P2019" i="2"/>
  <c r="G2019" i="2"/>
  <c r="K2019" i="2" s="1"/>
  <c r="O2019" i="2" s="1"/>
  <c r="F2019" i="2"/>
  <c r="Q2019" i="2" s="1"/>
  <c r="D2019" i="2"/>
  <c r="B2019" i="2"/>
  <c r="P2018" i="2"/>
  <c r="G2018" i="2"/>
  <c r="K2018" i="2" s="1"/>
  <c r="O2018" i="2" s="1"/>
  <c r="F2018" i="2"/>
  <c r="Q2018" i="2" s="1"/>
  <c r="D2018" i="2"/>
  <c r="B2018" i="2"/>
  <c r="Q2017" i="2"/>
  <c r="G2017" i="2"/>
  <c r="K2017" i="2" s="1"/>
  <c r="O2017" i="2" s="1"/>
  <c r="F2017" i="2"/>
  <c r="D2017" i="2"/>
  <c r="P2017" i="2"/>
  <c r="B2017" i="2"/>
  <c r="K2016" i="2"/>
  <c r="O2016" i="2" s="1"/>
  <c r="G2016" i="2"/>
  <c r="F2016" i="2"/>
  <c r="Q2016" i="2" s="1"/>
  <c r="D2016" i="2"/>
  <c r="P2016" i="2"/>
  <c r="B2016" i="2"/>
  <c r="P2015" i="2"/>
  <c r="O2015" i="2"/>
  <c r="G2015" i="2"/>
  <c r="K2015" i="2" s="1"/>
  <c r="F2015" i="2"/>
  <c r="Q2015" i="2" s="1"/>
  <c r="D2015" i="2"/>
  <c r="B2015" i="2"/>
  <c r="P2014" i="2"/>
  <c r="G2014" i="2"/>
  <c r="K2014" i="2" s="1"/>
  <c r="O2014" i="2" s="1"/>
  <c r="F2014" i="2"/>
  <c r="Q2014" i="2" s="1"/>
  <c r="D2014" i="2"/>
  <c r="B2014" i="2"/>
  <c r="Q2013" i="2"/>
  <c r="G2013" i="2"/>
  <c r="K2013" i="2" s="1"/>
  <c r="O2013" i="2" s="1"/>
  <c r="F2013" i="2"/>
  <c r="D2013" i="2"/>
  <c r="P2013" i="2"/>
  <c r="B2013" i="2"/>
  <c r="O2012" i="2"/>
  <c r="K2012" i="2"/>
  <c r="G2012" i="2"/>
  <c r="F2012" i="2"/>
  <c r="Q2012" i="2" s="1"/>
  <c r="D2012" i="2"/>
  <c r="P2012" i="2"/>
  <c r="B2012" i="2"/>
  <c r="P2011" i="2"/>
  <c r="O2011" i="2"/>
  <c r="G2011" i="2"/>
  <c r="K2011" i="2" s="1"/>
  <c r="F2011" i="2"/>
  <c r="Q2011" i="2" s="1"/>
  <c r="D2011" i="2"/>
  <c r="B2011" i="2"/>
  <c r="Q2010" i="2"/>
  <c r="P2010" i="2"/>
  <c r="G2010" i="2"/>
  <c r="K2010" i="2" s="1"/>
  <c r="O2010" i="2" s="1"/>
  <c r="F2010" i="2"/>
  <c r="D2010" i="2"/>
  <c r="B2010" i="2"/>
  <c r="Q2009" i="2"/>
  <c r="K2009" i="2"/>
  <c r="O2009" i="2" s="1"/>
  <c r="G2009" i="2"/>
  <c r="F2009" i="2"/>
  <c r="D2009" i="2"/>
  <c r="P2009" i="2"/>
  <c r="B2009" i="2"/>
  <c r="K2008" i="2"/>
  <c r="O2008" i="2" s="1"/>
  <c r="G2008" i="2"/>
  <c r="F2008" i="2"/>
  <c r="Q2008" i="2" s="1"/>
  <c r="D2008" i="2"/>
  <c r="P2008" i="2"/>
  <c r="B2008" i="2"/>
  <c r="P2007" i="2"/>
  <c r="G2007" i="2"/>
  <c r="K2007" i="2" s="1"/>
  <c r="O2007" i="2" s="1"/>
  <c r="F2007" i="2"/>
  <c r="Q2007" i="2" s="1"/>
  <c r="D2007" i="2"/>
  <c r="B2007" i="2"/>
  <c r="Q2006" i="2"/>
  <c r="P2006" i="2"/>
  <c r="G2006" i="2"/>
  <c r="K2006" i="2" s="1"/>
  <c r="O2006" i="2" s="1"/>
  <c r="F2006" i="2"/>
  <c r="D2006" i="2"/>
  <c r="B2006" i="2"/>
  <c r="Q2005" i="2"/>
  <c r="K2005" i="2"/>
  <c r="O2005" i="2" s="1"/>
  <c r="G2005" i="2"/>
  <c r="F2005" i="2"/>
  <c r="D2005" i="2"/>
  <c r="P2005" i="2"/>
  <c r="B2005" i="2"/>
  <c r="O2004" i="2"/>
  <c r="K2004" i="2"/>
  <c r="G2004" i="2"/>
  <c r="F2004" i="2"/>
  <c r="Q2004" i="2" s="1"/>
  <c r="D2004" i="2"/>
  <c r="P2004" i="2"/>
  <c r="B2004" i="2"/>
  <c r="P2003" i="2"/>
  <c r="G2003" i="2"/>
  <c r="K2003" i="2" s="1"/>
  <c r="O2003" i="2" s="1"/>
  <c r="F2003" i="2"/>
  <c r="Q2003" i="2" s="1"/>
  <c r="D2003" i="2"/>
  <c r="B2003" i="2"/>
  <c r="Q2002" i="2"/>
  <c r="P2002" i="2"/>
  <c r="G2002" i="2"/>
  <c r="K2002" i="2" s="1"/>
  <c r="O2002" i="2" s="1"/>
  <c r="F2002" i="2"/>
  <c r="D2002" i="2"/>
  <c r="B2002" i="2"/>
  <c r="Q2001" i="2"/>
  <c r="K2001" i="2"/>
  <c r="O2001" i="2" s="1"/>
  <c r="G2001" i="2"/>
  <c r="F2001" i="2"/>
  <c r="D2001" i="2"/>
  <c r="P2001" i="2"/>
  <c r="B2001" i="2"/>
  <c r="K2000" i="2"/>
  <c r="O2000" i="2" s="1"/>
  <c r="G2000" i="2"/>
  <c r="F2000" i="2"/>
  <c r="Q2000" i="2" s="1"/>
  <c r="D2000" i="2"/>
  <c r="P2000" i="2"/>
  <c r="B2000" i="2"/>
  <c r="P1999" i="2"/>
  <c r="G1999" i="2"/>
  <c r="K1999" i="2" s="1"/>
  <c r="O1999" i="2" s="1"/>
  <c r="F1999" i="2"/>
  <c r="Q1999" i="2" s="1"/>
  <c r="D1999" i="2"/>
  <c r="B1999" i="2"/>
  <c r="Q1998" i="2"/>
  <c r="P1998" i="2"/>
  <c r="G1998" i="2"/>
  <c r="K1998" i="2" s="1"/>
  <c r="O1998" i="2" s="1"/>
  <c r="F1998" i="2"/>
  <c r="D1998" i="2"/>
  <c r="B1998" i="2"/>
  <c r="Q1997" i="2"/>
  <c r="K1997" i="2"/>
  <c r="O1997" i="2" s="1"/>
  <c r="G1997" i="2"/>
  <c r="F1997" i="2"/>
  <c r="D1997" i="2"/>
  <c r="P1997" i="2"/>
  <c r="B1997" i="2"/>
  <c r="K1996" i="2"/>
  <c r="O1996" i="2" s="1"/>
  <c r="G1996" i="2"/>
  <c r="F1996" i="2"/>
  <c r="Q1996" i="2" s="1"/>
  <c r="D1996" i="2"/>
  <c r="P1996" i="2"/>
  <c r="B1996" i="2"/>
  <c r="P1995" i="2"/>
  <c r="G1995" i="2"/>
  <c r="K1995" i="2" s="1"/>
  <c r="O1995" i="2" s="1"/>
  <c r="F1995" i="2"/>
  <c r="Q1995" i="2" s="1"/>
  <c r="D1995" i="2"/>
  <c r="B1995" i="2"/>
  <c r="Q1994" i="2"/>
  <c r="P1994" i="2"/>
  <c r="G1994" i="2"/>
  <c r="K1994" i="2" s="1"/>
  <c r="O1994" i="2" s="1"/>
  <c r="F1994" i="2"/>
  <c r="D1994" i="2"/>
  <c r="B1994" i="2"/>
  <c r="Q1993" i="2"/>
  <c r="K1993" i="2"/>
  <c r="O1993" i="2" s="1"/>
  <c r="G1993" i="2"/>
  <c r="F1993" i="2"/>
  <c r="D1993" i="2"/>
  <c r="P1993" i="2"/>
  <c r="B1993" i="2"/>
  <c r="K1992" i="2"/>
  <c r="O1992" i="2" s="1"/>
  <c r="G1992" i="2"/>
  <c r="F1992" i="2"/>
  <c r="Q1992" i="2" s="1"/>
  <c r="D1992" i="2"/>
  <c r="P1992" i="2"/>
  <c r="B1992" i="2"/>
  <c r="P1991" i="2"/>
  <c r="G1991" i="2"/>
  <c r="K1991" i="2" s="1"/>
  <c r="O1991" i="2" s="1"/>
  <c r="F1991" i="2"/>
  <c r="Q1991" i="2" s="1"/>
  <c r="D1991" i="2"/>
  <c r="B1991" i="2"/>
  <c r="Q1990" i="2"/>
  <c r="P1990" i="2"/>
  <c r="G1990" i="2"/>
  <c r="K1990" i="2" s="1"/>
  <c r="O1990" i="2" s="1"/>
  <c r="F1990" i="2"/>
  <c r="D1990" i="2"/>
  <c r="B1990" i="2"/>
  <c r="Q1989" i="2"/>
  <c r="K1989" i="2"/>
  <c r="O1989" i="2" s="1"/>
  <c r="G1989" i="2"/>
  <c r="F1989" i="2"/>
  <c r="D1989" i="2"/>
  <c r="P1989" i="2"/>
  <c r="B1989" i="2"/>
  <c r="K1988" i="2"/>
  <c r="O1988" i="2" s="1"/>
  <c r="G1988" i="2"/>
  <c r="F1988" i="2"/>
  <c r="Q1988" i="2" s="1"/>
  <c r="D1988" i="2"/>
  <c r="P1988" i="2"/>
  <c r="B1988" i="2"/>
  <c r="P1987" i="2"/>
  <c r="G1987" i="2"/>
  <c r="K1987" i="2" s="1"/>
  <c r="O1987" i="2" s="1"/>
  <c r="F1987" i="2"/>
  <c r="Q1987" i="2" s="1"/>
  <c r="D1987" i="2"/>
  <c r="B1987" i="2"/>
  <c r="Q1986" i="2"/>
  <c r="P1986" i="2"/>
  <c r="G1986" i="2"/>
  <c r="K1986" i="2" s="1"/>
  <c r="O1986" i="2" s="1"/>
  <c r="F1986" i="2"/>
  <c r="D1986" i="2"/>
  <c r="B1986" i="2"/>
  <c r="Q1985" i="2"/>
  <c r="K1985" i="2"/>
  <c r="O1985" i="2" s="1"/>
  <c r="G1985" i="2"/>
  <c r="F1985" i="2"/>
  <c r="D1985" i="2"/>
  <c r="P1985" i="2"/>
  <c r="B1985" i="2"/>
  <c r="K1984" i="2"/>
  <c r="O1984" i="2" s="1"/>
  <c r="G1984" i="2"/>
  <c r="F1984" i="2"/>
  <c r="Q1984" i="2" s="1"/>
  <c r="D1984" i="2"/>
  <c r="P1984" i="2"/>
  <c r="B1984" i="2"/>
  <c r="P1983" i="2"/>
  <c r="G1983" i="2"/>
  <c r="K1983" i="2" s="1"/>
  <c r="O1983" i="2" s="1"/>
  <c r="F1983" i="2"/>
  <c r="Q1983" i="2" s="1"/>
  <c r="D1983" i="2"/>
  <c r="B1983" i="2"/>
  <c r="Q1982" i="2"/>
  <c r="P1982" i="2"/>
  <c r="G1982" i="2"/>
  <c r="K1982" i="2" s="1"/>
  <c r="O1982" i="2" s="1"/>
  <c r="F1982" i="2"/>
  <c r="D1982" i="2"/>
  <c r="B1982" i="2"/>
  <c r="Q1981" i="2"/>
  <c r="K1981" i="2"/>
  <c r="O1981" i="2" s="1"/>
  <c r="G1981" i="2"/>
  <c r="F1981" i="2"/>
  <c r="D1981" i="2"/>
  <c r="P1981" i="2"/>
  <c r="B1981" i="2"/>
  <c r="K1980" i="2"/>
  <c r="O1980" i="2" s="1"/>
  <c r="G1980" i="2"/>
  <c r="F1980" i="2"/>
  <c r="Q1980" i="2" s="1"/>
  <c r="D1980" i="2"/>
  <c r="P1980" i="2"/>
  <c r="B1980" i="2"/>
  <c r="P1979" i="2"/>
  <c r="G1979" i="2"/>
  <c r="K1979" i="2" s="1"/>
  <c r="O1979" i="2" s="1"/>
  <c r="F1979" i="2"/>
  <c r="Q1979" i="2" s="1"/>
  <c r="D1979" i="2"/>
  <c r="B1979" i="2"/>
  <c r="Q1978" i="2"/>
  <c r="P1978" i="2"/>
  <c r="G1978" i="2"/>
  <c r="K1978" i="2" s="1"/>
  <c r="O1978" i="2" s="1"/>
  <c r="F1978" i="2"/>
  <c r="D1978" i="2"/>
  <c r="B1978" i="2"/>
  <c r="Q1977" i="2"/>
  <c r="K1977" i="2"/>
  <c r="O1977" i="2" s="1"/>
  <c r="G1977" i="2"/>
  <c r="F1977" i="2"/>
  <c r="D1977" i="2"/>
  <c r="P1977" i="2"/>
  <c r="B1977" i="2"/>
  <c r="K1976" i="2"/>
  <c r="O1976" i="2" s="1"/>
  <c r="G1976" i="2"/>
  <c r="F1976" i="2"/>
  <c r="Q1976" i="2" s="1"/>
  <c r="D1976" i="2"/>
  <c r="P1976" i="2"/>
  <c r="B1976" i="2"/>
  <c r="P1975" i="2"/>
  <c r="G1975" i="2"/>
  <c r="K1975" i="2" s="1"/>
  <c r="O1975" i="2" s="1"/>
  <c r="F1975" i="2"/>
  <c r="Q1975" i="2" s="1"/>
  <c r="D1975" i="2"/>
  <c r="B1975" i="2"/>
  <c r="Q1974" i="2"/>
  <c r="P1974" i="2"/>
  <c r="G1974" i="2"/>
  <c r="K1974" i="2" s="1"/>
  <c r="O1974" i="2" s="1"/>
  <c r="F1974" i="2"/>
  <c r="D1974" i="2"/>
  <c r="B1974" i="2"/>
  <c r="Q1973" i="2"/>
  <c r="K1973" i="2"/>
  <c r="O1973" i="2" s="1"/>
  <c r="G1973" i="2"/>
  <c r="F1973" i="2"/>
  <c r="D1973" i="2"/>
  <c r="P1973" i="2"/>
  <c r="B1973" i="2"/>
  <c r="K1972" i="2"/>
  <c r="O1972" i="2" s="1"/>
  <c r="G1972" i="2"/>
  <c r="F1972" i="2"/>
  <c r="Q1972" i="2" s="1"/>
  <c r="D1972" i="2"/>
  <c r="P1972" i="2"/>
  <c r="B1972" i="2"/>
  <c r="P1971" i="2"/>
  <c r="G1971" i="2"/>
  <c r="K1971" i="2" s="1"/>
  <c r="O1971" i="2" s="1"/>
  <c r="F1971" i="2"/>
  <c r="Q1971" i="2" s="1"/>
  <c r="D1971" i="2"/>
  <c r="B1971" i="2"/>
  <c r="Q1970" i="2"/>
  <c r="P1970" i="2"/>
  <c r="G1970" i="2"/>
  <c r="K1970" i="2" s="1"/>
  <c r="O1970" i="2" s="1"/>
  <c r="F1970" i="2"/>
  <c r="D1970" i="2"/>
  <c r="B1970" i="2"/>
  <c r="Q1969" i="2"/>
  <c r="K1969" i="2"/>
  <c r="O1969" i="2" s="1"/>
  <c r="G1969" i="2"/>
  <c r="F1969" i="2"/>
  <c r="D1969" i="2"/>
  <c r="P1969" i="2"/>
  <c r="B1969" i="2"/>
  <c r="K1968" i="2"/>
  <c r="O1968" i="2" s="1"/>
  <c r="G1968" i="2"/>
  <c r="F1968" i="2"/>
  <c r="Q1968" i="2" s="1"/>
  <c r="D1968" i="2"/>
  <c r="P1968" i="2"/>
  <c r="B1968" i="2"/>
  <c r="P1967" i="2"/>
  <c r="G1967" i="2"/>
  <c r="K1967" i="2" s="1"/>
  <c r="O1967" i="2" s="1"/>
  <c r="F1967" i="2"/>
  <c r="Q1967" i="2" s="1"/>
  <c r="D1967" i="2"/>
  <c r="B1967" i="2"/>
  <c r="Q1966" i="2"/>
  <c r="P1966" i="2"/>
  <c r="G1966" i="2"/>
  <c r="K1966" i="2" s="1"/>
  <c r="O1966" i="2" s="1"/>
  <c r="F1966" i="2"/>
  <c r="D1966" i="2"/>
  <c r="B1966" i="2"/>
  <c r="Q1965" i="2"/>
  <c r="K1965" i="2"/>
  <c r="O1965" i="2" s="1"/>
  <c r="G1965" i="2"/>
  <c r="F1965" i="2"/>
  <c r="D1965" i="2"/>
  <c r="P1965" i="2"/>
  <c r="B1965" i="2"/>
  <c r="K1964" i="2"/>
  <c r="O1964" i="2" s="1"/>
  <c r="G1964" i="2"/>
  <c r="F1964" i="2"/>
  <c r="Q1964" i="2" s="1"/>
  <c r="D1964" i="2"/>
  <c r="P1964" i="2"/>
  <c r="B1964" i="2"/>
  <c r="P1963" i="2"/>
  <c r="G1963" i="2"/>
  <c r="K1963" i="2" s="1"/>
  <c r="O1963" i="2" s="1"/>
  <c r="F1963" i="2"/>
  <c r="Q1963" i="2" s="1"/>
  <c r="D1963" i="2"/>
  <c r="B1963" i="2"/>
  <c r="Q1962" i="2"/>
  <c r="P1962" i="2"/>
  <c r="G1962" i="2"/>
  <c r="K1962" i="2" s="1"/>
  <c r="O1962" i="2" s="1"/>
  <c r="F1962" i="2"/>
  <c r="D1962" i="2"/>
  <c r="B1962" i="2"/>
  <c r="Q1961" i="2"/>
  <c r="K1961" i="2"/>
  <c r="O1961" i="2" s="1"/>
  <c r="G1961" i="2"/>
  <c r="F1961" i="2"/>
  <c r="D1961" i="2"/>
  <c r="P1961" i="2"/>
  <c r="B1961" i="2"/>
  <c r="K1960" i="2"/>
  <c r="O1960" i="2" s="1"/>
  <c r="G1960" i="2"/>
  <c r="F1960" i="2"/>
  <c r="Q1960" i="2" s="1"/>
  <c r="D1960" i="2"/>
  <c r="P1960" i="2"/>
  <c r="B1960" i="2"/>
  <c r="P1959" i="2"/>
  <c r="G1959" i="2"/>
  <c r="K1959" i="2" s="1"/>
  <c r="O1959" i="2" s="1"/>
  <c r="F1959" i="2"/>
  <c r="Q1959" i="2" s="1"/>
  <c r="D1959" i="2"/>
  <c r="B1959" i="2"/>
  <c r="Q1958" i="2"/>
  <c r="P1958" i="2"/>
  <c r="G1958" i="2"/>
  <c r="K1958" i="2" s="1"/>
  <c r="O1958" i="2" s="1"/>
  <c r="F1958" i="2"/>
  <c r="D1958" i="2"/>
  <c r="B1958" i="2"/>
  <c r="Q1957" i="2"/>
  <c r="K1957" i="2"/>
  <c r="O1957" i="2" s="1"/>
  <c r="G1957" i="2"/>
  <c r="F1957" i="2"/>
  <c r="D1957" i="2"/>
  <c r="P1957" i="2"/>
  <c r="B1957" i="2"/>
  <c r="K1956" i="2"/>
  <c r="O1956" i="2" s="1"/>
  <c r="G1956" i="2"/>
  <c r="F1956" i="2"/>
  <c r="Q1956" i="2" s="1"/>
  <c r="D1956" i="2"/>
  <c r="P1956" i="2"/>
  <c r="B1956" i="2"/>
  <c r="P1955" i="2"/>
  <c r="G1955" i="2"/>
  <c r="K1955" i="2" s="1"/>
  <c r="O1955" i="2" s="1"/>
  <c r="F1955" i="2"/>
  <c r="Q1955" i="2" s="1"/>
  <c r="D1955" i="2"/>
  <c r="B1955" i="2"/>
  <c r="Q1954" i="2"/>
  <c r="P1954" i="2"/>
  <c r="G1954" i="2"/>
  <c r="K1954" i="2" s="1"/>
  <c r="O1954" i="2" s="1"/>
  <c r="F1954" i="2"/>
  <c r="D1954" i="2"/>
  <c r="B1954" i="2"/>
  <c r="Q1953" i="2"/>
  <c r="K1953" i="2"/>
  <c r="O1953" i="2" s="1"/>
  <c r="G1953" i="2"/>
  <c r="F1953" i="2"/>
  <c r="D1953" i="2"/>
  <c r="P1953" i="2"/>
  <c r="B1953" i="2"/>
  <c r="K1952" i="2"/>
  <c r="O1952" i="2" s="1"/>
  <c r="G1952" i="2"/>
  <c r="F1952" i="2"/>
  <c r="Q1952" i="2" s="1"/>
  <c r="D1952" i="2"/>
  <c r="P1952" i="2"/>
  <c r="B1952" i="2"/>
  <c r="P1951" i="2"/>
  <c r="G1951" i="2"/>
  <c r="K1951" i="2" s="1"/>
  <c r="O1951" i="2" s="1"/>
  <c r="F1951" i="2"/>
  <c r="Q1951" i="2" s="1"/>
  <c r="D1951" i="2"/>
  <c r="B1951" i="2"/>
  <c r="Q1950" i="2"/>
  <c r="P1950" i="2"/>
  <c r="G1950" i="2"/>
  <c r="K1950" i="2" s="1"/>
  <c r="O1950" i="2" s="1"/>
  <c r="F1950" i="2"/>
  <c r="D1950" i="2"/>
  <c r="B1950" i="2"/>
  <c r="Q1949" i="2"/>
  <c r="K1949" i="2"/>
  <c r="O1949" i="2" s="1"/>
  <c r="G1949" i="2"/>
  <c r="F1949" i="2"/>
  <c r="D1949" i="2"/>
  <c r="P1949" i="2"/>
  <c r="B1949" i="2"/>
  <c r="K1948" i="2"/>
  <c r="O1948" i="2" s="1"/>
  <c r="G1948" i="2"/>
  <c r="F1948" i="2"/>
  <c r="Q1948" i="2" s="1"/>
  <c r="D1948" i="2"/>
  <c r="P1948" i="2"/>
  <c r="B1948" i="2"/>
  <c r="P1947" i="2"/>
  <c r="G1947" i="2"/>
  <c r="K1947" i="2" s="1"/>
  <c r="O1947" i="2" s="1"/>
  <c r="F1947" i="2"/>
  <c r="Q1947" i="2" s="1"/>
  <c r="D1947" i="2"/>
  <c r="B1947" i="2"/>
  <c r="Q1946" i="2"/>
  <c r="P1946" i="2"/>
  <c r="G1946" i="2"/>
  <c r="K1946" i="2" s="1"/>
  <c r="O1946" i="2" s="1"/>
  <c r="F1946" i="2"/>
  <c r="D1946" i="2"/>
  <c r="B1946" i="2"/>
  <c r="Q1945" i="2"/>
  <c r="K1945" i="2"/>
  <c r="O1945" i="2" s="1"/>
  <c r="G1945" i="2"/>
  <c r="F1945" i="2"/>
  <c r="D1945" i="2"/>
  <c r="P1945" i="2"/>
  <c r="B1945" i="2"/>
  <c r="K1944" i="2"/>
  <c r="O1944" i="2" s="1"/>
  <c r="G1944" i="2"/>
  <c r="F1944" i="2"/>
  <c r="Q1944" i="2" s="1"/>
  <c r="D1944" i="2"/>
  <c r="P1944" i="2"/>
  <c r="B1944" i="2"/>
  <c r="P1943" i="2"/>
  <c r="G1943" i="2"/>
  <c r="K1943" i="2" s="1"/>
  <c r="O1943" i="2" s="1"/>
  <c r="F1943" i="2"/>
  <c r="Q1943" i="2" s="1"/>
  <c r="D1943" i="2"/>
  <c r="B1943" i="2"/>
  <c r="Q1942" i="2"/>
  <c r="P1942" i="2"/>
  <c r="G1942" i="2"/>
  <c r="K1942" i="2" s="1"/>
  <c r="O1942" i="2" s="1"/>
  <c r="F1942" i="2"/>
  <c r="D1942" i="2"/>
  <c r="B1942" i="2"/>
  <c r="Q1941" i="2"/>
  <c r="K1941" i="2"/>
  <c r="O1941" i="2" s="1"/>
  <c r="G1941" i="2"/>
  <c r="F1941" i="2"/>
  <c r="D1941" i="2"/>
  <c r="P1941" i="2"/>
  <c r="B1941" i="2"/>
  <c r="K1940" i="2"/>
  <c r="O1940" i="2" s="1"/>
  <c r="G1940" i="2"/>
  <c r="F1940" i="2"/>
  <c r="Q1940" i="2" s="1"/>
  <c r="D1940" i="2"/>
  <c r="P1940" i="2"/>
  <c r="B1940" i="2"/>
  <c r="P1939" i="2"/>
  <c r="G1939" i="2"/>
  <c r="K1939" i="2" s="1"/>
  <c r="O1939" i="2" s="1"/>
  <c r="F1939" i="2"/>
  <c r="Q1939" i="2" s="1"/>
  <c r="D1939" i="2"/>
  <c r="B1939" i="2"/>
  <c r="Q1938" i="2"/>
  <c r="P1938" i="2"/>
  <c r="G1938" i="2"/>
  <c r="K1938" i="2" s="1"/>
  <c r="O1938" i="2" s="1"/>
  <c r="F1938" i="2"/>
  <c r="D1938" i="2"/>
  <c r="B1938" i="2"/>
  <c r="Q1937" i="2"/>
  <c r="K1937" i="2"/>
  <c r="O1937" i="2" s="1"/>
  <c r="G1937" i="2"/>
  <c r="F1937" i="2"/>
  <c r="D1937" i="2"/>
  <c r="P1937" i="2"/>
  <c r="B1937" i="2"/>
  <c r="P1936" i="2"/>
  <c r="K1936" i="2"/>
  <c r="O1936" i="2" s="1"/>
  <c r="G1936" i="2"/>
  <c r="F1936" i="2"/>
  <c r="Q1936" i="2" s="1"/>
  <c r="D1936" i="2"/>
  <c r="B1936" i="2"/>
  <c r="P1935" i="2"/>
  <c r="G1935" i="2"/>
  <c r="K1935" i="2" s="1"/>
  <c r="O1935" i="2" s="1"/>
  <c r="F1935" i="2"/>
  <c r="Q1935" i="2" s="1"/>
  <c r="D1935" i="2"/>
  <c r="B1935" i="2"/>
  <c r="Q1934" i="2"/>
  <c r="G1934" i="2"/>
  <c r="K1934" i="2" s="1"/>
  <c r="O1934" i="2" s="1"/>
  <c r="F1934" i="2"/>
  <c r="D1934" i="2"/>
  <c r="P1934" i="2"/>
  <c r="B1934" i="2"/>
  <c r="Q1933" i="2"/>
  <c r="K1933" i="2"/>
  <c r="O1933" i="2" s="1"/>
  <c r="G1933" i="2"/>
  <c r="F1933" i="2"/>
  <c r="D1933" i="2"/>
  <c r="P1933" i="2"/>
  <c r="B1933" i="2"/>
  <c r="P1932" i="2"/>
  <c r="O1932" i="2"/>
  <c r="K1932" i="2"/>
  <c r="G1932" i="2"/>
  <c r="F1932" i="2"/>
  <c r="Q1932" i="2" s="1"/>
  <c r="D1932" i="2"/>
  <c r="B1932" i="2"/>
  <c r="P1931" i="2"/>
  <c r="G1931" i="2"/>
  <c r="K1931" i="2" s="1"/>
  <c r="O1931" i="2" s="1"/>
  <c r="F1931" i="2"/>
  <c r="Q1931" i="2" s="1"/>
  <c r="D1931" i="2"/>
  <c r="B1931" i="2"/>
  <c r="Q1930" i="2"/>
  <c r="G1930" i="2"/>
  <c r="K1930" i="2" s="1"/>
  <c r="O1930" i="2" s="1"/>
  <c r="F1930" i="2"/>
  <c r="D1930" i="2"/>
  <c r="P1930" i="2"/>
  <c r="B1930" i="2"/>
  <c r="Q1929" i="2"/>
  <c r="K1929" i="2"/>
  <c r="O1929" i="2" s="1"/>
  <c r="G1929" i="2"/>
  <c r="F1929" i="2"/>
  <c r="D1929" i="2"/>
  <c r="P1929" i="2"/>
  <c r="B1929" i="2"/>
  <c r="P1928" i="2"/>
  <c r="O1928" i="2"/>
  <c r="K1928" i="2"/>
  <c r="G1928" i="2"/>
  <c r="F1928" i="2"/>
  <c r="Q1928" i="2" s="1"/>
  <c r="D1928" i="2"/>
  <c r="B1928" i="2"/>
  <c r="P1927" i="2"/>
  <c r="G1927" i="2"/>
  <c r="K1927" i="2" s="1"/>
  <c r="O1927" i="2" s="1"/>
  <c r="F1927" i="2"/>
  <c r="Q1927" i="2" s="1"/>
  <c r="D1927" i="2"/>
  <c r="B1927" i="2"/>
  <c r="Q1926" i="2"/>
  <c r="G1926" i="2"/>
  <c r="K1926" i="2" s="1"/>
  <c r="O1926" i="2" s="1"/>
  <c r="F1926" i="2"/>
  <c r="D1926" i="2"/>
  <c r="P1926" i="2"/>
  <c r="B1926" i="2"/>
  <c r="Q1925" i="2"/>
  <c r="K1925" i="2"/>
  <c r="O1925" i="2" s="1"/>
  <c r="G1925" i="2"/>
  <c r="F1925" i="2"/>
  <c r="D1925" i="2"/>
  <c r="P1925" i="2"/>
  <c r="B1925" i="2"/>
  <c r="P1924" i="2"/>
  <c r="K1924" i="2"/>
  <c r="O1924" i="2" s="1"/>
  <c r="G1924" i="2"/>
  <c r="F1924" i="2"/>
  <c r="Q1924" i="2" s="1"/>
  <c r="D1924" i="2"/>
  <c r="B1924" i="2"/>
  <c r="P1923" i="2"/>
  <c r="G1923" i="2"/>
  <c r="K1923" i="2" s="1"/>
  <c r="O1923" i="2" s="1"/>
  <c r="F1923" i="2"/>
  <c r="Q1923" i="2" s="1"/>
  <c r="D1923" i="2"/>
  <c r="B1923" i="2"/>
  <c r="Q1922" i="2"/>
  <c r="G1922" i="2"/>
  <c r="K1922" i="2" s="1"/>
  <c r="O1922" i="2" s="1"/>
  <c r="F1922" i="2"/>
  <c r="D1922" i="2"/>
  <c r="P1922" i="2"/>
  <c r="B1922" i="2"/>
  <c r="Q1921" i="2"/>
  <c r="K1921" i="2"/>
  <c r="O1921" i="2" s="1"/>
  <c r="G1921" i="2"/>
  <c r="F1921" i="2"/>
  <c r="D1921" i="2"/>
  <c r="P1921" i="2"/>
  <c r="B1921" i="2"/>
  <c r="P1920" i="2"/>
  <c r="O1920" i="2"/>
  <c r="K1920" i="2"/>
  <c r="G1920" i="2"/>
  <c r="F1920" i="2"/>
  <c r="Q1920" i="2" s="1"/>
  <c r="D1920" i="2"/>
  <c r="B1920" i="2"/>
  <c r="P1919" i="2"/>
  <c r="G1919" i="2"/>
  <c r="K1919" i="2" s="1"/>
  <c r="O1919" i="2" s="1"/>
  <c r="F1919" i="2"/>
  <c r="Q1919" i="2" s="1"/>
  <c r="D1919" i="2"/>
  <c r="B1919" i="2"/>
  <c r="Q1918" i="2"/>
  <c r="G1918" i="2"/>
  <c r="K1918" i="2" s="1"/>
  <c r="O1918" i="2" s="1"/>
  <c r="F1918" i="2"/>
  <c r="D1918" i="2"/>
  <c r="P1918" i="2"/>
  <c r="B1918" i="2"/>
  <c r="Q1917" i="2"/>
  <c r="K1917" i="2"/>
  <c r="O1917" i="2" s="1"/>
  <c r="G1917" i="2"/>
  <c r="F1917" i="2"/>
  <c r="D1917" i="2"/>
  <c r="P1917" i="2"/>
  <c r="B1917" i="2"/>
  <c r="P1916" i="2"/>
  <c r="O1916" i="2"/>
  <c r="K1916" i="2"/>
  <c r="G1916" i="2"/>
  <c r="F1916" i="2"/>
  <c r="Q1916" i="2" s="1"/>
  <c r="D1916" i="2"/>
  <c r="B1916" i="2"/>
  <c r="P1915" i="2"/>
  <c r="G1915" i="2"/>
  <c r="K1915" i="2" s="1"/>
  <c r="O1915" i="2" s="1"/>
  <c r="F1915" i="2"/>
  <c r="Q1915" i="2" s="1"/>
  <c r="D1915" i="2"/>
  <c r="B1915" i="2"/>
  <c r="Q1914" i="2"/>
  <c r="G1914" i="2"/>
  <c r="K1914" i="2" s="1"/>
  <c r="O1914" i="2" s="1"/>
  <c r="F1914" i="2"/>
  <c r="D1914" i="2"/>
  <c r="P1914" i="2"/>
  <c r="B1914" i="2"/>
  <c r="Q1913" i="2"/>
  <c r="K1913" i="2"/>
  <c r="O1913" i="2" s="1"/>
  <c r="G1913" i="2"/>
  <c r="F1913" i="2"/>
  <c r="D1913" i="2"/>
  <c r="P1913" i="2"/>
  <c r="B1913" i="2"/>
  <c r="P1912" i="2"/>
  <c r="O1912" i="2"/>
  <c r="K1912" i="2"/>
  <c r="G1912" i="2"/>
  <c r="F1912" i="2"/>
  <c r="Q1912" i="2" s="1"/>
  <c r="D1912" i="2"/>
  <c r="B1912" i="2"/>
  <c r="P1911" i="2"/>
  <c r="G1911" i="2"/>
  <c r="K1911" i="2" s="1"/>
  <c r="O1911" i="2" s="1"/>
  <c r="F1911" i="2"/>
  <c r="Q1911" i="2" s="1"/>
  <c r="D1911" i="2"/>
  <c r="B1911" i="2"/>
  <c r="Q1910" i="2"/>
  <c r="G1910" i="2"/>
  <c r="K1910" i="2" s="1"/>
  <c r="O1910" i="2" s="1"/>
  <c r="F1910" i="2"/>
  <c r="D1910" i="2"/>
  <c r="P1910" i="2"/>
  <c r="B1910" i="2"/>
  <c r="Q1909" i="2"/>
  <c r="K1909" i="2"/>
  <c r="O1909" i="2" s="1"/>
  <c r="G1909" i="2"/>
  <c r="F1909" i="2"/>
  <c r="D1909" i="2"/>
  <c r="P1909" i="2"/>
  <c r="B1909" i="2"/>
  <c r="P1908" i="2"/>
  <c r="K1908" i="2"/>
  <c r="O1908" i="2" s="1"/>
  <c r="G1908" i="2"/>
  <c r="F1908" i="2"/>
  <c r="Q1908" i="2" s="1"/>
  <c r="D1908" i="2"/>
  <c r="B1908" i="2"/>
  <c r="P1907" i="2"/>
  <c r="G1907" i="2"/>
  <c r="K1907" i="2" s="1"/>
  <c r="O1907" i="2" s="1"/>
  <c r="F1907" i="2"/>
  <c r="Q1907" i="2" s="1"/>
  <c r="D1907" i="2"/>
  <c r="B1907" i="2"/>
  <c r="Q1906" i="2"/>
  <c r="G1906" i="2"/>
  <c r="K1906" i="2" s="1"/>
  <c r="O1906" i="2" s="1"/>
  <c r="F1906" i="2"/>
  <c r="D1906" i="2"/>
  <c r="P1906" i="2"/>
  <c r="B1906" i="2"/>
  <c r="Q1905" i="2"/>
  <c r="K1905" i="2"/>
  <c r="O1905" i="2" s="1"/>
  <c r="G1905" i="2"/>
  <c r="F1905" i="2"/>
  <c r="D1905" i="2"/>
  <c r="P1905" i="2"/>
  <c r="B1905" i="2"/>
  <c r="P1904" i="2"/>
  <c r="K1904" i="2"/>
  <c r="O1904" i="2" s="1"/>
  <c r="G1904" i="2"/>
  <c r="F1904" i="2"/>
  <c r="Q1904" i="2" s="1"/>
  <c r="D1904" i="2"/>
  <c r="B1904" i="2"/>
  <c r="P1903" i="2"/>
  <c r="G1903" i="2"/>
  <c r="K1903" i="2" s="1"/>
  <c r="O1903" i="2" s="1"/>
  <c r="F1903" i="2"/>
  <c r="Q1903" i="2" s="1"/>
  <c r="D1903" i="2"/>
  <c r="B1903" i="2"/>
  <c r="Q1902" i="2"/>
  <c r="G1902" i="2"/>
  <c r="K1902" i="2" s="1"/>
  <c r="O1902" i="2" s="1"/>
  <c r="F1902" i="2"/>
  <c r="D1902" i="2"/>
  <c r="P1902" i="2"/>
  <c r="B1902" i="2"/>
  <c r="Q1901" i="2"/>
  <c r="K1901" i="2"/>
  <c r="O1901" i="2" s="1"/>
  <c r="G1901" i="2"/>
  <c r="F1901" i="2"/>
  <c r="D1901" i="2"/>
  <c r="P1901" i="2"/>
  <c r="B1901" i="2"/>
  <c r="P1900" i="2"/>
  <c r="O1900" i="2"/>
  <c r="K1900" i="2"/>
  <c r="G1900" i="2"/>
  <c r="F1900" i="2"/>
  <c r="Q1900" i="2" s="1"/>
  <c r="D1900" i="2"/>
  <c r="B1900" i="2"/>
  <c r="P1899" i="2"/>
  <c r="G1899" i="2"/>
  <c r="K1899" i="2" s="1"/>
  <c r="O1899" i="2" s="1"/>
  <c r="F1899" i="2"/>
  <c r="Q1899" i="2" s="1"/>
  <c r="D1899" i="2"/>
  <c r="B1899" i="2"/>
  <c r="Q1898" i="2"/>
  <c r="G1898" i="2"/>
  <c r="K1898" i="2" s="1"/>
  <c r="O1898" i="2" s="1"/>
  <c r="F1898" i="2"/>
  <c r="D1898" i="2"/>
  <c r="P1898" i="2"/>
  <c r="B1898" i="2"/>
  <c r="Q1897" i="2"/>
  <c r="K1897" i="2"/>
  <c r="O1897" i="2" s="1"/>
  <c r="G1897" i="2"/>
  <c r="F1897" i="2"/>
  <c r="D1897" i="2"/>
  <c r="P1897" i="2"/>
  <c r="B1897" i="2"/>
  <c r="P1896" i="2"/>
  <c r="O1896" i="2"/>
  <c r="K1896" i="2"/>
  <c r="G1896" i="2"/>
  <c r="F1896" i="2"/>
  <c r="Q1896" i="2" s="1"/>
  <c r="D1896" i="2"/>
  <c r="B1896" i="2"/>
  <c r="P1895" i="2"/>
  <c r="G1895" i="2"/>
  <c r="K1895" i="2" s="1"/>
  <c r="O1895" i="2" s="1"/>
  <c r="F1895" i="2"/>
  <c r="Q1895" i="2" s="1"/>
  <c r="D1895" i="2"/>
  <c r="B1895" i="2"/>
  <c r="Q1894" i="2"/>
  <c r="G1894" i="2"/>
  <c r="K1894" i="2" s="1"/>
  <c r="O1894" i="2" s="1"/>
  <c r="F1894" i="2"/>
  <c r="D1894" i="2"/>
  <c r="P1894" i="2"/>
  <c r="B1894" i="2"/>
  <c r="Q1893" i="2"/>
  <c r="K1893" i="2"/>
  <c r="O1893" i="2" s="1"/>
  <c r="G1893" i="2"/>
  <c r="F1893" i="2"/>
  <c r="D1893" i="2"/>
  <c r="P1893" i="2"/>
  <c r="B1893" i="2"/>
  <c r="P1892" i="2"/>
  <c r="K1892" i="2"/>
  <c r="O1892" i="2" s="1"/>
  <c r="G1892" i="2"/>
  <c r="F1892" i="2"/>
  <c r="Q1892" i="2" s="1"/>
  <c r="D1892" i="2"/>
  <c r="B1892" i="2"/>
  <c r="P1891" i="2"/>
  <c r="G1891" i="2"/>
  <c r="K1891" i="2" s="1"/>
  <c r="O1891" i="2" s="1"/>
  <c r="F1891" i="2"/>
  <c r="Q1891" i="2" s="1"/>
  <c r="D1891" i="2"/>
  <c r="B1891" i="2"/>
  <c r="Q1890" i="2"/>
  <c r="G1890" i="2"/>
  <c r="K1890" i="2" s="1"/>
  <c r="O1890" i="2" s="1"/>
  <c r="F1890" i="2"/>
  <c r="D1890" i="2"/>
  <c r="P1890" i="2"/>
  <c r="B1890" i="2"/>
  <c r="Q1889" i="2"/>
  <c r="K1889" i="2"/>
  <c r="O1889" i="2" s="1"/>
  <c r="G1889" i="2"/>
  <c r="F1889" i="2"/>
  <c r="D1889" i="2"/>
  <c r="P1889" i="2"/>
  <c r="B1889" i="2"/>
  <c r="P1888" i="2"/>
  <c r="O1888" i="2"/>
  <c r="K1888" i="2"/>
  <c r="G1888" i="2"/>
  <c r="F1888" i="2"/>
  <c r="Q1888" i="2" s="1"/>
  <c r="D1888" i="2"/>
  <c r="B1888" i="2"/>
  <c r="P1887" i="2"/>
  <c r="G1887" i="2"/>
  <c r="K1887" i="2" s="1"/>
  <c r="O1887" i="2" s="1"/>
  <c r="F1887" i="2"/>
  <c r="Q1887" i="2" s="1"/>
  <c r="D1887" i="2"/>
  <c r="B1887" i="2"/>
  <c r="Q1886" i="2"/>
  <c r="G1886" i="2"/>
  <c r="K1886" i="2" s="1"/>
  <c r="O1886" i="2" s="1"/>
  <c r="F1886" i="2"/>
  <c r="D1886" i="2"/>
  <c r="P1886" i="2"/>
  <c r="B1886" i="2"/>
  <c r="Q1885" i="2"/>
  <c r="K1885" i="2"/>
  <c r="O1885" i="2" s="1"/>
  <c r="G1885" i="2"/>
  <c r="F1885" i="2"/>
  <c r="D1885" i="2"/>
  <c r="P1885" i="2"/>
  <c r="B1885" i="2"/>
  <c r="P1884" i="2"/>
  <c r="K1884" i="2"/>
  <c r="O1884" i="2" s="1"/>
  <c r="G1884" i="2"/>
  <c r="F1884" i="2"/>
  <c r="Q1884" i="2" s="1"/>
  <c r="D1884" i="2"/>
  <c r="B1884" i="2"/>
  <c r="P1883" i="2"/>
  <c r="G1883" i="2"/>
  <c r="K1883" i="2" s="1"/>
  <c r="O1883" i="2" s="1"/>
  <c r="F1883" i="2"/>
  <c r="Q1883" i="2" s="1"/>
  <c r="D1883" i="2"/>
  <c r="B1883" i="2"/>
  <c r="Q1882" i="2"/>
  <c r="G1882" i="2"/>
  <c r="K1882" i="2" s="1"/>
  <c r="O1882" i="2" s="1"/>
  <c r="F1882" i="2"/>
  <c r="D1882" i="2"/>
  <c r="P1882" i="2"/>
  <c r="B1882" i="2"/>
  <c r="Q1881" i="2"/>
  <c r="K1881" i="2"/>
  <c r="O1881" i="2" s="1"/>
  <c r="G1881" i="2"/>
  <c r="F1881" i="2"/>
  <c r="D1881" i="2"/>
  <c r="P1881" i="2"/>
  <c r="B1881" i="2"/>
  <c r="P1880" i="2"/>
  <c r="O1880" i="2"/>
  <c r="K1880" i="2"/>
  <c r="G1880" i="2"/>
  <c r="F1880" i="2"/>
  <c r="Q1880" i="2" s="1"/>
  <c r="D1880" i="2"/>
  <c r="B1880" i="2"/>
  <c r="P1879" i="2"/>
  <c r="G1879" i="2"/>
  <c r="K1879" i="2" s="1"/>
  <c r="O1879" i="2" s="1"/>
  <c r="F1879" i="2"/>
  <c r="Q1879" i="2" s="1"/>
  <c r="D1879" i="2"/>
  <c r="B1879" i="2"/>
  <c r="Q1878" i="2"/>
  <c r="G1878" i="2"/>
  <c r="K1878" i="2" s="1"/>
  <c r="O1878" i="2" s="1"/>
  <c r="F1878" i="2"/>
  <c r="D1878" i="2"/>
  <c r="P1878" i="2"/>
  <c r="B1878" i="2"/>
  <c r="Q1877" i="2"/>
  <c r="K1877" i="2"/>
  <c r="O1877" i="2" s="1"/>
  <c r="G1877" i="2"/>
  <c r="F1877" i="2"/>
  <c r="D1877" i="2"/>
  <c r="P1877" i="2"/>
  <c r="B1877" i="2"/>
  <c r="P1876" i="2"/>
  <c r="K1876" i="2"/>
  <c r="O1876" i="2" s="1"/>
  <c r="G1876" i="2"/>
  <c r="F1876" i="2"/>
  <c r="Q1876" i="2" s="1"/>
  <c r="D1876" i="2"/>
  <c r="B1876" i="2"/>
  <c r="P1875" i="2"/>
  <c r="G1875" i="2"/>
  <c r="K1875" i="2" s="1"/>
  <c r="O1875" i="2" s="1"/>
  <c r="F1875" i="2"/>
  <c r="Q1875" i="2" s="1"/>
  <c r="D1875" i="2"/>
  <c r="B1875" i="2"/>
  <c r="Q1874" i="2"/>
  <c r="G1874" i="2"/>
  <c r="K1874" i="2" s="1"/>
  <c r="O1874" i="2" s="1"/>
  <c r="F1874" i="2"/>
  <c r="D1874" i="2"/>
  <c r="P1874" i="2"/>
  <c r="B1874" i="2"/>
  <c r="Q1873" i="2"/>
  <c r="K1873" i="2"/>
  <c r="O1873" i="2" s="1"/>
  <c r="G1873" i="2"/>
  <c r="F1873" i="2"/>
  <c r="D1873" i="2"/>
  <c r="P1873" i="2"/>
  <c r="B1873" i="2"/>
  <c r="P1872" i="2"/>
  <c r="K1872" i="2"/>
  <c r="O1872" i="2" s="1"/>
  <c r="G1872" i="2"/>
  <c r="F1872" i="2"/>
  <c r="Q1872" i="2" s="1"/>
  <c r="D1872" i="2"/>
  <c r="B1872" i="2"/>
  <c r="P1871" i="2"/>
  <c r="G1871" i="2"/>
  <c r="K1871" i="2" s="1"/>
  <c r="O1871" i="2" s="1"/>
  <c r="F1871" i="2"/>
  <c r="Q1871" i="2" s="1"/>
  <c r="D1871" i="2"/>
  <c r="B1871" i="2"/>
  <c r="Q1870" i="2"/>
  <c r="G1870" i="2"/>
  <c r="K1870" i="2" s="1"/>
  <c r="O1870" i="2" s="1"/>
  <c r="F1870" i="2"/>
  <c r="D1870" i="2"/>
  <c r="P1870" i="2"/>
  <c r="B1870" i="2"/>
  <c r="Q1869" i="2"/>
  <c r="K1869" i="2"/>
  <c r="O1869" i="2" s="1"/>
  <c r="G1869" i="2"/>
  <c r="F1869" i="2"/>
  <c r="D1869" i="2"/>
  <c r="P1869" i="2"/>
  <c r="B1869" i="2"/>
  <c r="P1868" i="2"/>
  <c r="O1868" i="2"/>
  <c r="K1868" i="2"/>
  <c r="G1868" i="2"/>
  <c r="F1868" i="2"/>
  <c r="Q1868" i="2" s="1"/>
  <c r="D1868" i="2"/>
  <c r="B1868" i="2"/>
  <c r="P1867" i="2"/>
  <c r="G1867" i="2"/>
  <c r="K1867" i="2" s="1"/>
  <c r="O1867" i="2" s="1"/>
  <c r="F1867" i="2"/>
  <c r="Q1867" i="2" s="1"/>
  <c r="D1867" i="2"/>
  <c r="B1867" i="2"/>
  <c r="Q1866" i="2"/>
  <c r="G1866" i="2"/>
  <c r="K1866" i="2" s="1"/>
  <c r="O1866" i="2" s="1"/>
  <c r="F1866" i="2"/>
  <c r="D1866" i="2"/>
  <c r="P1866" i="2"/>
  <c r="B1866" i="2"/>
  <c r="Q1865" i="2"/>
  <c r="K1865" i="2"/>
  <c r="O1865" i="2" s="1"/>
  <c r="G1865" i="2"/>
  <c r="F1865" i="2"/>
  <c r="D1865" i="2"/>
  <c r="P1865" i="2"/>
  <c r="B1865" i="2"/>
  <c r="P1864" i="2"/>
  <c r="O1864" i="2"/>
  <c r="K1864" i="2"/>
  <c r="G1864" i="2"/>
  <c r="F1864" i="2"/>
  <c r="Q1864" i="2" s="1"/>
  <c r="D1864" i="2"/>
  <c r="B1864" i="2"/>
  <c r="P1863" i="2"/>
  <c r="G1863" i="2"/>
  <c r="K1863" i="2" s="1"/>
  <c r="O1863" i="2" s="1"/>
  <c r="F1863" i="2"/>
  <c r="Q1863" i="2" s="1"/>
  <c r="D1863" i="2"/>
  <c r="B1863" i="2"/>
  <c r="Q1862" i="2"/>
  <c r="G1862" i="2"/>
  <c r="K1862" i="2" s="1"/>
  <c r="O1862" i="2" s="1"/>
  <c r="F1862" i="2"/>
  <c r="D1862" i="2"/>
  <c r="P1862" i="2"/>
  <c r="B1862" i="2"/>
  <c r="Q1861" i="2"/>
  <c r="K1861" i="2"/>
  <c r="O1861" i="2" s="1"/>
  <c r="G1861" i="2"/>
  <c r="F1861" i="2"/>
  <c r="D1861" i="2"/>
  <c r="P1861" i="2"/>
  <c r="B1861" i="2"/>
  <c r="P1860" i="2"/>
  <c r="K1860" i="2"/>
  <c r="O1860" i="2" s="1"/>
  <c r="G1860" i="2"/>
  <c r="F1860" i="2"/>
  <c r="Q1860" i="2" s="1"/>
  <c r="D1860" i="2"/>
  <c r="B1860" i="2"/>
  <c r="P1859" i="2"/>
  <c r="G1859" i="2"/>
  <c r="K1859" i="2" s="1"/>
  <c r="O1859" i="2" s="1"/>
  <c r="F1859" i="2"/>
  <c r="Q1859" i="2" s="1"/>
  <c r="D1859" i="2"/>
  <c r="B1859" i="2"/>
  <c r="Q1858" i="2"/>
  <c r="G1858" i="2"/>
  <c r="K1858" i="2" s="1"/>
  <c r="O1858" i="2" s="1"/>
  <c r="F1858" i="2"/>
  <c r="D1858" i="2"/>
  <c r="P1858" i="2"/>
  <c r="B1858" i="2"/>
  <c r="Q1857" i="2"/>
  <c r="K1857" i="2"/>
  <c r="O1857" i="2" s="1"/>
  <c r="G1857" i="2"/>
  <c r="F1857" i="2"/>
  <c r="D1857" i="2"/>
  <c r="P1857" i="2"/>
  <c r="B1857" i="2"/>
  <c r="P1856" i="2"/>
  <c r="O1856" i="2"/>
  <c r="K1856" i="2"/>
  <c r="G1856" i="2"/>
  <c r="F1856" i="2"/>
  <c r="Q1856" i="2" s="1"/>
  <c r="D1856" i="2"/>
  <c r="B1856" i="2"/>
  <c r="P1855" i="2"/>
  <c r="G1855" i="2"/>
  <c r="K1855" i="2" s="1"/>
  <c r="O1855" i="2" s="1"/>
  <c r="F1855" i="2"/>
  <c r="Q1855" i="2" s="1"/>
  <c r="D1855" i="2"/>
  <c r="B1855" i="2"/>
  <c r="Q1854" i="2"/>
  <c r="G1854" i="2"/>
  <c r="K1854" i="2" s="1"/>
  <c r="O1854" i="2" s="1"/>
  <c r="F1854" i="2"/>
  <c r="D1854" i="2"/>
  <c r="P1854" i="2"/>
  <c r="B1854" i="2"/>
  <c r="Q1853" i="2"/>
  <c r="K1853" i="2"/>
  <c r="O1853" i="2" s="1"/>
  <c r="G1853" i="2"/>
  <c r="F1853" i="2"/>
  <c r="D1853" i="2"/>
  <c r="P1853" i="2"/>
  <c r="B1853" i="2"/>
  <c r="P1852" i="2"/>
  <c r="K1852" i="2"/>
  <c r="O1852" i="2" s="1"/>
  <c r="G1852" i="2"/>
  <c r="F1852" i="2"/>
  <c r="Q1852" i="2" s="1"/>
  <c r="D1852" i="2"/>
  <c r="B1852" i="2"/>
  <c r="P1851" i="2"/>
  <c r="G1851" i="2"/>
  <c r="K1851" i="2" s="1"/>
  <c r="O1851" i="2" s="1"/>
  <c r="F1851" i="2"/>
  <c r="Q1851" i="2" s="1"/>
  <c r="D1851" i="2"/>
  <c r="B1851" i="2"/>
  <c r="Q1850" i="2"/>
  <c r="G1850" i="2"/>
  <c r="K1850" i="2" s="1"/>
  <c r="O1850" i="2" s="1"/>
  <c r="F1850" i="2"/>
  <c r="D1850" i="2"/>
  <c r="P1850" i="2"/>
  <c r="B1850" i="2"/>
  <c r="Q1849" i="2"/>
  <c r="K1849" i="2"/>
  <c r="O1849" i="2" s="1"/>
  <c r="G1849" i="2"/>
  <c r="F1849" i="2"/>
  <c r="D1849" i="2"/>
  <c r="P1849" i="2"/>
  <c r="B1849" i="2"/>
  <c r="P1848" i="2"/>
  <c r="O1848" i="2"/>
  <c r="K1848" i="2"/>
  <c r="G1848" i="2"/>
  <c r="F1848" i="2"/>
  <c r="Q1848" i="2" s="1"/>
  <c r="D1848" i="2"/>
  <c r="B1848" i="2"/>
  <c r="P1847" i="2"/>
  <c r="G1847" i="2"/>
  <c r="K1847" i="2" s="1"/>
  <c r="O1847" i="2" s="1"/>
  <c r="F1847" i="2"/>
  <c r="Q1847" i="2" s="1"/>
  <c r="D1847" i="2"/>
  <c r="B1847" i="2"/>
  <c r="Q1846" i="2"/>
  <c r="G1846" i="2"/>
  <c r="K1846" i="2" s="1"/>
  <c r="O1846" i="2" s="1"/>
  <c r="F1846" i="2"/>
  <c r="D1846" i="2"/>
  <c r="P1846" i="2"/>
  <c r="B1846" i="2"/>
  <c r="Q1845" i="2"/>
  <c r="K1845" i="2"/>
  <c r="O1845" i="2" s="1"/>
  <c r="G1845" i="2"/>
  <c r="F1845" i="2"/>
  <c r="D1845" i="2"/>
  <c r="P1845" i="2"/>
  <c r="B1845" i="2"/>
  <c r="P1844" i="2"/>
  <c r="K1844" i="2"/>
  <c r="O1844" i="2" s="1"/>
  <c r="G1844" i="2"/>
  <c r="F1844" i="2"/>
  <c r="Q1844" i="2" s="1"/>
  <c r="D1844" i="2"/>
  <c r="B1844" i="2"/>
  <c r="P1843" i="2"/>
  <c r="G1843" i="2"/>
  <c r="K1843" i="2" s="1"/>
  <c r="O1843" i="2" s="1"/>
  <c r="F1843" i="2"/>
  <c r="Q1843" i="2" s="1"/>
  <c r="D1843" i="2"/>
  <c r="B1843" i="2"/>
  <c r="Q1842" i="2"/>
  <c r="G1842" i="2"/>
  <c r="K1842" i="2" s="1"/>
  <c r="O1842" i="2" s="1"/>
  <c r="F1842" i="2"/>
  <c r="D1842" i="2"/>
  <c r="P1842" i="2"/>
  <c r="B1842" i="2"/>
  <c r="Q1841" i="2"/>
  <c r="K1841" i="2"/>
  <c r="O1841" i="2" s="1"/>
  <c r="G1841" i="2"/>
  <c r="F1841" i="2"/>
  <c r="D1841" i="2"/>
  <c r="P1841" i="2"/>
  <c r="B1841" i="2"/>
  <c r="P1840" i="2"/>
  <c r="K1840" i="2"/>
  <c r="O1840" i="2" s="1"/>
  <c r="G1840" i="2"/>
  <c r="F1840" i="2"/>
  <c r="Q1840" i="2" s="1"/>
  <c r="D1840" i="2"/>
  <c r="B1840" i="2"/>
  <c r="P1839" i="2"/>
  <c r="G1839" i="2"/>
  <c r="K1839" i="2" s="1"/>
  <c r="O1839" i="2" s="1"/>
  <c r="F1839" i="2"/>
  <c r="Q1839" i="2" s="1"/>
  <c r="D1839" i="2"/>
  <c r="B1839" i="2"/>
  <c r="Q1838" i="2"/>
  <c r="G1838" i="2"/>
  <c r="K1838" i="2" s="1"/>
  <c r="O1838" i="2" s="1"/>
  <c r="F1838" i="2"/>
  <c r="D1838" i="2"/>
  <c r="P1838" i="2"/>
  <c r="B1838" i="2"/>
  <c r="Q1837" i="2"/>
  <c r="K1837" i="2"/>
  <c r="O1837" i="2" s="1"/>
  <c r="G1837" i="2"/>
  <c r="F1837" i="2"/>
  <c r="D1837" i="2"/>
  <c r="P1837" i="2"/>
  <c r="B1837" i="2"/>
  <c r="P1836" i="2"/>
  <c r="O1836" i="2"/>
  <c r="K1836" i="2"/>
  <c r="G1836" i="2"/>
  <c r="F1836" i="2"/>
  <c r="Q1836" i="2" s="1"/>
  <c r="D1836" i="2"/>
  <c r="B1836" i="2"/>
  <c r="P1835" i="2"/>
  <c r="G1835" i="2"/>
  <c r="K1835" i="2" s="1"/>
  <c r="O1835" i="2" s="1"/>
  <c r="F1835" i="2"/>
  <c r="Q1835" i="2" s="1"/>
  <c r="D1835" i="2"/>
  <c r="B1835" i="2"/>
  <c r="Q1834" i="2"/>
  <c r="G1834" i="2"/>
  <c r="K1834" i="2" s="1"/>
  <c r="O1834" i="2" s="1"/>
  <c r="F1834" i="2"/>
  <c r="D1834" i="2"/>
  <c r="P1834" i="2"/>
  <c r="B1834" i="2"/>
  <c r="Q1833" i="2"/>
  <c r="K1833" i="2"/>
  <c r="O1833" i="2" s="1"/>
  <c r="G1833" i="2"/>
  <c r="F1833" i="2"/>
  <c r="D1833" i="2"/>
  <c r="P1833" i="2"/>
  <c r="B1833" i="2"/>
  <c r="P1832" i="2"/>
  <c r="O1832" i="2"/>
  <c r="K1832" i="2"/>
  <c r="G1832" i="2"/>
  <c r="F1832" i="2"/>
  <c r="Q1832" i="2" s="1"/>
  <c r="D1832" i="2"/>
  <c r="B1832" i="2"/>
  <c r="P1831" i="2"/>
  <c r="G1831" i="2"/>
  <c r="K1831" i="2" s="1"/>
  <c r="O1831" i="2" s="1"/>
  <c r="F1831" i="2"/>
  <c r="Q1831" i="2" s="1"/>
  <c r="D1831" i="2"/>
  <c r="B1831" i="2"/>
  <c r="Q1830" i="2"/>
  <c r="G1830" i="2"/>
  <c r="K1830" i="2" s="1"/>
  <c r="O1830" i="2" s="1"/>
  <c r="F1830" i="2"/>
  <c r="D1830" i="2"/>
  <c r="P1830" i="2"/>
  <c r="B1830" i="2"/>
  <c r="Q1829" i="2"/>
  <c r="K1829" i="2"/>
  <c r="O1829" i="2" s="1"/>
  <c r="G1829" i="2"/>
  <c r="F1829" i="2"/>
  <c r="D1829" i="2"/>
  <c r="P1829" i="2"/>
  <c r="B1829" i="2"/>
  <c r="P1828" i="2"/>
  <c r="K1828" i="2"/>
  <c r="O1828" i="2" s="1"/>
  <c r="G1828" i="2"/>
  <c r="F1828" i="2"/>
  <c r="Q1828" i="2" s="1"/>
  <c r="D1828" i="2"/>
  <c r="B1828" i="2"/>
  <c r="P1827" i="2"/>
  <c r="G1827" i="2"/>
  <c r="K1827" i="2" s="1"/>
  <c r="O1827" i="2" s="1"/>
  <c r="F1827" i="2"/>
  <c r="Q1827" i="2" s="1"/>
  <c r="D1827" i="2"/>
  <c r="B1827" i="2"/>
  <c r="Q1826" i="2"/>
  <c r="G1826" i="2"/>
  <c r="K1826" i="2" s="1"/>
  <c r="O1826" i="2" s="1"/>
  <c r="F1826" i="2"/>
  <c r="D1826" i="2"/>
  <c r="P1826" i="2"/>
  <c r="B1826" i="2"/>
  <c r="Q1825" i="2"/>
  <c r="K1825" i="2"/>
  <c r="O1825" i="2" s="1"/>
  <c r="G1825" i="2"/>
  <c r="F1825" i="2"/>
  <c r="D1825" i="2"/>
  <c r="P1825" i="2"/>
  <c r="B1825" i="2"/>
  <c r="P1824" i="2"/>
  <c r="O1824" i="2"/>
  <c r="K1824" i="2"/>
  <c r="G1824" i="2"/>
  <c r="F1824" i="2"/>
  <c r="Q1824" i="2" s="1"/>
  <c r="D1824" i="2"/>
  <c r="B1824" i="2"/>
  <c r="P1823" i="2"/>
  <c r="G1823" i="2"/>
  <c r="K1823" i="2" s="1"/>
  <c r="O1823" i="2" s="1"/>
  <c r="F1823" i="2"/>
  <c r="Q1823" i="2" s="1"/>
  <c r="D1823" i="2"/>
  <c r="B1823" i="2"/>
  <c r="Q1822" i="2"/>
  <c r="G1822" i="2"/>
  <c r="K1822" i="2" s="1"/>
  <c r="O1822" i="2" s="1"/>
  <c r="F1822" i="2"/>
  <c r="D1822" i="2"/>
  <c r="P1822" i="2"/>
  <c r="B1822" i="2"/>
  <c r="Q1821" i="2"/>
  <c r="K1821" i="2"/>
  <c r="O1821" i="2" s="1"/>
  <c r="G1821" i="2"/>
  <c r="F1821" i="2"/>
  <c r="D1821" i="2"/>
  <c r="P1821" i="2"/>
  <c r="B1821" i="2"/>
  <c r="P1820" i="2"/>
  <c r="K1820" i="2"/>
  <c r="O1820" i="2" s="1"/>
  <c r="G1820" i="2"/>
  <c r="F1820" i="2"/>
  <c r="Q1820" i="2" s="1"/>
  <c r="D1820" i="2"/>
  <c r="B1820" i="2"/>
  <c r="P1819" i="2"/>
  <c r="G1819" i="2"/>
  <c r="K1819" i="2" s="1"/>
  <c r="O1819" i="2" s="1"/>
  <c r="F1819" i="2"/>
  <c r="Q1819" i="2" s="1"/>
  <c r="D1819" i="2"/>
  <c r="B1819" i="2"/>
  <c r="Q1818" i="2"/>
  <c r="G1818" i="2"/>
  <c r="K1818" i="2" s="1"/>
  <c r="O1818" i="2" s="1"/>
  <c r="F1818" i="2"/>
  <c r="D1818" i="2"/>
  <c r="P1818" i="2"/>
  <c r="B1818" i="2"/>
  <c r="Q1817" i="2"/>
  <c r="K1817" i="2"/>
  <c r="O1817" i="2" s="1"/>
  <c r="G1817" i="2"/>
  <c r="F1817" i="2"/>
  <c r="D1817" i="2"/>
  <c r="P1817" i="2"/>
  <c r="B1817" i="2"/>
  <c r="P1816" i="2"/>
  <c r="O1816" i="2"/>
  <c r="K1816" i="2"/>
  <c r="G1816" i="2"/>
  <c r="F1816" i="2"/>
  <c r="Q1816" i="2" s="1"/>
  <c r="D1816" i="2"/>
  <c r="B1816" i="2"/>
  <c r="P1815" i="2"/>
  <c r="G1815" i="2"/>
  <c r="K1815" i="2" s="1"/>
  <c r="O1815" i="2" s="1"/>
  <c r="F1815" i="2"/>
  <c r="Q1815" i="2" s="1"/>
  <c r="D1815" i="2"/>
  <c r="B1815" i="2"/>
  <c r="Q1814" i="2"/>
  <c r="G1814" i="2"/>
  <c r="K1814" i="2" s="1"/>
  <c r="O1814" i="2" s="1"/>
  <c r="F1814" i="2"/>
  <c r="D1814" i="2"/>
  <c r="P1814" i="2"/>
  <c r="B1814" i="2"/>
  <c r="Q1813" i="2"/>
  <c r="K1813" i="2"/>
  <c r="O1813" i="2" s="1"/>
  <c r="G1813" i="2"/>
  <c r="F1813" i="2"/>
  <c r="D1813" i="2"/>
  <c r="P1813" i="2"/>
  <c r="B1813" i="2"/>
  <c r="P1812" i="2"/>
  <c r="K1812" i="2"/>
  <c r="O1812" i="2" s="1"/>
  <c r="G1812" i="2"/>
  <c r="F1812" i="2"/>
  <c r="Q1812" i="2" s="1"/>
  <c r="D1812" i="2"/>
  <c r="B1812" i="2"/>
  <c r="P1811" i="2"/>
  <c r="G1811" i="2"/>
  <c r="K1811" i="2" s="1"/>
  <c r="O1811" i="2" s="1"/>
  <c r="F1811" i="2"/>
  <c r="Q1811" i="2" s="1"/>
  <c r="D1811" i="2"/>
  <c r="B1811" i="2"/>
  <c r="Q1810" i="2"/>
  <c r="G1810" i="2"/>
  <c r="K1810" i="2" s="1"/>
  <c r="O1810" i="2" s="1"/>
  <c r="F1810" i="2"/>
  <c r="D1810" i="2"/>
  <c r="P1810" i="2"/>
  <c r="B1810" i="2"/>
  <c r="Q1809" i="2"/>
  <c r="K1809" i="2"/>
  <c r="O1809" i="2" s="1"/>
  <c r="G1809" i="2"/>
  <c r="F1809" i="2"/>
  <c r="D1809" i="2"/>
  <c r="P1809" i="2"/>
  <c r="B1809" i="2"/>
  <c r="P1808" i="2"/>
  <c r="K1808" i="2"/>
  <c r="O1808" i="2" s="1"/>
  <c r="G1808" i="2"/>
  <c r="F1808" i="2"/>
  <c r="Q1808" i="2" s="1"/>
  <c r="D1808" i="2"/>
  <c r="B1808" i="2"/>
  <c r="P1807" i="2"/>
  <c r="G1807" i="2"/>
  <c r="K1807" i="2" s="1"/>
  <c r="O1807" i="2" s="1"/>
  <c r="F1807" i="2"/>
  <c r="Q1807" i="2" s="1"/>
  <c r="D1807" i="2"/>
  <c r="B1807" i="2"/>
  <c r="Q1806" i="2"/>
  <c r="G1806" i="2"/>
  <c r="K1806" i="2" s="1"/>
  <c r="O1806" i="2" s="1"/>
  <c r="F1806" i="2"/>
  <c r="D1806" i="2"/>
  <c r="P1806" i="2"/>
  <c r="B1806" i="2"/>
  <c r="Q1805" i="2"/>
  <c r="K1805" i="2"/>
  <c r="O1805" i="2" s="1"/>
  <c r="G1805" i="2"/>
  <c r="F1805" i="2"/>
  <c r="D1805" i="2"/>
  <c r="P1805" i="2"/>
  <c r="B1805" i="2"/>
  <c r="P1804" i="2"/>
  <c r="O1804" i="2"/>
  <c r="K1804" i="2"/>
  <c r="G1804" i="2"/>
  <c r="F1804" i="2"/>
  <c r="Q1804" i="2" s="1"/>
  <c r="D1804" i="2"/>
  <c r="B1804" i="2"/>
  <c r="P1803" i="2"/>
  <c r="G1803" i="2"/>
  <c r="K1803" i="2" s="1"/>
  <c r="O1803" i="2" s="1"/>
  <c r="F1803" i="2"/>
  <c r="Q1803" i="2" s="1"/>
  <c r="D1803" i="2"/>
  <c r="B1803" i="2"/>
  <c r="Q1802" i="2"/>
  <c r="G1802" i="2"/>
  <c r="K1802" i="2" s="1"/>
  <c r="O1802" i="2" s="1"/>
  <c r="F1802" i="2"/>
  <c r="D1802" i="2"/>
  <c r="P1802" i="2"/>
  <c r="B1802" i="2"/>
  <c r="Q1801" i="2"/>
  <c r="K1801" i="2"/>
  <c r="O1801" i="2" s="1"/>
  <c r="G1801" i="2"/>
  <c r="F1801" i="2"/>
  <c r="D1801" i="2"/>
  <c r="P1801" i="2"/>
  <c r="B1801" i="2"/>
  <c r="O1800" i="2"/>
  <c r="K1800" i="2"/>
  <c r="G1800" i="2"/>
  <c r="F1800" i="2"/>
  <c r="Q1800" i="2" s="1"/>
  <c r="D1800" i="2"/>
  <c r="P1800" i="2"/>
  <c r="B1800" i="2"/>
  <c r="P1799" i="2"/>
  <c r="G1799" i="2"/>
  <c r="K1799" i="2" s="1"/>
  <c r="O1799" i="2" s="1"/>
  <c r="F1799" i="2"/>
  <c r="Q1799" i="2" s="1"/>
  <c r="D1799" i="2"/>
  <c r="B1799" i="2"/>
  <c r="Q1798" i="2"/>
  <c r="G1798" i="2"/>
  <c r="K1798" i="2" s="1"/>
  <c r="O1798" i="2" s="1"/>
  <c r="F1798" i="2"/>
  <c r="D1798" i="2"/>
  <c r="P1798" i="2"/>
  <c r="B1798" i="2"/>
  <c r="Q1797" i="2"/>
  <c r="K1797" i="2"/>
  <c r="O1797" i="2" s="1"/>
  <c r="G1797" i="2"/>
  <c r="F1797" i="2"/>
  <c r="D1797" i="2"/>
  <c r="P1797" i="2"/>
  <c r="B1797" i="2"/>
  <c r="K1796" i="2"/>
  <c r="O1796" i="2" s="1"/>
  <c r="G1796" i="2"/>
  <c r="F1796" i="2"/>
  <c r="Q1796" i="2" s="1"/>
  <c r="D1796" i="2"/>
  <c r="P1796" i="2"/>
  <c r="B1796" i="2"/>
  <c r="P1795" i="2"/>
  <c r="O1795" i="2"/>
  <c r="G1795" i="2"/>
  <c r="K1795" i="2" s="1"/>
  <c r="F1795" i="2"/>
  <c r="Q1795" i="2" s="1"/>
  <c r="D1795" i="2"/>
  <c r="B1795" i="2"/>
  <c r="K1794" i="2"/>
  <c r="O1794" i="2" s="1"/>
  <c r="G1794" i="2"/>
  <c r="F1794" i="2"/>
  <c r="Q1794" i="2" s="1"/>
  <c r="D1794" i="2"/>
  <c r="P1794" i="2"/>
  <c r="B1794" i="2"/>
  <c r="Q1793" i="2"/>
  <c r="K1793" i="2"/>
  <c r="O1793" i="2" s="1"/>
  <c r="G1793" i="2"/>
  <c r="F1793" i="2"/>
  <c r="D1793" i="2"/>
  <c r="P1793" i="2"/>
  <c r="B1793" i="2"/>
  <c r="K1792" i="2"/>
  <c r="O1792" i="2" s="1"/>
  <c r="G1792" i="2"/>
  <c r="F1792" i="2"/>
  <c r="Q1792" i="2" s="1"/>
  <c r="D1792" i="2"/>
  <c r="P1792" i="2"/>
  <c r="B1792" i="2"/>
  <c r="P1791" i="2"/>
  <c r="O1791" i="2"/>
  <c r="G1791" i="2"/>
  <c r="K1791" i="2" s="1"/>
  <c r="F1791" i="2"/>
  <c r="Q1791" i="2" s="1"/>
  <c r="D1791" i="2"/>
  <c r="B1791" i="2"/>
  <c r="K1790" i="2"/>
  <c r="O1790" i="2" s="1"/>
  <c r="G1790" i="2"/>
  <c r="F1790" i="2"/>
  <c r="Q1790" i="2" s="1"/>
  <c r="D1790" i="2"/>
  <c r="P1790" i="2"/>
  <c r="B1790" i="2"/>
  <c r="Q1789" i="2"/>
  <c r="K1789" i="2"/>
  <c r="O1789" i="2" s="1"/>
  <c r="G1789" i="2"/>
  <c r="F1789" i="2"/>
  <c r="D1789" i="2"/>
  <c r="P1789" i="2"/>
  <c r="B1789" i="2"/>
  <c r="K1788" i="2"/>
  <c r="O1788" i="2" s="1"/>
  <c r="G1788" i="2"/>
  <c r="F1788" i="2"/>
  <c r="Q1788" i="2" s="1"/>
  <c r="D1788" i="2"/>
  <c r="P1788" i="2"/>
  <c r="B1788" i="2"/>
  <c r="P1787" i="2"/>
  <c r="G1787" i="2"/>
  <c r="K1787" i="2" s="1"/>
  <c r="O1787" i="2" s="1"/>
  <c r="F1787" i="2"/>
  <c r="Q1787" i="2" s="1"/>
  <c r="D1787" i="2"/>
  <c r="B1787" i="2"/>
  <c r="K1786" i="2"/>
  <c r="O1786" i="2" s="1"/>
  <c r="G1786" i="2"/>
  <c r="F1786" i="2"/>
  <c r="Q1786" i="2" s="1"/>
  <c r="D1786" i="2"/>
  <c r="P1786" i="2"/>
  <c r="B1786" i="2"/>
  <c r="Q1785" i="2"/>
  <c r="K1785" i="2"/>
  <c r="O1785" i="2" s="1"/>
  <c r="G1785" i="2"/>
  <c r="F1785" i="2"/>
  <c r="D1785" i="2"/>
  <c r="P1785" i="2"/>
  <c r="B1785" i="2"/>
  <c r="K1784" i="2"/>
  <c r="O1784" i="2" s="1"/>
  <c r="G1784" i="2"/>
  <c r="F1784" i="2"/>
  <c r="Q1784" i="2" s="1"/>
  <c r="D1784" i="2"/>
  <c r="P1784" i="2"/>
  <c r="B1784" i="2"/>
  <c r="P1783" i="2"/>
  <c r="O1783" i="2"/>
  <c r="G1783" i="2"/>
  <c r="K1783" i="2" s="1"/>
  <c r="F1783" i="2"/>
  <c r="Q1783" i="2" s="1"/>
  <c r="D1783" i="2"/>
  <c r="B1783" i="2"/>
  <c r="K1782" i="2"/>
  <c r="O1782" i="2" s="1"/>
  <c r="G1782" i="2"/>
  <c r="F1782" i="2"/>
  <c r="Q1782" i="2" s="1"/>
  <c r="D1782" i="2"/>
  <c r="P1782" i="2"/>
  <c r="B1782" i="2"/>
  <c r="Q1781" i="2"/>
  <c r="K1781" i="2"/>
  <c r="O1781" i="2" s="1"/>
  <c r="G1781" i="2"/>
  <c r="F1781" i="2"/>
  <c r="D1781" i="2"/>
  <c r="P1781" i="2"/>
  <c r="B1781" i="2"/>
  <c r="K1780" i="2"/>
  <c r="O1780" i="2" s="1"/>
  <c r="G1780" i="2"/>
  <c r="F1780" i="2"/>
  <c r="Q1780" i="2" s="1"/>
  <c r="D1780" i="2"/>
  <c r="P1780" i="2"/>
  <c r="B1780" i="2"/>
  <c r="P1779" i="2"/>
  <c r="G1779" i="2"/>
  <c r="K1779" i="2" s="1"/>
  <c r="O1779" i="2" s="1"/>
  <c r="F1779" i="2"/>
  <c r="Q1779" i="2" s="1"/>
  <c r="D1779" i="2"/>
  <c r="B1779" i="2"/>
  <c r="K1778" i="2"/>
  <c r="O1778" i="2" s="1"/>
  <c r="G1778" i="2"/>
  <c r="F1778" i="2"/>
  <c r="Q1778" i="2" s="1"/>
  <c r="D1778" i="2"/>
  <c r="P1778" i="2"/>
  <c r="B1778" i="2"/>
  <c r="Q1777" i="2"/>
  <c r="K1777" i="2"/>
  <c r="O1777" i="2" s="1"/>
  <c r="G1777" i="2"/>
  <c r="F1777" i="2"/>
  <c r="D1777" i="2"/>
  <c r="P1777" i="2"/>
  <c r="B1777" i="2"/>
  <c r="K1776" i="2"/>
  <c r="O1776" i="2" s="1"/>
  <c r="G1776" i="2"/>
  <c r="F1776" i="2"/>
  <c r="Q1776" i="2" s="1"/>
  <c r="D1776" i="2"/>
  <c r="P1776" i="2"/>
  <c r="B1776" i="2"/>
  <c r="P1775" i="2"/>
  <c r="O1775" i="2"/>
  <c r="G1775" i="2"/>
  <c r="K1775" i="2" s="1"/>
  <c r="F1775" i="2"/>
  <c r="Q1775" i="2" s="1"/>
  <c r="D1775" i="2"/>
  <c r="B1775" i="2"/>
  <c r="K1774" i="2"/>
  <c r="O1774" i="2" s="1"/>
  <c r="G1774" i="2"/>
  <c r="F1774" i="2"/>
  <c r="Q1774" i="2" s="1"/>
  <c r="D1774" i="2"/>
  <c r="P1774" i="2"/>
  <c r="B1774" i="2"/>
  <c r="Q1773" i="2"/>
  <c r="K1773" i="2"/>
  <c r="O1773" i="2" s="1"/>
  <c r="G1773" i="2"/>
  <c r="F1773" i="2"/>
  <c r="D1773" i="2"/>
  <c r="P1773" i="2"/>
  <c r="B1773" i="2"/>
  <c r="K1772" i="2"/>
  <c r="O1772" i="2" s="1"/>
  <c r="G1772" i="2"/>
  <c r="F1772" i="2"/>
  <c r="Q1772" i="2" s="1"/>
  <c r="D1772" i="2"/>
  <c r="P1772" i="2"/>
  <c r="B1772" i="2"/>
  <c r="P1771" i="2"/>
  <c r="G1771" i="2"/>
  <c r="K1771" i="2" s="1"/>
  <c r="O1771" i="2" s="1"/>
  <c r="F1771" i="2"/>
  <c r="Q1771" i="2" s="1"/>
  <c r="D1771" i="2"/>
  <c r="B1771" i="2"/>
  <c r="K1770" i="2"/>
  <c r="O1770" i="2" s="1"/>
  <c r="G1770" i="2"/>
  <c r="F1770" i="2"/>
  <c r="Q1770" i="2" s="1"/>
  <c r="D1770" i="2"/>
  <c r="P1770" i="2"/>
  <c r="B1770" i="2"/>
  <c r="Q1769" i="2"/>
  <c r="K1769" i="2"/>
  <c r="O1769" i="2" s="1"/>
  <c r="G1769" i="2"/>
  <c r="F1769" i="2"/>
  <c r="D1769" i="2"/>
  <c r="P1769" i="2"/>
  <c r="B1769" i="2"/>
  <c r="K1768" i="2"/>
  <c r="O1768" i="2" s="1"/>
  <c r="G1768" i="2"/>
  <c r="F1768" i="2"/>
  <c r="Q1768" i="2" s="1"/>
  <c r="D1768" i="2"/>
  <c r="P1768" i="2"/>
  <c r="B1768" i="2"/>
  <c r="P1767" i="2"/>
  <c r="G1767" i="2"/>
  <c r="K1767" i="2" s="1"/>
  <c r="O1767" i="2" s="1"/>
  <c r="F1767" i="2"/>
  <c r="Q1767" i="2" s="1"/>
  <c r="D1767" i="2"/>
  <c r="B1767" i="2"/>
  <c r="K1766" i="2"/>
  <c r="O1766" i="2" s="1"/>
  <c r="G1766" i="2"/>
  <c r="F1766" i="2"/>
  <c r="Q1766" i="2" s="1"/>
  <c r="D1766" i="2"/>
  <c r="P1766" i="2"/>
  <c r="B1766" i="2"/>
  <c r="Q1765" i="2"/>
  <c r="K1765" i="2"/>
  <c r="O1765" i="2" s="1"/>
  <c r="G1765" i="2"/>
  <c r="F1765" i="2"/>
  <c r="D1765" i="2"/>
  <c r="P1765" i="2"/>
  <c r="B1765" i="2"/>
  <c r="K1764" i="2"/>
  <c r="O1764" i="2" s="1"/>
  <c r="G1764" i="2"/>
  <c r="F1764" i="2"/>
  <c r="Q1764" i="2" s="1"/>
  <c r="D1764" i="2"/>
  <c r="P1764" i="2"/>
  <c r="B1764" i="2"/>
  <c r="P1763" i="2"/>
  <c r="O1763" i="2"/>
  <c r="G1763" i="2"/>
  <c r="K1763" i="2" s="1"/>
  <c r="F1763" i="2"/>
  <c r="Q1763" i="2" s="1"/>
  <c r="D1763" i="2"/>
  <c r="B1763" i="2"/>
  <c r="K1762" i="2"/>
  <c r="O1762" i="2" s="1"/>
  <c r="G1762" i="2"/>
  <c r="F1762" i="2"/>
  <c r="Q1762" i="2" s="1"/>
  <c r="D1762" i="2"/>
  <c r="P1762" i="2"/>
  <c r="B1762" i="2"/>
  <c r="Q1761" i="2"/>
  <c r="K1761" i="2"/>
  <c r="O1761" i="2" s="1"/>
  <c r="G1761" i="2"/>
  <c r="F1761" i="2"/>
  <c r="D1761" i="2"/>
  <c r="P1761" i="2"/>
  <c r="B1761" i="2"/>
  <c r="K1760" i="2"/>
  <c r="O1760" i="2" s="1"/>
  <c r="G1760" i="2"/>
  <c r="F1760" i="2"/>
  <c r="Q1760" i="2" s="1"/>
  <c r="D1760" i="2"/>
  <c r="P1760" i="2"/>
  <c r="B1760" i="2"/>
  <c r="P1759" i="2"/>
  <c r="O1759" i="2"/>
  <c r="G1759" i="2"/>
  <c r="K1759" i="2" s="1"/>
  <c r="F1759" i="2"/>
  <c r="Q1759" i="2" s="1"/>
  <c r="D1759" i="2"/>
  <c r="B1759" i="2"/>
  <c r="K1758" i="2"/>
  <c r="O1758" i="2" s="1"/>
  <c r="G1758" i="2"/>
  <c r="F1758" i="2"/>
  <c r="Q1758" i="2" s="1"/>
  <c r="D1758" i="2"/>
  <c r="P1758" i="2"/>
  <c r="B1758" i="2"/>
  <c r="Q1757" i="2"/>
  <c r="K1757" i="2"/>
  <c r="O1757" i="2" s="1"/>
  <c r="G1757" i="2"/>
  <c r="F1757" i="2"/>
  <c r="D1757" i="2"/>
  <c r="P1757" i="2"/>
  <c r="B1757" i="2"/>
  <c r="K1756" i="2"/>
  <c r="O1756" i="2" s="1"/>
  <c r="G1756" i="2"/>
  <c r="F1756" i="2"/>
  <c r="Q1756" i="2" s="1"/>
  <c r="D1756" i="2"/>
  <c r="P1756" i="2"/>
  <c r="B1756" i="2"/>
  <c r="P1755" i="2"/>
  <c r="G1755" i="2"/>
  <c r="K1755" i="2" s="1"/>
  <c r="O1755" i="2" s="1"/>
  <c r="F1755" i="2"/>
  <c r="Q1755" i="2" s="1"/>
  <c r="D1755" i="2"/>
  <c r="B1755" i="2"/>
  <c r="K1754" i="2"/>
  <c r="O1754" i="2" s="1"/>
  <c r="G1754" i="2"/>
  <c r="F1754" i="2"/>
  <c r="Q1754" i="2" s="1"/>
  <c r="D1754" i="2"/>
  <c r="P1754" i="2"/>
  <c r="B1754" i="2"/>
  <c r="Q1753" i="2"/>
  <c r="K1753" i="2"/>
  <c r="O1753" i="2" s="1"/>
  <c r="G1753" i="2"/>
  <c r="F1753" i="2"/>
  <c r="D1753" i="2"/>
  <c r="P1753" i="2"/>
  <c r="B1753" i="2"/>
  <c r="K1752" i="2"/>
  <c r="O1752" i="2" s="1"/>
  <c r="G1752" i="2"/>
  <c r="F1752" i="2"/>
  <c r="Q1752" i="2" s="1"/>
  <c r="D1752" i="2"/>
  <c r="P1752" i="2"/>
  <c r="B1752" i="2"/>
  <c r="P1751" i="2"/>
  <c r="O1751" i="2"/>
  <c r="G1751" i="2"/>
  <c r="K1751" i="2" s="1"/>
  <c r="F1751" i="2"/>
  <c r="Q1751" i="2" s="1"/>
  <c r="D1751" i="2"/>
  <c r="B1751" i="2"/>
  <c r="K1750" i="2"/>
  <c r="O1750" i="2" s="1"/>
  <c r="G1750" i="2"/>
  <c r="F1750" i="2"/>
  <c r="Q1750" i="2" s="1"/>
  <c r="D1750" i="2"/>
  <c r="P1750" i="2"/>
  <c r="B1750" i="2"/>
  <c r="Q1749" i="2"/>
  <c r="K1749" i="2"/>
  <c r="O1749" i="2" s="1"/>
  <c r="G1749" i="2"/>
  <c r="F1749" i="2"/>
  <c r="D1749" i="2"/>
  <c r="P1749" i="2"/>
  <c r="B1749" i="2"/>
  <c r="K1748" i="2"/>
  <c r="O1748" i="2" s="1"/>
  <c r="G1748" i="2"/>
  <c r="F1748" i="2"/>
  <c r="Q1748" i="2" s="1"/>
  <c r="D1748" i="2"/>
  <c r="P1748" i="2"/>
  <c r="B1748" i="2"/>
  <c r="P1747" i="2"/>
  <c r="G1747" i="2"/>
  <c r="K1747" i="2" s="1"/>
  <c r="O1747" i="2" s="1"/>
  <c r="F1747" i="2"/>
  <c r="Q1747" i="2" s="1"/>
  <c r="D1747" i="2"/>
  <c r="B1747" i="2"/>
  <c r="K1746" i="2"/>
  <c r="O1746" i="2" s="1"/>
  <c r="G1746" i="2"/>
  <c r="F1746" i="2"/>
  <c r="Q1746" i="2" s="1"/>
  <c r="D1746" i="2"/>
  <c r="P1746" i="2"/>
  <c r="B1746" i="2"/>
  <c r="Q1745" i="2"/>
  <c r="K1745" i="2"/>
  <c r="O1745" i="2" s="1"/>
  <c r="G1745" i="2"/>
  <c r="F1745" i="2"/>
  <c r="D1745" i="2"/>
  <c r="P1745" i="2"/>
  <c r="B1745" i="2"/>
  <c r="K1744" i="2"/>
  <c r="O1744" i="2" s="1"/>
  <c r="G1744" i="2"/>
  <c r="F1744" i="2"/>
  <c r="Q1744" i="2" s="1"/>
  <c r="D1744" i="2"/>
  <c r="P1744" i="2"/>
  <c r="B1744" i="2"/>
  <c r="P1743" i="2"/>
  <c r="O1743" i="2"/>
  <c r="G1743" i="2"/>
  <c r="K1743" i="2" s="1"/>
  <c r="F1743" i="2"/>
  <c r="Q1743" i="2" s="1"/>
  <c r="D1743" i="2"/>
  <c r="B1743" i="2"/>
  <c r="K1742" i="2"/>
  <c r="O1742" i="2" s="1"/>
  <c r="G1742" i="2"/>
  <c r="F1742" i="2"/>
  <c r="Q1742" i="2" s="1"/>
  <c r="D1742" i="2"/>
  <c r="P1742" i="2"/>
  <c r="B1742" i="2"/>
  <c r="Q1741" i="2"/>
  <c r="K1741" i="2"/>
  <c r="O1741" i="2" s="1"/>
  <c r="G1741" i="2"/>
  <c r="F1741" i="2"/>
  <c r="D1741" i="2"/>
  <c r="P1741" i="2"/>
  <c r="B1741" i="2"/>
  <c r="K1740" i="2"/>
  <c r="O1740" i="2" s="1"/>
  <c r="G1740" i="2"/>
  <c r="F1740" i="2"/>
  <c r="Q1740" i="2" s="1"/>
  <c r="D1740" i="2"/>
  <c r="P1740" i="2"/>
  <c r="B1740" i="2"/>
  <c r="P1739" i="2"/>
  <c r="G1739" i="2"/>
  <c r="K1739" i="2" s="1"/>
  <c r="O1739" i="2" s="1"/>
  <c r="F1739" i="2"/>
  <c r="Q1739" i="2" s="1"/>
  <c r="D1739" i="2"/>
  <c r="B1739" i="2"/>
  <c r="K1738" i="2"/>
  <c r="O1738" i="2" s="1"/>
  <c r="G1738" i="2"/>
  <c r="F1738" i="2"/>
  <c r="Q1738" i="2" s="1"/>
  <c r="D1738" i="2"/>
  <c r="P1738" i="2"/>
  <c r="B1738" i="2"/>
  <c r="Q1737" i="2"/>
  <c r="K1737" i="2"/>
  <c r="O1737" i="2" s="1"/>
  <c r="G1737" i="2"/>
  <c r="F1737" i="2"/>
  <c r="D1737" i="2"/>
  <c r="P1737" i="2"/>
  <c r="B1737" i="2"/>
  <c r="K1736" i="2"/>
  <c r="O1736" i="2" s="1"/>
  <c r="G1736" i="2"/>
  <c r="F1736" i="2"/>
  <c r="Q1736" i="2" s="1"/>
  <c r="D1736" i="2"/>
  <c r="P1736" i="2"/>
  <c r="B1736" i="2"/>
  <c r="P1735" i="2"/>
  <c r="G1735" i="2"/>
  <c r="K1735" i="2" s="1"/>
  <c r="O1735" i="2" s="1"/>
  <c r="F1735" i="2"/>
  <c r="Q1735" i="2" s="1"/>
  <c r="D1735" i="2"/>
  <c r="B1735" i="2"/>
  <c r="K1734" i="2"/>
  <c r="O1734" i="2" s="1"/>
  <c r="G1734" i="2"/>
  <c r="F1734" i="2"/>
  <c r="Q1734" i="2" s="1"/>
  <c r="D1734" i="2"/>
  <c r="P1734" i="2"/>
  <c r="B1734" i="2"/>
  <c r="Q1733" i="2"/>
  <c r="K1733" i="2"/>
  <c r="O1733" i="2" s="1"/>
  <c r="G1733" i="2"/>
  <c r="F1733" i="2"/>
  <c r="D1733" i="2"/>
  <c r="P1733" i="2"/>
  <c r="B1733" i="2"/>
  <c r="K1732" i="2"/>
  <c r="O1732" i="2" s="1"/>
  <c r="G1732" i="2"/>
  <c r="F1732" i="2"/>
  <c r="Q1732" i="2" s="1"/>
  <c r="D1732" i="2"/>
  <c r="P1732" i="2"/>
  <c r="B1732" i="2"/>
  <c r="P1731" i="2"/>
  <c r="O1731" i="2"/>
  <c r="G1731" i="2"/>
  <c r="K1731" i="2" s="1"/>
  <c r="F1731" i="2"/>
  <c r="Q1731" i="2" s="1"/>
  <c r="D1731" i="2"/>
  <c r="B1731" i="2"/>
  <c r="K1730" i="2"/>
  <c r="O1730" i="2" s="1"/>
  <c r="G1730" i="2"/>
  <c r="F1730" i="2"/>
  <c r="Q1730" i="2" s="1"/>
  <c r="D1730" i="2"/>
  <c r="P1730" i="2"/>
  <c r="B1730" i="2"/>
  <c r="Q1729" i="2"/>
  <c r="K1729" i="2"/>
  <c r="O1729" i="2" s="1"/>
  <c r="G1729" i="2"/>
  <c r="F1729" i="2"/>
  <c r="D1729" i="2"/>
  <c r="P1729" i="2"/>
  <c r="B1729" i="2"/>
  <c r="K1728" i="2"/>
  <c r="O1728" i="2" s="1"/>
  <c r="G1728" i="2"/>
  <c r="F1728" i="2"/>
  <c r="Q1728" i="2" s="1"/>
  <c r="D1728" i="2"/>
  <c r="P1728" i="2"/>
  <c r="B1728" i="2"/>
  <c r="P1727" i="2"/>
  <c r="O1727" i="2"/>
  <c r="G1727" i="2"/>
  <c r="K1727" i="2" s="1"/>
  <c r="F1727" i="2"/>
  <c r="Q1727" i="2" s="1"/>
  <c r="D1727" i="2"/>
  <c r="B1727" i="2"/>
  <c r="K1726" i="2"/>
  <c r="O1726" i="2" s="1"/>
  <c r="G1726" i="2"/>
  <c r="F1726" i="2"/>
  <c r="Q1726" i="2" s="1"/>
  <c r="D1726" i="2"/>
  <c r="P1726" i="2"/>
  <c r="B1726" i="2"/>
  <c r="Q1725" i="2"/>
  <c r="K1725" i="2"/>
  <c r="O1725" i="2" s="1"/>
  <c r="G1725" i="2"/>
  <c r="F1725" i="2"/>
  <c r="D1725" i="2"/>
  <c r="P1725" i="2"/>
  <c r="B1725" i="2"/>
  <c r="K1724" i="2"/>
  <c r="O1724" i="2" s="1"/>
  <c r="G1724" i="2"/>
  <c r="F1724" i="2"/>
  <c r="Q1724" i="2" s="1"/>
  <c r="D1724" i="2"/>
  <c r="P1724" i="2"/>
  <c r="B1724" i="2"/>
  <c r="P1723" i="2"/>
  <c r="G1723" i="2"/>
  <c r="K1723" i="2" s="1"/>
  <c r="O1723" i="2" s="1"/>
  <c r="F1723" i="2"/>
  <c r="Q1723" i="2" s="1"/>
  <c r="D1723" i="2"/>
  <c r="B1723" i="2"/>
  <c r="K1722" i="2"/>
  <c r="O1722" i="2" s="1"/>
  <c r="G1722" i="2"/>
  <c r="F1722" i="2"/>
  <c r="Q1722" i="2" s="1"/>
  <c r="D1722" i="2"/>
  <c r="P1722" i="2"/>
  <c r="B1722" i="2"/>
  <c r="Q1721" i="2"/>
  <c r="K1721" i="2"/>
  <c r="O1721" i="2" s="1"/>
  <c r="G1721" i="2"/>
  <c r="F1721" i="2"/>
  <c r="D1721" i="2"/>
  <c r="P1721" i="2"/>
  <c r="B1721" i="2"/>
  <c r="K1720" i="2"/>
  <c r="O1720" i="2" s="1"/>
  <c r="G1720" i="2"/>
  <c r="F1720" i="2"/>
  <c r="Q1720" i="2" s="1"/>
  <c r="D1720" i="2"/>
  <c r="P1720" i="2"/>
  <c r="B1720" i="2"/>
  <c r="P1719" i="2"/>
  <c r="O1719" i="2"/>
  <c r="G1719" i="2"/>
  <c r="K1719" i="2" s="1"/>
  <c r="F1719" i="2"/>
  <c r="Q1719" i="2" s="1"/>
  <c r="D1719" i="2"/>
  <c r="B1719" i="2"/>
  <c r="K1718" i="2"/>
  <c r="O1718" i="2" s="1"/>
  <c r="G1718" i="2"/>
  <c r="F1718" i="2"/>
  <c r="Q1718" i="2" s="1"/>
  <c r="D1718" i="2"/>
  <c r="P1718" i="2"/>
  <c r="B1718" i="2"/>
  <c r="Q1717" i="2"/>
  <c r="K1717" i="2"/>
  <c r="O1717" i="2" s="1"/>
  <c r="G1717" i="2"/>
  <c r="F1717" i="2"/>
  <c r="D1717" i="2"/>
  <c r="P1717" i="2"/>
  <c r="B1717" i="2"/>
  <c r="K1716" i="2"/>
  <c r="O1716" i="2" s="1"/>
  <c r="G1716" i="2"/>
  <c r="F1716" i="2"/>
  <c r="Q1716" i="2" s="1"/>
  <c r="D1716" i="2"/>
  <c r="P1716" i="2"/>
  <c r="B1716" i="2"/>
  <c r="P1715" i="2"/>
  <c r="G1715" i="2"/>
  <c r="K1715" i="2" s="1"/>
  <c r="O1715" i="2" s="1"/>
  <c r="F1715" i="2"/>
  <c r="Q1715" i="2" s="1"/>
  <c r="D1715" i="2"/>
  <c r="B1715" i="2"/>
  <c r="K1714" i="2"/>
  <c r="O1714" i="2" s="1"/>
  <c r="G1714" i="2"/>
  <c r="F1714" i="2"/>
  <c r="Q1714" i="2" s="1"/>
  <c r="D1714" i="2"/>
  <c r="P1714" i="2"/>
  <c r="B1714" i="2"/>
  <c r="Q1713" i="2"/>
  <c r="K1713" i="2"/>
  <c r="O1713" i="2" s="1"/>
  <c r="G1713" i="2"/>
  <c r="F1713" i="2"/>
  <c r="D1713" i="2"/>
  <c r="P1713" i="2"/>
  <c r="B1713" i="2"/>
  <c r="K1712" i="2"/>
  <c r="O1712" i="2" s="1"/>
  <c r="G1712" i="2"/>
  <c r="F1712" i="2"/>
  <c r="Q1712" i="2" s="1"/>
  <c r="D1712" i="2"/>
  <c r="P1712" i="2"/>
  <c r="B1712" i="2"/>
  <c r="P1711" i="2"/>
  <c r="O1711" i="2"/>
  <c r="G1711" i="2"/>
  <c r="K1711" i="2" s="1"/>
  <c r="F1711" i="2"/>
  <c r="Q1711" i="2" s="1"/>
  <c r="D1711" i="2"/>
  <c r="B1711" i="2"/>
  <c r="K1710" i="2"/>
  <c r="O1710" i="2" s="1"/>
  <c r="G1710" i="2"/>
  <c r="F1710" i="2"/>
  <c r="Q1710" i="2" s="1"/>
  <c r="D1710" i="2"/>
  <c r="P1710" i="2"/>
  <c r="B1710" i="2"/>
  <c r="Q1709" i="2"/>
  <c r="K1709" i="2"/>
  <c r="O1709" i="2" s="1"/>
  <c r="G1709" i="2"/>
  <c r="F1709" i="2"/>
  <c r="D1709" i="2"/>
  <c r="P1709" i="2"/>
  <c r="B1709" i="2"/>
  <c r="K1708" i="2"/>
  <c r="O1708" i="2" s="1"/>
  <c r="G1708" i="2"/>
  <c r="F1708" i="2"/>
  <c r="Q1708" i="2" s="1"/>
  <c r="D1708" i="2"/>
  <c r="P1708" i="2"/>
  <c r="B1708" i="2"/>
  <c r="P1707" i="2"/>
  <c r="G1707" i="2"/>
  <c r="K1707" i="2" s="1"/>
  <c r="O1707" i="2" s="1"/>
  <c r="F1707" i="2"/>
  <c r="Q1707" i="2" s="1"/>
  <c r="D1707" i="2"/>
  <c r="B1707" i="2"/>
  <c r="K1706" i="2"/>
  <c r="O1706" i="2" s="1"/>
  <c r="G1706" i="2"/>
  <c r="F1706" i="2"/>
  <c r="Q1706" i="2" s="1"/>
  <c r="D1706" i="2"/>
  <c r="P1706" i="2"/>
  <c r="B1706" i="2"/>
  <c r="Q1705" i="2"/>
  <c r="K1705" i="2"/>
  <c r="O1705" i="2" s="1"/>
  <c r="G1705" i="2"/>
  <c r="F1705" i="2"/>
  <c r="D1705" i="2"/>
  <c r="P1705" i="2"/>
  <c r="B1705" i="2"/>
  <c r="K1704" i="2"/>
  <c r="O1704" i="2" s="1"/>
  <c r="G1704" i="2"/>
  <c r="F1704" i="2"/>
  <c r="Q1704" i="2" s="1"/>
  <c r="D1704" i="2"/>
  <c r="P1704" i="2"/>
  <c r="B1704" i="2"/>
  <c r="P1703" i="2"/>
  <c r="G1703" i="2"/>
  <c r="K1703" i="2" s="1"/>
  <c r="O1703" i="2" s="1"/>
  <c r="F1703" i="2"/>
  <c r="Q1703" i="2" s="1"/>
  <c r="D1703" i="2"/>
  <c r="B1703" i="2"/>
  <c r="K1702" i="2"/>
  <c r="O1702" i="2" s="1"/>
  <c r="G1702" i="2"/>
  <c r="F1702" i="2"/>
  <c r="Q1702" i="2" s="1"/>
  <c r="D1702" i="2"/>
  <c r="P1702" i="2"/>
  <c r="B1702" i="2"/>
  <c r="Q1701" i="2"/>
  <c r="K1701" i="2"/>
  <c r="O1701" i="2" s="1"/>
  <c r="G1701" i="2"/>
  <c r="F1701" i="2"/>
  <c r="D1701" i="2"/>
  <c r="P1701" i="2"/>
  <c r="B1701" i="2"/>
  <c r="K1700" i="2"/>
  <c r="O1700" i="2" s="1"/>
  <c r="G1700" i="2"/>
  <c r="F1700" i="2"/>
  <c r="Q1700" i="2" s="1"/>
  <c r="D1700" i="2"/>
  <c r="P1700" i="2"/>
  <c r="B1700" i="2"/>
  <c r="P1699" i="2"/>
  <c r="O1699" i="2"/>
  <c r="G1699" i="2"/>
  <c r="K1699" i="2" s="1"/>
  <c r="F1699" i="2"/>
  <c r="Q1699" i="2" s="1"/>
  <c r="D1699" i="2"/>
  <c r="B1699" i="2"/>
  <c r="K1698" i="2"/>
  <c r="O1698" i="2" s="1"/>
  <c r="G1698" i="2"/>
  <c r="F1698" i="2"/>
  <c r="Q1698" i="2" s="1"/>
  <c r="D1698" i="2"/>
  <c r="P1698" i="2"/>
  <c r="B1698" i="2"/>
  <c r="Q1697" i="2"/>
  <c r="K1697" i="2"/>
  <c r="O1697" i="2" s="1"/>
  <c r="G1697" i="2"/>
  <c r="F1697" i="2"/>
  <c r="D1697" i="2"/>
  <c r="P1697" i="2"/>
  <c r="B1697" i="2"/>
  <c r="K1696" i="2"/>
  <c r="O1696" i="2" s="1"/>
  <c r="G1696" i="2"/>
  <c r="F1696" i="2"/>
  <c r="Q1696" i="2" s="1"/>
  <c r="D1696" i="2"/>
  <c r="P1696" i="2"/>
  <c r="B1696" i="2"/>
  <c r="P1695" i="2"/>
  <c r="O1695" i="2"/>
  <c r="G1695" i="2"/>
  <c r="K1695" i="2" s="1"/>
  <c r="F1695" i="2"/>
  <c r="Q1695" i="2" s="1"/>
  <c r="D1695" i="2"/>
  <c r="B1695" i="2"/>
  <c r="K1694" i="2"/>
  <c r="O1694" i="2" s="1"/>
  <c r="G1694" i="2"/>
  <c r="F1694" i="2"/>
  <c r="Q1694" i="2" s="1"/>
  <c r="D1694" i="2"/>
  <c r="P1694" i="2"/>
  <c r="B1694" i="2"/>
  <c r="Q1693" i="2"/>
  <c r="K1693" i="2"/>
  <c r="O1693" i="2" s="1"/>
  <c r="G1693" i="2"/>
  <c r="F1693" i="2"/>
  <c r="D1693" i="2"/>
  <c r="P1693" i="2"/>
  <c r="B1693" i="2"/>
  <c r="K1692" i="2"/>
  <c r="O1692" i="2" s="1"/>
  <c r="G1692" i="2"/>
  <c r="F1692" i="2"/>
  <c r="Q1692" i="2" s="1"/>
  <c r="D1692" i="2"/>
  <c r="P1692" i="2"/>
  <c r="B1692" i="2"/>
  <c r="P1691" i="2"/>
  <c r="G1691" i="2"/>
  <c r="K1691" i="2" s="1"/>
  <c r="O1691" i="2" s="1"/>
  <c r="F1691" i="2"/>
  <c r="Q1691" i="2" s="1"/>
  <c r="D1691" i="2"/>
  <c r="B1691" i="2"/>
  <c r="K1690" i="2"/>
  <c r="O1690" i="2" s="1"/>
  <c r="G1690" i="2"/>
  <c r="F1690" i="2"/>
  <c r="Q1690" i="2" s="1"/>
  <c r="D1690" i="2"/>
  <c r="P1690" i="2"/>
  <c r="B1690" i="2"/>
  <c r="Q1689" i="2"/>
  <c r="K1689" i="2"/>
  <c r="O1689" i="2" s="1"/>
  <c r="G1689" i="2"/>
  <c r="F1689" i="2"/>
  <c r="D1689" i="2"/>
  <c r="P1689" i="2"/>
  <c r="B1689" i="2"/>
  <c r="K1688" i="2"/>
  <c r="O1688" i="2" s="1"/>
  <c r="G1688" i="2"/>
  <c r="F1688" i="2"/>
  <c r="Q1688" i="2" s="1"/>
  <c r="D1688" i="2"/>
  <c r="P1688" i="2"/>
  <c r="B1688" i="2"/>
  <c r="P1687" i="2"/>
  <c r="O1687" i="2"/>
  <c r="G1687" i="2"/>
  <c r="K1687" i="2" s="1"/>
  <c r="F1687" i="2"/>
  <c r="Q1687" i="2" s="1"/>
  <c r="D1687" i="2"/>
  <c r="B1687" i="2"/>
  <c r="K1686" i="2"/>
  <c r="O1686" i="2" s="1"/>
  <c r="G1686" i="2"/>
  <c r="F1686" i="2"/>
  <c r="Q1686" i="2" s="1"/>
  <c r="D1686" i="2"/>
  <c r="P1686" i="2"/>
  <c r="B1686" i="2"/>
  <c r="Q1685" i="2"/>
  <c r="K1685" i="2"/>
  <c r="O1685" i="2" s="1"/>
  <c r="G1685" i="2"/>
  <c r="F1685" i="2"/>
  <c r="D1685" i="2"/>
  <c r="P1685" i="2"/>
  <c r="B1685" i="2"/>
  <c r="K1684" i="2"/>
  <c r="O1684" i="2" s="1"/>
  <c r="G1684" i="2"/>
  <c r="F1684" i="2"/>
  <c r="Q1684" i="2" s="1"/>
  <c r="D1684" i="2"/>
  <c r="P1684" i="2"/>
  <c r="B1684" i="2"/>
  <c r="P1683" i="2"/>
  <c r="G1683" i="2"/>
  <c r="K1683" i="2" s="1"/>
  <c r="O1683" i="2" s="1"/>
  <c r="F1683" i="2"/>
  <c r="Q1683" i="2" s="1"/>
  <c r="D1683" i="2"/>
  <c r="B1683" i="2"/>
  <c r="K1682" i="2"/>
  <c r="O1682" i="2" s="1"/>
  <c r="G1682" i="2"/>
  <c r="F1682" i="2"/>
  <c r="Q1682" i="2" s="1"/>
  <c r="D1682" i="2"/>
  <c r="P1682" i="2"/>
  <c r="B1682" i="2"/>
  <c r="Q1681" i="2"/>
  <c r="K1681" i="2"/>
  <c r="O1681" i="2" s="1"/>
  <c r="G1681" i="2"/>
  <c r="F1681" i="2"/>
  <c r="D1681" i="2"/>
  <c r="P1681" i="2"/>
  <c r="B1681" i="2"/>
  <c r="K1680" i="2"/>
  <c r="O1680" i="2" s="1"/>
  <c r="G1680" i="2"/>
  <c r="F1680" i="2"/>
  <c r="Q1680" i="2" s="1"/>
  <c r="D1680" i="2"/>
  <c r="P1680" i="2"/>
  <c r="B1680" i="2"/>
  <c r="P1679" i="2"/>
  <c r="O1679" i="2"/>
  <c r="G1679" i="2"/>
  <c r="K1679" i="2" s="1"/>
  <c r="F1679" i="2"/>
  <c r="Q1679" i="2" s="1"/>
  <c r="D1679" i="2"/>
  <c r="B1679" i="2"/>
  <c r="K1678" i="2"/>
  <c r="O1678" i="2" s="1"/>
  <c r="G1678" i="2"/>
  <c r="F1678" i="2"/>
  <c r="Q1678" i="2" s="1"/>
  <c r="D1678" i="2"/>
  <c r="P1678" i="2"/>
  <c r="B1678" i="2"/>
  <c r="Q1677" i="2"/>
  <c r="K1677" i="2"/>
  <c r="O1677" i="2" s="1"/>
  <c r="G1677" i="2"/>
  <c r="F1677" i="2"/>
  <c r="D1677" i="2"/>
  <c r="P1677" i="2"/>
  <c r="B1677" i="2"/>
  <c r="K1676" i="2"/>
  <c r="O1676" i="2" s="1"/>
  <c r="G1676" i="2"/>
  <c r="F1676" i="2"/>
  <c r="Q1676" i="2" s="1"/>
  <c r="D1676" i="2"/>
  <c r="P1676" i="2"/>
  <c r="B1676" i="2"/>
  <c r="P1675" i="2"/>
  <c r="G1675" i="2"/>
  <c r="K1675" i="2" s="1"/>
  <c r="O1675" i="2" s="1"/>
  <c r="F1675" i="2"/>
  <c r="Q1675" i="2" s="1"/>
  <c r="D1675" i="2"/>
  <c r="B1675" i="2"/>
  <c r="K1674" i="2"/>
  <c r="O1674" i="2" s="1"/>
  <c r="G1674" i="2"/>
  <c r="F1674" i="2"/>
  <c r="Q1674" i="2" s="1"/>
  <c r="D1674" i="2"/>
  <c r="P1674" i="2"/>
  <c r="B1674" i="2"/>
  <c r="Q1673" i="2"/>
  <c r="K1673" i="2"/>
  <c r="O1673" i="2" s="1"/>
  <c r="G1673" i="2"/>
  <c r="F1673" i="2"/>
  <c r="D1673" i="2"/>
  <c r="P1673" i="2"/>
  <c r="B1673" i="2"/>
  <c r="K1672" i="2"/>
  <c r="O1672" i="2" s="1"/>
  <c r="G1672" i="2"/>
  <c r="F1672" i="2"/>
  <c r="Q1672" i="2" s="1"/>
  <c r="D1672" i="2"/>
  <c r="P1672" i="2"/>
  <c r="B1672" i="2"/>
  <c r="P1671" i="2"/>
  <c r="G1671" i="2"/>
  <c r="K1671" i="2" s="1"/>
  <c r="O1671" i="2" s="1"/>
  <c r="F1671" i="2"/>
  <c r="Q1671" i="2" s="1"/>
  <c r="D1671" i="2"/>
  <c r="B1671" i="2"/>
  <c r="K1670" i="2"/>
  <c r="O1670" i="2" s="1"/>
  <c r="G1670" i="2"/>
  <c r="F1670" i="2"/>
  <c r="Q1670" i="2" s="1"/>
  <c r="D1670" i="2"/>
  <c r="P1670" i="2"/>
  <c r="B1670" i="2"/>
  <c r="Q1669" i="2"/>
  <c r="K1669" i="2"/>
  <c r="O1669" i="2" s="1"/>
  <c r="G1669" i="2"/>
  <c r="F1669" i="2"/>
  <c r="D1669" i="2"/>
  <c r="P1669" i="2"/>
  <c r="B1669" i="2"/>
  <c r="K1668" i="2"/>
  <c r="O1668" i="2" s="1"/>
  <c r="G1668" i="2"/>
  <c r="F1668" i="2"/>
  <c r="Q1668" i="2" s="1"/>
  <c r="D1668" i="2"/>
  <c r="P1668" i="2"/>
  <c r="B1668" i="2"/>
  <c r="P1667" i="2"/>
  <c r="O1667" i="2"/>
  <c r="G1667" i="2"/>
  <c r="K1667" i="2" s="1"/>
  <c r="F1667" i="2"/>
  <c r="Q1667" i="2" s="1"/>
  <c r="D1667" i="2"/>
  <c r="B1667" i="2"/>
  <c r="K1666" i="2"/>
  <c r="O1666" i="2" s="1"/>
  <c r="G1666" i="2"/>
  <c r="F1666" i="2"/>
  <c r="Q1666" i="2" s="1"/>
  <c r="D1666" i="2"/>
  <c r="P1666" i="2"/>
  <c r="B1666" i="2"/>
  <c r="Q1665" i="2"/>
  <c r="K1665" i="2"/>
  <c r="O1665" i="2" s="1"/>
  <c r="G1665" i="2"/>
  <c r="F1665" i="2"/>
  <c r="D1665" i="2"/>
  <c r="P1665" i="2"/>
  <c r="B1665" i="2"/>
  <c r="K1664" i="2"/>
  <c r="O1664" i="2" s="1"/>
  <c r="G1664" i="2"/>
  <c r="F1664" i="2"/>
  <c r="Q1664" i="2" s="1"/>
  <c r="D1664" i="2"/>
  <c r="P1664" i="2"/>
  <c r="B1664" i="2"/>
  <c r="P1663" i="2"/>
  <c r="O1663" i="2"/>
  <c r="G1663" i="2"/>
  <c r="K1663" i="2" s="1"/>
  <c r="F1663" i="2"/>
  <c r="Q1663" i="2" s="1"/>
  <c r="D1663" i="2"/>
  <c r="B1663" i="2"/>
  <c r="K1662" i="2"/>
  <c r="O1662" i="2" s="1"/>
  <c r="G1662" i="2"/>
  <c r="F1662" i="2"/>
  <c r="Q1662" i="2" s="1"/>
  <c r="D1662" i="2"/>
  <c r="P1662" i="2"/>
  <c r="B1662" i="2"/>
  <c r="Q1661" i="2"/>
  <c r="K1661" i="2"/>
  <c r="O1661" i="2" s="1"/>
  <c r="G1661" i="2"/>
  <c r="F1661" i="2"/>
  <c r="D1661" i="2"/>
  <c r="P1661" i="2"/>
  <c r="B1661" i="2"/>
  <c r="K1660" i="2"/>
  <c r="O1660" i="2" s="1"/>
  <c r="G1660" i="2"/>
  <c r="F1660" i="2"/>
  <c r="Q1660" i="2" s="1"/>
  <c r="D1660" i="2"/>
  <c r="P1660" i="2"/>
  <c r="B1660" i="2"/>
  <c r="P1659" i="2"/>
  <c r="G1659" i="2"/>
  <c r="K1659" i="2" s="1"/>
  <c r="O1659" i="2" s="1"/>
  <c r="F1659" i="2"/>
  <c r="Q1659" i="2" s="1"/>
  <c r="D1659" i="2"/>
  <c r="B1659" i="2"/>
  <c r="K1658" i="2"/>
  <c r="O1658" i="2" s="1"/>
  <c r="G1658" i="2"/>
  <c r="F1658" i="2"/>
  <c r="Q1658" i="2" s="1"/>
  <c r="D1658" i="2"/>
  <c r="P1658" i="2"/>
  <c r="B1658" i="2"/>
  <c r="Q1657" i="2"/>
  <c r="K1657" i="2"/>
  <c r="O1657" i="2" s="1"/>
  <c r="G1657" i="2"/>
  <c r="F1657" i="2"/>
  <c r="D1657" i="2"/>
  <c r="P1657" i="2"/>
  <c r="B1657" i="2"/>
  <c r="K1656" i="2"/>
  <c r="O1656" i="2" s="1"/>
  <c r="G1656" i="2"/>
  <c r="F1656" i="2"/>
  <c r="Q1656" i="2" s="1"/>
  <c r="D1656" i="2"/>
  <c r="P1656" i="2"/>
  <c r="B1656" i="2"/>
  <c r="P1655" i="2"/>
  <c r="O1655" i="2"/>
  <c r="G1655" i="2"/>
  <c r="K1655" i="2" s="1"/>
  <c r="F1655" i="2"/>
  <c r="Q1655" i="2" s="1"/>
  <c r="D1655" i="2"/>
  <c r="B1655" i="2"/>
  <c r="K1654" i="2"/>
  <c r="O1654" i="2" s="1"/>
  <c r="G1654" i="2"/>
  <c r="F1654" i="2"/>
  <c r="Q1654" i="2" s="1"/>
  <c r="D1654" i="2"/>
  <c r="P1654" i="2"/>
  <c r="B1654" i="2"/>
  <c r="Q1653" i="2"/>
  <c r="K1653" i="2"/>
  <c r="O1653" i="2" s="1"/>
  <c r="G1653" i="2"/>
  <c r="F1653" i="2"/>
  <c r="D1653" i="2"/>
  <c r="P1653" i="2"/>
  <c r="B1653" i="2"/>
  <c r="K1652" i="2"/>
  <c r="O1652" i="2" s="1"/>
  <c r="G1652" i="2"/>
  <c r="F1652" i="2"/>
  <c r="Q1652" i="2" s="1"/>
  <c r="D1652" i="2"/>
  <c r="P1652" i="2"/>
  <c r="B1652" i="2"/>
  <c r="P1651" i="2"/>
  <c r="G1651" i="2"/>
  <c r="K1651" i="2" s="1"/>
  <c r="O1651" i="2" s="1"/>
  <c r="F1651" i="2"/>
  <c r="Q1651" i="2" s="1"/>
  <c r="D1651" i="2"/>
  <c r="B1651" i="2"/>
  <c r="K1650" i="2"/>
  <c r="O1650" i="2" s="1"/>
  <c r="G1650" i="2"/>
  <c r="F1650" i="2"/>
  <c r="Q1650" i="2" s="1"/>
  <c r="D1650" i="2"/>
  <c r="P1650" i="2"/>
  <c r="B1650" i="2"/>
  <c r="Q1649" i="2"/>
  <c r="K1649" i="2"/>
  <c r="O1649" i="2" s="1"/>
  <c r="G1649" i="2"/>
  <c r="F1649" i="2"/>
  <c r="D1649" i="2"/>
  <c r="P1649" i="2"/>
  <c r="B1649" i="2"/>
  <c r="K1648" i="2"/>
  <c r="O1648" i="2" s="1"/>
  <c r="G1648" i="2"/>
  <c r="F1648" i="2"/>
  <c r="Q1648" i="2" s="1"/>
  <c r="D1648" i="2"/>
  <c r="P1648" i="2"/>
  <c r="B1648" i="2"/>
  <c r="P1647" i="2"/>
  <c r="O1647" i="2"/>
  <c r="G1647" i="2"/>
  <c r="K1647" i="2" s="1"/>
  <c r="F1647" i="2"/>
  <c r="Q1647" i="2" s="1"/>
  <c r="D1647" i="2"/>
  <c r="B1647" i="2"/>
  <c r="K1646" i="2"/>
  <c r="O1646" i="2" s="1"/>
  <c r="G1646" i="2"/>
  <c r="F1646" i="2"/>
  <c r="Q1646" i="2" s="1"/>
  <c r="D1646" i="2"/>
  <c r="P1646" i="2"/>
  <c r="B1646" i="2"/>
  <c r="Q1645" i="2"/>
  <c r="K1645" i="2"/>
  <c r="O1645" i="2" s="1"/>
  <c r="G1645" i="2"/>
  <c r="F1645" i="2"/>
  <c r="D1645" i="2"/>
  <c r="P1645" i="2"/>
  <c r="B1645" i="2"/>
  <c r="K1644" i="2"/>
  <c r="O1644" i="2" s="1"/>
  <c r="G1644" i="2"/>
  <c r="F1644" i="2"/>
  <c r="Q1644" i="2" s="1"/>
  <c r="D1644" i="2"/>
  <c r="P1644" i="2"/>
  <c r="B1644" i="2"/>
  <c r="P1643" i="2"/>
  <c r="G1643" i="2"/>
  <c r="K1643" i="2" s="1"/>
  <c r="O1643" i="2" s="1"/>
  <c r="F1643" i="2"/>
  <c r="Q1643" i="2" s="1"/>
  <c r="D1643" i="2"/>
  <c r="B1643" i="2"/>
  <c r="K1642" i="2"/>
  <c r="O1642" i="2" s="1"/>
  <c r="G1642" i="2"/>
  <c r="F1642" i="2"/>
  <c r="Q1642" i="2" s="1"/>
  <c r="D1642" i="2"/>
  <c r="P1642" i="2"/>
  <c r="B1642" i="2"/>
  <c r="Q1641" i="2"/>
  <c r="K1641" i="2"/>
  <c r="O1641" i="2" s="1"/>
  <c r="G1641" i="2"/>
  <c r="F1641" i="2"/>
  <c r="D1641" i="2"/>
  <c r="P1641" i="2"/>
  <c r="B1641" i="2"/>
  <c r="K1640" i="2"/>
  <c r="O1640" i="2" s="1"/>
  <c r="G1640" i="2"/>
  <c r="F1640" i="2"/>
  <c r="Q1640" i="2" s="1"/>
  <c r="D1640" i="2"/>
  <c r="P1640" i="2"/>
  <c r="B1640" i="2"/>
  <c r="P1639" i="2"/>
  <c r="G1639" i="2"/>
  <c r="K1639" i="2" s="1"/>
  <c r="O1639" i="2" s="1"/>
  <c r="F1639" i="2"/>
  <c r="Q1639" i="2" s="1"/>
  <c r="D1639" i="2"/>
  <c r="B1639" i="2"/>
  <c r="K1638" i="2"/>
  <c r="O1638" i="2" s="1"/>
  <c r="G1638" i="2"/>
  <c r="F1638" i="2"/>
  <c r="Q1638" i="2" s="1"/>
  <c r="D1638" i="2"/>
  <c r="P1638" i="2"/>
  <c r="B1638" i="2"/>
  <c r="Q1637" i="2"/>
  <c r="K1637" i="2"/>
  <c r="O1637" i="2" s="1"/>
  <c r="G1637" i="2"/>
  <c r="F1637" i="2"/>
  <c r="D1637" i="2"/>
  <c r="P1637" i="2"/>
  <c r="B1637" i="2"/>
  <c r="K1636" i="2"/>
  <c r="O1636" i="2" s="1"/>
  <c r="G1636" i="2"/>
  <c r="F1636" i="2"/>
  <c r="Q1636" i="2" s="1"/>
  <c r="D1636" i="2"/>
  <c r="P1636" i="2"/>
  <c r="B1636" i="2"/>
  <c r="P1635" i="2"/>
  <c r="O1635" i="2"/>
  <c r="G1635" i="2"/>
  <c r="K1635" i="2" s="1"/>
  <c r="F1635" i="2"/>
  <c r="Q1635" i="2" s="1"/>
  <c r="D1635" i="2"/>
  <c r="B1635" i="2"/>
  <c r="K1634" i="2"/>
  <c r="O1634" i="2" s="1"/>
  <c r="G1634" i="2"/>
  <c r="F1634" i="2"/>
  <c r="Q1634" i="2" s="1"/>
  <c r="D1634" i="2"/>
  <c r="P1634" i="2"/>
  <c r="B1634" i="2"/>
  <c r="Q1633" i="2"/>
  <c r="K1633" i="2"/>
  <c r="O1633" i="2" s="1"/>
  <c r="G1633" i="2"/>
  <c r="F1633" i="2"/>
  <c r="D1633" i="2"/>
  <c r="P1633" i="2"/>
  <c r="B1633" i="2"/>
  <c r="K1632" i="2"/>
  <c r="O1632" i="2" s="1"/>
  <c r="G1632" i="2"/>
  <c r="F1632" i="2"/>
  <c r="Q1632" i="2" s="1"/>
  <c r="D1632" i="2"/>
  <c r="P1632" i="2"/>
  <c r="B1632" i="2"/>
  <c r="P1631" i="2"/>
  <c r="O1631" i="2"/>
  <c r="G1631" i="2"/>
  <c r="K1631" i="2" s="1"/>
  <c r="F1631" i="2"/>
  <c r="Q1631" i="2" s="1"/>
  <c r="D1631" i="2"/>
  <c r="B1631" i="2"/>
  <c r="K1630" i="2"/>
  <c r="O1630" i="2" s="1"/>
  <c r="G1630" i="2"/>
  <c r="F1630" i="2"/>
  <c r="Q1630" i="2" s="1"/>
  <c r="D1630" i="2"/>
  <c r="P1630" i="2"/>
  <c r="B1630" i="2"/>
  <c r="K1629" i="2"/>
  <c r="O1629" i="2" s="1"/>
  <c r="G1629" i="2"/>
  <c r="F1629" i="2"/>
  <c r="Q1629" i="2" s="1"/>
  <c r="D1629" i="2"/>
  <c r="P1629" i="2"/>
  <c r="B1629" i="2"/>
  <c r="Q1628" i="2"/>
  <c r="P1628" i="2"/>
  <c r="G1628" i="2"/>
  <c r="K1628" i="2" s="1"/>
  <c r="O1628" i="2" s="1"/>
  <c r="F1628" i="2"/>
  <c r="D1628" i="2"/>
  <c r="B1628" i="2"/>
  <c r="P1627" i="2"/>
  <c r="K1627" i="2"/>
  <c r="O1627" i="2" s="1"/>
  <c r="G1627" i="2"/>
  <c r="F1627" i="2"/>
  <c r="Q1627" i="2" s="1"/>
  <c r="D1627" i="2"/>
  <c r="B1627" i="2"/>
  <c r="Q1626" i="2"/>
  <c r="G1626" i="2"/>
  <c r="K1626" i="2" s="1"/>
  <c r="O1626" i="2" s="1"/>
  <c r="F1626" i="2"/>
  <c r="D1626" i="2"/>
  <c r="P1626" i="2"/>
  <c r="B1626" i="2"/>
  <c r="K1625" i="2"/>
  <c r="O1625" i="2" s="1"/>
  <c r="G1625" i="2"/>
  <c r="F1625" i="2"/>
  <c r="Q1625" i="2" s="1"/>
  <c r="D1625" i="2"/>
  <c r="P1625" i="2"/>
  <c r="B1625" i="2"/>
  <c r="Q1624" i="2"/>
  <c r="P1624" i="2"/>
  <c r="G1624" i="2"/>
  <c r="K1624" i="2" s="1"/>
  <c r="O1624" i="2" s="1"/>
  <c r="F1624" i="2"/>
  <c r="D1624" i="2"/>
  <c r="B1624" i="2"/>
  <c r="P1623" i="2"/>
  <c r="K1623" i="2"/>
  <c r="O1623" i="2" s="1"/>
  <c r="G1623" i="2"/>
  <c r="F1623" i="2"/>
  <c r="Q1623" i="2" s="1"/>
  <c r="D1623" i="2"/>
  <c r="B1623" i="2"/>
  <c r="Q1622" i="2"/>
  <c r="G1622" i="2"/>
  <c r="K1622" i="2" s="1"/>
  <c r="O1622" i="2" s="1"/>
  <c r="F1622" i="2"/>
  <c r="D1622" i="2"/>
  <c r="P1622" i="2"/>
  <c r="B1622" i="2"/>
  <c r="K1621" i="2"/>
  <c r="O1621" i="2" s="1"/>
  <c r="G1621" i="2"/>
  <c r="F1621" i="2"/>
  <c r="Q1621" i="2" s="1"/>
  <c r="D1621" i="2"/>
  <c r="P1621" i="2"/>
  <c r="B1621" i="2"/>
  <c r="Q1620" i="2"/>
  <c r="P1620" i="2"/>
  <c r="G1620" i="2"/>
  <c r="K1620" i="2" s="1"/>
  <c r="O1620" i="2" s="1"/>
  <c r="F1620" i="2"/>
  <c r="D1620" i="2"/>
  <c r="B1620" i="2"/>
  <c r="P1619" i="2"/>
  <c r="K1619" i="2"/>
  <c r="O1619" i="2" s="1"/>
  <c r="G1619" i="2"/>
  <c r="F1619" i="2"/>
  <c r="Q1619" i="2" s="1"/>
  <c r="D1619" i="2"/>
  <c r="B1619" i="2"/>
  <c r="Q1618" i="2"/>
  <c r="G1618" i="2"/>
  <c r="K1618" i="2" s="1"/>
  <c r="O1618" i="2" s="1"/>
  <c r="F1618" i="2"/>
  <c r="D1618" i="2"/>
  <c r="P1618" i="2"/>
  <c r="B1618" i="2"/>
  <c r="K1617" i="2"/>
  <c r="O1617" i="2" s="1"/>
  <c r="G1617" i="2"/>
  <c r="F1617" i="2"/>
  <c r="Q1617" i="2" s="1"/>
  <c r="D1617" i="2"/>
  <c r="P1617" i="2"/>
  <c r="B1617" i="2"/>
  <c r="Q1616" i="2"/>
  <c r="P1616" i="2"/>
  <c r="G1616" i="2"/>
  <c r="K1616" i="2" s="1"/>
  <c r="O1616" i="2" s="1"/>
  <c r="F1616" i="2"/>
  <c r="D1616" i="2"/>
  <c r="B1616" i="2"/>
  <c r="P1615" i="2"/>
  <c r="K1615" i="2"/>
  <c r="O1615" i="2" s="1"/>
  <c r="G1615" i="2"/>
  <c r="F1615" i="2"/>
  <c r="Q1615" i="2" s="1"/>
  <c r="D1615" i="2"/>
  <c r="B1615" i="2"/>
  <c r="Q1614" i="2"/>
  <c r="G1614" i="2"/>
  <c r="K1614" i="2" s="1"/>
  <c r="O1614" i="2" s="1"/>
  <c r="F1614" i="2"/>
  <c r="D1614" i="2"/>
  <c r="P1614" i="2"/>
  <c r="B1614" i="2"/>
  <c r="K1613" i="2"/>
  <c r="O1613" i="2" s="1"/>
  <c r="G1613" i="2"/>
  <c r="F1613" i="2"/>
  <c r="Q1613" i="2" s="1"/>
  <c r="D1613" i="2"/>
  <c r="P1613" i="2"/>
  <c r="B1613" i="2"/>
  <c r="Q1612" i="2"/>
  <c r="P1612" i="2"/>
  <c r="G1612" i="2"/>
  <c r="K1612" i="2" s="1"/>
  <c r="O1612" i="2" s="1"/>
  <c r="F1612" i="2"/>
  <c r="D1612" i="2"/>
  <c r="B1612" i="2"/>
  <c r="P1611" i="2"/>
  <c r="K1611" i="2"/>
  <c r="O1611" i="2" s="1"/>
  <c r="G1611" i="2"/>
  <c r="F1611" i="2"/>
  <c r="Q1611" i="2" s="1"/>
  <c r="D1611" i="2"/>
  <c r="B1611" i="2"/>
  <c r="Q1610" i="2"/>
  <c r="G1610" i="2"/>
  <c r="K1610" i="2" s="1"/>
  <c r="O1610" i="2" s="1"/>
  <c r="F1610" i="2"/>
  <c r="D1610" i="2"/>
  <c r="P1610" i="2"/>
  <c r="B1610" i="2"/>
  <c r="K1609" i="2"/>
  <c r="O1609" i="2" s="1"/>
  <c r="G1609" i="2"/>
  <c r="F1609" i="2"/>
  <c r="Q1609" i="2" s="1"/>
  <c r="D1609" i="2"/>
  <c r="P1609" i="2"/>
  <c r="B1609" i="2"/>
  <c r="Q1608" i="2"/>
  <c r="P1608" i="2"/>
  <c r="G1608" i="2"/>
  <c r="K1608" i="2" s="1"/>
  <c r="O1608" i="2" s="1"/>
  <c r="F1608" i="2"/>
  <c r="D1608" i="2"/>
  <c r="B1608" i="2"/>
  <c r="P1607" i="2"/>
  <c r="K1607" i="2"/>
  <c r="O1607" i="2" s="1"/>
  <c r="G1607" i="2"/>
  <c r="F1607" i="2"/>
  <c r="Q1607" i="2" s="1"/>
  <c r="D1607" i="2"/>
  <c r="B1607" i="2"/>
  <c r="Q1606" i="2"/>
  <c r="G1606" i="2"/>
  <c r="K1606" i="2" s="1"/>
  <c r="O1606" i="2" s="1"/>
  <c r="F1606" i="2"/>
  <c r="D1606" i="2"/>
  <c r="P1606" i="2"/>
  <c r="B1606" i="2"/>
  <c r="K1605" i="2"/>
  <c r="O1605" i="2" s="1"/>
  <c r="G1605" i="2"/>
  <c r="F1605" i="2"/>
  <c r="Q1605" i="2" s="1"/>
  <c r="D1605" i="2"/>
  <c r="P1605" i="2"/>
  <c r="B1605" i="2"/>
  <c r="Q1604" i="2"/>
  <c r="P1604" i="2"/>
  <c r="G1604" i="2"/>
  <c r="K1604" i="2" s="1"/>
  <c r="O1604" i="2" s="1"/>
  <c r="F1604" i="2"/>
  <c r="D1604" i="2"/>
  <c r="B1604" i="2"/>
  <c r="P1603" i="2"/>
  <c r="K1603" i="2"/>
  <c r="O1603" i="2" s="1"/>
  <c r="G1603" i="2"/>
  <c r="F1603" i="2"/>
  <c r="Q1603" i="2" s="1"/>
  <c r="D1603" i="2"/>
  <c r="B1603" i="2"/>
  <c r="Q1602" i="2"/>
  <c r="G1602" i="2"/>
  <c r="K1602" i="2" s="1"/>
  <c r="O1602" i="2" s="1"/>
  <c r="F1602" i="2"/>
  <c r="D1602" i="2"/>
  <c r="P1602" i="2"/>
  <c r="B1602" i="2"/>
  <c r="K1601" i="2"/>
  <c r="O1601" i="2" s="1"/>
  <c r="G1601" i="2"/>
  <c r="F1601" i="2"/>
  <c r="Q1601" i="2" s="1"/>
  <c r="D1601" i="2"/>
  <c r="P1601" i="2"/>
  <c r="B1601" i="2"/>
  <c r="Q1600" i="2"/>
  <c r="P1600" i="2"/>
  <c r="G1600" i="2"/>
  <c r="K1600" i="2" s="1"/>
  <c r="O1600" i="2" s="1"/>
  <c r="F1600" i="2"/>
  <c r="D1600" i="2"/>
  <c r="B1600" i="2"/>
  <c r="P1599" i="2"/>
  <c r="K1599" i="2"/>
  <c r="O1599" i="2" s="1"/>
  <c r="G1599" i="2"/>
  <c r="F1599" i="2"/>
  <c r="Q1599" i="2" s="1"/>
  <c r="D1599" i="2"/>
  <c r="B1599" i="2"/>
  <c r="Q1598" i="2"/>
  <c r="G1598" i="2"/>
  <c r="K1598" i="2" s="1"/>
  <c r="O1598" i="2" s="1"/>
  <c r="F1598" i="2"/>
  <c r="D1598" i="2"/>
  <c r="P1598" i="2"/>
  <c r="B1598" i="2"/>
  <c r="K1597" i="2"/>
  <c r="O1597" i="2" s="1"/>
  <c r="G1597" i="2"/>
  <c r="F1597" i="2"/>
  <c r="Q1597" i="2" s="1"/>
  <c r="D1597" i="2"/>
  <c r="P1597" i="2"/>
  <c r="B1597" i="2"/>
  <c r="Q1596" i="2"/>
  <c r="P1596" i="2"/>
  <c r="G1596" i="2"/>
  <c r="K1596" i="2" s="1"/>
  <c r="O1596" i="2" s="1"/>
  <c r="F1596" i="2"/>
  <c r="D1596" i="2"/>
  <c r="B1596" i="2"/>
  <c r="P1595" i="2"/>
  <c r="K1595" i="2"/>
  <c r="O1595" i="2" s="1"/>
  <c r="G1595" i="2"/>
  <c r="F1595" i="2"/>
  <c r="Q1595" i="2" s="1"/>
  <c r="D1595" i="2"/>
  <c r="B1595" i="2"/>
  <c r="Q1594" i="2"/>
  <c r="G1594" i="2"/>
  <c r="K1594" i="2" s="1"/>
  <c r="O1594" i="2" s="1"/>
  <c r="F1594" i="2"/>
  <c r="D1594" i="2"/>
  <c r="P1594" i="2"/>
  <c r="B1594" i="2"/>
  <c r="K1593" i="2"/>
  <c r="O1593" i="2" s="1"/>
  <c r="G1593" i="2"/>
  <c r="F1593" i="2"/>
  <c r="Q1593" i="2" s="1"/>
  <c r="D1593" i="2"/>
  <c r="P1593" i="2"/>
  <c r="B1593" i="2"/>
  <c r="Q1592" i="2"/>
  <c r="P1592" i="2"/>
  <c r="G1592" i="2"/>
  <c r="K1592" i="2" s="1"/>
  <c r="O1592" i="2" s="1"/>
  <c r="F1592" i="2"/>
  <c r="D1592" i="2"/>
  <c r="B1592" i="2"/>
  <c r="P1591" i="2"/>
  <c r="K1591" i="2"/>
  <c r="O1591" i="2" s="1"/>
  <c r="G1591" i="2"/>
  <c r="F1591" i="2"/>
  <c r="Q1591" i="2" s="1"/>
  <c r="D1591" i="2"/>
  <c r="B1591" i="2"/>
  <c r="Q1590" i="2"/>
  <c r="G1590" i="2"/>
  <c r="K1590" i="2" s="1"/>
  <c r="O1590" i="2" s="1"/>
  <c r="F1590" i="2"/>
  <c r="D1590" i="2"/>
  <c r="P1590" i="2"/>
  <c r="B1590" i="2"/>
  <c r="K1589" i="2"/>
  <c r="O1589" i="2" s="1"/>
  <c r="G1589" i="2"/>
  <c r="F1589" i="2"/>
  <c r="Q1589" i="2" s="1"/>
  <c r="D1589" i="2"/>
  <c r="P1589" i="2"/>
  <c r="B1589" i="2"/>
  <c r="Q1588" i="2"/>
  <c r="P1588" i="2"/>
  <c r="G1588" i="2"/>
  <c r="K1588" i="2" s="1"/>
  <c r="O1588" i="2" s="1"/>
  <c r="F1588" i="2"/>
  <c r="D1588" i="2"/>
  <c r="B1588" i="2"/>
  <c r="P1587" i="2"/>
  <c r="K1587" i="2"/>
  <c r="O1587" i="2" s="1"/>
  <c r="G1587" i="2"/>
  <c r="F1587" i="2"/>
  <c r="Q1587" i="2" s="1"/>
  <c r="D1587" i="2"/>
  <c r="B1587" i="2"/>
  <c r="Q1586" i="2"/>
  <c r="G1586" i="2"/>
  <c r="K1586" i="2" s="1"/>
  <c r="O1586" i="2" s="1"/>
  <c r="F1586" i="2"/>
  <c r="D1586" i="2"/>
  <c r="P1586" i="2"/>
  <c r="B1586" i="2"/>
  <c r="K1585" i="2"/>
  <c r="O1585" i="2" s="1"/>
  <c r="G1585" i="2"/>
  <c r="F1585" i="2"/>
  <c r="Q1585" i="2" s="1"/>
  <c r="D1585" i="2"/>
  <c r="P1585" i="2"/>
  <c r="B1585" i="2"/>
  <c r="Q1584" i="2"/>
  <c r="P1584" i="2"/>
  <c r="G1584" i="2"/>
  <c r="K1584" i="2" s="1"/>
  <c r="O1584" i="2" s="1"/>
  <c r="F1584" i="2"/>
  <c r="D1584" i="2"/>
  <c r="B1584" i="2"/>
  <c r="P1583" i="2"/>
  <c r="K1583" i="2"/>
  <c r="O1583" i="2" s="1"/>
  <c r="G1583" i="2"/>
  <c r="F1583" i="2"/>
  <c r="Q1583" i="2" s="1"/>
  <c r="D1583" i="2"/>
  <c r="B1583" i="2"/>
  <c r="Q1582" i="2"/>
  <c r="G1582" i="2"/>
  <c r="K1582" i="2" s="1"/>
  <c r="O1582" i="2" s="1"/>
  <c r="F1582" i="2"/>
  <c r="D1582" i="2"/>
  <c r="P1582" i="2"/>
  <c r="B1582" i="2"/>
  <c r="K1581" i="2"/>
  <c r="O1581" i="2" s="1"/>
  <c r="G1581" i="2"/>
  <c r="F1581" i="2"/>
  <c r="Q1581" i="2" s="1"/>
  <c r="D1581" i="2"/>
  <c r="P1581" i="2"/>
  <c r="B1581" i="2"/>
  <c r="Q1580" i="2"/>
  <c r="P1580" i="2"/>
  <c r="G1580" i="2"/>
  <c r="K1580" i="2" s="1"/>
  <c r="O1580" i="2" s="1"/>
  <c r="F1580" i="2"/>
  <c r="D1580" i="2"/>
  <c r="B1580" i="2"/>
  <c r="P1579" i="2"/>
  <c r="K1579" i="2"/>
  <c r="O1579" i="2" s="1"/>
  <c r="G1579" i="2"/>
  <c r="F1579" i="2"/>
  <c r="Q1579" i="2" s="1"/>
  <c r="D1579" i="2"/>
  <c r="B1579" i="2"/>
  <c r="Q1578" i="2"/>
  <c r="G1578" i="2"/>
  <c r="K1578" i="2" s="1"/>
  <c r="O1578" i="2" s="1"/>
  <c r="F1578" i="2"/>
  <c r="D1578" i="2"/>
  <c r="P1578" i="2"/>
  <c r="B1578" i="2"/>
  <c r="K1577" i="2"/>
  <c r="O1577" i="2" s="1"/>
  <c r="G1577" i="2"/>
  <c r="F1577" i="2"/>
  <c r="Q1577" i="2" s="1"/>
  <c r="D1577" i="2"/>
  <c r="P1577" i="2"/>
  <c r="B1577" i="2"/>
  <c r="Q1576" i="2"/>
  <c r="P1576" i="2"/>
  <c r="G1576" i="2"/>
  <c r="K1576" i="2" s="1"/>
  <c r="O1576" i="2" s="1"/>
  <c r="F1576" i="2"/>
  <c r="D1576" i="2"/>
  <c r="B1576" i="2"/>
  <c r="P1575" i="2"/>
  <c r="K1575" i="2"/>
  <c r="O1575" i="2" s="1"/>
  <c r="G1575" i="2"/>
  <c r="F1575" i="2"/>
  <c r="Q1575" i="2" s="1"/>
  <c r="D1575" i="2"/>
  <c r="B1575" i="2"/>
  <c r="Q1574" i="2"/>
  <c r="G1574" i="2"/>
  <c r="K1574" i="2" s="1"/>
  <c r="O1574" i="2" s="1"/>
  <c r="F1574" i="2"/>
  <c r="D1574" i="2"/>
  <c r="P1574" i="2"/>
  <c r="B1574" i="2"/>
  <c r="K1573" i="2"/>
  <c r="O1573" i="2" s="1"/>
  <c r="G1573" i="2"/>
  <c r="F1573" i="2"/>
  <c r="Q1573" i="2" s="1"/>
  <c r="D1573" i="2"/>
  <c r="P1573" i="2"/>
  <c r="B1573" i="2"/>
  <c r="Q1572" i="2"/>
  <c r="P1572" i="2"/>
  <c r="G1572" i="2"/>
  <c r="K1572" i="2" s="1"/>
  <c r="O1572" i="2" s="1"/>
  <c r="F1572" i="2"/>
  <c r="D1572" i="2"/>
  <c r="B1572" i="2"/>
  <c r="P1571" i="2"/>
  <c r="K1571" i="2"/>
  <c r="O1571" i="2" s="1"/>
  <c r="G1571" i="2"/>
  <c r="F1571" i="2"/>
  <c r="Q1571" i="2" s="1"/>
  <c r="D1571" i="2"/>
  <c r="B1571" i="2"/>
  <c r="Q1570" i="2"/>
  <c r="G1570" i="2"/>
  <c r="K1570" i="2" s="1"/>
  <c r="O1570" i="2" s="1"/>
  <c r="F1570" i="2"/>
  <c r="D1570" i="2"/>
  <c r="P1570" i="2"/>
  <c r="B1570" i="2"/>
  <c r="K1569" i="2"/>
  <c r="O1569" i="2" s="1"/>
  <c r="G1569" i="2"/>
  <c r="F1569" i="2"/>
  <c r="Q1569" i="2" s="1"/>
  <c r="D1569" i="2"/>
  <c r="P1569" i="2"/>
  <c r="B1569" i="2"/>
  <c r="Q1568" i="2"/>
  <c r="P1568" i="2"/>
  <c r="G1568" i="2"/>
  <c r="K1568" i="2" s="1"/>
  <c r="O1568" i="2" s="1"/>
  <c r="F1568" i="2"/>
  <c r="D1568" i="2"/>
  <c r="B1568" i="2"/>
  <c r="P1567" i="2"/>
  <c r="K1567" i="2"/>
  <c r="O1567" i="2" s="1"/>
  <c r="G1567" i="2"/>
  <c r="F1567" i="2"/>
  <c r="Q1567" i="2" s="1"/>
  <c r="D1567" i="2"/>
  <c r="B1567" i="2"/>
  <c r="Q1566" i="2"/>
  <c r="G1566" i="2"/>
  <c r="K1566" i="2" s="1"/>
  <c r="O1566" i="2" s="1"/>
  <c r="F1566" i="2"/>
  <c r="D1566" i="2"/>
  <c r="P1566" i="2"/>
  <c r="B1566" i="2"/>
  <c r="K1565" i="2"/>
  <c r="O1565" i="2" s="1"/>
  <c r="G1565" i="2"/>
  <c r="F1565" i="2"/>
  <c r="Q1565" i="2" s="1"/>
  <c r="D1565" i="2"/>
  <c r="P1565" i="2"/>
  <c r="B1565" i="2"/>
  <c r="Q1564" i="2"/>
  <c r="P1564" i="2"/>
  <c r="G1564" i="2"/>
  <c r="K1564" i="2" s="1"/>
  <c r="O1564" i="2" s="1"/>
  <c r="F1564" i="2"/>
  <c r="D1564" i="2"/>
  <c r="B1564" i="2"/>
  <c r="P1563" i="2"/>
  <c r="K1563" i="2"/>
  <c r="O1563" i="2" s="1"/>
  <c r="G1563" i="2"/>
  <c r="F1563" i="2"/>
  <c r="Q1563" i="2" s="1"/>
  <c r="D1563" i="2"/>
  <c r="B1563" i="2"/>
  <c r="Q1562" i="2"/>
  <c r="G1562" i="2"/>
  <c r="K1562" i="2" s="1"/>
  <c r="O1562" i="2" s="1"/>
  <c r="F1562" i="2"/>
  <c r="D1562" i="2"/>
  <c r="P1562" i="2"/>
  <c r="B1562" i="2"/>
  <c r="K1561" i="2"/>
  <c r="O1561" i="2" s="1"/>
  <c r="G1561" i="2"/>
  <c r="F1561" i="2"/>
  <c r="Q1561" i="2" s="1"/>
  <c r="D1561" i="2"/>
  <c r="P1561" i="2"/>
  <c r="B1561" i="2"/>
  <c r="Q1560" i="2"/>
  <c r="P1560" i="2"/>
  <c r="G1560" i="2"/>
  <c r="K1560" i="2" s="1"/>
  <c r="O1560" i="2" s="1"/>
  <c r="F1560" i="2"/>
  <c r="D1560" i="2"/>
  <c r="B1560" i="2"/>
  <c r="P1559" i="2"/>
  <c r="K1559" i="2"/>
  <c r="O1559" i="2" s="1"/>
  <c r="G1559" i="2"/>
  <c r="F1559" i="2"/>
  <c r="Q1559" i="2" s="1"/>
  <c r="D1559" i="2"/>
  <c r="B1559" i="2"/>
  <c r="Q1558" i="2"/>
  <c r="G1558" i="2"/>
  <c r="K1558" i="2" s="1"/>
  <c r="O1558" i="2" s="1"/>
  <c r="F1558" i="2"/>
  <c r="D1558" i="2"/>
  <c r="P1558" i="2"/>
  <c r="B1558" i="2"/>
  <c r="K1557" i="2"/>
  <c r="O1557" i="2" s="1"/>
  <c r="G1557" i="2"/>
  <c r="F1557" i="2"/>
  <c r="Q1557" i="2" s="1"/>
  <c r="D1557" i="2"/>
  <c r="P1557" i="2"/>
  <c r="B1557" i="2"/>
  <c r="Q1556" i="2"/>
  <c r="P1556" i="2"/>
  <c r="G1556" i="2"/>
  <c r="K1556" i="2" s="1"/>
  <c r="O1556" i="2" s="1"/>
  <c r="F1556" i="2"/>
  <c r="D1556" i="2"/>
  <c r="B1556" i="2"/>
  <c r="P1555" i="2"/>
  <c r="K1555" i="2"/>
  <c r="O1555" i="2" s="1"/>
  <c r="G1555" i="2"/>
  <c r="F1555" i="2"/>
  <c r="Q1555" i="2" s="1"/>
  <c r="D1555" i="2"/>
  <c r="B1555" i="2"/>
  <c r="Q1554" i="2"/>
  <c r="G1554" i="2"/>
  <c r="K1554" i="2" s="1"/>
  <c r="O1554" i="2" s="1"/>
  <c r="F1554" i="2"/>
  <c r="D1554" i="2"/>
  <c r="P1554" i="2"/>
  <c r="B1554" i="2"/>
  <c r="K1553" i="2"/>
  <c r="O1553" i="2" s="1"/>
  <c r="G1553" i="2"/>
  <c r="F1553" i="2"/>
  <c r="Q1553" i="2" s="1"/>
  <c r="D1553" i="2"/>
  <c r="P1553" i="2"/>
  <c r="B1553" i="2"/>
  <c r="Q1552" i="2"/>
  <c r="P1552" i="2"/>
  <c r="G1552" i="2"/>
  <c r="K1552" i="2" s="1"/>
  <c r="O1552" i="2" s="1"/>
  <c r="F1552" i="2"/>
  <c r="D1552" i="2"/>
  <c r="B1552" i="2"/>
  <c r="P1551" i="2"/>
  <c r="K1551" i="2"/>
  <c r="O1551" i="2" s="1"/>
  <c r="G1551" i="2"/>
  <c r="F1551" i="2"/>
  <c r="Q1551" i="2" s="1"/>
  <c r="D1551" i="2"/>
  <c r="B1551" i="2"/>
  <c r="Q1550" i="2"/>
  <c r="G1550" i="2"/>
  <c r="K1550" i="2" s="1"/>
  <c r="O1550" i="2" s="1"/>
  <c r="F1550" i="2"/>
  <c r="D1550" i="2"/>
  <c r="P1550" i="2"/>
  <c r="B1550" i="2"/>
  <c r="K1549" i="2"/>
  <c r="O1549" i="2" s="1"/>
  <c r="G1549" i="2"/>
  <c r="F1549" i="2"/>
  <c r="Q1549" i="2" s="1"/>
  <c r="D1549" i="2"/>
  <c r="P1549" i="2"/>
  <c r="B1549" i="2"/>
  <c r="Q1548" i="2"/>
  <c r="P1548" i="2"/>
  <c r="G1548" i="2"/>
  <c r="K1548" i="2" s="1"/>
  <c r="O1548" i="2" s="1"/>
  <c r="F1548" i="2"/>
  <c r="D1548" i="2"/>
  <c r="B1548" i="2"/>
  <c r="P1547" i="2"/>
  <c r="K1547" i="2"/>
  <c r="O1547" i="2" s="1"/>
  <c r="G1547" i="2"/>
  <c r="F1547" i="2"/>
  <c r="Q1547" i="2" s="1"/>
  <c r="D1547" i="2"/>
  <c r="B1547" i="2"/>
  <c r="Q1546" i="2"/>
  <c r="G1546" i="2"/>
  <c r="K1546" i="2" s="1"/>
  <c r="O1546" i="2" s="1"/>
  <c r="F1546" i="2"/>
  <c r="D1546" i="2"/>
  <c r="P1546" i="2"/>
  <c r="B1546" i="2"/>
  <c r="K1545" i="2"/>
  <c r="O1545" i="2" s="1"/>
  <c r="G1545" i="2"/>
  <c r="F1545" i="2"/>
  <c r="Q1545" i="2" s="1"/>
  <c r="D1545" i="2"/>
  <c r="P1545" i="2"/>
  <c r="B1545" i="2"/>
  <c r="Q1544" i="2"/>
  <c r="P1544" i="2"/>
  <c r="G1544" i="2"/>
  <c r="K1544" i="2" s="1"/>
  <c r="O1544" i="2" s="1"/>
  <c r="F1544" i="2"/>
  <c r="D1544" i="2"/>
  <c r="B1544" i="2"/>
  <c r="P1543" i="2"/>
  <c r="K1543" i="2"/>
  <c r="O1543" i="2" s="1"/>
  <c r="G1543" i="2"/>
  <c r="F1543" i="2"/>
  <c r="Q1543" i="2" s="1"/>
  <c r="D1543" i="2"/>
  <c r="B1543" i="2"/>
  <c r="Q1542" i="2"/>
  <c r="G1542" i="2"/>
  <c r="K1542" i="2" s="1"/>
  <c r="O1542" i="2" s="1"/>
  <c r="F1542" i="2"/>
  <c r="D1542" i="2"/>
  <c r="P1542" i="2"/>
  <c r="B1542" i="2"/>
  <c r="K1541" i="2"/>
  <c r="O1541" i="2" s="1"/>
  <c r="G1541" i="2"/>
  <c r="F1541" i="2"/>
  <c r="Q1541" i="2" s="1"/>
  <c r="D1541" i="2"/>
  <c r="P1541" i="2"/>
  <c r="B1541" i="2"/>
  <c r="Q1540" i="2"/>
  <c r="P1540" i="2"/>
  <c r="G1540" i="2"/>
  <c r="K1540" i="2" s="1"/>
  <c r="O1540" i="2" s="1"/>
  <c r="F1540" i="2"/>
  <c r="D1540" i="2"/>
  <c r="B1540" i="2"/>
  <c r="P1539" i="2"/>
  <c r="K1539" i="2"/>
  <c r="O1539" i="2" s="1"/>
  <c r="G1539" i="2"/>
  <c r="F1539" i="2"/>
  <c r="Q1539" i="2" s="1"/>
  <c r="D1539" i="2"/>
  <c r="B1539" i="2"/>
  <c r="Q1538" i="2"/>
  <c r="G1538" i="2"/>
  <c r="K1538" i="2" s="1"/>
  <c r="O1538" i="2" s="1"/>
  <c r="F1538" i="2"/>
  <c r="D1538" i="2"/>
  <c r="P1538" i="2"/>
  <c r="B1538" i="2"/>
  <c r="K1537" i="2"/>
  <c r="O1537" i="2" s="1"/>
  <c r="G1537" i="2"/>
  <c r="F1537" i="2"/>
  <c r="Q1537" i="2" s="1"/>
  <c r="D1537" i="2"/>
  <c r="P1537" i="2"/>
  <c r="B1537" i="2"/>
  <c r="Q1536" i="2"/>
  <c r="P1536" i="2"/>
  <c r="G1536" i="2"/>
  <c r="K1536" i="2" s="1"/>
  <c r="O1536" i="2" s="1"/>
  <c r="F1536" i="2"/>
  <c r="D1536" i="2"/>
  <c r="B1536" i="2"/>
  <c r="P1535" i="2"/>
  <c r="K1535" i="2"/>
  <c r="O1535" i="2" s="1"/>
  <c r="G1535" i="2"/>
  <c r="F1535" i="2"/>
  <c r="Q1535" i="2" s="1"/>
  <c r="D1535" i="2"/>
  <c r="B1535" i="2"/>
  <c r="Q1534" i="2"/>
  <c r="G1534" i="2"/>
  <c r="K1534" i="2" s="1"/>
  <c r="O1534" i="2" s="1"/>
  <c r="F1534" i="2"/>
  <c r="D1534" i="2"/>
  <c r="P1534" i="2"/>
  <c r="B1534" i="2"/>
  <c r="K1533" i="2"/>
  <c r="O1533" i="2" s="1"/>
  <c r="G1533" i="2"/>
  <c r="F1533" i="2"/>
  <c r="Q1533" i="2" s="1"/>
  <c r="D1533" i="2"/>
  <c r="P1533" i="2"/>
  <c r="B1533" i="2"/>
  <c r="Q1532" i="2"/>
  <c r="P1532" i="2"/>
  <c r="G1532" i="2"/>
  <c r="K1532" i="2" s="1"/>
  <c r="O1532" i="2" s="1"/>
  <c r="F1532" i="2"/>
  <c r="D1532" i="2"/>
  <c r="B1532" i="2"/>
  <c r="P1531" i="2"/>
  <c r="K1531" i="2"/>
  <c r="O1531" i="2" s="1"/>
  <c r="G1531" i="2"/>
  <c r="F1531" i="2"/>
  <c r="Q1531" i="2" s="1"/>
  <c r="D1531" i="2"/>
  <c r="B1531" i="2"/>
  <c r="Q1530" i="2"/>
  <c r="G1530" i="2"/>
  <c r="K1530" i="2" s="1"/>
  <c r="O1530" i="2" s="1"/>
  <c r="F1530" i="2"/>
  <c r="D1530" i="2"/>
  <c r="P1530" i="2"/>
  <c r="B1530" i="2"/>
  <c r="K1529" i="2"/>
  <c r="O1529" i="2" s="1"/>
  <c r="G1529" i="2"/>
  <c r="F1529" i="2"/>
  <c r="Q1529" i="2" s="1"/>
  <c r="D1529" i="2"/>
  <c r="P1529" i="2"/>
  <c r="B1529" i="2"/>
  <c r="Q1528" i="2"/>
  <c r="P1528" i="2"/>
  <c r="G1528" i="2"/>
  <c r="K1528" i="2" s="1"/>
  <c r="O1528" i="2" s="1"/>
  <c r="F1528" i="2"/>
  <c r="D1528" i="2"/>
  <c r="B1528" i="2"/>
  <c r="P1527" i="2"/>
  <c r="K1527" i="2"/>
  <c r="O1527" i="2" s="1"/>
  <c r="G1527" i="2"/>
  <c r="F1527" i="2"/>
  <c r="Q1527" i="2" s="1"/>
  <c r="D1527" i="2"/>
  <c r="B1527" i="2"/>
  <c r="Q1526" i="2"/>
  <c r="G1526" i="2"/>
  <c r="K1526" i="2" s="1"/>
  <c r="O1526" i="2" s="1"/>
  <c r="F1526" i="2"/>
  <c r="D1526" i="2"/>
  <c r="P1526" i="2"/>
  <c r="B1526" i="2"/>
  <c r="K1525" i="2"/>
  <c r="O1525" i="2" s="1"/>
  <c r="G1525" i="2"/>
  <c r="F1525" i="2"/>
  <c r="Q1525" i="2" s="1"/>
  <c r="D1525" i="2"/>
  <c r="P1525" i="2"/>
  <c r="B1525" i="2"/>
  <c r="Q1524" i="2"/>
  <c r="P1524" i="2"/>
  <c r="G1524" i="2"/>
  <c r="K1524" i="2" s="1"/>
  <c r="O1524" i="2" s="1"/>
  <c r="F1524" i="2"/>
  <c r="D1524" i="2"/>
  <c r="B1524" i="2"/>
  <c r="P1523" i="2"/>
  <c r="K1523" i="2"/>
  <c r="O1523" i="2" s="1"/>
  <c r="G1523" i="2"/>
  <c r="F1523" i="2"/>
  <c r="Q1523" i="2" s="1"/>
  <c r="D1523" i="2"/>
  <c r="B1523" i="2"/>
  <c r="Q1522" i="2"/>
  <c r="G1522" i="2"/>
  <c r="K1522" i="2" s="1"/>
  <c r="O1522" i="2" s="1"/>
  <c r="F1522" i="2"/>
  <c r="D1522" i="2"/>
  <c r="P1522" i="2"/>
  <c r="B1522" i="2"/>
  <c r="K1521" i="2"/>
  <c r="O1521" i="2" s="1"/>
  <c r="G1521" i="2"/>
  <c r="F1521" i="2"/>
  <c r="Q1521" i="2" s="1"/>
  <c r="D1521" i="2"/>
  <c r="P1521" i="2"/>
  <c r="B1521" i="2"/>
  <c r="Q1520" i="2"/>
  <c r="P1520" i="2"/>
  <c r="G1520" i="2"/>
  <c r="K1520" i="2" s="1"/>
  <c r="O1520" i="2" s="1"/>
  <c r="F1520" i="2"/>
  <c r="D1520" i="2"/>
  <c r="B1520" i="2"/>
  <c r="P1519" i="2"/>
  <c r="K1519" i="2"/>
  <c r="O1519" i="2" s="1"/>
  <c r="G1519" i="2"/>
  <c r="F1519" i="2"/>
  <c r="Q1519" i="2" s="1"/>
  <c r="D1519" i="2"/>
  <c r="B1519" i="2"/>
  <c r="Q1518" i="2"/>
  <c r="G1518" i="2"/>
  <c r="K1518" i="2" s="1"/>
  <c r="O1518" i="2" s="1"/>
  <c r="F1518" i="2"/>
  <c r="D1518" i="2"/>
  <c r="P1518" i="2"/>
  <c r="B1518" i="2"/>
  <c r="K1517" i="2"/>
  <c r="O1517" i="2" s="1"/>
  <c r="G1517" i="2"/>
  <c r="F1517" i="2"/>
  <c r="Q1517" i="2" s="1"/>
  <c r="D1517" i="2"/>
  <c r="P1517" i="2"/>
  <c r="B1517" i="2"/>
  <c r="Q1516" i="2"/>
  <c r="P1516" i="2"/>
  <c r="G1516" i="2"/>
  <c r="K1516" i="2" s="1"/>
  <c r="O1516" i="2" s="1"/>
  <c r="F1516" i="2"/>
  <c r="D1516" i="2"/>
  <c r="B1516" i="2"/>
  <c r="P1515" i="2"/>
  <c r="K1515" i="2"/>
  <c r="O1515" i="2" s="1"/>
  <c r="G1515" i="2"/>
  <c r="F1515" i="2"/>
  <c r="Q1515" i="2" s="1"/>
  <c r="D1515" i="2"/>
  <c r="B1515" i="2"/>
  <c r="Q1514" i="2"/>
  <c r="G1514" i="2"/>
  <c r="K1514" i="2" s="1"/>
  <c r="O1514" i="2" s="1"/>
  <c r="F1514" i="2"/>
  <c r="D1514" i="2"/>
  <c r="P1514" i="2"/>
  <c r="B1514" i="2"/>
  <c r="K1513" i="2"/>
  <c r="O1513" i="2" s="1"/>
  <c r="G1513" i="2"/>
  <c r="F1513" i="2"/>
  <c r="Q1513" i="2" s="1"/>
  <c r="D1513" i="2"/>
  <c r="P1513" i="2"/>
  <c r="B1513" i="2"/>
  <c r="Q1512" i="2"/>
  <c r="K1512" i="2"/>
  <c r="O1512" i="2" s="1"/>
  <c r="G1512" i="2"/>
  <c r="F1512" i="2"/>
  <c r="D1512" i="2"/>
  <c r="P1512" i="2"/>
  <c r="B1512" i="2"/>
  <c r="P1511" i="2"/>
  <c r="K1511" i="2"/>
  <c r="O1511" i="2" s="1"/>
  <c r="G1511" i="2"/>
  <c r="F1511" i="2"/>
  <c r="Q1511" i="2" s="1"/>
  <c r="D1511" i="2"/>
  <c r="B1511" i="2"/>
  <c r="P1510" i="2"/>
  <c r="G1510" i="2"/>
  <c r="K1510" i="2" s="1"/>
  <c r="O1510" i="2" s="1"/>
  <c r="F1510" i="2"/>
  <c r="Q1510" i="2" s="1"/>
  <c r="D1510" i="2"/>
  <c r="B1510" i="2"/>
  <c r="Q1509" i="2"/>
  <c r="G1509" i="2"/>
  <c r="K1509" i="2" s="1"/>
  <c r="O1509" i="2" s="1"/>
  <c r="F1509" i="2"/>
  <c r="D1509" i="2"/>
  <c r="P1509" i="2"/>
  <c r="B1509" i="2"/>
  <c r="Q1508" i="2"/>
  <c r="K1508" i="2"/>
  <c r="O1508" i="2" s="1"/>
  <c r="G1508" i="2"/>
  <c r="F1508" i="2"/>
  <c r="D1508" i="2"/>
  <c r="P1508" i="2"/>
  <c r="B1508" i="2"/>
  <c r="P1507" i="2"/>
  <c r="O1507" i="2"/>
  <c r="K1507" i="2"/>
  <c r="G1507" i="2"/>
  <c r="F1507" i="2"/>
  <c r="Q1507" i="2" s="1"/>
  <c r="D1507" i="2"/>
  <c r="B1507" i="2"/>
  <c r="P1506" i="2"/>
  <c r="G1506" i="2"/>
  <c r="K1506" i="2" s="1"/>
  <c r="O1506" i="2" s="1"/>
  <c r="F1506" i="2"/>
  <c r="Q1506" i="2" s="1"/>
  <c r="D1506" i="2"/>
  <c r="B1506" i="2"/>
  <c r="Q1505" i="2"/>
  <c r="G1505" i="2"/>
  <c r="K1505" i="2" s="1"/>
  <c r="O1505" i="2" s="1"/>
  <c r="F1505" i="2"/>
  <c r="D1505" i="2"/>
  <c r="P1505" i="2"/>
  <c r="B1505" i="2"/>
  <c r="Q1504" i="2"/>
  <c r="K1504" i="2"/>
  <c r="O1504" i="2" s="1"/>
  <c r="G1504" i="2"/>
  <c r="F1504" i="2"/>
  <c r="D1504" i="2"/>
  <c r="P1504" i="2"/>
  <c r="B1504" i="2"/>
  <c r="P1503" i="2"/>
  <c r="K1503" i="2"/>
  <c r="O1503" i="2" s="1"/>
  <c r="G1503" i="2"/>
  <c r="F1503" i="2"/>
  <c r="Q1503" i="2" s="1"/>
  <c r="D1503" i="2"/>
  <c r="B1503" i="2"/>
  <c r="P1502" i="2"/>
  <c r="G1502" i="2"/>
  <c r="K1502" i="2" s="1"/>
  <c r="O1502" i="2" s="1"/>
  <c r="F1502" i="2"/>
  <c r="Q1502" i="2" s="1"/>
  <c r="D1502" i="2"/>
  <c r="B1502" i="2"/>
  <c r="Q1501" i="2"/>
  <c r="G1501" i="2"/>
  <c r="K1501" i="2" s="1"/>
  <c r="O1501" i="2" s="1"/>
  <c r="F1501" i="2"/>
  <c r="D1501" i="2"/>
  <c r="P1501" i="2"/>
  <c r="B1501" i="2"/>
  <c r="Q1500" i="2"/>
  <c r="K1500" i="2"/>
  <c r="O1500" i="2" s="1"/>
  <c r="G1500" i="2"/>
  <c r="F1500" i="2"/>
  <c r="D1500" i="2"/>
  <c r="P1500" i="2"/>
  <c r="B1500" i="2"/>
  <c r="P1499" i="2"/>
  <c r="O1499" i="2"/>
  <c r="K1499" i="2"/>
  <c r="G1499" i="2"/>
  <c r="F1499" i="2"/>
  <c r="Q1499" i="2" s="1"/>
  <c r="D1499" i="2"/>
  <c r="B1499" i="2"/>
  <c r="P1498" i="2"/>
  <c r="G1498" i="2"/>
  <c r="K1498" i="2" s="1"/>
  <c r="O1498" i="2" s="1"/>
  <c r="F1498" i="2"/>
  <c r="Q1498" i="2" s="1"/>
  <c r="D1498" i="2"/>
  <c r="B1498" i="2"/>
  <c r="Q1497" i="2"/>
  <c r="G1497" i="2"/>
  <c r="K1497" i="2" s="1"/>
  <c r="O1497" i="2" s="1"/>
  <c r="F1497" i="2"/>
  <c r="D1497" i="2"/>
  <c r="P1497" i="2"/>
  <c r="B1497" i="2"/>
  <c r="Q1496" i="2"/>
  <c r="K1496" i="2"/>
  <c r="O1496" i="2" s="1"/>
  <c r="G1496" i="2"/>
  <c r="F1496" i="2"/>
  <c r="D1496" i="2"/>
  <c r="P1496" i="2"/>
  <c r="B1496" i="2"/>
  <c r="P1495" i="2"/>
  <c r="K1495" i="2"/>
  <c r="O1495" i="2" s="1"/>
  <c r="G1495" i="2"/>
  <c r="F1495" i="2"/>
  <c r="Q1495" i="2" s="1"/>
  <c r="D1495" i="2"/>
  <c r="B1495" i="2"/>
  <c r="P1494" i="2"/>
  <c r="G1494" i="2"/>
  <c r="K1494" i="2" s="1"/>
  <c r="O1494" i="2" s="1"/>
  <c r="F1494" i="2"/>
  <c r="Q1494" i="2" s="1"/>
  <c r="D1494" i="2"/>
  <c r="B1494" i="2"/>
  <c r="Q1493" i="2"/>
  <c r="G1493" i="2"/>
  <c r="K1493" i="2" s="1"/>
  <c r="O1493" i="2" s="1"/>
  <c r="F1493" i="2"/>
  <c r="D1493" i="2"/>
  <c r="P1493" i="2"/>
  <c r="B1493" i="2"/>
  <c r="Q1492" i="2"/>
  <c r="K1492" i="2"/>
  <c r="O1492" i="2" s="1"/>
  <c r="G1492" i="2"/>
  <c r="F1492" i="2"/>
  <c r="D1492" i="2"/>
  <c r="P1492" i="2"/>
  <c r="B1492" i="2"/>
  <c r="P1491" i="2"/>
  <c r="K1491" i="2"/>
  <c r="O1491" i="2" s="1"/>
  <c r="G1491" i="2"/>
  <c r="F1491" i="2"/>
  <c r="Q1491" i="2" s="1"/>
  <c r="D1491" i="2"/>
  <c r="B1491" i="2"/>
  <c r="P1490" i="2"/>
  <c r="G1490" i="2"/>
  <c r="K1490" i="2" s="1"/>
  <c r="O1490" i="2" s="1"/>
  <c r="F1490" i="2"/>
  <c r="Q1490" i="2" s="1"/>
  <c r="D1490" i="2"/>
  <c r="B1490" i="2"/>
  <c r="Q1489" i="2"/>
  <c r="G1489" i="2"/>
  <c r="K1489" i="2" s="1"/>
  <c r="O1489" i="2" s="1"/>
  <c r="F1489" i="2"/>
  <c r="D1489" i="2"/>
  <c r="P1489" i="2"/>
  <c r="B1489" i="2"/>
  <c r="Q1488" i="2"/>
  <c r="K1488" i="2"/>
  <c r="O1488" i="2" s="1"/>
  <c r="G1488" i="2"/>
  <c r="F1488" i="2"/>
  <c r="D1488" i="2"/>
  <c r="P1488" i="2"/>
  <c r="B1488" i="2"/>
  <c r="P1487" i="2"/>
  <c r="O1487" i="2"/>
  <c r="K1487" i="2"/>
  <c r="G1487" i="2"/>
  <c r="F1487" i="2"/>
  <c r="Q1487" i="2" s="1"/>
  <c r="D1487" i="2"/>
  <c r="B1487" i="2"/>
  <c r="P1486" i="2"/>
  <c r="G1486" i="2"/>
  <c r="K1486" i="2" s="1"/>
  <c r="O1486" i="2" s="1"/>
  <c r="F1486" i="2"/>
  <c r="Q1486" i="2" s="1"/>
  <c r="D1486" i="2"/>
  <c r="B1486" i="2"/>
  <c r="Q1485" i="2"/>
  <c r="G1485" i="2"/>
  <c r="K1485" i="2" s="1"/>
  <c r="O1485" i="2" s="1"/>
  <c r="F1485" i="2"/>
  <c r="D1485" i="2"/>
  <c r="P1485" i="2"/>
  <c r="B1485" i="2"/>
  <c r="Q1484" i="2"/>
  <c r="K1484" i="2"/>
  <c r="O1484" i="2" s="1"/>
  <c r="G1484" i="2"/>
  <c r="F1484" i="2"/>
  <c r="D1484" i="2"/>
  <c r="P1484" i="2"/>
  <c r="B1484" i="2"/>
  <c r="P1483" i="2"/>
  <c r="O1483" i="2"/>
  <c r="K1483" i="2"/>
  <c r="G1483" i="2"/>
  <c r="F1483" i="2"/>
  <c r="Q1483" i="2" s="1"/>
  <c r="D1483" i="2"/>
  <c r="B1483" i="2"/>
  <c r="P1482" i="2"/>
  <c r="G1482" i="2"/>
  <c r="K1482" i="2" s="1"/>
  <c r="O1482" i="2" s="1"/>
  <c r="F1482" i="2"/>
  <c r="Q1482" i="2" s="1"/>
  <c r="D1482" i="2"/>
  <c r="B1482" i="2"/>
  <c r="Q1481" i="2"/>
  <c r="G1481" i="2"/>
  <c r="K1481" i="2" s="1"/>
  <c r="O1481" i="2" s="1"/>
  <c r="F1481" i="2"/>
  <c r="D1481" i="2"/>
  <c r="P1481" i="2"/>
  <c r="B1481" i="2"/>
  <c r="Q1480" i="2"/>
  <c r="K1480" i="2"/>
  <c r="O1480" i="2" s="1"/>
  <c r="G1480" i="2"/>
  <c r="F1480" i="2"/>
  <c r="D1480" i="2"/>
  <c r="P1480" i="2"/>
  <c r="B1480" i="2"/>
  <c r="P1479" i="2"/>
  <c r="K1479" i="2"/>
  <c r="O1479" i="2" s="1"/>
  <c r="G1479" i="2"/>
  <c r="F1479" i="2"/>
  <c r="Q1479" i="2" s="1"/>
  <c r="D1479" i="2"/>
  <c r="B1479" i="2"/>
  <c r="P1478" i="2"/>
  <c r="G1478" i="2"/>
  <c r="K1478" i="2" s="1"/>
  <c r="O1478" i="2" s="1"/>
  <c r="F1478" i="2"/>
  <c r="Q1478" i="2" s="1"/>
  <c r="D1478" i="2"/>
  <c r="B1478" i="2"/>
  <c r="Q1477" i="2"/>
  <c r="G1477" i="2"/>
  <c r="K1477" i="2" s="1"/>
  <c r="O1477" i="2" s="1"/>
  <c r="F1477" i="2"/>
  <c r="D1477" i="2"/>
  <c r="P1477" i="2"/>
  <c r="B1477" i="2"/>
  <c r="Q1476" i="2"/>
  <c r="K1476" i="2"/>
  <c r="O1476" i="2" s="1"/>
  <c r="G1476" i="2"/>
  <c r="F1476" i="2"/>
  <c r="D1476" i="2"/>
  <c r="P1476" i="2"/>
  <c r="B1476" i="2"/>
  <c r="P1475" i="2"/>
  <c r="O1475" i="2"/>
  <c r="K1475" i="2"/>
  <c r="G1475" i="2"/>
  <c r="F1475" i="2"/>
  <c r="Q1475" i="2" s="1"/>
  <c r="D1475" i="2"/>
  <c r="B1475" i="2"/>
  <c r="P1474" i="2"/>
  <c r="G1474" i="2"/>
  <c r="K1474" i="2" s="1"/>
  <c r="O1474" i="2" s="1"/>
  <c r="F1474" i="2"/>
  <c r="Q1474" i="2" s="1"/>
  <c r="D1474" i="2"/>
  <c r="B1474" i="2"/>
  <c r="Q1473" i="2"/>
  <c r="G1473" i="2"/>
  <c r="K1473" i="2" s="1"/>
  <c r="O1473" i="2" s="1"/>
  <c r="F1473" i="2"/>
  <c r="D1473" i="2"/>
  <c r="P1473" i="2"/>
  <c r="B1473" i="2"/>
  <c r="Q1472" i="2"/>
  <c r="K1472" i="2"/>
  <c r="O1472" i="2" s="1"/>
  <c r="G1472" i="2"/>
  <c r="F1472" i="2"/>
  <c r="D1472" i="2"/>
  <c r="P1472" i="2"/>
  <c r="B1472" i="2"/>
  <c r="P1471" i="2"/>
  <c r="K1471" i="2"/>
  <c r="O1471" i="2" s="1"/>
  <c r="G1471" i="2"/>
  <c r="F1471" i="2"/>
  <c r="Q1471" i="2" s="1"/>
  <c r="D1471" i="2"/>
  <c r="B1471" i="2"/>
  <c r="P1470" i="2"/>
  <c r="G1470" i="2"/>
  <c r="K1470" i="2" s="1"/>
  <c r="O1470" i="2" s="1"/>
  <c r="F1470" i="2"/>
  <c r="Q1470" i="2" s="1"/>
  <c r="D1470" i="2"/>
  <c r="B1470" i="2"/>
  <c r="Q1469" i="2"/>
  <c r="G1469" i="2"/>
  <c r="K1469" i="2" s="1"/>
  <c r="O1469" i="2" s="1"/>
  <c r="F1469" i="2"/>
  <c r="D1469" i="2"/>
  <c r="P1469" i="2"/>
  <c r="B1469" i="2"/>
  <c r="Q1468" i="2"/>
  <c r="K1468" i="2"/>
  <c r="O1468" i="2" s="1"/>
  <c r="G1468" i="2"/>
  <c r="F1468" i="2"/>
  <c r="D1468" i="2"/>
  <c r="P1468" i="2"/>
  <c r="B1468" i="2"/>
  <c r="P1467" i="2"/>
  <c r="O1467" i="2"/>
  <c r="K1467" i="2"/>
  <c r="G1467" i="2"/>
  <c r="F1467" i="2"/>
  <c r="Q1467" i="2" s="1"/>
  <c r="D1467" i="2"/>
  <c r="B1467" i="2"/>
  <c r="P1466" i="2"/>
  <c r="G1466" i="2"/>
  <c r="K1466" i="2" s="1"/>
  <c r="O1466" i="2" s="1"/>
  <c r="F1466" i="2"/>
  <c r="Q1466" i="2" s="1"/>
  <c r="D1466" i="2"/>
  <c r="B1466" i="2"/>
  <c r="Q1465" i="2"/>
  <c r="G1465" i="2"/>
  <c r="K1465" i="2" s="1"/>
  <c r="O1465" i="2" s="1"/>
  <c r="F1465" i="2"/>
  <c r="D1465" i="2"/>
  <c r="P1465" i="2"/>
  <c r="B1465" i="2"/>
  <c r="Q1464" i="2"/>
  <c r="K1464" i="2"/>
  <c r="O1464" i="2" s="1"/>
  <c r="G1464" i="2"/>
  <c r="F1464" i="2"/>
  <c r="D1464" i="2"/>
  <c r="P1464" i="2"/>
  <c r="B1464" i="2"/>
  <c r="P1463" i="2"/>
  <c r="K1463" i="2"/>
  <c r="O1463" i="2" s="1"/>
  <c r="G1463" i="2"/>
  <c r="F1463" i="2"/>
  <c r="Q1463" i="2" s="1"/>
  <c r="D1463" i="2"/>
  <c r="B1463" i="2"/>
  <c r="P1462" i="2"/>
  <c r="G1462" i="2"/>
  <c r="K1462" i="2" s="1"/>
  <c r="O1462" i="2" s="1"/>
  <c r="F1462" i="2"/>
  <c r="Q1462" i="2" s="1"/>
  <c r="D1462" i="2"/>
  <c r="B1462" i="2"/>
  <c r="Q1461" i="2"/>
  <c r="G1461" i="2"/>
  <c r="K1461" i="2" s="1"/>
  <c r="O1461" i="2" s="1"/>
  <c r="F1461" i="2"/>
  <c r="D1461" i="2"/>
  <c r="P1461" i="2"/>
  <c r="B1461" i="2"/>
  <c r="Q1460" i="2"/>
  <c r="K1460" i="2"/>
  <c r="O1460" i="2" s="1"/>
  <c r="G1460" i="2"/>
  <c r="F1460" i="2"/>
  <c r="D1460" i="2"/>
  <c r="P1460" i="2"/>
  <c r="B1460" i="2"/>
  <c r="P1459" i="2"/>
  <c r="K1459" i="2"/>
  <c r="O1459" i="2" s="1"/>
  <c r="G1459" i="2"/>
  <c r="F1459" i="2"/>
  <c r="Q1459" i="2" s="1"/>
  <c r="D1459" i="2"/>
  <c r="B1459" i="2"/>
  <c r="P1458" i="2"/>
  <c r="G1458" i="2"/>
  <c r="K1458" i="2" s="1"/>
  <c r="O1458" i="2" s="1"/>
  <c r="F1458" i="2"/>
  <c r="Q1458" i="2" s="1"/>
  <c r="D1458" i="2"/>
  <c r="B1458" i="2"/>
  <c r="Q1457" i="2"/>
  <c r="G1457" i="2"/>
  <c r="K1457" i="2" s="1"/>
  <c r="O1457" i="2" s="1"/>
  <c r="F1457" i="2"/>
  <c r="D1457" i="2"/>
  <c r="P1457" i="2"/>
  <c r="B1457" i="2"/>
  <c r="Q1456" i="2"/>
  <c r="K1456" i="2"/>
  <c r="O1456" i="2" s="1"/>
  <c r="G1456" i="2"/>
  <c r="F1456" i="2"/>
  <c r="D1456" i="2"/>
  <c r="P1456" i="2"/>
  <c r="B1456" i="2"/>
  <c r="P1455" i="2"/>
  <c r="O1455" i="2"/>
  <c r="K1455" i="2"/>
  <c r="G1455" i="2"/>
  <c r="F1455" i="2"/>
  <c r="Q1455" i="2" s="1"/>
  <c r="D1455" i="2"/>
  <c r="B1455" i="2"/>
  <c r="P1454" i="2"/>
  <c r="G1454" i="2"/>
  <c r="K1454" i="2" s="1"/>
  <c r="O1454" i="2" s="1"/>
  <c r="F1454" i="2"/>
  <c r="Q1454" i="2" s="1"/>
  <c r="D1454" i="2"/>
  <c r="B1454" i="2"/>
  <c r="Q1453" i="2"/>
  <c r="G1453" i="2"/>
  <c r="K1453" i="2" s="1"/>
  <c r="O1453" i="2" s="1"/>
  <c r="F1453" i="2"/>
  <c r="D1453" i="2"/>
  <c r="P1453" i="2"/>
  <c r="B1453" i="2"/>
  <c r="Q1452" i="2"/>
  <c r="K1452" i="2"/>
  <c r="O1452" i="2" s="1"/>
  <c r="G1452" i="2"/>
  <c r="F1452" i="2"/>
  <c r="D1452" i="2"/>
  <c r="P1452" i="2"/>
  <c r="B1452" i="2"/>
  <c r="P1451" i="2"/>
  <c r="O1451" i="2"/>
  <c r="K1451" i="2"/>
  <c r="G1451" i="2"/>
  <c r="F1451" i="2"/>
  <c r="Q1451" i="2" s="1"/>
  <c r="D1451" i="2"/>
  <c r="B1451" i="2"/>
  <c r="P1450" i="2"/>
  <c r="G1450" i="2"/>
  <c r="K1450" i="2" s="1"/>
  <c r="O1450" i="2" s="1"/>
  <c r="F1450" i="2"/>
  <c r="Q1450" i="2" s="1"/>
  <c r="D1450" i="2"/>
  <c r="B1450" i="2"/>
  <c r="Q1449" i="2"/>
  <c r="G1449" i="2"/>
  <c r="K1449" i="2" s="1"/>
  <c r="O1449" i="2" s="1"/>
  <c r="F1449" i="2"/>
  <c r="D1449" i="2"/>
  <c r="P1449" i="2"/>
  <c r="B1449" i="2"/>
  <c r="Q1448" i="2"/>
  <c r="K1448" i="2"/>
  <c r="O1448" i="2" s="1"/>
  <c r="G1448" i="2"/>
  <c r="F1448" i="2"/>
  <c r="D1448" i="2"/>
  <c r="P1448" i="2"/>
  <c r="B1448" i="2"/>
  <c r="P1447" i="2"/>
  <c r="K1447" i="2"/>
  <c r="O1447" i="2" s="1"/>
  <c r="G1447" i="2"/>
  <c r="F1447" i="2"/>
  <c r="Q1447" i="2" s="1"/>
  <c r="D1447" i="2"/>
  <c r="B1447" i="2"/>
  <c r="P1446" i="2"/>
  <c r="G1446" i="2"/>
  <c r="K1446" i="2" s="1"/>
  <c r="O1446" i="2" s="1"/>
  <c r="F1446" i="2"/>
  <c r="Q1446" i="2" s="1"/>
  <c r="D1446" i="2"/>
  <c r="B1446" i="2"/>
  <c r="Q1445" i="2"/>
  <c r="G1445" i="2"/>
  <c r="K1445" i="2" s="1"/>
  <c r="O1445" i="2" s="1"/>
  <c r="F1445" i="2"/>
  <c r="D1445" i="2"/>
  <c r="P1445" i="2"/>
  <c r="B1445" i="2"/>
  <c r="Q1444" i="2"/>
  <c r="K1444" i="2"/>
  <c r="O1444" i="2" s="1"/>
  <c r="G1444" i="2"/>
  <c r="F1444" i="2"/>
  <c r="D1444" i="2"/>
  <c r="P1444" i="2"/>
  <c r="B1444" i="2"/>
  <c r="P1443" i="2"/>
  <c r="O1443" i="2"/>
  <c r="K1443" i="2"/>
  <c r="G1443" i="2"/>
  <c r="F1443" i="2"/>
  <c r="Q1443" i="2" s="1"/>
  <c r="D1443" i="2"/>
  <c r="B1443" i="2"/>
  <c r="P1442" i="2"/>
  <c r="G1442" i="2"/>
  <c r="K1442" i="2" s="1"/>
  <c r="O1442" i="2" s="1"/>
  <c r="F1442" i="2"/>
  <c r="Q1442" i="2" s="1"/>
  <c r="D1442" i="2"/>
  <c r="B1442" i="2"/>
  <c r="Q1441" i="2"/>
  <c r="G1441" i="2"/>
  <c r="K1441" i="2" s="1"/>
  <c r="O1441" i="2" s="1"/>
  <c r="F1441" i="2"/>
  <c r="D1441" i="2"/>
  <c r="P1441" i="2"/>
  <c r="B1441" i="2"/>
  <c r="Q1440" i="2"/>
  <c r="K1440" i="2"/>
  <c r="O1440" i="2" s="1"/>
  <c r="G1440" i="2"/>
  <c r="F1440" i="2"/>
  <c r="D1440" i="2"/>
  <c r="P1440" i="2"/>
  <c r="B1440" i="2"/>
  <c r="P1439" i="2"/>
  <c r="K1439" i="2"/>
  <c r="O1439" i="2" s="1"/>
  <c r="G1439" i="2"/>
  <c r="F1439" i="2"/>
  <c r="Q1439" i="2" s="1"/>
  <c r="D1439" i="2"/>
  <c r="B1439" i="2"/>
  <c r="P1438" i="2"/>
  <c r="G1438" i="2"/>
  <c r="K1438" i="2" s="1"/>
  <c r="O1438" i="2" s="1"/>
  <c r="F1438" i="2"/>
  <c r="Q1438" i="2" s="1"/>
  <c r="D1438" i="2"/>
  <c r="B1438" i="2"/>
  <c r="Q1437" i="2"/>
  <c r="G1437" i="2"/>
  <c r="K1437" i="2" s="1"/>
  <c r="O1437" i="2" s="1"/>
  <c r="F1437" i="2"/>
  <c r="D1437" i="2"/>
  <c r="P1437" i="2"/>
  <c r="B1437" i="2"/>
  <c r="Q1436" i="2"/>
  <c r="K1436" i="2"/>
  <c r="O1436" i="2" s="1"/>
  <c r="G1436" i="2"/>
  <c r="F1436" i="2"/>
  <c r="D1436" i="2"/>
  <c r="P1436" i="2"/>
  <c r="B1436" i="2"/>
  <c r="P1435" i="2"/>
  <c r="O1435" i="2"/>
  <c r="K1435" i="2"/>
  <c r="G1435" i="2"/>
  <c r="F1435" i="2"/>
  <c r="Q1435" i="2" s="1"/>
  <c r="D1435" i="2"/>
  <c r="B1435" i="2"/>
  <c r="P1434" i="2"/>
  <c r="G1434" i="2"/>
  <c r="K1434" i="2" s="1"/>
  <c r="O1434" i="2" s="1"/>
  <c r="F1434" i="2"/>
  <c r="Q1434" i="2" s="1"/>
  <c r="D1434" i="2"/>
  <c r="B1434" i="2"/>
  <c r="Q1433" i="2"/>
  <c r="G1433" i="2"/>
  <c r="K1433" i="2" s="1"/>
  <c r="O1433" i="2" s="1"/>
  <c r="F1433" i="2"/>
  <c r="D1433" i="2"/>
  <c r="P1433" i="2"/>
  <c r="B1433" i="2"/>
  <c r="Q1432" i="2"/>
  <c r="K1432" i="2"/>
  <c r="O1432" i="2" s="1"/>
  <c r="G1432" i="2"/>
  <c r="F1432" i="2"/>
  <c r="D1432" i="2"/>
  <c r="P1432" i="2"/>
  <c r="B1432" i="2"/>
  <c r="P1431" i="2"/>
  <c r="K1431" i="2"/>
  <c r="O1431" i="2" s="1"/>
  <c r="G1431" i="2"/>
  <c r="F1431" i="2"/>
  <c r="Q1431" i="2" s="1"/>
  <c r="D1431" i="2"/>
  <c r="B1431" i="2"/>
  <c r="P1430" i="2"/>
  <c r="G1430" i="2"/>
  <c r="K1430" i="2" s="1"/>
  <c r="O1430" i="2" s="1"/>
  <c r="F1430" i="2"/>
  <c r="Q1430" i="2" s="1"/>
  <c r="D1430" i="2"/>
  <c r="B1430" i="2"/>
  <c r="Q1429" i="2"/>
  <c r="K1429" i="2"/>
  <c r="O1429" i="2" s="1"/>
  <c r="G1429" i="2"/>
  <c r="F1429" i="2"/>
  <c r="D1429" i="2"/>
  <c r="P1429" i="2"/>
  <c r="B1429" i="2"/>
  <c r="Q1428" i="2"/>
  <c r="K1428" i="2"/>
  <c r="O1428" i="2" s="1"/>
  <c r="G1428" i="2"/>
  <c r="F1428" i="2"/>
  <c r="D1428" i="2"/>
  <c r="P1428" i="2"/>
  <c r="B1428" i="2"/>
  <c r="P1427" i="2"/>
  <c r="O1427" i="2"/>
  <c r="K1427" i="2"/>
  <c r="G1427" i="2"/>
  <c r="F1427" i="2"/>
  <c r="Q1427" i="2" s="1"/>
  <c r="D1427" i="2"/>
  <c r="B1427" i="2"/>
  <c r="Q1426" i="2"/>
  <c r="P1426" i="2"/>
  <c r="G1426" i="2"/>
  <c r="K1426" i="2" s="1"/>
  <c r="O1426" i="2" s="1"/>
  <c r="F1426" i="2"/>
  <c r="D1426" i="2"/>
  <c r="B1426" i="2"/>
  <c r="Q1425" i="2"/>
  <c r="K1425" i="2"/>
  <c r="O1425" i="2" s="1"/>
  <c r="G1425" i="2"/>
  <c r="F1425" i="2"/>
  <c r="D1425" i="2"/>
  <c r="P1425" i="2"/>
  <c r="B1425" i="2"/>
  <c r="Q1424" i="2"/>
  <c r="K1424" i="2"/>
  <c r="O1424" i="2" s="1"/>
  <c r="G1424" i="2"/>
  <c r="F1424" i="2"/>
  <c r="D1424" i="2"/>
  <c r="P1424" i="2"/>
  <c r="B1424" i="2"/>
  <c r="P1423" i="2"/>
  <c r="K1423" i="2"/>
  <c r="O1423" i="2" s="1"/>
  <c r="G1423" i="2"/>
  <c r="F1423" i="2"/>
  <c r="Q1423" i="2" s="1"/>
  <c r="D1423" i="2"/>
  <c r="B1423" i="2"/>
  <c r="Q1422" i="2"/>
  <c r="P1422" i="2"/>
  <c r="G1422" i="2"/>
  <c r="K1422" i="2" s="1"/>
  <c r="O1422" i="2" s="1"/>
  <c r="F1422" i="2"/>
  <c r="D1422" i="2"/>
  <c r="B1422" i="2"/>
  <c r="Q1421" i="2"/>
  <c r="K1421" i="2"/>
  <c r="O1421" i="2" s="1"/>
  <c r="G1421" i="2"/>
  <c r="F1421" i="2"/>
  <c r="D1421" i="2"/>
  <c r="P1421" i="2"/>
  <c r="B1421" i="2"/>
  <c r="Q1420" i="2"/>
  <c r="K1420" i="2"/>
  <c r="O1420" i="2" s="1"/>
  <c r="G1420" i="2"/>
  <c r="F1420" i="2"/>
  <c r="D1420" i="2"/>
  <c r="P1420" i="2"/>
  <c r="B1420" i="2"/>
  <c r="P1419" i="2"/>
  <c r="K1419" i="2"/>
  <c r="O1419" i="2" s="1"/>
  <c r="G1419" i="2"/>
  <c r="F1419" i="2"/>
  <c r="Q1419" i="2" s="1"/>
  <c r="D1419" i="2"/>
  <c r="B1419" i="2"/>
  <c r="Q1418" i="2"/>
  <c r="P1418" i="2"/>
  <c r="G1418" i="2"/>
  <c r="K1418" i="2" s="1"/>
  <c r="O1418" i="2" s="1"/>
  <c r="F1418" i="2"/>
  <c r="D1418" i="2"/>
  <c r="B1418" i="2"/>
  <c r="Q1417" i="2"/>
  <c r="K1417" i="2"/>
  <c r="O1417" i="2" s="1"/>
  <c r="G1417" i="2"/>
  <c r="F1417" i="2"/>
  <c r="D1417" i="2"/>
  <c r="P1417" i="2"/>
  <c r="B1417" i="2"/>
  <c r="Q1416" i="2"/>
  <c r="K1416" i="2"/>
  <c r="O1416" i="2" s="1"/>
  <c r="G1416" i="2"/>
  <c r="F1416" i="2"/>
  <c r="D1416" i="2"/>
  <c r="P1416" i="2"/>
  <c r="B1416" i="2"/>
  <c r="P1415" i="2"/>
  <c r="O1415" i="2"/>
  <c r="K1415" i="2"/>
  <c r="G1415" i="2"/>
  <c r="F1415" i="2"/>
  <c r="Q1415" i="2" s="1"/>
  <c r="D1415" i="2"/>
  <c r="B1415" i="2"/>
  <c r="Q1414" i="2"/>
  <c r="P1414" i="2"/>
  <c r="G1414" i="2"/>
  <c r="K1414" i="2" s="1"/>
  <c r="O1414" i="2" s="1"/>
  <c r="F1414" i="2"/>
  <c r="D1414" i="2"/>
  <c r="B1414" i="2"/>
  <c r="Q1413" i="2"/>
  <c r="K1413" i="2"/>
  <c r="O1413" i="2" s="1"/>
  <c r="G1413" i="2"/>
  <c r="F1413" i="2"/>
  <c r="D1413" i="2"/>
  <c r="P1413" i="2"/>
  <c r="B1413" i="2"/>
  <c r="Q1412" i="2"/>
  <c r="K1412" i="2"/>
  <c r="O1412" i="2" s="1"/>
  <c r="G1412" i="2"/>
  <c r="F1412" i="2"/>
  <c r="D1412" i="2"/>
  <c r="P1412" i="2"/>
  <c r="B1412" i="2"/>
  <c r="P1411" i="2"/>
  <c r="K1411" i="2"/>
  <c r="O1411" i="2" s="1"/>
  <c r="G1411" i="2"/>
  <c r="F1411" i="2"/>
  <c r="Q1411" i="2" s="1"/>
  <c r="D1411" i="2"/>
  <c r="B1411" i="2"/>
  <c r="Q1410" i="2"/>
  <c r="P1410" i="2"/>
  <c r="G1410" i="2"/>
  <c r="K1410" i="2" s="1"/>
  <c r="O1410" i="2" s="1"/>
  <c r="F1410" i="2"/>
  <c r="D1410" i="2"/>
  <c r="B1410" i="2"/>
  <c r="Q1409" i="2"/>
  <c r="K1409" i="2"/>
  <c r="O1409" i="2" s="1"/>
  <c r="G1409" i="2"/>
  <c r="F1409" i="2"/>
  <c r="D1409" i="2"/>
  <c r="P1409" i="2"/>
  <c r="B1409" i="2"/>
  <c r="Q1408" i="2"/>
  <c r="K1408" i="2"/>
  <c r="O1408" i="2" s="1"/>
  <c r="G1408" i="2"/>
  <c r="F1408" i="2"/>
  <c r="D1408" i="2"/>
  <c r="P1408" i="2"/>
  <c r="B1408" i="2"/>
  <c r="P1407" i="2"/>
  <c r="O1407" i="2"/>
  <c r="K1407" i="2"/>
  <c r="G1407" i="2"/>
  <c r="F1407" i="2"/>
  <c r="Q1407" i="2" s="1"/>
  <c r="D1407" i="2"/>
  <c r="B1407" i="2"/>
  <c r="K1406" i="2"/>
  <c r="O1406" i="2" s="1"/>
  <c r="G1406" i="2"/>
  <c r="F1406" i="2"/>
  <c r="Q1406" i="2" s="1"/>
  <c r="D1406" i="2"/>
  <c r="P1406" i="2"/>
  <c r="B1406" i="2"/>
  <c r="Q1405" i="2"/>
  <c r="K1405" i="2"/>
  <c r="O1405" i="2" s="1"/>
  <c r="G1405" i="2"/>
  <c r="F1405" i="2"/>
  <c r="D1405" i="2"/>
  <c r="P1405" i="2"/>
  <c r="B1405" i="2"/>
  <c r="K1404" i="2"/>
  <c r="O1404" i="2" s="1"/>
  <c r="G1404" i="2"/>
  <c r="F1404" i="2"/>
  <c r="Q1404" i="2" s="1"/>
  <c r="D1404" i="2"/>
  <c r="P1404" i="2"/>
  <c r="B1404" i="2"/>
  <c r="P1403" i="2"/>
  <c r="O1403" i="2"/>
  <c r="G1403" i="2"/>
  <c r="K1403" i="2" s="1"/>
  <c r="F1403" i="2"/>
  <c r="Q1403" i="2" s="1"/>
  <c r="D1403" i="2"/>
  <c r="B1403" i="2"/>
  <c r="K1402" i="2"/>
  <c r="O1402" i="2" s="1"/>
  <c r="G1402" i="2"/>
  <c r="F1402" i="2"/>
  <c r="Q1402" i="2" s="1"/>
  <c r="D1402" i="2"/>
  <c r="P1402" i="2"/>
  <c r="B1402" i="2"/>
  <c r="Q1401" i="2"/>
  <c r="K1401" i="2"/>
  <c r="O1401" i="2" s="1"/>
  <c r="G1401" i="2"/>
  <c r="F1401" i="2"/>
  <c r="D1401" i="2"/>
  <c r="P1401" i="2"/>
  <c r="B1401" i="2"/>
  <c r="K1400" i="2"/>
  <c r="O1400" i="2" s="1"/>
  <c r="G1400" i="2"/>
  <c r="F1400" i="2"/>
  <c r="Q1400" i="2" s="1"/>
  <c r="D1400" i="2"/>
  <c r="P1400" i="2"/>
  <c r="B1400" i="2"/>
  <c r="P1399" i="2"/>
  <c r="G1399" i="2"/>
  <c r="K1399" i="2" s="1"/>
  <c r="O1399" i="2" s="1"/>
  <c r="F1399" i="2"/>
  <c r="Q1399" i="2" s="1"/>
  <c r="D1399" i="2"/>
  <c r="B1399" i="2"/>
  <c r="K1398" i="2"/>
  <c r="O1398" i="2" s="1"/>
  <c r="G1398" i="2"/>
  <c r="F1398" i="2"/>
  <c r="Q1398" i="2" s="1"/>
  <c r="D1398" i="2"/>
  <c r="P1398" i="2"/>
  <c r="B1398" i="2"/>
  <c r="Q1397" i="2"/>
  <c r="K1397" i="2"/>
  <c r="O1397" i="2" s="1"/>
  <c r="G1397" i="2"/>
  <c r="F1397" i="2"/>
  <c r="D1397" i="2"/>
  <c r="P1397" i="2"/>
  <c r="B1397" i="2"/>
  <c r="K1396" i="2"/>
  <c r="O1396" i="2" s="1"/>
  <c r="G1396" i="2"/>
  <c r="F1396" i="2"/>
  <c r="Q1396" i="2" s="1"/>
  <c r="D1396" i="2"/>
  <c r="P1396" i="2"/>
  <c r="B1396" i="2"/>
  <c r="P1395" i="2"/>
  <c r="G1395" i="2"/>
  <c r="K1395" i="2" s="1"/>
  <c r="O1395" i="2" s="1"/>
  <c r="F1395" i="2"/>
  <c r="Q1395" i="2" s="1"/>
  <c r="D1395" i="2"/>
  <c r="B1395" i="2"/>
  <c r="K1394" i="2"/>
  <c r="O1394" i="2" s="1"/>
  <c r="G1394" i="2"/>
  <c r="F1394" i="2"/>
  <c r="Q1394" i="2" s="1"/>
  <c r="D1394" i="2"/>
  <c r="P1394" i="2"/>
  <c r="B1394" i="2"/>
  <c r="Q1393" i="2"/>
  <c r="K1393" i="2"/>
  <c r="O1393" i="2" s="1"/>
  <c r="G1393" i="2"/>
  <c r="F1393" i="2"/>
  <c r="D1393" i="2"/>
  <c r="P1393" i="2"/>
  <c r="B1393" i="2"/>
  <c r="K1392" i="2"/>
  <c r="O1392" i="2" s="1"/>
  <c r="G1392" i="2"/>
  <c r="F1392" i="2"/>
  <c r="Q1392" i="2" s="1"/>
  <c r="D1392" i="2"/>
  <c r="P1392" i="2"/>
  <c r="B1392" i="2"/>
  <c r="P1391" i="2"/>
  <c r="O1391" i="2"/>
  <c r="G1391" i="2"/>
  <c r="K1391" i="2" s="1"/>
  <c r="F1391" i="2"/>
  <c r="Q1391" i="2" s="1"/>
  <c r="D1391" i="2"/>
  <c r="B1391" i="2"/>
  <c r="K1390" i="2"/>
  <c r="O1390" i="2" s="1"/>
  <c r="G1390" i="2"/>
  <c r="F1390" i="2"/>
  <c r="Q1390" i="2" s="1"/>
  <c r="D1390" i="2"/>
  <c r="P1390" i="2"/>
  <c r="B1390" i="2"/>
  <c r="Q1389" i="2"/>
  <c r="K1389" i="2"/>
  <c r="O1389" i="2" s="1"/>
  <c r="G1389" i="2"/>
  <c r="F1389" i="2"/>
  <c r="D1389" i="2"/>
  <c r="P1389" i="2"/>
  <c r="B1389" i="2"/>
  <c r="K1388" i="2"/>
  <c r="O1388" i="2" s="1"/>
  <c r="G1388" i="2"/>
  <c r="F1388" i="2"/>
  <c r="Q1388" i="2" s="1"/>
  <c r="D1388" i="2"/>
  <c r="P1388" i="2"/>
  <c r="B1388" i="2"/>
  <c r="P1387" i="2"/>
  <c r="O1387" i="2"/>
  <c r="G1387" i="2"/>
  <c r="K1387" i="2" s="1"/>
  <c r="F1387" i="2"/>
  <c r="Q1387" i="2" s="1"/>
  <c r="D1387" i="2"/>
  <c r="B1387" i="2"/>
  <c r="K1386" i="2"/>
  <c r="O1386" i="2" s="1"/>
  <c r="G1386" i="2"/>
  <c r="F1386" i="2"/>
  <c r="Q1386" i="2" s="1"/>
  <c r="D1386" i="2"/>
  <c r="P1386" i="2"/>
  <c r="B1386" i="2"/>
  <c r="Q1385" i="2"/>
  <c r="K1385" i="2"/>
  <c r="O1385" i="2" s="1"/>
  <c r="G1385" i="2"/>
  <c r="F1385" i="2"/>
  <c r="D1385" i="2"/>
  <c r="P1385" i="2"/>
  <c r="B1385" i="2"/>
  <c r="K1384" i="2"/>
  <c r="O1384" i="2" s="1"/>
  <c r="G1384" i="2"/>
  <c r="F1384" i="2"/>
  <c r="Q1384" i="2" s="1"/>
  <c r="D1384" i="2"/>
  <c r="P1384" i="2"/>
  <c r="B1384" i="2"/>
  <c r="P1383" i="2"/>
  <c r="G1383" i="2"/>
  <c r="K1383" i="2" s="1"/>
  <c r="O1383" i="2" s="1"/>
  <c r="F1383" i="2"/>
  <c r="Q1383" i="2" s="1"/>
  <c r="D1383" i="2"/>
  <c r="B1383" i="2"/>
  <c r="K1382" i="2"/>
  <c r="O1382" i="2" s="1"/>
  <c r="G1382" i="2"/>
  <c r="F1382" i="2"/>
  <c r="Q1382" i="2" s="1"/>
  <c r="D1382" i="2"/>
  <c r="P1382" i="2"/>
  <c r="B1382" i="2"/>
  <c r="Q1381" i="2"/>
  <c r="K1381" i="2"/>
  <c r="O1381" i="2" s="1"/>
  <c r="G1381" i="2"/>
  <c r="F1381" i="2"/>
  <c r="D1381" i="2"/>
  <c r="P1381" i="2"/>
  <c r="B1381" i="2"/>
  <c r="K1380" i="2"/>
  <c r="O1380" i="2" s="1"/>
  <c r="G1380" i="2"/>
  <c r="F1380" i="2"/>
  <c r="Q1380" i="2" s="1"/>
  <c r="D1380" i="2"/>
  <c r="P1380" i="2"/>
  <c r="B1380" i="2"/>
  <c r="P1379" i="2"/>
  <c r="O1379" i="2"/>
  <c r="G1379" i="2"/>
  <c r="K1379" i="2" s="1"/>
  <c r="F1379" i="2"/>
  <c r="Q1379" i="2" s="1"/>
  <c r="D1379" i="2"/>
  <c r="B1379" i="2"/>
  <c r="K1378" i="2"/>
  <c r="O1378" i="2" s="1"/>
  <c r="G1378" i="2"/>
  <c r="F1378" i="2"/>
  <c r="Q1378" i="2" s="1"/>
  <c r="D1378" i="2"/>
  <c r="P1378" i="2"/>
  <c r="B1378" i="2"/>
  <c r="Q1377" i="2"/>
  <c r="K1377" i="2"/>
  <c r="O1377" i="2" s="1"/>
  <c r="G1377" i="2"/>
  <c r="F1377" i="2"/>
  <c r="D1377" i="2"/>
  <c r="P1377" i="2"/>
  <c r="B1377" i="2"/>
  <c r="K1376" i="2"/>
  <c r="O1376" i="2" s="1"/>
  <c r="G1376" i="2"/>
  <c r="F1376" i="2"/>
  <c r="Q1376" i="2" s="1"/>
  <c r="D1376" i="2"/>
  <c r="P1376" i="2"/>
  <c r="B1376" i="2"/>
  <c r="P1375" i="2"/>
  <c r="G1375" i="2"/>
  <c r="K1375" i="2" s="1"/>
  <c r="O1375" i="2" s="1"/>
  <c r="F1375" i="2"/>
  <c r="Q1375" i="2" s="1"/>
  <c r="D1375" i="2"/>
  <c r="B1375" i="2"/>
  <c r="K1374" i="2"/>
  <c r="O1374" i="2" s="1"/>
  <c r="G1374" i="2"/>
  <c r="F1374" i="2"/>
  <c r="Q1374" i="2" s="1"/>
  <c r="D1374" i="2"/>
  <c r="P1374" i="2"/>
  <c r="B1374" i="2"/>
  <c r="Q1373" i="2"/>
  <c r="K1373" i="2"/>
  <c r="O1373" i="2" s="1"/>
  <c r="G1373" i="2"/>
  <c r="F1373" i="2"/>
  <c r="D1373" i="2"/>
  <c r="P1373" i="2"/>
  <c r="B1373" i="2"/>
  <c r="K1372" i="2"/>
  <c r="O1372" i="2" s="1"/>
  <c r="G1372" i="2"/>
  <c r="F1372" i="2"/>
  <c r="Q1372" i="2" s="1"/>
  <c r="D1372" i="2"/>
  <c r="P1372" i="2"/>
  <c r="B1372" i="2"/>
  <c r="P1371" i="2"/>
  <c r="O1371" i="2"/>
  <c r="G1371" i="2"/>
  <c r="K1371" i="2" s="1"/>
  <c r="F1371" i="2"/>
  <c r="Q1371" i="2" s="1"/>
  <c r="D1371" i="2"/>
  <c r="B1371" i="2"/>
  <c r="K1370" i="2"/>
  <c r="O1370" i="2" s="1"/>
  <c r="G1370" i="2"/>
  <c r="F1370" i="2"/>
  <c r="Q1370" i="2" s="1"/>
  <c r="D1370" i="2"/>
  <c r="P1370" i="2"/>
  <c r="B1370" i="2"/>
  <c r="Q1369" i="2"/>
  <c r="K1369" i="2"/>
  <c r="O1369" i="2" s="1"/>
  <c r="G1369" i="2"/>
  <c r="F1369" i="2"/>
  <c r="D1369" i="2"/>
  <c r="P1369" i="2"/>
  <c r="B1369" i="2"/>
  <c r="K1368" i="2"/>
  <c r="O1368" i="2" s="1"/>
  <c r="G1368" i="2"/>
  <c r="F1368" i="2"/>
  <c r="Q1368" i="2" s="1"/>
  <c r="D1368" i="2"/>
  <c r="P1368" i="2"/>
  <c r="B1368" i="2"/>
  <c r="P1367" i="2"/>
  <c r="G1367" i="2"/>
  <c r="K1367" i="2" s="1"/>
  <c r="O1367" i="2" s="1"/>
  <c r="F1367" i="2"/>
  <c r="Q1367" i="2" s="1"/>
  <c r="D1367" i="2"/>
  <c r="B1367" i="2"/>
  <c r="K1366" i="2"/>
  <c r="O1366" i="2" s="1"/>
  <c r="G1366" i="2"/>
  <c r="F1366" i="2"/>
  <c r="Q1366" i="2" s="1"/>
  <c r="D1366" i="2"/>
  <c r="P1366" i="2"/>
  <c r="B1366" i="2"/>
  <c r="Q1365" i="2"/>
  <c r="K1365" i="2"/>
  <c r="O1365" i="2" s="1"/>
  <c r="G1365" i="2"/>
  <c r="F1365" i="2"/>
  <c r="D1365" i="2"/>
  <c r="P1365" i="2"/>
  <c r="B1365" i="2"/>
  <c r="K1364" i="2"/>
  <c r="O1364" i="2" s="1"/>
  <c r="G1364" i="2"/>
  <c r="F1364" i="2"/>
  <c r="Q1364" i="2" s="1"/>
  <c r="D1364" i="2"/>
  <c r="P1364" i="2"/>
  <c r="B1364" i="2"/>
  <c r="P1363" i="2"/>
  <c r="G1363" i="2"/>
  <c r="K1363" i="2" s="1"/>
  <c r="O1363" i="2" s="1"/>
  <c r="F1363" i="2"/>
  <c r="Q1363" i="2" s="1"/>
  <c r="D1363" i="2"/>
  <c r="B1363" i="2"/>
  <c r="K1362" i="2"/>
  <c r="O1362" i="2" s="1"/>
  <c r="G1362" i="2"/>
  <c r="F1362" i="2"/>
  <c r="Q1362" i="2" s="1"/>
  <c r="D1362" i="2"/>
  <c r="P1362" i="2"/>
  <c r="B1362" i="2"/>
  <c r="Q1361" i="2"/>
  <c r="K1361" i="2"/>
  <c r="O1361" i="2" s="1"/>
  <c r="G1361" i="2"/>
  <c r="F1361" i="2"/>
  <c r="D1361" i="2"/>
  <c r="P1361" i="2"/>
  <c r="B1361" i="2"/>
  <c r="K1360" i="2"/>
  <c r="O1360" i="2" s="1"/>
  <c r="G1360" i="2"/>
  <c r="F1360" i="2"/>
  <c r="Q1360" i="2" s="1"/>
  <c r="D1360" i="2"/>
  <c r="P1360" i="2"/>
  <c r="B1360" i="2"/>
  <c r="P1359" i="2"/>
  <c r="O1359" i="2"/>
  <c r="G1359" i="2"/>
  <c r="K1359" i="2" s="1"/>
  <c r="F1359" i="2"/>
  <c r="Q1359" i="2" s="1"/>
  <c r="D1359" i="2"/>
  <c r="B1359" i="2"/>
  <c r="K1358" i="2"/>
  <c r="O1358" i="2" s="1"/>
  <c r="G1358" i="2"/>
  <c r="F1358" i="2"/>
  <c r="Q1358" i="2" s="1"/>
  <c r="D1358" i="2"/>
  <c r="P1358" i="2"/>
  <c r="B1358" i="2"/>
  <c r="Q1357" i="2"/>
  <c r="K1357" i="2"/>
  <c r="O1357" i="2" s="1"/>
  <c r="G1357" i="2"/>
  <c r="F1357" i="2"/>
  <c r="D1357" i="2"/>
  <c r="P1357" i="2"/>
  <c r="B1357" i="2"/>
  <c r="K1356" i="2"/>
  <c r="O1356" i="2" s="1"/>
  <c r="G1356" i="2"/>
  <c r="F1356" i="2"/>
  <c r="Q1356" i="2" s="1"/>
  <c r="D1356" i="2"/>
  <c r="P1356" i="2"/>
  <c r="B1356" i="2"/>
  <c r="P1355" i="2"/>
  <c r="O1355" i="2"/>
  <c r="G1355" i="2"/>
  <c r="K1355" i="2" s="1"/>
  <c r="F1355" i="2"/>
  <c r="Q1355" i="2" s="1"/>
  <c r="D1355" i="2"/>
  <c r="B1355" i="2"/>
  <c r="K1354" i="2"/>
  <c r="O1354" i="2" s="1"/>
  <c r="G1354" i="2"/>
  <c r="F1354" i="2"/>
  <c r="Q1354" i="2" s="1"/>
  <c r="D1354" i="2"/>
  <c r="P1354" i="2"/>
  <c r="B1354" i="2"/>
  <c r="Q1353" i="2"/>
  <c r="K1353" i="2"/>
  <c r="O1353" i="2" s="1"/>
  <c r="G1353" i="2"/>
  <c r="F1353" i="2"/>
  <c r="D1353" i="2"/>
  <c r="P1353" i="2"/>
  <c r="B1353" i="2"/>
  <c r="K1352" i="2"/>
  <c r="O1352" i="2" s="1"/>
  <c r="G1352" i="2"/>
  <c r="F1352" i="2"/>
  <c r="Q1352" i="2" s="1"/>
  <c r="D1352" i="2"/>
  <c r="P1352" i="2"/>
  <c r="B1352" i="2"/>
  <c r="P1351" i="2"/>
  <c r="G1351" i="2"/>
  <c r="K1351" i="2" s="1"/>
  <c r="O1351" i="2" s="1"/>
  <c r="F1351" i="2"/>
  <c r="Q1351" i="2" s="1"/>
  <c r="D1351" i="2"/>
  <c r="B1351" i="2"/>
  <c r="K1350" i="2"/>
  <c r="O1350" i="2" s="1"/>
  <c r="G1350" i="2"/>
  <c r="F1350" i="2"/>
  <c r="Q1350" i="2" s="1"/>
  <c r="D1350" i="2"/>
  <c r="P1350" i="2"/>
  <c r="B1350" i="2"/>
  <c r="Q1349" i="2"/>
  <c r="K1349" i="2"/>
  <c r="O1349" i="2" s="1"/>
  <c r="G1349" i="2"/>
  <c r="F1349" i="2"/>
  <c r="D1349" i="2"/>
  <c r="P1349" i="2"/>
  <c r="B1349" i="2"/>
  <c r="K1348" i="2"/>
  <c r="O1348" i="2" s="1"/>
  <c r="G1348" i="2"/>
  <c r="F1348" i="2"/>
  <c r="Q1348" i="2" s="1"/>
  <c r="D1348" i="2"/>
  <c r="P1348" i="2"/>
  <c r="B1348" i="2"/>
  <c r="P1347" i="2"/>
  <c r="O1347" i="2"/>
  <c r="G1347" i="2"/>
  <c r="K1347" i="2" s="1"/>
  <c r="F1347" i="2"/>
  <c r="Q1347" i="2" s="1"/>
  <c r="D1347" i="2"/>
  <c r="B1347" i="2"/>
  <c r="K1346" i="2"/>
  <c r="O1346" i="2" s="1"/>
  <c r="G1346" i="2"/>
  <c r="F1346" i="2"/>
  <c r="Q1346" i="2" s="1"/>
  <c r="D1346" i="2"/>
  <c r="P1346" i="2"/>
  <c r="B1346" i="2"/>
  <c r="Q1345" i="2"/>
  <c r="K1345" i="2"/>
  <c r="O1345" i="2" s="1"/>
  <c r="G1345" i="2"/>
  <c r="F1345" i="2"/>
  <c r="D1345" i="2"/>
  <c r="P1345" i="2"/>
  <c r="B1345" i="2"/>
  <c r="K1344" i="2"/>
  <c r="O1344" i="2" s="1"/>
  <c r="G1344" i="2"/>
  <c r="F1344" i="2"/>
  <c r="Q1344" i="2" s="1"/>
  <c r="D1344" i="2"/>
  <c r="P1344" i="2"/>
  <c r="B1344" i="2"/>
  <c r="P1343" i="2"/>
  <c r="G1343" i="2"/>
  <c r="K1343" i="2" s="1"/>
  <c r="O1343" i="2" s="1"/>
  <c r="F1343" i="2"/>
  <c r="Q1343" i="2" s="1"/>
  <c r="D1343" i="2"/>
  <c r="B1343" i="2"/>
  <c r="K1342" i="2"/>
  <c r="O1342" i="2" s="1"/>
  <c r="G1342" i="2"/>
  <c r="F1342" i="2"/>
  <c r="Q1342" i="2" s="1"/>
  <c r="D1342" i="2"/>
  <c r="P1342" i="2"/>
  <c r="B1342" i="2"/>
  <c r="Q1341" i="2"/>
  <c r="K1341" i="2"/>
  <c r="O1341" i="2" s="1"/>
  <c r="G1341" i="2"/>
  <c r="F1341" i="2"/>
  <c r="D1341" i="2"/>
  <c r="P1341" i="2"/>
  <c r="B1341" i="2"/>
  <c r="K1340" i="2"/>
  <c r="O1340" i="2" s="1"/>
  <c r="G1340" i="2"/>
  <c r="F1340" i="2"/>
  <c r="Q1340" i="2" s="1"/>
  <c r="D1340" i="2"/>
  <c r="P1340" i="2"/>
  <c r="B1340" i="2"/>
  <c r="P1339" i="2"/>
  <c r="O1339" i="2"/>
  <c r="G1339" i="2"/>
  <c r="K1339" i="2" s="1"/>
  <c r="F1339" i="2"/>
  <c r="Q1339" i="2" s="1"/>
  <c r="D1339" i="2"/>
  <c r="B1339" i="2"/>
  <c r="K1338" i="2"/>
  <c r="O1338" i="2" s="1"/>
  <c r="G1338" i="2"/>
  <c r="F1338" i="2"/>
  <c r="Q1338" i="2" s="1"/>
  <c r="D1338" i="2"/>
  <c r="P1338" i="2"/>
  <c r="B1338" i="2"/>
  <c r="Q1337" i="2"/>
  <c r="K1337" i="2"/>
  <c r="O1337" i="2" s="1"/>
  <c r="G1337" i="2"/>
  <c r="F1337" i="2"/>
  <c r="D1337" i="2"/>
  <c r="P1337" i="2"/>
  <c r="B1337" i="2"/>
  <c r="K1336" i="2"/>
  <c r="O1336" i="2" s="1"/>
  <c r="G1336" i="2"/>
  <c r="F1336" i="2"/>
  <c r="Q1336" i="2" s="1"/>
  <c r="D1336" i="2"/>
  <c r="P1336" i="2"/>
  <c r="B1336" i="2"/>
  <c r="P1335" i="2"/>
  <c r="G1335" i="2"/>
  <c r="K1335" i="2" s="1"/>
  <c r="O1335" i="2" s="1"/>
  <c r="F1335" i="2"/>
  <c r="Q1335" i="2" s="1"/>
  <c r="D1335" i="2"/>
  <c r="B1335" i="2"/>
  <c r="K1334" i="2"/>
  <c r="O1334" i="2" s="1"/>
  <c r="G1334" i="2"/>
  <c r="F1334" i="2"/>
  <c r="Q1334" i="2" s="1"/>
  <c r="D1334" i="2"/>
  <c r="P1334" i="2"/>
  <c r="B1334" i="2"/>
  <c r="Q1333" i="2"/>
  <c r="K1333" i="2"/>
  <c r="O1333" i="2" s="1"/>
  <c r="G1333" i="2"/>
  <c r="F1333" i="2"/>
  <c r="D1333" i="2"/>
  <c r="P1333" i="2"/>
  <c r="B1333" i="2"/>
  <c r="K1332" i="2"/>
  <c r="O1332" i="2" s="1"/>
  <c r="G1332" i="2"/>
  <c r="F1332" i="2"/>
  <c r="Q1332" i="2" s="1"/>
  <c r="D1332" i="2"/>
  <c r="P1332" i="2"/>
  <c r="B1332" i="2"/>
  <c r="P1331" i="2"/>
  <c r="G1331" i="2"/>
  <c r="K1331" i="2" s="1"/>
  <c r="O1331" i="2" s="1"/>
  <c r="F1331" i="2"/>
  <c r="Q1331" i="2" s="1"/>
  <c r="D1331" i="2"/>
  <c r="B1331" i="2"/>
  <c r="K1330" i="2"/>
  <c r="O1330" i="2" s="1"/>
  <c r="G1330" i="2"/>
  <c r="F1330" i="2"/>
  <c r="Q1330" i="2" s="1"/>
  <c r="D1330" i="2"/>
  <c r="P1330" i="2"/>
  <c r="B1330" i="2"/>
  <c r="Q1329" i="2"/>
  <c r="K1329" i="2"/>
  <c r="O1329" i="2" s="1"/>
  <c r="G1329" i="2"/>
  <c r="F1329" i="2"/>
  <c r="D1329" i="2"/>
  <c r="P1329" i="2"/>
  <c r="B1329" i="2"/>
  <c r="K1328" i="2"/>
  <c r="O1328" i="2" s="1"/>
  <c r="G1328" i="2"/>
  <c r="F1328" i="2"/>
  <c r="Q1328" i="2" s="1"/>
  <c r="D1328" i="2"/>
  <c r="P1328" i="2"/>
  <c r="B1328" i="2"/>
  <c r="P1327" i="2"/>
  <c r="O1327" i="2"/>
  <c r="G1327" i="2"/>
  <c r="K1327" i="2" s="1"/>
  <c r="F1327" i="2"/>
  <c r="Q1327" i="2" s="1"/>
  <c r="D1327" i="2"/>
  <c r="B1327" i="2"/>
  <c r="K1326" i="2"/>
  <c r="O1326" i="2" s="1"/>
  <c r="G1326" i="2"/>
  <c r="F1326" i="2"/>
  <c r="Q1326" i="2" s="1"/>
  <c r="D1326" i="2"/>
  <c r="P1326" i="2"/>
  <c r="B1326" i="2"/>
  <c r="Q1325" i="2"/>
  <c r="K1325" i="2"/>
  <c r="O1325" i="2" s="1"/>
  <c r="G1325" i="2"/>
  <c r="F1325" i="2"/>
  <c r="D1325" i="2"/>
  <c r="P1325" i="2"/>
  <c r="B1325" i="2"/>
  <c r="K1324" i="2"/>
  <c r="O1324" i="2" s="1"/>
  <c r="G1324" i="2"/>
  <c r="F1324" i="2"/>
  <c r="Q1324" i="2" s="1"/>
  <c r="D1324" i="2"/>
  <c r="P1324" i="2"/>
  <c r="B1324" i="2"/>
  <c r="P1323" i="2"/>
  <c r="O1323" i="2"/>
  <c r="G1323" i="2"/>
  <c r="K1323" i="2" s="1"/>
  <c r="F1323" i="2"/>
  <c r="Q1323" i="2" s="1"/>
  <c r="D1323" i="2"/>
  <c r="B1323" i="2"/>
  <c r="K1322" i="2"/>
  <c r="O1322" i="2" s="1"/>
  <c r="G1322" i="2"/>
  <c r="F1322" i="2"/>
  <c r="Q1322" i="2" s="1"/>
  <c r="D1322" i="2"/>
  <c r="P1322" i="2"/>
  <c r="B1322" i="2"/>
  <c r="Q1321" i="2"/>
  <c r="K1321" i="2"/>
  <c r="O1321" i="2" s="1"/>
  <c r="G1321" i="2"/>
  <c r="F1321" i="2"/>
  <c r="D1321" i="2"/>
  <c r="P1321" i="2"/>
  <c r="B1321" i="2"/>
  <c r="K1320" i="2"/>
  <c r="O1320" i="2" s="1"/>
  <c r="G1320" i="2"/>
  <c r="F1320" i="2"/>
  <c r="Q1320" i="2" s="1"/>
  <c r="D1320" i="2"/>
  <c r="P1320" i="2"/>
  <c r="B1320" i="2"/>
  <c r="P1319" i="2"/>
  <c r="G1319" i="2"/>
  <c r="K1319" i="2" s="1"/>
  <c r="O1319" i="2" s="1"/>
  <c r="F1319" i="2"/>
  <c r="Q1319" i="2" s="1"/>
  <c r="D1319" i="2"/>
  <c r="B1319" i="2"/>
  <c r="K1318" i="2"/>
  <c r="O1318" i="2" s="1"/>
  <c r="G1318" i="2"/>
  <c r="F1318" i="2"/>
  <c r="Q1318" i="2" s="1"/>
  <c r="D1318" i="2"/>
  <c r="P1318" i="2"/>
  <c r="B1318" i="2"/>
  <c r="Q1317" i="2"/>
  <c r="K1317" i="2"/>
  <c r="O1317" i="2" s="1"/>
  <c r="G1317" i="2"/>
  <c r="F1317" i="2"/>
  <c r="D1317" i="2"/>
  <c r="P1317" i="2"/>
  <c r="B1317" i="2"/>
  <c r="K1316" i="2"/>
  <c r="O1316" i="2" s="1"/>
  <c r="G1316" i="2"/>
  <c r="F1316" i="2"/>
  <c r="Q1316" i="2" s="1"/>
  <c r="D1316" i="2"/>
  <c r="P1316" i="2"/>
  <c r="B1316" i="2"/>
  <c r="P1315" i="2"/>
  <c r="O1315" i="2"/>
  <c r="G1315" i="2"/>
  <c r="K1315" i="2" s="1"/>
  <c r="F1315" i="2"/>
  <c r="Q1315" i="2" s="1"/>
  <c r="D1315" i="2"/>
  <c r="B1315" i="2"/>
  <c r="K1314" i="2"/>
  <c r="O1314" i="2" s="1"/>
  <c r="G1314" i="2"/>
  <c r="F1314" i="2"/>
  <c r="Q1314" i="2" s="1"/>
  <c r="D1314" i="2"/>
  <c r="P1314" i="2"/>
  <c r="B1314" i="2"/>
  <c r="Q1313" i="2"/>
  <c r="K1313" i="2"/>
  <c r="O1313" i="2" s="1"/>
  <c r="G1313" i="2"/>
  <c r="F1313" i="2"/>
  <c r="D1313" i="2"/>
  <c r="P1313" i="2"/>
  <c r="B1313" i="2"/>
  <c r="K1312" i="2"/>
  <c r="O1312" i="2" s="1"/>
  <c r="G1312" i="2"/>
  <c r="F1312" i="2"/>
  <c r="Q1312" i="2" s="1"/>
  <c r="D1312" i="2"/>
  <c r="P1312" i="2"/>
  <c r="B1312" i="2"/>
  <c r="P1311" i="2"/>
  <c r="G1311" i="2"/>
  <c r="K1311" i="2" s="1"/>
  <c r="O1311" i="2" s="1"/>
  <c r="F1311" i="2"/>
  <c r="Q1311" i="2" s="1"/>
  <c r="D1311" i="2"/>
  <c r="B1311" i="2"/>
  <c r="K1310" i="2"/>
  <c r="O1310" i="2" s="1"/>
  <c r="G1310" i="2"/>
  <c r="F1310" i="2"/>
  <c r="Q1310" i="2" s="1"/>
  <c r="D1310" i="2"/>
  <c r="P1310" i="2"/>
  <c r="B1310" i="2"/>
  <c r="Q1309" i="2"/>
  <c r="K1309" i="2"/>
  <c r="O1309" i="2" s="1"/>
  <c r="G1309" i="2"/>
  <c r="F1309" i="2"/>
  <c r="D1309" i="2"/>
  <c r="P1309" i="2"/>
  <c r="B1309" i="2"/>
  <c r="K1308" i="2"/>
  <c r="O1308" i="2" s="1"/>
  <c r="G1308" i="2"/>
  <c r="F1308" i="2"/>
  <c r="Q1308" i="2" s="1"/>
  <c r="D1308" i="2"/>
  <c r="P1308" i="2"/>
  <c r="B1308" i="2"/>
  <c r="P1307" i="2"/>
  <c r="O1307" i="2"/>
  <c r="G1307" i="2"/>
  <c r="K1307" i="2" s="1"/>
  <c r="F1307" i="2"/>
  <c r="Q1307" i="2" s="1"/>
  <c r="D1307" i="2"/>
  <c r="B1307" i="2"/>
  <c r="K1306" i="2"/>
  <c r="O1306" i="2" s="1"/>
  <c r="G1306" i="2"/>
  <c r="F1306" i="2"/>
  <c r="Q1306" i="2" s="1"/>
  <c r="D1306" i="2"/>
  <c r="P1306" i="2"/>
  <c r="B1306" i="2"/>
  <c r="Q1305" i="2"/>
  <c r="K1305" i="2"/>
  <c r="O1305" i="2" s="1"/>
  <c r="G1305" i="2"/>
  <c r="F1305" i="2"/>
  <c r="D1305" i="2"/>
  <c r="P1305" i="2"/>
  <c r="B1305" i="2"/>
  <c r="K1304" i="2"/>
  <c r="O1304" i="2" s="1"/>
  <c r="G1304" i="2"/>
  <c r="F1304" i="2"/>
  <c r="Q1304" i="2" s="1"/>
  <c r="D1304" i="2"/>
  <c r="P1304" i="2"/>
  <c r="B1304" i="2"/>
  <c r="O1303" i="2"/>
  <c r="G1303" i="2"/>
  <c r="K1303" i="2" s="1"/>
  <c r="F1303" i="2"/>
  <c r="Q1303" i="2" s="1"/>
  <c r="D1303" i="2"/>
  <c r="P1303" i="2"/>
  <c r="B1303" i="2"/>
  <c r="Q1302" i="2"/>
  <c r="P1302" i="2"/>
  <c r="G1302" i="2"/>
  <c r="K1302" i="2" s="1"/>
  <c r="O1302" i="2" s="1"/>
  <c r="F1302" i="2"/>
  <c r="D1302" i="2"/>
  <c r="B1302" i="2"/>
  <c r="P1301" i="2"/>
  <c r="K1301" i="2"/>
  <c r="O1301" i="2" s="1"/>
  <c r="G1301" i="2"/>
  <c r="F1301" i="2"/>
  <c r="Q1301" i="2" s="1"/>
  <c r="D1301" i="2"/>
  <c r="B1301" i="2"/>
  <c r="Q1300" i="2"/>
  <c r="G1300" i="2"/>
  <c r="K1300" i="2" s="1"/>
  <c r="O1300" i="2" s="1"/>
  <c r="F1300" i="2"/>
  <c r="D1300" i="2"/>
  <c r="P1300" i="2"/>
  <c r="B1300" i="2"/>
  <c r="K1299" i="2"/>
  <c r="O1299" i="2" s="1"/>
  <c r="G1299" i="2"/>
  <c r="F1299" i="2"/>
  <c r="Q1299" i="2" s="1"/>
  <c r="D1299" i="2"/>
  <c r="P1299" i="2"/>
  <c r="B1299" i="2"/>
  <c r="Q1298" i="2"/>
  <c r="P1298" i="2"/>
  <c r="G1298" i="2"/>
  <c r="K1298" i="2" s="1"/>
  <c r="O1298" i="2" s="1"/>
  <c r="F1298" i="2"/>
  <c r="D1298" i="2"/>
  <c r="B1298" i="2"/>
  <c r="P1297" i="2"/>
  <c r="K1297" i="2"/>
  <c r="O1297" i="2" s="1"/>
  <c r="G1297" i="2"/>
  <c r="F1297" i="2"/>
  <c r="Q1297" i="2" s="1"/>
  <c r="D1297" i="2"/>
  <c r="B1297" i="2"/>
  <c r="Q1296" i="2"/>
  <c r="G1296" i="2"/>
  <c r="K1296" i="2" s="1"/>
  <c r="O1296" i="2" s="1"/>
  <c r="F1296" i="2"/>
  <c r="D1296" i="2"/>
  <c r="P1296" i="2"/>
  <c r="B1296" i="2"/>
  <c r="K1295" i="2"/>
  <c r="O1295" i="2" s="1"/>
  <c r="G1295" i="2"/>
  <c r="F1295" i="2"/>
  <c r="Q1295" i="2" s="1"/>
  <c r="D1295" i="2"/>
  <c r="P1295" i="2"/>
  <c r="B1295" i="2"/>
  <c r="Q1294" i="2"/>
  <c r="P1294" i="2"/>
  <c r="G1294" i="2"/>
  <c r="K1294" i="2" s="1"/>
  <c r="O1294" i="2" s="1"/>
  <c r="F1294" i="2"/>
  <c r="D1294" i="2"/>
  <c r="B1294" i="2"/>
  <c r="P1293" i="2"/>
  <c r="K1293" i="2"/>
  <c r="O1293" i="2" s="1"/>
  <c r="G1293" i="2"/>
  <c r="F1293" i="2"/>
  <c r="Q1293" i="2" s="1"/>
  <c r="D1293" i="2"/>
  <c r="B1293" i="2"/>
  <c r="Q1292" i="2"/>
  <c r="G1292" i="2"/>
  <c r="K1292" i="2" s="1"/>
  <c r="O1292" i="2" s="1"/>
  <c r="F1292" i="2"/>
  <c r="D1292" i="2"/>
  <c r="P1292" i="2"/>
  <c r="B1292" i="2"/>
  <c r="K1291" i="2"/>
  <c r="O1291" i="2" s="1"/>
  <c r="G1291" i="2"/>
  <c r="F1291" i="2"/>
  <c r="Q1291" i="2" s="1"/>
  <c r="D1291" i="2"/>
  <c r="P1291" i="2"/>
  <c r="B1291" i="2"/>
  <c r="Q1290" i="2"/>
  <c r="P1290" i="2"/>
  <c r="O1290" i="2"/>
  <c r="G1290" i="2"/>
  <c r="K1290" i="2" s="1"/>
  <c r="F1290" i="2"/>
  <c r="D1290" i="2"/>
  <c r="B1290" i="2"/>
  <c r="P1289" i="2"/>
  <c r="K1289" i="2"/>
  <c r="O1289" i="2" s="1"/>
  <c r="G1289" i="2"/>
  <c r="F1289" i="2"/>
  <c r="Q1289" i="2" s="1"/>
  <c r="D1289" i="2"/>
  <c r="B1289" i="2"/>
  <c r="Q1288" i="2"/>
  <c r="G1288" i="2"/>
  <c r="K1288" i="2" s="1"/>
  <c r="O1288" i="2" s="1"/>
  <c r="F1288" i="2"/>
  <c r="D1288" i="2"/>
  <c r="P1288" i="2"/>
  <c r="B1288" i="2"/>
  <c r="K1287" i="2"/>
  <c r="O1287" i="2" s="1"/>
  <c r="G1287" i="2"/>
  <c r="F1287" i="2"/>
  <c r="Q1287" i="2" s="1"/>
  <c r="D1287" i="2"/>
  <c r="P1287" i="2"/>
  <c r="B1287" i="2"/>
  <c r="Q1286" i="2"/>
  <c r="P1286" i="2"/>
  <c r="G1286" i="2"/>
  <c r="K1286" i="2" s="1"/>
  <c r="O1286" i="2" s="1"/>
  <c r="F1286" i="2"/>
  <c r="D1286" i="2"/>
  <c r="B1286" i="2"/>
  <c r="P1285" i="2"/>
  <c r="K1285" i="2"/>
  <c r="O1285" i="2" s="1"/>
  <c r="G1285" i="2"/>
  <c r="F1285" i="2"/>
  <c r="Q1285" i="2" s="1"/>
  <c r="D1285" i="2"/>
  <c r="B1285" i="2"/>
  <c r="Q1284" i="2"/>
  <c r="G1284" i="2"/>
  <c r="K1284" i="2" s="1"/>
  <c r="O1284" i="2" s="1"/>
  <c r="F1284" i="2"/>
  <c r="D1284" i="2"/>
  <c r="P1284" i="2"/>
  <c r="B1284" i="2"/>
  <c r="K1283" i="2"/>
  <c r="O1283" i="2" s="1"/>
  <c r="G1283" i="2"/>
  <c r="F1283" i="2"/>
  <c r="Q1283" i="2" s="1"/>
  <c r="D1283" i="2"/>
  <c r="P1283" i="2"/>
  <c r="B1283" i="2"/>
  <c r="Q1282" i="2"/>
  <c r="P1282" i="2"/>
  <c r="G1282" i="2"/>
  <c r="K1282" i="2" s="1"/>
  <c r="O1282" i="2" s="1"/>
  <c r="F1282" i="2"/>
  <c r="D1282" i="2"/>
  <c r="B1282" i="2"/>
  <c r="P1281" i="2"/>
  <c r="K1281" i="2"/>
  <c r="O1281" i="2" s="1"/>
  <c r="G1281" i="2"/>
  <c r="F1281" i="2"/>
  <c r="Q1281" i="2" s="1"/>
  <c r="D1281" i="2"/>
  <c r="B1281" i="2"/>
  <c r="Q1280" i="2"/>
  <c r="G1280" i="2"/>
  <c r="K1280" i="2" s="1"/>
  <c r="O1280" i="2" s="1"/>
  <c r="F1280" i="2"/>
  <c r="D1280" i="2"/>
  <c r="P1280" i="2"/>
  <c r="B1280" i="2"/>
  <c r="K1279" i="2"/>
  <c r="O1279" i="2" s="1"/>
  <c r="G1279" i="2"/>
  <c r="F1279" i="2"/>
  <c r="Q1279" i="2" s="1"/>
  <c r="D1279" i="2"/>
  <c r="P1279" i="2"/>
  <c r="B1279" i="2"/>
  <c r="Q1278" i="2"/>
  <c r="P1278" i="2"/>
  <c r="G1278" i="2"/>
  <c r="K1278" i="2" s="1"/>
  <c r="O1278" i="2" s="1"/>
  <c r="F1278" i="2"/>
  <c r="D1278" i="2"/>
  <c r="B1278" i="2"/>
  <c r="P1277" i="2"/>
  <c r="K1277" i="2"/>
  <c r="O1277" i="2" s="1"/>
  <c r="G1277" i="2"/>
  <c r="F1277" i="2"/>
  <c r="Q1277" i="2" s="1"/>
  <c r="D1277" i="2"/>
  <c r="B1277" i="2"/>
  <c r="Q1276" i="2"/>
  <c r="G1276" i="2"/>
  <c r="K1276" i="2" s="1"/>
  <c r="O1276" i="2" s="1"/>
  <c r="F1276" i="2"/>
  <c r="D1276" i="2"/>
  <c r="P1276" i="2"/>
  <c r="B1276" i="2"/>
  <c r="K1275" i="2"/>
  <c r="O1275" i="2" s="1"/>
  <c r="G1275" i="2"/>
  <c r="F1275" i="2"/>
  <c r="Q1275" i="2" s="1"/>
  <c r="D1275" i="2"/>
  <c r="P1275" i="2"/>
  <c r="B1275" i="2"/>
  <c r="Q1274" i="2"/>
  <c r="P1274" i="2"/>
  <c r="G1274" i="2"/>
  <c r="K1274" i="2" s="1"/>
  <c r="O1274" i="2" s="1"/>
  <c r="F1274" i="2"/>
  <c r="D1274" i="2"/>
  <c r="B1274" i="2"/>
  <c r="P1273" i="2"/>
  <c r="K1273" i="2"/>
  <c r="O1273" i="2" s="1"/>
  <c r="G1273" i="2"/>
  <c r="F1273" i="2"/>
  <c r="Q1273" i="2" s="1"/>
  <c r="D1273" i="2"/>
  <c r="B1273" i="2"/>
  <c r="Q1272" i="2"/>
  <c r="G1272" i="2"/>
  <c r="K1272" i="2" s="1"/>
  <c r="O1272" i="2" s="1"/>
  <c r="F1272" i="2"/>
  <c r="D1272" i="2"/>
  <c r="P1272" i="2"/>
  <c r="B1272" i="2"/>
  <c r="K1271" i="2"/>
  <c r="O1271" i="2" s="1"/>
  <c r="G1271" i="2"/>
  <c r="F1271" i="2"/>
  <c r="Q1271" i="2" s="1"/>
  <c r="D1271" i="2"/>
  <c r="P1271" i="2"/>
  <c r="B1271" i="2"/>
  <c r="Q1270" i="2"/>
  <c r="P1270" i="2"/>
  <c r="G1270" i="2"/>
  <c r="K1270" i="2" s="1"/>
  <c r="O1270" i="2" s="1"/>
  <c r="F1270" i="2"/>
  <c r="D1270" i="2"/>
  <c r="B1270" i="2"/>
  <c r="P1269" i="2"/>
  <c r="K1269" i="2"/>
  <c r="O1269" i="2" s="1"/>
  <c r="G1269" i="2"/>
  <c r="F1269" i="2"/>
  <c r="Q1269" i="2" s="1"/>
  <c r="D1269" i="2"/>
  <c r="B1269" i="2"/>
  <c r="Q1268" i="2"/>
  <c r="G1268" i="2"/>
  <c r="K1268" i="2" s="1"/>
  <c r="O1268" i="2" s="1"/>
  <c r="F1268" i="2"/>
  <c r="D1268" i="2"/>
  <c r="P1268" i="2"/>
  <c r="B1268" i="2"/>
  <c r="K1267" i="2"/>
  <c r="O1267" i="2" s="1"/>
  <c r="G1267" i="2"/>
  <c r="F1267" i="2"/>
  <c r="Q1267" i="2" s="1"/>
  <c r="D1267" i="2"/>
  <c r="P1267" i="2"/>
  <c r="B1267" i="2"/>
  <c r="Q1266" i="2"/>
  <c r="P1266" i="2"/>
  <c r="O1266" i="2"/>
  <c r="G1266" i="2"/>
  <c r="K1266" i="2" s="1"/>
  <c r="F1266" i="2"/>
  <c r="D1266" i="2"/>
  <c r="B1266" i="2"/>
  <c r="P1265" i="2"/>
  <c r="K1265" i="2"/>
  <c r="O1265" i="2" s="1"/>
  <c r="G1265" i="2"/>
  <c r="F1265" i="2"/>
  <c r="Q1265" i="2" s="1"/>
  <c r="D1265" i="2"/>
  <c r="B1265" i="2"/>
  <c r="Q1264" i="2"/>
  <c r="G1264" i="2"/>
  <c r="K1264" i="2" s="1"/>
  <c r="O1264" i="2" s="1"/>
  <c r="F1264" i="2"/>
  <c r="D1264" i="2"/>
  <c r="P1264" i="2"/>
  <c r="B1264" i="2"/>
  <c r="K1263" i="2"/>
  <c r="O1263" i="2" s="1"/>
  <c r="G1263" i="2"/>
  <c r="F1263" i="2"/>
  <c r="Q1263" i="2" s="1"/>
  <c r="D1263" i="2"/>
  <c r="P1263" i="2"/>
  <c r="B1263" i="2"/>
  <c r="Q1262" i="2"/>
  <c r="P1262" i="2"/>
  <c r="G1262" i="2"/>
  <c r="K1262" i="2" s="1"/>
  <c r="O1262" i="2" s="1"/>
  <c r="F1262" i="2"/>
  <c r="D1262" i="2"/>
  <c r="B1262" i="2"/>
  <c r="P1261" i="2"/>
  <c r="K1261" i="2"/>
  <c r="O1261" i="2" s="1"/>
  <c r="G1261" i="2"/>
  <c r="F1261" i="2"/>
  <c r="Q1261" i="2" s="1"/>
  <c r="D1261" i="2"/>
  <c r="B1261" i="2"/>
  <c r="Q1260" i="2"/>
  <c r="G1260" i="2"/>
  <c r="K1260" i="2" s="1"/>
  <c r="O1260" i="2" s="1"/>
  <c r="F1260" i="2"/>
  <c r="D1260" i="2"/>
  <c r="P1260" i="2"/>
  <c r="B1260" i="2"/>
  <c r="K1259" i="2"/>
  <c r="O1259" i="2" s="1"/>
  <c r="G1259" i="2"/>
  <c r="F1259" i="2"/>
  <c r="Q1259" i="2" s="1"/>
  <c r="D1259" i="2"/>
  <c r="P1259" i="2"/>
  <c r="B1259" i="2"/>
  <c r="Q1258" i="2"/>
  <c r="P1258" i="2"/>
  <c r="O1258" i="2"/>
  <c r="G1258" i="2"/>
  <c r="K1258" i="2" s="1"/>
  <c r="F1258" i="2"/>
  <c r="D1258" i="2"/>
  <c r="B1258" i="2"/>
  <c r="P1257" i="2"/>
  <c r="K1257" i="2"/>
  <c r="O1257" i="2" s="1"/>
  <c r="G1257" i="2"/>
  <c r="F1257" i="2"/>
  <c r="Q1257" i="2" s="1"/>
  <c r="D1257" i="2"/>
  <c r="B1257" i="2"/>
  <c r="Q1256" i="2"/>
  <c r="G1256" i="2"/>
  <c r="K1256" i="2" s="1"/>
  <c r="O1256" i="2" s="1"/>
  <c r="F1256" i="2"/>
  <c r="D1256" i="2"/>
  <c r="P1256" i="2"/>
  <c r="B1256" i="2"/>
  <c r="K1255" i="2"/>
  <c r="O1255" i="2" s="1"/>
  <c r="G1255" i="2"/>
  <c r="F1255" i="2"/>
  <c r="Q1255" i="2" s="1"/>
  <c r="D1255" i="2"/>
  <c r="P1255" i="2"/>
  <c r="B1255" i="2"/>
  <c r="Q1254" i="2"/>
  <c r="P1254" i="2"/>
  <c r="G1254" i="2"/>
  <c r="K1254" i="2" s="1"/>
  <c r="O1254" i="2" s="1"/>
  <c r="F1254" i="2"/>
  <c r="D1254" i="2"/>
  <c r="B1254" i="2"/>
  <c r="P1253" i="2"/>
  <c r="K1253" i="2"/>
  <c r="O1253" i="2" s="1"/>
  <c r="G1253" i="2"/>
  <c r="F1253" i="2"/>
  <c r="Q1253" i="2" s="1"/>
  <c r="D1253" i="2"/>
  <c r="B1253" i="2"/>
  <c r="Q1252" i="2"/>
  <c r="G1252" i="2"/>
  <c r="K1252" i="2" s="1"/>
  <c r="O1252" i="2" s="1"/>
  <c r="F1252" i="2"/>
  <c r="D1252" i="2"/>
  <c r="P1252" i="2"/>
  <c r="B1252" i="2"/>
  <c r="K1251" i="2"/>
  <c r="O1251" i="2" s="1"/>
  <c r="G1251" i="2"/>
  <c r="F1251" i="2"/>
  <c r="Q1251" i="2" s="1"/>
  <c r="D1251" i="2"/>
  <c r="P1251" i="2"/>
  <c r="B1251" i="2"/>
  <c r="Q1250" i="2"/>
  <c r="P1250" i="2"/>
  <c r="G1250" i="2"/>
  <c r="K1250" i="2" s="1"/>
  <c r="O1250" i="2" s="1"/>
  <c r="F1250" i="2"/>
  <c r="D1250" i="2"/>
  <c r="B1250" i="2"/>
  <c r="P1249" i="2"/>
  <c r="K1249" i="2"/>
  <c r="O1249" i="2" s="1"/>
  <c r="G1249" i="2"/>
  <c r="F1249" i="2"/>
  <c r="Q1249" i="2" s="1"/>
  <c r="D1249" i="2"/>
  <c r="B1249" i="2"/>
  <c r="Q1248" i="2"/>
  <c r="G1248" i="2"/>
  <c r="K1248" i="2" s="1"/>
  <c r="O1248" i="2" s="1"/>
  <c r="F1248" i="2"/>
  <c r="D1248" i="2"/>
  <c r="P1248" i="2"/>
  <c r="B1248" i="2"/>
  <c r="K1247" i="2"/>
  <c r="O1247" i="2" s="1"/>
  <c r="G1247" i="2"/>
  <c r="F1247" i="2"/>
  <c r="Q1247" i="2" s="1"/>
  <c r="D1247" i="2"/>
  <c r="P1247" i="2"/>
  <c r="B1247" i="2"/>
  <c r="Q1246" i="2"/>
  <c r="P1246" i="2"/>
  <c r="G1246" i="2"/>
  <c r="K1246" i="2" s="1"/>
  <c r="O1246" i="2" s="1"/>
  <c r="F1246" i="2"/>
  <c r="D1246" i="2"/>
  <c r="B1246" i="2"/>
  <c r="P1245" i="2"/>
  <c r="K1245" i="2"/>
  <c r="O1245" i="2" s="1"/>
  <c r="G1245" i="2"/>
  <c r="F1245" i="2"/>
  <c r="Q1245" i="2" s="1"/>
  <c r="D1245" i="2"/>
  <c r="B1245" i="2"/>
  <c r="Q1244" i="2"/>
  <c r="G1244" i="2"/>
  <c r="K1244" i="2" s="1"/>
  <c r="O1244" i="2" s="1"/>
  <c r="F1244" i="2"/>
  <c r="D1244" i="2"/>
  <c r="P1244" i="2"/>
  <c r="B1244" i="2"/>
  <c r="K1243" i="2"/>
  <c r="O1243" i="2" s="1"/>
  <c r="G1243" i="2"/>
  <c r="F1243" i="2"/>
  <c r="Q1243" i="2" s="1"/>
  <c r="D1243" i="2"/>
  <c r="P1243" i="2"/>
  <c r="B1243" i="2"/>
  <c r="Q1242" i="2"/>
  <c r="P1242" i="2"/>
  <c r="O1242" i="2"/>
  <c r="G1242" i="2"/>
  <c r="K1242" i="2" s="1"/>
  <c r="F1242" i="2"/>
  <c r="D1242" i="2"/>
  <c r="B1242" i="2"/>
  <c r="P1241" i="2"/>
  <c r="K1241" i="2"/>
  <c r="O1241" i="2" s="1"/>
  <c r="G1241" i="2"/>
  <c r="F1241" i="2"/>
  <c r="Q1241" i="2" s="1"/>
  <c r="D1241" i="2"/>
  <c r="B1241" i="2"/>
  <c r="Q1240" i="2"/>
  <c r="G1240" i="2"/>
  <c r="K1240" i="2" s="1"/>
  <c r="O1240" i="2" s="1"/>
  <c r="F1240" i="2"/>
  <c r="D1240" i="2"/>
  <c r="P1240" i="2"/>
  <c r="B1240" i="2"/>
  <c r="K1239" i="2"/>
  <c r="O1239" i="2" s="1"/>
  <c r="G1239" i="2"/>
  <c r="F1239" i="2"/>
  <c r="Q1239" i="2" s="1"/>
  <c r="D1239" i="2"/>
  <c r="P1239" i="2"/>
  <c r="B1239" i="2"/>
  <c r="Q1238" i="2"/>
  <c r="P1238" i="2"/>
  <c r="G1238" i="2"/>
  <c r="K1238" i="2" s="1"/>
  <c r="O1238" i="2" s="1"/>
  <c r="F1238" i="2"/>
  <c r="D1238" i="2"/>
  <c r="B1238" i="2"/>
  <c r="P1237" i="2"/>
  <c r="K1237" i="2"/>
  <c r="O1237" i="2" s="1"/>
  <c r="G1237" i="2"/>
  <c r="F1237" i="2"/>
  <c r="Q1237" i="2" s="1"/>
  <c r="D1237" i="2"/>
  <c r="B1237" i="2"/>
  <c r="Q1236" i="2"/>
  <c r="G1236" i="2"/>
  <c r="K1236" i="2" s="1"/>
  <c r="O1236" i="2" s="1"/>
  <c r="F1236" i="2"/>
  <c r="D1236" i="2"/>
  <c r="P1236" i="2"/>
  <c r="B1236" i="2"/>
  <c r="K1235" i="2"/>
  <c r="O1235" i="2" s="1"/>
  <c r="G1235" i="2"/>
  <c r="F1235" i="2"/>
  <c r="Q1235" i="2" s="1"/>
  <c r="D1235" i="2"/>
  <c r="P1235" i="2"/>
  <c r="B1235" i="2"/>
  <c r="Q1234" i="2"/>
  <c r="P1234" i="2"/>
  <c r="G1234" i="2"/>
  <c r="K1234" i="2" s="1"/>
  <c r="O1234" i="2" s="1"/>
  <c r="F1234" i="2"/>
  <c r="D1234" i="2"/>
  <c r="B1234" i="2"/>
  <c r="P1233" i="2"/>
  <c r="K1233" i="2"/>
  <c r="O1233" i="2" s="1"/>
  <c r="G1233" i="2"/>
  <c r="F1233" i="2"/>
  <c r="Q1233" i="2" s="1"/>
  <c r="D1233" i="2"/>
  <c r="B1233" i="2"/>
  <c r="Q1232" i="2"/>
  <c r="G1232" i="2"/>
  <c r="K1232" i="2" s="1"/>
  <c r="O1232" i="2" s="1"/>
  <c r="F1232" i="2"/>
  <c r="D1232" i="2"/>
  <c r="P1232" i="2"/>
  <c r="B1232" i="2"/>
  <c r="K1231" i="2"/>
  <c r="O1231" i="2" s="1"/>
  <c r="G1231" i="2"/>
  <c r="F1231" i="2"/>
  <c r="Q1231" i="2" s="1"/>
  <c r="D1231" i="2"/>
  <c r="P1231" i="2"/>
  <c r="B1231" i="2"/>
  <c r="Q1230" i="2"/>
  <c r="P1230" i="2"/>
  <c r="G1230" i="2"/>
  <c r="K1230" i="2" s="1"/>
  <c r="O1230" i="2" s="1"/>
  <c r="F1230" i="2"/>
  <c r="D1230" i="2"/>
  <c r="B1230" i="2"/>
  <c r="P1229" i="2"/>
  <c r="K1229" i="2"/>
  <c r="O1229" i="2" s="1"/>
  <c r="G1229" i="2"/>
  <c r="F1229" i="2"/>
  <c r="Q1229" i="2" s="1"/>
  <c r="D1229" i="2"/>
  <c r="B1229" i="2"/>
  <c r="Q1228" i="2"/>
  <c r="G1228" i="2"/>
  <c r="K1228" i="2" s="1"/>
  <c r="O1228" i="2" s="1"/>
  <c r="F1228" i="2"/>
  <c r="D1228" i="2"/>
  <c r="P1228" i="2"/>
  <c r="B1228" i="2"/>
  <c r="K1227" i="2"/>
  <c r="O1227" i="2" s="1"/>
  <c r="G1227" i="2"/>
  <c r="F1227" i="2"/>
  <c r="Q1227" i="2" s="1"/>
  <c r="D1227" i="2"/>
  <c r="P1227" i="2"/>
  <c r="B1227" i="2"/>
  <c r="Q1226" i="2"/>
  <c r="P1226" i="2"/>
  <c r="O1226" i="2"/>
  <c r="G1226" i="2"/>
  <c r="K1226" i="2" s="1"/>
  <c r="F1226" i="2"/>
  <c r="D1226" i="2"/>
  <c r="B1226" i="2"/>
  <c r="P1225" i="2"/>
  <c r="K1225" i="2"/>
  <c r="O1225" i="2" s="1"/>
  <c r="G1225" i="2"/>
  <c r="F1225" i="2"/>
  <c r="Q1225" i="2" s="1"/>
  <c r="D1225" i="2"/>
  <c r="B1225" i="2"/>
  <c r="Q1224" i="2"/>
  <c r="G1224" i="2"/>
  <c r="K1224" i="2" s="1"/>
  <c r="O1224" i="2" s="1"/>
  <c r="F1224" i="2"/>
  <c r="D1224" i="2"/>
  <c r="P1224" i="2"/>
  <c r="B1224" i="2"/>
  <c r="K1223" i="2"/>
  <c r="O1223" i="2" s="1"/>
  <c r="G1223" i="2"/>
  <c r="F1223" i="2"/>
  <c r="Q1223" i="2" s="1"/>
  <c r="D1223" i="2"/>
  <c r="P1223" i="2"/>
  <c r="B1223" i="2"/>
  <c r="Q1222" i="2"/>
  <c r="P1222" i="2"/>
  <c r="G1222" i="2"/>
  <c r="K1222" i="2" s="1"/>
  <c r="O1222" i="2" s="1"/>
  <c r="F1222" i="2"/>
  <c r="D1222" i="2"/>
  <c r="B1222" i="2"/>
  <c r="P1221" i="2"/>
  <c r="K1221" i="2"/>
  <c r="O1221" i="2" s="1"/>
  <c r="G1221" i="2"/>
  <c r="F1221" i="2"/>
  <c r="Q1221" i="2" s="1"/>
  <c r="D1221" i="2"/>
  <c r="B1221" i="2"/>
  <c r="Q1220" i="2"/>
  <c r="G1220" i="2"/>
  <c r="K1220" i="2" s="1"/>
  <c r="O1220" i="2" s="1"/>
  <c r="F1220" i="2"/>
  <c r="D1220" i="2"/>
  <c r="P1220" i="2"/>
  <c r="B1220" i="2"/>
  <c r="K1219" i="2"/>
  <c r="O1219" i="2" s="1"/>
  <c r="G1219" i="2"/>
  <c r="F1219" i="2"/>
  <c r="Q1219" i="2" s="1"/>
  <c r="D1219" i="2"/>
  <c r="P1219" i="2"/>
  <c r="B1219" i="2"/>
  <c r="Q1218" i="2"/>
  <c r="P1218" i="2"/>
  <c r="G1218" i="2"/>
  <c r="K1218" i="2" s="1"/>
  <c r="O1218" i="2" s="1"/>
  <c r="F1218" i="2"/>
  <c r="D1218" i="2"/>
  <c r="B1218" i="2"/>
  <c r="P1217" i="2"/>
  <c r="K1217" i="2"/>
  <c r="O1217" i="2" s="1"/>
  <c r="G1217" i="2"/>
  <c r="F1217" i="2"/>
  <c r="Q1217" i="2" s="1"/>
  <c r="D1217" i="2"/>
  <c r="B1217" i="2"/>
  <c r="Q1216" i="2"/>
  <c r="G1216" i="2"/>
  <c r="K1216" i="2" s="1"/>
  <c r="O1216" i="2" s="1"/>
  <c r="F1216" i="2"/>
  <c r="D1216" i="2"/>
  <c r="P1216" i="2"/>
  <c r="B1216" i="2"/>
  <c r="K1215" i="2"/>
  <c r="O1215" i="2" s="1"/>
  <c r="G1215" i="2"/>
  <c r="F1215" i="2"/>
  <c r="Q1215" i="2" s="1"/>
  <c r="D1215" i="2"/>
  <c r="P1215" i="2"/>
  <c r="B1215" i="2"/>
  <c r="Q1214" i="2"/>
  <c r="P1214" i="2"/>
  <c r="G1214" i="2"/>
  <c r="K1214" i="2" s="1"/>
  <c r="O1214" i="2" s="1"/>
  <c r="F1214" i="2"/>
  <c r="D1214" i="2"/>
  <c r="B1214" i="2"/>
  <c r="P1213" i="2"/>
  <c r="K1213" i="2"/>
  <c r="O1213" i="2" s="1"/>
  <c r="G1213" i="2"/>
  <c r="F1213" i="2"/>
  <c r="Q1213" i="2" s="1"/>
  <c r="D1213" i="2"/>
  <c r="B1213" i="2"/>
  <c r="Q1212" i="2"/>
  <c r="G1212" i="2"/>
  <c r="K1212" i="2" s="1"/>
  <c r="O1212" i="2" s="1"/>
  <c r="F1212" i="2"/>
  <c r="D1212" i="2"/>
  <c r="P1212" i="2"/>
  <c r="B1212" i="2"/>
  <c r="K1211" i="2"/>
  <c r="O1211" i="2" s="1"/>
  <c r="G1211" i="2"/>
  <c r="F1211" i="2"/>
  <c r="Q1211" i="2" s="1"/>
  <c r="D1211" i="2"/>
  <c r="P1211" i="2"/>
  <c r="B1211" i="2"/>
  <c r="Q1210" i="2"/>
  <c r="P1210" i="2"/>
  <c r="G1210" i="2"/>
  <c r="K1210" i="2" s="1"/>
  <c r="O1210" i="2" s="1"/>
  <c r="F1210" i="2"/>
  <c r="D1210" i="2"/>
  <c r="B1210" i="2"/>
  <c r="P1209" i="2"/>
  <c r="K1209" i="2"/>
  <c r="O1209" i="2" s="1"/>
  <c r="G1209" i="2"/>
  <c r="F1209" i="2"/>
  <c r="Q1209" i="2" s="1"/>
  <c r="D1209" i="2"/>
  <c r="B1209" i="2"/>
  <c r="Q1208" i="2"/>
  <c r="G1208" i="2"/>
  <c r="K1208" i="2" s="1"/>
  <c r="O1208" i="2" s="1"/>
  <c r="F1208" i="2"/>
  <c r="D1208" i="2"/>
  <c r="P1208" i="2"/>
  <c r="B1208" i="2"/>
  <c r="K1207" i="2"/>
  <c r="O1207" i="2" s="1"/>
  <c r="G1207" i="2"/>
  <c r="F1207" i="2"/>
  <c r="Q1207" i="2" s="1"/>
  <c r="D1207" i="2"/>
  <c r="P1207" i="2"/>
  <c r="B1207" i="2"/>
  <c r="Q1206" i="2"/>
  <c r="P1206" i="2"/>
  <c r="G1206" i="2"/>
  <c r="K1206" i="2" s="1"/>
  <c r="O1206" i="2" s="1"/>
  <c r="F1206" i="2"/>
  <c r="D1206" i="2"/>
  <c r="B1206" i="2"/>
  <c r="P1205" i="2"/>
  <c r="K1205" i="2"/>
  <c r="O1205" i="2" s="1"/>
  <c r="G1205" i="2"/>
  <c r="F1205" i="2"/>
  <c r="Q1205" i="2" s="1"/>
  <c r="D1205" i="2"/>
  <c r="B1205" i="2"/>
  <c r="Q1204" i="2"/>
  <c r="G1204" i="2"/>
  <c r="K1204" i="2" s="1"/>
  <c r="O1204" i="2" s="1"/>
  <c r="F1204" i="2"/>
  <c r="D1204" i="2"/>
  <c r="P1204" i="2"/>
  <c r="B1204" i="2"/>
  <c r="K1203" i="2"/>
  <c r="O1203" i="2" s="1"/>
  <c r="G1203" i="2"/>
  <c r="F1203" i="2"/>
  <c r="Q1203" i="2" s="1"/>
  <c r="D1203" i="2"/>
  <c r="P1203" i="2"/>
  <c r="B1203" i="2"/>
  <c r="Q1202" i="2"/>
  <c r="P1202" i="2"/>
  <c r="O1202" i="2"/>
  <c r="G1202" i="2"/>
  <c r="K1202" i="2" s="1"/>
  <c r="F1202" i="2"/>
  <c r="D1202" i="2"/>
  <c r="B1202" i="2"/>
  <c r="P1201" i="2"/>
  <c r="K1201" i="2"/>
  <c r="O1201" i="2" s="1"/>
  <c r="G1201" i="2"/>
  <c r="F1201" i="2"/>
  <c r="Q1201" i="2" s="1"/>
  <c r="D1201" i="2"/>
  <c r="B1201" i="2"/>
  <c r="Q1200" i="2"/>
  <c r="G1200" i="2"/>
  <c r="K1200" i="2" s="1"/>
  <c r="O1200" i="2" s="1"/>
  <c r="F1200" i="2"/>
  <c r="D1200" i="2"/>
  <c r="P1200" i="2"/>
  <c r="B1200" i="2"/>
  <c r="K1199" i="2"/>
  <c r="O1199" i="2" s="1"/>
  <c r="G1199" i="2"/>
  <c r="F1199" i="2"/>
  <c r="Q1199" i="2" s="1"/>
  <c r="D1199" i="2"/>
  <c r="P1199" i="2"/>
  <c r="B1199" i="2"/>
  <c r="Q1198" i="2"/>
  <c r="P1198" i="2"/>
  <c r="G1198" i="2"/>
  <c r="K1198" i="2" s="1"/>
  <c r="O1198" i="2" s="1"/>
  <c r="F1198" i="2"/>
  <c r="D1198" i="2"/>
  <c r="B1198" i="2"/>
  <c r="P1197" i="2"/>
  <c r="K1197" i="2"/>
  <c r="O1197" i="2" s="1"/>
  <c r="G1197" i="2"/>
  <c r="F1197" i="2"/>
  <c r="Q1197" i="2" s="1"/>
  <c r="D1197" i="2"/>
  <c r="B1197" i="2"/>
  <c r="Q1196" i="2"/>
  <c r="G1196" i="2"/>
  <c r="K1196" i="2" s="1"/>
  <c r="O1196" i="2" s="1"/>
  <c r="F1196" i="2"/>
  <c r="D1196" i="2"/>
  <c r="P1196" i="2"/>
  <c r="B1196" i="2"/>
  <c r="K1195" i="2"/>
  <c r="O1195" i="2" s="1"/>
  <c r="G1195" i="2"/>
  <c r="F1195" i="2"/>
  <c r="Q1195" i="2" s="1"/>
  <c r="D1195" i="2"/>
  <c r="P1195" i="2"/>
  <c r="B1195" i="2"/>
  <c r="Q1194" i="2"/>
  <c r="P1194" i="2"/>
  <c r="O1194" i="2"/>
  <c r="G1194" i="2"/>
  <c r="K1194" i="2" s="1"/>
  <c r="F1194" i="2"/>
  <c r="D1194" i="2"/>
  <c r="B1194" i="2"/>
  <c r="P1193" i="2"/>
  <c r="K1193" i="2"/>
  <c r="O1193" i="2" s="1"/>
  <c r="G1193" i="2"/>
  <c r="F1193" i="2"/>
  <c r="Q1193" i="2" s="1"/>
  <c r="D1193" i="2"/>
  <c r="B1193" i="2"/>
  <c r="Q1192" i="2"/>
  <c r="G1192" i="2"/>
  <c r="K1192" i="2" s="1"/>
  <c r="O1192" i="2" s="1"/>
  <c r="F1192" i="2"/>
  <c r="D1192" i="2"/>
  <c r="P1192" i="2"/>
  <c r="B1192" i="2"/>
  <c r="K1191" i="2"/>
  <c r="O1191" i="2" s="1"/>
  <c r="G1191" i="2"/>
  <c r="F1191" i="2"/>
  <c r="Q1191" i="2" s="1"/>
  <c r="D1191" i="2"/>
  <c r="P1191" i="2"/>
  <c r="B1191" i="2"/>
  <c r="Q1190" i="2"/>
  <c r="P1190" i="2"/>
  <c r="G1190" i="2"/>
  <c r="K1190" i="2" s="1"/>
  <c r="O1190" i="2" s="1"/>
  <c r="F1190" i="2"/>
  <c r="D1190" i="2"/>
  <c r="B1190" i="2"/>
  <c r="P1189" i="2"/>
  <c r="K1189" i="2"/>
  <c r="O1189" i="2" s="1"/>
  <c r="G1189" i="2"/>
  <c r="F1189" i="2"/>
  <c r="Q1189" i="2" s="1"/>
  <c r="D1189" i="2"/>
  <c r="B1189" i="2"/>
  <c r="Q1188" i="2"/>
  <c r="G1188" i="2"/>
  <c r="K1188" i="2" s="1"/>
  <c r="O1188" i="2" s="1"/>
  <c r="F1188" i="2"/>
  <c r="D1188" i="2"/>
  <c r="P1188" i="2"/>
  <c r="B1188" i="2"/>
  <c r="K1187" i="2"/>
  <c r="O1187" i="2" s="1"/>
  <c r="G1187" i="2"/>
  <c r="F1187" i="2"/>
  <c r="Q1187" i="2" s="1"/>
  <c r="D1187" i="2"/>
  <c r="P1187" i="2"/>
  <c r="B1187" i="2"/>
  <c r="Q1186" i="2"/>
  <c r="P1186" i="2"/>
  <c r="G1186" i="2"/>
  <c r="K1186" i="2" s="1"/>
  <c r="O1186" i="2" s="1"/>
  <c r="F1186" i="2"/>
  <c r="D1186" i="2"/>
  <c r="B1186" i="2"/>
  <c r="P1185" i="2"/>
  <c r="K1185" i="2"/>
  <c r="O1185" i="2" s="1"/>
  <c r="G1185" i="2"/>
  <c r="F1185" i="2"/>
  <c r="Q1185" i="2" s="1"/>
  <c r="D1185" i="2"/>
  <c r="B1185" i="2"/>
  <c r="Q1184" i="2"/>
  <c r="G1184" i="2"/>
  <c r="K1184" i="2" s="1"/>
  <c r="O1184" i="2" s="1"/>
  <c r="F1184" i="2"/>
  <c r="D1184" i="2"/>
  <c r="P1184" i="2"/>
  <c r="B1184" i="2"/>
  <c r="K1183" i="2"/>
  <c r="O1183" i="2" s="1"/>
  <c r="G1183" i="2"/>
  <c r="F1183" i="2"/>
  <c r="Q1183" i="2" s="1"/>
  <c r="D1183" i="2"/>
  <c r="P1183" i="2"/>
  <c r="B1183" i="2"/>
  <c r="Q1182" i="2"/>
  <c r="P1182" i="2"/>
  <c r="G1182" i="2"/>
  <c r="K1182" i="2" s="1"/>
  <c r="O1182" i="2" s="1"/>
  <c r="F1182" i="2"/>
  <c r="D1182" i="2"/>
  <c r="B1182" i="2"/>
  <c r="P1181" i="2"/>
  <c r="K1181" i="2"/>
  <c r="O1181" i="2" s="1"/>
  <c r="G1181" i="2"/>
  <c r="F1181" i="2"/>
  <c r="Q1181" i="2" s="1"/>
  <c r="D1181" i="2"/>
  <c r="B1181" i="2"/>
  <c r="Q1180" i="2"/>
  <c r="G1180" i="2"/>
  <c r="K1180" i="2" s="1"/>
  <c r="O1180" i="2" s="1"/>
  <c r="F1180" i="2"/>
  <c r="D1180" i="2"/>
  <c r="P1180" i="2"/>
  <c r="B1180" i="2"/>
  <c r="K1179" i="2"/>
  <c r="O1179" i="2" s="1"/>
  <c r="G1179" i="2"/>
  <c r="F1179" i="2"/>
  <c r="Q1179" i="2" s="1"/>
  <c r="D1179" i="2"/>
  <c r="P1179" i="2"/>
  <c r="B1179" i="2"/>
  <c r="Q1178" i="2"/>
  <c r="P1178" i="2"/>
  <c r="O1178" i="2"/>
  <c r="G1178" i="2"/>
  <c r="K1178" i="2" s="1"/>
  <c r="F1178" i="2"/>
  <c r="D1178" i="2"/>
  <c r="B1178" i="2"/>
  <c r="P1177" i="2"/>
  <c r="K1177" i="2"/>
  <c r="O1177" i="2" s="1"/>
  <c r="G1177" i="2"/>
  <c r="F1177" i="2"/>
  <c r="Q1177" i="2" s="1"/>
  <c r="D1177" i="2"/>
  <c r="B1177" i="2"/>
  <c r="Q1176" i="2"/>
  <c r="G1176" i="2"/>
  <c r="K1176" i="2" s="1"/>
  <c r="O1176" i="2" s="1"/>
  <c r="F1176" i="2"/>
  <c r="D1176" i="2"/>
  <c r="P1176" i="2"/>
  <c r="B1176" i="2"/>
  <c r="K1175" i="2"/>
  <c r="O1175" i="2" s="1"/>
  <c r="G1175" i="2"/>
  <c r="F1175" i="2"/>
  <c r="Q1175" i="2" s="1"/>
  <c r="D1175" i="2"/>
  <c r="P1175" i="2"/>
  <c r="B1175" i="2"/>
  <c r="Q1174" i="2"/>
  <c r="P1174" i="2"/>
  <c r="G1174" i="2"/>
  <c r="K1174" i="2" s="1"/>
  <c r="O1174" i="2" s="1"/>
  <c r="F1174" i="2"/>
  <c r="D1174" i="2"/>
  <c r="B1174" i="2"/>
  <c r="P1173" i="2"/>
  <c r="K1173" i="2"/>
  <c r="O1173" i="2" s="1"/>
  <c r="G1173" i="2"/>
  <c r="F1173" i="2"/>
  <c r="Q1173" i="2" s="1"/>
  <c r="D1173" i="2"/>
  <c r="B1173" i="2"/>
  <c r="Q1172" i="2"/>
  <c r="G1172" i="2"/>
  <c r="K1172" i="2" s="1"/>
  <c r="O1172" i="2" s="1"/>
  <c r="F1172" i="2"/>
  <c r="D1172" i="2"/>
  <c r="P1172" i="2"/>
  <c r="B1172" i="2"/>
  <c r="K1171" i="2"/>
  <c r="O1171" i="2" s="1"/>
  <c r="G1171" i="2"/>
  <c r="F1171" i="2"/>
  <c r="Q1171" i="2" s="1"/>
  <c r="D1171" i="2"/>
  <c r="P1171" i="2"/>
  <c r="B1171" i="2"/>
  <c r="Q1170" i="2"/>
  <c r="P1170" i="2"/>
  <c r="G1170" i="2"/>
  <c r="K1170" i="2" s="1"/>
  <c r="O1170" i="2" s="1"/>
  <c r="F1170" i="2"/>
  <c r="D1170" i="2"/>
  <c r="B1170" i="2"/>
  <c r="P1169" i="2"/>
  <c r="K1169" i="2"/>
  <c r="O1169" i="2" s="1"/>
  <c r="G1169" i="2"/>
  <c r="F1169" i="2"/>
  <c r="Q1169" i="2" s="1"/>
  <c r="D1169" i="2"/>
  <c r="B1169" i="2"/>
  <c r="Q1168" i="2"/>
  <c r="G1168" i="2"/>
  <c r="K1168" i="2" s="1"/>
  <c r="O1168" i="2" s="1"/>
  <c r="F1168" i="2"/>
  <c r="D1168" i="2"/>
  <c r="P1168" i="2"/>
  <c r="B1168" i="2"/>
  <c r="K1167" i="2"/>
  <c r="O1167" i="2" s="1"/>
  <c r="G1167" i="2"/>
  <c r="F1167" i="2"/>
  <c r="Q1167" i="2" s="1"/>
  <c r="D1167" i="2"/>
  <c r="P1167" i="2"/>
  <c r="B1167" i="2"/>
  <c r="Q1166" i="2"/>
  <c r="P1166" i="2"/>
  <c r="G1166" i="2"/>
  <c r="K1166" i="2" s="1"/>
  <c r="O1166" i="2" s="1"/>
  <c r="F1166" i="2"/>
  <c r="D1166" i="2"/>
  <c r="B1166" i="2"/>
  <c r="P1165" i="2"/>
  <c r="K1165" i="2"/>
  <c r="O1165" i="2" s="1"/>
  <c r="G1165" i="2"/>
  <c r="F1165" i="2"/>
  <c r="Q1165" i="2" s="1"/>
  <c r="D1165" i="2"/>
  <c r="B1165" i="2"/>
  <c r="Q1164" i="2"/>
  <c r="G1164" i="2"/>
  <c r="K1164" i="2" s="1"/>
  <c r="O1164" i="2" s="1"/>
  <c r="F1164" i="2"/>
  <c r="D1164" i="2"/>
  <c r="P1164" i="2"/>
  <c r="B1164" i="2"/>
  <c r="K1163" i="2"/>
  <c r="O1163" i="2" s="1"/>
  <c r="G1163" i="2"/>
  <c r="F1163" i="2"/>
  <c r="Q1163" i="2" s="1"/>
  <c r="D1163" i="2"/>
  <c r="P1163" i="2"/>
  <c r="B1163" i="2"/>
  <c r="Q1162" i="2"/>
  <c r="P1162" i="2"/>
  <c r="O1162" i="2"/>
  <c r="G1162" i="2"/>
  <c r="K1162" i="2" s="1"/>
  <c r="F1162" i="2"/>
  <c r="D1162" i="2"/>
  <c r="B1162" i="2"/>
  <c r="P1161" i="2"/>
  <c r="K1161" i="2"/>
  <c r="O1161" i="2" s="1"/>
  <c r="G1161" i="2"/>
  <c r="F1161" i="2"/>
  <c r="Q1161" i="2" s="1"/>
  <c r="D1161" i="2"/>
  <c r="B1161" i="2"/>
  <c r="Q1160" i="2"/>
  <c r="G1160" i="2"/>
  <c r="K1160" i="2" s="1"/>
  <c r="O1160" i="2" s="1"/>
  <c r="F1160" i="2"/>
  <c r="D1160" i="2"/>
  <c r="P1160" i="2"/>
  <c r="B1160" i="2"/>
  <c r="K1159" i="2"/>
  <c r="O1159" i="2" s="1"/>
  <c r="G1159" i="2"/>
  <c r="F1159" i="2"/>
  <c r="Q1159" i="2" s="1"/>
  <c r="D1159" i="2"/>
  <c r="P1159" i="2"/>
  <c r="B1159" i="2"/>
  <c r="Q1158" i="2"/>
  <c r="P1158" i="2"/>
  <c r="G1158" i="2"/>
  <c r="K1158" i="2" s="1"/>
  <c r="O1158" i="2" s="1"/>
  <c r="F1158" i="2"/>
  <c r="D1158" i="2"/>
  <c r="B1158" i="2"/>
  <c r="P1157" i="2"/>
  <c r="K1157" i="2"/>
  <c r="O1157" i="2" s="1"/>
  <c r="G1157" i="2"/>
  <c r="F1157" i="2"/>
  <c r="Q1157" i="2" s="1"/>
  <c r="D1157" i="2"/>
  <c r="B1157" i="2"/>
  <c r="Q1156" i="2"/>
  <c r="G1156" i="2"/>
  <c r="K1156" i="2" s="1"/>
  <c r="O1156" i="2" s="1"/>
  <c r="F1156" i="2"/>
  <c r="D1156" i="2"/>
  <c r="P1156" i="2"/>
  <c r="B1156" i="2"/>
  <c r="K1155" i="2"/>
  <c r="O1155" i="2" s="1"/>
  <c r="G1155" i="2"/>
  <c r="F1155" i="2"/>
  <c r="Q1155" i="2" s="1"/>
  <c r="D1155" i="2"/>
  <c r="P1155" i="2"/>
  <c r="B1155" i="2"/>
  <c r="Q1154" i="2"/>
  <c r="P1154" i="2"/>
  <c r="G1154" i="2"/>
  <c r="K1154" i="2" s="1"/>
  <c r="O1154" i="2" s="1"/>
  <c r="F1154" i="2"/>
  <c r="D1154" i="2"/>
  <c r="B1154" i="2"/>
  <c r="P1153" i="2"/>
  <c r="K1153" i="2"/>
  <c r="O1153" i="2" s="1"/>
  <c r="G1153" i="2"/>
  <c r="F1153" i="2"/>
  <c r="Q1153" i="2" s="1"/>
  <c r="D1153" i="2"/>
  <c r="B1153" i="2"/>
  <c r="Q1152" i="2"/>
  <c r="G1152" i="2"/>
  <c r="K1152" i="2" s="1"/>
  <c r="O1152" i="2" s="1"/>
  <c r="F1152" i="2"/>
  <c r="D1152" i="2"/>
  <c r="P1152" i="2"/>
  <c r="B1152" i="2"/>
  <c r="K1151" i="2"/>
  <c r="O1151" i="2" s="1"/>
  <c r="G1151" i="2"/>
  <c r="F1151" i="2"/>
  <c r="Q1151" i="2" s="1"/>
  <c r="D1151" i="2"/>
  <c r="P1151" i="2"/>
  <c r="B1151" i="2"/>
  <c r="Q1150" i="2"/>
  <c r="P1150" i="2"/>
  <c r="G1150" i="2"/>
  <c r="K1150" i="2" s="1"/>
  <c r="O1150" i="2" s="1"/>
  <c r="F1150" i="2"/>
  <c r="D1150" i="2"/>
  <c r="B1150" i="2"/>
  <c r="P1149" i="2"/>
  <c r="K1149" i="2"/>
  <c r="O1149" i="2" s="1"/>
  <c r="G1149" i="2"/>
  <c r="F1149" i="2"/>
  <c r="Q1149" i="2" s="1"/>
  <c r="D1149" i="2"/>
  <c r="B1149" i="2"/>
  <c r="Q1148" i="2"/>
  <c r="G1148" i="2"/>
  <c r="K1148" i="2" s="1"/>
  <c r="O1148" i="2" s="1"/>
  <c r="F1148" i="2"/>
  <c r="D1148" i="2"/>
  <c r="P1148" i="2"/>
  <c r="B1148" i="2"/>
  <c r="K1147" i="2"/>
  <c r="O1147" i="2" s="1"/>
  <c r="G1147" i="2"/>
  <c r="F1147" i="2"/>
  <c r="Q1147" i="2" s="1"/>
  <c r="D1147" i="2"/>
  <c r="P1147" i="2"/>
  <c r="B1147" i="2"/>
  <c r="Q1146" i="2"/>
  <c r="P1146" i="2"/>
  <c r="O1146" i="2"/>
  <c r="G1146" i="2"/>
  <c r="K1146" i="2" s="1"/>
  <c r="F1146" i="2"/>
  <c r="D1146" i="2"/>
  <c r="B1146" i="2"/>
  <c r="P1145" i="2"/>
  <c r="K1145" i="2"/>
  <c r="O1145" i="2" s="1"/>
  <c r="G1145" i="2"/>
  <c r="F1145" i="2"/>
  <c r="Q1145" i="2" s="1"/>
  <c r="D1145" i="2"/>
  <c r="B1145" i="2"/>
  <c r="Q1144" i="2"/>
  <c r="G1144" i="2"/>
  <c r="K1144" i="2" s="1"/>
  <c r="O1144" i="2" s="1"/>
  <c r="F1144" i="2"/>
  <c r="D1144" i="2"/>
  <c r="P1144" i="2"/>
  <c r="B1144" i="2"/>
  <c r="K1143" i="2"/>
  <c r="O1143" i="2" s="1"/>
  <c r="G1143" i="2"/>
  <c r="F1143" i="2"/>
  <c r="Q1143" i="2" s="1"/>
  <c r="D1143" i="2"/>
  <c r="P1143" i="2"/>
  <c r="B1143" i="2"/>
  <c r="Q1142" i="2"/>
  <c r="P1142" i="2"/>
  <c r="G1142" i="2"/>
  <c r="K1142" i="2" s="1"/>
  <c r="O1142" i="2" s="1"/>
  <c r="F1142" i="2"/>
  <c r="D1142" i="2"/>
  <c r="B1142" i="2"/>
  <c r="P1141" i="2"/>
  <c r="K1141" i="2"/>
  <c r="O1141" i="2" s="1"/>
  <c r="G1141" i="2"/>
  <c r="F1141" i="2"/>
  <c r="Q1141" i="2" s="1"/>
  <c r="D1141" i="2"/>
  <c r="B1141" i="2"/>
  <c r="Q1140" i="2"/>
  <c r="G1140" i="2"/>
  <c r="K1140" i="2" s="1"/>
  <c r="O1140" i="2" s="1"/>
  <c r="F1140" i="2"/>
  <c r="D1140" i="2"/>
  <c r="P1140" i="2"/>
  <c r="B1140" i="2"/>
  <c r="K1139" i="2"/>
  <c r="O1139" i="2" s="1"/>
  <c r="G1139" i="2"/>
  <c r="F1139" i="2"/>
  <c r="Q1139" i="2" s="1"/>
  <c r="D1139" i="2"/>
  <c r="P1139" i="2"/>
  <c r="B1139" i="2"/>
  <c r="Q1138" i="2"/>
  <c r="P1138" i="2"/>
  <c r="G1138" i="2"/>
  <c r="K1138" i="2" s="1"/>
  <c r="O1138" i="2" s="1"/>
  <c r="F1138" i="2"/>
  <c r="D1138" i="2"/>
  <c r="B1138" i="2"/>
  <c r="P1137" i="2"/>
  <c r="K1137" i="2"/>
  <c r="O1137" i="2" s="1"/>
  <c r="G1137" i="2"/>
  <c r="F1137" i="2"/>
  <c r="Q1137" i="2" s="1"/>
  <c r="D1137" i="2"/>
  <c r="B1137" i="2"/>
  <c r="Q1136" i="2"/>
  <c r="G1136" i="2"/>
  <c r="K1136" i="2" s="1"/>
  <c r="O1136" i="2" s="1"/>
  <c r="F1136" i="2"/>
  <c r="D1136" i="2"/>
  <c r="P1136" i="2"/>
  <c r="B1136" i="2"/>
  <c r="K1135" i="2"/>
  <c r="O1135" i="2" s="1"/>
  <c r="G1135" i="2"/>
  <c r="F1135" i="2"/>
  <c r="Q1135" i="2" s="1"/>
  <c r="D1135" i="2"/>
  <c r="P1135" i="2"/>
  <c r="B1135" i="2"/>
  <c r="Q1134" i="2"/>
  <c r="P1134" i="2"/>
  <c r="G1134" i="2"/>
  <c r="K1134" i="2" s="1"/>
  <c r="O1134" i="2" s="1"/>
  <c r="F1134" i="2"/>
  <c r="D1134" i="2"/>
  <c r="B1134" i="2"/>
  <c r="P1133" i="2"/>
  <c r="K1133" i="2"/>
  <c r="O1133" i="2" s="1"/>
  <c r="G1133" i="2"/>
  <c r="F1133" i="2"/>
  <c r="Q1133" i="2" s="1"/>
  <c r="D1133" i="2"/>
  <c r="B1133" i="2"/>
  <c r="Q1132" i="2"/>
  <c r="G1132" i="2"/>
  <c r="K1132" i="2" s="1"/>
  <c r="O1132" i="2" s="1"/>
  <c r="F1132" i="2"/>
  <c r="D1132" i="2"/>
  <c r="P1132" i="2"/>
  <c r="B1132" i="2"/>
  <c r="K1131" i="2"/>
  <c r="O1131" i="2" s="1"/>
  <c r="G1131" i="2"/>
  <c r="F1131" i="2"/>
  <c r="Q1131" i="2" s="1"/>
  <c r="D1131" i="2"/>
  <c r="P1131" i="2"/>
  <c r="B1131" i="2"/>
  <c r="Q1130" i="2"/>
  <c r="P1130" i="2"/>
  <c r="O1130" i="2"/>
  <c r="G1130" i="2"/>
  <c r="K1130" i="2" s="1"/>
  <c r="F1130" i="2"/>
  <c r="D1130" i="2"/>
  <c r="B1130" i="2"/>
  <c r="P1129" i="2"/>
  <c r="K1129" i="2"/>
  <c r="O1129" i="2" s="1"/>
  <c r="G1129" i="2"/>
  <c r="F1129" i="2"/>
  <c r="Q1129" i="2" s="1"/>
  <c r="D1129" i="2"/>
  <c r="B1129" i="2"/>
  <c r="Q1128" i="2"/>
  <c r="G1128" i="2"/>
  <c r="K1128" i="2" s="1"/>
  <c r="O1128" i="2" s="1"/>
  <c r="F1128" i="2"/>
  <c r="D1128" i="2"/>
  <c r="P1128" i="2"/>
  <c r="B1128" i="2"/>
  <c r="K1127" i="2"/>
  <c r="O1127" i="2" s="1"/>
  <c r="G1127" i="2"/>
  <c r="F1127" i="2"/>
  <c r="Q1127" i="2" s="1"/>
  <c r="D1127" i="2"/>
  <c r="P1127" i="2"/>
  <c r="B1127" i="2"/>
  <c r="Q1126" i="2"/>
  <c r="P1126" i="2"/>
  <c r="G1126" i="2"/>
  <c r="K1126" i="2" s="1"/>
  <c r="O1126" i="2" s="1"/>
  <c r="F1126" i="2"/>
  <c r="D1126" i="2"/>
  <c r="B1126" i="2"/>
  <c r="P1125" i="2"/>
  <c r="K1125" i="2"/>
  <c r="O1125" i="2" s="1"/>
  <c r="G1125" i="2"/>
  <c r="F1125" i="2"/>
  <c r="Q1125" i="2" s="1"/>
  <c r="D1125" i="2"/>
  <c r="B1125" i="2"/>
  <c r="Q1124" i="2"/>
  <c r="G1124" i="2"/>
  <c r="K1124" i="2" s="1"/>
  <c r="O1124" i="2" s="1"/>
  <c r="F1124" i="2"/>
  <c r="D1124" i="2"/>
  <c r="P1124" i="2"/>
  <c r="B1124" i="2"/>
  <c r="K1123" i="2"/>
  <c r="O1123" i="2" s="1"/>
  <c r="G1123" i="2"/>
  <c r="F1123" i="2"/>
  <c r="Q1123" i="2" s="1"/>
  <c r="D1123" i="2"/>
  <c r="P1123" i="2"/>
  <c r="B1123" i="2"/>
  <c r="Q1122" i="2"/>
  <c r="P1122" i="2"/>
  <c r="G1122" i="2"/>
  <c r="K1122" i="2" s="1"/>
  <c r="O1122" i="2" s="1"/>
  <c r="F1122" i="2"/>
  <c r="D1122" i="2"/>
  <c r="B1122" i="2"/>
  <c r="P1121" i="2"/>
  <c r="K1121" i="2"/>
  <c r="O1121" i="2" s="1"/>
  <c r="G1121" i="2"/>
  <c r="F1121" i="2"/>
  <c r="Q1121" i="2" s="1"/>
  <c r="D1121" i="2"/>
  <c r="B1121" i="2"/>
  <c r="Q1120" i="2"/>
  <c r="G1120" i="2"/>
  <c r="K1120" i="2" s="1"/>
  <c r="O1120" i="2" s="1"/>
  <c r="F1120" i="2"/>
  <c r="D1120" i="2"/>
  <c r="P1120" i="2"/>
  <c r="B1120" i="2"/>
  <c r="K1119" i="2"/>
  <c r="O1119" i="2" s="1"/>
  <c r="G1119" i="2"/>
  <c r="F1119" i="2"/>
  <c r="Q1119" i="2" s="1"/>
  <c r="D1119" i="2"/>
  <c r="P1119" i="2"/>
  <c r="B1119" i="2"/>
  <c r="Q1118" i="2"/>
  <c r="P1118" i="2"/>
  <c r="G1118" i="2"/>
  <c r="K1118" i="2" s="1"/>
  <c r="O1118" i="2" s="1"/>
  <c r="F1118" i="2"/>
  <c r="D1118" i="2"/>
  <c r="B1118" i="2"/>
  <c r="P1117" i="2"/>
  <c r="K1117" i="2"/>
  <c r="O1117" i="2" s="1"/>
  <c r="G1117" i="2"/>
  <c r="F1117" i="2"/>
  <c r="Q1117" i="2" s="1"/>
  <c r="D1117" i="2"/>
  <c r="B1117" i="2"/>
  <c r="Q1116" i="2"/>
  <c r="G1116" i="2"/>
  <c r="K1116" i="2" s="1"/>
  <c r="O1116" i="2" s="1"/>
  <c r="F1116" i="2"/>
  <c r="D1116" i="2"/>
  <c r="P1116" i="2"/>
  <c r="B1116" i="2"/>
  <c r="K1115" i="2"/>
  <c r="O1115" i="2" s="1"/>
  <c r="G1115" i="2"/>
  <c r="F1115" i="2"/>
  <c r="Q1115" i="2" s="1"/>
  <c r="D1115" i="2"/>
  <c r="P1115" i="2"/>
  <c r="B1115" i="2"/>
  <c r="Q1114" i="2"/>
  <c r="P1114" i="2"/>
  <c r="O1114" i="2"/>
  <c r="G1114" i="2"/>
  <c r="K1114" i="2" s="1"/>
  <c r="F1114" i="2"/>
  <c r="D1114" i="2"/>
  <c r="B1114" i="2"/>
  <c r="P1113" i="2"/>
  <c r="K1113" i="2"/>
  <c r="O1113" i="2" s="1"/>
  <c r="G1113" i="2"/>
  <c r="F1113" i="2"/>
  <c r="Q1113" i="2" s="1"/>
  <c r="D1113" i="2"/>
  <c r="B1113" i="2"/>
  <c r="Q1112" i="2"/>
  <c r="G1112" i="2"/>
  <c r="K1112" i="2" s="1"/>
  <c r="O1112" i="2" s="1"/>
  <c r="F1112" i="2"/>
  <c r="D1112" i="2"/>
  <c r="P1112" i="2"/>
  <c r="B1112" i="2"/>
  <c r="K1111" i="2"/>
  <c r="O1111" i="2" s="1"/>
  <c r="G1111" i="2"/>
  <c r="F1111" i="2"/>
  <c r="Q1111" i="2" s="1"/>
  <c r="D1111" i="2"/>
  <c r="P1111" i="2"/>
  <c r="B1111" i="2"/>
  <c r="Q1110" i="2"/>
  <c r="P1110" i="2"/>
  <c r="G1110" i="2"/>
  <c r="K1110" i="2" s="1"/>
  <c r="O1110" i="2" s="1"/>
  <c r="F1110" i="2"/>
  <c r="D1110" i="2"/>
  <c r="B1110" i="2"/>
  <c r="P1109" i="2"/>
  <c r="K1109" i="2"/>
  <c r="O1109" i="2" s="1"/>
  <c r="G1109" i="2"/>
  <c r="F1109" i="2"/>
  <c r="Q1109" i="2" s="1"/>
  <c r="D1109" i="2"/>
  <c r="B1109" i="2"/>
  <c r="Q1108" i="2"/>
  <c r="G1108" i="2"/>
  <c r="K1108" i="2" s="1"/>
  <c r="O1108" i="2" s="1"/>
  <c r="F1108" i="2"/>
  <c r="D1108" i="2"/>
  <c r="P1108" i="2"/>
  <c r="B1108" i="2"/>
  <c r="K1107" i="2"/>
  <c r="O1107" i="2" s="1"/>
  <c r="G1107" i="2"/>
  <c r="F1107" i="2"/>
  <c r="Q1107" i="2" s="1"/>
  <c r="D1107" i="2"/>
  <c r="P1107" i="2"/>
  <c r="B1107" i="2"/>
  <c r="Q1106" i="2"/>
  <c r="P1106" i="2"/>
  <c r="G1106" i="2"/>
  <c r="K1106" i="2" s="1"/>
  <c r="O1106" i="2" s="1"/>
  <c r="F1106" i="2"/>
  <c r="D1106" i="2"/>
  <c r="B1106" i="2"/>
  <c r="P1105" i="2"/>
  <c r="K1105" i="2"/>
  <c r="O1105" i="2" s="1"/>
  <c r="G1105" i="2"/>
  <c r="F1105" i="2"/>
  <c r="Q1105" i="2" s="1"/>
  <c r="D1105" i="2"/>
  <c r="B1105" i="2"/>
  <c r="Q1104" i="2"/>
  <c r="G1104" i="2"/>
  <c r="K1104" i="2" s="1"/>
  <c r="O1104" i="2" s="1"/>
  <c r="F1104" i="2"/>
  <c r="D1104" i="2"/>
  <c r="P1104" i="2"/>
  <c r="B1104" i="2"/>
  <c r="K1103" i="2"/>
  <c r="O1103" i="2" s="1"/>
  <c r="G1103" i="2"/>
  <c r="F1103" i="2"/>
  <c r="Q1103" i="2" s="1"/>
  <c r="D1103" i="2"/>
  <c r="P1103" i="2"/>
  <c r="B1103" i="2"/>
  <c r="Q1102" i="2"/>
  <c r="P1102" i="2"/>
  <c r="G1102" i="2"/>
  <c r="K1102" i="2" s="1"/>
  <c r="O1102" i="2" s="1"/>
  <c r="F1102" i="2"/>
  <c r="D1102" i="2"/>
  <c r="B1102" i="2"/>
  <c r="P1101" i="2"/>
  <c r="K1101" i="2"/>
  <c r="O1101" i="2" s="1"/>
  <c r="G1101" i="2"/>
  <c r="F1101" i="2"/>
  <c r="Q1101" i="2" s="1"/>
  <c r="D1101" i="2"/>
  <c r="B1101" i="2"/>
  <c r="Q1100" i="2"/>
  <c r="G1100" i="2"/>
  <c r="K1100" i="2" s="1"/>
  <c r="O1100" i="2" s="1"/>
  <c r="F1100" i="2"/>
  <c r="D1100" i="2"/>
  <c r="P1100" i="2"/>
  <c r="B1100" i="2"/>
  <c r="K1099" i="2"/>
  <c r="O1099" i="2" s="1"/>
  <c r="G1099" i="2"/>
  <c r="F1099" i="2"/>
  <c r="Q1099" i="2" s="1"/>
  <c r="D1099" i="2"/>
  <c r="P1099" i="2"/>
  <c r="B1099" i="2"/>
  <c r="Q1098" i="2"/>
  <c r="P1098" i="2"/>
  <c r="O1098" i="2"/>
  <c r="G1098" i="2"/>
  <c r="K1098" i="2" s="1"/>
  <c r="F1098" i="2"/>
  <c r="D1098" i="2"/>
  <c r="B1098" i="2"/>
  <c r="P1097" i="2"/>
  <c r="K1097" i="2"/>
  <c r="O1097" i="2" s="1"/>
  <c r="G1097" i="2"/>
  <c r="F1097" i="2"/>
  <c r="Q1097" i="2" s="1"/>
  <c r="D1097" i="2"/>
  <c r="B1097" i="2"/>
  <c r="Q1096" i="2"/>
  <c r="G1096" i="2"/>
  <c r="K1096" i="2" s="1"/>
  <c r="O1096" i="2" s="1"/>
  <c r="F1096" i="2"/>
  <c r="D1096" i="2"/>
  <c r="P1096" i="2"/>
  <c r="B1096" i="2"/>
  <c r="K1095" i="2"/>
  <c r="O1095" i="2" s="1"/>
  <c r="G1095" i="2"/>
  <c r="F1095" i="2"/>
  <c r="Q1095" i="2" s="1"/>
  <c r="D1095" i="2"/>
  <c r="P1095" i="2"/>
  <c r="B1095" i="2"/>
  <c r="Q1094" i="2"/>
  <c r="P1094" i="2"/>
  <c r="G1094" i="2"/>
  <c r="K1094" i="2" s="1"/>
  <c r="O1094" i="2" s="1"/>
  <c r="F1094" i="2"/>
  <c r="D1094" i="2"/>
  <c r="B1094" i="2"/>
  <c r="P1093" i="2"/>
  <c r="K1093" i="2"/>
  <c r="O1093" i="2" s="1"/>
  <c r="G1093" i="2"/>
  <c r="F1093" i="2"/>
  <c r="Q1093" i="2" s="1"/>
  <c r="D1093" i="2"/>
  <c r="B1093" i="2"/>
  <c r="Q1092" i="2"/>
  <c r="G1092" i="2"/>
  <c r="K1092" i="2" s="1"/>
  <c r="O1092" i="2" s="1"/>
  <c r="F1092" i="2"/>
  <c r="D1092" i="2"/>
  <c r="P1092" i="2"/>
  <c r="B1092" i="2"/>
  <c r="K1091" i="2"/>
  <c r="O1091" i="2" s="1"/>
  <c r="G1091" i="2"/>
  <c r="F1091" i="2"/>
  <c r="Q1091" i="2" s="1"/>
  <c r="D1091" i="2"/>
  <c r="P1091" i="2"/>
  <c r="B1091" i="2"/>
  <c r="Q1090" i="2"/>
  <c r="P1090" i="2"/>
  <c r="G1090" i="2"/>
  <c r="K1090" i="2" s="1"/>
  <c r="O1090" i="2" s="1"/>
  <c r="F1090" i="2"/>
  <c r="D1090" i="2"/>
  <c r="B1090" i="2"/>
  <c r="P1089" i="2"/>
  <c r="K1089" i="2"/>
  <c r="O1089" i="2" s="1"/>
  <c r="G1089" i="2"/>
  <c r="F1089" i="2"/>
  <c r="Q1089" i="2" s="1"/>
  <c r="D1089" i="2"/>
  <c r="B1089" i="2"/>
  <c r="Q1088" i="2"/>
  <c r="G1088" i="2"/>
  <c r="K1088" i="2" s="1"/>
  <c r="O1088" i="2" s="1"/>
  <c r="F1088" i="2"/>
  <c r="D1088" i="2"/>
  <c r="P1088" i="2"/>
  <c r="B1088" i="2"/>
  <c r="K1087" i="2"/>
  <c r="O1087" i="2" s="1"/>
  <c r="G1087" i="2"/>
  <c r="F1087" i="2"/>
  <c r="Q1087" i="2" s="1"/>
  <c r="D1087" i="2"/>
  <c r="P1087" i="2"/>
  <c r="B1087" i="2"/>
  <c r="Q1086" i="2"/>
  <c r="P1086" i="2"/>
  <c r="G1086" i="2"/>
  <c r="K1086" i="2" s="1"/>
  <c r="O1086" i="2" s="1"/>
  <c r="F1086" i="2"/>
  <c r="D1086" i="2"/>
  <c r="B1086" i="2"/>
  <c r="P1085" i="2"/>
  <c r="K1085" i="2"/>
  <c r="O1085" i="2" s="1"/>
  <c r="G1085" i="2"/>
  <c r="F1085" i="2"/>
  <c r="Q1085" i="2" s="1"/>
  <c r="D1085" i="2"/>
  <c r="B1085" i="2"/>
  <c r="Q1084" i="2"/>
  <c r="G1084" i="2"/>
  <c r="K1084" i="2" s="1"/>
  <c r="O1084" i="2" s="1"/>
  <c r="F1084" i="2"/>
  <c r="D1084" i="2"/>
  <c r="P1084" i="2"/>
  <c r="B1084" i="2"/>
  <c r="K1083" i="2"/>
  <c r="O1083" i="2" s="1"/>
  <c r="G1083" i="2"/>
  <c r="F1083" i="2"/>
  <c r="Q1083" i="2" s="1"/>
  <c r="D1083" i="2"/>
  <c r="P1083" i="2"/>
  <c r="B1083" i="2"/>
  <c r="Q1082" i="2"/>
  <c r="P1082" i="2"/>
  <c r="O1082" i="2"/>
  <c r="G1082" i="2"/>
  <c r="K1082" i="2" s="1"/>
  <c r="F1082" i="2"/>
  <c r="D1082" i="2"/>
  <c r="B1082" i="2"/>
  <c r="P1081" i="2"/>
  <c r="K1081" i="2"/>
  <c r="O1081" i="2" s="1"/>
  <c r="G1081" i="2"/>
  <c r="F1081" i="2"/>
  <c r="Q1081" i="2" s="1"/>
  <c r="D1081" i="2"/>
  <c r="B1081" i="2"/>
  <c r="Q1080" i="2"/>
  <c r="G1080" i="2"/>
  <c r="K1080" i="2" s="1"/>
  <c r="O1080" i="2" s="1"/>
  <c r="F1080" i="2"/>
  <c r="D1080" i="2"/>
  <c r="P1080" i="2"/>
  <c r="B1080" i="2"/>
  <c r="K1079" i="2"/>
  <c r="O1079" i="2" s="1"/>
  <c r="G1079" i="2"/>
  <c r="F1079" i="2"/>
  <c r="Q1079" i="2" s="1"/>
  <c r="D1079" i="2"/>
  <c r="P1079" i="2"/>
  <c r="B1079" i="2"/>
  <c r="Q1078" i="2"/>
  <c r="P1078" i="2"/>
  <c r="G1078" i="2"/>
  <c r="K1078" i="2" s="1"/>
  <c r="O1078" i="2" s="1"/>
  <c r="F1078" i="2"/>
  <c r="D1078" i="2"/>
  <c r="B1078" i="2"/>
  <c r="P1077" i="2"/>
  <c r="K1077" i="2"/>
  <c r="O1077" i="2" s="1"/>
  <c r="G1077" i="2"/>
  <c r="F1077" i="2"/>
  <c r="Q1077" i="2" s="1"/>
  <c r="D1077" i="2"/>
  <c r="B1077" i="2"/>
  <c r="Q1076" i="2"/>
  <c r="G1076" i="2"/>
  <c r="K1076" i="2" s="1"/>
  <c r="O1076" i="2" s="1"/>
  <c r="F1076" i="2"/>
  <c r="D1076" i="2"/>
  <c r="P1076" i="2"/>
  <c r="B1076" i="2"/>
  <c r="K1075" i="2"/>
  <c r="O1075" i="2" s="1"/>
  <c r="G1075" i="2"/>
  <c r="F1075" i="2"/>
  <c r="Q1075" i="2" s="1"/>
  <c r="D1075" i="2"/>
  <c r="P1075" i="2"/>
  <c r="B1075" i="2"/>
  <c r="Q1074" i="2"/>
  <c r="P1074" i="2"/>
  <c r="G1074" i="2"/>
  <c r="K1074" i="2" s="1"/>
  <c r="O1074" i="2" s="1"/>
  <c r="F1074" i="2"/>
  <c r="D1074" i="2"/>
  <c r="B1074" i="2"/>
  <c r="P1073" i="2"/>
  <c r="K1073" i="2"/>
  <c r="O1073" i="2" s="1"/>
  <c r="G1073" i="2"/>
  <c r="F1073" i="2"/>
  <c r="Q1073" i="2" s="1"/>
  <c r="D1073" i="2"/>
  <c r="B1073" i="2"/>
  <c r="Q1072" i="2"/>
  <c r="G1072" i="2"/>
  <c r="K1072" i="2" s="1"/>
  <c r="O1072" i="2" s="1"/>
  <c r="F1072" i="2"/>
  <c r="D1072" i="2"/>
  <c r="P1072" i="2"/>
  <c r="B1072" i="2"/>
  <c r="K1071" i="2"/>
  <c r="O1071" i="2" s="1"/>
  <c r="G1071" i="2"/>
  <c r="F1071" i="2"/>
  <c r="Q1071" i="2" s="1"/>
  <c r="D1071" i="2"/>
  <c r="P1071" i="2"/>
  <c r="B1071" i="2"/>
  <c r="Q1070" i="2"/>
  <c r="P1070" i="2"/>
  <c r="G1070" i="2"/>
  <c r="K1070" i="2" s="1"/>
  <c r="O1070" i="2" s="1"/>
  <c r="F1070" i="2"/>
  <c r="D1070" i="2"/>
  <c r="B1070" i="2"/>
  <c r="P1069" i="2"/>
  <c r="K1069" i="2"/>
  <c r="O1069" i="2" s="1"/>
  <c r="G1069" i="2"/>
  <c r="F1069" i="2"/>
  <c r="Q1069" i="2" s="1"/>
  <c r="D1069" i="2"/>
  <c r="B1069" i="2"/>
  <c r="Q1068" i="2"/>
  <c r="G1068" i="2"/>
  <c r="K1068" i="2" s="1"/>
  <c r="O1068" i="2" s="1"/>
  <c r="F1068" i="2"/>
  <c r="D1068" i="2"/>
  <c r="P1068" i="2"/>
  <c r="B1068" i="2"/>
  <c r="K1067" i="2"/>
  <c r="O1067" i="2" s="1"/>
  <c r="G1067" i="2"/>
  <c r="F1067" i="2"/>
  <c r="Q1067" i="2" s="1"/>
  <c r="D1067" i="2"/>
  <c r="P1067" i="2"/>
  <c r="B1067" i="2"/>
  <c r="Q1066" i="2"/>
  <c r="P1066" i="2"/>
  <c r="O1066" i="2"/>
  <c r="G1066" i="2"/>
  <c r="K1066" i="2" s="1"/>
  <c r="F1066" i="2"/>
  <c r="D1066" i="2"/>
  <c r="B1066" i="2"/>
  <c r="P1065" i="2"/>
  <c r="K1065" i="2"/>
  <c r="O1065" i="2" s="1"/>
  <c r="G1065" i="2"/>
  <c r="F1065" i="2"/>
  <c r="Q1065" i="2" s="1"/>
  <c r="D1065" i="2"/>
  <c r="B1065" i="2"/>
  <c r="Q1064" i="2"/>
  <c r="G1064" i="2"/>
  <c r="K1064" i="2" s="1"/>
  <c r="O1064" i="2" s="1"/>
  <c r="F1064" i="2"/>
  <c r="D1064" i="2"/>
  <c r="P1064" i="2"/>
  <c r="B1064" i="2"/>
  <c r="K1063" i="2"/>
  <c r="O1063" i="2" s="1"/>
  <c r="G1063" i="2"/>
  <c r="F1063" i="2"/>
  <c r="Q1063" i="2" s="1"/>
  <c r="D1063" i="2"/>
  <c r="P1063" i="2"/>
  <c r="B1063" i="2"/>
  <c r="Q1062" i="2"/>
  <c r="P1062" i="2"/>
  <c r="G1062" i="2"/>
  <c r="K1062" i="2" s="1"/>
  <c r="O1062" i="2" s="1"/>
  <c r="F1062" i="2"/>
  <c r="D1062" i="2"/>
  <c r="B1062" i="2"/>
  <c r="P1061" i="2"/>
  <c r="K1061" i="2"/>
  <c r="O1061" i="2" s="1"/>
  <c r="G1061" i="2"/>
  <c r="F1061" i="2"/>
  <c r="Q1061" i="2" s="1"/>
  <c r="D1061" i="2"/>
  <c r="B1061" i="2"/>
  <c r="Q1060" i="2"/>
  <c r="G1060" i="2"/>
  <c r="K1060" i="2" s="1"/>
  <c r="O1060" i="2" s="1"/>
  <c r="F1060" i="2"/>
  <c r="D1060" i="2"/>
  <c r="P1060" i="2"/>
  <c r="B1060" i="2"/>
  <c r="K1059" i="2"/>
  <c r="O1059" i="2" s="1"/>
  <c r="G1059" i="2"/>
  <c r="F1059" i="2"/>
  <c r="Q1059" i="2" s="1"/>
  <c r="D1059" i="2"/>
  <c r="P1059" i="2"/>
  <c r="B1059" i="2"/>
  <c r="Q1058" i="2"/>
  <c r="P1058" i="2"/>
  <c r="G1058" i="2"/>
  <c r="K1058" i="2" s="1"/>
  <c r="O1058" i="2" s="1"/>
  <c r="F1058" i="2"/>
  <c r="D1058" i="2"/>
  <c r="B1058" i="2"/>
  <c r="P1057" i="2"/>
  <c r="K1057" i="2"/>
  <c r="O1057" i="2" s="1"/>
  <c r="G1057" i="2"/>
  <c r="F1057" i="2"/>
  <c r="Q1057" i="2" s="1"/>
  <c r="D1057" i="2"/>
  <c r="B1057" i="2"/>
  <c r="Q1056" i="2"/>
  <c r="G1056" i="2"/>
  <c r="K1056" i="2" s="1"/>
  <c r="O1056" i="2" s="1"/>
  <c r="F1056" i="2"/>
  <c r="D1056" i="2"/>
  <c r="P1056" i="2"/>
  <c r="B1056" i="2"/>
  <c r="K1055" i="2"/>
  <c r="O1055" i="2" s="1"/>
  <c r="G1055" i="2"/>
  <c r="F1055" i="2"/>
  <c r="Q1055" i="2" s="1"/>
  <c r="D1055" i="2"/>
  <c r="P1055" i="2"/>
  <c r="B1055" i="2"/>
  <c r="Q1054" i="2"/>
  <c r="P1054" i="2"/>
  <c r="G1054" i="2"/>
  <c r="K1054" i="2" s="1"/>
  <c r="O1054" i="2" s="1"/>
  <c r="F1054" i="2"/>
  <c r="D1054" i="2"/>
  <c r="B1054" i="2"/>
  <c r="P1053" i="2"/>
  <c r="K1053" i="2"/>
  <c r="O1053" i="2" s="1"/>
  <c r="G1053" i="2"/>
  <c r="F1053" i="2"/>
  <c r="Q1053" i="2" s="1"/>
  <c r="D1053" i="2"/>
  <c r="B1053" i="2"/>
  <c r="Q1052" i="2"/>
  <c r="G1052" i="2"/>
  <c r="K1052" i="2" s="1"/>
  <c r="O1052" i="2" s="1"/>
  <c r="F1052" i="2"/>
  <c r="D1052" i="2"/>
  <c r="P1052" i="2"/>
  <c r="B1052" i="2"/>
  <c r="K1051" i="2"/>
  <c r="O1051" i="2" s="1"/>
  <c r="G1051" i="2"/>
  <c r="F1051" i="2"/>
  <c r="Q1051" i="2" s="1"/>
  <c r="D1051" i="2"/>
  <c r="P1051" i="2"/>
  <c r="B1051" i="2"/>
  <c r="Q1050" i="2"/>
  <c r="P1050" i="2"/>
  <c r="O1050" i="2"/>
  <c r="G1050" i="2"/>
  <c r="K1050" i="2" s="1"/>
  <c r="F1050" i="2"/>
  <c r="D1050" i="2"/>
  <c r="B1050" i="2"/>
  <c r="P1049" i="2"/>
  <c r="K1049" i="2"/>
  <c r="O1049" i="2" s="1"/>
  <c r="G1049" i="2"/>
  <c r="F1049" i="2"/>
  <c r="Q1049" i="2" s="1"/>
  <c r="D1049" i="2"/>
  <c r="B1049" i="2"/>
  <c r="Q1048" i="2"/>
  <c r="G1048" i="2"/>
  <c r="K1048" i="2" s="1"/>
  <c r="O1048" i="2" s="1"/>
  <c r="F1048" i="2"/>
  <c r="D1048" i="2"/>
  <c r="P1048" i="2"/>
  <c r="B1048" i="2"/>
  <c r="K1047" i="2"/>
  <c r="O1047" i="2" s="1"/>
  <c r="G1047" i="2"/>
  <c r="F1047" i="2"/>
  <c r="Q1047" i="2" s="1"/>
  <c r="D1047" i="2"/>
  <c r="P1047" i="2"/>
  <c r="B1047" i="2"/>
  <c r="Q1046" i="2"/>
  <c r="P1046" i="2"/>
  <c r="G1046" i="2"/>
  <c r="K1046" i="2" s="1"/>
  <c r="O1046" i="2" s="1"/>
  <c r="F1046" i="2"/>
  <c r="D1046" i="2"/>
  <c r="B1046" i="2"/>
  <c r="P1045" i="2"/>
  <c r="K1045" i="2"/>
  <c r="O1045" i="2" s="1"/>
  <c r="G1045" i="2"/>
  <c r="F1045" i="2"/>
  <c r="Q1045" i="2" s="1"/>
  <c r="D1045" i="2"/>
  <c r="B1045" i="2"/>
  <c r="Q1044" i="2"/>
  <c r="G1044" i="2"/>
  <c r="K1044" i="2" s="1"/>
  <c r="O1044" i="2" s="1"/>
  <c r="F1044" i="2"/>
  <c r="D1044" i="2"/>
  <c r="P1044" i="2"/>
  <c r="B1044" i="2"/>
  <c r="K1043" i="2"/>
  <c r="O1043" i="2" s="1"/>
  <c r="G1043" i="2"/>
  <c r="F1043" i="2"/>
  <c r="Q1043" i="2" s="1"/>
  <c r="D1043" i="2"/>
  <c r="P1043" i="2"/>
  <c r="B1043" i="2"/>
  <c r="Q1042" i="2"/>
  <c r="P1042" i="2"/>
  <c r="G1042" i="2"/>
  <c r="K1042" i="2" s="1"/>
  <c r="O1042" i="2" s="1"/>
  <c r="F1042" i="2"/>
  <c r="D1042" i="2"/>
  <c r="B1042" i="2"/>
  <c r="P1041" i="2"/>
  <c r="K1041" i="2"/>
  <c r="O1041" i="2" s="1"/>
  <c r="G1041" i="2"/>
  <c r="F1041" i="2"/>
  <c r="Q1041" i="2" s="1"/>
  <c r="D1041" i="2"/>
  <c r="B1041" i="2"/>
  <c r="Q1040" i="2"/>
  <c r="G1040" i="2"/>
  <c r="K1040" i="2" s="1"/>
  <c r="O1040" i="2" s="1"/>
  <c r="F1040" i="2"/>
  <c r="D1040" i="2"/>
  <c r="P1040" i="2"/>
  <c r="B1040" i="2"/>
  <c r="K1039" i="2"/>
  <c r="O1039" i="2" s="1"/>
  <c r="G1039" i="2"/>
  <c r="F1039" i="2"/>
  <c r="Q1039" i="2" s="1"/>
  <c r="D1039" i="2"/>
  <c r="P1039" i="2"/>
  <c r="B1039" i="2"/>
  <c r="Q1038" i="2"/>
  <c r="P1038" i="2"/>
  <c r="G1038" i="2"/>
  <c r="K1038" i="2" s="1"/>
  <c r="O1038" i="2" s="1"/>
  <c r="F1038" i="2"/>
  <c r="D1038" i="2"/>
  <c r="B1038" i="2"/>
  <c r="P1037" i="2"/>
  <c r="K1037" i="2"/>
  <c r="O1037" i="2" s="1"/>
  <c r="G1037" i="2"/>
  <c r="F1037" i="2"/>
  <c r="Q1037" i="2" s="1"/>
  <c r="D1037" i="2"/>
  <c r="B1037" i="2"/>
  <c r="Q1036" i="2"/>
  <c r="G1036" i="2"/>
  <c r="K1036" i="2" s="1"/>
  <c r="O1036" i="2" s="1"/>
  <c r="F1036" i="2"/>
  <c r="D1036" i="2"/>
  <c r="P1036" i="2"/>
  <c r="B1036" i="2"/>
  <c r="K1035" i="2"/>
  <c r="O1035" i="2" s="1"/>
  <c r="G1035" i="2"/>
  <c r="F1035" i="2"/>
  <c r="Q1035" i="2" s="1"/>
  <c r="D1035" i="2"/>
  <c r="P1035" i="2"/>
  <c r="B1035" i="2"/>
  <c r="Q1034" i="2"/>
  <c r="P1034" i="2"/>
  <c r="O1034" i="2"/>
  <c r="G1034" i="2"/>
  <c r="K1034" i="2" s="1"/>
  <c r="F1034" i="2"/>
  <c r="D1034" i="2"/>
  <c r="B1034" i="2"/>
  <c r="P1033" i="2"/>
  <c r="K1033" i="2"/>
  <c r="O1033" i="2" s="1"/>
  <c r="G1033" i="2"/>
  <c r="F1033" i="2"/>
  <c r="Q1033" i="2" s="1"/>
  <c r="D1033" i="2"/>
  <c r="B1033" i="2"/>
  <c r="Q1032" i="2"/>
  <c r="G1032" i="2"/>
  <c r="K1032" i="2" s="1"/>
  <c r="O1032" i="2" s="1"/>
  <c r="F1032" i="2"/>
  <c r="D1032" i="2"/>
  <c r="P1032" i="2"/>
  <c r="B1032" i="2"/>
  <c r="K1031" i="2"/>
  <c r="O1031" i="2" s="1"/>
  <c r="G1031" i="2"/>
  <c r="F1031" i="2"/>
  <c r="Q1031" i="2" s="1"/>
  <c r="D1031" i="2"/>
  <c r="P1031" i="2"/>
  <c r="B1031" i="2"/>
  <c r="Q1030" i="2"/>
  <c r="P1030" i="2"/>
  <c r="G1030" i="2"/>
  <c r="K1030" i="2" s="1"/>
  <c r="O1030" i="2" s="1"/>
  <c r="F1030" i="2"/>
  <c r="D1030" i="2"/>
  <c r="B1030" i="2"/>
  <c r="P1029" i="2"/>
  <c r="K1029" i="2"/>
  <c r="O1029" i="2" s="1"/>
  <c r="G1029" i="2"/>
  <c r="F1029" i="2"/>
  <c r="Q1029" i="2" s="1"/>
  <c r="D1029" i="2"/>
  <c r="B1029" i="2"/>
  <c r="Q1028" i="2"/>
  <c r="G1028" i="2"/>
  <c r="K1028" i="2" s="1"/>
  <c r="O1028" i="2" s="1"/>
  <c r="F1028" i="2"/>
  <c r="D1028" i="2"/>
  <c r="P1028" i="2"/>
  <c r="B1028" i="2"/>
  <c r="K1027" i="2"/>
  <c r="O1027" i="2" s="1"/>
  <c r="G1027" i="2"/>
  <c r="F1027" i="2"/>
  <c r="Q1027" i="2" s="1"/>
  <c r="D1027" i="2"/>
  <c r="P1027" i="2"/>
  <c r="B1027" i="2"/>
  <c r="Q1026" i="2"/>
  <c r="P1026" i="2"/>
  <c r="G1026" i="2"/>
  <c r="K1026" i="2" s="1"/>
  <c r="O1026" i="2" s="1"/>
  <c r="F1026" i="2"/>
  <c r="D1026" i="2"/>
  <c r="B1026" i="2"/>
  <c r="P1025" i="2"/>
  <c r="K1025" i="2"/>
  <c r="O1025" i="2" s="1"/>
  <c r="G1025" i="2"/>
  <c r="F1025" i="2"/>
  <c r="Q1025" i="2" s="1"/>
  <c r="D1025" i="2"/>
  <c r="B1025" i="2"/>
  <c r="Q1024" i="2"/>
  <c r="G1024" i="2"/>
  <c r="K1024" i="2" s="1"/>
  <c r="O1024" i="2" s="1"/>
  <c r="F1024" i="2"/>
  <c r="D1024" i="2"/>
  <c r="P1024" i="2"/>
  <c r="B1024" i="2"/>
  <c r="K1023" i="2"/>
  <c r="O1023" i="2" s="1"/>
  <c r="G1023" i="2"/>
  <c r="F1023" i="2"/>
  <c r="Q1023" i="2" s="1"/>
  <c r="D1023" i="2"/>
  <c r="P1023" i="2"/>
  <c r="B1023" i="2"/>
  <c r="Q1022" i="2"/>
  <c r="P1022" i="2"/>
  <c r="G1022" i="2"/>
  <c r="K1022" i="2" s="1"/>
  <c r="O1022" i="2" s="1"/>
  <c r="F1022" i="2"/>
  <c r="D1022" i="2"/>
  <c r="B1022" i="2"/>
  <c r="P1021" i="2"/>
  <c r="K1021" i="2"/>
  <c r="O1021" i="2" s="1"/>
  <c r="G1021" i="2"/>
  <c r="F1021" i="2"/>
  <c r="Q1021" i="2" s="1"/>
  <c r="D1021" i="2"/>
  <c r="B1021" i="2"/>
  <c r="Q1020" i="2"/>
  <c r="G1020" i="2"/>
  <c r="K1020" i="2" s="1"/>
  <c r="O1020" i="2" s="1"/>
  <c r="F1020" i="2"/>
  <c r="D1020" i="2"/>
  <c r="P1020" i="2"/>
  <c r="B1020" i="2"/>
  <c r="K1019" i="2"/>
  <c r="O1019" i="2" s="1"/>
  <c r="G1019" i="2"/>
  <c r="F1019" i="2"/>
  <c r="Q1019" i="2" s="1"/>
  <c r="D1019" i="2"/>
  <c r="P1019" i="2"/>
  <c r="B1019" i="2"/>
  <c r="Q1018" i="2"/>
  <c r="P1018" i="2"/>
  <c r="O1018" i="2"/>
  <c r="G1018" i="2"/>
  <c r="K1018" i="2" s="1"/>
  <c r="F1018" i="2"/>
  <c r="D1018" i="2"/>
  <c r="B1018" i="2"/>
  <c r="P1017" i="2"/>
  <c r="K1017" i="2"/>
  <c r="O1017" i="2" s="1"/>
  <c r="G1017" i="2"/>
  <c r="F1017" i="2"/>
  <c r="Q1017" i="2" s="1"/>
  <c r="D1017" i="2"/>
  <c r="B1017" i="2"/>
  <c r="Q1016" i="2"/>
  <c r="G1016" i="2"/>
  <c r="K1016" i="2" s="1"/>
  <c r="O1016" i="2" s="1"/>
  <c r="F1016" i="2"/>
  <c r="D1016" i="2"/>
  <c r="P1016" i="2"/>
  <c r="B1016" i="2"/>
  <c r="K1015" i="2"/>
  <c r="O1015" i="2" s="1"/>
  <c r="G1015" i="2"/>
  <c r="F1015" i="2"/>
  <c r="Q1015" i="2" s="1"/>
  <c r="D1015" i="2"/>
  <c r="P1015" i="2"/>
  <c r="B1015" i="2"/>
  <c r="Q1014" i="2"/>
  <c r="P1014" i="2"/>
  <c r="G1014" i="2"/>
  <c r="K1014" i="2" s="1"/>
  <c r="O1014" i="2" s="1"/>
  <c r="F1014" i="2"/>
  <c r="D1014" i="2"/>
  <c r="B1014" i="2"/>
  <c r="P1013" i="2"/>
  <c r="K1013" i="2"/>
  <c r="O1013" i="2" s="1"/>
  <c r="G1013" i="2"/>
  <c r="F1013" i="2"/>
  <c r="Q1013" i="2" s="1"/>
  <c r="D1013" i="2"/>
  <c r="B1013" i="2"/>
  <c r="Q1012" i="2"/>
  <c r="G1012" i="2"/>
  <c r="K1012" i="2" s="1"/>
  <c r="O1012" i="2" s="1"/>
  <c r="F1012" i="2"/>
  <c r="D1012" i="2"/>
  <c r="P1012" i="2"/>
  <c r="B1012" i="2"/>
  <c r="K1011" i="2"/>
  <c r="O1011" i="2" s="1"/>
  <c r="G1011" i="2"/>
  <c r="F1011" i="2"/>
  <c r="Q1011" i="2" s="1"/>
  <c r="D1011" i="2"/>
  <c r="P1011" i="2"/>
  <c r="B1011" i="2"/>
  <c r="Q1010" i="2"/>
  <c r="P1010" i="2"/>
  <c r="G1010" i="2"/>
  <c r="K1010" i="2" s="1"/>
  <c r="O1010" i="2" s="1"/>
  <c r="F1010" i="2"/>
  <c r="D1010" i="2"/>
  <c r="B1010" i="2"/>
  <c r="P1009" i="2"/>
  <c r="K1009" i="2"/>
  <c r="O1009" i="2" s="1"/>
  <c r="G1009" i="2"/>
  <c r="F1009" i="2"/>
  <c r="Q1009" i="2" s="1"/>
  <c r="D1009" i="2"/>
  <c r="B1009" i="2"/>
  <c r="Q1008" i="2"/>
  <c r="G1008" i="2"/>
  <c r="K1008" i="2" s="1"/>
  <c r="O1008" i="2" s="1"/>
  <c r="F1008" i="2"/>
  <c r="D1008" i="2"/>
  <c r="P1008" i="2"/>
  <c r="B1008" i="2"/>
  <c r="K1007" i="2"/>
  <c r="O1007" i="2" s="1"/>
  <c r="G1007" i="2"/>
  <c r="F1007" i="2"/>
  <c r="Q1007" i="2" s="1"/>
  <c r="D1007" i="2"/>
  <c r="P1007" i="2"/>
  <c r="B1007" i="2"/>
  <c r="Q1006" i="2"/>
  <c r="P1006" i="2"/>
  <c r="G1006" i="2"/>
  <c r="K1006" i="2" s="1"/>
  <c r="O1006" i="2" s="1"/>
  <c r="F1006" i="2"/>
  <c r="D1006" i="2"/>
  <c r="B1006" i="2"/>
  <c r="P1005" i="2"/>
  <c r="K1005" i="2"/>
  <c r="O1005" i="2" s="1"/>
  <c r="G1005" i="2"/>
  <c r="F1005" i="2"/>
  <c r="Q1005" i="2" s="1"/>
  <c r="D1005" i="2"/>
  <c r="B1005" i="2"/>
  <c r="Q1004" i="2"/>
  <c r="G1004" i="2"/>
  <c r="K1004" i="2" s="1"/>
  <c r="O1004" i="2" s="1"/>
  <c r="F1004" i="2"/>
  <c r="D1004" i="2"/>
  <c r="P1004" i="2"/>
  <c r="B1004" i="2"/>
  <c r="K1003" i="2"/>
  <c r="O1003" i="2" s="1"/>
  <c r="G1003" i="2"/>
  <c r="F1003" i="2"/>
  <c r="Q1003" i="2" s="1"/>
  <c r="D1003" i="2"/>
  <c r="P1003" i="2"/>
  <c r="B1003" i="2"/>
  <c r="Q1002" i="2"/>
  <c r="P1002" i="2"/>
  <c r="O1002" i="2"/>
  <c r="G1002" i="2"/>
  <c r="K1002" i="2" s="1"/>
  <c r="F1002" i="2"/>
  <c r="D1002" i="2"/>
  <c r="B1002" i="2"/>
  <c r="P1001" i="2"/>
  <c r="K1001" i="2"/>
  <c r="O1001" i="2" s="1"/>
  <c r="G1001" i="2"/>
  <c r="F1001" i="2"/>
  <c r="Q1001" i="2" s="1"/>
  <c r="D1001" i="2"/>
  <c r="B1001" i="2"/>
  <c r="Q1000" i="2"/>
  <c r="G1000" i="2"/>
  <c r="K1000" i="2" s="1"/>
  <c r="O1000" i="2" s="1"/>
  <c r="F1000" i="2"/>
  <c r="D1000" i="2"/>
  <c r="P1000" i="2"/>
  <c r="B1000" i="2"/>
  <c r="K999" i="2"/>
  <c r="O999" i="2" s="1"/>
  <c r="G999" i="2"/>
  <c r="F999" i="2"/>
  <c r="Q999" i="2" s="1"/>
  <c r="D999" i="2"/>
  <c r="P999" i="2"/>
  <c r="B999" i="2"/>
  <c r="Q998" i="2"/>
  <c r="P998" i="2"/>
  <c r="G998" i="2"/>
  <c r="K998" i="2" s="1"/>
  <c r="O998" i="2" s="1"/>
  <c r="F998" i="2"/>
  <c r="D998" i="2"/>
  <c r="B998" i="2"/>
  <c r="P997" i="2"/>
  <c r="K997" i="2"/>
  <c r="O997" i="2" s="1"/>
  <c r="G997" i="2"/>
  <c r="F997" i="2"/>
  <c r="Q997" i="2" s="1"/>
  <c r="D997" i="2"/>
  <c r="B997" i="2"/>
  <c r="Q996" i="2"/>
  <c r="G996" i="2"/>
  <c r="K996" i="2" s="1"/>
  <c r="O996" i="2" s="1"/>
  <c r="F996" i="2"/>
  <c r="D996" i="2"/>
  <c r="P996" i="2"/>
  <c r="B996" i="2"/>
  <c r="K995" i="2"/>
  <c r="O995" i="2" s="1"/>
  <c r="G995" i="2"/>
  <c r="F995" i="2"/>
  <c r="Q995" i="2" s="1"/>
  <c r="D995" i="2"/>
  <c r="P995" i="2"/>
  <c r="B995" i="2"/>
  <c r="Q994" i="2"/>
  <c r="P994" i="2"/>
  <c r="G994" i="2"/>
  <c r="K994" i="2" s="1"/>
  <c r="O994" i="2" s="1"/>
  <c r="F994" i="2"/>
  <c r="D994" i="2"/>
  <c r="B994" i="2"/>
  <c r="P993" i="2"/>
  <c r="K993" i="2"/>
  <c r="O993" i="2" s="1"/>
  <c r="G993" i="2"/>
  <c r="F993" i="2"/>
  <c r="Q993" i="2" s="1"/>
  <c r="D993" i="2"/>
  <c r="B993" i="2"/>
  <c r="Q992" i="2"/>
  <c r="G992" i="2"/>
  <c r="K992" i="2" s="1"/>
  <c r="O992" i="2" s="1"/>
  <c r="F992" i="2"/>
  <c r="D992" i="2"/>
  <c r="P992" i="2"/>
  <c r="B992" i="2"/>
  <c r="K991" i="2"/>
  <c r="O991" i="2" s="1"/>
  <c r="G991" i="2"/>
  <c r="F991" i="2"/>
  <c r="Q991" i="2" s="1"/>
  <c r="D991" i="2"/>
  <c r="P991" i="2"/>
  <c r="B991" i="2"/>
  <c r="Q990" i="2"/>
  <c r="P990" i="2"/>
  <c r="G990" i="2"/>
  <c r="K990" i="2" s="1"/>
  <c r="O990" i="2" s="1"/>
  <c r="F990" i="2"/>
  <c r="D990" i="2"/>
  <c r="B990" i="2"/>
  <c r="P989" i="2"/>
  <c r="K989" i="2"/>
  <c r="O989" i="2" s="1"/>
  <c r="G989" i="2"/>
  <c r="F989" i="2"/>
  <c r="Q989" i="2" s="1"/>
  <c r="D989" i="2"/>
  <c r="B989" i="2"/>
  <c r="Q988" i="2"/>
  <c r="G988" i="2"/>
  <c r="K988" i="2" s="1"/>
  <c r="O988" i="2" s="1"/>
  <c r="F988" i="2"/>
  <c r="D988" i="2"/>
  <c r="P988" i="2"/>
  <c r="B988" i="2"/>
  <c r="K987" i="2"/>
  <c r="O987" i="2" s="1"/>
  <c r="G987" i="2"/>
  <c r="F987" i="2"/>
  <c r="Q987" i="2" s="1"/>
  <c r="D987" i="2"/>
  <c r="P987" i="2"/>
  <c r="B987" i="2"/>
  <c r="Q986" i="2"/>
  <c r="P986" i="2"/>
  <c r="O986" i="2"/>
  <c r="G986" i="2"/>
  <c r="K986" i="2" s="1"/>
  <c r="F986" i="2"/>
  <c r="D986" i="2"/>
  <c r="B986" i="2"/>
  <c r="P985" i="2"/>
  <c r="K985" i="2"/>
  <c r="O985" i="2" s="1"/>
  <c r="G985" i="2"/>
  <c r="F985" i="2"/>
  <c r="Q985" i="2" s="1"/>
  <c r="D985" i="2"/>
  <c r="B985" i="2"/>
  <c r="Q984" i="2"/>
  <c r="G984" i="2"/>
  <c r="K984" i="2" s="1"/>
  <c r="O984" i="2" s="1"/>
  <c r="F984" i="2"/>
  <c r="D984" i="2"/>
  <c r="P984" i="2"/>
  <c r="B984" i="2"/>
  <c r="K983" i="2"/>
  <c r="O983" i="2" s="1"/>
  <c r="G983" i="2"/>
  <c r="F983" i="2"/>
  <c r="Q983" i="2" s="1"/>
  <c r="D983" i="2"/>
  <c r="P983" i="2"/>
  <c r="B983" i="2"/>
  <c r="Q982" i="2"/>
  <c r="P982" i="2"/>
  <c r="G982" i="2"/>
  <c r="K982" i="2" s="1"/>
  <c r="O982" i="2" s="1"/>
  <c r="F982" i="2"/>
  <c r="D982" i="2"/>
  <c r="B982" i="2"/>
  <c r="P981" i="2"/>
  <c r="K981" i="2"/>
  <c r="O981" i="2" s="1"/>
  <c r="G981" i="2"/>
  <c r="F981" i="2"/>
  <c r="Q981" i="2" s="1"/>
  <c r="D981" i="2"/>
  <c r="B981" i="2"/>
  <c r="Q980" i="2"/>
  <c r="G980" i="2"/>
  <c r="K980" i="2" s="1"/>
  <c r="O980" i="2" s="1"/>
  <c r="F980" i="2"/>
  <c r="D980" i="2"/>
  <c r="P980" i="2"/>
  <c r="B980" i="2"/>
  <c r="K979" i="2"/>
  <c r="O979" i="2" s="1"/>
  <c r="G979" i="2"/>
  <c r="F979" i="2"/>
  <c r="Q979" i="2" s="1"/>
  <c r="D979" i="2"/>
  <c r="P979" i="2"/>
  <c r="B979" i="2"/>
  <c r="Q978" i="2"/>
  <c r="P978" i="2"/>
  <c r="G978" i="2"/>
  <c r="K978" i="2" s="1"/>
  <c r="O978" i="2" s="1"/>
  <c r="F978" i="2"/>
  <c r="D978" i="2"/>
  <c r="B978" i="2"/>
  <c r="P977" i="2"/>
  <c r="K977" i="2"/>
  <c r="O977" i="2" s="1"/>
  <c r="G977" i="2"/>
  <c r="F977" i="2"/>
  <c r="Q977" i="2" s="1"/>
  <c r="D977" i="2"/>
  <c r="B977" i="2"/>
  <c r="Q976" i="2"/>
  <c r="G976" i="2"/>
  <c r="K976" i="2" s="1"/>
  <c r="O976" i="2" s="1"/>
  <c r="F976" i="2"/>
  <c r="D976" i="2"/>
  <c r="P976" i="2"/>
  <c r="B976" i="2"/>
  <c r="P975" i="2"/>
  <c r="K975" i="2"/>
  <c r="O975" i="2" s="1"/>
  <c r="G975" i="2"/>
  <c r="F975" i="2"/>
  <c r="Q975" i="2" s="1"/>
  <c r="D975" i="2"/>
  <c r="B975" i="2"/>
  <c r="Q974" i="2"/>
  <c r="P974" i="2"/>
  <c r="G974" i="2"/>
  <c r="K974" i="2" s="1"/>
  <c r="O974" i="2" s="1"/>
  <c r="F974" i="2"/>
  <c r="D974" i="2"/>
  <c r="B974" i="2"/>
  <c r="K973" i="2"/>
  <c r="O973" i="2" s="1"/>
  <c r="G973" i="2"/>
  <c r="F973" i="2"/>
  <c r="Q973" i="2" s="1"/>
  <c r="D973" i="2"/>
  <c r="P973" i="2"/>
  <c r="B973" i="2"/>
  <c r="Q972" i="2"/>
  <c r="G972" i="2"/>
  <c r="K972" i="2" s="1"/>
  <c r="O972" i="2" s="1"/>
  <c r="F972" i="2"/>
  <c r="D972" i="2"/>
  <c r="P972" i="2"/>
  <c r="B972" i="2"/>
  <c r="K971" i="2"/>
  <c r="O971" i="2" s="1"/>
  <c r="G971" i="2"/>
  <c r="F971" i="2"/>
  <c r="Q971" i="2" s="1"/>
  <c r="D971" i="2"/>
  <c r="P971" i="2"/>
  <c r="B971" i="2"/>
  <c r="Q970" i="2"/>
  <c r="P970" i="2"/>
  <c r="G970" i="2"/>
  <c r="K970" i="2" s="1"/>
  <c r="O970" i="2" s="1"/>
  <c r="F970" i="2"/>
  <c r="D970" i="2"/>
  <c r="B970" i="2"/>
  <c r="P969" i="2"/>
  <c r="K969" i="2"/>
  <c r="O969" i="2" s="1"/>
  <c r="G969" i="2"/>
  <c r="F969" i="2"/>
  <c r="Q969" i="2" s="1"/>
  <c r="D969" i="2"/>
  <c r="B969" i="2"/>
  <c r="Q968" i="2"/>
  <c r="G968" i="2"/>
  <c r="K968" i="2" s="1"/>
  <c r="O968" i="2" s="1"/>
  <c r="F968" i="2"/>
  <c r="D968" i="2"/>
  <c r="P968" i="2"/>
  <c r="B968" i="2"/>
  <c r="P967" i="2"/>
  <c r="K967" i="2"/>
  <c r="O967" i="2" s="1"/>
  <c r="G967" i="2"/>
  <c r="F967" i="2"/>
  <c r="Q967" i="2" s="1"/>
  <c r="D967" i="2"/>
  <c r="B967" i="2"/>
  <c r="Q966" i="2"/>
  <c r="P966" i="2"/>
  <c r="G966" i="2"/>
  <c r="K966" i="2" s="1"/>
  <c r="O966" i="2" s="1"/>
  <c r="F966" i="2"/>
  <c r="D966" i="2"/>
  <c r="B966" i="2"/>
  <c r="K965" i="2"/>
  <c r="O965" i="2" s="1"/>
  <c r="G965" i="2"/>
  <c r="F965" i="2"/>
  <c r="Q965" i="2" s="1"/>
  <c r="D965" i="2"/>
  <c r="P965" i="2"/>
  <c r="B965" i="2"/>
  <c r="Q964" i="2"/>
  <c r="G964" i="2"/>
  <c r="K964" i="2" s="1"/>
  <c r="O964" i="2" s="1"/>
  <c r="F964" i="2"/>
  <c r="D964" i="2"/>
  <c r="P964" i="2"/>
  <c r="B964" i="2"/>
  <c r="K963" i="2"/>
  <c r="O963" i="2" s="1"/>
  <c r="G963" i="2"/>
  <c r="F963" i="2"/>
  <c r="Q963" i="2" s="1"/>
  <c r="D963" i="2"/>
  <c r="P963" i="2"/>
  <c r="B963" i="2"/>
  <c r="Q962" i="2"/>
  <c r="P962" i="2"/>
  <c r="G962" i="2"/>
  <c r="K962" i="2" s="1"/>
  <c r="O962" i="2" s="1"/>
  <c r="F962" i="2"/>
  <c r="D962" i="2"/>
  <c r="B962" i="2"/>
  <c r="P961" i="2"/>
  <c r="K961" i="2"/>
  <c r="O961" i="2" s="1"/>
  <c r="G961" i="2"/>
  <c r="F961" i="2"/>
  <c r="Q961" i="2" s="1"/>
  <c r="D961" i="2"/>
  <c r="B961" i="2"/>
  <c r="Q960" i="2"/>
  <c r="G960" i="2"/>
  <c r="K960" i="2" s="1"/>
  <c r="O960" i="2" s="1"/>
  <c r="F960" i="2"/>
  <c r="D960" i="2"/>
  <c r="P960" i="2"/>
  <c r="B960" i="2"/>
  <c r="P959" i="2"/>
  <c r="K959" i="2"/>
  <c r="O959" i="2" s="1"/>
  <c r="G959" i="2"/>
  <c r="F959" i="2"/>
  <c r="Q959" i="2" s="1"/>
  <c r="D959" i="2"/>
  <c r="B959" i="2"/>
  <c r="Q958" i="2"/>
  <c r="P958" i="2"/>
  <c r="G958" i="2"/>
  <c r="K958" i="2" s="1"/>
  <c r="O958" i="2" s="1"/>
  <c r="F958" i="2"/>
  <c r="D958" i="2"/>
  <c r="B958" i="2"/>
  <c r="K957" i="2"/>
  <c r="O957" i="2" s="1"/>
  <c r="G957" i="2"/>
  <c r="F957" i="2"/>
  <c r="Q957" i="2" s="1"/>
  <c r="D957" i="2"/>
  <c r="P957" i="2"/>
  <c r="B957" i="2"/>
  <c r="Q956" i="2"/>
  <c r="G956" i="2"/>
  <c r="K956" i="2" s="1"/>
  <c r="O956" i="2" s="1"/>
  <c r="F956" i="2"/>
  <c r="D956" i="2"/>
  <c r="P956" i="2"/>
  <c r="B956" i="2"/>
  <c r="K955" i="2"/>
  <c r="O955" i="2" s="1"/>
  <c r="G955" i="2"/>
  <c r="F955" i="2"/>
  <c r="Q955" i="2" s="1"/>
  <c r="D955" i="2"/>
  <c r="P955" i="2"/>
  <c r="B955" i="2"/>
  <c r="Q954" i="2"/>
  <c r="P954" i="2"/>
  <c r="G954" i="2"/>
  <c r="K954" i="2" s="1"/>
  <c r="O954" i="2" s="1"/>
  <c r="F954" i="2"/>
  <c r="D954" i="2"/>
  <c r="B954" i="2"/>
  <c r="P953" i="2"/>
  <c r="K953" i="2"/>
  <c r="O953" i="2" s="1"/>
  <c r="G953" i="2"/>
  <c r="F953" i="2"/>
  <c r="Q953" i="2" s="1"/>
  <c r="D953" i="2"/>
  <c r="B953" i="2"/>
  <c r="Q952" i="2"/>
  <c r="G952" i="2"/>
  <c r="K952" i="2" s="1"/>
  <c r="O952" i="2" s="1"/>
  <c r="F952" i="2"/>
  <c r="D952" i="2"/>
  <c r="P952" i="2"/>
  <c r="B952" i="2"/>
  <c r="P951" i="2"/>
  <c r="K951" i="2"/>
  <c r="O951" i="2" s="1"/>
  <c r="G951" i="2"/>
  <c r="F951" i="2"/>
  <c r="Q951" i="2" s="1"/>
  <c r="D951" i="2"/>
  <c r="B951" i="2"/>
  <c r="Q950" i="2"/>
  <c r="P950" i="2"/>
  <c r="G950" i="2"/>
  <c r="K950" i="2" s="1"/>
  <c r="O950" i="2" s="1"/>
  <c r="F950" i="2"/>
  <c r="D950" i="2"/>
  <c r="B950" i="2"/>
  <c r="K949" i="2"/>
  <c r="O949" i="2" s="1"/>
  <c r="G949" i="2"/>
  <c r="F949" i="2"/>
  <c r="Q949" i="2" s="1"/>
  <c r="D949" i="2"/>
  <c r="P949" i="2"/>
  <c r="B949" i="2"/>
  <c r="Q948" i="2"/>
  <c r="G948" i="2"/>
  <c r="K948" i="2" s="1"/>
  <c r="O948" i="2" s="1"/>
  <c r="F948" i="2"/>
  <c r="D948" i="2"/>
  <c r="P948" i="2"/>
  <c r="B948" i="2"/>
  <c r="K947" i="2"/>
  <c r="O947" i="2" s="1"/>
  <c r="G947" i="2"/>
  <c r="F947" i="2"/>
  <c r="Q947" i="2" s="1"/>
  <c r="D947" i="2"/>
  <c r="P947" i="2"/>
  <c r="B947" i="2"/>
  <c r="Q946" i="2"/>
  <c r="P946" i="2"/>
  <c r="G946" i="2"/>
  <c r="K946" i="2" s="1"/>
  <c r="O946" i="2" s="1"/>
  <c r="F946" i="2"/>
  <c r="D946" i="2"/>
  <c r="B946" i="2"/>
  <c r="P945" i="2"/>
  <c r="K945" i="2"/>
  <c r="O945" i="2" s="1"/>
  <c r="G945" i="2"/>
  <c r="F945" i="2"/>
  <c r="Q945" i="2" s="1"/>
  <c r="D945" i="2"/>
  <c r="B945" i="2"/>
  <c r="Q944" i="2"/>
  <c r="G944" i="2"/>
  <c r="K944" i="2" s="1"/>
  <c r="O944" i="2" s="1"/>
  <c r="F944" i="2"/>
  <c r="D944" i="2"/>
  <c r="P944" i="2"/>
  <c r="B944" i="2"/>
  <c r="P943" i="2"/>
  <c r="K943" i="2"/>
  <c r="O943" i="2" s="1"/>
  <c r="G943" i="2"/>
  <c r="F943" i="2"/>
  <c r="Q943" i="2" s="1"/>
  <c r="D943" i="2"/>
  <c r="B943" i="2"/>
  <c r="Q942" i="2"/>
  <c r="P942" i="2"/>
  <c r="G942" i="2"/>
  <c r="K942" i="2" s="1"/>
  <c r="O942" i="2" s="1"/>
  <c r="F942" i="2"/>
  <c r="D942" i="2"/>
  <c r="B942" i="2"/>
  <c r="K941" i="2"/>
  <c r="O941" i="2" s="1"/>
  <c r="G941" i="2"/>
  <c r="F941" i="2"/>
  <c r="Q941" i="2" s="1"/>
  <c r="D941" i="2"/>
  <c r="P941" i="2"/>
  <c r="B941" i="2"/>
  <c r="Q940" i="2"/>
  <c r="G940" i="2"/>
  <c r="K940" i="2" s="1"/>
  <c r="O940" i="2" s="1"/>
  <c r="F940" i="2"/>
  <c r="D940" i="2"/>
  <c r="P940" i="2"/>
  <c r="B940" i="2"/>
  <c r="K939" i="2"/>
  <c r="O939" i="2" s="1"/>
  <c r="G939" i="2"/>
  <c r="F939" i="2"/>
  <c r="Q939" i="2" s="1"/>
  <c r="D939" i="2"/>
  <c r="P939" i="2"/>
  <c r="B939" i="2"/>
  <c r="Q938" i="2"/>
  <c r="P938" i="2"/>
  <c r="G938" i="2"/>
  <c r="K938" i="2" s="1"/>
  <c r="O938" i="2" s="1"/>
  <c r="F938" i="2"/>
  <c r="D938" i="2"/>
  <c r="B938" i="2"/>
  <c r="P937" i="2"/>
  <c r="K937" i="2"/>
  <c r="O937" i="2" s="1"/>
  <c r="G937" i="2"/>
  <c r="F937" i="2"/>
  <c r="Q937" i="2" s="1"/>
  <c r="D937" i="2"/>
  <c r="B937" i="2"/>
  <c r="Q936" i="2"/>
  <c r="G936" i="2"/>
  <c r="K936" i="2" s="1"/>
  <c r="O936" i="2" s="1"/>
  <c r="F936" i="2"/>
  <c r="D936" i="2"/>
  <c r="P936" i="2"/>
  <c r="B936" i="2"/>
  <c r="P935" i="2"/>
  <c r="K935" i="2"/>
  <c r="O935" i="2" s="1"/>
  <c r="G935" i="2"/>
  <c r="F935" i="2"/>
  <c r="Q935" i="2" s="1"/>
  <c r="D935" i="2"/>
  <c r="B935" i="2"/>
  <c r="Q934" i="2"/>
  <c r="P934" i="2"/>
  <c r="G934" i="2"/>
  <c r="K934" i="2" s="1"/>
  <c r="O934" i="2" s="1"/>
  <c r="F934" i="2"/>
  <c r="D934" i="2"/>
  <c r="B934" i="2"/>
  <c r="K933" i="2"/>
  <c r="O933" i="2" s="1"/>
  <c r="G933" i="2"/>
  <c r="F933" i="2"/>
  <c r="Q933" i="2" s="1"/>
  <c r="D933" i="2"/>
  <c r="P933" i="2"/>
  <c r="B933" i="2"/>
  <c r="Q932" i="2"/>
  <c r="G932" i="2"/>
  <c r="K932" i="2" s="1"/>
  <c r="O932" i="2" s="1"/>
  <c r="F932" i="2"/>
  <c r="D932" i="2"/>
  <c r="P932" i="2"/>
  <c r="B932" i="2"/>
  <c r="K931" i="2"/>
  <c r="O931" i="2" s="1"/>
  <c r="G931" i="2"/>
  <c r="F931" i="2"/>
  <c r="Q931" i="2" s="1"/>
  <c r="D931" i="2"/>
  <c r="P931" i="2"/>
  <c r="B931" i="2"/>
  <c r="Q930" i="2"/>
  <c r="P930" i="2"/>
  <c r="G930" i="2"/>
  <c r="K930" i="2" s="1"/>
  <c r="O930" i="2" s="1"/>
  <c r="F930" i="2"/>
  <c r="D930" i="2"/>
  <c r="B930" i="2"/>
  <c r="P929" i="2"/>
  <c r="K929" i="2"/>
  <c r="O929" i="2" s="1"/>
  <c r="G929" i="2"/>
  <c r="F929" i="2"/>
  <c r="Q929" i="2" s="1"/>
  <c r="D929" i="2"/>
  <c r="B929" i="2"/>
  <c r="Q928" i="2"/>
  <c r="G928" i="2"/>
  <c r="K928" i="2" s="1"/>
  <c r="O928" i="2" s="1"/>
  <c r="F928" i="2"/>
  <c r="D928" i="2"/>
  <c r="P928" i="2"/>
  <c r="B928" i="2"/>
  <c r="P927" i="2"/>
  <c r="K927" i="2"/>
  <c r="O927" i="2" s="1"/>
  <c r="G927" i="2"/>
  <c r="F927" i="2"/>
  <c r="Q927" i="2" s="1"/>
  <c r="D927" i="2"/>
  <c r="B927" i="2"/>
  <c r="Q926" i="2"/>
  <c r="P926" i="2"/>
  <c r="G926" i="2"/>
  <c r="K926" i="2" s="1"/>
  <c r="O926" i="2" s="1"/>
  <c r="F926" i="2"/>
  <c r="D926" i="2"/>
  <c r="B926" i="2"/>
  <c r="K925" i="2"/>
  <c r="O925" i="2" s="1"/>
  <c r="G925" i="2"/>
  <c r="F925" i="2"/>
  <c r="Q925" i="2" s="1"/>
  <c r="D925" i="2"/>
  <c r="P925" i="2"/>
  <c r="B925" i="2"/>
  <c r="Q924" i="2"/>
  <c r="G924" i="2"/>
  <c r="K924" i="2" s="1"/>
  <c r="O924" i="2" s="1"/>
  <c r="F924" i="2"/>
  <c r="D924" i="2"/>
  <c r="P924" i="2"/>
  <c r="B924" i="2"/>
  <c r="K923" i="2"/>
  <c r="O923" i="2" s="1"/>
  <c r="G923" i="2"/>
  <c r="F923" i="2"/>
  <c r="Q923" i="2" s="1"/>
  <c r="D923" i="2"/>
  <c r="P923" i="2"/>
  <c r="B923" i="2"/>
  <c r="Q922" i="2"/>
  <c r="P922" i="2"/>
  <c r="G922" i="2"/>
  <c r="K922" i="2" s="1"/>
  <c r="O922" i="2" s="1"/>
  <c r="F922" i="2"/>
  <c r="D922" i="2"/>
  <c r="B922" i="2"/>
  <c r="P921" i="2"/>
  <c r="K921" i="2"/>
  <c r="O921" i="2" s="1"/>
  <c r="G921" i="2"/>
  <c r="F921" i="2"/>
  <c r="Q921" i="2" s="1"/>
  <c r="D921" i="2"/>
  <c r="B921" i="2"/>
  <c r="Q920" i="2"/>
  <c r="G920" i="2"/>
  <c r="K920" i="2" s="1"/>
  <c r="O920" i="2" s="1"/>
  <c r="F920" i="2"/>
  <c r="D920" i="2"/>
  <c r="P920" i="2"/>
  <c r="B920" i="2"/>
  <c r="P919" i="2"/>
  <c r="K919" i="2"/>
  <c r="O919" i="2" s="1"/>
  <c r="G919" i="2"/>
  <c r="F919" i="2"/>
  <c r="Q919" i="2" s="1"/>
  <c r="D919" i="2"/>
  <c r="B919" i="2"/>
  <c r="Q918" i="2"/>
  <c r="P918" i="2"/>
  <c r="G918" i="2"/>
  <c r="K918" i="2" s="1"/>
  <c r="O918" i="2" s="1"/>
  <c r="F918" i="2"/>
  <c r="D918" i="2"/>
  <c r="B918" i="2"/>
  <c r="K917" i="2"/>
  <c r="O917" i="2" s="1"/>
  <c r="G917" i="2"/>
  <c r="F917" i="2"/>
  <c r="Q917" i="2" s="1"/>
  <c r="D917" i="2"/>
  <c r="P917" i="2"/>
  <c r="B917" i="2"/>
  <c r="Q916" i="2"/>
  <c r="G916" i="2"/>
  <c r="K916" i="2" s="1"/>
  <c r="O916" i="2" s="1"/>
  <c r="F916" i="2"/>
  <c r="D916" i="2"/>
  <c r="P916" i="2"/>
  <c r="B916" i="2"/>
  <c r="K915" i="2"/>
  <c r="O915" i="2" s="1"/>
  <c r="G915" i="2"/>
  <c r="F915" i="2"/>
  <c r="Q915" i="2" s="1"/>
  <c r="D915" i="2"/>
  <c r="P915" i="2"/>
  <c r="B915" i="2"/>
  <c r="Q914" i="2"/>
  <c r="P914" i="2"/>
  <c r="G914" i="2"/>
  <c r="K914" i="2" s="1"/>
  <c r="O914" i="2" s="1"/>
  <c r="F914" i="2"/>
  <c r="D914" i="2"/>
  <c r="B914" i="2"/>
  <c r="P913" i="2"/>
  <c r="K913" i="2"/>
  <c r="O913" i="2" s="1"/>
  <c r="G913" i="2"/>
  <c r="F913" i="2"/>
  <c r="Q913" i="2" s="1"/>
  <c r="D913" i="2"/>
  <c r="B913" i="2"/>
  <c r="Q912" i="2"/>
  <c r="G912" i="2"/>
  <c r="K912" i="2" s="1"/>
  <c r="O912" i="2" s="1"/>
  <c r="F912" i="2"/>
  <c r="D912" i="2"/>
  <c r="P912" i="2"/>
  <c r="B912" i="2"/>
  <c r="P911" i="2"/>
  <c r="K911" i="2"/>
  <c r="O911" i="2" s="1"/>
  <c r="G911" i="2"/>
  <c r="F911" i="2"/>
  <c r="Q911" i="2" s="1"/>
  <c r="D911" i="2"/>
  <c r="B911" i="2"/>
  <c r="Q910" i="2"/>
  <c r="P910" i="2"/>
  <c r="G910" i="2"/>
  <c r="K910" i="2" s="1"/>
  <c r="O910" i="2" s="1"/>
  <c r="F910" i="2"/>
  <c r="D910" i="2"/>
  <c r="B910" i="2"/>
  <c r="K909" i="2"/>
  <c r="O909" i="2" s="1"/>
  <c r="G909" i="2"/>
  <c r="F909" i="2"/>
  <c r="Q909" i="2" s="1"/>
  <c r="D909" i="2"/>
  <c r="P909" i="2"/>
  <c r="B909" i="2"/>
  <c r="Q908" i="2"/>
  <c r="G908" i="2"/>
  <c r="K908" i="2" s="1"/>
  <c r="O908" i="2" s="1"/>
  <c r="F908" i="2"/>
  <c r="D908" i="2"/>
  <c r="P908" i="2"/>
  <c r="B908" i="2"/>
  <c r="K907" i="2"/>
  <c r="O907" i="2" s="1"/>
  <c r="G907" i="2"/>
  <c r="F907" i="2"/>
  <c r="Q907" i="2" s="1"/>
  <c r="D907" i="2"/>
  <c r="P907" i="2"/>
  <c r="B907" i="2"/>
  <c r="Q906" i="2"/>
  <c r="P906" i="2"/>
  <c r="G906" i="2"/>
  <c r="K906" i="2" s="1"/>
  <c r="O906" i="2" s="1"/>
  <c r="F906" i="2"/>
  <c r="D906" i="2"/>
  <c r="B906" i="2"/>
  <c r="P905" i="2"/>
  <c r="K905" i="2"/>
  <c r="O905" i="2" s="1"/>
  <c r="G905" i="2"/>
  <c r="F905" i="2"/>
  <c r="Q905" i="2" s="1"/>
  <c r="D905" i="2"/>
  <c r="B905" i="2"/>
  <c r="Q904" i="2"/>
  <c r="G904" i="2"/>
  <c r="K904" i="2" s="1"/>
  <c r="O904" i="2" s="1"/>
  <c r="F904" i="2"/>
  <c r="D904" i="2"/>
  <c r="P904" i="2"/>
  <c r="B904" i="2"/>
  <c r="P903" i="2"/>
  <c r="K903" i="2"/>
  <c r="O903" i="2" s="1"/>
  <c r="G903" i="2"/>
  <c r="F903" i="2"/>
  <c r="Q903" i="2" s="1"/>
  <c r="D903" i="2"/>
  <c r="B903" i="2"/>
  <c r="Q902" i="2"/>
  <c r="P902" i="2"/>
  <c r="G902" i="2"/>
  <c r="K902" i="2" s="1"/>
  <c r="O902" i="2" s="1"/>
  <c r="F902" i="2"/>
  <c r="D902" i="2"/>
  <c r="B902" i="2"/>
  <c r="K901" i="2"/>
  <c r="O901" i="2" s="1"/>
  <c r="G901" i="2"/>
  <c r="F901" i="2"/>
  <c r="Q901" i="2" s="1"/>
  <c r="D901" i="2"/>
  <c r="P901" i="2"/>
  <c r="B901" i="2"/>
  <c r="Q900" i="2"/>
  <c r="G900" i="2"/>
  <c r="K900" i="2" s="1"/>
  <c r="O900" i="2" s="1"/>
  <c r="F900" i="2"/>
  <c r="D900" i="2"/>
  <c r="P900" i="2"/>
  <c r="B900" i="2"/>
  <c r="K899" i="2"/>
  <c r="O899" i="2" s="1"/>
  <c r="G899" i="2"/>
  <c r="F899" i="2"/>
  <c r="Q899" i="2" s="1"/>
  <c r="D899" i="2"/>
  <c r="P899" i="2"/>
  <c r="B899" i="2"/>
  <c r="Q898" i="2"/>
  <c r="P898" i="2"/>
  <c r="G898" i="2"/>
  <c r="K898" i="2" s="1"/>
  <c r="O898" i="2" s="1"/>
  <c r="F898" i="2"/>
  <c r="D898" i="2"/>
  <c r="B898" i="2"/>
  <c r="P897" i="2"/>
  <c r="K897" i="2"/>
  <c r="O897" i="2" s="1"/>
  <c r="G897" i="2"/>
  <c r="F897" i="2"/>
  <c r="Q897" i="2" s="1"/>
  <c r="D897" i="2"/>
  <c r="B897" i="2"/>
  <c r="Q896" i="2"/>
  <c r="G896" i="2"/>
  <c r="K896" i="2" s="1"/>
  <c r="O896" i="2" s="1"/>
  <c r="F896" i="2"/>
  <c r="D896" i="2"/>
  <c r="P896" i="2"/>
  <c r="B896" i="2"/>
  <c r="P895" i="2"/>
  <c r="K895" i="2"/>
  <c r="O895" i="2" s="1"/>
  <c r="G895" i="2"/>
  <c r="F895" i="2"/>
  <c r="Q895" i="2" s="1"/>
  <c r="D895" i="2"/>
  <c r="B895" i="2"/>
  <c r="Q894" i="2"/>
  <c r="P894" i="2"/>
  <c r="G894" i="2"/>
  <c r="K894" i="2" s="1"/>
  <c r="O894" i="2" s="1"/>
  <c r="F894" i="2"/>
  <c r="D894" i="2"/>
  <c r="B894" i="2"/>
  <c r="K893" i="2"/>
  <c r="O893" i="2" s="1"/>
  <c r="G893" i="2"/>
  <c r="F893" i="2"/>
  <c r="Q893" i="2" s="1"/>
  <c r="D893" i="2"/>
  <c r="P893" i="2"/>
  <c r="B893" i="2"/>
  <c r="Q892" i="2"/>
  <c r="G892" i="2"/>
  <c r="K892" i="2" s="1"/>
  <c r="O892" i="2" s="1"/>
  <c r="F892" i="2"/>
  <c r="D892" i="2"/>
  <c r="P892" i="2"/>
  <c r="B892" i="2"/>
  <c r="K891" i="2"/>
  <c r="O891" i="2" s="1"/>
  <c r="G891" i="2"/>
  <c r="F891" i="2"/>
  <c r="Q891" i="2" s="1"/>
  <c r="D891" i="2"/>
  <c r="P891" i="2"/>
  <c r="B891" i="2"/>
  <c r="Q890" i="2"/>
  <c r="P890" i="2"/>
  <c r="G890" i="2"/>
  <c r="K890" i="2" s="1"/>
  <c r="O890" i="2" s="1"/>
  <c r="F890" i="2"/>
  <c r="D890" i="2"/>
  <c r="B890" i="2"/>
  <c r="P889" i="2"/>
  <c r="K889" i="2"/>
  <c r="O889" i="2" s="1"/>
  <c r="G889" i="2"/>
  <c r="F889" i="2"/>
  <c r="Q889" i="2" s="1"/>
  <c r="D889" i="2"/>
  <c r="B889" i="2"/>
  <c r="Q888" i="2"/>
  <c r="G888" i="2"/>
  <c r="K888" i="2" s="1"/>
  <c r="O888" i="2" s="1"/>
  <c r="F888" i="2"/>
  <c r="D888" i="2"/>
  <c r="P888" i="2"/>
  <c r="B888" i="2"/>
  <c r="P887" i="2"/>
  <c r="K887" i="2"/>
  <c r="O887" i="2" s="1"/>
  <c r="G887" i="2"/>
  <c r="F887" i="2"/>
  <c r="Q887" i="2" s="1"/>
  <c r="D887" i="2"/>
  <c r="B887" i="2"/>
  <c r="Q886" i="2"/>
  <c r="P886" i="2"/>
  <c r="G886" i="2"/>
  <c r="K886" i="2" s="1"/>
  <c r="O886" i="2" s="1"/>
  <c r="F886" i="2"/>
  <c r="D886" i="2"/>
  <c r="B886" i="2"/>
  <c r="K885" i="2"/>
  <c r="O885" i="2" s="1"/>
  <c r="G885" i="2"/>
  <c r="F885" i="2"/>
  <c r="Q885" i="2" s="1"/>
  <c r="D885" i="2"/>
  <c r="P885" i="2"/>
  <c r="B885" i="2"/>
  <c r="Q884" i="2"/>
  <c r="G884" i="2"/>
  <c r="K884" i="2" s="1"/>
  <c r="O884" i="2" s="1"/>
  <c r="F884" i="2"/>
  <c r="D884" i="2"/>
  <c r="P884" i="2"/>
  <c r="B884" i="2"/>
  <c r="K883" i="2"/>
  <c r="O883" i="2" s="1"/>
  <c r="G883" i="2"/>
  <c r="F883" i="2"/>
  <c r="Q883" i="2" s="1"/>
  <c r="D883" i="2"/>
  <c r="P883" i="2"/>
  <c r="B883" i="2"/>
  <c r="Q882" i="2"/>
  <c r="P882" i="2"/>
  <c r="G882" i="2"/>
  <c r="K882" i="2" s="1"/>
  <c r="O882" i="2" s="1"/>
  <c r="F882" i="2"/>
  <c r="D882" i="2"/>
  <c r="B882" i="2"/>
  <c r="P881" i="2"/>
  <c r="K881" i="2"/>
  <c r="O881" i="2" s="1"/>
  <c r="G881" i="2"/>
  <c r="F881" i="2"/>
  <c r="Q881" i="2" s="1"/>
  <c r="D881" i="2"/>
  <c r="B881" i="2"/>
  <c r="Q880" i="2"/>
  <c r="G880" i="2"/>
  <c r="K880" i="2" s="1"/>
  <c r="O880" i="2" s="1"/>
  <c r="F880" i="2"/>
  <c r="D880" i="2"/>
  <c r="P880" i="2"/>
  <c r="B880" i="2"/>
  <c r="P879" i="2"/>
  <c r="K879" i="2"/>
  <c r="O879" i="2" s="1"/>
  <c r="G879" i="2"/>
  <c r="F879" i="2"/>
  <c r="Q879" i="2" s="1"/>
  <c r="D879" i="2"/>
  <c r="B879" i="2"/>
  <c r="Q878" i="2"/>
  <c r="P878" i="2"/>
  <c r="G878" i="2"/>
  <c r="K878" i="2" s="1"/>
  <c r="O878" i="2" s="1"/>
  <c r="F878" i="2"/>
  <c r="D878" i="2"/>
  <c r="B878" i="2"/>
  <c r="K877" i="2"/>
  <c r="O877" i="2" s="1"/>
  <c r="G877" i="2"/>
  <c r="F877" i="2"/>
  <c r="Q877" i="2" s="1"/>
  <c r="D877" i="2"/>
  <c r="P877" i="2"/>
  <c r="B877" i="2"/>
  <c r="Q876" i="2"/>
  <c r="G876" i="2"/>
  <c r="K876" i="2" s="1"/>
  <c r="O876" i="2" s="1"/>
  <c r="F876" i="2"/>
  <c r="D876" i="2"/>
  <c r="P876" i="2"/>
  <c r="B876" i="2"/>
  <c r="K875" i="2"/>
  <c r="O875" i="2" s="1"/>
  <c r="G875" i="2"/>
  <c r="F875" i="2"/>
  <c r="Q875" i="2" s="1"/>
  <c r="D875" i="2"/>
  <c r="P875" i="2"/>
  <c r="B875" i="2"/>
  <c r="Q874" i="2"/>
  <c r="P874" i="2"/>
  <c r="G874" i="2"/>
  <c r="K874" i="2" s="1"/>
  <c r="O874" i="2" s="1"/>
  <c r="F874" i="2"/>
  <c r="D874" i="2"/>
  <c r="B874" i="2"/>
  <c r="P873" i="2"/>
  <c r="K873" i="2"/>
  <c r="O873" i="2" s="1"/>
  <c r="G873" i="2"/>
  <c r="F873" i="2"/>
  <c r="Q873" i="2" s="1"/>
  <c r="D873" i="2"/>
  <c r="B873" i="2"/>
  <c r="Q872" i="2"/>
  <c r="G872" i="2"/>
  <c r="K872" i="2" s="1"/>
  <c r="O872" i="2" s="1"/>
  <c r="F872" i="2"/>
  <c r="D872" i="2"/>
  <c r="P872" i="2"/>
  <c r="B872" i="2"/>
  <c r="P871" i="2"/>
  <c r="K871" i="2"/>
  <c r="O871" i="2" s="1"/>
  <c r="G871" i="2"/>
  <c r="F871" i="2"/>
  <c r="Q871" i="2" s="1"/>
  <c r="D871" i="2"/>
  <c r="B871" i="2"/>
  <c r="Q870" i="2"/>
  <c r="P870" i="2"/>
  <c r="G870" i="2"/>
  <c r="K870" i="2" s="1"/>
  <c r="O870" i="2" s="1"/>
  <c r="F870" i="2"/>
  <c r="D870" i="2"/>
  <c r="B870" i="2"/>
  <c r="K869" i="2"/>
  <c r="O869" i="2" s="1"/>
  <c r="G869" i="2"/>
  <c r="F869" i="2"/>
  <c r="Q869" i="2" s="1"/>
  <c r="D869" i="2"/>
  <c r="P869" i="2"/>
  <c r="B869" i="2"/>
  <c r="Q868" i="2"/>
  <c r="G868" i="2"/>
  <c r="K868" i="2" s="1"/>
  <c r="O868" i="2" s="1"/>
  <c r="F868" i="2"/>
  <c r="D868" i="2"/>
  <c r="P868" i="2"/>
  <c r="B868" i="2"/>
  <c r="K867" i="2"/>
  <c r="O867" i="2" s="1"/>
  <c r="G867" i="2"/>
  <c r="F867" i="2"/>
  <c r="Q867" i="2" s="1"/>
  <c r="D867" i="2"/>
  <c r="P867" i="2"/>
  <c r="B867" i="2"/>
  <c r="Q866" i="2"/>
  <c r="P866" i="2"/>
  <c r="G866" i="2"/>
  <c r="K866" i="2" s="1"/>
  <c r="O866" i="2" s="1"/>
  <c r="F866" i="2"/>
  <c r="D866" i="2"/>
  <c r="B866" i="2"/>
  <c r="P865" i="2"/>
  <c r="K865" i="2"/>
  <c r="O865" i="2" s="1"/>
  <c r="G865" i="2"/>
  <c r="F865" i="2"/>
  <c r="Q865" i="2" s="1"/>
  <c r="D865" i="2"/>
  <c r="B865" i="2"/>
  <c r="Q864" i="2"/>
  <c r="G864" i="2"/>
  <c r="K864" i="2" s="1"/>
  <c r="O864" i="2" s="1"/>
  <c r="F864" i="2"/>
  <c r="D864" i="2"/>
  <c r="P864" i="2"/>
  <c r="B864" i="2"/>
  <c r="P863" i="2"/>
  <c r="K863" i="2"/>
  <c r="O863" i="2" s="1"/>
  <c r="G863" i="2"/>
  <c r="F863" i="2"/>
  <c r="Q863" i="2" s="1"/>
  <c r="D863" i="2"/>
  <c r="B863" i="2"/>
  <c r="Q862" i="2"/>
  <c r="P862" i="2"/>
  <c r="G862" i="2"/>
  <c r="K862" i="2" s="1"/>
  <c r="O862" i="2" s="1"/>
  <c r="F862" i="2"/>
  <c r="D862" i="2"/>
  <c r="B862" i="2"/>
  <c r="K861" i="2"/>
  <c r="O861" i="2" s="1"/>
  <c r="G861" i="2"/>
  <c r="F861" i="2"/>
  <c r="Q861" i="2" s="1"/>
  <c r="D861" i="2"/>
  <c r="P861" i="2"/>
  <c r="B861" i="2"/>
  <c r="Q860" i="2"/>
  <c r="G860" i="2"/>
  <c r="K860" i="2" s="1"/>
  <c r="O860" i="2" s="1"/>
  <c r="F860" i="2"/>
  <c r="D860" i="2"/>
  <c r="P860" i="2"/>
  <c r="B860" i="2"/>
  <c r="K859" i="2"/>
  <c r="O859" i="2" s="1"/>
  <c r="G859" i="2"/>
  <c r="F859" i="2"/>
  <c r="Q859" i="2" s="1"/>
  <c r="D859" i="2"/>
  <c r="P859" i="2"/>
  <c r="B859" i="2"/>
  <c r="Q858" i="2"/>
  <c r="P858" i="2"/>
  <c r="G858" i="2"/>
  <c r="K858" i="2" s="1"/>
  <c r="O858" i="2" s="1"/>
  <c r="F858" i="2"/>
  <c r="D858" i="2"/>
  <c r="B858" i="2"/>
  <c r="P857" i="2"/>
  <c r="K857" i="2"/>
  <c r="O857" i="2" s="1"/>
  <c r="G857" i="2"/>
  <c r="F857" i="2"/>
  <c r="Q857" i="2" s="1"/>
  <c r="D857" i="2"/>
  <c r="B857" i="2"/>
  <c r="Q856" i="2"/>
  <c r="G856" i="2"/>
  <c r="K856" i="2" s="1"/>
  <c r="O856" i="2" s="1"/>
  <c r="F856" i="2"/>
  <c r="D856" i="2"/>
  <c r="P856" i="2"/>
  <c r="B856" i="2"/>
  <c r="P855" i="2"/>
  <c r="K855" i="2"/>
  <c r="O855" i="2" s="1"/>
  <c r="G855" i="2"/>
  <c r="F855" i="2"/>
  <c r="Q855" i="2" s="1"/>
  <c r="D855" i="2"/>
  <c r="B855" i="2"/>
  <c r="Q854" i="2"/>
  <c r="P854" i="2"/>
  <c r="G854" i="2"/>
  <c r="K854" i="2" s="1"/>
  <c r="O854" i="2" s="1"/>
  <c r="F854" i="2"/>
  <c r="D854" i="2"/>
  <c r="B854" i="2"/>
  <c r="K853" i="2"/>
  <c r="O853" i="2" s="1"/>
  <c r="G853" i="2"/>
  <c r="F853" i="2"/>
  <c r="Q853" i="2" s="1"/>
  <c r="D853" i="2"/>
  <c r="P853" i="2"/>
  <c r="B853" i="2"/>
  <c r="Q852" i="2"/>
  <c r="G852" i="2"/>
  <c r="K852" i="2" s="1"/>
  <c r="O852" i="2" s="1"/>
  <c r="F852" i="2"/>
  <c r="D852" i="2"/>
  <c r="P852" i="2"/>
  <c r="B852" i="2"/>
  <c r="K851" i="2"/>
  <c r="O851" i="2" s="1"/>
  <c r="G851" i="2"/>
  <c r="F851" i="2"/>
  <c r="Q851" i="2" s="1"/>
  <c r="D851" i="2"/>
  <c r="P851" i="2"/>
  <c r="B851" i="2"/>
  <c r="Q850" i="2"/>
  <c r="P850" i="2"/>
  <c r="G850" i="2"/>
  <c r="K850" i="2" s="1"/>
  <c r="O850" i="2" s="1"/>
  <c r="F850" i="2"/>
  <c r="D850" i="2"/>
  <c r="B850" i="2"/>
  <c r="P849" i="2"/>
  <c r="K849" i="2"/>
  <c r="O849" i="2" s="1"/>
  <c r="G849" i="2"/>
  <c r="F849" i="2"/>
  <c r="Q849" i="2" s="1"/>
  <c r="D849" i="2"/>
  <c r="B849" i="2"/>
  <c r="Q848" i="2"/>
  <c r="G848" i="2"/>
  <c r="K848" i="2" s="1"/>
  <c r="O848" i="2" s="1"/>
  <c r="F848" i="2"/>
  <c r="D848" i="2"/>
  <c r="P848" i="2"/>
  <c r="B848" i="2"/>
  <c r="P847" i="2"/>
  <c r="K847" i="2"/>
  <c r="O847" i="2" s="1"/>
  <c r="G847" i="2"/>
  <c r="F847" i="2"/>
  <c r="Q847" i="2" s="1"/>
  <c r="B847" i="2"/>
  <c r="Q846" i="2"/>
  <c r="P846" i="2"/>
  <c r="G846" i="2"/>
  <c r="K846" i="2" s="1"/>
  <c r="O846" i="2" s="1"/>
  <c r="F846" i="2"/>
  <c r="D846" i="2"/>
  <c r="B846" i="2"/>
  <c r="K845" i="2"/>
  <c r="O845" i="2" s="1"/>
  <c r="G845" i="2"/>
  <c r="F845" i="2"/>
  <c r="Q845" i="2" s="1"/>
  <c r="D845" i="2"/>
  <c r="P845" i="2"/>
  <c r="B845" i="2"/>
  <c r="Q844" i="2"/>
  <c r="G844" i="2"/>
  <c r="K844" i="2" s="1"/>
  <c r="O844" i="2" s="1"/>
  <c r="F844" i="2"/>
  <c r="D844" i="2"/>
  <c r="P844" i="2"/>
  <c r="B844" i="2"/>
  <c r="K843" i="2"/>
  <c r="O843" i="2" s="1"/>
  <c r="G843" i="2"/>
  <c r="F843" i="2"/>
  <c r="Q843" i="2" s="1"/>
  <c r="D843" i="2"/>
  <c r="P843" i="2"/>
  <c r="B843" i="2"/>
  <c r="Q842" i="2"/>
  <c r="P842" i="2"/>
  <c r="G842" i="2"/>
  <c r="K842" i="2" s="1"/>
  <c r="O842" i="2" s="1"/>
  <c r="F842" i="2"/>
  <c r="D842" i="2"/>
  <c r="B842" i="2"/>
  <c r="P841" i="2"/>
  <c r="K841" i="2"/>
  <c r="O841" i="2" s="1"/>
  <c r="G841" i="2"/>
  <c r="F841" i="2"/>
  <c r="Q841" i="2" s="1"/>
  <c r="D841" i="2"/>
  <c r="B841" i="2"/>
  <c r="Q840" i="2"/>
  <c r="G840" i="2"/>
  <c r="K840" i="2" s="1"/>
  <c r="O840" i="2" s="1"/>
  <c r="F840" i="2"/>
  <c r="D840" i="2"/>
  <c r="P840" i="2"/>
  <c r="B840" i="2"/>
  <c r="P839" i="2"/>
  <c r="K839" i="2"/>
  <c r="O839" i="2" s="1"/>
  <c r="G839" i="2"/>
  <c r="F839" i="2"/>
  <c r="Q839" i="2" s="1"/>
  <c r="B839" i="2"/>
  <c r="Q838" i="2"/>
  <c r="P838" i="2"/>
  <c r="G838" i="2"/>
  <c r="K838" i="2" s="1"/>
  <c r="O838" i="2" s="1"/>
  <c r="F838" i="2"/>
  <c r="D838" i="2"/>
  <c r="B838" i="2"/>
  <c r="K837" i="2"/>
  <c r="O837" i="2" s="1"/>
  <c r="G837" i="2"/>
  <c r="F837" i="2"/>
  <c r="Q837" i="2" s="1"/>
  <c r="D837" i="2"/>
  <c r="P837" i="2"/>
  <c r="B837" i="2"/>
  <c r="Q836" i="2"/>
  <c r="G836" i="2"/>
  <c r="K836" i="2" s="1"/>
  <c r="O836" i="2" s="1"/>
  <c r="F836" i="2"/>
  <c r="D836" i="2"/>
  <c r="P836" i="2"/>
  <c r="B836" i="2"/>
  <c r="K835" i="2"/>
  <c r="O835" i="2" s="1"/>
  <c r="G835" i="2"/>
  <c r="F835" i="2"/>
  <c r="Q835" i="2" s="1"/>
  <c r="D835" i="2"/>
  <c r="P835" i="2"/>
  <c r="B835" i="2"/>
  <c r="Q834" i="2"/>
  <c r="P834" i="2"/>
  <c r="G834" i="2"/>
  <c r="K834" i="2" s="1"/>
  <c r="O834" i="2" s="1"/>
  <c r="F834" i="2"/>
  <c r="D834" i="2"/>
  <c r="B834" i="2"/>
  <c r="P833" i="2"/>
  <c r="K833" i="2"/>
  <c r="O833" i="2" s="1"/>
  <c r="G833" i="2"/>
  <c r="F833" i="2"/>
  <c r="Q833" i="2" s="1"/>
  <c r="D833" i="2"/>
  <c r="B833" i="2"/>
  <c r="Q832" i="2"/>
  <c r="G832" i="2"/>
  <c r="K832" i="2" s="1"/>
  <c r="O832" i="2" s="1"/>
  <c r="F832" i="2"/>
  <c r="D832" i="2"/>
  <c r="P832" i="2"/>
  <c r="B832" i="2"/>
  <c r="P831" i="2"/>
  <c r="K831" i="2"/>
  <c r="O831" i="2" s="1"/>
  <c r="G831" i="2"/>
  <c r="F831" i="2"/>
  <c r="Q831" i="2" s="1"/>
  <c r="B831" i="2"/>
  <c r="Q830" i="2"/>
  <c r="P830" i="2"/>
  <c r="G830" i="2"/>
  <c r="K830" i="2" s="1"/>
  <c r="O830" i="2" s="1"/>
  <c r="F830" i="2"/>
  <c r="D830" i="2"/>
  <c r="B830" i="2"/>
  <c r="K829" i="2"/>
  <c r="O829" i="2" s="1"/>
  <c r="G829" i="2"/>
  <c r="F829" i="2"/>
  <c r="Q829" i="2" s="1"/>
  <c r="D829" i="2"/>
  <c r="P829" i="2"/>
  <c r="B829" i="2"/>
  <c r="Q828" i="2"/>
  <c r="G828" i="2"/>
  <c r="K828" i="2" s="1"/>
  <c r="O828" i="2" s="1"/>
  <c r="F828" i="2"/>
  <c r="D828" i="2"/>
  <c r="P828" i="2"/>
  <c r="B828" i="2"/>
  <c r="K827" i="2"/>
  <c r="O827" i="2" s="1"/>
  <c r="G827" i="2"/>
  <c r="F827" i="2"/>
  <c r="Q827" i="2" s="1"/>
  <c r="D827" i="2"/>
  <c r="P827" i="2"/>
  <c r="B827" i="2"/>
  <c r="Q826" i="2"/>
  <c r="P826" i="2"/>
  <c r="G826" i="2"/>
  <c r="K826" i="2" s="1"/>
  <c r="O826" i="2" s="1"/>
  <c r="F826" i="2"/>
  <c r="D826" i="2"/>
  <c r="B826" i="2"/>
  <c r="P825" i="2"/>
  <c r="K825" i="2"/>
  <c r="O825" i="2" s="1"/>
  <c r="G825" i="2"/>
  <c r="F825" i="2"/>
  <c r="Q825" i="2" s="1"/>
  <c r="D825" i="2"/>
  <c r="B825" i="2"/>
  <c r="Q824" i="2"/>
  <c r="G824" i="2"/>
  <c r="K824" i="2" s="1"/>
  <c r="O824" i="2" s="1"/>
  <c r="F824" i="2"/>
  <c r="D824" i="2"/>
  <c r="P824" i="2"/>
  <c r="B824" i="2"/>
  <c r="P823" i="2"/>
  <c r="K823" i="2"/>
  <c r="O823" i="2" s="1"/>
  <c r="G823" i="2"/>
  <c r="F823" i="2"/>
  <c r="Q823" i="2" s="1"/>
  <c r="B823" i="2"/>
  <c r="Q822" i="2"/>
  <c r="P822" i="2"/>
  <c r="G822" i="2"/>
  <c r="K822" i="2" s="1"/>
  <c r="O822" i="2" s="1"/>
  <c r="F822" i="2"/>
  <c r="D822" i="2"/>
  <c r="B822" i="2"/>
  <c r="K821" i="2"/>
  <c r="O821" i="2" s="1"/>
  <c r="G821" i="2"/>
  <c r="F821" i="2"/>
  <c r="Q821" i="2" s="1"/>
  <c r="D821" i="2"/>
  <c r="P821" i="2"/>
  <c r="B821" i="2"/>
  <c r="Q820" i="2"/>
  <c r="K820" i="2"/>
  <c r="O820" i="2" s="1"/>
  <c r="G820" i="2"/>
  <c r="F820" i="2"/>
  <c r="D820" i="2"/>
  <c r="P820" i="2"/>
  <c r="B820" i="2"/>
  <c r="P819" i="2"/>
  <c r="K819" i="2"/>
  <c r="O819" i="2" s="1"/>
  <c r="G819" i="2"/>
  <c r="F819" i="2"/>
  <c r="Q819" i="2" s="1"/>
  <c r="B819" i="2"/>
  <c r="P818" i="2"/>
  <c r="G818" i="2"/>
  <c r="K818" i="2" s="1"/>
  <c r="O818" i="2" s="1"/>
  <c r="F818" i="2"/>
  <c r="Q818" i="2" s="1"/>
  <c r="D818" i="2"/>
  <c r="B818" i="2"/>
  <c r="K817" i="2"/>
  <c r="O817" i="2" s="1"/>
  <c r="G817" i="2"/>
  <c r="F817" i="2"/>
  <c r="Q817" i="2" s="1"/>
  <c r="D817" i="2"/>
  <c r="P817" i="2"/>
  <c r="B817" i="2"/>
  <c r="Q816" i="2"/>
  <c r="K816" i="2"/>
  <c r="O816" i="2" s="1"/>
  <c r="G816" i="2"/>
  <c r="F816" i="2"/>
  <c r="D816" i="2"/>
  <c r="P816" i="2"/>
  <c r="B816" i="2"/>
  <c r="P815" i="2"/>
  <c r="K815" i="2"/>
  <c r="O815" i="2" s="1"/>
  <c r="G815" i="2"/>
  <c r="F815" i="2"/>
  <c r="Q815" i="2" s="1"/>
  <c r="B815" i="2"/>
  <c r="P814" i="2"/>
  <c r="O814" i="2"/>
  <c r="G814" i="2"/>
  <c r="K814" i="2" s="1"/>
  <c r="F814" i="2"/>
  <c r="Q814" i="2" s="1"/>
  <c r="D814" i="2"/>
  <c r="B814" i="2"/>
  <c r="K813" i="2"/>
  <c r="O813" i="2" s="1"/>
  <c r="G813" i="2"/>
  <c r="F813" i="2"/>
  <c r="Q813" i="2" s="1"/>
  <c r="D813" i="2"/>
  <c r="P813" i="2"/>
  <c r="B813" i="2"/>
  <c r="Q812" i="2"/>
  <c r="K812" i="2"/>
  <c r="O812" i="2" s="1"/>
  <c r="G812" i="2"/>
  <c r="F812" i="2"/>
  <c r="D812" i="2"/>
  <c r="P812" i="2"/>
  <c r="B812" i="2"/>
  <c r="K811" i="2"/>
  <c r="O811" i="2" s="1"/>
  <c r="G811" i="2"/>
  <c r="F811" i="2"/>
  <c r="Q811" i="2" s="1"/>
  <c r="P811" i="2"/>
  <c r="B811" i="2"/>
  <c r="P810" i="2"/>
  <c r="G810" i="2"/>
  <c r="K810" i="2" s="1"/>
  <c r="O810" i="2" s="1"/>
  <c r="F810" i="2"/>
  <c r="Q810" i="2" s="1"/>
  <c r="D810" i="2"/>
  <c r="B810" i="2"/>
  <c r="K809" i="2"/>
  <c r="O809" i="2" s="1"/>
  <c r="G809" i="2"/>
  <c r="F809" i="2"/>
  <c r="Q809" i="2" s="1"/>
  <c r="D809" i="2"/>
  <c r="P809" i="2"/>
  <c r="B809" i="2"/>
  <c r="Q808" i="2"/>
  <c r="K808" i="2"/>
  <c r="O808" i="2" s="1"/>
  <c r="G808" i="2"/>
  <c r="F808" i="2"/>
  <c r="D808" i="2"/>
  <c r="P808" i="2"/>
  <c r="B808" i="2"/>
  <c r="K807" i="2"/>
  <c r="O807" i="2" s="1"/>
  <c r="G807" i="2"/>
  <c r="F807" i="2"/>
  <c r="Q807" i="2" s="1"/>
  <c r="P807" i="2"/>
  <c r="B807" i="2"/>
  <c r="P806" i="2"/>
  <c r="O806" i="2"/>
  <c r="G806" i="2"/>
  <c r="K806" i="2" s="1"/>
  <c r="F806" i="2"/>
  <c r="Q806" i="2" s="1"/>
  <c r="D806" i="2"/>
  <c r="B806" i="2"/>
  <c r="K805" i="2"/>
  <c r="O805" i="2" s="1"/>
  <c r="G805" i="2"/>
  <c r="F805" i="2"/>
  <c r="Q805" i="2" s="1"/>
  <c r="D805" i="2"/>
  <c r="P805" i="2"/>
  <c r="B805" i="2"/>
  <c r="Q804" i="2"/>
  <c r="K804" i="2"/>
  <c r="O804" i="2" s="1"/>
  <c r="G804" i="2"/>
  <c r="F804" i="2"/>
  <c r="D804" i="2"/>
  <c r="P804" i="2"/>
  <c r="B804" i="2"/>
  <c r="K803" i="2"/>
  <c r="O803" i="2" s="1"/>
  <c r="G803" i="2"/>
  <c r="F803" i="2"/>
  <c r="Q803" i="2" s="1"/>
  <c r="D803" i="2"/>
  <c r="P803" i="2"/>
  <c r="B803" i="2"/>
  <c r="P802" i="2"/>
  <c r="G802" i="2"/>
  <c r="K802" i="2" s="1"/>
  <c r="O802" i="2" s="1"/>
  <c r="F802" i="2"/>
  <c r="Q802" i="2" s="1"/>
  <c r="D802" i="2"/>
  <c r="B802" i="2"/>
  <c r="K801" i="2"/>
  <c r="O801" i="2" s="1"/>
  <c r="G801" i="2"/>
  <c r="F801" i="2"/>
  <c r="Q801" i="2" s="1"/>
  <c r="D801" i="2"/>
  <c r="P801" i="2"/>
  <c r="B801" i="2"/>
  <c r="Q800" i="2"/>
  <c r="K800" i="2"/>
  <c r="O800" i="2" s="1"/>
  <c r="G800" i="2"/>
  <c r="F800" i="2"/>
  <c r="D800" i="2"/>
  <c r="P800" i="2"/>
  <c r="B800" i="2"/>
  <c r="K799" i="2"/>
  <c r="O799" i="2" s="1"/>
  <c r="G799" i="2"/>
  <c r="F799" i="2"/>
  <c r="Q799" i="2" s="1"/>
  <c r="D799" i="2"/>
  <c r="P799" i="2"/>
  <c r="B799" i="2"/>
  <c r="P798" i="2"/>
  <c r="O798" i="2"/>
  <c r="G798" i="2"/>
  <c r="K798" i="2" s="1"/>
  <c r="F798" i="2"/>
  <c r="Q798" i="2" s="1"/>
  <c r="D798" i="2"/>
  <c r="B798" i="2"/>
  <c r="K797" i="2"/>
  <c r="O797" i="2" s="1"/>
  <c r="G797" i="2"/>
  <c r="F797" i="2"/>
  <c r="Q797" i="2" s="1"/>
  <c r="D797" i="2"/>
  <c r="P797" i="2"/>
  <c r="B797" i="2"/>
  <c r="Q796" i="2"/>
  <c r="K796" i="2"/>
  <c r="O796" i="2" s="1"/>
  <c r="G796" i="2"/>
  <c r="F796" i="2"/>
  <c r="D796" i="2"/>
  <c r="P796" i="2"/>
  <c r="B796" i="2"/>
  <c r="K795" i="2"/>
  <c r="O795" i="2" s="1"/>
  <c r="G795" i="2"/>
  <c r="F795" i="2"/>
  <c r="Q795" i="2" s="1"/>
  <c r="P795" i="2"/>
  <c r="B795" i="2"/>
  <c r="P794" i="2"/>
  <c r="G794" i="2"/>
  <c r="K794" i="2" s="1"/>
  <c r="O794" i="2" s="1"/>
  <c r="F794" i="2"/>
  <c r="Q794" i="2" s="1"/>
  <c r="D794" i="2"/>
  <c r="B794" i="2"/>
  <c r="K793" i="2"/>
  <c r="O793" i="2" s="1"/>
  <c r="G793" i="2"/>
  <c r="F793" i="2"/>
  <c r="Q793" i="2" s="1"/>
  <c r="D793" i="2"/>
  <c r="P793" i="2"/>
  <c r="B793" i="2"/>
  <c r="Q792" i="2"/>
  <c r="K792" i="2"/>
  <c r="O792" i="2" s="1"/>
  <c r="G792" i="2"/>
  <c r="F792" i="2"/>
  <c r="D792" i="2"/>
  <c r="P792" i="2"/>
  <c r="B792" i="2"/>
  <c r="K791" i="2"/>
  <c r="O791" i="2" s="1"/>
  <c r="G791" i="2"/>
  <c r="F791" i="2"/>
  <c r="Q791" i="2" s="1"/>
  <c r="P791" i="2"/>
  <c r="B791" i="2"/>
  <c r="P790" i="2"/>
  <c r="O790" i="2"/>
  <c r="G790" i="2"/>
  <c r="K790" i="2" s="1"/>
  <c r="F790" i="2"/>
  <c r="Q790" i="2" s="1"/>
  <c r="D790" i="2"/>
  <c r="B790" i="2"/>
  <c r="K789" i="2"/>
  <c r="O789" i="2" s="1"/>
  <c r="G789" i="2"/>
  <c r="F789" i="2"/>
  <c r="Q789" i="2" s="1"/>
  <c r="D789" i="2"/>
  <c r="P789" i="2"/>
  <c r="B789" i="2"/>
  <c r="Q788" i="2"/>
  <c r="K788" i="2"/>
  <c r="O788" i="2" s="1"/>
  <c r="G788" i="2"/>
  <c r="F788" i="2"/>
  <c r="D788" i="2"/>
  <c r="P788" i="2"/>
  <c r="B788" i="2"/>
  <c r="K787" i="2"/>
  <c r="O787" i="2" s="1"/>
  <c r="G787" i="2"/>
  <c r="F787" i="2"/>
  <c r="Q787" i="2" s="1"/>
  <c r="P787" i="2"/>
  <c r="B787" i="2"/>
  <c r="P786" i="2"/>
  <c r="G786" i="2"/>
  <c r="K786" i="2" s="1"/>
  <c r="O786" i="2" s="1"/>
  <c r="F786" i="2"/>
  <c r="Q786" i="2" s="1"/>
  <c r="D786" i="2"/>
  <c r="B786" i="2"/>
  <c r="K785" i="2"/>
  <c r="O785" i="2" s="1"/>
  <c r="G785" i="2"/>
  <c r="F785" i="2"/>
  <c r="Q785" i="2" s="1"/>
  <c r="D785" i="2"/>
  <c r="P785" i="2"/>
  <c r="B785" i="2"/>
  <c r="Q784" i="2"/>
  <c r="K784" i="2"/>
  <c r="O784" i="2" s="1"/>
  <c r="G784" i="2"/>
  <c r="F784" i="2"/>
  <c r="D784" i="2"/>
  <c r="P784" i="2"/>
  <c r="B784" i="2"/>
  <c r="K783" i="2"/>
  <c r="O783" i="2" s="1"/>
  <c r="G783" i="2"/>
  <c r="F783" i="2"/>
  <c r="Q783" i="2" s="1"/>
  <c r="P783" i="2"/>
  <c r="B783" i="2"/>
  <c r="P782" i="2"/>
  <c r="O782" i="2"/>
  <c r="G782" i="2"/>
  <c r="K782" i="2" s="1"/>
  <c r="F782" i="2"/>
  <c r="Q782" i="2" s="1"/>
  <c r="D782" i="2"/>
  <c r="B782" i="2"/>
  <c r="K781" i="2"/>
  <c r="O781" i="2" s="1"/>
  <c r="G781" i="2"/>
  <c r="F781" i="2"/>
  <c r="Q781" i="2" s="1"/>
  <c r="D781" i="2"/>
  <c r="P781" i="2"/>
  <c r="B781" i="2"/>
  <c r="Q780" i="2"/>
  <c r="K780" i="2"/>
  <c r="O780" i="2" s="1"/>
  <c r="G780" i="2"/>
  <c r="F780" i="2"/>
  <c r="D780" i="2"/>
  <c r="P780" i="2"/>
  <c r="B780" i="2"/>
  <c r="K779" i="2"/>
  <c r="O779" i="2" s="1"/>
  <c r="G779" i="2"/>
  <c r="F779" i="2"/>
  <c r="Q779" i="2" s="1"/>
  <c r="P779" i="2"/>
  <c r="B779" i="2"/>
  <c r="P778" i="2"/>
  <c r="G778" i="2"/>
  <c r="K778" i="2" s="1"/>
  <c r="O778" i="2" s="1"/>
  <c r="F778" i="2"/>
  <c r="Q778" i="2" s="1"/>
  <c r="D778" i="2"/>
  <c r="B778" i="2"/>
  <c r="K777" i="2"/>
  <c r="O777" i="2" s="1"/>
  <c r="G777" i="2"/>
  <c r="F777" i="2"/>
  <c r="Q777" i="2" s="1"/>
  <c r="D777" i="2"/>
  <c r="P777" i="2"/>
  <c r="B777" i="2"/>
  <c r="Q776" i="2"/>
  <c r="K776" i="2"/>
  <c r="O776" i="2" s="1"/>
  <c r="G776" i="2"/>
  <c r="F776" i="2"/>
  <c r="D776" i="2"/>
  <c r="P776" i="2"/>
  <c r="B776" i="2"/>
  <c r="K775" i="2"/>
  <c r="O775" i="2" s="1"/>
  <c r="G775" i="2"/>
  <c r="F775" i="2"/>
  <c r="Q775" i="2" s="1"/>
  <c r="P775" i="2"/>
  <c r="B775" i="2"/>
  <c r="P774" i="2"/>
  <c r="O774" i="2"/>
  <c r="G774" i="2"/>
  <c r="K774" i="2" s="1"/>
  <c r="F774" i="2"/>
  <c r="Q774" i="2" s="1"/>
  <c r="D774" i="2"/>
  <c r="B774" i="2"/>
  <c r="K773" i="2"/>
  <c r="O773" i="2" s="1"/>
  <c r="G773" i="2"/>
  <c r="F773" i="2"/>
  <c r="Q773" i="2" s="1"/>
  <c r="D773" i="2"/>
  <c r="P773" i="2"/>
  <c r="B773" i="2"/>
  <c r="Q772" i="2"/>
  <c r="K772" i="2"/>
  <c r="O772" i="2" s="1"/>
  <c r="G772" i="2"/>
  <c r="F772" i="2"/>
  <c r="D772" i="2"/>
  <c r="P772" i="2"/>
  <c r="B772" i="2"/>
  <c r="K771" i="2"/>
  <c r="O771" i="2" s="1"/>
  <c r="G771" i="2"/>
  <c r="F771" i="2"/>
  <c r="Q771" i="2" s="1"/>
  <c r="D771" i="2"/>
  <c r="P771" i="2"/>
  <c r="B771" i="2"/>
  <c r="P770" i="2"/>
  <c r="G770" i="2"/>
  <c r="K770" i="2" s="1"/>
  <c r="O770" i="2" s="1"/>
  <c r="F770" i="2"/>
  <c r="Q770" i="2" s="1"/>
  <c r="D770" i="2"/>
  <c r="B770" i="2"/>
  <c r="K769" i="2"/>
  <c r="O769" i="2" s="1"/>
  <c r="G769" i="2"/>
  <c r="F769" i="2"/>
  <c r="Q769" i="2" s="1"/>
  <c r="D769" i="2"/>
  <c r="P769" i="2"/>
  <c r="B769" i="2"/>
  <c r="Q768" i="2"/>
  <c r="K768" i="2"/>
  <c r="O768" i="2" s="1"/>
  <c r="G768" i="2"/>
  <c r="F768" i="2"/>
  <c r="D768" i="2"/>
  <c r="P768" i="2"/>
  <c r="B768" i="2"/>
  <c r="K767" i="2"/>
  <c r="O767" i="2" s="1"/>
  <c r="G767" i="2"/>
  <c r="F767" i="2"/>
  <c r="Q767" i="2" s="1"/>
  <c r="D767" i="2"/>
  <c r="P767" i="2"/>
  <c r="B767" i="2"/>
  <c r="P766" i="2"/>
  <c r="O766" i="2"/>
  <c r="G766" i="2"/>
  <c r="K766" i="2" s="1"/>
  <c r="F766" i="2"/>
  <c r="Q766" i="2" s="1"/>
  <c r="D766" i="2"/>
  <c r="B766" i="2"/>
  <c r="K765" i="2"/>
  <c r="O765" i="2" s="1"/>
  <c r="G765" i="2"/>
  <c r="F765" i="2"/>
  <c r="Q765" i="2" s="1"/>
  <c r="D765" i="2"/>
  <c r="P765" i="2"/>
  <c r="B765" i="2"/>
  <c r="Q764" i="2"/>
  <c r="K764" i="2"/>
  <c r="O764" i="2" s="1"/>
  <c r="G764" i="2"/>
  <c r="F764" i="2"/>
  <c r="D764" i="2"/>
  <c r="P764" i="2"/>
  <c r="B764" i="2"/>
  <c r="K763" i="2"/>
  <c r="O763" i="2" s="1"/>
  <c r="G763" i="2"/>
  <c r="F763" i="2"/>
  <c r="Q763" i="2" s="1"/>
  <c r="P763" i="2"/>
  <c r="B763" i="2"/>
  <c r="P762" i="2"/>
  <c r="G762" i="2"/>
  <c r="K762" i="2" s="1"/>
  <c r="O762" i="2" s="1"/>
  <c r="F762" i="2"/>
  <c r="Q762" i="2" s="1"/>
  <c r="D762" i="2"/>
  <c r="B762" i="2"/>
  <c r="K761" i="2"/>
  <c r="O761" i="2" s="1"/>
  <c r="G761" i="2"/>
  <c r="F761" i="2"/>
  <c r="Q761" i="2" s="1"/>
  <c r="D761" i="2"/>
  <c r="P761" i="2"/>
  <c r="B761" i="2"/>
  <c r="Q760" i="2"/>
  <c r="K760" i="2"/>
  <c r="O760" i="2" s="1"/>
  <c r="G760" i="2"/>
  <c r="F760" i="2"/>
  <c r="D760" i="2"/>
  <c r="P760" i="2"/>
  <c r="B760" i="2"/>
  <c r="K759" i="2"/>
  <c r="O759" i="2" s="1"/>
  <c r="G759" i="2"/>
  <c r="F759" i="2"/>
  <c r="Q759" i="2" s="1"/>
  <c r="P759" i="2"/>
  <c r="B759" i="2"/>
  <c r="P758" i="2"/>
  <c r="O758" i="2"/>
  <c r="G758" i="2"/>
  <c r="K758" i="2" s="1"/>
  <c r="F758" i="2"/>
  <c r="Q758" i="2" s="1"/>
  <c r="D758" i="2"/>
  <c r="B758" i="2"/>
  <c r="K757" i="2"/>
  <c r="O757" i="2" s="1"/>
  <c r="G757" i="2"/>
  <c r="F757" i="2"/>
  <c r="Q757" i="2" s="1"/>
  <c r="D757" i="2"/>
  <c r="P757" i="2"/>
  <c r="B757" i="2"/>
  <c r="Q756" i="2"/>
  <c r="K756" i="2"/>
  <c r="O756" i="2" s="1"/>
  <c r="G756" i="2"/>
  <c r="F756" i="2"/>
  <c r="D756" i="2"/>
  <c r="P756" i="2"/>
  <c r="B756" i="2"/>
  <c r="K755" i="2"/>
  <c r="O755" i="2" s="1"/>
  <c r="G755" i="2"/>
  <c r="F755" i="2"/>
  <c r="Q755" i="2" s="1"/>
  <c r="P755" i="2"/>
  <c r="B755" i="2"/>
  <c r="P754" i="2"/>
  <c r="G754" i="2"/>
  <c r="K754" i="2" s="1"/>
  <c r="O754" i="2" s="1"/>
  <c r="F754" i="2"/>
  <c r="Q754" i="2" s="1"/>
  <c r="D754" i="2"/>
  <c r="B754" i="2"/>
  <c r="K753" i="2"/>
  <c r="O753" i="2" s="1"/>
  <c r="G753" i="2"/>
  <c r="F753" i="2"/>
  <c r="Q753" i="2" s="1"/>
  <c r="D753" i="2"/>
  <c r="P753" i="2"/>
  <c r="B753" i="2"/>
  <c r="Q752" i="2"/>
  <c r="K752" i="2"/>
  <c r="O752" i="2" s="1"/>
  <c r="G752" i="2"/>
  <c r="F752" i="2"/>
  <c r="D752" i="2"/>
  <c r="P752" i="2"/>
  <c r="B752" i="2"/>
  <c r="K751" i="2"/>
  <c r="O751" i="2" s="1"/>
  <c r="G751" i="2"/>
  <c r="F751" i="2"/>
  <c r="Q751" i="2" s="1"/>
  <c r="P751" i="2"/>
  <c r="B751" i="2"/>
  <c r="P750" i="2"/>
  <c r="O750" i="2"/>
  <c r="G750" i="2"/>
  <c r="K750" i="2" s="1"/>
  <c r="F750" i="2"/>
  <c r="Q750" i="2" s="1"/>
  <c r="D750" i="2"/>
  <c r="B750" i="2"/>
  <c r="K749" i="2"/>
  <c r="O749" i="2" s="1"/>
  <c r="G749" i="2"/>
  <c r="F749" i="2"/>
  <c r="Q749" i="2" s="1"/>
  <c r="D749" i="2"/>
  <c r="P749" i="2"/>
  <c r="B749" i="2"/>
  <c r="Q748" i="2"/>
  <c r="K748" i="2"/>
  <c r="O748" i="2" s="1"/>
  <c r="G748" i="2"/>
  <c r="F748" i="2"/>
  <c r="D748" i="2"/>
  <c r="P748" i="2"/>
  <c r="B748" i="2"/>
  <c r="K747" i="2"/>
  <c r="O747" i="2" s="1"/>
  <c r="G747" i="2"/>
  <c r="F747" i="2"/>
  <c r="Q747" i="2" s="1"/>
  <c r="P747" i="2"/>
  <c r="B747" i="2"/>
  <c r="P746" i="2"/>
  <c r="G746" i="2"/>
  <c r="K746" i="2" s="1"/>
  <c r="O746" i="2" s="1"/>
  <c r="F746" i="2"/>
  <c r="Q746" i="2" s="1"/>
  <c r="D746" i="2"/>
  <c r="B746" i="2"/>
  <c r="K745" i="2"/>
  <c r="O745" i="2" s="1"/>
  <c r="G745" i="2"/>
  <c r="F745" i="2"/>
  <c r="Q745" i="2" s="1"/>
  <c r="D745" i="2"/>
  <c r="P745" i="2"/>
  <c r="B745" i="2"/>
  <c r="Q744" i="2"/>
  <c r="K744" i="2"/>
  <c r="O744" i="2" s="1"/>
  <c r="G744" i="2"/>
  <c r="F744" i="2"/>
  <c r="D744" i="2"/>
  <c r="P744" i="2"/>
  <c r="B744" i="2"/>
  <c r="K743" i="2"/>
  <c r="O743" i="2" s="1"/>
  <c r="G743" i="2"/>
  <c r="F743" i="2"/>
  <c r="Q743" i="2" s="1"/>
  <c r="P743" i="2"/>
  <c r="B743" i="2"/>
  <c r="P742" i="2"/>
  <c r="O742" i="2"/>
  <c r="G742" i="2"/>
  <c r="K742" i="2" s="1"/>
  <c r="F742" i="2"/>
  <c r="Q742" i="2" s="1"/>
  <c r="D742" i="2"/>
  <c r="B742" i="2"/>
  <c r="K741" i="2"/>
  <c r="O741" i="2" s="1"/>
  <c r="G741" i="2"/>
  <c r="F741" i="2"/>
  <c r="Q741" i="2" s="1"/>
  <c r="D741" i="2"/>
  <c r="P741" i="2"/>
  <c r="B741" i="2"/>
  <c r="Q740" i="2"/>
  <c r="K740" i="2"/>
  <c r="O740" i="2" s="1"/>
  <c r="G740" i="2"/>
  <c r="F740" i="2"/>
  <c r="D740" i="2"/>
  <c r="P740" i="2"/>
  <c r="B740" i="2"/>
  <c r="K739" i="2"/>
  <c r="O739" i="2" s="1"/>
  <c r="G739" i="2"/>
  <c r="F739" i="2"/>
  <c r="Q739" i="2" s="1"/>
  <c r="D739" i="2"/>
  <c r="P739" i="2"/>
  <c r="B739" i="2"/>
  <c r="P738" i="2"/>
  <c r="G738" i="2"/>
  <c r="K738" i="2" s="1"/>
  <c r="O738" i="2" s="1"/>
  <c r="F738" i="2"/>
  <c r="Q738" i="2" s="1"/>
  <c r="D738" i="2"/>
  <c r="B738" i="2"/>
  <c r="K737" i="2"/>
  <c r="O737" i="2" s="1"/>
  <c r="G737" i="2"/>
  <c r="F737" i="2"/>
  <c r="Q737" i="2" s="1"/>
  <c r="D737" i="2"/>
  <c r="P737" i="2"/>
  <c r="B737" i="2"/>
  <c r="Q736" i="2"/>
  <c r="K736" i="2"/>
  <c r="O736" i="2" s="1"/>
  <c r="G736" i="2"/>
  <c r="F736" i="2"/>
  <c r="D736" i="2"/>
  <c r="P736" i="2"/>
  <c r="B736" i="2"/>
  <c r="K735" i="2"/>
  <c r="O735" i="2" s="1"/>
  <c r="G735" i="2"/>
  <c r="F735" i="2"/>
  <c r="Q735" i="2" s="1"/>
  <c r="D735" i="2"/>
  <c r="P735" i="2"/>
  <c r="B735" i="2"/>
  <c r="P734" i="2"/>
  <c r="O734" i="2"/>
  <c r="G734" i="2"/>
  <c r="K734" i="2" s="1"/>
  <c r="F734" i="2"/>
  <c r="Q734" i="2" s="1"/>
  <c r="D734" i="2"/>
  <c r="B734" i="2"/>
  <c r="K733" i="2"/>
  <c r="O733" i="2" s="1"/>
  <c r="G733" i="2"/>
  <c r="F733" i="2"/>
  <c r="Q733" i="2" s="1"/>
  <c r="D733" i="2"/>
  <c r="P733" i="2"/>
  <c r="B733" i="2"/>
  <c r="Q732" i="2"/>
  <c r="K732" i="2"/>
  <c r="O732" i="2" s="1"/>
  <c r="G732" i="2"/>
  <c r="F732" i="2"/>
  <c r="D732" i="2"/>
  <c r="P732" i="2"/>
  <c r="B732" i="2"/>
  <c r="K731" i="2"/>
  <c r="O731" i="2" s="1"/>
  <c r="G731" i="2"/>
  <c r="F731" i="2"/>
  <c r="Q731" i="2" s="1"/>
  <c r="P731" i="2"/>
  <c r="B731" i="2"/>
  <c r="P730" i="2"/>
  <c r="G730" i="2"/>
  <c r="K730" i="2" s="1"/>
  <c r="O730" i="2" s="1"/>
  <c r="F730" i="2"/>
  <c r="Q730" i="2" s="1"/>
  <c r="D730" i="2"/>
  <c r="B730" i="2"/>
  <c r="K729" i="2"/>
  <c r="O729" i="2" s="1"/>
  <c r="G729" i="2"/>
  <c r="F729" i="2"/>
  <c r="Q729" i="2" s="1"/>
  <c r="D729" i="2"/>
  <c r="P729" i="2"/>
  <c r="B729" i="2"/>
  <c r="Q728" i="2"/>
  <c r="K728" i="2"/>
  <c r="O728" i="2" s="1"/>
  <c r="G728" i="2"/>
  <c r="F728" i="2"/>
  <c r="D728" i="2"/>
  <c r="P728" i="2"/>
  <c r="B728" i="2"/>
  <c r="K727" i="2"/>
  <c r="O727" i="2" s="1"/>
  <c r="G727" i="2"/>
  <c r="F727" i="2"/>
  <c r="Q727" i="2" s="1"/>
  <c r="P727" i="2"/>
  <c r="B727" i="2"/>
  <c r="P726" i="2"/>
  <c r="O726" i="2"/>
  <c r="G726" i="2"/>
  <c r="K726" i="2" s="1"/>
  <c r="F726" i="2"/>
  <c r="Q726" i="2" s="1"/>
  <c r="D726" i="2"/>
  <c r="B726" i="2"/>
  <c r="K725" i="2"/>
  <c r="O725" i="2" s="1"/>
  <c r="G725" i="2"/>
  <c r="F725" i="2"/>
  <c r="Q725" i="2" s="1"/>
  <c r="D725" i="2"/>
  <c r="P725" i="2"/>
  <c r="B725" i="2"/>
  <c r="Q724" i="2"/>
  <c r="K724" i="2"/>
  <c r="O724" i="2" s="1"/>
  <c r="G724" i="2"/>
  <c r="F724" i="2"/>
  <c r="D724" i="2"/>
  <c r="P724" i="2"/>
  <c r="B724" i="2"/>
  <c r="K723" i="2"/>
  <c r="O723" i="2" s="1"/>
  <c r="G723" i="2"/>
  <c r="F723" i="2"/>
  <c r="Q723" i="2" s="1"/>
  <c r="P723" i="2"/>
  <c r="B723" i="2"/>
  <c r="P722" i="2"/>
  <c r="G722" i="2"/>
  <c r="K722" i="2" s="1"/>
  <c r="O722" i="2" s="1"/>
  <c r="F722" i="2"/>
  <c r="Q722" i="2" s="1"/>
  <c r="D722" i="2"/>
  <c r="B722" i="2"/>
  <c r="K721" i="2"/>
  <c r="O721" i="2" s="1"/>
  <c r="G721" i="2"/>
  <c r="F721" i="2"/>
  <c r="Q721" i="2" s="1"/>
  <c r="D721" i="2"/>
  <c r="P721" i="2"/>
  <c r="B721" i="2"/>
  <c r="Q720" i="2"/>
  <c r="K720" i="2"/>
  <c r="O720" i="2" s="1"/>
  <c r="G720" i="2"/>
  <c r="F720" i="2"/>
  <c r="D720" i="2"/>
  <c r="P720" i="2"/>
  <c r="B720" i="2"/>
  <c r="K719" i="2"/>
  <c r="O719" i="2" s="1"/>
  <c r="G719" i="2"/>
  <c r="F719" i="2"/>
  <c r="Q719" i="2" s="1"/>
  <c r="P719" i="2"/>
  <c r="B719" i="2"/>
  <c r="P718" i="2"/>
  <c r="O718" i="2"/>
  <c r="G718" i="2"/>
  <c r="K718" i="2" s="1"/>
  <c r="F718" i="2"/>
  <c r="Q718" i="2" s="1"/>
  <c r="D718" i="2"/>
  <c r="B718" i="2"/>
  <c r="K717" i="2"/>
  <c r="O717" i="2" s="1"/>
  <c r="G717" i="2"/>
  <c r="F717" i="2"/>
  <c r="Q717" i="2" s="1"/>
  <c r="D717" i="2"/>
  <c r="P717" i="2"/>
  <c r="B717" i="2"/>
  <c r="Q716" i="2"/>
  <c r="K716" i="2"/>
  <c r="O716" i="2" s="1"/>
  <c r="G716" i="2"/>
  <c r="F716" i="2"/>
  <c r="D716" i="2"/>
  <c r="P716" i="2"/>
  <c r="B716" i="2"/>
  <c r="K715" i="2"/>
  <c r="O715" i="2" s="1"/>
  <c r="G715" i="2"/>
  <c r="F715" i="2"/>
  <c r="Q715" i="2" s="1"/>
  <c r="P715" i="2"/>
  <c r="B715" i="2"/>
  <c r="P714" i="2"/>
  <c r="G714" i="2"/>
  <c r="K714" i="2" s="1"/>
  <c r="O714" i="2" s="1"/>
  <c r="F714" i="2"/>
  <c r="Q714" i="2" s="1"/>
  <c r="D714" i="2"/>
  <c r="B714" i="2"/>
  <c r="K713" i="2"/>
  <c r="O713" i="2" s="1"/>
  <c r="G713" i="2"/>
  <c r="F713" i="2"/>
  <c r="Q713" i="2" s="1"/>
  <c r="D713" i="2"/>
  <c r="P713" i="2"/>
  <c r="B713" i="2"/>
  <c r="Q712" i="2"/>
  <c r="K712" i="2"/>
  <c r="O712" i="2" s="1"/>
  <c r="G712" i="2"/>
  <c r="F712" i="2"/>
  <c r="D712" i="2"/>
  <c r="P712" i="2"/>
  <c r="B712" i="2"/>
  <c r="K711" i="2"/>
  <c r="O711" i="2" s="1"/>
  <c r="G711" i="2"/>
  <c r="F711" i="2"/>
  <c r="Q711" i="2" s="1"/>
  <c r="P711" i="2"/>
  <c r="B711" i="2"/>
  <c r="P710" i="2"/>
  <c r="O710" i="2"/>
  <c r="G710" i="2"/>
  <c r="K710" i="2" s="1"/>
  <c r="F710" i="2"/>
  <c r="Q710" i="2" s="1"/>
  <c r="D710" i="2"/>
  <c r="B710" i="2"/>
  <c r="K709" i="2"/>
  <c r="O709" i="2" s="1"/>
  <c r="G709" i="2"/>
  <c r="F709" i="2"/>
  <c r="Q709" i="2" s="1"/>
  <c r="D709" i="2"/>
  <c r="P709" i="2"/>
  <c r="B709" i="2"/>
  <c r="Q708" i="2"/>
  <c r="K708" i="2"/>
  <c r="O708" i="2" s="1"/>
  <c r="G708" i="2"/>
  <c r="F708" i="2"/>
  <c r="D708" i="2"/>
  <c r="P708" i="2"/>
  <c r="B708" i="2"/>
  <c r="K707" i="2"/>
  <c r="O707" i="2" s="1"/>
  <c r="G707" i="2"/>
  <c r="F707" i="2"/>
  <c r="Q707" i="2" s="1"/>
  <c r="D707" i="2"/>
  <c r="P707" i="2"/>
  <c r="B707" i="2"/>
  <c r="P706" i="2"/>
  <c r="G706" i="2"/>
  <c r="K706" i="2" s="1"/>
  <c r="O706" i="2" s="1"/>
  <c r="F706" i="2"/>
  <c r="Q706" i="2" s="1"/>
  <c r="D706" i="2"/>
  <c r="B706" i="2"/>
  <c r="K705" i="2"/>
  <c r="O705" i="2" s="1"/>
  <c r="G705" i="2"/>
  <c r="F705" i="2"/>
  <c r="Q705" i="2" s="1"/>
  <c r="D705" i="2"/>
  <c r="P705" i="2"/>
  <c r="B705" i="2"/>
  <c r="Q704" i="2"/>
  <c r="K704" i="2"/>
  <c r="O704" i="2" s="1"/>
  <c r="G704" i="2"/>
  <c r="F704" i="2"/>
  <c r="D704" i="2"/>
  <c r="P704" i="2"/>
  <c r="B704" i="2"/>
  <c r="K703" i="2"/>
  <c r="O703" i="2" s="1"/>
  <c r="G703" i="2"/>
  <c r="F703" i="2"/>
  <c r="Q703" i="2" s="1"/>
  <c r="D703" i="2"/>
  <c r="P703" i="2"/>
  <c r="B703" i="2"/>
  <c r="P702" i="2"/>
  <c r="O702" i="2"/>
  <c r="G702" i="2"/>
  <c r="K702" i="2" s="1"/>
  <c r="F702" i="2"/>
  <c r="Q702" i="2" s="1"/>
  <c r="D702" i="2"/>
  <c r="B702" i="2"/>
  <c r="K701" i="2"/>
  <c r="O701" i="2" s="1"/>
  <c r="G701" i="2"/>
  <c r="F701" i="2"/>
  <c r="Q701" i="2" s="1"/>
  <c r="D701" i="2"/>
  <c r="P701" i="2"/>
  <c r="B701" i="2"/>
  <c r="Q700" i="2"/>
  <c r="K700" i="2"/>
  <c r="O700" i="2" s="1"/>
  <c r="G700" i="2"/>
  <c r="F700" i="2"/>
  <c r="D700" i="2"/>
  <c r="P700" i="2"/>
  <c r="B700" i="2"/>
  <c r="K699" i="2"/>
  <c r="O699" i="2" s="1"/>
  <c r="G699" i="2"/>
  <c r="F699" i="2"/>
  <c r="Q699" i="2" s="1"/>
  <c r="P699" i="2"/>
  <c r="B699" i="2"/>
  <c r="P698" i="2"/>
  <c r="G698" i="2"/>
  <c r="K698" i="2" s="1"/>
  <c r="O698" i="2" s="1"/>
  <c r="F698" i="2"/>
  <c r="Q698" i="2" s="1"/>
  <c r="D698" i="2"/>
  <c r="B698" i="2"/>
  <c r="K697" i="2"/>
  <c r="O697" i="2" s="1"/>
  <c r="G697" i="2"/>
  <c r="F697" i="2"/>
  <c r="Q697" i="2" s="1"/>
  <c r="D697" i="2"/>
  <c r="P697" i="2"/>
  <c r="B697" i="2"/>
  <c r="Q696" i="2"/>
  <c r="K696" i="2"/>
  <c r="O696" i="2" s="1"/>
  <c r="G696" i="2"/>
  <c r="F696" i="2"/>
  <c r="D696" i="2"/>
  <c r="P696" i="2"/>
  <c r="B696" i="2"/>
  <c r="K695" i="2"/>
  <c r="O695" i="2" s="1"/>
  <c r="G695" i="2"/>
  <c r="F695" i="2"/>
  <c r="Q695" i="2" s="1"/>
  <c r="P695" i="2"/>
  <c r="B695" i="2"/>
  <c r="P694" i="2"/>
  <c r="O694" i="2"/>
  <c r="G694" i="2"/>
  <c r="K694" i="2" s="1"/>
  <c r="F694" i="2"/>
  <c r="Q694" i="2" s="1"/>
  <c r="D694" i="2"/>
  <c r="B694" i="2"/>
  <c r="K693" i="2"/>
  <c r="O693" i="2" s="1"/>
  <c r="G693" i="2"/>
  <c r="F693" i="2"/>
  <c r="Q693" i="2" s="1"/>
  <c r="D693" i="2"/>
  <c r="P693" i="2"/>
  <c r="B693" i="2"/>
  <c r="Q692" i="2"/>
  <c r="K692" i="2"/>
  <c r="O692" i="2" s="1"/>
  <c r="G692" i="2"/>
  <c r="F692" i="2"/>
  <c r="D692" i="2"/>
  <c r="P692" i="2"/>
  <c r="B692" i="2"/>
  <c r="K691" i="2"/>
  <c r="O691" i="2" s="1"/>
  <c r="G691" i="2"/>
  <c r="F691" i="2"/>
  <c r="Q691" i="2" s="1"/>
  <c r="P691" i="2"/>
  <c r="B691" i="2"/>
  <c r="P690" i="2"/>
  <c r="G690" i="2"/>
  <c r="K690" i="2" s="1"/>
  <c r="O690" i="2" s="1"/>
  <c r="F690" i="2"/>
  <c r="Q690" i="2" s="1"/>
  <c r="D690" i="2"/>
  <c r="B690" i="2"/>
  <c r="K689" i="2"/>
  <c r="O689" i="2" s="1"/>
  <c r="G689" i="2"/>
  <c r="F689" i="2"/>
  <c r="Q689" i="2" s="1"/>
  <c r="D689" i="2"/>
  <c r="P689" i="2"/>
  <c r="B689" i="2"/>
  <c r="Q688" i="2"/>
  <c r="K688" i="2"/>
  <c r="O688" i="2" s="1"/>
  <c r="G688" i="2"/>
  <c r="F688" i="2"/>
  <c r="D688" i="2"/>
  <c r="P688" i="2"/>
  <c r="B688" i="2"/>
  <c r="K687" i="2"/>
  <c r="O687" i="2" s="1"/>
  <c r="G687" i="2"/>
  <c r="F687" i="2"/>
  <c r="Q687" i="2" s="1"/>
  <c r="P687" i="2"/>
  <c r="B687" i="2"/>
  <c r="P686" i="2"/>
  <c r="O686" i="2"/>
  <c r="G686" i="2"/>
  <c r="K686" i="2" s="1"/>
  <c r="F686" i="2"/>
  <c r="Q686" i="2" s="1"/>
  <c r="D686" i="2"/>
  <c r="B686" i="2"/>
  <c r="K685" i="2"/>
  <c r="O685" i="2" s="1"/>
  <c r="G685" i="2"/>
  <c r="F685" i="2"/>
  <c r="Q685" i="2" s="1"/>
  <c r="D685" i="2"/>
  <c r="P685" i="2"/>
  <c r="B685" i="2"/>
  <c r="Q684" i="2"/>
  <c r="K684" i="2"/>
  <c r="O684" i="2" s="1"/>
  <c r="G684" i="2"/>
  <c r="F684" i="2"/>
  <c r="D684" i="2"/>
  <c r="P684" i="2"/>
  <c r="B684" i="2"/>
  <c r="K683" i="2"/>
  <c r="O683" i="2" s="1"/>
  <c r="G683" i="2"/>
  <c r="F683" i="2"/>
  <c r="Q683" i="2" s="1"/>
  <c r="P683" i="2"/>
  <c r="B683" i="2"/>
  <c r="P682" i="2"/>
  <c r="G682" i="2"/>
  <c r="K682" i="2" s="1"/>
  <c r="O682" i="2" s="1"/>
  <c r="F682" i="2"/>
  <c r="Q682" i="2" s="1"/>
  <c r="D682" i="2"/>
  <c r="B682" i="2"/>
  <c r="K681" i="2"/>
  <c r="O681" i="2" s="1"/>
  <c r="G681" i="2"/>
  <c r="F681" i="2"/>
  <c r="Q681" i="2" s="1"/>
  <c r="D681" i="2"/>
  <c r="P681" i="2"/>
  <c r="B681" i="2"/>
  <c r="Q680" i="2"/>
  <c r="K680" i="2"/>
  <c r="O680" i="2" s="1"/>
  <c r="G680" i="2"/>
  <c r="F680" i="2"/>
  <c r="D680" i="2"/>
  <c r="P680" i="2"/>
  <c r="B680" i="2"/>
  <c r="K679" i="2"/>
  <c r="O679" i="2" s="1"/>
  <c r="G679" i="2"/>
  <c r="F679" i="2"/>
  <c r="Q679" i="2" s="1"/>
  <c r="P679" i="2"/>
  <c r="B679" i="2"/>
  <c r="P678" i="2"/>
  <c r="O678" i="2"/>
  <c r="G678" i="2"/>
  <c r="K678" i="2" s="1"/>
  <c r="F678" i="2"/>
  <c r="Q678" i="2" s="1"/>
  <c r="D678" i="2"/>
  <c r="B678" i="2"/>
  <c r="K677" i="2"/>
  <c r="O677" i="2" s="1"/>
  <c r="G677" i="2"/>
  <c r="F677" i="2"/>
  <c r="Q677" i="2" s="1"/>
  <c r="D677" i="2"/>
  <c r="P677" i="2"/>
  <c r="B677" i="2"/>
  <c r="Q676" i="2"/>
  <c r="K676" i="2"/>
  <c r="O676" i="2" s="1"/>
  <c r="G676" i="2"/>
  <c r="F676" i="2"/>
  <c r="D676" i="2"/>
  <c r="P676" i="2"/>
  <c r="B676" i="2"/>
  <c r="K675" i="2"/>
  <c r="O675" i="2" s="1"/>
  <c r="G675" i="2"/>
  <c r="F675" i="2"/>
  <c r="Q675" i="2" s="1"/>
  <c r="D675" i="2"/>
  <c r="P675" i="2"/>
  <c r="B675" i="2"/>
  <c r="P674" i="2"/>
  <c r="G674" i="2"/>
  <c r="K674" i="2" s="1"/>
  <c r="O674" i="2" s="1"/>
  <c r="F674" i="2"/>
  <c r="Q674" i="2" s="1"/>
  <c r="D674" i="2"/>
  <c r="B674" i="2"/>
  <c r="K673" i="2"/>
  <c r="O673" i="2" s="1"/>
  <c r="G673" i="2"/>
  <c r="F673" i="2"/>
  <c r="Q673" i="2" s="1"/>
  <c r="D673" i="2"/>
  <c r="P673" i="2"/>
  <c r="B673" i="2"/>
  <c r="Q672" i="2"/>
  <c r="K672" i="2"/>
  <c r="O672" i="2" s="1"/>
  <c r="G672" i="2"/>
  <c r="F672" i="2"/>
  <c r="D672" i="2"/>
  <c r="P672" i="2"/>
  <c r="B672" i="2"/>
  <c r="K671" i="2"/>
  <c r="O671" i="2" s="1"/>
  <c r="G671" i="2"/>
  <c r="F671" i="2"/>
  <c r="Q671" i="2" s="1"/>
  <c r="D671" i="2"/>
  <c r="P671" i="2"/>
  <c r="B671" i="2"/>
  <c r="P670" i="2"/>
  <c r="O670" i="2"/>
  <c r="G670" i="2"/>
  <c r="K670" i="2" s="1"/>
  <c r="F670" i="2"/>
  <c r="Q670" i="2" s="1"/>
  <c r="D670" i="2"/>
  <c r="B670" i="2"/>
  <c r="K669" i="2"/>
  <c r="O669" i="2" s="1"/>
  <c r="G669" i="2"/>
  <c r="F669" i="2"/>
  <c r="Q669" i="2" s="1"/>
  <c r="D669" i="2"/>
  <c r="P669" i="2"/>
  <c r="B669" i="2"/>
  <c r="Q668" i="2"/>
  <c r="K668" i="2"/>
  <c r="O668" i="2" s="1"/>
  <c r="G668" i="2"/>
  <c r="F668" i="2"/>
  <c r="D668" i="2"/>
  <c r="P668" i="2"/>
  <c r="B668" i="2"/>
  <c r="K667" i="2"/>
  <c r="O667" i="2" s="1"/>
  <c r="G667" i="2"/>
  <c r="F667" i="2"/>
  <c r="Q667" i="2" s="1"/>
  <c r="P667" i="2"/>
  <c r="B667" i="2"/>
  <c r="P666" i="2"/>
  <c r="G666" i="2"/>
  <c r="K666" i="2" s="1"/>
  <c r="O666" i="2" s="1"/>
  <c r="F666" i="2"/>
  <c r="Q666" i="2" s="1"/>
  <c r="D666" i="2"/>
  <c r="B666" i="2"/>
  <c r="K665" i="2"/>
  <c r="O665" i="2" s="1"/>
  <c r="G665" i="2"/>
  <c r="F665" i="2"/>
  <c r="Q665" i="2" s="1"/>
  <c r="D665" i="2"/>
  <c r="P665" i="2"/>
  <c r="B665" i="2"/>
  <c r="Q664" i="2"/>
  <c r="K664" i="2"/>
  <c r="O664" i="2" s="1"/>
  <c r="G664" i="2"/>
  <c r="F664" i="2"/>
  <c r="D664" i="2"/>
  <c r="P664" i="2"/>
  <c r="B664" i="2"/>
  <c r="K663" i="2"/>
  <c r="O663" i="2" s="1"/>
  <c r="G663" i="2"/>
  <c r="F663" i="2"/>
  <c r="Q663" i="2" s="1"/>
  <c r="P663" i="2"/>
  <c r="B663" i="2"/>
  <c r="P662" i="2"/>
  <c r="O662" i="2"/>
  <c r="G662" i="2"/>
  <c r="K662" i="2" s="1"/>
  <c r="F662" i="2"/>
  <c r="Q662" i="2" s="1"/>
  <c r="D662" i="2"/>
  <c r="B662" i="2"/>
  <c r="K661" i="2"/>
  <c r="O661" i="2" s="1"/>
  <c r="G661" i="2"/>
  <c r="F661" i="2"/>
  <c r="Q661" i="2" s="1"/>
  <c r="D661" i="2"/>
  <c r="P661" i="2"/>
  <c r="B661" i="2"/>
  <c r="Q660" i="2"/>
  <c r="K660" i="2"/>
  <c r="O660" i="2" s="1"/>
  <c r="G660" i="2"/>
  <c r="F660" i="2"/>
  <c r="D660" i="2"/>
  <c r="P660" i="2"/>
  <c r="B660" i="2"/>
  <c r="K659" i="2"/>
  <c r="O659" i="2" s="1"/>
  <c r="G659" i="2"/>
  <c r="F659" i="2"/>
  <c r="Q659" i="2" s="1"/>
  <c r="P659" i="2"/>
  <c r="B659" i="2"/>
  <c r="P658" i="2"/>
  <c r="G658" i="2"/>
  <c r="K658" i="2" s="1"/>
  <c r="O658" i="2" s="1"/>
  <c r="F658" i="2"/>
  <c r="Q658" i="2" s="1"/>
  <c r="D658" i="2"/>
  <c r="B658" i="2"/>
  <c r="K657" i="2"/>
  <c r="O657" i="2" s="1"/>
  <c r="G657" i="2"/>
  <c r="F657" i="2"/>
  <c r="Q657" i="2" s="1"/>
  <c r="D657" i="2"/>
  <c r="P657" i="2"/>
  <c r="B657" i="2"/>
  <c r="Q656" i="2"/>
  <c r="K656" i="2"/>
  <c r="O656" i="2" s="1"/>
  <c r="G656" i="2"/>
  <c r="F656" i="2"/>
  <c r="D656" i="2"/>
  <c r="P656" i="2"/>
  <c r="B656" i="2"/>
  <c r="K655" i="2"/>
  <c r="O655" i="2" s="1"/>
  <c r="G655" i="2"/>
  <c r="F655" i="2"/>
  <c r="Q655" i="2" s="1"/>
  <c r="P655" i="2"/>
  <c r="B655" i="2"/>
  <c r="P654" i="2"/>
  <c r="O654" i="2"/>
  <c r="G654" i="2"/>
  <c r="K654" i="2" s="1"/>
  <c r="F654" i="2"/>
  <c r="Q654" i="2" s="1"/>
  <c r="D654" i="2"/>
  <c r="B654" i="2"/>
  <c r="K653" i="2"/>
  <c r="O653" i="2" s="1"/>
  <c r="G653" i="2"/>
  <c r="F653" i="2"/>
  <c r="Q653" i="2" s="1"/>
  <c r="D653" i="2"/>
  <c r="P653" i="2"/>
  <c r="B653" i="2"/>
  <c r="Q652" i="2"/>
  <c r="K652" i="2"/>
  <c r="O652" i="2" s="1"/>
  <c r="G652" i="2"/>
  <c r="F652" i="2"/>
  <c r="D652" i="2"/>
  <c r="P652" i="2"/>
  <c r="B652" i="2"/>
  <c r="K651" i="2"/>
  <c r="O651" i="2" s="1"/>
  <c r="G651" i="2"/>
  <c r="F651" i="2"/>
  <c r="Q651" i="2" s="1"/>
  <c r="P651" i="2"/>
  <c r="B651" i="2"/>
  <c r="P650" i="2"/>
  <c r="G650" i="2"/>
  <c r="K650" i="2" s="1"/>
  <c r="O650" i="2" s="1"/>
  <c r="F650" i="2"/>
  <c r="Q650" i="2" s="1"/>
  <c r="D650" i="2"/>
  <c r="B650" i="2"/>
  <c r="K649" i="2"/>
  <c r="O649" i="2" s="1"/>
  <c r="G649" i="2"/>
  <c r="F649" i="2"/>
  <c r="Q649" i="2" s="1"/>
  <c r="D649" i="2"/>
  <c r="P649" i="2"/>
  <c r="B649" i="2"/>
  <c r="Q648" i="2"/>
  <c r="K648" i="2"/>
  <c r="O648" i="2" s="1"/>
  <c r="G648" i="2"/>
  <c r="F648" i="2"/>
  <c r="D648" i="2"/>
  <c r="P648" i="2"/>
  <c r="B648" i="2"/>
  <c r="K647" i="2"/>
  <c r="O647" i="2" s="1"/>
  <c r="G647" i="2"/>
  <c r="F647" i="2"/>
  <c r="Q647" i="2" s="1"/>
  <c r="P647" i="2"/>
  <c r="B647" i="2"/>
  <c r="P646" i="2"/>
  <c r="O646" i="2"/>
  <c r="G646" i="2"/>
  <c r="K646" i="2" s="1"/>
  <c r="F646" i="2"/>
  <c r="Q646" i="2" s="1"/>
  <c r="D646" i="2"/>
  <c r="B646" i="2"/>
  <c r="K645" i="2"/>
  <c r="O645" i="2" s="1"/>
  <c r="G645" i="2"/>
  <c r="F645" i="2"/>
  <c r="Q645" i="2" s="1"/>
  <c r="D645" i="2"/>
  <c r="P645" i="2"/>
  <c r="B645" i="2"/>
  <c r="Q644" i="2"/>
  <c r="K644" i="2"/>
  <c r="O644" i="2" s="1"/>
  <c r="G644" i="2"/>
  <c r="F644" i="2"/>
  <c r="D644" i="2"/>
  <c r="P644" i="2"/>
  <c r="B644" i="2"/>
  <c r="K643" i="2"/>
  <c r="O643" i="2" s="1"/>
  <c r="G643" i="2"/>
  <c r="F643" i="2"/>
  <c r="Q643" i="2" s="1"/>
  <c r="P643" i="2"/>
  <c r="B643" i="2"/>
  <c r="P642" i="2"/>
  <c r="G642" i="2"/>
  <c r="K642" i="2" s="1"/>
  <c r="O642" i="2" s="1"/>
  <c r="F642" i="2"/>
  <c r="Q642" i="2" s="1"/>
  <c r="D642" i="2"/>
  <c r="B642" i="2"/>
  <c r="K641" i="2"/>
  <c r="O641" i="2" s="1"/>
  <c r="G641" i="2"/>
  <c r="F641" i="2"/>
  <c r="Q641" i="2" s="1"/>
  <c r="D641" i="2"/>
  <c r="P641" i="2"/>
  <c r="B641" i="2"/>
  <c r="Q640" i="2"/>
  <c r="K640" i="2"/>
  <c r="O640" i="2" s="1"/>
  <c r="G640" i="2"/>
  <c r="F640" i="2"/>
  <c r="D640" i="2"/>
  <c r="P640" i="2"/>
  <c r="B640" i="2"/>
  <c r="K639" i="2"/>
  <c r="O639" i="2" s="1"/>
  <c r="G639" i="2"/>
  <c r="F639" i="2"/>
  <c r="Q639" i="2" s="1"/>
  <c r="P639" i="2"/>
  <c r="B639" i="2"/>
  <c r="P638" i="2"/>
  <c r="O638" i="2"/>
  <c r="G638" i="2"/>
  <c r="K638" i="2" s="1"/>
  <c r="F638" i="2"/>
  <c r="Q638" i="2" s="1"/>
  <c r="D638" i="2"/>
  <c r="B638" i="2"/>
  <c r="K637" i="2"/>
  <c r="O637" i="2" s="1"/>
  <c r="G637" i="2"/>
  <c r="F637" i="2"/>
  <c r="Q637" i="2" s="1"/>
  <c r="D637" i="2"/>
  <c r="P637" i="2"/>
  <c r="B637" i="2"/>
  <c r="Q636" i="2"/>
  <c r="K636" i="2"/>
  <c r="O636" i="2" s="1"/>
  <c r="G636" i="2"/>
  <c r="F636" i="2"/>
  <c r="D636" i="2"/>
  <c r="P636" i="2"/>
  <c r="B636" i="2"/>
  <c r="K635" i="2"/>
  <c r="O635" i="2" s="1"/>
  <c r="G635" i="2"/>
  <c r="F635" i="2"/>
  <c r="Q635" i="2" s="1"/>
  <c r="P635" i="2"/>
  <c r="B635" i="2"/>
  <c r="P634" i="2"/>
  <c r="G634" i="2"/>
  <c r="K634" i="2" s="1"/>
  <c r="O634" i="2" s="1"/>
  <c r="F634" i="2"/>
  <c r="Q634" i="2" s="1"/>
  <c r="D634" i="2"/>
  <c r="B634" i="2"/>
  <c r="K633" i="2"/>
  <c r="O633" i="2" s="1"/>
  <c r="G633" i="2"/>
  <c r="F633" i="2"/>
  <c r="Q633" i="2" s="1"/>
  <c r="D633" i="2"/>
  <c r="P633" i="2"/>
  <c r="B633" i="2"/>
  <c r="Q632" i="2"/>
  <c r="K632" i="2"/>
  <c r="O632" i="2" s="1"/>
  <c r="G632" i="2"/>
  <c r="F632" i="2"/>
  <c r="D632" i="2"/>
  <c r="P632" i="2"/>
  <c r="B632" i="2"/>
  <c r="K631" i="2"/>
  <c r="O631" i="2" s="1"/>
  <c r="G631" i="2"/>
  <c r="F631" i="2"/>
  <c r="Q631" i="2" s="1"/>
  <c r="P631" i="2"/>
  <c r="B631" i="2"/>
  <c r="P630" i="2"/>
  <c r="O630" i="2"/>
  <c r="G630" i="2"/>
  <c r="K630" i="2" s="1"/>
  <c r="F630" i="2"/>
  <c r="Q630" i="2" s="1"/>
  <c r="D630" i="2"/>
  <c r="B630" i="2"/>
  <c r="K629" i="2"/>
  <c r="O629" i="2" s="1"/>
  <c r="G629" i="2"/>
  <c r="F629" i="2"/>
  <c r="Q629" i="2" s="1"/>
  <c r="D629" i="2"/>
  <c r="P629" i="2"/>
  <c r="B629" i="2"/>
  <c r="Q628" i="2"/>
  <c r="K628" i="2"/>
  <c r="O628" i="2" s="1"/>
  <c r="G628" i="2"/>
  <c r="F628" i="2"/>
  <c r="D628" i="2"/>
  <c r="P628" i="2"/>
  <c r="B628" i="2"/>
  <c r="K627" i="2"/>
  <c r="O627" i="2" s="1"/>
  <c r="G627" i="2"/>
  <c r="F627" i="2"/>
  <c r="Q627" i="2" s="1"/>
  <c r="P627" i="2"/>
  <c r="B627" i="2"/>
  <c r="P626" i="2"/>
  <c r="G626" i="2"/>
  <c r="K626" i="2" s="1"/>
  <c r="O626" i="2" s="1"/>
  <c r="F626" i="2"/>
  <c r="Q626" i="2" s="1"/>
  <c r="D626" i="2"/>
  <c r="B626" i="2"/>
  <c r="K625" i="2"/>
  <c r="O625" i="2" s="1"/>
  <c r="G625" i="2"/>
  <c r="F625" i="2"/>
  <c r="Q625" i="2" s="1"/>
  <c r="D625" i="2"/>
  <c r="P625" i="2"/>
  <c r="B625" i="2"/>
  <c r="K624" i="2"/>
  <c r="O624" i="2" s="1"/>
  <c r="G624" i="2"/>
  <c r="F624" i="2"/>
  <c r="Q624" i="2" s="1"/>
  <c r="D624" i="2"/>
  <c r="P624" i="2"/>
  <c r="B624" i="2"/>
  <c r="Q623" i="2"/>
  <c r="G623" i="2"/>
  <c r="K623" i="2" s="1"/>
  <c r="O623" i="2" s="1"/>
  <c r="F623" i="2"/>
  <c r="P623" i="2"/>
  <c r="B623" i="2"/>
  <c r="P622" i="2"/>
  <c r="K622" i="2"/>
  <c r="O622" i="2" s="1"/>
  <c r="G622" i="2"/>
  <c r="F622" i="2"/>
  <c r="Q622" i="2" s="1"/>
  <c r="D622" i="2"/>
  <c r="B622" i="2"/>
  <c r="Q621" i="2"/>
  <c r="P621" i="2"/>
  <c r="G621" i="2"/>
  <c r="K621" i="2" s="1"/>
  <c r="O621" i="2" s="1"/>
  <c r="F621" i="2"/>
  <c r="D621" i="2"/>
  <c r="B621" i="2"/>
  <c r="K620" i="2"/>
  <c r="O620" i="2" s="1"/>
  <c r="G620" i="2"/>
  <c r="F620" i="2"/>
  <c r="Q620" i="2" s="1"/>
  <c r="D620" i="2"/>
  <c r="P620" i="2"/>
  <c r="B620" i="2"/>
  <c r="Q619" i="2"/>
  <c r="G619" i="2"/>
  <c r="K619" i="2" s="1"/>
  <c r="O619" i="2" s="1"/>
  <c r="F619" i="2"/>
  <c r="P619" i="2"/>
  <c r="B619" i="2"/>
  <c r="P618" i="2"/>
  <c r="K618" i="2"/>
  <c r="O618" i="2" s="1"/>
  <c r="G618" i="2"/>
  <c r="F618" i="2"/>
  <c r="Q618" i="2" s="1"/>
  <c r="D618" i="2"/>
  <c r="B618" i="2"/>
  <c r="Q617" i="2"/>
  <c r="P617" i="2"/>
  <c r="G617" i="2"/>
  <c r="K617" i="2" s="1"/>
  <c r="O617" i="2" s="1"/>
  <c r="F617" i="2"/>
  <c r="D617" i="2"/>
  <c r="B617" i="2"/>
  <c r="K616" i="2"/>
  <c r="O616" i="2" s="1"/>
  <c r="G616" i="2"/>
  <c r="F616" i="2"/>
  <c r="Q616" i="2" s="1"/>
  <c r="D616" i="2"/>
  <c r="P616" i="2"/>
  <c r="B616" i="2"/>
  <c r="Q615" i="2"/>
  <c r="G615" i="2"/>
  <c r="K615" i="2" s="1"/>
  <c r="O615" i="2" s="1"/>
  <c r="F615" i="2"/>
  <c r="P615" i="2"/>
  <c r="B615" i="2"/>
  <c r="P614" i="2"/>
  <c r="K614" i="2"/>
  <c r="O614" i="2" s="1"/>
  <c r="G614" i="2"/>
  <c r="F614" i="2"/>
  <c r="Q614" i="2" s="1"/>
  <c r="D614" i="2"/>
  <c r="B614" i="2"/>
  <c r="Q613" i="2"/>
  <c r="P613" i="2"/>
  <c r="G613" i="2"/>
  <c r="K613" i="2" s="1"/>
  <c r="O613" i="2" s="1"/>
  <c r="F613" i="2"/>
  <c r="D613" i="2"/>
  <c r="B613" i="2"/>
  <c r="K612" i="2"/>
  <c r="O612" i="2" s="1"/>
  <c r="G612" i="2"/>
  <c r="F612" i="2"/>
  <c r="Q612" i="2" s="1"/>
  <c r="D612" i="2"/>
  <c r="P612" i="2"/>
  <c r="B612" i="2"/>
  <c r="Q611" i="2"/>
  <c r="G611" i="2"/>
  <c r="K611" i="2" s="1"/>
  <c r="O611" i="2" s="1"/>
  <c r="F611" i="2"/>
  <c r="P611" i="2"/>
  <c r="B611" i="2"/>
  <c r="P610" i="2"/>
  <c r="K610" i="2"/>
  <c r="O610" i="2" s="1"/>
  <c r="G610" i="2"/>
  <c r="F610" i="2"/>
  <c r="Q610" i="2" s="1"/>
  <c r="D610" i="2"/>
  <c r="B610" i="2"/>
  <c r="Q609" i="2"/>
  <c r="P609" i="2"/>
  <c r="G609" i="2"/>
  <c r="K609" i="2" s="1"/>
  <c r="O609" i="2" s="1"/>
  <c r="F609" i="2"/>
  <c r="D609" i="2"/>
  <c r="B609" i="2"/>
  <c r="K608" i="2"/>
  <c r="O608" i="2" s="1"/>
  <c r="G608" i="2"/>
  <c r="F608" i="2"/>
  <c r="Q608" i="2" s="1"/>
  <c r="D608" i="2"/>
  <c r="P608" i="2"/>
  <c r="B608" i="2"/>
  <c r="Q607" i="2"/>
  <c r="G607" i="2"/>
  <c r="K607" i="2" s="1"/>
  <c r="O607" i="2" s="1"/>
  <c r="F607" i="2"/>
  <c r="P607" i="2"/>
  <c r="B607" i="2"/>
  <c r="P606" i="2"/>
  <c r="K606" i="2"/>
  <c r="O606" i="2" s="1"/>
  <c r="G606" i="2"/>
  <c r="F606" i="2"/>
  <c r="Q606" i="2" s="1"/>
  <c r="D606" i="2"/>
  <c r="B606" i="2"/>
  <c r="Q605" i="2"/>
  <c r="P605" i="2"/>
  <c r="G605" i="2"/>
  <c r="K605" i="2" s="1"/>
  <c r="O605" i="2" s="1"/>
  <c r="F605" i="2"/>
  <c r="D605" i="2"/>
  <c r="B605" i="2"/>
  <c r="K604" i="2"/>
  <c r="O604" i="2" s="1"/>
  <c r="G604" i="2"/>
  <c r="F604" i="2"/>
  <c r="Q604" i="2" s="1"/>
  <c r="D604" i="2"/>
  <c r="P604" i="2"/>
  <c r="B604" i="2"/>
  <c r="Q603" i="2"/>
  <c r="G603" i="2"/>
  <c r="K603" i="2" s="1"/>
  <c r="O603" i="2" s="1"/>
  <c r="F603" i="2"/>
  <c r="P603" i="2"/>
  <c r="B603" i="2"/>
  <c r="P602" i="2"/>
  <c r="K602" i="2"/>
  <c r="O602" i="2" s="1"/>
  <c r="G602" i="2"/>
  <c r="F602" i="2"/>
  <c r="Q602" i="2" s="1"/>
  <c r="D602" i="2"/>
  <c r="B602" i="2"/>
  <c r="Q601" i="2"/>
  <c r="P601" i="2"/>
  <c r="G601" i="2"/>
  <c r="K601" i="2" s="1"/>
  <c r="O601" i="2" s="1"/>
  <c r="F601" i="2"/>
  <c r="D601" i="2"/>
  <c r="B601" i="2"/>
  <c r="K600" i="2"/>
  <c r="O600" i="2" s="1"/>
  <c r="G600" i="2"/>
  <c r="F600" i="2"/>
  <c r="Q600" i="2" s="1"/>
  <c r="D600" i="2"/>
  <c r="P600" i="2"/>
  <c r="B600" i="2"/>
  <c r="Q599" i="2"/>
  <c r="G599" i="2"/>
  <c r="K599" i="2" s="1"/>
  <c r="O599" i="2" s="1"/>
  <c r="F599" i="2"/>
  <c r="P599" i="2"/>
  <c r="B599" i="2"/>
  <c r="P598" i="2"/>
  <c r="K598" i="2"/>
  <c r="O598" i="2" s="1"/>
  <c r="G598" i="2"/>
  <c r="F598" i="2"/>
  <c r="Q598" i="2" s="1"/>
  <c r="D598" i="2"/>
  <c r="B598" i="2"/>
  <c r="Q597" i="2"/>
  <c r="P597" i="2"/>
  <c r="G597" i="2"/>
  <c r="K597" i="2" s="1"/>
  <c r="O597" i="2" s="1"/>
  <c r="F597" i="2"/>
  <c r="D597" i="2"/>
  <c r="B597" i="2"/>
  <c r="K596" i="2"/>
  <c r="O596" i="2" s="1"/>
  <c r="G596" i="2"/>
  <c r="F596" i="2"/>
  <c r="Q596" i="2" s="1"/>
  <c r="D596" i="2"/>
  <c r="P596" i="2"/>
  <c r="B596" i="2"/>
  <c r="Q595" i="2"/>
  <c r="G595" i="2"/>
  <c r="K595" i="2" s="1"/>
  <c r="O595" i="2" s="1"/>
  <c r="F595" i="2"/>
  <c r="P595" i="2"/>
  <c r="B595" i="2"/>
  <c r="P594" i="2"/>
  <c r="K594" i="2"/>
  <c r="O594" i="2" s="1"/>
  <c r="G594" i="2"/>
  <c r="F594" i="2"/>
  <c r="Q594" i="2" s="1"/>
  <c r="D594" i="2"/>
  <c r="B594" i="2"/>
  <c r="Q593" i="2"/>
  <c r="P593" i="2"/>
  <c r="G593" i="2"/>
  <c r="K593" i="2" s="1"/>
  <c r="O593" i="2" s="1"/>
  <c r="F593" i="2"/>
  <c r="D593" i="2"/>
  <c r="B593" i="2"/>
  <c r="K592" i="2"/>
  <c r="O592" i="2" s="1"/>
  <c r="G592" i="2"/>
  <c r="F592" i="2"/>
  <c r="Q592" i="2" s="1"/>
  <c r="D592" i="2"/>
  <c r="P592" i="2"/>
  <c r="B592" i="2"/>
  <c r="Q591" i="2"/>
  <c r="G591" i="2"/>
  <c r="K591" i="2" s="1"/>
  <c r="O591" i="2" s="1"/>
  <c r="F591" i="2"/>
  <c r="P591" i="2"/>
  <c r="B591" i="2"/>
  <c r="P590" i="2"/>
  <c r="K590" i="2"/>
  <c r="O590" i="2" s="1"/>
  <c r="G590" i="2"/>
  <c r="F590" i="2"/>
  <c r="Q590" i="2" s="1"/>
  <c r="D590" i="2"/>
  <c r="B590" i="2"/>
  <c r="Q589" i="2"/>
  <c r="P589" i="2"/>
  <c r="G589" i="2"/>
  <c r="K589" i="2" s="1"/>
  <c r="O589" i="2" s="1"/>
  <c r="F589" i="2"/>
  <c r="D589" i="2"/>
  <c r="B589" i="2"/>
  <c r="K588" i="2"/>
  <c r="O588" i="2" s="1"/>
  <c r="G588" i="2"/>
  <c r="F588" i="2"/>
  <c r="Q588" i="2" s="1"/>
  <c r="D588" i="2"/>
  <c r="P588" i="2"/>
  <c r="B588" i="2"/>
  <c r="Q587" i="2"/>
  <c r="G587" i="2"/>
  <c r="K587" i="2" s="1"/>
  <c r="O587" i="2" s="1"/>
  <c r="F587" i="2"/>
  <c r="P587" i="2"/>
  <c r="B587" i="2"/>
  <c r="P586" i="2"/>
  <c r="K586" i="2"/>
  <c r="O586" i="2" s="1"/>
  <c r="G586" i="2"/>
  <c r="F586" i="2"/>
  <c r="Q586" i="2" s="1"/>
  <c r="D586" i="2"/>
  <c r="B586" i="2"/>
  <c r="Q585" i="2"/>
  <c r="P585" i="2"/>
  <c r="G585" i="2"/>
  <c r="K585" i="2" s="1"/>
  <c r="O585" i="2" s="1"/>
  <c r="F585" i="2"/>
  <c r="D585" i="2"/>
  <c r="B585" i="2"/>
  <c r="K584" i="2"/>
  <c r="O584" i="2" s="1"/>
  <c r="G584" i="2"/>
  <c r="F584" i="2"/>
  <c r="Q584" i="2" s="1"/>
  <c r="D584" i="2"/>
  <c r="P584" i="2"/>
  <c r="B584" i="2"/>
  <c r="Q583" i="2"/>
  <c r="G583" i="2"/>
  <c r="K583" i="2" s="1"/>
  <c r="O583" i="2" s="1"/>
  <c r="F583" i="2"/>
  <c r="P583" i="2"/>
  <c r="B583" i="2"/>
  <c r="P582" i="2"/>
  <c r="K582" i="2"/>
  <c r="O582" i="2" s="1"/>
  <c r="G582" i="2"/>
  <c r="F582" i="2"/>
  <c r="Q582" i="2" s="1"/>
  <c r="D582" i="2"/>
  <c r="B582" i="2"/>
  <c r="Q581" i="2"/>
  <c r="P581" i="2"/>
  <c r="G581" i="2"/>
  <c r="K581" i="2" s="1"/>
  <c r="O581" i="2" s="1"/>
  <c r="F581" i="2"/>
  <c r="D581" i="2"/>
  <c r="B581" i="2"/>
  <c r="K580" i="2"/>
  <c r="O580" i="2" s="1"/>
  <c r="G580" i="2"/>
  <c r="F580" i="2"/>
  <c r="Q580" i="2" s="1"/>
  <c r="D580" i="2"/>
  <c r="P580" i="2"/>
  <c r="B580" i="2"/>
  <c r="Q579" i="2"/>
  <c r="G579" i="2"/>
  <c r="K579" i="2" s="1"/>
  <c r="O579" i="2" s="1"/>
  <c r="F579" i="2"/>
  <c r="P579" i="2"/>
  <c r="B579" i="2"/>
  <c r="P578" i="2"/>
  <c r="K578" i="2"/>
  <c r="O578" i="2" s="1"/>
  <c r="G578" i="2"/>
  <c r="F578" i="2"/>
  <c r="Q578" i="2" s="1"/>
  <c r="D578" i="2"/>
  <c r="B578" i="2"/>
  <c r="Q577" i="2"/>
  <c r="P577" i="2"/>
  <c r="G577" i="2"/>
  <c r="K577" i="2" s="1"/>
  <c r="O577" i="2" s="1"/>
  <c r="F577" i="2"/>
  <c r="D577" i="2"/>
  <c r="B577" i="2"/>
  <c r="K576" i="2"/>
  <c r="O576" i="2" s="1"/>
  <c r="G576" i="2"/>
  <c r="F576" i="2"/>
  <c r="Q576" i="2" s="1"/>
  <c r="D576" i="2"/>
  <c r="P576" i="2"/>
  <c r="B576" i="2"/>
  <c r="Q575" i="2"/>
  <c r="G575" i="2"/>
  <c r="K575" i="2" s="1"/>
  <c r="O575" i="2" s="1"/>
  <c r="F575" i="2"/>
  <c r="P575" i="2"/>
  <c r="B575" i="2"/>
  <c r="P574" i="2"/>
  <c r="K574" i="2"/>
  <c r="O574" i="2" s="1"/>
  <c r="G574" i="2"/>
  <c r="F574" i="2"/>
  <c r="Q574" i="2" s="1"/>
  <c r="D574" i="2"/>
  <c r="B574" i="2"/>
  <c r="Q573" i="2"/>
  <c r="P573" i="2"/>
  <c r="G573" i="2"/>
  <c r="K573" i="2" s="1"/>
  <c r="O573" i="2" s="1"/>
  <c r="F573" i="2"/>
  <c r="D573" i="2"/>
  <c r="B573" i="2"/>
  <c r="K572" i="2"/>
  <c r="O572" i="2" s="1"/>
  <c r="G572" i="2"/>
  <c r="F572" i="2"/>
  <c r="Q572" i="2" s="1"/>
  <c r="D572" i="2"/>
  <c r="P572" i="2"/>
  <c r="B572" i="2"/>
  <c r="Q571" i="2"/>
  <c r="G571" i="2"/>
  <c r="K571" i="2" s="1"/>
  <c r="O571" i="2" s="1"/>
  <c r="F571" i="2"/>
  <c r="P571" i="2"/>
  <c r="B571" i="2"/>
  <c r="P570" i="2"/>
  <c r="K570" i="2"/>
  <c r="O570" i="2" s="1"/>
  <c r="G570" i="2"/>
  <c r="F570" i="2"/>
  <c r="Q570" i="2" s="1"/>
  <c r="D570" i="2"/>
  <c r="B570" i="2"/>
  <c r="Q569" i="2"/>
  <c r="P569" i="2"/>
  <c r="G569" i="2"/>
  <c r="K569" i="2" s="1"/>
  <c r="O569" i="2" s="1"/>
  <c r="F569" i="2"/>
  <c r="D569" i="2"/>
  <c r="B569" i="2"/>
  <c r="K568" i="2"/>
  <c r="O568" i="2" s="1"/>
  <c r="G568" i="2"/>
  <c r="F568" i="2"/>
  <c r="Q568" i="2" s="1"/>
  <c r="D568" i="2"/>
  <c r="P568" i="2"/>
  <c r="B568" i="2"/>
  <c r="Q567" i="2"/>
  <c r="G567" i="2"/>
  <c r="K567" i="2" s="1"/>
  <c r="O567" i="2" s="1"/>
  <c r="F567" i="2"/>
  <c r="P567" i="2"/>
  <c r="B567" i="2"/>
  <c r="P566" i="2"/>
  <c r="K566" i="2"/>
  <c r="O566" i="2" s="1"/>
  <c r="G566" i="2"/>
  <c r="F566" i="2"/>
  <c r="Q566" i="2" s="1"/>
  <c r="D566" i="2"/>
  <c r="B566" i="2"/>
  <c r="Q565" i="2"/>
  <c r="P565" i="2"/>
  <c r="G565" i="2"/>
  <c r="K565" i="2" s="1"/>
  <c r="O565" i="2" s="1"/>
  <c r="F565" i="2"/>
  <c r="D565" i="2"/>
  <c r="B565" i="2"/>
  <c r="K564" i="2"/>
  <c r="O564" i="2" s="1"/>
  <c r="G564" i="2"/>
  <c r="F564" i="2"/>
  <c r="Q564" i="2" s="1"/>
  <c r="D564" i="2"/>
  <c r="P564" i="2"/>
  <c r="B564" i="2"/>
  <c r="Q563" i="2"/>
  <c r="G563" i="2"/>
  <c r="K563" i="2" s="1"/>
  <c r="O563" i="2" s="1"/>
  <c r="F563" i="2"/>
  <c r="P563" i="2"/>
  <c r="B563" i="2"/>
  <c r="P562" i="2"/>
  <c r="K562" i="2"/>
  <c r="O562" i="2" s="1"/>
  <c r="G562" i="2"/>
  <c r="F562" i="2"/>
  <c r="Q562" i="2" s="1"/>
  <c r="D562" i="2"/>
  <c r="B562" i="2"/>
  <c r="Q561" i="2"/>
  <c r="P561" i="2"/>
  <c r="G561" i="2"/>
  <c r="K561" i="2" s="1"/>
  <c r="O561" i="2" s="1"/>
  <c r="F561" i="2"/>
  <c r="D561" i="2"/>
  <c r="B561" i="2"/>
  <c r="K560" i="2"/>
  <c r="O560" i="2" s="1"/>
  <c r="G560" i="2"/>
  <c r="F560" i="2"/>
  <c r="Q560" i="2" s="1"/>
  <c r="D560" i="2"/>
  <c r="P560" i="2"/>
  <c r="B560" i="2"/>
  <c r="Q559" i="2"/>
  <c r="G559" i="2"/>
  <c r="K559" i="2" s="1"/>
  <c r="O559" i="2" s="1"/>
  <c r="F559" i="2"/>
  <c r="P559" i="2"/>
  <c r="B559" i="2"/>
  <c r="P558" i="2"/>
  <c r="K558" i="2"/>
  <c r="O558" i="2" s="1"/>
  <c r="G558" i="2"/>
  <c r="F558" i="2"/>
  <c r="Q558" i="2" s="1"/>
  <c r="D558" i="2"/>
  <c r="B558" i="2"/>
  <c r="Q557" i="2"/>
  <c r="P557" i="2"/>
  <c r="G557" i="2"/>
  <c r="K557" i="2" s="1"/>
  <c r="O557" i="2" s="1"/>
  <c r="F557" i="2"/>
  <c r="D557" i="2"/>
  <c r="B557" i="2"/>
  <c r="K556" i="2"/>
  <c r="O556" i="2" s="1"/>
  <c r="G556" i="2"/>
  <c r="F556" i="2"/>
  <c r="Q556" i="2" s="1"/>
  <c r="D556" i="2"/>
  <c r="P556" i="2"/>
  <c r="B556" i="2"/>
  <c r="Q555" i="2"/>
  <c r="G555" i="2"/>
  <c r="K555" i="2" s="1"/>
  <c r="O555" i="2" s="1"/>
  <c r="F555" i="2"/>
  <c r="P555" i="2"/>
  <c r="B555" i="2"/>
  <c r="P554" i="2"/>
  <c r="K554" i="2"/>
  <c r="O554" i="2" s="1"/>
  <c r="G554" i="2"/>
  <c r="F554" i="2"/>
  <c r="Q554" i="2" s="1"/>
  <c r="D554" i="2"/>
  <c r="B554" i="2"/>
  <c r="Q553" i="2"/>
  <c r="P553" i="2"/>
  <c r="G553" i="2"/>
  <c r="K553" i="2" s="1"/>
  <c r="O553" i="2" s="1"/>
  <c r="F553" i="2"/>
  <c r="D553" i="2"/>
  <c r="B553" i="2"/>
  <c r="K552" i="2"/>
  <c r="O552" i="2" s="1"/>
  <c r="G552" i="2"/>
  <c r="F552" i="2"/>
  <c r="Q552" i="2" s="1"/>
  <c r="D552" i="2"/>
  <c r="P552" i="2"/>
  <c r="B552" i="2"/>
  <c r="Q551" i="2"/>
  <c r="G551" i="2"/>
  <c r="K551" i="2" s="1"/>
  <c r="O551" i="2" s="1"/>
  <c r="F551" i="2"/>
  <c r="P551" i="2"/>
  <c r="B551" i="2"/>
  <c r="P550" i="2"/>
  <c r="K550" i="2"/>
  <c r="O550" i="2" s="1"/>
  <c r="G550" i="2"/>
  <c r="F550" i="2"/>
  <c r="Q550" i="2" s="1"/>
  <c r="D550" i="2"/>
  <c r="B550" i="2"/>
  <c r="Q549" i="2"/>
  <c r="P549" i="2"/>
  <c r="G549" i="2"/>
  <c r="K549" i="2" s="1"/>
  <c r="O549" i="2" s="1"/>
  <c r="F549" i="2"/>
  <c r="D549" i="2"/>
  <c r="B549" i="2"/>
  <c r="K548" i="2"/>
  <c r="O548" i="2" s="1"/>
  <c r="G548" i="2"/>
  <c r="F548" i="2"/>
  <c r="Q548" i="2" s="1"/>
  <c r="D548" i="2"/>
  <c r="P548" i="2"/>
  <c r="B548" i="2"/>
  <c r="Q547" i="2"/>
  <c r="G547" i="2"/>
  <c r="K547" i="2" s="1"/>
  <c r="O547" i="2" s="1"/>
  <c r="F547" i="2"/>
  <c r="P547" i="2"/>
  <c r="B547" i="2"/>
  <c r="P546" i="2"/>
  <c r="K546" i="2"/>
  <c r="O546" i="2" s="1"/>
  <c r="G546" i="2"/>
  <c r="F546" i="2"/>
  <c r="Q546" i="2" s="1"/>
  <c r="D546" i="2"/>
  <c r="B546" i="2"/>
  <c r="Q545" i="2"/>
  <c r="P545" i="2"/>
  <c r="G545" i="2"/>
  <c r="K545" i="2" s="1"/>
  <c r="O545" i="2" s="1"/>
  <c r="F545" i="2"/>
  <c r="D545" i="2"/>
  <c r="B545" i="2"/>
  <c r="K544" i="2"/>
  <c r="O544" i="2" s="1"/>
  <c r="G544" i="2"/>
  <c r="F544" i="2"/>
  <c r="Q544" i="2" s="1"/>
  <c r="D544" i="2"/>
  <c r="P544" i="2"/>
  <c r="B544" i="2"/>
  <c r="Q543" i="2"/>
  <c r="G543" i="2"/>
  <c r="K543" i="2" s="1"/>
  <c r="O543" i="2" s="1"/>
  <c r="F543" i="2"/>
  <c r="P543" i="2"/>
  <c r="B543" i="2"/>
  <c r="P542" i="2"/>
  <c r="K542" i="2"/>
  <c r="O542" i="2" s="1"/>
  <c r="G542" i="2"/>
  <c r="F542" i="2"/>
  <c r="Q542" i="2" s="1"/>
  <c r="D542" i="2"/>
  <c r="B542" i="2"/>
  <c r="Q541" i="2"/>
  <c r="P541" i="2"/>
  <c r="G541" i="2"/>
  <c r="K541" i="2" s="1"/>
  <c r="O541" i="2" s="1"/>
  <c r="F541" i="2"/>
  <c r="D541" i="2"/>
  <c r="B541" i="2"/>
  <c r="K540" i="2"/>
  <c r="O540" i="2" s="1"/>
  <c r="G540" i="2"/>
  <c r="F540" i="2"/>
  <c r="Q540" i="2" s="1"/>
  <c r="D540" i="2"/>
  <c r="P540" i="2"/>
  <c r="B540" i="2"/>
  <c r="Q539" i="2"/>
  <c r="G539" i="2"/>
  <c r="K539" i="2" s="1"/>
  <c r="O539" i="2" s="1"/>
  <c r="F539" i="2"/>
  <c r="P539" i="2"/>
  <c r="B539" i="2"/>
  <c r="P538" i="2"/>
  <c r="K538" i="2"/>
  <c r="O538" i="2" s="1"/>
  <c r="G538" i="2"/>
  <c r="F538" i="2"/>
  <c r="Q538" i="2" s="1"/>
  <c r="D538" i="2"/>
  <c r="B538" i="2"/>
  <c r="Q537" i="2"/>
  <c r="P537" i="2"/>
  <c r="G537" i="2"/>
  <c r="K537" i="2" s="1"/>
  <c r="O537" i="2" s="1"/>
  <c r="F537" i="2"/>
  <c r="D537" i="2"/>
  <c r="B537" i="2"/>
  <c r="K536" i="2"/>
  <c r="O536" i="2" s="1"/>
  <c r="G536" i="2"/>
  <c r="F536" i="2"/>
  <c r="Q536" i="2" s="1"/>
  <c r="D536" i="2"/>
  <c r="P536" i="2"/>
  <c r="B536" i="2"/>
  <c r="Q535" i="2"/>
  <c r="G535" i="2"/>
  <c r="K535" i="2" s="1"/>
  <c r="O535" i="2" s="1"/>
  <c r="F535" i="2"/>
  <c r="P535" i="2"/>
  <c r="B535" i="2"/>
  <c r="P534" i="2"/>
  <c r="K534" i="2"/>
  <c r="O534" i="2" s="1"/>
  <c r="G534" i="2"/>
  <c r="F534" i="2"/>
  <c r="Q534" i="2" s="1"/>
  <c r="D534" i="2"/>
  <c r="B534" i="2"/>
  <c r="Q533" i="2"/>
  <c r="P533" i="2"/>
  <c r="G533" i="2"/>
  <c r="K533" i="2" s="1"/>
  <c r="O533" i="2" s="1"/>
  <c r="F533" i="2"/>
  <c r="D533" i="2"/>
  <c r="B533" i="2"/>
  <c r="K532" i="2"/>
  <c r="O532" i="2" s="1"/>
  <c r="G532" i="2"/>
  <c r="F532" i="2"/>
  <c r="Q532" i="2" s="1"/>
  <c r="D532" i="2"/>
  <c r="P532" i="2"/>
  <c r="B532" i="2"/>
  <c r="Q531" i="2"/>
  <c r="G531" i="2"/>
  <c r="K531" i="2" s="1"/>
  <c r="O531" i="2" s="1"/>
  <c r="F531" i="2"/>
  <c r="P531" i="2"/>
  <c r="B531" i="2"/>
  <c r="P530" i="2"/>
  <c r="K530" i="2"/>
  <c r="O530" i="2" s="1"/>
  <c r="G530" i="2"/>
  <c r="F530" i="2"/>
  <c r="Q530" i="2" s="1"/>
  <c r="D530" i="2"/>
  <c r="B530" i="2"/>
  <c r="Q529" i="2"/>
  <c r="P529" i="2"/>
  <c r="G529" i="2"/>
  <c r="K529" i="2" s="1"/>
  <c r="O529" i="2" s="1"/>
  <c r="F529" i="2"/>
  <c r="D529" i="2"/>
  <c r="B529" i="2"/>
  <c r="K528" i="2"/>
  <c r="O528" i="2" s="1"/>
  <c r="G528" i="2"/>
  <c r="F528" i="2"/>
  <c r="Q528" i="2" s="1"/>
  <c r="D528" i="2"/>
  <c r="P528" i="2"/>
  <c r="B528" i="2"/>
  <c r="Q527" i="2"/>
  <c r="G527" i="2"/>
  <c r="K527" i="2" s="1"/>
  <c r="O527" i="2" s="1"/>
  <c r="F527" i="2"/>
  <c r="P527" i="2"/>
  <c r="B527" i="2"/>
  <c r="P526" i="2"/>
  <c r="K526" i="2"/>
  <c r="O526" i="2" s="1"/>
  <c r="G526" i="2"/>
  <c r="F526" i="2"/>
  <c r="Q526" i="2" s="1"/>
  <c r="D526" i="2"/>
  <c r="B526" i="2"/>
  <c r="Q525" i="2"/>
  <c r="P525" i="2"/>
  <c r="G525" i="2"/>
  <c r="K525" i="2" s="1"/>
  <c r="O525" i="2" s="1"/>
  <c r="F525" i="2"/>
  <c r="D525" i="2"/>
  <c r="B525" i="2"/>
  <c r="K524" i="2"/>
  <c r="O524" i="2" s="1"/>
  <c r="G524" i="2"/>
  <c r="F524" i="2"/>
  <c r="Q524" i="2" s="1"/>
  <c r="D524" i="2"/>
  <c r="P524" i="2"/>
  <c r="B524" i="2"/>
  <c r="Q523" i="2"/>
  <c r="G523" i="2"/>
  <c r="K523" i="2" s="1"/>
  <c r="O523" i="2" s="1"/>
  <c r="F523" i="2"/>
  <c r="P523" i="2"/>
  <c r="B523" i="2"/>
  <c r="P522" i="2"/>
  <c r="K522" i="2"/>
  <c r="O522" i="2" s="1"/>
  <c r="G522" i="2"/>
  <c r="F522" i="2"/>
  <c r="Q522" i="2" s="1"/>
  <c r="D522" i="2"/>
  <c r="B522" i="2"/>
  <c r="Q521" i="2"/>
  <c r="P521" i="2"/>
  <c r="G521" i="2"/>
  <c r="K521" i="2" s="1"/>
  <c r="O521" i="2" s="1"/>
  <c r="F521" i="2"/>
  <c r="D521" i="2"/>
  <c r="B521" i="2"/>
  <c r="K520" i="2"/>
  <c r="O520" i="2" s="1"/>
  <c r="G520" i="2"/>
  <c r="F520" i="2"/>
  <c r="Q520" i="2" s="1"/>
  <c r="D520" i="2"/>
  <c r="P520" i="2"/>
  <c r="B520" i="2"/>
  <c r="Q519" i="2"/>
  <c r="G519" i="2"/>
  <c r="K519" i="2" s="1"/>
  <c r="O519" i="2" s="1"/>
  <c r="F519" i="2"/>
  <c r="P519" i="2"/>
  <c r="B519" i="2"/>
  <c r="P518" i="2"/>
  <c r="K518" i="2"/>
  <c r="O518" i="2" s="1"/>
  <c r="G518" i="2"/>
  <c r="F518" i="2"/>
  <c r="Q518" i="2" s="1"/>
  <c r="D518" i="2"/>
  <c r="B518" i="2"/>
  <c r="Q517" i="2"/>
  <c r="P517" i="2"/>
  <c r="G517" i="2"/>
  <c r="K517" i="2" s="1"/>
  <c r="O517" i="2" s="1"/>
  <c r="F517" i="2"/>
  <c r="D517" i="2"/>
  <c r="B517" i="2"/>
  <c r="K516" i="2"/>
  <c r="O516" i="2" s="1"/>
  <c r="G516" i="2"/>
  <c r="F516" i="2"/>
  <c r="Q516" i="2" s="1"/>
  <c r="D516" i="2"/>
  <c r="P516" i="2"/>
  <c r="B516" i="2"/>
  <c r="Q515" i="2"/>
  <c r="G515" i="2"/>
  <c r="K515" i="2" s="1"/>
  <c r="O515" i="2" s="1"/>
  <c r="F515" i="2"/>
  <c r="P515" i="2"/>
  <c r="B515" i="2"/>
  <c r="P514" i="2"/>
  <c r="K514" i="2"/>
  <c r="O514" i="2" s="1"/>
  <c r="G514" i="2"/>
  <c r="F514" i="2"/>
  <c r="Q514" i="2" s="1"/>
  <c r="D514" i="2"/>
  <c r="B514" i="2"/>
  <c r="Q513" i="2"/>
  <c r="P513" i="2"/>
  <c r="G513" i="2"/>
  <c r="K513" i="2" s="1"/>
  <c r="O513" i="2" s="1"/>
  <c r="F513" i="2"/>
  <c r="D513" i="2"/>
  <c r="B513" i="2"/>
  <c r="K512" i="2"/>
  <c r="O512" i="2" s="1"/>
  <c r="G512" i="2"/>
  <c r="F512" i="2"/>
  <c r="Q512" i="2" s="1"/>
  <c r="D512" i="2"/>
  <c r="P512" i="2"/>
  <c r="B512" i="2"/>
  <c r="Q511" i="2"/>
  <c r="G511" i="2"/>
  <c r="K511" i="2" s="1"/>
  <c r="O511" i="2" s="1"/>
  <c r="F511" i="2"/>
  <c r="P511" i="2"/>
  <c r="B511" i="2"/>
  <c r="P510" i="2"/>
  <c r="K510" i="2"/>
  <c r="O510" i="2" s="1"/>
  <c r="G510" i="2"/>
  <c r="F510" i="2"/>
  <c r="Q510" i="2" s="1"/>
  <c r="D510" i="2"/>
  <c r="B510" i="2"/>
  <c r="Q509" i="2"/>
  <c r="P509" i="2"/>
  <c r="G509" i="2"/>
  <c r="K509" i="2" s="1"/>
  <c r="O509" i="2" s="1"/>
  <c r="F509" i="2"/>
  <c r="D509" i="2"/>
  <c r="B509" i="2"/>
  <c r="K508" i="2"/>
  <c r="O508" i="2" s="1"/>
  <c r="G508" i="2"/>
  <c r="F508" i="2"/>
  <c r="Q508" i="2" s="1"/>
  <c r="D508" i="2"/>
  <c r="P508" i="2"/>
  <c r="B508" i="2"/>
  <c r="Q507" i="2"/>
  <c r="G507" i="2"/>
  <c r="K507" i="2" s="1"/>
  <c r="O507" i="2" s="1"/>
  <c r="F507" i="2"/>
  <c r="P507" i="2"/>
  <c r="B507" i="2"/>
  <c r="P506" i="2"/>
  <c r="K506" i="2"/>
  <c r="O506" i="2" s="1"/>
  <c r="G506" i="2"/>
  <c r="F506" i="2"/>
  <c r="Q506" i="2" s="1"/>
  <c r="D506" i="2"/>
  <c r="B506" i="2"/>
  <c r="Q505" i="2"/>
  <c r="P505" i="2"/>
  <c r="G505" i="2"/>
  <c r="K505" i="2" s="1"/>
  <c r="O505" i="2" s="1"/>
  <c r="F505" i="2"/>
  <c r="D505" i="2"/>
  <c r="B505" i="2"/>
  <c r="K504" i="2"/>
  <c r="O504" i="2" s="1"/>
  <c r="G504" i="2"/>
  <c r="F504" i="2"/>
  <c r="Q504" i="2" s="1"/>
  <c r="D504" i="2"/>
  <c r="P504" i="2"/>
  <c r="B504" i="2"/>
  <c r="Q503" i="2"/>
  <c r="G503" i="2"/>
  <c r="K503" i="2" s="1"/>
  <c r="O503" i="2" s="1"/>
  <c r="F503" i="2"/>
  <c r="P503" i="2"/>
  <c r="B503" i="2"/>
  <c r="P502" i="2"/>
  <c r="K502" i="2"/>
  <c r="O502" i="2" s="1"/>
  <c r="G502" i="2"/>
  <c r="F502" i="2"/>
  <c r="Q502" i="2" s="1"/>
  <c r="D502" i="2"/>
  <c r="B502" i="2"/>
  <c r="Q501" i="2"/>
  <c r="P501" i="2"/>
  <c r="G501" i="2"/>
  <c r="K501" i="2" s="1"/>
  <c r="O501" i="2" s="1"/>
  <c r="F501" i="2"/>
  <c r="D501" i="2"/>
  <c r="B501" i="2"/>
  <c r="K500" i="2"/>
  <c r="O500" i="2" s="1"/>
  <c r="G500" i="2"/>
  <c r="F500" i="2"/>
  <c r="Q500" i="2" s="1"/>
  <c r="D500" i="2"/>
  <c r="P500" i="2"/>
  <c r="B500" i="2"/>
  <c r="Q499" i="2"/>
  <c r="G499" i="2"/>
  <c r="K499" i="2" s="1"/>
  <c r="O499" i="2" s="1"/>
  <c r="F499" i="2"/>
  <c r="P499" i="2"/>
  <c r="B499" i="2"/>
  <c r="P498" i="2"/>
  <c r="K498" i="2"/>
  <c r="O498" i="2" s="1"/>
  <c r="G498" i="2"/>
  <c r="F498" i="2"/>
  <c r="Q498" i="2" s="1"/>
  <c r="D498" i="2"/>
  <c r="B498" i="2"/>
  <c r="Q497" i="2"/>
  <c r="P497" i="2"/>
  <c r="G497" i="2"/>
  <c r="K497" i="2" s="1"/>
  <c r="O497" i="2" s="1"/>
  <c r="F497" i="2"/>
  <c r="D497" i="2"/>
  <c r="B497" i="2"/>
  <c r="K496" i="2"/>
  <c r="O496" i="2" s="1"/>
  <c r="G496" i="2"/>
  <c r="F496" i="2"/>
  <c r="Q496" i="2" s="1"/>
  <c r="D496" i="2"/>
  <c r="P496" i="2"/>
  <c r="B496" i="2"/>
  <c r="Q495" i="2"/>
  <c r="G495" i="2"/>
  <c r="K495" i="2" s="1"/>
  <c r="O495" i="2" s="1"/>
  <c r="F495" i="2"/>
  <c r="P495" i="2"/>
  <c r="B495" i="2"/>
  <c r="P494" i="2"/>
  <c r="K494" i="2"/>
  <c r="O494" i="2" s="1"/>
  <c r="G494" i="2"/>
  <c r="F494" i="2"/>
  <c r="Q494" i="2" s="1"/>
  <c r="D494" i="2"/>
  <c r="B494" i="2"/>
  <c r="Q493" i="2"/>
  <c r="P493" i="2"/>
  <c r="G493" i="2"/>
  <c r="K493" i="2" s="1"/>
  <c r="O493" i="2" s="1"/>
  <c r="F493" i="2"/>
  <c r="D493" i="2"/>
  <c r="B493" i="2"/>
  <c r="K492" i="2"/>
  <c r="O492" i="2" s="1"/>
  <c r="G492" i="2"/>
  <c r="F492" i="2"/>
  <c r="Q492" i="2" s="1"/>
  <c r="D492" i="2"/>
  <c r="P492" i="2"/>
  <c r="B492" i="2"/>
  <c r="Q491" i="2"/>
  <c r="G491" i="2"/>
  <c r="K491" i="2" s="1"/>
  <c r="O491" i="2" s="1"/>
  <c r="F491" i="2"/>
  <c r="P491" i="2"/>
  <c r="B491" i="2"/>
  <c r="P490" i="2"/>
  <c r="K490" i="2"/>
  <c r="O490" i="2" s="1"/>
  <c r="G490" i="2"/>
  <c r="F490" i="2"/>
  <c r="Q490" i="2" s="1"/>
  <c r="D490" i="2"/>
  <c r="B490" i="2"/>
  <c r="Q489" i="2"/>
  <c r="P489" i="2"/>
  <c r="G489" i="2"/>
  <c r="K489" i="2" s="1"/>
  <c r="O489" i="2" s="1"/>
  <c r="F489" i="2"/>
  <c r="D489" i="2"/>
  <c r="B489" i="2"/>
  <c r="K488" i="2"/>
  <c r="O488" i="2" s="1"/>
  <c r="G488" i="2"/>
  <c r="F488" i="2"/>
  <c r="Q488" i="2" s="1"/>
  <c r="D488" i="2"/>
  <c r="P488" i="2"/>
  <c r="B488" i="2"/>
  <c r="Q487" i="2"/>
  <c r="G487" i="2"/>
  <c r="K487" i="2" s="1"/>
  <c r="O487" i="2" s="1"/>
  <c r="F487" i="2"/>
  <c r="P487" i="2"/>
  <c r="B487" i="2"/>
  <c r="P486" i="2"/>
  <c r="K486" i="2"/>
  <c r="O486" i="2" s="1"/>
  <c r="G486" i="2"/>
  <c r="F486" i="2"/>
  <c r="Q486" i="2" s="1"/>
  <c r="D486" i="2"/>
  <c r="B486" i="2"/>
  <c r="Q485" i="2"/>
  <c r="P485" i="2"/>
  <c r="G485" i="2"/>
  <c r="K485" i="2" s="1"/>
  <c r="O485" i="2" s="1"/>
  <c r="F485" i="2"/>
  <c r="D485" i="2"/>
  <c r="B485" i="2"/>
  <c r="K484" i="2"/>
  <c r="O484" i="2" s="1"/>
  <c r="G484" i="2"/>
  <c r="F484" i="2"/>
  <c r="Q484" i="2" s="1"/>
  <c r="D484" i="2"/>
  <c r="P484" i="2"/>
  <c r="B484" i="2"/>
  <c r="Q483" i="2"/>
  <c r="O483" i="2"/>
  <c r="G483" i="2"/>
  <c r="K483" i="2" s="1"/>
  <c r="F483" i="2"/>
  <c r="P483" i="2"/>
  <c r="B483" i="2"/>
  <c r="P482" i="2"/>
  <c r="K482" i="2"/>
  <c r="O482" i="2" s="1"/>
  <c r="G482" i="2"/>
  <c r="F482" i="2"/>
  <c r="Q482" i="2" s="1"/>
  <c r="D482" i="2"/>
  <c r="B482" i="2"/>
  <c r="Q481" i="2"/>
  <c r="P481" i="2"/>
  <c r="G481" i="2"/>
  <c r="K481" i="2" s="1"/>
  <c r="O481" i="2" s="1"/>
  <c r="F481" i="2"/>
  <c r="D481" i="2"/>
  <c r="B481" i="2"/>
  <c r="K480" i="2"/>
  <c r="O480" i="2" s="1"/>
  <c r="G480" i="2"/>
  <c r="F480" i="2"/>
  <c r="Q480" i="2" s="1"/>
  <c r="D480" i="2"/>
  <c r="P480" i="2"/>
  <c r="B480" i="2"/>
  <c r="Q479" i="2"/>
  <c r="G479" i="2"/>
  <c r="K479" i="2" s="1"/>
  <c r="O479" i="2" s="1"/>
  <c r="F479" i="2"/>
  <c r="P479" i="2"/>
  <c r="B479" i="2"/>
  <c r="P478" i="2"/>
  <c r="K478" i="2"/>
  <c r="O478" i="2" s="1"/>
  <c r="G478" i="2"/>
  <c r="F478" i="2"/>
  <c r="Q478" i="2" s="1"/>
  <c r="D478" i="2"/>
  <c r="B478" i="2"/>
  <c r="Q477" i="2"/>
  <c r="P477" i="2"/>
  <c r="G477" i="2"/>
  <c r="K477" i="2" s="1"/>
  <c r="O477" i="2" s="1"/>
  <c r="F477" i="2"/>
  <c r="D477" i="2"/>
  <c r="B477" i="2"/>
  <c r="K476" i="2"/>
  <c r="O476" i="2" s="1"/>
  <c r="G476" i="2"/>
  <c r="F476" i="2"/>
  <c r="Q476" i="2" s="1"/>
  <c r="D476" i="2"/>
  <c r="P476" i="2"/>
  <c r="B476" i="2"/>
  <c r="Q475" i="2"/>
  <c r="G475" i="2"/>
  <c r="K475" i="2" s="1"/>
  <c r="O475" i="2" s="1"/>
  <c r="F475" i="2"/>
  <c r="P475" i="2"/>
  <c r="B475" i="2"/>
  <c r="P474" i="2"/>
  <c r="K474" i="2"/>
  <c r="O474" i="2" s="1"/>
  <c r="G474" i="2"/>
  <c r="F474" i="2"/>
  <c r="Q474" i="2" s="1"/>
  <c r="D474" i="2"/>
  <c r="B474" i="2"/>
  <c r="Q473" i="2"/>
  <c r="P473" i="2"/>
  <c r="G473" i="2"/>
  <c r="K473" i="2" s="1"/>
  <c r="O473" i="2" s="1"/>
  <c r="F473" i="2"/>
  <c r="D473" i="2"/>
  <c r="B473" i="2"/>
  <c r="K472" i="2"/>
  <c r="O472" i="2" s="1"/>
  <c r="G472" i="2"/>
  <c r="F472" i="2"/>
  <c r="Q472" i="2" s="1"/>
  <c r="D472" i="2"/>
  <c r="P472" i="2"/>
  <c r="B472" i="2"/>
  <c r="Q471" i="2"/>
  <c r="G471" i="2"/>
  <c r="K471" i="2" s="1"/>
  <c r="O471" i="2" s="1"/>
  <c r="F471" i="2"/>
  <c r="P471" i="2"/>
  <c r="B471" i="2"/>
  <c r="P470" i="2"/>
  <c r="K470" i="2"/>
  <c r="O470" i="2" s="1"/>
  <c r="G470" i="2"/>
  <c r="F470" i="2"/>
  <c r="Q470" i="2" s="1"/>
  <c r="D470" i="2"/>
  <c r="B470" i="2"/>
  <c r="Q469" i="2"/>
  <c r="P469" i="2"/>
  <c r="G469" i="2"/>
  <c r="K469" i="2" s="1"/>
  <c r="O469" i="2" s="1"/>
  <c r="F469" i="2"/>
  <c r="D469" i="2"/>
  <c r="B469" i="2"/>
  <c r="K468" i="2"/>
  <c r="O468" i="2" s="1"/>
  <c r="G468" i="2"/>
  <c r="F468" i="2"/>
  <c r="Q468" i="2" s="1"/>
  <c r="D468" i="2"/>
  <c r="P468" i="2"/>
  <c r="B468" i="2"/>
  <c r="Q467" i="2"/>
  <c r="O467" i="2"/>
  <c r="G467" i="2"/>
  <c r="K467" i="2" s="1"/>
  <c r="F467" i="2"/>
  <c r="P467" i="2"/>
  <c r="B467" i="2"/>
  <c r="P466" i="2"/>
  <c r="K466" i="2"/>
  <c r="O466" i="2" s="1"/>
  <c r="G466" i="2"/>
  <c r="F466" i="2"/>
  <c r="Q466" i="2" s="1"/>
  <c r="D466" i="2"/>
  <c r="B466" i="2"/>
  <c r="Q465" i="2"/>
  <c r="P465" i="2"/>
  <c r="G465" i="2"/>
  <c r="K465" i="2" s="1"/>
  <c r="O465" i="2" s="1"/>
  <c r="F465" i="2"/>
  <c r="D465" i="2"/>
  <c r="B465" i="2"/>
  <c r="K464" i="2"/>
  <c r="O464" i="2" s="1"/>
  <c r="G464" i="2"/>
  <c r="F464" i="2"/>
  <c r="Q464" i="2" s="1"/>
  <c r="D464" i="2"/>
  <c r="P464" i="2"/>
  <c r="B464" i="2"/>
  <c r="Q463" i="2"/>
  <c r="G463" i="2"/>
  <c r="K463" i="2" s="1"/>
  <c r="O463" i="2" s="1"/>
  <c r="F463" i="2"/>
  <c r="P463" i="2"/>
  <c r="B463" i="2"/>
  <c r="P462" i="2"/>
  <c r="K462" i="2"/>
  <c r="O462" i="2" s="1"/>
  <c r="G462" i="2"/>
  <c r="F462" i="2"/>
  <c r="Q462" i="2" s="1"/>
  <c r="D462" i="2"/>
  <c r="B462" i="2"/>
  <c r="Q461" i="2"/>
  <c r="P461" i="2"/>
  <c r="G461" i="2"/>
  <c r="K461" i="2" s="1"/>
  <c r="O461" i="2" s="1"/>
  <c r="F461" i="2"/>
  <c r="D461" i="2"/>
  <c r="B461" i="2"/>
  <c r="K460" i="2"/>
  <c r="O460" i="2" s="1"/>
  <c r="G460" i="2"/>
  <c r="F460" i="2"/>
  <c r="Q460" i="2" s="1"/>
  <c r="D460" i="2"/>
  <c r="P460" i="2"/>
  <c r="B460" i="2"/>
  <c r="Q459" i="2"/>
  <c r="G459" i="2"/>
  <c r="K459" i="2" s="1"/>
  <c r="O459" i="2" s="1"/>
  <c r="F459" i="2"/>
  <c r="P459" i="2"/>
  <c r="B459" i="2"/>
  <c r="P458" i="2"/>
  <c r="K458" i="2"/>
  <c r="O458" i="2" s="1"/>
  <c r="G458" i="2"/>
  <c r="F458" i="2"/>
  <c r="Q458" i="2" s="1"/>
  <c r="D458" i="2"/>
  <c r="B458" i="2"/>
  <c r="Q457" i="2"/>
  <c r="P457" i="2"/>
  <c r="G457" i="2"/>
  <c r="K457" i="2" s="1"/>
  <c r="O457" i="2" s="1"/>
  <c r="F457" i="2"/>
  <c r="D457" i="2"/>
  <c r="B457" i="2"/>
  <c r="K456" i="2"/>
  <c r="O456" i="2" s="1"/>
  <c r="G456" i="2"/>
  <c r="F456" i="2"/>
  <c r="Q456" i="2" s="1"/>
  <c r="D456" i="2"/>
  <c r="P456" i="2"/>
  <c r="B456" i="2"/>
  <c r="Q455" i="2"/>
  <c r="G455" i="2"/>
  <c r="K455" i="2" s="1"/>
  <c r="O455" i="2" s="1"/>
  <c r="F455" i="2"/>
  <c r="P455" i="2"/>
  <c r="B455" i="2"/>
  <c r="P454" i="2"/>
  <c r="K454" i="2"/>
  <c r="O454" i="2" s="1"/>
  <c r="G454" i="2"/>
  <c r="F454" i="2"/>
  <c r="Q454" i="2" s="1"/>
  <c r="D454" i="2"/>
  <c r="B454" i="2"/>
  <c r="Q453" i="2"/>
  <c r="P453" i="2"/>
  <c r="G453" i="2"/>
  <c r="K453" i="2" s="1"/>
  <c r="O453" i="2" s="1"/>
  <c r="F453" i="2"/>
  <c r="D453" i="2"/>
  <c r="B453" i="2"/>
  <c r="K452" i="2"/>
  <c r="O452" i="2" s="1"/>
  <c r="G452" i="2"/>
  <c r="F452" i="2"/>
  <c r="Q452" i="2" s="1"/>
  <c r="D452" i="2"/>
  <c r="P452" i="2"/>
  <c r="B452" i="2"/>
  <c r="Q451" i="2"/>
  <c r="O451" i="2"/>
  <c r="G451" i="2"/>
  <c r="K451" i="2" s="1"/>
  <c r="F451" i="2"/>
  <c r="D451" i="2"/>
  <c r="P451" i="2"/>
  <c r="B451" i="2"/>
  <c r="P450" i="2"/>
  <c r="K450" i="2"/>
  <c r="O450" i="2" s="1"/>
  <c r="G450" i="2"/>
  <c r="F450" i="2"/>
  <c r="Q450" i="2" s="1"/>
  <c r="D450" i="2"/>
  <c r="B450" i="2"/>
  <c r="Q449" i="2"/>
  <c r="P449" i="2"/>
  <c r="G449" i="2"/>
  <c r="K449" i="2" s="1"/>
  <c r="O449" i="2" s="1"/>
  <c r="F449" i="2"/>
  <c r="D449" i="2"/>
  <c r="B449" i="2"/>
  <c r="K448" i="2"/>
  <c r="O448" i="2" s="1"/>
  <c r="G448" i="2"/>
  <c r="F448" i="2"/>
  <c r="Q448" i="2" s="1"/>
  <c r="D448" i="2"/>
  <c r="P448" i="2"/>
  <c r="B448" i="2"/>
  <c r="Q447" i="2"/>
  <c r="G447" i="2"/>
  <c r="K447" i="2" s="1"/>
  <c r="O447" i="2" s="1"/>
  <c r="F447" i="2"/>
  <c r="D447" i="2"/>
  <c r="P447" i="2"/>
  <c r="B447" i="2"/>
  <c r="P446" i="2"/>
  <c r="K446" i="2"/>
  <c r="O446" i="2" s="1"/>
  <c r="G446" i="2"/>
  <c r="F446" i="2"/>
  <c r="Q446" i="2" s="1"/>
  <c r="D446" i="2"/>
  <c r="B446" i="2"/>
  <c r="Q445" i="2"/>
  <c r="P445" i="2"/>
  <c r="G445" i="2"/>
  <c r="K445" i="2" s="1"/>
  <c r="O445" i="2" s="1"/>
  <c r="F445" i="2"/>
  <c r="D445" i="2"/>
  <c r="B445" i="2"/>
  <c r="K444" i="2"/>
  <c r="O444" i="2" s="1"/>
  <c r="G444" i="2"/>
  <c r="F444" i="2"/>
  <c r="Q444" i="2" s="1"/>
  <c r="D444" i="2"/>
  <c r="P444" i="2"/>
  <c r="B444" i="2"/>
  <c r="Q443" i="2"/>
  <c r="G443" i="2"/>
  <c r="K443" i="2" s="1"/>
  <c r="O443" i="2" s="1"/>
  <c r="F443" i="2"/>
  <c r="D443" i="2"/>
  <c r="P443" i="2"/>
  <c r="B443" i="2"/>
  <c r="P442" i="2"/>
  <c r="K442" i="2"/>
  <c r="O442" i="2" s="1"/>
  <c r="G442" i="2"/>
  <c r="F442" i="2"/>
  <c r="Q442" i="2" s="1"/>
  <c r="D442" i="2"/>
  <c r="B442" i="2"/>
  <c r="Q441" i="2"/>
  <c r="P441" i="2"/>
  <c r="G441" i="2"/>
  <c r="K441" i="2" s="1"/>
  <c r="O441" i="2" s="1"/>
  <c r="F441" i="2"/>
  <c r="D441" i="2"/>
  <c r="B441" i="2"/>
  <c r="K440" i="2"/>
  <c r="O440" i="2" s="1"/>
  <c r="G440" i="2"/>
  <c r="F440" i="2"/>
  <c r="Q440" i="2" s="1"/>
  <c r="D440" i="2"/>
  <c r="P440" i="2"/>
  <c r="B440" i="2"/>
  <c r="Q439" i="2"/>
  <c r="G439" i="2"/>
  <c r="K439" i="2" s="1"/>
  <c r="O439" i="2" s="1"/>
  <c r="F439" i="2"/>
  <c r="D439" i="2"/>
  <c r="P439" i="2"/>
  <c r="B439" i="2"/>
  <c r="P438" i="2"/>
  <c r="K438" i="2"/>
  <c r="O438" i="2" s="1"/>
  <c r="G438" i="2"/>
  <c r="F438" i="2"/>
  <c r="Q438" i="2" s="1"/>
  <c r="D438" i="2"/>
  <c r="B438" i="2"/>
  <c r="Q437" i="2"/>
  <c r="P437" i="2"/>
  <c r="G437" i="2"/>
  <c r="K437" i="2" s="1"/>
  <c r="O437" i="2" s="1"/>
  <c r="F437" i="2"/>
  <c r="D437" i="2"/>
  <c r="B437" i="2"/>
  <c r="K436" i="2"/>
  <c r="O436" i="2" s="1"/>
  <c r="G436" i="2"/>
  <c r="F436" i="2"/>
  <c r="Q436" i="2" s="1"/>
  <c r="D436" i="2"/>
  <c r="P436" i="2"/>
  <c r="B436" i="2"/>
  <c r="Q435" i="2"/>
  <c r="O435" i="2"/>
  <c r="G435" i="2"/>
  <c r="K435" i="2" s="1"/>
  <c r="F435" i="2"/>
  <c r="P435" i="2"/>
  <c r="B435" i="2"/>
  <c r="P434" i="2"/>
  <c r="K434" i="2"/>
  <c r="O434" i="2" s="1"/>
  <c r="G434" i="2"/>
  <c r="F434" i="2"/>
  <c r="Q434" i="2" s="1"/>
  <c r="D434" i="2"/>
  <c r="B434" i="2"/>
  <c r="Q433" i="2"/>
  <c r="P433" i="2"/>
  <c r="G433" i="2"/>
  <c r="K433" i="2" s="1"/>
  <c r="O433" i="2" s="1"/>
  <c r="F433" i="2"/>
  <c r="D433" i="2"/>
  <c r="B433" i="2"/>
  <c r="K432" i="2"/>
  <c r="O432" i="2" s="1"/>
  <c r="G432" i="2"/>
  <c r="F432" i="2"/>
  <c r="Q432" i="2" s="1"/>
  <c r="D432" i="2"/>
  <c r="P432" i="2"/>
  <c r="B432" i="2"/>
  <c r="Q431" i="2"/>
  <c r="G431" i="2"/>
  <c r="K431" i="2" s="1"/>
  <c r="O431" i="2" s="1"/>
  <c r="F431" i="2"/>
  <c r="P431" i="2"/>
  <c r="B431" i="2"/>
  <c r="P430" i="2"/>
  <c r="K430" i="2"/>
  <c r="O430" i="2" s="1"/>
  <c r="G430" i="2"/>
  <c r="F430" i="2"/>
  <c r="Q430" i="2" s="1"/>
  <c r="D430" i="2"/>
  <c r="B430" i="2"/>
  <c r="Q429" i="2"/>
  <c r="P429" i="2"/>
  <c r="G429" i="2"/>
  <c r="K429" i="2" s="1"/>
  <c r="O429" i="2" s="1"/>
  <c r="F429" i="2"/>
  <c r="D429" i="2"/>
  <c r="B429" i="2"/>
  <c r="K428" i="2"/>
  <c r="O428" i="2" s="1"/>
  <c r="G428" i="2"/>
  <c r="F428" i="2"/>
  <c r="Q428" i="2" s="1"/>
  <c r="D428" i="2"/>
  <c r="P428" i="2"/>
  <c r="B428" i="2"/>
  <c r="Q427" i="2"/>
  <c r="G427" i="2"/>
  <c r="K427" i="2" s="1"/>
  <c r="O427" i="2" s="1"/>
  <c r="F427" i="2"/>
  <c r="P427" i="2"/>
  <c r="B427" i="2"/>
  <c r="P426" i="2"/>
  <c r="K426" i="2"/>
  <c r="O426" i="2" s="1"/>
  <c r="G426" i="2"/>
  <c r="F426" i="2"/>
  <c r="Q426" i="2" s="1"/>
  <c r="D426" i="2"/>
  <c r="B426" i="2"/>
  <c r="Q425" i="2"/>
  <c r="P425" i="2"/>
  <c r="G425" i="2"/>
  <c r="K425" i="2" s="1"/>
  <c r="O425" i="2" s="1"/>
  <c r="F425" i="2"/>
  <c r="D425" i="2"/>
  <c r="B425" i="2"/>
  <c r="K424" i="2"/>
  <c r="O424" i="2" s="1"/>
  <c r="G424" i="2"/>
  <c r="F424" i="2"/>
  <c r="Q424" i="2" s="1"/>
  <c r="D424" i="2"/>
  <c r="P424" i="2"/>
  <c r="B424" i="2"/>
  <c r="Q423" i="2"/>
  <c r="G423" i="2"/>
  <c r="K423" i="2" s="1"/>
  <c r="O423" i="2" s="1"/>
  <c r="F423" i="2"/>
  <c r="P423" i="2"/>
  <c r="B423" i="2"/>
  <c r="P422" i="2"/>
  <c r="K422" i="2"/>
  <c r="O422" i="2" s="1"/>
  <c r="G422" i="2"/>
  <c r="F422" i="2"/>
  <c r="Q422" i="2" s="1"/>
  <c r="D422" i="2"/>
  <c r="B422" i="2"/>
  <c r="Q421" i="2"/>
  <c r="P421" i="2"/>
  <c r="G421" i="2"/>
  <c r="K421" i="2" s="1"/>
  <c r="O421" i="2" s="1"/>
  <c r="F421" i="2"/>
  <c r="D421" i="2"/>
  <c r="B421" i="2"/>
  <c r="K420" i="2"/>
  <c r="O420" i="2" s="1"/>
  <c r="G420" i="2"/>
  <c r="F420" i="2"/>
  <c r="Q420" i="2" s="1"/>
  <c r="D420" i="2"/>
  <c r="P420" i="2"/>
  <c r="B420" i="2"/>
  <c r="Q419" i="2"/>
  <c r="O419" i="2"/>
  <c r="G419" i="2"/>
  <c r="K419" i="2" s="1"/>
  <c r="F419" i="2"/>
  <c r="P419" i="2"/>
  <c r="B419" i="2"/>
  <c r="P418" i="2"/>
  <c r="K418" i="2"/>
  <c r="O418" i="2" s="1"/>
  <c r="G418" i="2"/>
  <c r="F418" i="2"/>
  <c r="Q418" i="2" s="1"/>
  <c r="D418" i="2"/>
  <c r="B418" i="2"/>
  <c r="Q417" i="2"/>
  <c r="P417" i="2"/>
  <c r="G417" i="2"/>
  <c r="K417" i="2" s="1"/>
  <c r="O417" i="2" s="1"/>
  <c r="F417" i="2"/>
  <c r="D417" i="2"/>
  <c r="B417" i="2"/>
  <c r="K416" i="2"/>
  <c r="O416" i="2" s="1"/>
  <c r="G416" i="2"/>
  <c r="F416" i="2"/>
  <c r="Q416" i="2" s="1"/>
  <c r="D416" i="2"/>
  <c r="P416" i="2"/>
  <c r="B416" i="2"/>
  <c r="Q415" i="2"/>
  <c r="G415" i="2"/>
  <c r="K415" i="2" s="1"/>
  <c r="O415" i="2" s="1"/>
  <c r="F415" i="2"/>
  <c r="P415" i="2"/>
  <c r="B415" i="2"/>
  <c r="P414" i="2"/>
  <c r="K414" i="2"/>
  <c r="O414" i="2" s="1"/>
  <c r="G414" i="2"/>
  <c r="F414" i="2"/>
  <c r="Q414" i="2" s="1"/>
  <c r="D414" i="2"/>
  <c r="B414" i="2"/>
  <c r="Q413" i="2"/>
  <c r="P413" i="2"/>
  <c r="G413" i="2"/>
  <c r="K413" i="2" s="1"/>
  <c r="O413" i="2" s="1"/>
  <c r="F413" i="2"/>
  <c r="D413" i="2"/>
  <c r="B413" i="2"/>
  <c r="K412" i="2"/>
  <c r="O412" i="2" s="1"/>
  <c r="G412" i="2"/>
  <c r="F412" i="2"/>
  <c r="Q412" i="2" s="1"/>
  <c r="D412" i="2"/>
  <c r="P412" i="2"/>
  <c r="B412" i="2"/>
  <c r="Q411" i="2"/>
  <c r="G411" i="2"/>
  <c r="K411" i="2" s="1"/>
  <c r="O411" i="2" s="1"/>
  <c r="F411" i="2"/>
  <c r="P411" i="2"/>
  <c r="B411" i="2"/>
  <c r="P410" i="2"/>
  <c r="K410" i="2"/>
  <c r="O410" i="2" s="1"/>
  <c r="G410" i="2"/>
  <c r="F410" i="2"/>
  <c r="Q410" i="2" s="1"/>
  <c r="D410" i="2"/>
  <c r="B410" i="2"/>
  <c r="Q409" i="2"/>
  <c r="P409" i="2"/>
  <c r="G409" i="2"/>
  <c r="K409" i="2" s="1"/>
  <c r="O409" i="2" s="1"/>
  <c r="F409" i="2"/>
  <c r="D409" i="2"/>
  <c r="B409" i="2"/>
  <c r="K408" i="2"/>
  <c r="O408" i="2" s="1"/>
  <c r="G408" i="2"/>
  <c r="F408" i="2"/>
  <c r="Q408" i="2" s="1"/>
  <c r="D408" i="2"/>
  <c r="P408" i="2"/>
  <c r="B408" i="2"/>
  <c r="Q407" i="2"/>
  <c r="G407" i="2"/>
  <c r="K407" i="2" s="1"/>
  <c r="O407" i="2" s="1"/>
  <c r="F407" i="2"/>
  <c r="P407" i="2"/>
  <c r="B407" i="2"/>
  <c r="P406" i="2"/>
  <c r="K406" i="2"/>
  <c r="O406" i="2" s="1"/>
  <c r="G406" i="2"/>
  <c r="F406" i="2"/>
  <c r="Q406" i="2" s="1"/>
  <c r="D406" i="2"/>
  <c r="B406" i="2"/>
  <c r="Q405" i="2"/>
  <c r="P405" i="2"/>
  <c r="G405" i="2"/>
  <c r="K405" i="2" s="1"/>
  <c r="O405" i="2" s="1"/>
  <c r="F405" i="2"/>
  <c r="D405" i="2"/>
  <c r="B405" i="2"/>
  <c r="K404" i="2"/>
  <c r="O404" i="2" s="1"/>
  <c r="G404" i="2"/>
  <c r="F404" i="2"/>
  <c r="Q404" i="2" s="1"/>
  <c r="D404" i="2"/>
  <c r="P404" i="2"/>
  <c r="B404" i="2"/>
  <c r="Q403" i="2"/>
  <c r="O403" i="2"/>
  <c r="G403" i="2"/>
  <c r="K403" i="2" s="1"/>
  <c r="F403" i="2"/>
  <c r="P403" i="2"/>
  <c r="B403" i="2"/>
  <c r="P402" i="2"/>
  <c r="K402" i="2"/>
  <c r="O402" i="2" s="1"/>
  <c r="G402" i="2"/>
  <c r="F402" i="2"/>
  <c r="Q402" i="2" s="1"/>
  <c r="D402" i="2"/>
  <c r="B402" i="2"/>
  <c r="Q401" i="2"/>
  <c r="P401" i="2"/>
  <c r="G401" i="2"/>
  <c r="K401" i="2" s="1"/>
  <c r="O401" i="2" s="1"/>
  <c r="F401" i="2"/>
  <c r="D401" i="2"/>
  <c r="B401" i="2"/>
  <c r="K400" i="2"/>
  <c r="O400" i="2" s="1"/>
  <c r="G400" i="2"/>
  <c r="F400" i="2"/>
  <c r="Q400" i="2" s="1"/>
  <c r="D400" i="2"/>
  <c r="P400" i="2"/>
  <c r="B400" i="2"/>
  <c r="Q399" i="2"/>
  <c r="G399" i="2"/>
  <c r="K399" i="2" s="1"/>
  <c r="O399" i="2" s="1"/>
  <c r="F399" i="2"/>
  <c r="P399" i="2"/>
  <c r="B399" i="2"/>
  <c r="P398" i="2"/>
  <c r="K398" i="2"/>
  <c r="O398" i="2" s="1"/>
  <c r="G398" i="2"/>
  <c r="F398" i="2"/>
  <c r="Q398" i="2" s="1"/>
  <c r="D398" i="2"/>
  <c r="B398" i="2"/>
  <c r="Q397" i="2"/>
  <c r="P397" i="2"/>
  <c r="G397" i="2"/>
  <c r="K397" i="2" s="1"/>
  <c r="O397" i="2" s="1"/>
  <c r="F397" i="2"/>
  <c r="D397" i="2"/>
  <c r="B397" i="2"/>
  <c r="K396" i="2"/>
  <c r="O396" i="2" s="1"/>
  <c r="G396" i="2"/>
  <c r="F396" i="2"/>
  <c r="Q396" i="2" s="1"/>
  <c r="D396" i="2"/>
  <c r="P396" i="2"/>
  <c r="B396" i="2"/>
  <c r="Q395" i="2"/>
  <c r="G395" i="2"/>
  <c r="K395" i="2" s="1"/>
  <c r="O395" i="2" s="1"/>
  <c r="F395" i="2"/>
  <c r="P395" i="2"/>
  <c r="B395" i="2"/>
  <c r="P394" i="2"/>
  <c r="K394" i="2"/>
  <c r="O394" i="2" s="1"/>
  <c r="G394" i="2"/>
  <c r="F394" i="2"/>
  <c r="Q394" i="2" s="1"/>
  <c r="D394" i="2"/>
  <c r="B394" i="2"/>
  <c r="Q393" i="2"/>
  <c r="P393" i="2"/>
  <c r="G393" i="2"/>
  <c r="K393" i="2" s="1"/>
  <c r="O393" i="2" s="1"/>
  <c r="F393" i="2"/>
  <c r="D393" i="2"/>
  <c r="B393" i="2"/>
  <c r="K392" i="2"/>
  <c r="O392" i="2" s="1"/>
  <c r="G392" i="2"/>
  <c r="F392" i="2"/>
  <c r="Q392" i="2" s="1"/>
  <c r="D392" i="2"/>
  <c r="P392" i="2"/>
  <c r="B392" i="2"/>
  <c r="Q391" i="2"/>
  <c r="G391" i="2"/>
  <c r="K391" i="2" s="1"/>
  <c r="O391" i="2" s="1"/>
  <c r="F391" i="2"/>
  <c r="P391" i="2"/>
  <c r="B391" i="2"/>
  <c r="P390" i="2"/>
  <c r="K390" i="2"/>
  <c r="O390" i="2" s="1"/>
  <c r="G390" i="2"/>
  <c r="F390" i="2"/>
  <c r="Q390" i="2" s="1"/>
  <c r="D390" i="2"/>
  <c r="B390" i="2"/>
  <c r="Q389" i="2"/>
  <c r="P389" i="2"/>
  <c r="G389" i="2"/>
  <c r="K389" i="2" s="1"/>
  <c r="O389" i="2" s="1"/>
  <c r="F389" i="2"/>
  <c r="D389" i="2"/>
  <c r="B389" i="2"/>
  <c r="K388" i="2"/>
  <c r="O388" i="2" s="1"/>
  <c r="G388" i="2"/>
  <c r="F388" i="2"/>
  <c r="Q388" i="2" s="1"/>
  <c r="D388" i="2"/>
  <c r="P388" i="2"/>
  <c r="B388" i="2"/>
  <c r="Q387" i="2"/>
  <c r="O387" i="2"/>
  <c r="G387" i="2"/>
  <c r="K387" i="2" s="1"/>
  <c r="F387" i="2"/>
  <c r="D387" i="2"/>
  <c r="P387" i="2"/>
  <c r="B387" i="2"/>
  <c r="P386" i="2"/>
  <c r="K386" i="2"/>
  <c r="O386" i="2" s="1"/>
  <c r="G386" i="2"/>
  <c r="F386" i="2"/>
  <c r="Q386" i="2" s="1"/>
  <c r="D386" i="2"/>
  <c r="B386" i="2"/>
  <c r="Q385" i="2"/>
  <c r="P385" i="2"/>
  <c r="G385" i="2"/>
  <c r="K385" i="2" s="1"/>
  <c r="O385" i="2" s="1"/>
  <c r="F385" i="2"/>
  <c r="D385" i="2"/>
  <c r="B385" i="2"/>
  <c r="K384" i="2"/>
  <c r="O384" i="2" s="1"/>
  <c r="G384" i="2"/>
  <c r="F384" i="2"/>
  <c r="Q384" i="2" s="1"/>
  <c r="D384" i="2"/>
  <c r="P384" i="2"/>
  <c r="B384" i="2"/>
  <c r="Q383" i="2"/>
  <c r="G383" i="2"/>
  <c r="K383" i="2" s="1"/>
  <c r="O383" i="2" s="1"/>
  <c r="F383" i="2"/>
  <c r="D383" i="2"/>
  <c r="P383" i="2"/>
  <c r="B383" i="2"/>
  <c r="P382" i="2"/>
  <c r="K382" i="2"/>
  <c r="O382" i="2" s="1"/>
  <c r="G382" i="2"/>
  <c r="F382" i="2"/>
  <c r="Q382" i="2" s="1"/>
  <c r="D382" i="2"/>
  <c r="B382" i="2"/>
  <c r="Q381" i="2"/>
  <c r="P381" i="2"/>
  <c r="G381" i="2"/>
  <c r="K381" i="2" s="1"/>
  <c r="O381" i="2" s="1"/>
  <c r="F381" i="2"/>
  <c r="D381" i="2"/>
  <c r="B381" i="2"/>
  <c r="K380" i="2"/>
  <c r="O380" i="2" s="1"/>
  <c r="G380" i="2"/>
  <c r="F380" i="2"/>
  <c r="Q380" i="2" s="1"/>
  <c r="D380" i="2"/>
  <c r="P380" i="2"/>
  <c r="B380" i="2"/>
  <c r="Q379" i="2"/>
  <c r="G379" i="2"/>
  <c r="K379" i="2" s="1"/>
  <c r="O379" i="2" s="1"/>
  <c r="F379" i="2"/>
  <c r="D379" i="2"/>
  <c r="P379" i="2"/>
  <c r="B379" i="2"/>
  <c r="P378" i="2"/>
  <c r="K378" i="2"/>
  <c r="O378" i="2" s="1"/>
  <c r="G378" i="2"/>
  <c r="F378" i="2"/>
  <c r="Q378" i="2" s="1"/>
  <c r="D378" i="2"/>
  <c r="B378" i="2"/>
  <c r="Q377" i="2"/>
  <c r="P377" i="2"/>
  <c r="G377" i="2"/>
  <c r="K377" i="2" s="1"/>
  <c r="O377" i="2" s="1"/>
  <c r="F377" i="2"/>
  <c r="D377" i="2"/>
  <c r="B377" i="2"/>
  <c r="K376" i="2"/>
  <c r="O376" i="2" s="1"/>
  <c r="G376" i="2"/>
  <c r="F376" i="2"/>
  <c r="Q376" i="2" s="1"/>
  <c r="D376" i="2"/>
  <c r="P376" i="2"/>
  <c r="B376" i="2"/>
  <c r="Q375" i="2"/>
  <c r="G375" i="2"/>
  <c r="K375" i="2" s="1"/>
  <c r="O375" i="2" s="1"/>
  <c r="F375" i="2"/>
  <c r="D375" i="2"/>
  <c r="P375" i="2"/>
  <c r="B375" i="2"/>
  <c r="P374" i="2"/>
  <c r="K374" i="2"/>
  <c r="O374" i="2" s="1"/>
  <c r="G374" i="2"/>
  <c r="F374" i="2"/>
  <c r="Q374" i="2" s="1"/>
  <c r="D374" i="2"/>
  <c r="B374" i="2"/>
  <c r="Q373" i="2"/>
  <c r="P373" i="2"/>
  <c r="G373" i="2"/>
  <c r="K373" i="2" s="1"/>
  <c r="O373" i="2" s="1"/>
  <c r="F373" i="2"/>
  <c r="D373" i="2"/>
  <c r="B373" i="2"/>
  <c r="K372" i="2"/>
  <c r="O372" i="2" s="1"/>
  <c r="G372" i="2"/>
  <c r="F372" i="2"/>
  <c r="Q372" i="2" s="1"/>
  <c r="D372" i="2"/>
  <c r="P372" i="2"/>
  <c r="B372" i="2"/>
  <c r="Q371" i="2"/>
  <c r="O371" i="2"/>
  <c r="G371" i="2"/>
  <c r="K371" i="2" s="1"/>
  <c r="F371" i="2"/>
  <c r="P371" i="2"/>
  <c r="B371" i="2"/>
  <c r="P370" i="2"/>
  <c r="K370" i="2"/>
  <c r="O370" i="2" s="1"/>
  <c r="G370" i="2"/>
  <c r="F370" i="2"/>
  <c r="Q370" i="2" s="1"/>
  <c r="D370" i="2"/>
  <c r="B370" i="2"/>
  <c r="Q369" i="2"/>
  <c r="P369" i="2"/>
  <c r="G369" i="2"/>
  <c r="K369" i="2" s="1"/>
  <c r="O369" i="2" s="1"/>
  <c r="F369" i="2"/>
  <c r="D369" i="2"/>
  <c r="B369" i="2"/>
  <c r="K368" i="2"/>
  <c r="O368" i="2" s="1"/>
  <c r="G368" i="2"/>
  <c r="F368" i="2"/>
  <c r="Q368" i="2" s="1"/>
  <c r="D368" i="2"/>
  <c r="P368" i="2"/>
  <c r="B368" i="2"/>
  <c r="Q367" i="2"/>
  <c r="G367" i="2"/>
  <c r="K367" i="2" s="1"/>
  <c r="O367" i="2" s="1"/>
  <c r="F367" i="2"/>
  <c r="P367" i="2"/>
  <c r="B367" i="2"/>
  <c r="P366" i="2"/>
  <c r="K366" i="2"/>
  <c r="O366" i="2" s="1"/>
  <c r="G366" i="2"/>
  <c r="F366" i="2"/>
  <c r="Q366" i="2" s="1"/>
  <c r="D366" i="2"/>
  <c r="B366" i="2"/>
  <c r="Q365" i="2"/>
  <c r="P365" i="2"/>
  <c r="G365" i="2"/>
  <c r="K365" i="2" s="1"/>
  <c r="O365" i="2" s="1"/>
  <c r="F365" i="2"/>
  <c r="D365" i="2"/>
  <c r="B365" i="2"/>
  <c r="K364" i="2"/>
  <c r="O364" i="2" s="1"/>
  <c r="G364" i="2"/>
  <c r="F364" i="2"/>
  <c r="Q364" i="2" s="1"/>
  <c r="D364" i="2"/>
  <c r="P364" i="2"/>
  <c r="B364" i="2"/>
  <c r="Q363" i="2"/>
  <c r="G363" i="2"/>
  <c r="K363" i="2" s="1"/>
  <c r="O363" i="2" s="1"/>
  <c r="F363" i="2"/>
  <c r="P363" i="2"/>
  <c r="B363" i="2"/>
  <c r="P362" i="2"/>
  <c r="K362" i="2"/>
  <c r="O362" i="2" s="1"/>
  <c r="G362" i="2"/>
  <c r="F362" i="2"/>
  <c r="Q362" i="2" s="1"/>
  <c r="D362" i="2"/>
  <c r="B362" i="2"/>
  <c r="Q361" i="2"/>
  <c r="P361" i="2"/>
  <c r="G361" i="2"/>
  <c r="K361" i="2" s="1"/>
  <c r="O361" i="2" s="1"/>
  <c r="F361" i="2"/>
  <c r="D361" i="2"/>
  <c r="B361" i="2"/>
  <c r="K360" i="2"/>
  <c r="O360" i="2" s="1"/>
  <c r="G360" i="2"/>
  <c r="F360" i="2"/>
  <c r="Q360" i="2" s="1"/>
  <c r="D360" i="2"/>
  <c r="P360" i="2"/>
  <c r="B360" i="2"/>
  <c r="Q359" i="2"/>
  <c r="G359" i="2"/>
  <c r="K359" i="2" s="1"/>
  <c r="O359" i="2" s="1"/>
  <c r="F359" i="2"/>
  <c r="P359" i="2"/>
  <c r="B359" i="2"/>
  <c r="K358" i="2"/>
  <c r="O358" i="2" s="1"/>
  <c r="G358" i="2"/>
  <c r="F358" i="2"/>
  <c r="Q358" i="2" s="1"/>
  <c r="D358" i="2"/>
  <c r="P358" i="2"/>
  <c r="B358" i="2"/>
  <c r="Q357" i="2"/>
  <c r="P357" i="2"/>
  <c r="G357" i="2"/>
  <c r="K357" i="2" s="1"/>
  <c r="O357" i="2" s="1"/>
  <c r="F357" i="2"/>
  <c r="D357" i="2"/>
  <c r="B357" i="2"/>
  <c r="P356" i="2"/>
  <c r="K356" i="2"/>
  <c r="O356" i="2" s="1"/>
  <c r="G356" i="2"/>
  <c r="F356" i="2"/>
  <c r="Q356" i="2" s="1"/>
  <c r="D356" i="2"/>
  <c r="B356" i="2"/>
  <c r="Q355" i="2"/>
  <c r="G355" i="2"/>
  <c r="K355" i="2" s="1"/>
  <c r="O355" i="2" s="1"/>
  <c r="F355" i="2"/>
  <c r="P355" i="2"/>
  <c r="B355" i="2"/>
  <c r="P354" i="2"/>
  <c r="K354" i="2"/>
  <c r="O354" i="2" s="1"/>
  <c r="G354" i="2"/>
  <c r="F354" i="2"/>
  <c r="Q354" i="2" s="1"/>
  <c r="D354" i="2"/>
  <c r="B354" i="2"/>
  <c r="Q353" i="2"/>
  <c r="P353" i="2"/>
  <c r="G353" i="2"/>
  <c r="K353" i="2" s="1"/>
  <c r="O353" i="2" s="1"/>
  <c r="F353" i="2"/>
  <c r="D353" i="2"/>
  <c r="B353" i="2"/>
  <c r="K352" i="2"/>
  <c r="O352" i="2" s="1"/>
  <c r="G352" i="2"/>
  <c r="F352" i="2"/>
  <c r="Q352" i="2" s="1"/>
  <c r="D352" i="2"/>
  <c r="P352" i="2"/>
  <c r="B352" i="2"/>
  <c r="Q351" i="2"/>
  <c r="G351" i="2"/>
  <c r="K351" i="2" s="1"/>
  <c r="O351" i="2" s="1"/>
  <c r="F351" i="2"/>
  <c r="P351" i="2"/>
  <c r="B351" i="2"/>
  <c r="K350" i="2"/>
  <c r="O350" i="2" s="1"/>
  <c r="G350" i="2"/>
  <c r="F350" i="2"/>
  <c r="Q350" i="2" s="1"/>
  <c r="D350" i="2"/>
  <c r="P350" i="2"/>
  <c r="B350" i="2"/>
  <c r="Q349" i="2"/>
  <c r="P349" i="2"/>
  <c r="G349" i="2"/>
  <c r="K349" i="2" s="1"/>
  <c r="O349" i="2" s="1"/>
  <c r="F349" i="2"/>
  <c r="D349" i="2"/>
  <c r="B349" i="2"/>
  <c r="P348" i="2"/>
  <c r="K348" i="2"/>
  <c r="O348" i="2" s="1"/>
  <c r="G348" i="2"/>
  <c r="F348" i="2"/>
  <c r="Q348" i="2" s="1"/>
  <c r="D348" i="2"/>
  <c r="B348" i="2"/>
  <c r="Q347" i="2"/>
  <c r="G347" i="2"/>
  <c r="K347" i="2" s="1"/>
  <c r="O347" i="2" s="1"/>
  <c r="F347" i="2"/>
  <c r="P347" i="2"/>
  <c r="B347" i="2"/>
  <c r="P346" i="2"/>
  <c r="K346" i="2"/>
  <c r="O346" i="2" s="1"/>
  <c r="G346" i="2"/>
  <c r="F346" i="2"/>
  <c r="Q346" i="2" s="1"/>
  <c r="D346" i="2"/>
  <c r="B346" i="2"/>
  <c r="Q345" i="2"/>
  <c r="P345" i="2"/>
  <c r="G345" i="2"/>
  <c r="K345" i="2" s="1"/>
  <c r="O345" i="2" s="1"/>
  <c r="F345" i="2"/>
  <c r="D345" i="2"/>
  <c r="B345" i="2"/>
  <c r="K344" i="2"/>
  <c r="O344" i="2" s="1"/>
  <c r="G344" i="2"/>
  <c r="F344" i="2"/>
  <c r="Q344" i="2" s="1"/>
  <c r="D344" i="2"/>
  <c r="P344" i="2"/>
  <c r="B344" i="2"/>
  <c r="Q343" i="2"/>
  <c r="G343" i="2"/>
  <c r="K343" i="2" s="1"/>
  <c r="O343" i="2" s="1"/>
  <c r="F343" i="2"/>
  <c r="P343" i="2"/>
  <c r="B343" i="2"/>
  <c r="K342" i="2"/>
  <c r="O342" i="2" s="1"/>
  <c r="G342" i="2"/>
  <c r="F342" i="2"/>
  <c r="Q342" i="2" s="1"/>
  <c r="D342" i="2"/>
  <c r="P342" i="2"/>
  <c r="B342" i="2"/>
  <c r="Q341" i="2"/>
  <c r="P341" i="2"/>
  <c r="G341" i="2"/>
  <c r="K341" i="2" s="1"/>
  <c r="O341" i="2" s="1"/>
  <c r="F341" i="2"/>
  <c r="D341" i="2"/>
  <c r="B341" i="2"/>
  <c r="P340" i="2"/>
  <c r="K340" i="2"/>
  <c r="O340" i="2" s="1"/>
  <c r="G340" i="2"/>
  <c r="F340" i="2"/>
  <c r="Q340" i="2" s="1"/>
  <c r="D340" i="2"/>
  <c r="B340" i="2"/>
  <c r="Q339" i="2"/>
  <c r="G339" i="2"/>
  <c r="K339" i="2" s="1"/>
  <c r="O339" i="2" s="1"/>
  <c r="F339" i="2"/>
  <c r="P339" i="2"/>
  <c r="B339" i="2"/>
  <c r="P338" i="2"/>
  <c r="K338" i="2"/>
  <c r="O338" i="2" s="1"/>
  <c r="G338" i="2"/>
  <c r="F338" i="2"/>
  <c r="Q338" i="2" s="1"/>
  <c r="D338" i="2"/>
  <c r="B338" i="2"/>
  <c r="Q337" i="2"/>
  <c r="P337" i="2"/>
  <c r="G337" i="2"/>
  <c r="K337" i="2" s="1"/>
  <c r="O337" i="2" s="1"/>
  <c r="F337" i="2"/>
  <c r="D337" i="2"/>
  <c r="B337" i="2"/>
  <c r="K336" i="2"/>
  <c r="O336" i="2" s="1"/>
  <c r="G336" i="2"/>
  <c r="F336" i="2"/>
  <c r="Q336" i="2" s="1"/>
  <c r="D336" i="2"/>
  <c r="P336" i="2"/>
  <c r="B336" i="2"/>
  <c r="Q335" i="2"/>
  <c r="G335" i="2"/>
  <c r="K335" i="2" s="1"/>
  <c r="O335" i="2" s="1"/>
  <c r="F335" i="2"/>
  <c r="P335" i="2"/>
  <c r="B335" i="2"/>
  <c r="K334" i="2"/>
  <c r="O334" i="2" s="1"/>
  <c r="G334" i="2"/>
  <c r="F334" i="2"/>
  <c r="Q334" i="2" s="1"/>
  <c r="D334" i="2"/>
  <c r="P334" i="2"/>
  <c r="B334" i="2"/>
  <c r="Q333" i="2"/>
  <c r="P333" i="2"/>
  <c r="G333" i="2"/>
  <c r="K333" i="2" s="1"/>
  <c r="O333" i="2" s="1"/>
  <c r="F333" i="2"/>
  <c r="D333" i="2"/>
  <c r="B333" i="2"/>
  <c r="P332" i="2"/>
  <c r="K332" i="2"/>
  <c r="O332" i="2" s="1"/>
  <c r="G332" i="2"/>
  <c r="F332" i="2"/>
  <c r="Q332" i="2" s="1"/>
  <c r="D332" i="2"/>
  <c r="B332" i="2"/>
  <c r="Q331" i="2"/>
  <c r="G331" i="2"/>
  <c r="K331" i="2" s="1"/>
  <c r="O331" i="2" s="1"/>
  <c r="F331" i="2"/>
  <c r="P331" i="2"/>
  <c r="B331" i="2"/>
  <c r="P330" i="2"/>
  <c r="K330" i="2"/>
  <c r="O330" i="2" s="1"/>
  <c r="G330" i="2"/>
  <c r="F330" i="2"/>
  <c r="Q330" i="2" s="1"/>
  <c r="D330" i="2"/>
  <c r="B330" i="2"/>
  <c r="Q329" i="2"/>
  <c r="P329" i="2"/>
  <c r="G329" i="2"/>
  <c r="K329" i="2" s="1"/>
  <c r="O329" i="2" s="1"/>
  <c r="F329" i="2"/>
  <c r="D329" i="2"/>
  <c r="B329" i="2"/>
  <c r="K328" i="2"/>
  <c r="O328" i="2" s="1"/>
  <c r="G328" i="2"/>
  <c r="F328" i="2"/>
  <c r="Q328" i="2" s="1"/>
  <c r="D328" i="2"/>
  <c r="P328" i="2"/>
  <c r="B328" i="2"/>
  <c r="Q327" i="2"/>
  <c r="G327" i="2"/>
  <c r="K327" i="2" s="1"/>
  <c r="O327" i="2" s="1"/>
  <c r="F327" i="2"/>
  <c r="P327" i="2"/>
  <c r="B327" i="2"/>
  <c r="K326" i="2"/>
  <c r="O326" i="2" s="1"/>
  <c r="G326" i="2"/>
  <c r="F326" i="2"/>
  <c r="Q326" i="2" s="1"/>
  <c r="D326" i="2"/>
  <c r="P326" i="2"/>
  <c r="B326" i="2"/>
  <c r="Q325" i="2"/>
  <c r="P325" i="2"/>
  <c r="G325" i="2"/>
  <c r="K325" i="2" s="1"/>
  <c r="O325" i="2" s="1"/>
  <c r="F325" i="2"/>
  <c r="D325" i="2"/>
  <c r="B325" i="2"/>
  <c r="P324" i="2"/>
  <c r="K324" i="2"/>
  <c r="O324" i="2" s="1"/>
  <c r="G324" i="2"/>
  <c r="F324" i="2"/>
  <c r="Q324" i="2" s="1"/>
  <c r="D324" i="2"/>
  <c r="B324" i="2"/>
  <c r="Q323" i="2"/>
  <c r="G323" i="2"/>
  <c r="K323" i="2" s="1"/>
  <c r="O323" i="2" s="1"/>
  <c r="F323" i="2"/>
  <c r="P323" i="2"/>
  <c r="B323" i="2"/>
  <c r="P322" i="2"/>
  <c r="K322" i="2"/>
  <c r="O322" i="2" s="1"/>
  <c r="G322" i="2"/>
  <c r="F322" i="2"/>
  <c r="Q322" i="2" s="1"/>
  <c r="D322" i="2"/>
  <c r="B322" i="2"/>
  <c r="Q321" i="2"/>
  <c r="P321" i="2"/>
  <c r="G321" i="2"/>
  <c r="K321" i="2" s="1"/>
  <c r="O321" i="2" s="1"/>
  <c r="F321" i="2"/>
  <c r="D321" i="2"/>
  <c r="B321" i="2"/>
  <c r="K320" i="2"/>
  <c r="O320" i="2" s="1"/>
  <c r="G320" i="2"/>
  <c r="F320" i="2"/>
  <c r="Q320" i="2" s="1"/>
  <c r="D320" i="2"/>
  <c r="P320" i="2"/>
  <c r="B320" i="2"/>
  <c r="Q319" i="2"/>
  <c r="G319" i="2"/>
  <c r="K319" i="2" s="1"/>
  <c r="O319" i="2" s="1"/>
  <c r="F319" i="2"/>
  <c r="P319" i="2"/>
  <c r="B319" i="2"/>
  <c r="K318" i="2"/>
  <c r="O318" i="2" s="1"/>
  <c r="G318" i="2"/>
  <c r="F318" i="2"/>
  <c r="Q318" i="2" s="1"/>
  <c r="D318" i="2"/>
  <c r="P318" i="2"/>
  <c r="B318" i="2"/>
  <c r="Q317" i="2"/>
  <c r="P317" i="2"/>
  <c r="G317" i="2"/>
  <c r="K317" i="2" s="1"/>
  <c r="O317" i="2" s="1"/>
  <c r="F317" i="2"/>
  <c r="D317" i="2"/>
  <c r="B317" i="2"/>
  <c r="P316" i="2"/>
  <c r="K316" i="2"/>
  <c r="O316" i="2" s="1"/>
  <c r="G316" i="2"/>
  <c r="F316" i="2"/>
  <c r="Q316" i="2" s="1"/>
  <c r="D316" i="2"/>
  <c r="B316" i="2"/>
  <c r="Q315" i="2"/>
  <c r="G315" i="2"/>
  <c r="K315" i="2" s="1"/>
  <c r="O315" i="2" s="1"/>
  <c r="F315" i="2"/>
  <c r="P315" i="2"/>
  <c r="B315" i="2"/>
  <c r="P314" i="2"/>
  <c r="K314" i="2"/>
  <c r="O314" i="2" s="1"/>
  <c r="G314" i="2"/>
  <c r="F314" i="2"/>
  <c r="Q314" i="2" s="1"/>
  <c r="D314" i="2"/>
  <c r="B314" i="2"/>
  <c r="Q313" i="2"/>
  <c r="P313" i="2"/>
  <c r="G313" i="2"/>
  <c r="K313" i="2" s="1"/>
  <c r="O313" i="2" s="1"/>
  <c r="F313" i="2"/>
  <c r="D313" i="2"/>
  <c r="B313" i="2"/>
  <c r="K312" i="2"/>
  <c r="O312" i="2" s="1"/>
  <c r="G312" i="2"/>
  <c r="F312" i="2"/>
  <c r="Q312" i="2" s="1"/>
  <c r="D312" i="2"/>
  <c r="P312" i="2"/>
  <c r="B312" i="2"/>
  <c r="Q311" i="2"/>
  <c r="G311" i="2"/>
  <c r="K311" i="2" s="1"/>
  <c r="O311" i="2" s="1"/>
  <c r="F311" i="2"/>
  <c r="P311" i="2"/>
  <c r="B311" i="2"/>
  <c r="K310" i="2"/>
  <c r="O310" i="2" s="1"/>
  <c r="G310" i="2"/>
  <c r="F310" i="2"/>
  <c r="Q310" i="2" s="1"/>
  <c r="D310" i="2"/>
  <c r="P310" i="2"/>
  <c r="B310" i="2"/>
  <c r="Q309" i="2"/>
  <c r="P309" i="2"/>
  <c r="G309" i="2"/>
  <c r="K309" i="2" s="1"/>
  <c r="O309" i="2" s="1"/>
  <c r="F309" i="2"/>
  <c r="D309" i="2"/>
  <c r="B309" i="2"/>
  <c r="P308" i="2"/>
  <c r="K308" i="2"/>
  <c r="O308" i="2" s="1"/>
  <c r="G308" i="2"/>
  <c r="F308" i="2"/>
  <c r="Q308" i="2" s="1"/>
  <c r="D308" i="2"/>
  <c r="B308" i="2"/>
  <c r="Q307" i="2"/>
  <c r="G307" i="2"/>
  <c r="K307" i="2" s="1"/>
  <c r="O307" i="2" s="1"/>
  <c r="F307" i="2"/>
  <c r="P307" i="2"/>
  <c r="B307" i="2"/>
  <c r="P306" i="2"/>
  <c r="K306" i="2"/>
  <c r="O306" i="2" s="1"/>
  <c r="G306" i="2"/>
  <c r="F306" i="2"/>
  <c r="Q306" i="2" s="1"/>
  <c r="D306" i="2"/>
  <c r="B306" i="2"/>
  <c r="Q305" i="2"/>
  <c r="P305" i="2"/>
  <c r="G305" i="2"/>
  <c r="K305" i="2" s="1"/>
  <c r="O305" i="2" s="1"/>
  <c r="F305" i="2"/>
  <c r="D305" i="2"/>
  <c r="B305" i="2"/>
  <c r="K304" i="2"/>
  <c r="O304" i="2" s="1"/>
  <c r="G304" i="2"/>
  <c r="F304" i="2"/>
  <c r="Q304" i="2" s="1"/>
  <c r="D304" i="2"/>
  <c r="P304" i="2"/>
  <c r="B304" i="2"/>
  <c r="Q303" i="2"/>
  <c r="G303" i="2"/>
  <c r="K303" i="2" s="1"/>
  <c r="O303" i="2" s="1"/>
  <c r="F303" i="2"/>
  <c r="P303" i="2"/>
  <c r="B303" i="2"/>
  <c r="K302" i="2"/>
  <c r="O302" i="2" s="1"/>
  <c r="G302" i="2"/>
  <c r="F302" i="2"/>
  <c r="Q302" i="2" s="1"/>
  <c r="D302" i="2"/>
  <c r="P302" i="2"/>
  <c r="B302" i="2"/>
  <c r="Q301" i="2"/>
  <c r="P301" i="2"/>
  <c r="G301" i="2"/>
  <c r="K301" i="2" s="1"/>
  <c r="O301" i="2" s="1"/>
  <c r="F301" i="2"/>
  <c r="D301" i="2"/>
  <c r="B301" i="2"/>
  <c r="P300" i="2"/>
  <c r="K300" i="2"/>
  <c r="O300" i="2" s="1"/>
  <c r="G300" i="2"/>
  <c r="F300" i="2"/>
  <c r="Q300" i="2" s="1"/>
  <c r="D300" i="2"/>
  <c r="B300" i="2"/>
  <c r="Q299" i="2"/>
  <c r="G299" i="2"/>
  <c r="K299" i="2" s="1"/>
  <c r="O299" i="2" s="1"/>
  <c r="F299" i="2"/>
  <c r="P299" i="2"/>
  <c r="B299" i="2"/>
  <c r="P298" i="2"/>
  <c r="K298" i="2"/>
  <c r="O298" i="2" s="1"/>
  <c r="G298" i="2"/>
  <c r="F298" i="2"/>
  <c r="Q298" i="2" s="1"/>
  <c r="D298" i="2"/>
  <c r="B298" i="2"/>
  <c r="Q297" i="2"/>
  <c r="P297" i="2"/>
  <c r="G297" i="2"/>
  <c r="K297" i="2" s="1"/>
  <c r="O297" i="2" s="1"/>
  <c r="F297" i="2"/>
  <c r="D297" i="2"/>
  <c r="B297" i="2"/>
  <c r="K296" i="2"/>
  <c r="O296" i="2" s="1"/>
  <c r="G296" i="2"/>
  <c r="F296" i="2"/>
  <c r="Q296" i="2" s="1"/>
  <c r="D296" i="2"/>
  <c r="P296" i="2"/>
  <c r="B296" i="2"/>
  <c r="Q295" i="2"/>
  <c r="G295" i="2"/>
  <c r="K295" i="2" s="1"/>
  <c r="O295" i="2" s="1"/>
  <c r="F295" i="2"/>
  <c r="P295" i="2"/>
  <c r="B295" i="2"/>
  <c r="K294" i="2"/>
  <c r="O294" i="2" s="1"/>
  <c r="G294" i="2"/>
  <c r="F294" i="2"/>
  <c r="Q294" i="2" s="1"/>
  <c r="D294" i="2"/>
  <c r="P294" i="2"/>
  <c r="B294" i="2"/>
  <c r="Q293" i="2"/>
  <c r="P293" i="2"/>
  <c r="G293" i="2"/>
  <c r="K293" i="2" s="1"/>
  <c r="O293" i="2" s="1"/>
  <c r="F293" i="2"/>
  <c r="D293" i="2"/>
  <c r="B293" i="2"/>
  <c r="P292" i="2"/>
  <c r="K292" i="2"/>
  <c r="O292" i="2" s="1"/>
  <c r="G292" i="2"/>
  <c r="F292" i="2"/>
  <c r="Q292" i="2" s="1"/>
  <c r="D292" i="2"/>
  <c r="B292" i="2"/>
  <c r="Q291" i="2"/>
  <c r="G291" i="2"/>
  <c r="K291" i="2" s="1"/>
  <c r="O291" i="2" s="1"/>
  <c r="F291" i="2"/>
  <c r="P291" i="2"/>
  <c r="B291" i="2"/>
  <c r="P290" i="2"/>
  <c r="K290" i="2"/>
  <c r="O290" i="2" s="1"/>
  <c r="G290" i="2"/>
  <c r="F290" i="2"/>
  <c r="Q290" i="2" s="1"/>
  <c r="D290" i="2"/>
  <c r="B290" i="2"/>
  <c r="Q289" i="2"/>
  <c r="P289" i="2"/>
  <c r="G289" i="2"/>
  <c r="K289" i="2" s="1"/>
  <c r="O289" i="2" s="1"/>
  <c r="F289" i="2"/>
  <c r="D289" i="2"/>
  <c r="B289" i="2"/>
  <c r="K288" i="2"/>
  <c r="O288" i="2" s="1"/>
  <c r="G288" i="2"/>
  <c r="F288" i="2"/>
  <c r="Q288" i="2" s="1"/>
  <c r="D288" i="2"/>
  <c r="P288" i="2"/>
  <c r="B288" i="2"/>
  <c r="Q287" i="2"/>
  <c r="G287" i="2"/>
  <c r="K287" i="2" s="1"/>
  <c r="O287" i="2" s="1"/>
  <c r="F287" i="2"/>
  <c r="P287" i="2"/>
  <c r="B287" i="2"/>
  <c r="K286" i="2"/>
  <c r="O286" i="2" s="1"/>
  <c r="G286" i="2"/>
  <c r="F286" i="2"/>
  <c r="Q286" i="2" s="1"/>
  <c r="D286" i="2"/>
  <c r="P286" i="2"/>
  <c r="B286" i="2"/>
  <c r="Q285" i="2"/>
  <c r="P285" i="2"/>
  <c r="G285" i="2"/>
  <c r="K285" i="2" s="1"/>
  <c r="O285" i="2" s="1"/>
  <c r="F285" i="2"/>
  <c r="D285" i="2"/>
  <c r="B285" i="2"/>
  <c r="P284" i="2"/>
  <c r="K284" i="2"/>
  <c r="O284" i="2" s="1"/>
  <c r="G284" i="2"/>
  <c r="F284" i="2"/>
  <c r="Q284" i="2" s="1"/>
  <c r="D284" i="2"/>
  <c r="B284" i="2"/>
  <c r="Q283" i="2"/>
  <c r="G283" i="2"/>
  <c r="K283" i="2" s="1"/>
  <c r="O283" i="2" s="1"/>
  <c r="F283" i="2"/>
  <c r="P283" i="2"/>
  <c r="B283" i="2"/>
  <c r="P282" i="2"/>
  <c r="K282" i="2"/>
  <c r="O282" i="2" s="1"/>
  <c r="G282" i="2"/>
  <c r="F282" i="2"/>
  <c r="Q282" i="2" s="1"/>
  <c r="D282" i="2"/>
  <c r="B282" i="2"/>
  <c r="Q281" i="2"/>
  <c r="P281" i="2"/>
  <c r="G281" i="2"/>
  <c r="K281" i="2" s="1"/>
  <c r="O281" i="2" s="1"/>
  <c r="F281" i="2"/>
  <c r="D281" i="2"/>
  <c r="B281" i="2"/>
  <c r="K280" i="2"/>
  <c r="O280" i="2" s="1"/>
  <c r="G280" i="2"/>
  <c r="F280" i="2"/>
  <c r="Q280" i="2" s="1"/>
  <c r="D280" i="2"/>
  <c r="P280" i="2"/>
  <c r="B280" i="2"/>
  <c r="Q279" i="2"/>
  <c r="G279" i="2"/>
  <c r="K279" i="2" s="1"/>
  <c r="O279" i="2" s="1"/>
  <c r="F279" i="2"/>
  <c r="P279" i="2"/>
  <c r="B279" i="2"/>
  <c r="K278" i="2"/>
  <c r="O278" i="2" s="1"/>
  <c r="G278" i="2"/>
  <c r="F278" i="2"/>
  <c r="Q278" i="2" s="1"/>
  <c r="D278" i="2"/>
  <c r="P278" i="2"/>
  <c r="B278" i="2"/>
  <c r="Q277" i="2"/>
  <c r="P277" i="2"/>
  <c r="G277" i="2"/>
  <c r="K277" i="2" s="1"/>
  <c r="O277" i="2" s="1"/>
  <c r="F277" i="2"/>
  <c r="D277" i="2"/>
  <c r="B277" i="2"/>
  <c r="P276" i="2"/>
  <c r="K276" i="2"/>
  <c r="O276" i="2" s="1"/>
  <c r="G276" i="2"/>
  <c r="F276" i="2"/>
  <c r="Q276" i="2" s="1"/>
  <c r="D276" i="2"/>
  <c r="B276" i="2"/>
  <c r="Q275" i="2"/>
  <c r="G275" i="2"/>
  <c r="K275" i="2" s="1"/>
  <c r="O275" i="2" s="1"/>
  <c r="F275" i="2"/>
  <c r="P275" i="2"/>
  <c r="B275" i="2"/>
  <c r="P274" i="2"/>
  <c r="K274" i="2"/>
  <c r="O274" i="2" s="1"/>
  <c r="G274" i="2"/>
  <c r="F274" i="2"/>
  <c r="Q274" i="2" s="1"/>
  <c r="D274" i="2"/>
  <c r="B274" i="2"/>
  <c r="Q273" i="2"/>
  <c r="P273" i="2"/>
  <c r="G273" i="2"/>
  <c r="K273" i="2" s="1"/>
  <c r="O273" i="2" s="1"/>
  <c r="F273" i="2"/>
  <c r="D273" i="2"/>
  <c r="B273" i="2"/>
  <c r="K272" i="2"/>
  <c r="O272" i="2" s="1"/>
  <c r="G272" i="2"/>
  <c r="F272" i="2"/>
  <c r="Q272" i="2" s="1"/>
  <c r="D272" i="2"/>
  <c r="P272" i="2"/>
  <c r="B272" i="2"/>
  <c r="Q271" i="2"/>
  <c r="G271" i="2"/>
  <c r="K271" i="2" s="1"/>
  <c r="O271" i="2" s="1"/>
  <c r="F271" i="2"/>
  <c r="P271" i="2"/>
  <c r="B271" i="2"/>
  <c r="K270" i="2"/>
  <c r="O270" i="2" s="1"/>
  <c r="G270" i="2"/>
  <c r="F270" i="2"/>
  <c r="Q270" i="2" s="1"/>
  <c r="D270" i="2"/>
  <c r="P270" i="2"/>
  <c r="B270" i="2"/>
  <c r="Q269" i="2"/>
  <c r="P269" i="2"/>
  <c r="G269" i="2"/>
  <c r="K269" i="2" s="1"/>
  <c r="O269" i="2" s="1"/>
  <c r="F269" i="2"/>
  <c r="D269" i="2"/>
  <c r="B269" i="2"/>
  <c r="P268" i="2"/>
  <c r="K268" i="2"/>
  <c r="O268" i="2" s="1"/>
  <c r="G268" i="2"/>
  <c r="F268" i="2"/>
  <c r="Q268" i="2" s="1"/>
  <c r="D268" i="2"/>
  <c r="B268" i="2"/>
  <c r="Q267" i="2"/>
  <c r="G267" i="2"/>
  <c r="K267" i="2" s="1"/>
  <c r="O267" i="2" s="1"/>
  <c r="F267" i="2"/>
  <c r="P267" i="2"/>
  <c r="B267" i="2"/>
  <c r="P266" i="2"/>
  <c r="K266" i="2"/>
  <c r="O266" i="2" s="1"/>
  <c r="G266" i="2"/>
  <c r="F266" i="2"/>
  <c r="Q266" i="2" s="1"/>
  <c r="D266" i="2"/>
  <c r="B266" i="2"/>
  <c r="Q265" i="2"/>
  <c r="P265" i="2"/>
  <c r="G265" i="2"/>
  <c r="K265" i="2" s="1"/>
  <c r="O265" i="2" s="1"/>
  <c r="F265" i="2"/>
  <c r="D265" i="2"/>
  <c r="B265" i="2"/>
  <c r="K264" i="2"/>
  <c r="O264" i="2" s="1"/>
  <c r="G264" i="2"/>
  <c r="F264" i="2"/>
  <c r="Q264" i="2" s="1"/>
  <c r="D264" i="2"/>
  <c r="P264" i="2"/>
  <c r="B264" i="2"/>
  <c r="Q263" i="2"/>
  <c r="G263" i="2"/>
  <c r="K263" i="2" s="1"/>
  <c r="O263" i="2" s="1"/>
  <c r="F263" i="2"/>
  <c r="P263" i="2"/>
  <c r="B263" i="2"/>
  <c r="K262" i="2"/>
  <c r="O262" i="2" s="1"/>
  <c r="G262" i="2"/>
  <c r="F262" i="2"/>
  <c r="Q262" i="2" s="1"/>
  <c r="D262" i="2"/>
  <c r="P262" i="2"/>
  <c r="B262" i="2"/>
  <c r="Q261" i="2"/>
  <c r="P261" i="2"/>
  <c r="G261" i="2"/>
  <c r="K261" i="2" s="1"/>
  <c r="O261" i="2" s="1"/>
  <c r="F261" i="2"/>
  <c r="D261" i="2"/>
  <c r="B261" i="2"/>
  <c r="P260" i="2"/>
  <c r="K260" i="2"/>
  <c r="O260" i="2" s="1"/>
  <c r="G260" i="2"/>
  <c r="F260" i="2"/>
  <c r="Q260" i="2" s="1"/>
  <c r="D260" i="2"/>
  <c r="B260" i="2"/>
  <c r="Q259" i="2"/>
  <c r="G259" i="2"/>
  <c r="K259" i="2" s="1"/>
  <c r="O259" i="2" s="1"/>
  <c r="F259" i="2"/>
  <c r="P259" i="2"/>
  <c r="B259" i="2"/>
  <c r="P258" i="2"/>
  <c r="K258" i="2"/>
  <c r="O258" i="2" s="1"/>
  <c r="G258" i="2"/>
  <c r="F258" i="2"/>
  <c r="Q258" i="2" s="1"/>
  <c r="D258" i="2"/>
  <c r="B258" i="2"/>
  <c r="Q257" i="2"/>
  <c r="P257" i="2"/>
  <c r="G257" i="2"/>
  <c r="K257" i="2" s="1"/>
  <c r="O257" i="2" s="1"/>
  <c r="F257" i="2"/>
  <c r="D257" i="2"/>
  <c r="B257" i="2"/>
  <c r="K256" i="2"/>
  <c r="O256" i="2" s="1"/>
  <c r="G256" i="2"/>
  <c r="F256" i="2"/>
  <c r="Q256" i="2" s="1"/>
  <c r="D256" i="2"/>
  <c r="P256" i="2"/>
  <c r="B256" i="2"/>
  <c r="Q255" i="2"/>
  <c r="G255" i="2"/>
  <c r="K255" i="2" s="1"/>
  <c r="O255" i="2" s="1"/>
  <c r="F255" i="2"/>
  <c r="P255" i="2"/>
  <c r="B255" i="2"/>
  <c r="K254" i="2"/>
  <c r="O254" i="2" s="1"/>
  <c r="G254" i="2"/>
  <c r="F254" i="2"/>
  <c r="Q254" i="2" s="1"/>
  <c r="D254" i="2"/>
  <c r="P254" i="2"/>
  <c r="B254" i="2"/>
  <c r="Q253" i="2"/>
  <c r="P253" i="2"/>
  <c r="G253" i="2"/>
  <c r="K253" i="2" s="1"/>
  <c r="O253" i="2" s="1"/>
  <c r="F253" i="2"/>
  <c r="D253" i="2"/>
  <c r="B253" i="2"/>
  <c r="P252" i="2"/>
  <c r="K252" i="2"/>
  <c r="O252" i="2" s="1"/>
  <c r="G252" i="2"/>
  <c r="F252" i="2"/>
  <c r="Q252" i="2" s="1"/>
  <c r="D252" i="2"/>
  <c r="B252" i="2"/>
  <c r="Q251" i="2"/>
  <c r="G251" i="2"/>
  <c r="K251" i="2" s="1"/>
  <c r="O251" i="2" s="1"/>
  <c r="F251" i="2"/>
  <c r="P251" i="2"/>
  <c r="B251" i="2"/>
  <c r="P250" i="2"/>
  <c r="K250" i="2"/>
  <c r="O250" i="2" s="1"/>
  <c r="G250" i="2"/>
  <c r="F250" i="2"/>
  <c r="Q250" i="2" s="1"/>
  <c r="D250" i="2"/>
  <c r="B250" i="2"/>
  <c r="Q249" i="2"/>
  <c r="P249" i="2"/>
  <c r="G249" i="2"/>
  <c r="K249" i="2" s="1"/>
  <c r="O249" i="2" s="1"/>
  <c r="F249" i="2"/>
  <c r="D249" i="2"/>
  <c r="B249" i="2"/>
  <c r="K248" i="2"/>
  <c r="O248" i="2" s="1"/>
  <c r="G248" i="2"/>
  <c r="F248" i="2"/>
  <c r="Q248" i="2" s="1"/>
  <c r="D248" i="2"/>
  <c r="P248" i="2"/>
  <c r="B248" i="2"/>
  <c r="Q247" i="2"/>
  <c r="G247" i="2"/>
  <c r="K247" i="2" s="1"/>
  <c r="O247" i="2" s="1"/>
  <c r="F247" i="2"/>
  <c r="P247" i="2"/>
  <c r="B247" i="2"/>
  <c r="K246" i="2"/>
  <c r="O246" i="2" s="1"/>
  <c r="G246" i="2"/>
  <c r="F246" i="2"/>
  <c r="Q246" i="2" s="1"/>
  <c r="D246" i="2"/>
  <c r="P246" i="2"/>
  <c r="B246" i="2"/>
  <c r="Q245" i="2"/>
  <c r="P245" i="2"/>
  <c r="G245" i="2"/>
  <c r="K245" i="2" s="1"/>
  <c r="O245" i="2" s="1"/>
  <c r="F245" i="2"/>
  <c r="D245" i="2"/>
  <c r="B245" i="2"/>
  <c r="P244" i="2"/>
  <c r="K244" i="2"/>
  <c r="O244" i="2" s="1"/>
  <c r="G244" i="2"/>
  <c r="F244" i="2"/>
  <c r="Q244" i="2" s="1"/>
  <c r="D244" i="2"/>
  <c r="B244" i="2"/>
  <c r="Q243" i="2"/>
  <c r="G243" i="2"/>
  <c r="K243" i="2" s="1"/>
  <c r="O243" i="2" s="1"/>
  <c r="F243" i="2"/>
  <c r="P243" i="2"/>
  <c r="B243" i="2"/>
  <c r="P242" i="2"/>
  <c r="K242" i="2"/>
  <c r="O242" i="2" s="1"/>
  <c r="G242" i="2"/>
  <c r="F242" i="2"/>
  <c r="Q242" i="2" s="1"/>
  <c r="D242" i="2"/>
  <c r="B242" i="2"/>
  <c r="Q241" i="2"/>
  <c r="P241" i="2"/>
  <c r="G241" i="2"/>
  <c r="K241" i="2" s="1"/>
  <c r="O241" i="2" s="1"/>
  <c r="F241" i="2"/>
  <c r="D241" i="2"/>
  <c r="B241" i="2"/>
  <c r="K240" i="2"/>
  <c r="O240" i="2" s="1"/>
  <c r="G240" i="2"/>
  <c r="F240" i="2"/>
  <c r="Q240" i="2" s="1"/>
  <c r="D240" i="2"/>
  <c r="P240" i="2"/>
  <c r="B240" i="2"/>
  <c r="Q239" i="2"/>
  <c r="G239" i="2"/>
  <c r="K239" i="2" s="1"/>
  <c r="O239" i="2" s="1"/>
  <c r="F239" i="2"/>
  <c r="P239" i="2"/>
  <c r="B239" i="2"/>
  <c r="K238" i="2"/>
  <c r="O238" i="2" s="1"/>
  <c r="G238" i="2"/>
  <c r="F238" i="2"/>
  <c r="Q238" i="2" s="1"/>
  <c r="D238" i="2"/>
  <c r="P238" i="2"/>
  <c r="B238" i="2"/>
  <c r="Q237" i="2"/>
  <c r="P237" i="2"/>
  <c r="G237" i="2"/>
  <c r="K237" i="2" s="1"/>
  <c r="O237" i="2" s="1"/>
  <c r="F237" i="2"/>
  <c r="D237" i="2"/>
  <c r="B237" i="2"/>
  <c r="P236" i="2"/>
  <c r="K236" i="2"/>
  <c r="O236" i="2" s="1"/>
  <c r="G236" i="2"/>
  <c r="F236" i="2"/>
  <c r="Q236" i="2" s="1"/>
  <c r="D236" i="2"/>
  <c r="B236" i="2"/>
  <c r="Q235" i="2"/>
  <c r="G235" i="2"/>
  <c r="K235" i="2" s="1"/>
  <c r="O235" i="2" s="1"/>
  <c r="F235" i="2"/>
  <c r="P235" i="2"/>
  <c r="B235" i="2"/>
  <c r="P234" i="2"/>
  <c r="K234" i="2"/>
  <c r="O234" i="2" s="1"/>
  <c r="G234" i="2"/>
  <c r="F234" i="2"/>
  <c r="Q234" i="2" s="1"/>
  <c r="D234" i="2"/>
  <c r="B234" i="2"/>
  <c r="Q233" i="2"/>
  <c r="P233" i="2"/>
  <c r="G233" i="2"/>
  <c r="K233" i="2" s="1"/>
  <c r="O233" i="2" s="1"/>
  <c r="F233" i="2"/>
  <c r="D233" i="2"/>
  <c r="B233" i="2"/>
  <c r="K232" i="2"/>
  <c r="O232" i="2" s="1"/>
  <c r="G232" i="2"/>
  <c r="F232" i="2"/>
  <c r="Q232" i="2" s="1"/>
  <c r="D232" i="2"/>
  <c r="P232" i="2"/>
  <c r="B232" i="2"/>
  <c r="Q231" i="2"/>
  <c r="G231" i="2"/>
  <c r="K231" i="2" s="1"/>
  <c r="O231" i="2" s="1"/>
  <c r="F231" i="2"/>
  <c r="P231" i="2"/>
  <c r="B231" i="2"/>
  <c r="K230" i="2"/>
  <c r="O230" i="2" s="1"/>
  <c r="G230" i="2"/>
  <c r="F230" i="2"/>
  <c r="Q230" i="2" s="1"/>
  <c r="D230" i="2"/>
  <c r="P230" i="2"/>
  <c r="B230" i="2"/>
  <c r="Q229" i="2"/>
  <c r="P229" i="2"/>
  <c r="G229" i="2"/>
  <c r="K229" i="2" s="1"/>
  <c r="O229" i="2" s="1"/>
  <c r="F229" i="2"/>
  <c r="D229" i="2"/>
  <c r="B229" i="2"/>
  <c r="P228" i="2"/>
  <c r="K228" i="2"/>
  <c r="O228" i="2" s="1"/>
  <c r="G228" i="2"/>
  <c r="F228" i="2"/>
  <c r="Q228" i="2" s="1"/>
  <c r="D228" i="2"/>
  <c r="B228" i="2"/>
  <c r="Q227" i="2"/>
  <c r="G227" i="2"/>
  <c r="K227" i="2" s="1"/>
  <c r="O227" i="2" s="1"/>
  <c r="F227" i="2"/>
  <c r="P227" i="2"/>
  <c r="B227" i="2"/>
  <c r="P226" i="2"/>
  <c r="K226" i="2"/>
  <c r="O226" i="2" s="1"/>
  <c r="G226" i="2"/>
  <c r="F226" i="2"/>
  <c r="Q226" i="2" s="1"/>
  <c r="D226" i="2"/>
  <c r="B226" i="2"/>
  <c r="Q225" i="2"/>
  <c r="P225" i="2"/>
  <c r="G225" i="2"/>
  <c r="K225" i="2" s="1"/>
  <c r="O225" i="2" s="1"/>
  <c r="F225" i="2"/>
  <c r="D225" i="2"/>
  <c r="B225" i="2"/>
  <c r="K224" i="2"/>
  <c r="O224" i="2" s="1"/>
  <c r="G224" i="2"/>
  <c r="F224" i="2"/>
  <c r="Q224" i="2" s="1"/>
  <c r="D224" i="2"/>
  <c r="P224" i="2"/>
  <c r="B224" i="2"/>
  <c r="Q223" i="2"/>
  <c r="G223" i="2"/>
  <c r="K223" i="2" s="1"/>
  <c r="O223" i="2" s="1"/>
  <c r="F223" i="2"/>
  <c r="P223" i="2"/>
  <c r="B223" i="2"/>
  <c r="K222" i="2"/>
  <c r="O222" i="2" s="1"/>
  <c r="G222" i="2"/>
  <c r="F222" i="2"/>
  <c r="Q222" i="2" s="1"/>
  <c r="D222" i="2"/>
  <c r="P222" i="2"/>
  <c r="B222" i="2"/>
  <c r="P221" i="2"/>
  <c r="O221" i="2"/>
  <c r="G221" i="2"/>
  <c r="K221" i="2" s="1"/>
  <c r="F221" i="2"/>
  <c r="Q221" i="2" s="1"/>
  <c r="D221" i="2"/>
  <c r="B221" i="2"/>
  <c r="K220" i="2"/>
  <c r="O220" i="2" s="1"/>
  <c r="G220" i="2"/>
  <c r="F220" i="2"/>
  <c r="Q220" i="2" s="1"/>
  <c r="D220" i="2"/>
  <c r="P220" i="2"/>
  <c r="B220" i="2"/>
  <c r="Q219" i="2"/>
  <c r="K219" i="2"/>
  <c r="O219" i="2" s="1"/>
  <c r="G219" i="2"/>
  <c r="F219" i="2"/>
  <c r="D219" i="2"/>
  <c r="P219" i="2"/>
  <c r="B219" i="2"/>
  <c r="P218" i="2"/>
  <c r="K218" i="2"/>
  <c r="O218" i="2" s="1"/>
  <c r="G218" i="2"/>
  <c r="F218" i="2"/>
  <c r="Q218" i="2" s="1"/>
  <c r="D218" i="2"/>
  <c r="B218" i="2"/>
  <c r="P217" i="2"/>
  <c r="G217" i="2"/>
  <c r="K217" i="2" s="1"/>
  <c r="O217" i="2" s="1"/>
  <c r="F217" i="2"/>
  <c r="Q217" i="2" s="1"/>
  <c r="D217" i="2"/>
  <c r="B217" i="2"/>
  <c r="K216" i="2"/>
  <c r="O216" i="2" s="1"/>
  <c r="G216" i="2"/>
  <c r="F216" i="2"/>
  <c r="Q216" i="2" s="1"/>
  <c r="D216" i="2"/>
  <c r="P216" i="2"/>
  <c r="B216" i="2"/>
  <c r="Q215" i="2"/>
  <c r="K215" i="2"/>
  <c r="O215" i="2" s="1"/>
  <c r="G215" i="2"/>
  <c r="F215" i="2"/>
  <c r="D215" i="2"/>
  <c r="P215" i="2"/>
  <c r="B215" i="2"/>
  <c r="P214" i="2"/>
  <c r="K214" i="2"/>
  <c r="O214" i="2" s="1"/>
  <c r="G214" i="2"/>
  <c r="F214" i="2"/>
  <c r="Q214" i="2" s="1"/>
  <c r="D214" i="2"/>
  <c r="B214" i="2"/>
  <c r="P213" i="2"/>
  <c r="O213" i="2"/>
  <c r="G213" i="2"/>
  <c r="K213" i="2" s="1"/>
  <c r="F213" i="2"/>
  <c r="Q213" i="2" s="1"/>
  <c r="D213" i="2"/>
  <c r="B213" i="2"/>
  <c r="K212" i="2"/>
  <c r="O212" i="2" s="1"/>
  <c r="G212" i="2"/>
  <c r="F212" i="2"/>
  <c r="Q212" i="2" s="1"/>
  <c r="D212" i="2"/>
  <c r="P212" i="2"/>
  <c r="B212" i="2"/>
  <c r="Q211" i="2"/>
  <c r="K211" i="2"/>
  <c r="O211" i="2" s="1"/>
  <c r="G211" i="2"/>
  <c r="F211" i="2"/>
  <c r="P211" i="2"/>
  <c r="B211" i="2"/>
  <c r="P210" i="2"/>
  <c r="K210" i="2"/>
  <c r="O210" i="2" s="1"/>
  <c r="G210" i="2"/>
  <c r="F210" i="2"/>
  <c r="Q210" i="2" s="1"/>
  <c r="D210" i="2"/>
  <c r="B210" i="2"/>
  <c r="P209" i="2"/>
  <c r="G209" i="2"/>
  <c r="K209" i="2" s="1"/>
  <c r="O209" i="2" s="1"/>
  <c r="F209" i="2"/>
  <c r="Q209" i="2" s="1"/>
  <c r="D209" i="2"/>
  <c r="B209" i="2"/>
  <c r="Q208" i="2"/>
  <c r="K208" i="2"/>
  <c r="O208" i="2" s="1"/>
  <c r="G208" i="2"/>
  <c r="F208" i="2"/>
  <c r="D208" i="2"/>
  <c r="P208" i="2"/>
  <c r="B208" i="2"/>
  <c r="Q207" i="2"/>
  <c r="K207" i="2"/>
  <c r="O207" i="2" s="1"/>
  <c r="G207" i="2"/>
  <c r="F207" i="2"/>
  <c r="P207" i="2"/>
  <c r="B207" i="2"/>
  <c r="P206" i="2"/>
  <c r="K206" i="2"/>
  <c r="O206" i="2" s="1"/>
  <c r="G206" i="2"/>
  <c r="F206" i="2"/>
  <c r="Q206" i="2" s="1"/>
  <c r="D206" i="2"/>
  <c r="B206" i="2"/>
  <c r="P205" i="2"/>
  <c r="G205" i="2"/>
  <c r="K205" i="2" s="1"/>
  <c r="O205" i="2" s="1"/>
  <c r="F205" i="2"/>
  <c r="Q205" i="2" s="1"/>
  <c r="D205" i="2"/>
  <c r="B205" i="2"/>
  <c r="K204" i="2"/>
  <c r="O204" i="2" s="1"/>
  <c r="G204" i="2"/>
  <c r="F204" i="2"/>
  <c r="Q204" i="2" s="1"/>
  <c r="D204" i="2"/>
  <c r="P204" i="2"/>
  <c r="B204" i="2"/>
  <c r="Q203" i="2"/>
  <c r="K203" i="2"/>
  <c r="O203" i="2" s="1"/>
  <c r="G203" i="2"/>
  <c r="F203" i="2"/>
  <c r="P203" i="2"/>
  <c r="B203" i="2"/>
  <c r="P202" i="2"/>
  <c r="K202" i="2"/>
  <c r="O202" i="2" s="1"/>
  <c r="G202" i="2"/>
  <c r="F202" i="2"/>
  <c r="Q202" i="2" s="1"/>
  <c r="D202" i="2"/>
  <c r="B202" i="2"/>
  <c r="P201" i="2"/>
  <c r="O201" i="2"/>
  <c r="G201" i="2"/>
  <c r="K201" i="2" s="1"/>
  <c r="F201" i="2"/>
  <c r="Q201" i="2" s="1"/>
  <c r="D201" i="2"/>
  <c r="B201" i="2"/>
  <c r="K200" i="2"/>
  <c r="O200" i="2" s="1"/>
  <c r="G200" i="2"/>
  <c r="F200" i="2"/>
  <c r="Q200" i="2" s="1"/>
  <c r="D200" i="2"/>
  <c r="P200" i="2"/>
  <c r="B200" i="2"/>
  <c r="Q199" i="2"/>
  <c r="K199" i="2"/>
  <c r="O199" i="2" s="1"/>
  <c r="G199" i="2"/>
  <c r="F199" i="2"/>
  <c r="P199" i="2"/>
  <c r="B199" i="2"/>
  <c r="P198" i="2"/>
  <c r="K198" i="2"/>
  <c r="O198" i="2" s="1"/>
  <c r="G198" i="2"/>
  <c r="F198" i="2"/>
  <c r="Q198" i="2" s="1"/>
  <c r="D198" i="2"/>
  <c r="B198" i="2"/>
  <c r="P197" i="2"/>
  <c r="G197" i="2"/>
  <c r="K197" i="2" s="1"/>
  <c r="O197" i="2" s="1"/>
  <c r="F197" i="2"/>
  <c r="Q197" i="2" s="1"/>
  <c r="D197" i="2"/>
  <c r="B197" i="2"/>
  <c r="K196" i="2"/>
  <c r="O196" i="2" s="1"/>
  <c r="G196" i="2"/>
  <c r="F196" i="2"/>
  <c r="Q196" i="2" s="1"/>
  <c r="D196" i="2"/>
  <c r="P196" i="2"/>
  <c r="B196" i="2"/>
  <c r="Q195" i="2"/>
  <c r="K195" i="2"/>
  <c r="O195" i="2" s="1"/>
  <c r="G195" i="2"/>
  <c r="F195" i="2"/>
  <c r="P195" i="2"/>
  <c r="B195" i="2"/>
  <c r="P194" i="2"/>
  <c r="K194" i="2"/>
  <c r="O194" i="2" s="1"/>
  <c r="G194" i="2"/>
  <c r="F194" i="2"/>
  <c r="Q194" i="2" s="1"/>
  <c r="D194" i="2"/>
  <c r="B194" i="2"/>
  <c r="P193" i="2"/>
  <c r="O193" i="2"/>
  <c r="G193" i="2"/>
  <c r="K193" i="2" s="1"/>
  <c r="F193" i="2"/>
  <c r="Q193" i="2" s="1"/>
  <c r="D193" i="2"/>
  <c r="B193" i="2"/>
  <c r="K192" i="2"/>
  <c r="O192" i="2" s="1"/>
  <c r="G192" i="2"/>
  <c r="F192" i="2"/>
  <c r="Q192" i="2" s="1"/>
  <c r="D192" i="2"/>
  <c r="P192" i="2"/>
  <c r="B192" i="2"/>
  <c r="Q191" i="2"/>
  <c r="K191" i="2"/>
  <c r="O191" i="2" s="1"/>
  <c r="G191" i="2"/>
  <c r="F191" i="2"/>
  <c r="D191" i="2"/>
  <c r="P191" i="2"/>
  <c r="B191" i="2"/>
  <c r="P190" i="2"/>
  <c r="K190" i="2"/>
  <c r="O190" i="2" s="1"/>
  <c r="G190" i="2"/>
  <c r="F190" i="2"/>
  <c r="Q190" i="2" s="1"/>
  <c r="D190" i="2"/>
  <c r="B190" i="2"/>
  <c r="P189" i="2"/>
  <c r="G189" i="2"/>
  <c r="K189" i="2" s="1"/>
  <c r="O189" i="2" s="1"/>
  <c r="F189" i="2"/>
  <c r="Q189" i="2" s="1"/>
  <c r="D189" i="2"/>
  <c r="B189" i="2"/>
  <c r="K188" i="2"/>
  <c r="O188" i="2" s="1"/>
  <c r="G188" i="2"/>
  <c r="F188" i="2"/>
  <c r="Q188" i="2" s="1"/>
  <c r="D188" i="2"/>
  <c r="P188" i="2"/>
  <c r="B188" i="2"/>
  <c r="Q187" i="2"/>
  <c r="K187" i="2"/>
  <c r="O187" i="2" s="1"/>
  <c r="G187" i="2"/>
  <c r="F187" i="2"/>
  <c r="D187" i="2"/>
  <c r="P187" i="2"/>
  <c r="B187" i="2"/>
  <c r="P186" i="2"/>
  <c r="K186" i="2"/>
  <c r="O186" i="2" s="1"/>
  <c r="G186" i="2"/>
  <c r="F186" i="2"/>
  <c r="Q186" i="2" s="1"/>
  <c r="D186" i="2"/>
  <c r="B186" i="2"/>
  <c r="P185" i="2"/>
  <c r="O185" i="2"/>
  <c r="G185" i="2"/>
  <c r="K185" i="2" s="1"/>
  <c r="F185" i="2"/>
  <c r="Q185" i="2" s="1"/>
  <c r="D185" i="2"/>
  <c r="B185" i="2"/>
  <c r="K184" i="2"/>
  <c r="O184" i="2" s="1"/>
  <c r="G184" i="2"/>
  <c r="F184" i="2"/>
  <c r="Q184" i="2" s="1"/>
  <c r="D184" i="2"/>
  <c r="P184" i="2"/>
  <c r="B184" i="2"/>
  <c r="Q183" i="2"/>
  <c r="K183" i="2"/>
  <c r="O183" i="2" s="1"/>
  <c r="G183" i="2"/>
  <c r="F183" i="2"/>
  <c r="P183" i="2"/>
  <c r="B183" i="2"/>
  <c r="P182" i="2"/>
  <c r="K182" i="2"/>
  <c r="O182" i="2" s="1"/>
  <c r="G182" i="2"/>
  <c r="F182" i="2"/>
  <c r="Q182" i="2" s="1"/>
  <c r="D182" i="2"/>
  <c r="B182" i="2"/>
  <c r="P181" i="2"/>
  <c r="G181" i="2"/>
  <c r="K181" i="2" s="1"/>
  <c r="O181" i="2" s="1"/>
  <c r="F181" i="2"/>
  <c r="Q181" i="2" s="1"/>
  <c r="D181" i="2"/>
  <c r="B181" i="2"/>
  <c r="K180" i="2"/>
  <c r="O180" i="2" s="1"/>
  <c r="G180" i="2"/>
  <c r="F180" i="2"/>
  <c r="Q180" i="2" s="1"/>
  <c r="D180" i="2"/>
  <c r="P180" i="2"/>
  <c r="B180" i="2"/>
  <c r="Q179" i="2"/>
  <c r="K179" i="2"/>
  <c r="O179" i="2" s="1"/>
  <c r="G179" i="2"/>
  <c r="F179" i="2"/>
  <c r="P179" i="2"/>
  <c r="B179" i="2"/>
  <c r="P178" i="2"/>
  <c r="K178" i="2"/>
  <c r="O178" i="2" s="1"/>
  <c r="G178" i="2"/>
  <c r="F178" i="2"/>
  <c r="Q178" i="2" s="1"/>
  <c r="D178" i="2"/>
  <c r="B178" i="2"/>
  <c r="P177" i="2"/>
  <c r="O177" i="2"/>
  <c r="G177" i="2"/>
  <c r="K177" i="2" s="1"/>
  <c r="F177" i="2"/>
  <c r="Q177" i="2" s="1"/>
  <c r="D177" i="2"/>
  <c r="B177" i="2"/>
  <c r="K176" i="2"/>
  <c r="O176" i="2" s="1"/>
  <c r="G176" i="2"/>
  <c r="F176" i="2"/>
  <c r="Q176" i="2" s="1"/>
  <c r="D176" i="2"/>
  <c r="P176" i="2"/>
  <c r="B176" i="2"/>
  <c r="Q175" i="2"/>
  <c r="K175" i="2"/>
  <c r="O175" i="2" s="1"/>
  <c r="G175" i="2"/>
  <c r="F175" i="2"/>
  <c r="P175" i="2"/>
  <c r="B175" i="2"/>
  <c r="P174" i="2"/>
  <c r="K174" i="2"/>
  <c r="O174" i="2" s="1"/>
  <c r="G174" i="2"/>
  <c r="F174" i="2"/>
  <c r="Q174" i="2" s="1"/>
  <c r="D174" i="2"/>
  <c r="B174" i="2"/>
  <c r="P173" i="2"/>
  <c r="G173" i="2"/>
  <c r="K173" i="2" s="1"/>
  <c r="O173" i="2" s="1"/>
  <c r="F173" i="2"/>
  <c r="Q173" i="2" s="1"/>
  <c r="D173" i="2"/>
  <c r="B173" i="2"/>
  <c r="K172" i="2"/>
  <c r="O172" i="2" s="1"/>
  <c r="G172" i="2"/>
  <c r="F172" i="2"/>
  <c r="Q172" i="2" s="1"/>
  <c r="D172" i="2"/>
  <c r="P172" i="2"/>
  <c r="B172" i="2"/>
  <c r="Q171" i="2"/>
  <c r="K171" i="2"/>
  <c r="O171" i="2" s="1"/>
  <c r="G171" i="2"/>
  <c r="F171" i="2"/>
  <c r="P171" i="2"/>
  <c r="B171" i="2"/>
  <c r="P170" i="2"/>
  <c r="K170" i="2"/>
  <c r="O170" i="2" s="1"/>
  <c r="G170" i="2"/>
  <c r="F170" i="2"/>
  <c r="Q170" i="2" s="1"/>
  <c r="D170" i="2"/>
  <c r="B170" i="2"/>
  <c r="P169" i="2"/>
  <c r="O169" i="2"/>
  <c r="G169" i="2"/>
  <c r="K169" i="2" s="1"/>
  <c r="F169" i="2"/>
  <c r="Q169" i="2" s="1"/>
  <c r="D169" i="2"/>
  <c r="B169" i="2"/>
  <c r="K168" i="2"/>
  <c r="O168" i="2" s="1"/>
  <c r="G168" i="2"/>
  <c r="F168" i="2"/>
  <c r="Q168" i="2" s="1"/>
  <c r="D168" i="2"/>
  <c r="P168" i="2"/>
  <c r="B168" i="2"/>
  <c r="Q167" i="2"/>
  <c r="K167" i="2"/>
  <c r="O167" i="2" s="1"/>
  <c r="G167" i="2"/>
  <c r="F167" i="2"/>
  <c r="P167" i="2"/>
  <c r="B167" i="2"/>
  <c r="P166" i="2"/>
  <c r="K166" i="2"/>
  <c r="O166" i="2" s="1"/>
  <c r="G166" i="2"/>
  <c r="F166" i="2"/>
  <c r="Q166" i="2" s="1"/>
  <c r="D166" i="2"/>
  <c r="B166" i="2"/>
  <c r="P165" i="2"/>
  <c r="G165" i="2"/>
  <c r="K165" i="2" s="1"/>
  <c r="O165" i="2" s="1"/>
  <c r="F165" i="2"/>
  <c r="Q165" i="2" s="1"/>
  <c r="D165" i="2"/>
  <c r="B165" i="2"/>
  <c r="K164" i="2"/>
  <c r="O164" i="2" s="1"/>
  <c r="G164" i="2"/>
  <c r="F164" i="2"/>
  <c r="Q164" i="2" s="1"/>
  <c r="D164" i="2"/>
  <c r="P164" i="2"/>
  <c r="B164" i="2"/>
  <c r="Q163" i="2"/>
  <c r="K163" i="2"/>
  <c r="O163" i="2" s="1"/>
  <c r="G163" i="2"/>
  <c r="F163" i="2"/>
  <c r="P163" i="2"/>
  <c r="B163" i="2"/>
  <c r="P162" i="2"/>
  <c r="K162" i="2"/>
  <c r="O162" i="2" s="1"/>
  <c r="G162" i="2"/>
  <c r="F162" i="2"/>
  <c r="Q162" i="2" s="1"/>
  <c r="D162" i="2"/>
  <c r="B162" i="2"/>
  <c r="P161" i="2"/>
  <c r="O161" i="2"/>
  <c r="G161" i="2"/>
  <c r="K161" i="2" s="1"/>
  <c r="F161" i="2"/>
  <c r="Q161" i="2" s="1"/>
  <c r="D161" i="2"/>
  <c r="B161" i="2"/>
  <c r="K160" i="2"/>
  <c r="O160" i="2" s="1"/>
  <c r="G160" i="2"/>
  <c r="F160" i="2"/>
  <c r="Q160" i="2" s="1"/>
  <c r="D160" i="2"/>
  <c r="P160" i="2"/>
  <c r="B160" i="2"/>
  <c r="Q159" i="2"/>
  <c r="K159" i="2"/>
  <c r="O159" i="2" s="1"/>
  <c r="G159" i="2"/>
  <c r="F159" i="2"/>
  <c r="D159" i="2"/>
  <c r="P159" i="2"/>
  <c r="B159" i="2"/>
  <c r="P158" i="2"/>
  <c r="K158" i="2"/>
  <c r="O158" i="2" s="1"/>
  <c r="G158" i="2"/>
  <c r="F158" i="2"/>
  <c r="Q158" i="2" s="1"/>
  <c r="D158" i="2"/>
  <c r="B158" i="2"/>
  <c r="P157" i="2"/>
  <c r="G157" i="2"/>
  <c r="K157" i="2" s="1"/>
  <c r="O157" i="2" s="1"/>
  <c r="F157" i="2"/>
  <c r="Q157" i="2" s="1"/>
  <c r="D157" i="2"/>
  <c r="B157" i="2"/>
  <c r="K156" i="2"/>
  <c r="O156" i="2" s="1"/>
  <c r="G156" i="2"/>
  <c r="F156" i="2"/>
  <c r="Q156" i="2" s="1"/>
  <c r="D156" i="2"/>
  <c r="P156" i="2"/>
  <c r="B156" i="2"/>
  <c r="Q155" i="2"/>
  <c r="K155" i="2"/>
  <c r="O155" i="2" s="1"/>
  <c r="G155" i="2"/>
  <c r="F155" i="2"/>
  <c r="D155" i="2"/>
  <c r="P155" i="2"/>
  <c r="B155" i="2"/>
  <c r="P154" i="2"/>
  <c r="K154" i="2"/>
  <c r="O154" i="2" s="1"/>
  <c r="G154" i="2"/>
  <c r="F154" i="2"/>
  <c r="Q154" i="2" s="1"/>
  <c r="D154" i="2"/>
  <c r="B154" i="2"/>
  <c r="P153" i="2"/>
  <c r="O153" i="2"/>
  <c r="G153" i="2"/>
  <c r="K153" i="2" s="1"/>
  <c r="F153" i="2"/>
  <c r="Q153" i="2" s="1"/>
  <c r="D153" i="2"/>
  <c r="B153" i="2"/>
  <c r="K152" i="2"/>
  <c r="O152" i="2" s="1"/>
  <c r="G152" i="2"/>
  <c r="F152" i="2"/>
  <c r="Q152" i="2" s="1"/>
  <c r="D152" i="2"/>
  <c r="P152" i="2"/>
  <c r="B152" i="2"/>
  <c r="Q151" i="2"/>
  <c r="K151" i="2"/>
  <c r="O151" i="2" s="1"/>
  <c r="G151" i="2"/>
  <c r="F151" i="2"/>
  <c r="P151" i="2"/>
  <c r="B151" i="2"/>
  <c r="P150" i="2"/>
  <c r="K150" i="2"/>
  <c r="O150" i="2" s="1"/>
  <c r="G150" i="2"/>
  <c r="F150" i="2"/>
  <c r="Q150" i="2" s="1"/>
  <c r="D150" i="2"/>
  <c r="B150" i="2"/>
  <c r="O149" i="2"/>
  <c r="G149" i="2"/>
  <c r="K149" i="2" s="1"/>
  <c r="F149" i="2"/>
  <c r="Q149" i="2" s="1"/>
  <c r="D149" i="2"/>
  <c r="P149" i="2"/>
  <c r="B149" i="2"/>
  <c r="Q148" i="2"/>
  <c r="G148" i="2"/>
  <c r="K148" i="2" s="1"/>
  <c r="O148" i="2" s="1"/>
  <c r="F148" i="2"/>
  <c r="D148" i="2"/>
  <c r="P148" i="2"/>
  <c r="B148" i="2"/>
  <c r="K147" i="2"/>
  <c r="O147" i="2" s="1"/>
  <c r="G147" i="2"/>
  <c r="F147" i="2"/>
  <c r="Q147" i="2" s="1"/>
  <c r="P147" i="2"/>
  <c r="B147" i="2"/>
  <c r="Q146" i="2"/>
  <c r="P146" i="2"/>
  <c r="G146" i="2"/>
  <c r="K146" i="2" s="1"/>
  <c r="O146" i="2" s="1"/>
  <c r="F146" i="2"/>
  <c r="D146" i="2"/>
  <c r="B146" i="2"/>
  <c r="P145" i="2"/>
  <c r="K145" i="2"/>
  <c r="O145" i="2" s="1"/>
  <c r="G145" i="2"/>
  <c r="F145" i="2"/>
  <c r="Q145" i="2" s="1"/>
  <c r="D145" i="2"/>
  <c r="B145" i="2"/>
  <c r="Q144" i="2"/>
  <c r="G144" i="2"/>
  <c r="K144" i="2" s="1"/>
  <c r="O144" i="2" s="1"/>
  <c r="F144" i="2"/>
  <c r="D144" i="2"/>
  <c r="P144" i="2"/>
  <c r="B144" i="2"/>
  <c r="K143" i="2"/>
  <c r="O143" i="2" s="1"/>
  <c r="G143" i="2"/>
  <c r="F143" i="2"/>
  <c r="Q143" i="2" s="1"/>
  <c r="P143" i="2"/>
  <c r="B143" i="2"/>
  <c r="Q142" i="2"/>
  <c r="P142" i="2"/>
  <c r="G142" i="2"/>
  <c r="K142" i="2" s="1"/>
  <c r="O142" i="2" s="1"/>
  <c r="F142" i="2"/>
  <c r="D142" i="2"/>
  <c r="B142" i="2"/>
  <c r="P141" i="2"/>
  <c r="K141" i="2"/>
  <c r="O141" i="2" s="1"/>
  <c r="G141" i="2"/>
  <c r="F141" i="2"/>
  <c r="Q141" i="2" s="1"/>
  <c r="D141" i="2"/>
  <c r="B141" i="2"/>
  <c r="Q140" i="2"/>
  <c r="G140" i="2"/>
  <c r="K140" i="2" s="1"/>
  <c r="O140" i="2" s="1"/>
  <c r="F140" i="2"/>
  <c r="D140" i="2"/>
  <c r="P140" i="2"/>
  <c r="B140" i="2"/>
  <c r="K139" i="2"/>
  <c r="O139" i="2" s="1"/>
  <c r="G139" i="2"/>
  <c r="F139" i="2"/>
  <c r="Q139" i="2" s="1"/>
  <c r="P139" i="2"/>
  <c r="B139" i="2"/>
  <c r="Q138" i="2"/>
  <c r="P138" i="2"/>
  <c r="G138" i="2"/>
  <c r="K138" i="2" s="1"/>
  <c r="O138" i="2" s="1"/>
  <c r="F138" i="2"/>
  <c r="D138" i="2"/>
  <c r="B138" i="2"/>
  <c r="P137" i="2"/>
  <c r="K137" i="2"/>
  <c r="O137" i="2" s="1"/>
  <c r="G137" i="2"/>
  <c r="F137" i="2"/>
  <c r="Q137" i="2" s="1"/>
  <c r="D137" i="2"/>
  <c r="B137" i="2"/>
  <c r="Q136" i="2"/>
  <c r="G136" i="2"/>
  <c r="K136" i="2" s="1"/>
  <c r="O136" i="2" s="1"/>
  <c r="F136" i="2"/>
  <c r="D136" i="2"/>
  <c r="P136" i="2"/>
  <c r="B136" i="2"/>
  <c r="K135" i="2"/>
  <c r="O135" i="2" s="1"/>
  <c r="G135" i="2"/>
  <c r="F135" i="2"/>
  <c r="Q135" i="2" s="1"/>
  <c r="P135" i="2"/>
  <c r="B135" i="2"/>
  <c r="Q134" i="2"/>
  <c r="P134" i="2"/>
  <c r="G134" i="2"/>
  <c r="K134" i="2" s="1"/>
  <c r="O134" i="2" s="1"/>
  <c r="F134" i="2"/>
  <c r="D134" i="2"/>
  <c r="B134" i="2"/>
  <c r="P133" i="2"/>
  <c r="K133" i="2"/>
  <c r="O133" i="2" s="1"/>
  <c r="G133" i="2"/>
  <c r="F133" i="2"/>
  <c r="Q133" i="2" s="1"/>
  <c r="D133" i="2"/>
  <c r="B133" i="2"/>
  <c r="Q132" i="2"/>
  <c r="G132" i="2"/>
  <c r="K132" i="2" s="1"/>
  <c r="O132" i="2" s="1"/>
  <c r="F132" i="2"/>
  <c r="D132" i="2"/>
  <c r="P132" i="2"/>
  <c r="B132" i="2"/>
  <c r="K131" i="2"/>
  <c r="O131" i="2" s="1"/>
  <c r="G131" i="2"/>
  <c r="F131" i="2"/>
  <c r="Q131" i="2" s="1"/>
  <c r="P131" i="2"/>
  <c r="B131" i="2"/>
  <c r="Q130" i="2"/>
  <c r="P130" i="2"/>
  <c r="G130" i="2"/>
  <c r="K130" i="2" s="1"/>
  <c r="O130" i="2" s="1"/>
  <c r="F130" i="2"/>
  <c r="D130" i="2"/>
  <c r="B130" i="2"/>
  <c r="P129" i="2"/>
  <c r="K129" i="2"/>
  <c r="O129" i="2" s="1"/>
  <c r="G129" i="2"/>
  <c r="F129" i="2"/>
  <c r="Q129" i="2" s="1"/>
  <c r="D129" i="2"/>
  <c r="B129" i="2"/>
  <c r="Q128" i="2"/>
  <c r="G128" i="2"/>
  <c r="K128" i="2" s="1"/>
  <c r="O128" i="2" s="1"/>
  <c r="F128" i="2"/>
  <c r="D128" i="2"/>
  <c r="P128" i="2"/>
  <c r="B128" i="2"/>
  <c r="K127" i="2"/>
  <c r="O127" i="2" s="1"/>
  <c r="G127" i="2"/>
  <c r="F127" i="2"/>
  <c r="Q127" i="2" s="1"/>
  <c r="P127" i="2"/>
  <c r="B127" i="2"/>
  <c r="Q126" i="2"/>
  <c r="P126" i="2"/>
  <c r="G126" i="2"/>
  <c r="K126" i="2" s="1"/>
  <c r="O126" i="2" s="1"/>
  <c r="F126" i="2"/>
  <c r="D126" i="2"/>
  <c r="B126" i="2"/>
  <c r="P125" i="2"/>
  <c r="K125" i="2"/>
  <c r="O125" i="2" s="1"/>
  <c r="G125" i="2"/>
  <c r="F125" i="2"/>
  <c r="Q125" i="2" s="1"/>
  <c r="D125" i="2"/>
  <c r="B125" i="2"/>
  <c r="Q124" i="2"/>
  <c r="G124" i="2"/>
  <c r="K124" i="2" s="1"/>
  <c r="O124" i="2" s="1"/>
  <c r="F124" i="2"/>
  <c r="D124" i="2"/>
  <c r="P124" i="2"/>
  <c r="B124" i="2"/>
  <c r="K123" i="2"/>
  <c r="O123" i="2" s="1"/>
  <c r="G123" i="2"/>
  <c r="F123" i="2"/>
  <c r="Q123" i="2" s="1"/>
  <c r="P123" i="2"/>
  <c r="B123" i="2"/>
  <c r="Q122" i="2"/>
  <c r="P122" i="2"/>
  <c r="G122" i="2"/>
  <c r="K122" i="2" s="1"/>
  <c r="O122" i="2" s="1"/>
  <c r="F122" i="2"/>
  <c r="D122" i="2"/>
  <c r="B122" i="2"/>
  <c r="P121" i="2"/>
  <c r="K121" i="2"/>
  <c r="O121" i="2" s="1"/>
  <c r="G121" i="2"/>
  <c r="F121" i="2"/>
  <c r="Q121" i="2" s="1"/>
  <c r="D121" i="2"/>
  <c r="B121" i="2"/>
  <c r="Q120" i="2"/>
  <c r="G120" i="2"/>
  <c r="K120" i="2" s="1"/>
  <c r="O120" i="2" s="1"/>
  <c r="F120" i="2"/>
  <c r="D120" i="2"/>
  <c r="P120" i="2"/>
  <c r="B120" i="2"/>
  <c r="K119" i="2"/>
  <c r="O119" i="2" s="1"/>
  <c r="G119" i="2"/>
  <c r="F119" i="2"/>
  <c r="Q119" i="2" s="1"/>
  <c r="P119" i="2"/>
  <c r="B119" i="2"/>
  <c r="Q118" i="2"/>
  <c r="P118" i="2"/>
  <c r="G118" i="2"/>
  <c r="K118" i="2" s="1"/>
  <c r="O118" i="2" s="1"/>
  <c r="F118" i="2"/>
  <c r="D118" i="2"/>
  <c r="B118" i="2"/>
  <c r="P117" i="2"/>
  <c r="K117" i="2"/>
  <c r="O117" i="2" s="1"/>
  <c r="G117" i="2"/>
  <c r="F117" i="2"/>
  <c r="Q117" i="2" s="1"/>
  <c r="D117" i="2"/>
  <c r="B117" i="2"/>
  <c r="Q116" i="2"/>
  <c r="G116" i="2"/>
  <c r="K116" i="2" s="1"/>
  <c r="O116" i="2" s="1"/>
  <c r="F116" i="2"/>
  <c r="D116" i="2"/>
  <c r="P116" i="2"/>
  <c r="B116" i="2"/>
  <c r="K115" i="2"/>
  <c r="O115" i="2" s="1"/>
  <c r="G115" i="2"/>
  <c r="F115" i="2"/>
  <c r="Q115" i="2" s="1"/>
  <c r="P115" i="2"/>
  <c r="B115" i="2"/>
  <c r="Q114" i="2"/>
  <c r="P114" i="2"/>
  <c r="G114" i="2"/>
  <c r="K114" i="2" s="1"/>
  <c r="O114" i="2" s="1"/>
  <c r="F114" i="2"/>
  <c r="D114" i="2"/>
  <c r="B114" i="2"/>
  <c r="P113" i="2"/>
  <c r="K113" i="2"/>
  <c r="O113" i="2" s="1"/>
  <c r="G113" i="2"/>
  <c r="F113" i="2"/>
  <c r="Q113" i="2" s="1"/>
  <c r="D113" i="2"/>
  <c r="B113" i="2"/>
  <c r="Q112" i="2"/>
  <c r="G112" i="2"/>
  <c r="K112" i="2" s="1"/>
  <c r="O112" i="2" s="1"/>
  <c r="F112" i="2"/>
  <c r="D112" i="2"/>
  <c r="P112" i="2"/>
  <c r="B112" i="2"/>
  <c r="K111" i="2"/>
  <c r="O111" i="2" s="1"/>
  <c r="G111" i="2"/>
  <c r="F111" i="2"/>
  <c r="Q111" i="2" s="1"/>
  <c r="P111" i="2"/>
  <c r="B111" i="2"/>
  <c r="Q110" i="2"/>
  <c r="P110" i="2"/>
  <c r="G110" i="2"/>
  <c r="K110" i="2" s="1"/>
  <c r="O110" i="2" s="1"/>
  <c r="F110" i="2"/>
  <c r="D110" i="2"/>
  <c r="B110" i="2"/>
  <c r="P109" i="2"/>
  <c r="K109" i="2"/>
  <c r="O109" i="2" s="1"/>
  <c r="G109" i="2"/>
  <c r="F109" i="2"/>
  <c r="Q109" i="2" s="1"/>
  <c r="D109" i="2"/>
  <c r="B109" i="2"/>
  <c r="Q108" i="2"/>
  <c r="G108" i="2"/>
  <c r="K108" i="2" s="1"/>
  <c r="O108" i="2" s="1"/>
  <c r="F108" i="2"/>
  <c r="D108" i="2"/>
  <c r="P108" i="2"/>
  <c r="B108" i="2"/>
  <c r="K107" i="2"/>
  <c r="O107" i="2" s="1"/>
  <c r="G107" i="2"/>
  <c r="F107" i="2"/>
  <c r="Q107" i="2" s="1"/>
  <c r="P107" i="2"/>
  <c r="B107" i="2"/>
  <c r="Q106" i="2"/>
  <c r="P106" i="2"/>
  <c r="G106" i="2"/>
  <c r="K106" i="2" s="1"/>
  <c r="O106" i="2" s="1"/>
  <c r="F106" i="2"/>
  <c r="D106" i="2"/>
  <c r="B106" i="2"/>
  <c r="P105" i="2"/>
  <c r="K105" i="2"/>
  <c r="O105" i="2" s="1"/>
  <c r="G105" i="2"/>
  <c r="F105" i="2"/>
  <c r="Q105" i="2" s="1"/>
  <c r="D105" i="2"/>
  <c r="B105" i="2"/>
  <c r="Q104" i="2"/>
  <c r="G104" i="2"/>
  <c r="K104" i="2" s="1"/>
  <c r="O104" i="2" s="1"/>
  <c r="F104" i="2"/>
  <c r="D104" i="2"/>
  <c r="P104" i="2"/>
  <c r="B104" i="2"/>
  <c r="K103" i="2"/>
  <c r="O103" i="2" s="1"/>
  <c r="G103" i="2"/>
  <c r="F103" i="2"/>
  <c r="Q103" i="2" s="1"/>
  <c r="P103" i="2"/>
  <c r="B103" i="2"/>
  <c r="Q102" i="2"/>
  <c r="P102" i="2"/>
  <c r="G102" i="2"/>
  <c r="K102" i="2" s="1"/>
  <c r="O102" i="2" s="1"/>
  <c r="F102" i="2"/>
  <c r="D102" i="2"/>
  <c r="B102" i="2"/>
  <c r="P101" i="2"/>
  <c r="K101" i="2"/>
  <c r="O101" i="2" s="1"/>
  <c r="G101" i="2"/>
  <c r="F101" i="2"/>
  <c r="Q101" i="2" s="1"/>
  <c r="D101" i="2"/>
  <c r="B101" i="2"/>
  <c r="Q100" i="2"/>
  <c r="G100" i="2"/>
  <c r="K100" i="2" s="1"/>
  <c r="O100" i="2" s="1"/>
  <c r="F100" i="2"/>
  <c r="D100" i="2"/>
  <c r="P100" i="2"/>
  <c r="B100" i="2"/>
  <c r="K99" i="2"/>
  <c r="O99" i="2" s="1"/>
  <c r="G99" i="2"/>
  <c r="F99" i="2"/>
  <c r="Q99" i="2" s="1"/>
  <c r="P99" i="2"/>
  <c r="B99" i="2"/>
  <c r="Q98" i="2"/>
  <c r="P98" i="2"/>
  <c r="G98" i="2"/>
  <c r="K98" i="2" s="1"/>
  <c r="O98" i="2" s="1"/>
  <c r="F98" i="2"/>
  <c r="D98" i="2"/>
  <c r="B98" i="2"/>
  <c r="P97" i="2"/>
  <c r="K97" i="2"/>
  <c r="O97" i="2" s="1"/>
  <c r="G97" i="2"/>
  <c r="F97" i="2"/>
  <c r="Q97" i="2" s="1"/>
  <c r="D97" i="2"/>
  <c r="B97" i="2"/>
  <c r="Q96" i="2"/>
  <c r="G96" i="2"/>
  <c r="K96" i="2" s="1"/>
  <c r="O96" i="2" s="1"/>
  <c r="F96" i="2"/>
  <c r="D96" i="2"/>
  <c r="P96" i="2"/>
  <c r="B96" i="2"/>
  <c r="K95" i="2"/>
  <c r="O95" i="2" s="1"/>
  <c r="G95" i="2"/>
  <c r="F95" i="2"/>
  <c r="Q95" i="2" s="1"/>
  <c r="P95" i="2"/>
  <c r="B95" i="2"/>
  <c r="Q94" i="2"/>
  <c r="P94" i="2"/>
  <c r="G94" i="2"/>
  <c r="K94" i="2" s="1"/>
  <c r="O94" i="2" s="1"/>
  <c r="F94" i="2"/>
  <c r="D94" i="2"/>
  <c r="B94" i="2"/>
  <c r="P93" i="2"/>
  <c r="K93" i="2"/>
  <c r="O93" i="2" s="1"/>
  <c r="G93" i="2"/>
  <c r="F93" i="2"/>
  <c r="Q93" i="2" s="1"/>
  <c r="D93" i="2"/>
  <c r="B93" i="2"/>
  <c r="Q92" i="2"/>
  <c r="G92" i="2"/>
  <c r="K92" i="2" s="1"/>
  <c r="O92" i="2" s="1"/>
  <c r="F92" i="2"/>
  <c r="D92" i="2"/>
  <c r="P92" i="2"/>
  <c r="B92" i="2"/>
  <c r="K91" i="2"/>
  <c r="O91" i="2" s="1"/>
  <c r="G91" i="2"/>
  <c r="F91" i="2"/>
  <c r="Q91" i="2" s="1"/>
  <c r="P91" i="2"/>
  <c r="B91" i="2"/>
  <c r="Q90" i="2"/>
  <c r="P90" i="2"/>
  <c r="G90" i="2"/>
  <c r="K90" i="2" s="1"/>
  <c r="O90" i="2" s="1"/>
  <c r="F90" i="2"/>
  <c r="D90" i="2"/>
  <c r="B90" i="2"/>
  <c r="P89" i="2"/>
  <c r="K89" i="2"/>
  <c r="O89" i="2" s="1"/>
  <c r="G89" i="2"/>
  <c r="F89" i="2"/>
  <c r="Q89" i="2" s="1"/>
  <c r="D89" i="2"/>
  <c r="B89" i="2"/>
  <c r="Q88" i="2"/>
  <c r="G88" i="2"/>
  <c r="K88" i="2" s="1"/>
  <c r="O88" i="2" s="1"/>
  <c r="F88" i="2"/>
  <c r="D88" i="2"/>
  <c r="P88" i="2"/>
  <c r="B88" i="2"/>
  <c r="K87" i="2"/>
  <c r="O87" i="2" s="1"/>
  <c r="G87" i="2"/>
  <c r="F87" i="2"/>
  <c r="Q87" i="2" s="1"/>
  <c r="P87" i="2"/>
  <c r="B87" i="2"/>
  <c r="Q86" i="2"/>
  <c r="P86" i="2"/>
  <c r="G86" i="2"/>
  <c r="K86" i="2" s="1"/>
  <c r="O86" i="2" s="1"/>
  <c r="F86" i="2"/>
  <c r="D86" i="2"/>
  <c r="B86" i="2"/>
  <c r="P85" i="2"/>
  <c r="K85" i="2"/>
  <c r="O85" i="2" s="1"/>
  <c r="G85" i="2"/>
  <c r="F85" i="2"/>
  <c r="Q85" i="2" s="1"/>
  <c r="D85" i="2"/>
  <c r="B85" i="2"/>
  <c r="Q84" i="2"/>
  <c r="G84" i="2"/>
  <c r="K84" i="2" s="1"/>
  <c r="O84" i="2" s="1"/>
  <c r="F84" i="2"/>
  <c r="D84" i="2"/>
  <c r="P84" i="2"/>
  <c r="B84" i="2"/>
  <c r="K83" i="2"/>
  <c r="O83" i="2" s="1"/>
  <c r="G83" i="2"/>
  <c r="F83" i="2"/>
  <c r="Q83" i="2" s="1"/>
  <c r="P83" i="2"/>
  <c r="B83" i="2"/>
  <c r="Q82" i="2"/>
  <c r="P82" i="2"/>
  <c r="G82" i="2"/>
  <c r="K82" i="2" s="1"/>
  <c r="O82" i="2" s="1"/>
  <c r="F82" i="2"/>
  <c r="D82" i="2"/>
  <c r="B82" i="2"/>
  <c r="P81" i="2"/>
  <c r="K81" i="2"/>
  <c r="O81" i="2" s="1"/>
  <c r="G81" i="2"/>
  <c r="F81" i="2"/>
  <c r="Q81" i="2" s="1"/>
  <c r="D81" i="2"/>
  <c r="B81" i="2"/>
  <c r="Q80" i="2"/>
  <c r="G80" i="2"/>
  <c r="K80" i="2" s="1"/>
  <c r="O80" i="2" s="1"/>
  <c r="F80" i="2"/>
  <c r="D80" i="2"/>
  <c r="P80" i="2"/>
  <c r="B80" i="2"/>
  <c r="K79" i="2"/>
  <c r="O79" i="2" s="1"/>
  <c r="G79" i="2"/>
  <c r="F79" i="2"/>
  <c r="Q79" i="2" s="1"/>
  <c r="P79" i="2"/>
  <c r="B79" i="2"/>
  <c r="Q78" i="2"/>
  <c r="P78" i="2"/>
  <c r="G78" i="2"/>
  <c r="K78" i="2" s="1"/>
  <c r="O78" i="2" s="1"/>
  <c r="F78" i="2"/>
  <c r="D78" i="2"/>
  <c r="B78" i="2"/>
  <c r="P77" i="2"/>
  <c r="K77" i="2"/>
  <c r="O77" i="2" s="1"/>
  <c r="G77" i="2"/>
  <c r="F77" i="2"/>
  <c r="Q77" i="2" s="1"/>
  <c r="D77" i="2"/>
  <c r="B77" i="2"/>
  <c r="Q76" i="2"/>
  <c r="G76" i="2"/>
  <c r="K76" i="2" s="1"/>
  <c r="O76" i="2" s="1"/>
  <c r="F76" i="2"/>
  <c r="D76" i="2"/>
  <c r="P76" i="2"/>
  <c r="B76" i="2"/>
  <c r="K75" i="2"/>
  <c r="O75" i="2" s="1"/>
  <c r="G75" i="2"/>
  <c r="F75" i="2"/>
  <c r="Q75" i="2" s="1"/>
  <c r="P75" i="2"/>
  <c r="B75" i="2"/>
  <c r="Q74" i="2"/>
  <c r="P74" i="2"/>
  <c r="G74" i="2"/>
  <c r="K74" i="2" s="1"/>
  <c r="O74" i="2" s="1"/>
  <c r="F74" i="2"/>
  <c r="D74" i="2"/>
  <c r="B74" i="2"/>
  <c r="P73" i="2"/>
  <c r="K73" i="2"/>
  <c r="O73" i="2" s="1"/>
  <c r="G73" i="2"/>
  <c r="F73" i="2"/>
  <c r="Q73" i="2" s="1"/>
  <c r="D73" i="2"/>
  <c r="B73" i="2"/>
  <c r="Q72" i="2"/>
  <c r="G72" i="2"/>
  <c r="K72" i="2" s="1"/>
  <c r="O72" i="2" s="1"/>
  <c r="F72" i="2"/>
  <c r="D72" i="2"/>
  <c r="P72" i="2"/>
  <c r="B72" i="2"/>
  <c r="K71" i="2"/>
  <c r="O71" i="2" s="1"/>
  <c r="G71" i="2"/>
  <c r="F71" i="2"/>
  <c r="Q71" i="2" s="1"/>
  <c r="P71" i="2"/>
  <c r="B71" i="2"/>
  <c r="Q70" i="2"/>
  <c r="P70" i="2"/>
  <c r="G70" i="2"/>
  <c r="K70" i="2" s="1"/>
  <c r="O70" i="2" s="1"/>
  <c r="F70" i="2"/>
  <c r="D70" i="2"/>
  <c r="B70" i="2"/>
  <c r="P69" i="2"/>
  <c r="K69" i="2"/>
  <c r="O69" i="2" s="1"/>
  <c r="G69" i="2"/>
  <c r="F69" i="2"/>
  <c r="Q69" i="2" s="1"/>
  <c r="D69" i="2"/>
  <c r="B69" i="2"/>
  <c r="Q68" i="2"/>
  <c r="G68" i="2"/>
  <c r="K68" i="2" s="1"/>
  <c r="O68" i="2" s="1"/>
  <c r="F68" i="2"/>
  <c r="D68" i="2"/>
  <c r="P68" i="2"/>
  <c r="B68" i="2"/>
  <c r="K67" i="2"/>
  <c r="O67" i="2" s="1"/>
  <c r="G67" i="2"/>
  <c r="F67" i="2"/>
  <c r="Q67" i="2" s="1"/>
  <c r="P67" i="2"/>
  <c r="B67" i="2"/>
  <c r="Q66" i="2"/>
  <c r="P66" i="2"/>
  <c r="G66" i="2"/>
  <c r="K66" i="2" s="1"/>
  <c r="O66" i="2" s="1"/>
  <c r="F66" i="2"/>
  <c r="D66" i="2"/>
  <c r="B66" i="2"/>
  <c r="P65" i="2"/>
  <c r="K65" i="2"/>
  <c r="O65" i="2" s="1"/>
  <c r="G65" i="2"/>
  <c r="F65" i="2"/>
  <c r="Q65" i="2" s="1"/>
  <c r="D65" i="2"/>
  <c r="B65" i="2"/>
  <c r="Q64" i="2"/>
  <c r="G64" i="2"/>
  <c r="K64" i="2" s="1"/>
  <c r="O64" i="2" s="1"/>
  <c r="F64" i="2"/>
  <c r="D64" i="2"/>
  <c r="P64" i="2"/>
  <c r="B64" i="2"/>
  <c r="K63" i="2"/>
  <c r="O63" i="2" s="1"/>
  <c r="G63" i="2"/>
  <c r="F63" i="2"/>
  <c r="Q63" i="2" s="1"/>
  <c r="P63" i="2"/>
  <c r="B63" i="2"/>
  <c r="Q62" i="2"/>
  <c r="P62" i="2"/>
  <c r="G62" i="2"/>
  <c r="K62" i="2" s="1"/>
  <c r="O62" i="2" s="1"/>
  <c r="F62" i="2"/>
  <c r="D62" i="2"/>
  <c r="B62" i="2"/>
  <c r="P61" i="2"/>
  <c r="K61" i="2"/>
  <c r="O61" i="2" s="1"/>
  <c r="G61" i="2"/>
  <c r="F61" i="2"/>
  <c r="Q61" i="2" s="1"/>
  <c r="D61" i="2"/>
  <c r="B61" i="2"/>
  <c r="Q60" i="2"/>
  <c r="G60" i="2"/>
  <c r="K60" i="2" s="1"/>
  <c r="O60" i="2" s="1"/>
  <c r="F60" i="2"/>
  <c r="D60" i="2"/>
  <c r="P60" i="2"/>
  <c r="B60" i="2"/>
  <c r="K59" i="2"/>
  <c r="O59" i="2" s="1"/>
  <c r="G59" i="2"/>
  <c r="F59" i="2"/>
  <c r="Q59" i="2" s="1"/>
  <c r="P59" i="2"/>
  <c r="B59" i="2"/>
  <c r="Q58" i="2"/>
  <c r="P58" i="2"/>
  <c r="G58" i="2"/>
  <c r="K58" i="2" s="1"/>
  <c r="O58" i="2" s="1"/>
  <c r="F58" i="2"/>
  <c r="D58" i="2"/>
  <c r="B58" i="2"/>
  <c r="P57" i="2"/>
  <c r="K57" i="2"/>
  <c r="O57" i="2" s="1"/>
  <c r="G57" i="2"/>
  <c r="F57" i="2"/>
  <c r="Q57" i="2" s="1"/>
  <c r="D57" i="2"/>
  <c r="B57" i="2"/>
  <c r="Q56" i="2"/>
  <c r="G56" i="2"/>
  <c r="K56" i="2" s="1"/>
  <c r="O56" i="2" s="1"/>
  <c r="F56" i="2"/>
  <c r="D56" i="2"/>
  <c r="P56" i="2"/>
  <c r="B56" i="2"/>
  <c r="K55" i="2"/>
  <c r="O55" i="2" s="1"/>
  <c r="G55" i="2"/>
  <c r="F55" i="2"/>
  <c r="Q55" i="2" s="1"/>
  <c r="P55" i="2"/>
  <c r="B55" i="2"/>
  <c r="Q54" i="2"/>
  <c r="P54" i="2"/>
  <c r="G54" i="2"/>
  <c r="K54" i="2" s="1"/>
  <c r="O54" i="2" s="1"/>
  <c r="F54" i="2"/>
  <c r="D54" i="2"/>
  <c r="B54" i="2"/>
  <c r="P53" i="2"/>
  <c r="K53" i="2"/>
  <c r="O53" i="2" s="1"/>
  <c r="G53" i="2"/>
  <c r="F53" i="2"/>
  <c r="Q53" i="2" s="1"/>
  <c r="D53" i="2"/>
  <c r="B53" i="2"/>
  <c r="Q52" i="2"/>
  <c r="G52" i="2"/>
  <c r="K52" i="2" s="1"/>
  <c r="O52" i="2" s="1"/>
  <c r="F52" i="2"/>
  <c r="D52" i="2"/>
  <c r="P52" i="2"/>
  <c r="B52" i="2"/>
  <c r="K51" i="2"/>
  <c r="O51" i="2" s="1"/>
  <c r="G51" i="2"/>
  <c r="F51" i="2"/>
  <c r="Q51" i="2" s="1"/>
  <c r="P51" i="2"/>
  <c r="B51" i="2"/>
  <c r="Q50" i="2"/>
  <c r="P50" i="2"/>
  <c r="G50" i="2"/>
  <c r="K50" i="2" s="1"/>
  <c r="O50" i="2" s="1"/>
  <c r="F50" i="2"/>
  <c r="D50" i="2"/>
  <c r="B50" i="2"/>
  <c r="P49" i="2"/>
  <c r="K49" i="2"/>
  <c r="O49" i="2" s="1"/>
  <c r="G49" i="2"/>
  <c r="F49" i="2"/>
  <c r="Q49" i="2" s="1"/>
  <c r="D49" i="2"/>
  <c r="B49" i="2"/>
  <c r="Q48" i="2"/>
  <c r="G48" i="2"/>
  <c r="K48" i="2" s="1"/>
  <c r="O48" i="2" s="1"/>
  <c r="F48" i="2"/>
  <c r="D48" i="2"/>
  <c r="P48" i="2"/>
  <c r="B48" i="2"/>
  <c r="K47" i="2"/>
  <c r="O47" i="2" s="1"/>
  <c r="G47" i="2"/>
  <c r="F47" i="2"/>
  <c r="Q47" i="2" s="1"/>
  <c r="P47" i="2"/>
  <c r="B47" i="2"/>
  <c r="Q46" i="2"/>
  <c r="P46" i="2"/>
  <c r="G46" i="2"/>
  <c r="K46" i="2" s="1"/>
  <c r="O46" i="2" s="1"/>
  <c r="F46" i="2"/>
  <c r="D46" i="2"/>
  <c r="B46" i="2"/>
  <c r="P45" i="2"/>
  <c r="K45" i="2"/>
  <c r="O45" i="2" s="1"/>
  <c r="G45" i="2"/>
  <c r="F45" i="2"/>
  <c r="Q45" i="2" s="1"/>
  <c r="D45" i="2"/>
  <c r="B45" i="2"/>
  <c r="Q44" i="2"/>
  <c r="G44" i="2"/>
  <c r="K44" i="2" s="1"/>
  <c r="O44" i="2" s="1"/>
  <c r="F44" i="2"/>
  <c r="D44" i="2"/>
  <c r="P44" i="2"/>
  <c r="B44" i="2"/>
  <c r="K43" i="2"/>
  <c r="O43" i="2" s="1"/>
  <c r="G43" i="2"/>
  <c r="F43" i="2"/>
  <c r="Q43" i="2" s="1"/>
  <c r="P43" i="2"/>
  <c r="B43" i="2"/>
  <c r="Q42" i="2"/>
  <c r="P42" i="2"/>
  <c r="G42" i="2"/>
  <c r="K42" i="2" s="1"/>
  <c r="O42" i="2" s="1"/>
  <c r="F42" i="2"/>
  <c r="D42" i="2"/>
  <c r="B42" i="2"/>
  <c r="P41" i="2"/>
  <c r="K41" i="2"/>
  <c r="O41" i="2" s="1"/>
  <c r="G41" i="2"/>
  <c r="F41" i="2"/>
  <c r="Q41" i="2" s="1"/>
  <c r="D41" i="2"/>
  <c r="B41" i="2"/>
  <c r="Q40" i="2"/>
  <c r="G40" i="2"/>
  <c r="K40" i="2" s="1"/>
  <c r="O40" i="2" s="1"/>
  <c r="F40" i="2"/>
  <c r="D40" i="2"/>
  <c r="P40" i="2"/>
  <c r="B40" i="2"/>
  <c r="K39" i="2"/>
  <c r="O39" i="2" s="1"/>
  <c r="G39" i="2"/>
  <c r="F39" i="2"/>
  <c r="Q39" i="2" s="1"/>
  <c r="P39" i="2"/>
  <c r="B39" i="2"/>
  <c r="Q38" i="2"/>
  <c r="P38" i="2"/>
  <c r="G38" i="2"/>
  <c r="K38" i="2" s="1"/>
  <c r="O38" i="2" s="1"/>
  <c r="F38" i="2"/>
  <c r="D38" i="2"/>
  <c r="B38" i="2"/>
  <c r="P37" i="2"/>
  <c r="K37" i="2"/>
  <c r="O37" i="2" s="1"/>
  <c r="G37" i="2"/>
  <c r="F37" i="2"/>
  <c r="Q37" i="2" s="1"/>
  <c r="D37" i="2"/>
  <c r="B37" i="2"/>
  <c r="Q36" i="2"/>
  <c r="G36" i="2"/>
  <c r="K36" i="2" s="1"/>
  <c r="O36" i="2" s="1"/>
  <c r="F36" i="2"/>
  <c r="D36" i="2"/>
  <c r="P36" i="2"/>
  <c r="B36" i="2"/>
  <c r="K35" i="2"/>
  <c r="O35" i="2" s="1"/>
  <c r="G35" i="2"/>
  <c r="F35" i="2"/>
  <c r="Q35" i="2" s="1"/>
  <c r="P35" i="2"/>
  <c r="B35" i="2"/>
  <c r="Q34" i="2"/>
  <c r="P34" i="2"/>
  <c r="G34" i="2"/>
  <c r="K34" i="2" s="1"/>
  <c r="O34" i="2" s="1"/>
  <c r="F34" i="2"/>
  <c r="D34" i="2"/>
  <c r="B34" i="2"/>
  <c r="P33" i="2"/>
  <c r="K33" i="2"/>
  <c r="O33" i="2" s="1"/>
  <c r="G33" i="2"/>
  <c r="F33" i="2"/>
  <c r="Q33" i="2" s="1"/>
  <c r="D33" i="2"/>
  <c r="B33" i="2"/>
  <c r="Q32" i="2"/>
  <c r="G32" i="2"/>
  <c r="K32" i="2" s="1"/>
  <c r="O32" i="2" s="1"/>
  <c r="F32" i="2"/>
  <c r="D32" i="2"/>
  <c r="P32" i="2"/>
  <c r="B32" i="2"/>
  <c r="K31" i="2"/>
  <c r="O31" i="2" s="1"/>
  <c r="G31" i="2"/>
  <c r="F31" i="2"/>
  <c r="Q31" i="2" s="1"/>
  <c r="P31" i="2"/>
  <c r="B31" i="2"/>
  <c r="Q30" i="2"/>
  <c r="P30" i="2"/>
  <c r="G30" i="2"/>
  <c r="K30" i="2" s="1"/>
  <c r="O30" i="2" s="1"/>
  <c r="F30" i="2"/>
  <c r="D30" i="2"/>
  <c r="B30" i="2"/>
  <c r="P29" i="2"/>
  <c r="K29" i="2"/>
  <c r="O29" i="2" s="1"/>
  <c r="G29" i="2"/>
  <c r="F29" i="2"/>
  <c r="Q29" i="2" s="1"/>
  <c r="D29" i="2"/>
  <c r="B29" i="2"/>
  <c r="Q28" i="2"/>
  <c r="G28" i="2"/>
  <c r="K28" i="2" s="1"/>
  <c r="O28" i="2" s="1"/>
  <c r="F28" i="2"/>
  <c r="D28" i="2"/>
  <c r="P28" i="2"/>
  <c r="B28" i="2"/>
  <c r="K27" i="2"/>
  <c r="O27" i="2" s="1"/>
  <c r="G27" i="2"/>
  <c r="F27" i="2"/>
  <c r="Q27" i="2" s="1"/>
  <c r="P27" i="2"/>
  <c r="B27" i="2"/>
  <c r="Q26" i="2"/>
  <c r="P26" i="2"/>
  <c r="G26" i="2"/>
  <c r="K26" i="2" s="1"/>
  <c r="O26" i="2" s="1"/>
  <c r="F26" i="2"/>
  <c r="D26" i="2"/>
  <c r="B26" i="2"/>
  <c r="P25" i="2"/>
  <c r="K25" i="2"/>
  <c r="O25" i="2" s="1"/>
  <c r="G25" i="2"/>
  <c r="F25" i="2"/>
  <c r="Q25" i="2" s="1"/>
  <c r="D25" i="2"/>
  <c r="B25" i="2"/>
  <c r="Q24" i="2"/>
  <c r="G24" i="2"/>
  <c r="K24" i="2" s="1"/>
  <c r="O24" i="2" s="1"/>
  <c r="F24" i="2"/>
  <c r="D24" i="2"/>
  <c r="P24" i="2"/>
  <c r="B24" i="2"/>
  <c r="K23" i="2"/>
  <c r="O23" i="2" s="1"/>
  <c r="G23" i="2"/>
  <c r="F23" i="2"/>
  <c r="Q23" i="2" s="1"/>
  <c r="P23" i="2"/>
  <c r="B23" i="2"/>
  <c r="Q22" i="2"/>
  <c r="P22" i="2"/>
  <c r="G22" i="2"/>
  <c r="K22" i="2" s="1"/>
  <c r="O22" i="2" s="1"/>
  <c r="F22" i="2"/>
  <c r="D22" i="2"/>
  <c r="B22" i="2"/>
  <c r="P21" i="2"/>
  <c r="K21" i="2"/>
  <c r="O21" i="2" s="1"/>
  <c r="G21" i="2"/>
  <c r="F21" i="2"/>
  <c r="Q21" i="2" s="1"/>
  <c r="D21" i="2"/>
  <c r="B21" i="2"/>
  <c r="Q20" i="2"/>
  <c r="G20" i="2"/>
  <c r="K20" i="2" s="1"/>
  <c r="O20" i="2" s="1"/>
  <c r="F20" i="2"/>
  <c r="D20" i="2"/>
  <c r="P20" i="2"/>
  <c r="B20" i="2"/>
  <c r="K19" i="2"/>
  <c r="O19" i="2" s="1"/>
  <c r="G19" i="2"/>
  <c r="F19" i="2"/>
  <c r="Q19" i="2" s="1"/>
  <c r="P19" i="2"/>
  <c r="B19" i="2"/>
  <c r="Q18" i="2"/>
  <c r="P18" i="2"/>
  <c r="G18" i="2"/>
  <c r="K18" i="2" s="1"/>
  <c r="O18" i="2" s="1"/>
  <c r="F18" i="2"/>
  <c r="D18" i="2"/>
  <c r="B18" i="2"/>
  <c r="P17" i="2"/>
  <c r="K17" i="2"/>
  <c r="O17" i="2" s="1"/>
  <c r="G17" i="2"/>
  <c r="F17" i="2"/>
  <c r="Q17" i="2" s="1"/>
  <c r="D17" i="2"/>
  <c r="B17" i="2"/>
  <c r="Q16" i="2"/>
  <c r="G16" i="2"/>
  <c r="K16" i="2" s="1"/>
  <c r="O16" i="2" s="1"/>
  <c r="F16" i="2"/>
  <c r="D16" i="2"/>
  <c r="P16" i="2"/>
  <c r="B16" i="2"/>
  <c r="K15" i="2"/>
  <c r="O15" i="2" s="1"/>
  <c r="G15" i="2"/>
  <c r="F15" i="2"/>
  <c r="Q15" i="2" s="1"/>
  <c r="P15" i="2"/>
  <c r="B15" i="2"/>
  <c r="Q14" i="2"/>
  <c r="P14" i="2"/>
  <c r="G14" i="2"/>
  <c r="K14" i="2" s="1"/>
  <c r="O14" i="2" s="1"/>
  <c r="F14" i="2"/>
  <c r="D14" i="2"/>
  <c r="B14" i="2"/>
  <c r="P13" i="2"/>
  <c r="K13" i="2"/>
  <c r="O13" i="2" s="1"/>
  <c r="G13" i="2"/>
  <c r="F13" i="2"/>
  <c r="Q13" i="2" s="1"/>
  <c r="D13" i="2"/>
  <c r="B13" i="2"/>
  <c r="Q12" i="2"/>
  <c r="G12" i="2"/>
  <c r="K12" i="2" s="1"/>
  <c r="O12" i="2" s="1"/>
  <c r="F12" i="2"/>
  <c r="D12" i="2"/>
  <c r="P12" i="2"/>
  <c r="B12" i="2"/>
  <c r="K11" i="2"/>
  <c r="O11" i="2" s="1"/>
  <c r="G11" i="2"/>
  <c r="F11" i="2"/>
  <c r="Q11" i="2" s="1"/>
  <c r="P11" i="2"/>
  <c r="B11" i="2"/>
  <c r="Q10" i="2"/>
  <c r="P10" i="2"/>
  <c r="G10" i="2"/>
  <c r="K10" i="2" s="1"/>
  <c r="O10" i="2" s="1"/>
  <c r="F10" i="2"/>
  <c r="D10" i="2"/>
  <c r="B10" i="2"/>
  <c r="P9" i="2"/>
  <c r="K9" i="2"/>
  <c r="O9" i="2" s="1"/>
  <c r="G9" i="2"/>
  <c r="F9" i="2"/>
  <c r="Q9" i="2" s="1"/>
  <c r="D9" i="2"/>
  <c r="B9" i="2"/>
  <c r="Q8" i="2"/>
  <c r="G8" i="2"/>
  <c r="K8" i="2" s="1"/>
  <c r="O8" i="2" s="1"/>
  <c r="F8" i="2"/>
  <c r="D8" i="2"/>
  <c r="P8" i="2"/>
  <c r="B8" i="2"/>
  <c r="K7" i="2"/>
  <c r="O7" i="2" s="1"/>
  <c r="G7" i="2"/>
  <c r="F7" i="2"/>
  <c r="Q7" i="2" s="1"/>
  <c r="P7" i="2"/>
  <c r="B7" i="2"/>
  <c r="Q6" i="2"/>
  <c r="P6" i="2"/>
  <c r="G6" i="2"/>
  <c r="K6" i="2" s="1"/>
  <c r="O6" i="2" s="1"/>
  <c r="F6" i="2"/>
  <c r="D6" i="2"/>
  <c r="B6" i="2"/>
  <c r="P5" i="2"/>
  <c r="K5" i="2"/>
  <c r="O5" i="2" s="1"/>
  <c r="G5" i="2"/>
  <c r="F5" i="2"/>
  <c r="Q5" i="2" s="1"/>
  <c r="D5" i="2"/>
  <c r="B5" i="2"/>
  <c r="Q4" i="2"/>
  <c r="G4" i="2"/>
  <c r="K4" i="2" s="1"/>
  <c r="O4" i="2" s="1"/>
  <c r="F4" i="2"/>
  <c r="D4" i="2"/>
  <c r="P4" i="2"/>
  <c r="B4" i="2"/>
  <c r="K3" i="2"/>
  <c r="O3" i="2" s="1"/>
  <c r="G3" i="2"/>
  <c r="F3" i="2"/>
  <c r="Q3" i="2" s="1"/>
  <c r="P3" i="2"/>
  <c r="B3" i="2"/>
  <c r="K2" i="2"/>
  <c r="G2" i="2"/>
  <c r="F2" i="2"/>
  <c r="D2" i="2"/>
  <c r="B2" i="2"/>
  <c r="O949" i="8"/>
  <c r="O948" i="8"/>
  <c r="O947" i="8"/>
  <c r="O946" i="8"/>
  <c r="O945" i="8"/>
  <c r="O944" i="8"/>
  <c r="O943" i="8"/>
  <c r="O942" i="8"/>
  <c r="O941" i="8"/>
  <c r="O940" i="8"/>
  <c r="O939" i="8"/>
  <c r="O938" i="8"/>
  <c r="O937" i="8"/>
  <c r="O936" i="8"/>
  <c r="O935" i="8"/>
  <c r="O934" i="8"/>
  <c r="O933" i="8"/>
  <c r="O932" i="8"/>
  <c r="O931" i="8"/>
  <c r="O930" i="8"/>
  <c r="O929" i="8"/>
  <c r="O928" i="8"/>
  <c r="O927" i="8"/>
  <c r="O926" i="8"/>
  <c r="O925" i="8"/>
  <c r="O924" i="8"/>
  <c r="O923" i="8"/>
  <c r="O922" i="8"/>
  <c r="O921" i="8"/>
  <c r="O920" i="8"/>
  <c r="O919" i="8"/>
  <c r="O918" i="8"/>
  <c r="O917" i="8"/>
  <c r="O916" i="8"/>
  <c r="O915" i="8"/>
  <c r="O914" i="8"/>
  <c r="O913" i="8"/>
  <c r="O912" i="8"/>
  <c r="O911" i="8"/>
  <c r="O910" i="8"/>
  <c r="O909" i="8"/>
  <c r="O908" i="8"/>
  <c r="O907" i="8"/>
  <c r="O906" i="8"/>
  <c r="O905" i="8"/>
  <c r="O904" i="8"/>
  <c r="O903" i="8"/>
  <c r="O902" i="8"/>
  <c r="O901" i="8"/>
  <c r="O900" i="8"/>
  <c r="O899" i="8"/>
  <c r="O898" i="8"/>
  <c r="O897" i="8"/>
  <c r="O896" i="8"/>
  <c r="O895" i="8"/>
  <c r="O894" i="8"/>
  <c r="O893" i="8"/>
  <c r="O892" i="8"/>
  <c r="O891" i="8"/>
  <c r="O890" i="8"/>
  <c r="O889" i="8"/>
  <c r="O888" i="8"/>
  <c r="O887" i="8"/>
  <c r="O886" i="8"/>
  <c r="O885" i="8"/>
  <c r="O884" i="8"/>
  <c r="O883" i="8"/>
  <c r="O882" i="8"/>
  <c r="O881" i="8"/>
  <c r="O880" i="8"/>
  <c r="O879" i="8"/>
  <c r="O878" i="8"/>
  <c r="O877" i="8"/>
  <c r="O876" i="8"/>
  <c r="O875" i="8"/>
  <c r="O874" i="8"/>
  <c r="O873" i="8"/>
  <c r="O872" i="8"/>
  <c r="O871" i="8"/>
  <c r="O870" i="8"/>
  <c r="O869" i="8"/>
  <c r="O868" i="8"/>
  <c r="O867" i="8"/>
  <c r="O866" i="8"/>
  <c r="O865" i="8"/>
  <c r="O864" i="8"/>
  <c r="O863" i="8"/>
  <c r="O862" i="8"/>
  <c r="O861" i="8"/>
  <c r="O860" i="8"/>
  <c r="O859" i="8"/>
  <c r="O858" i="8"/>
  <c r="O857" i="8"/>
  <c r="O856" i="8"/>
  <c r="O855" i="8"/>
  <c r="O854" i="8"/>
  <c r="O853" i="8"/>
  <c r="O852" i="8"/>
  <c r="O851" i="8"/>
  <c r="O850" i="8"/>
  <c r="O849" i="8"/>
  <c r="O848" i="8"/>
  <c r="O847" i="8"/>
  <c r="O846" i="8"/>
  <c r="O845" i="8"/>
  <c r="O844" i="8"/>
  <c r="O843" i="8"/>
  <c r="O842" i="8"/>
  <c r="O841" i="8"/>
  <c r="O840" i="8"/>
  <c r="O839" i="8"/>
  <c r="O838" i="8"/>
  <c r="O837" i="8"/>
  <c r="O836" i="8"/>
  <c r="O835" i="8"/>
  <c r="O834" i="8"/>
  <c r="O833" i="8"/>
  <c r="O832" i="8"/>
  <c r="O831" i="8"/>
  <c r="O830" i="8"/>
  <c r="O829" i="8"/>
  <c r="O828" i="8"/>
  <c r="O827" i="8"/>
  <c r="O826" i="8"/>
  <c r="O825" i="8"/>
  <c r="O824" i="8"/>
  <c r="O823" i="8"/>
  <c r="O822" i="8"/>
  <c r="O821" i="8"/>
  <c r="O820" i="8"/>
  <c r="O819" i="8"/>
  <c r="O818" i="8"/>
  <c r="O817" i="8"/>
  <c r="O816" i="8"/>
  <c r="O815" i="8"/>
  <c r="O814" i="8"/>
  <c r="O813" i="8"/>
  <c r="O812" i="8"/>
  <c r="O811" i="8"/>
  <c r="O810" i="8"/>
  <c r="O809" i="8"/>
  <c r="O808" i="8"/>
  <c r="O807" i="8"/>
  <c r="O806" i="8"/>
  <c r="O805" i="8"/>
  <c r="O804" i="8"/>
  <c r="O803" i="8"/>
  <c r="O802" i="8"/>
  <c r="O801" i="8"/>
  <c r="O800" i="8"/>
  <c r="O799" i="8"/>
  <c r="O798" i="8"/>
  <c r="O797" i="8"/>
  <c r="O796" i="8"/>
  <c r="O795" i="8"/>
  <c r="O794" i="8"/>
  <c r="O793" i="8"/>
  <c r="O792" i="8"/>
  <c r="O791" i="8"/>
  <c r="O790" i="8"/>
  <c r="O789" i="8"/>
  <c r="O788" i="8"/>
  <c r="O787" i="8"/>
  <c r="O786" i="8"/>
  <c r="O785" i="8"/>
  <c r="O784" i="8"/>
  <c r="O783" i="8"/>
  <c r="O782" i="8"/>
  <c r="O781" i="8"/>
  <c r="O780" i="8"/>
  <c r="O779" i="8"/>
  <c r="O778" i="8"/>
  <c r="O777" i="8"/>
  <c r="O776" i="8"/>
  <c r="O775" i="8"/>
  <c r="O774" i="8"/>
  <c r="O773" i="8"/>
  <c r="O772" i="8"/>
  <c r="O771" i="8"/>
  <c r="O770" i="8"/>
  <c r="O769" i="8"/>
  <c r="O768" i="8"/>
  <c r="O767" i="8"/>
  <c r="O766" i="8"/>
  <c r="O765" i="8"/>
  <c r="O764" i="8"/>
  <c r="O763" i="8"/>
  <c r="O762" i="8"/>
  <c r="O761" i="8"/>
  <c r="O760" i="8"/>
  <c r="O759" i="8"/>
  <c r="O758" i="8"/>
  <c r="O757" i="8"/>
  <c r="O756" i="8"/>
  <c r="O755" i="8"/>
  <c r="O754" i="8"/>
  <c r="O753" i="8"/>
  <c r="O752" i="8"/>
  <c r="O751" i="8"/>
  <c r="O750" i="8"/>
  <c r="O749" i="8"/>
  <c r="O748" i="8"/>
  <c r="O747" i="8"/>
  <c r="O746" i="8"/>
  <c r="O745" i="8"/>
  <c r="O744" i="8"/>
  <c r="O743" i="8"/>
  <c r="O742" i="8"/>
  <c r="O741" i="8"/>
  <c r="O740" i="8"/>
  <c r="O739" i="8"/>
  <c r="O738" i="8"/>
  <c r="O737" i="8"/>
  <c r="O736" i="8"/>
  <c r="O735" i="8"/>
  <c r="O734" i="8"/>
  <c r="O733" i="8"/>
  <c r="O732" i="8"/>
  <c r="O731" i="8"/>
  <c r="O730" i="8"/>
  <c r="O729" i="8"/>
  <c r="O728" i="8"/>
  <c r="O727" i="8"/>
  <c r="O726" i="8"/>
  <c r="O725" i="8"/>
  <c r="O724" i="8"/>
  <c r="O723" i="8"/>
  <c r="O722" i="8"/>
  <c r="O721" i="8"/>
  <c r="O720" i="8"/>
  <c r="O719" i="8"/>
  <c r="O718" i="8"/>
  <c r="O717" i="8"/>
  <c r="O716" i="8"/>
  <c r="O715" i="8"/>
  <c r="O714" i="8"/>
  <c r="O713" i="8"/>
  <c r="O712" i="8"/>
  <c r="O711" i="8"/>
  <c r="O710" i="8"/>
  <c r="O709" i="8"/>
  <c r="O708" i="8"/>
  <c r="O707" i="8"/>
  <c r="O706" i="8"/>
  <c r="O705" i="8"/>
  <c r="O704" i="8"/>
  <c r="O703" i="8"/>
  <c r="O702" i="8"/>
  <c r="O701" i="8"/>
  <c r="O700" i="8"/>
  <c r="O699" i="8"/>
  <c r="O698" i="8"/>
  <c r="O697" i="8"/>
  <c r="O696" i="8"/>
  <c r="O695" i="8"/>
  <c r="O694" i="8"/>
  <c r="O693" i="8"/>
  <c r="O692" i="8"/>
  <c r="O691" i="8"/>
  <c r="O690" i="8"/>
  <c r="O689" i="8"/>
  <c r="O688" i="8"/>
  <c r="O687" i="8"/>
  <c r="O686" i="8"/>
  <c r="O685" i="8"/>
  <c r="O684" i="8"/>
  <c r="O683" i="8"/>
  <c r="O682" i="8"/>
  <c r="O681" i="8"/>
  <c r="O680" i="8"/>
  <c r="O679" i="8"/>
  <c r="O678" i="8"/>
  <c r="O677" i="8"/>
  <c r="O676" i="8"/>
  <c r="O675" i="8"/>
  <c r="O674" i="8"/>
  <c r="O673" i="8"/>
  <c r="O672" i="8"/>
  <c r="O671" i="8"/>
  <c r="O670" i="8"/>
  <c r="O669" i="8"/>
  <c r="O668" i="8"/>
  <c r="O667" i="8"/>
  <c r="O666" i="8"/>
  <c r="O665" i="8"/>
  <c r="O664" i="8"/>
  <c r="O663" i="8"/>
  <c r="O662" i="8"/>
  <c r="O661" i="8"/>
  <c r="O660" i="8"/>
  <c r="O659" i="8"/>
  <c r="O658" i="8"/>
  <c r="O657" i="8"/>
  <c r="O656" i="8"/>
  <c r="O655" i="8"/>
  <c r="O654" i="8"/>
  <c r="O653" i="8"/>
  <c r="O652" i="8"/>
  <c r="O651" i="8"/>
  <c r="O650" i="8"/>
  <c r="O649" i="8"/>
  <c r="O648" i="8"/>
  <c r="O647" i="8"/>
  <c r="O646" i="8"/>
  <c r="O645" i="8"/>
  <c r="O644" i="8"/>
  <c r="O643" i="8"/>
  <c r="O642" i="8"/>
  <c r="O641" i="8"/>
  <c r="O640" i="8"/>
  <c r="O639" i="8"/>
  <c r="O638" i="8"/>
  <c r="O637" i="8"/>
  <c r="O636" i="8"/>
  <c r="O635" i="8"/>
  <c r="O634" i="8"/>
  <c r="O633" i="8"/>
  <c r="O632" i="8"/>
  <c r="O631" i="8"/>
  <c r="O630" i="8"/>
  <c r="O629" i="8"/>
  <c r="O628" i="8"/>
  <c r="O627" i="8"/>
  <c r="O626" i="8"/>
  <c r="O625" i="8"/>
  <c r="O624" i="8"/>
  <c r="O623" i="8"/>
  <c r="O622" i="8"/>
  <c r="O621" i="8"/>
  <c r="O620" i="8"/>
  <c r="O619" i="8"/>
  <c r="O618" i="8"/>
  <c r="O617" i="8"/>
  <c r="O616" i="8"/>
  <c r="O615" i="8"/>
  <c r="O614" i="8"/>
  <c r="O613" i="8"/>
  <c r="O612" i="8"/>
  <c r="O611" i="8"/>
  <c r="O610" i="8"/>
  <c r="O609" i="8"/>
  <c r="O608" i="8"/>
  <c r="O607" i="8"/>
  <c r="O606" i="8"/>
  <c r="O605" i="8"/>
  <c r="O604" i="8"/>
  <c r="O603" i="8"/>
  <c r="O602" i="8"/>
  <c r="O601" i="8"/>
  <c r="O600" i="8"/>
  <c r="O599" i="8"/>
  <c r="O598" i="8"/>
  <c r="O597" i="8"/>
  <c r="O596" i="8"/>
  <c r="O595" i="8"/>
  <c r="O594" i="8"/>
  <c r="O593" i="8"/>
  <c r="O592" i="8"/>
  <c r="O591" i="8"/>
  <c r="O590" i="8"/>
  <c r="O589" i="8"/>
  <c r="O588" i="8"/>
  <c r="O587" i="8"/>
  <c r="O586" i="8"/>
  <c r="O585" i="8"/>
  <c r="O584" i="8"/>
  <c r="O583" i="8"/>
  <c r="O582" i="8"/>
  <c r="O581" i="8"/>
  <c r="O580" i="8"/>
  <c r="O579" i="8"/>
  <c r="O578" i="8"/>
  <c r="O577" i="8"/>
  <c r="O576" i="8"/>
  <c r="O575" i="8"/>
  <c r="O574" i="8"/>
  <c r="O573" i="8"/>
  <c r="O572" i="8"/>
  <c r="O571" i="8"/>
  <c r="O570" i="8"/>
  <c r="O569" i="8"/>
  <c r="O568" i="8"/>
  <c r="O567" i="8"/>
  <c r="O566" i="8"/>
  <c r="O565" i="8"/>
  <c r="O564" i="8"/>
  <c r="O563" i="8"/>
  <c r="O562" i="8"/>
  <c r="O561" i="8"/>
  <c r="O560" i="8"/>
  <c r="O559" i="8"/>
  <c r="O558" i="8"/>
  <c r="O557" i="8"/>
  <c r="O556" i="8"/>
  <c r="O555" i="8"/>
  <c r="O554" i="8"/>
  <c r="O553" i="8"/>
  <c r="O552" i="8"/>
  <c r="O551" i="8"/>
  <c r="O550" i="8"/>
  <c r="O549" i="8"/>
  <c r="O548" i="8"/>
  <c r="O547" i="8"/>
  <c r="O546" i="8"/>
  <c r="O545" i="8"/>
  <c r="O544" i="8"/>
  <c r="O543" i="8"/>
  <c r="O542" i="8"/>
  <c r="O541" i="8"/>
  <c r="O540" i="8"/>
  <c r="O539" i="8"/>
  <c r="O538" i="8"/>
  <c r="O537" i="8"/>
  <c r="O536" i="8"/>
  <c r="O535" i="8"/>
  <c r="O534" i="8"/>
  <c r="O533" i="8"/>
  <c r="O532" i="8"/>
  <c r="O531" i="8"/>
  <c r="O530" i="8"/>
  <c r="O529" i="8"/>
  <c r="O528" i="8"/>
  <c r="O527" i="8"/>
  <c r="O526" i="8"/>
  <c r="O525" i="8"/>
  <c r="O524" i="8"/>
  <c r="O523" i="8"/>
  <c r="O522" i="8"/>
  <c r="O521" i="8"/>
  <c r="O520" i="8"/>
  <c r="O519" i="8"/>
  <c r="O518" i="8"/>
  <c r="O517" i="8"/>
  <c r="O516" i="8"/>
  <c r="O515" i="8"/>
  <c r="O514" i="8"/>
  <c r="O513" i="8"/>
  <c r="O512" i="8"/>
  <c r="O511" i="8"/>
  <c r="O510" i="8"/>
  <c r="O509" i="8"/>
  <c r="O508" i="8"/>
  <c r="O507" i="8"/>
  <c r="O506" i="8"/>
  <c r="O505" i="8"/>
  <c r="O504" i="8"/>
  <c r="O503" i="8"/>
  <c r="O502" i="8"/>
  <c r="O501" i="8"/>
  <c r="O500" i="8"/>
  <c r="O499" i="8"/>
  <c r="O498" i="8"/>
  <c r="O497" i="8"/>
  <c r="O496" i="8"/>
  <c r="O495" i="8"/>
  <c r="O494" i="8"/>
  <c r="O493" i="8"/>
  <c r="O492" i="8"/>
  <c r="O491" i="8"/>
  <c r="O490" i="8"/>
  <c r="O489" i="8"/>
  <c r="O488" i="8"/>
  <c r="O487" i="8"/>
  <c r="O486" i="8"/>
  <c r="O485" i="8"/>
  <c r="O484" i="8"/>
  <c r="O483" i="8"/>
  <c r="O482" i="8"/>
  <c r="O481" i="8"/>
  <c r="O480" i="8"/>
  <c r="O479" i="8"/>
  <c r="O478" i="8"/>
  <c r="O477" i="8"/>
  <c r="O476" i="8"/>
  <c r="O475" i="8"/>
  <c r="O474" i="8"/>
  <c r="O473" i="8"/>
  <c r="O472" i="8"/>
  <c r="O471" i="8"/>
  <c r="O470" i="8"/>
  <c r="O469" i="8"/>
  <c r="O468" i="8"/>
  <c r="O467" i="8"/>
  <c r="O466" i="8"/>
  <c r="O465" i="8"/>
  <c r="O464" i="8"/>
  <c r="O463" i="8"/>
  <c r="O462" i="8"/>
  <c r="O461" i="8"/>
  <c r="O460" i="8"/>
  <c r="O459" i="8"/>
  <c r="O458" i="8"/>
  <c r="O457" i="8"/>
  <c r="O456" i="8"/>
  <c r="O455" i="8"/>
  <c r="O454" i="8"/>
  <c r="O453" i="8"/>
  <c r="O452" i="8"/>
  <c r="O451" i="8"/>
  <c r="O450" i="8"/>
  <c r="O449" i="8"/>
  <c r="O448" i="8"/>
  <c r="O447" i="8"/>
  <c r="O446" i="8"/>
  <c r="O445" i="8"/>
  <c r="O444" i="8"/>
  <c r="O443" i="8"/>
  <c r="O442" i="8"/>
  <c r="O441" i="8"/>
  <c r="O440" i="8"/>
  <c r="O439" i="8"/>
  <c r="O438" i="8"/>
  <c r="O437" i="8"/>
  <c r="O436" i="8"/>
  <c r="O435" i="8"/>
  <c r="O434" i="8"/>
  <c r="O433" i="8"/>
  <c r="O432" i="8"/>
  <c r="O431" i="8"/>
  <c r="O430" i="8"/>
  <c r="O429" i="8"/>
  <c r="O428" i="8"/>
  <c r="O427" i="8"/>
  <c r="O426" i="8"/>
  <c r="O425" i="8"/>
  <c r="O424" i="8"/>
  <c r="O423" i="8"/>
  <c r="O422" i="8"/>
  <c r="O421" i="8"/>
  <c r="O420" i="8"/>
  <c r="O419" i="8"/>
  <c r="O418" i="8"/>
  <c r="O417" i="8"/>
  <c r="O416" i="8"/>
  <c r="O415" i="8"/>
  <c r="O414" i="8"/>
  <c r="O413" i="8"/>
  <c r="O412" i="8"/>
  <c r="O411" i="8"/>
  <c r="O410" i="8"/>
  <c r="O409" i="8"/>
  <c r="O408" i="8"/>
  <c r="O407" i="8"/>
  <c r="O406" i="8"/>
  <c r="O405" i="8"/>
  <c r="O404" i="8"/>
  <c r="O403" i="8"/>
  <c r="O402" i="8"/>
  <c r="O401" i="8"/>
  <c r="O400" i="8"/>
  <c r="O399" i="8"/>
  <c r="O398" i="8"/>
  <c r="O397" i="8"/>
  <c r="O396" i="8"/>
  <c r="O395" i="8"/>
  <c r="O394" i="8"/>
  <c r="O393" i="8"/>
  <c r="O392" i="8"/>
  <c r="O391" i="8"/>
  <c r="O390" i="8"/>
  <c r="O389" i="8"/>
  <c r="O388" i="8"/>
  <c r="O387" i="8"/>
  <c r="O386" i="8"/>
  <c r="O385" i="8"/>
  <c r="O384" i="8"/>
  <c r="O383" i="8"/>
  <c r="O382" i="8"/>
  <c r="O381" i="8"/>
  <c r="O380" i="8"/>
  <c r="O379" i="8"/>
  <c r="O378" i="8"/>
  <c r="O377" i="8"/>
  <c r="O376" i="8"/>
  <c r="O375" i="8"/>
  <c r="O374" i="8"/>
  <c r="O373" i="8"/>
  <c r="O372" i="8"/>
  <c r="O371" i="8"/>
  <c r="O370" i="8"/>
  <c r="O369" i="8"/>
  <c r="O368" i="8"/>
  <c r="O367" i="8"/>
  <c r="O366" i="8"/>
  <c r="O365" i="8"/>
  <c r="O364" i="8"/>
  <c r="O363" i="8"/>
  <c r="O362" i="8"/>
  <c r="O361" i="8"/>
  <c r="O360" i="8"/>
  <c r="O359" i="8"/>
  <c r="O358" i="8"/>
  <c r="O357" i="8"/>
  <c r="O356" i="8"/>
  <c r="O355" i="8"/>
  <c r="O354" i="8"/>
  <c r="O353" i="8"/>
  <c r="O352" i="8"/>
  <c r="O351" i="8"/>
  <c r="O350" i="8"/>
  <c r="O349" i="8"/>
  <c r="O348" i="8"/>
  <c r="O347" i="8"/>
  <c r="O346" i="8"/>
  <c r="O345" i="8"/>
  <c r="O344" i="8"/>
  <c r="O343" i="8"/>
  <c r="O342" i="8"/>
  <c r="O341" i="8"/>
  <c r="O340" i="8"/>
  <c r="O339" i="8"/>
  <c r="O338" i="8"/>
  <c r="O337" i="8"/>
  <c r="O336" i="8"/>
  <c r="O335" i="8"/>
  <c r="O334" i="8"/>
  <c r="O333" i="8"/>
  <c r="O332" i="8"/>
  <c r="O331" i="8"/>
  <c r="O330" i="8"/>
  <c r="O329" i="8"/>
  <c r="O328" i="8"/>
  <c r="O327" i="8"/>
  <c r="O326" i="8"/>
  <c r="O325" i="8"/>
  <c r="O324" i="8"/>
  <c r="O323" i="8"/>
  <c r="O322" i="8"/>
  <c r="O321" i="8"/>
  <c r="O320" i="8"/>
  <c r="O319" i="8"/>
  <c r="O318" i="8"/>
  <c r="O317" i="8"/>
  <c r="O316" i="8"/>
  <c r="O315" i="8"/>
  <c r="O314" i="8"/>
  <c r="O313" i="8"/>
  <c r="O312" i="8"/>
  <c r="O311" i="8"/>
  <c r="O310" i="8"/>
  <c r="O309" i="8"/>
  <c r="O308" i="8"/>
  <c r="O307" i="8"/>
  <c r="O306" i="8"/>
  <c r="O305" i="8"/>
  <c r="O304" i="8"/>
  <c r="O303" i="8"/>
  <c r="O302" i="8"/>
  <c r="O301" i="8"/>
  <c r="O300" i="8"/>
  <c r="O299" i="8"/>
  <c r="O298" i="8"/>
  <c r="O297" i="8"/>
  <c r="O296" i="8"/>
  <c r="O295" i="8"/>
  <c r="O294" i="8"/>
  <c r="O293" i="8"/>
  <c r="O292" i="8"/>
  <c r="O291" i="8"/>
  <c r="O290" i="8"/>
  <c r="O289" i="8"/>
  <c r="O288" i="8"/>
  <c r="O287" i="8"/>
  <c r="O286" i="8"/>
  <c r="O285" i="8"/>
  <c r="O284" i="8"/>
  <c r="O283" i="8"/>
  <c r="O282" i="8"/>
  <c r="O281" i="8"/>
  <c r="O280" i="8"/>
  <c r="O279" i="8"/>
  <c r="O278" i="8"/>
  <c r="O277" i="8"/>
  <c r="O276" i="8"/>
  <c r="O275" i="8"/>
  <c r="O274" i="8"/>
  <c r="O273" i="8"/>
  <c r="O272" i="8"/>
  <c r="O271" i="8"/>
  <c r="O270" i="8"/>
  <c r="O269" i="8"/>
  <c r="O268" i="8"/>
  <c r="O267" i="8"/>
  <c r="O266" i="8"/>
  <c r="O265" i="8"/>
  <c r="O264" i="8"/>
  <c r="O263" i="8"/>
  <c r="O262" i="8"/>
  <c r="O261" i="8"/>
  <c r="O260" i="8"/>
  <c r="O259" i="8"/>
  <c r="O258" i="8"/>
  <c r="O257" i="8"/>
  <c r="O256" i="8"/>
  <c r="O255" i="8"/>
  <c r="O254" i="8"/>
  <c r="O253" i="8"/>
  <c r="O252" i="8"/>
  <c r="O251" i="8"/>
  <c r="O250" i="8"/>
  <c r="O249" i="8"/>
  <c r="O248" i="8"/>
  <c r="O247" i="8"/>
  <c r="O246" i="8"/>
  <c r="O245" i="8"/>
  <c r="O244" i="8"/>
  <c r="O243" i="8"/>
  <c r="O242" i="8"/>
  <c r="O241" i="8"/>
  <c r="O240" i="8"/>
  <c r="O239" i="8"/>
  <c r="O238" i="8"/>
  <c r="O237" i="8"/>
  <c r="O236" i="8"/>
  <c r="O235" i="8"/>
  <c r="O234" i="8"/>
  <c r="O233" i="8"/>
  <c r="O232" i="8"/>
  <c r="O231" i="8"/>
  <c r="O230" i="8"/>
  <c r="O229" i="8"/>
  <c r="O228" i="8"/>
  <c r="O227" i="8"/>
  <c r="O226" i="8"/>
  <c r="O225" i="8"/>
  <c r="O224" i="8"/>
  <c r="O223" i="8"/>
  <c r="O222" i="8"/>
  <c r="O221" i="8"/>
  <c r="O220" i="8"/>
  <c r="O219" i="8"/>
  <c r="O218" i="8"/>
  <c r="O217" i="8"/>
  <c r="O216" i="8"/>
  <c r="O215" i="8"/>
  <c r="O214" i="8"/>
  <c r="O213" i="8"/>
  <c r="O212" i="8"/>
  <c r="O211" i="8"/>
  <c r="O210" i="8"/>
  <c r="O209" i="8"/>
  <c r="O208" i="8"/>
  <c r="O207" i="8"/>
  <c r="O206" i="8"/>
  <c r="O205" i="8"/>
  <c r="O204" i="8"/>
  <c r="O203" i="8"/>
  <c r="O202" i="8"/>
  <c r="O201" i="8"/>
  <c r="O200" i="8"/>
  <c r="O199" i="8"/>
  <c r="O198" i="8"/>
  <c r="O197" i="8"/>
  <c r="O196" i="8"/>
  <c r="O195" i="8"/>
  <c r="O194" i="8"/>
  <c r="O193" i="8"/>
  <c r="O192" i="8"/>
  <c r="O191" i="8"/>
  <c r="O190" i="8"/>
  <c r="O189" i="8"/>
  <c r="O188" i="8"/>
  <c r="O187" i="8"/>
  <c r="O186" i="8"/>
  <c r="O185" i="8"/>
  <c r="O184" i="8"/>
  <c r="O183" i="8"/>
  <c r="O182" i="8"/>
  <c r="O181" i="8"/>
  <c r="O180" i="8"/>
  <c r="O179" i="8"/>
  <c r="O178" i="8"/>
  <c r="O177" i="8"/>
  <c r="O176" i="8"/>
  <c r="O175" i="8"/>
  <c r="O174" i="8"/>
  <c r="O173" i="8"/>
  <c r="O172" i="8"/>
  <c r="O171" i="8"/>
  <c r="O170" i="8"/>
  <c r="O169" i="8"/>
  <c r="O168" i="8"/>
  <c r="O167" i="8"/>
  <c r="O166" i="8"/>
  <c r="O165" i="8"/>
  <c r="O164" i="8"/>
  <c r="O163" i="8"/>
  <c r="O162" i="8"/>
  <c r="O161" i="8"/>
  <c r="O160" i="8"/>
  <c r="O159" i="8"/>
  <c r="O158" i="8"/>
  <c r="O157" i="8"/>
  <c r="O156" i="8"/>
  <c r="O155" i="8"/>
  <c r="O154" i="8"/>
  <c r="O153" i="8"/>
  <c r="O152" i="8"/>
  <c r="O151" i="8"/>
  <c r="O150" i="8"/>
  <c r="O149" i="8"/>
  <c r="O148" i="8"/>
  <c r="O147" i="8"/>
  <c r="O146" i="8"/>
  <c r="O145" i="8"/>
  <c r="O144" i="8"/>
  <c r="O143" i="8"/>
  <c r="O142" i="8"/>
  <c r="O141" i="8"/>
  <c r="O140" i="8"/>
  <c r="O139" i="8"/>
  <c r="O138" i="8"/>
  <c r="O137" i="8"/>
  <c r="O136" i="8"/>
  <c r="O135" i="8"/>
  <c r="O134" i="8"/>
  <c r="O133" i="8"/>
  <c r="O132" i="8"/>
  <c r="O131" i="8"/>
  <c r="O130" i="8"/>
  <c r="O129" i="8"/>
  <c r="O128" i="8"/>
  <c r="O127" i="8"/>
  <c r="O126" i="8"/>
  <c r="O125" i="8"/>
  <c r="O124" i="8"/>
  <c r="O123" i="8"/>
  <c r="O122" i="8"/>
  <c r="O121" i="8"/>
  <c r="O120" i="8"/>
  <c r="O119" i="8"/>
  <c r="O118" i="8"/>
  <c r="O117" i="8"/>
  <c r="O116" i="8"/>
  <c r="O115" i="8"/>
  <c r="O114" i="8"/>
  <c r="O113" i="8"/>
  <c r="O112" i="8"/>
  <c r="O111" i="8"/>
  <c r="O110" i="8"/>
  <c r="O109" i="8"/>
  <c r="O108" i="8"/>
  <c r="O107" i="8"/>
  <c r="O106" i="8"/>
  <c r="O105" i="8"/>
  <c r="O104" i="8"/>
  <c r="O103" i="8"/>
  <c r="O102" i="8"/>
  <c r="O101" i="8"/>
  <c r="O100" i="8"/>
  <c r="O99" i="8"/>
  <c r="O98" i="8"/>
  <c r="O97" i="8"/>
  <c r="O96" i="8"/>
  <c r="O95" i="8"/>
  <c r="O94" i="8"/>
  <c r="O93" i="8"/>
  <c r="O92" i="8"/>
  <c r="O91" i="8"/>
  <c r="O90" i="8"/>
  <c r="O89" i="8"/>
  <c r="O88" i="8"/>
  <c r="O87" i="8"/>
  <c r="O86" i="8"/>
  <c r="O85" i="8"/>
  <c r="O84" i="8"/>
  <c r="O83" i="8"/>
  <c r="O82" i="8"/>
  <c r="O81" i="8"/>
  <c r="O80" i="8"/>
  <c r="O79" i="8"/>
  <c r="O78" i="8"/>
  <c r="O77" i="8"/>
  <c r="O76" i="8"/>
  <c r="O75" i="8"/>
  <c r="O74" i="8"/>
  <c r="O73" i="8"/>
  <c r="O72" i="8"/>
  <c r="O71" i="8"/>
  <c r="O70" i="8"/>
  <c r="O69" i="8"/>
  <c r="O68" i="8"/>
  <c r="O67" i="8"/>
  <c r="O66" i="8"/>
  <c r="O65" i="8"/>
  <c r="O64" i="8"/>
  <c r="O63" i="8"/>
  <c r="O62" i="8"/>
  <c r="O61" i="8"/>
  <c r="O60" i="8"/>
  <c r="O59" i="8"/>
  <c r="O58" i="8"/>
  <c r="O57" i="8"/>
  <c r="O56" i="8"/>
  <c r="O55" i="8"/>
  <c r="O54" i="8"/>
  <c r="O53" i="8"/>
  <c r="O52" i="8"/>
  <c r="O51" i="8"/>
  <c r="O50" i="8"/>
  <c r="O49" i="8"/>
  <c r="O48" i="8"/>
  <c r="O47" i="8"/>
  <c r="O46" i="8"/>
  <c r="O45" i="8"/>
  <c r="O44" i="8"/>
  <c r="O43" i="8"/>
  <c r="O42" i="8"/>
  <c r="O41" i="8"/>
  <c r="O40" i="8"/>
  <c r="O39" i="8"/>
  <c r="O38" i="8"/>
  <c r="O37" i="8"/>
  <c r="O36" i="8"/>
  <c r="O35" i="8"/>
  <c r="O34" i="8"/>
  <c r="O33" i="8"/>
  <c r="O32" i="8"/>
  <c r="O31" i="8"/>
  <c r="O30" i="8"/>
  <c r="O29" i="8"/>
  <c r="O28" i="8"/>
  <c r="O27" i="8"/>
  <c r="O26" i="8"/>
  <c r="O25" i="8"/>
  <c r="O24" i="8"/>
  <c r="O23" i="8"/>
  <c r="O22" i="8"/>
  <c r="O21" i="8"/>
  <c r="O20" i="8"/>
  <c r="O19" i="8"/>
  <c r="O18" i="8"/>
  <c r="O17" i="8"/>
  <c r="O16" i="8"/>
  <c r="O15" i="8"/>
  <c r="O14" i="8"/>
  <c r="O13" i="8"/>
  <c r="O12" i="8"/>
  <c r="O11" i="8"/>
  <c r="O10" i="8"/>
  <c r="O9" i="8"/>
  <c r="O8" i="8"/>
  <c r="O7" i="8"/>
  <c r="O6" i="8"/>
  <c r="O5" i="8"/>
  <c r="O4" i="8"/>
  <c r="O3" i="8"/>
  <c r="O2" i="8"/>
  <c r="M949" i="8"/>
  <c r="L949" i="8"/>
  <c r="K949" i="8"/>
  <c r="J949" i="8"/>
  <c r="M948" i="8"/>
  <c r="L948" i="8"/>
  <c r="K948" i="8"/>
  <c r="J948" i="8"/>
  <c r="M947" i="8"/>
  <c r="L947" i="8"/>
  <c r="K947" i="8"/>
  <c r="J947" i="8"/>
  <c r="M946" i="8"/>
  <c r="L946" i="8"/>
  <c r="K946" i="8"/>
  <c r="J946" i="8"/>
  <c r="M945" i="8"/>
  <c r="L945" i="8"/>
  <c r="K945" i="8"/>
  <c r="J945" i="8"/>
  <c r="M944" i="8"/>
  <c r="L944" i="8"/>
  <c r="K944" i="8"/>
  <c r="J944" i="8"/>
  <c r="M943" i="8"/>
  <c r="L943" i="8"/>
  <c r="K943" i="8"/>
  <c r="J943" i="8"/>
  <c r="M942" i="8"/>
  <c r="L942" i="8"/>
  <c r="K942" i="8"/>
  <c r="J942" i="8"/>
  <c r="M941" i="8"/>
  <c r="L941" i="8"/>
  <c r="K941" i="8"/>
  <c r="J941" i="8"/>
  <c r="M940" i="8"/>
  <c r="L940" i="8"/>
  <c r="K940" i="8"/>
  <c r="J940" i="8"/>
  <c r="M939" i="8"/>
  <c r="L939" i="8"/>
  <c r="K939" i="8"/>
  <c r="J939" i="8"/>
  <c r="M938" i="8"/>
  <c r="L938" i="8"/>
  <c r="K938" i="8"/>
  <c r="J938" i="8"/>
  <c r="M937" i="8"/>
  <c r="L937" i="8"/>
  <c r="K937" i="8"/>
  <c r="J937" i="8"/>
  <c r="M936" i="8"/>
  <c r="L936" i="8"/>
  <c r="K936" i="8"/>
  <c r="J936" i="8"/>
  <c r="M935" i="8"/>
  <c r="L935" i="8"/>
  <c r="K935" i="8"/>
  <c r="J935" i="8"/>
  <c r="M934" i="8"/>
  <c r="L934" i="8"/>
  <c r="K934" i="8"/>
  <c r="J934" i="8"/>
  <c r="M933" i="8"/>
  <c r="L933" i="8"/>
  <c r="K933" i="8"/>
  <c r="J933" i="8"/>
  <c r="M932" i="8"/>
  <c r="L932" i="8"/>
  <c r="K932" i="8"/>
  <c r="J932" i="8"/>
  <c r="M931" i="8"/>
  <c r="L931" i="8"/>
  <c r="K931" i="8"/>
  <c r="J931" i="8"/>
  <c r="M930" i="8"/>
  <c r="L930" i="8"/>
  <c r="K930" i="8"/>
  <c r="J930" i="8"/>
  <c r="M929" i="8"/>
  <c r="L929" i="8"/>
  <c r="K929" i="8"/>
  <c r="J929" i="8"/>
  <c r="M928" i="8"/>
  <c r="L928" i="8"/>
  <c r="K928" i="8"/>
  <c r="J928" i="8"/>
  <c r="M927" i="8"/>
  <c r="L927" i="8"/>
  <c r="K927" i="8"/>
  <c r="J927" i="8"/>
  <c r="M926" i="8"/>
  <c r="L926" i="8"/>
  <c r="K926" i="8"/>
  <c r="J926" i="8"/>
  <c r="M925" i="8"/>
  <c r="L925" i="8"/>
  <c r="K925" i="8"/>
  <c r="J925" i="8"/>
  <c r="M924" i="8"/>
  <c r="L924" i="8"/>
  <c r="K924" i="8"/>
  <c r="J924" i="8"/>
  <c r="M923" i="8"/>
  <c r="L923" i="8"/>
  <c r="K923" i="8"/>
  <c r="J923" i="8"/>
  <c r="M922" i="8"/>
  <c r="L922" i="8"/>
  <c r="K922" i="8"/>
  <c r="J922" i="8"/>
  <c r="M921" i="8"/>
  <c r="L921" i="8"/>
  <c r="K921" i="8"/>
  <c r="J921" i="8"/>
  <c r="M920" i="8"/>
  <c r="L920" i="8"/>
  <c r="K920" i="8"/>
  <c r="J920" i="8"/>
  <c r="M919" i="8"/>
  <c r="L919" i="8"/>
  <c r="K919" i="8"/>
  <c r="J919" i="8"/>
  <c r="M918" i="8"/>
  <c r="L918" i="8"/>
  <c r="K918" i="8"/>
  <c r="J918" i="8"/>
  <c r="M917" i="8"/>
  <c r="L917" i="8"/>
  <c r="K917" i="8"/>
  <c r="J917" i="8"/>
  <c r="M916" i="8"/>
  <c r="L916" i="8"/>
  <c r="K916" i="8"/>
  <c r="J916" i="8"/>
  <c r="M915" i="8"/>
  <c r="L915" i="8"/>
  <c r="K915" i="8"/>
  <c r="J915" i="8"/>
  <c r="M914" i="8"/>
  <c r="L914" i="8"/>
  <c r="K914" i="8"/>
  <c r="J914" i="8"/>
  <c r="M913" i="8"/>
  <c r="L913" i="8"/>
  <c r="K913" i="8"/>
  <c r="J913" i="8"/>
  <c r="M912" i="8"/>
  <c r="L912" i="8"/>
  <c r="K912" i="8"/>
  <c r="J912" i="8"/>
  <c r="M911" i="8"/>
  <c r="L911" i="8"/>
  <c r="K911" i="8"/>
  <c r="J911" i="8"/>
  <c r="M910" i="8"/>
  <c r="L910" i="8"/>
  <c r="K910" i="8"/>
  <c r="J910" i="8"/>
  <c r="M909" i="8"/>
  <c r="L909" i="8"/>
  <c r="K909" i="8"/>
  <c r="J909" i="8"/>
  <c r="M908" i="8"/>
  <c r="L908" i="8"/>
  <c r="K908" i="8"/>
  <c r="J908" i="8"/>
  <c r="M907" i="8"/>
  <c r="L907" i="8"/>
  <c r="K907" i="8"/>
  <c r="J907" i="8"/>
  <c r="M906" i="8"/>
  <c r="L906" i="8"/>
  <c r="K906" i="8"/>
  <c r="J906" i="8"/>
  <c r="M905" i="8"/>
  <c r="L905" i="8"/>
  <c r="K905" i="8"/>
  <c r="J905" i="8"/>
  <c r="M904" i="8"/>
  <c r="L904" i="8"/>
  <c r="K904" i="8"/>
  <c r="J904" i="8"/>
  <c r="M903" i="8"/>
  <c r="L903" i="8"/>
  <c r="K903" i="8"/>
  <c r="J903" i="8"/>
  <c r="M902" i="8"/>
  <c r="L902" i="8"/>
  <c r="K902" i="8"/>
  <c r="J902" i="8"/>
  <c r="M901" i="8"/>
  <c r="L901" i="8"/>
  <c r="K901" i="8"/>
  <c r="J901" i="8"/>
  <c r="M900" i="8"/>
  <c r="L900" i="8"/>
  <c r="K900" i="8"/>
  <c r="J900" i="8"/>
  <c r="M899" i="8"/>
  <c r="L899" i="8"/>
  <c r="K899" i="8"/>
  <c r="J899" i="8"/>
  <c r="M898" i="8"/>
  <c r="L898" i="8"/>
  <c r="K898" i="8"/>
  <c r="J898" i="8"/>
  <c r="M897" i="8"/>
  <c r="L897" i="8"/>
  <c r="K897" i="8"/>
  <c r="J897" i="8"/>
  <c r="M896" i="8"/>
  <c r="L896" i="8"/>
  <c r="K896" i="8"/>
  <c r="J896" i="8"/>
  <c r="M895" i="8"/>
  <c r="L895" i="8"/>
  <c r="K895" i="8"/>
  <c r="J895" i="8"/>
  <c r="M894" i="8"/>
  <c r="L894" i="8"/>
  <c r="K894" i="8"/>
  <c r="J894" i="8"/>
  <c r="M893" i="8"/>
  <c r="L893" i="8"/>
  <c r="K893" i="8"/>
  <c r="J893" i="8"/>
  <c r="M892" i="8"/>
  <c r="L892" i="8"/>
  <c r="K892" i="8"/>
  <c r="J892" i="8"/>
  <c r="M891" i="8"/>
  <c r="L891" i="8"/>
  <c r="K891" i="8"/>
  <c r="J891" i="8"/>
  <c r="M890" i="8"/>
  <c r="L890" i="8"/>
  <c r="K890" i="8"/>
  <c r="J890" i="8"/>
  <c r="M889" i="8"/>
  <c r="L889" i="8"/>
  <c r="K889" i="8"/>
  <c r="J889" i="8"/>
  <c r="M888" i="8"/>
  <c r="L888" i="8"/>
  <c r="K888" i="8"/>
  <c r="J888" i="8"/>
  <c r="M887" i="8"/>
  <c r="L887" i="8"/>
  <c r="K887" i="8"/>
  <c r="J887" i="8"/>
  <c r="M886" i="8"/>
  <c r="L886" i="8"/>
  <c r="K886" i="8"/>
  <c r="J886" i="8"/>
  <c r="M885" i="8"/>
  <c r="L885" i="8"/>
  <c r="K885" i="8"/>
  <c r="J885" i="8"/>
  <c r="M884" i="8"/>
  <c r="L884" i="8"/>
  <c r="K884" i="8"/>
  <c r="J884" i="8"/>
  <c r="M883" i="8"/>
  <c r="L883" i="8"/>
  <c r="K883" i="8"/>
  <c r="J883" i="8"/>
  <c r="M882" i="8"/>
  <c r="L882" i="8"/>
  <c r="K882" i="8"/>
  <c r="J882" i="8"/>
  <c r="M881" i="8"/>
  <c r="L881" i="8"/>
  <c r="K881" i="8"/>
  <c r="J881" i="8"/>
  <c r="M880" i="8"/>
  <c r="L880" i="8"/>
  <c r="K880" i="8"/>
  <c r="J880" i="8"/>
  <c r="M879" i="8"/>
  <c r="L879" i="8"/>
  <c r="K879" i="8"/>
  <c r="J879" i="8"/>
  <c r="M878" i="8"/>
  <c r="L878" i="8"/>
  <c r="K878" i="8"/>
  <c r="J878" i="8"/>
  <c r="M877" i="8"/>
  <c r="L877" i="8"/>
  <c r="K877" i="8"/>
  <c r="J877" i="8"/>
  <c r="M876" i="8"/>
  <c r="L876" i="8"/>
  <c r="K876" i="8"/>
  <c r="J876" i="8"/>
  <c r="M875" i="8"/>
  <c r="L875" i="8"/>
  <c r="K875" i="8"/>
  <c r="J875" i="8"/>
  <c r="M874" i="8"/>
  <c r="L874" i="8"/>
  <c r="K874" i="8"/>
  <c r="J874" i="8"/>
  <c r="M873" i="8"/>
  <c r="L873" i="8"/>
  <c r="K873" i="8"/>
  <c r="J873" i="8"/>
  <c r="M872" i="8"/>
  <c r="L872" i="8"/>
  <c r="K872" i="8"/>
  <c r="J872" i="8"/>
  <c r="M871" i="8"/>
  <c r="L871" i="8"/>
  <c r="K871" i="8"/>
  <c r="J871" i="8"/>
  <c r="M870" i="8"/>
  <c r="L870" i="8"/>
  <c r="K870" i="8"/>
  <c r="J870" i="8"/>
  <c r="M869" i="8"/>
  <c r="L869" i="8"/>
  <c r="K869" i="8"/>
  <c r="J869" i="8"/>
  <c r="M868" i="8"/>
  <c r="L868" i="8"/>
  <c r="K868" i="8"/>
  <c r="J868" i="8"/>
  <c r="M867" i="8"/>
  <c r="L867" i="8"/>
  <c r="K867" i="8"/>
  <c r="J867" i="8"/>
  <c r="M866" i="8"/>
  <c r="L866" i="8"/>
  <c r="K866" i="8"/>
  <c r="J866" i="8"/>
  <c r="M865" i="8"/>
  <c r="L865" i="8"/>
  <c r="K865" i="8"/>
  <c r="J865" i="8"/>
  <c r="M864" i="8"/>
  <c r="L864" i="8"/>
  <c r="K864" i="8"/>
  <c r="J864" i="8"/>
  <c r="M863" i="8"/>
  <c r="L863" i="8"/>
  <c r="K863" i="8"/>
  <c r="J863" i="8"/>
  <c r="M862" i="8"/>
  <c r="L862" i="8"/>
  <c r="K862" i="8"/>
  <c r="J862" i="8"/>
  <c r="M861" i="8"/>
  <c r="L861" i="8"/>
  <c r="K861" i="8"/>
  <c r="J861" i="8"/>
  <c r="M860" i="8"/>
  <c r="L860" i="8"/>
  <c r="K860" i="8"/>
  <c r="J860" i="8"/>
  <c r="M859" i="8"/>
  <c r="L859" i="8"/>
  <c r="K859" i="8"/>
  <c r="J859" i="8"/>
  <c r="M858" i="8"/>
  <c r="L858" i="8"/>
  <c r="K858" i="8"/>
  <c r="J858" i="8"/>
  <c r="M857" i="8"/>
  <c r="L857" i="8"/>
  <c r="K857" i="8"/>
  <c r="J857" i="8"/>
  <c r="M856" i="8"/>
  <c r="L856" i="8"/>
  <c r="K856" i="8"/>
  <c r="J856" i="8"/>
  <c r="M855" i="8"/>
  <c r="L855" i="8"/>
  <c r="K855" i="8"/>
  <c r="J855" i="8"/>
  <c r="M854" i="8"/>
  <c r="L854" i="8"/>
  <c r="K854" i="8"/>
  <c r="J854" i="8"/>
  <c r="M853" i="8"/>
  <c r="L853" i="8"/>
  <c r="K853" i="8"/>
  <c r="J853" i="8"/>
  <c r="M852" i="8"/>
  <c r="L852" i="8"/>
  <c r="K852" i="8"/>
  <c r="J852" i="8"/>
  <c r="M851" i="8"/>
  <c r="L851" i="8"/>
  <c r="K851" i="8"/>
  <c r="J851" i="8"/>
  <c r="M850" i="8"/>
  <c r="L850" i="8"/>
  <c r="K850" i="8"/>
  <c r="J850" i="8"/>
  <c r="M849" i="8"/>
  <c r="L849" i="8"/>
  <c r="K849" i="8"/>
  <c r="J849" i="8"/>
  <c r="M848" i="8"/>
  <c r="L848" i="8"/>
  <c r="K848" i="8"/>
  <c r="J848" i="8"/>
  <c r="M847" i="8"/>
  <c r="L847" i="8"/>
  <c r="K847" i="8"/>
  <c r="J847" i="8"/>
  <c r="M846" i="8"/>
  <c r="L846" i="8"/>
  <c r="K846" i="8"/>
  <c r="J846" i="8"/>
  <c r="M845" i="8"/>
  <c r="L845" i="8"/>
  <c r="K845" i="8"/>
  <c r="J845" i="8"/>
  <c r="M844" i="8"/>
  <c r="L844" i="8"/>
  <c r="K844" i="8"/>
  <c r="J844" i="8"/>
  <c r="M843" i="8"/>
  <c r="L843" i="8"/>
  <c r="K843" i="8"/>
  <c r="J843" i="8"/>
  <c r="M842" i="8"/>
  <c r="L842" i="8"/>
  <c r="K842" i="8"/>
  <c r="J842" i="8"/>
  <c r="M841" i="8"/>
  <c r="L841" i="8"/>
  <c r="K841" i="8"/>
  <c r="J841" i="8"/>
  <c r="M840" i="8"/>
  <c r="L840" i="8"/>
  <c r="K840" i="8"/>
  <c r="J840" i="8"/>
  <c r="M839" i="8"/>
  <c r="L839" i="8"/>
  <c r="K839" i="8"/>
  <c r="J839" i="8"/>
  <c r="M838" i="8"/>
  <c r="L838" i="8"/>
  <c r="K838" i="8"/>
  <c r="J838" i="8"/>
  <c r="M837" i="8"/>
  <c r="L837" i="8"/>
  <c r="K837" i="8"/>
  <c r="J837" i="8"/>
  <c r="M836" i="8"/>
  <c r="L836" i="8"/>
  <c r="K836" i="8"/>
  <c r="J836" i="8"/>
  <c r="M835" i="8"/>
  <c r="L835" i="8"/>
  <c r="K835" i="8"/>
  <c r="J835" i="8"/>
  <c r="M834" i="8"/>
  <c r="L834" i="8"/>
  <c r="K834" i="8"/>
  <c r="J834" i="8"/>
  <c r="M833" i="8"/>
  <c r="L833" i="8"/>
  <c r="K833" i="8"/>
  <c r="J833" i="8"/>
  <c r="M832" i="8"/>
  <c r="L832" i="8"/>
  <c r="K832" i="8"/>
  <c r="J832" i="8"/>
  <c r="M831" i="8"/>
  <c r="L831" i="8"/>
  <c r="K831" i="8"/>
  <c r="J831" i="8"/>
  <c r="M830" i="8"/>
  <c r="L830" i="8"/>
  <c r="K830" i="8"/>
  <c r="J830" i="8"/>
  <c r="M829" i="8"/>
  <c r="L829" i="8"/>
  <c r="K829" i="8"/>
  <c r="J829" i="8"/>
  <c r="M828" i="8"/>
  <c r="L828" i="8"/>
  <c r="K828" i="8"/>
  <c r="J828" i="8"/>
  <c r="M827" i="8"/>
  <c r="L827" i="8"/>
  <c r="K827" i="8"/>
  <c r="J827" i="8"/>
  <c r="M826" i="8"/>
  <c r="L826" i="8"/>
  <c r="K826" i="8"/>
  <c r="J826" i="8"/>
  <c r="M825" i="8"/>
  <c r="L825" i="8"/>
  <c r="K825" i="8"/>
  <c r="J825" i="8"/>
  <c r="M824" i="8"/>
  <c r="L824" i="8"/>
  <c r="K824" i="8"/>
  <c r="J824" i="8"/>
  <c r="M823" i="8"/>
  <c r="L823" i="8"/>
  <c r="K823" i="8"/>
  <c r="J823" i="8"/>
  <c r="M822" i="8"/>
  <c r="L822" i="8"/>
  <c r="K822" i="8"/>
  <c r="J822" i="8"/>
  <c r="M821" i="8"/>
  <c r="L821" i="8"/>
  <c r="K821" i="8"/>
  <c r="J821" i="8"/>
  <c r="M820" i="8"/>
  <c r="L820" i="8"/>
  <c r="K820" i="8"/>
  <c r="J820" i="8"/>
  <c r="M819" i="8"/>
  <c r="L819" i="8"/>
  <c r="K819" i="8"/>
  <c r="J819" i="8"/>
  <c r="M818" i="8"/>
  <c r="L818" i="8"/>
  <c r="K818" i="8"/>
  <c r="J818" i="8"/>
  <c r="M817" i="8"/>
  <c r="L817" i="8"/>
  <c r="K817" i="8"/>
  <c r="J817" i="8"/>
  <c r="M816" i="8"/>
  <c r="L816" i="8"/>
  <c r="K816" i="8"/>
  <c r="J816" i="8"/>
  <c r="M815" i="8"/>
  <c r="L815" i="8"/>
  <c r="K815" i="8"/>
  <c r="J815" i="8"/>
  <c r="M814" i="8"/>
  <c r="L814" i="8"/>
  <c r="K814" i="8"/>
  <c r="J814" i="8"/>
  <c r="M813" i="8"/>
  <c r="L813" i="8"/>
  <c r="K813" i="8"/>
  <c r="J813" i="8"/>
  <c r="M812" i="8"/>
  <c r="L812" i="8"/>
  <c r="K812" i="8"/>
  <c r="J812" i="8"/>
  <c r="M811" i="8"/>
  <c r="L811" i="8"/>
  <c r="K811" i="8"/>
  <c r="J811" i="8"/>
  <c r="M810" i="8"/>
  <c r="L810" i="8"/>
  <c r="K810" i="8"/>
  <c r="J810" i="8"/>
  <c r="M809" i="8"/>
  <c r="L809" i="8"/>
  <c r="K809" i="8"/>
  <c r="J809" i="8"/>
  <c r="M808" i="8"/>
  <c r="L808" i="8"/>
  <c r="K808" i="8"/>
  <c r="J808" i="8"/>
  <c r="M807" i="8"/>
  <c r="L807" i="8"/>
  <c r="K807" i="8"/>
  <c r="J807" i="8"/>
  <c r="M806" i="8"/>
  <c r="L806" i="8"/>
  <c r="K806" i="8"/>
  <c r="J806" i="8"/>
  <c r="M805" i="8"/>
  <c r="L805" i="8"/>
  <c r="K805" i="8"/>
  <c r="J805" i="8"/>
  <c r="M804" i="8"/>
  <c r="L804" i="8"/>
  <c r="K804" i="8"/>
  <c r="J804" i="8"/>
  <c r="M803" i="8"/>
  <c r="L803" i="8"/>
  <c r="K803" i="8"/>
  <c r="J803" i="8"/>
  <c r="M802" i="8"/>
  <c r="L802" i="8"/>
  <c r="K802" i="8"/>
  <c r="J802" i="8"/>
  <c r="M801" i="8"/>
  <c r="L801" i="8"/>
  <c r="K801" i="8"/>
  <c r="J801" i="8"/>
  <c r="M800" i="8"/>
  <c r="L800" i="8"/>
  <c r="K800" i="8"/>
  <c r="J800" i="8"/>
  <c r="M799" i="8"/>
  <c r="L799" i="8"/>
  <c r="K799" i="8"/>
  <c r="J799" i="8"/>
  <c r="M798" i="8"/>
  <c r="L798" i="8"/>
  <c r="K798" i="8"/>
  <c r="J798" i="8"/>
  <c r="M797" i="8"/>
  <c r="L797" i="8"/>
  <c r="K797" i="8"/>
  <c r="J797" i="8"/>
  <c r="M796" i="8"/>
  <c r="L796" i="8"/>
  <c r="K796" i="8"/>
  <c r="J796" i="8"/>
  <c r="M795" i="8"/>
  <c r="L795" i="8"/>
  <c r="K795" i="8"/>
  <c r="J795" i="8"/>
  <c r="M794" i="8"/>
  <c r="L794" i="8"/>
  <c r="K794" i="8"/>
  <c r="J794" i="8"/>
  <c r="M793" i="8"/>
  <c r="L793" i="8"/>
  <c r="K793" i="8"/>
  <c r="J793" i="8"/>
  <c r="M792" i="8"/>
  <c r="L792" i="8"/>
  <c r="K792" i="8"/>
  <c r="J792" i="8"/>
  <c r="M791" i="8"/>
  <c r="L791" i="8"/>
  <c r="K791" i="8"/>
  <c r="J791" i="8"/>
  <c r="M790" i="8"/>
  <c r="L790" i="8"/>
  <c r="K790" i="8"/>
  <c r="J790" i="8"/>
  <c r="M789" i="8"/>
  <c r="L789" i="8"/>
  <c r="K789" i="8"/>
  <c r="J789" i="8"/>
  <c r="M788" i="8"/>
  <c r="L788" i="8"/>
  <c r="K788" i="8"/>
  <c r="J788" i="8"/>
  <c r="M787" i="8"/>
  <c r="L787" i="8"/>
  <c r="K787" i="8"/>
  <c r="J787" i="8"/>
  <c r="M786" i="8"/>
  <c r="L786" i="8"/>
  <c r="K786" i="8"/>
  <c r="J786" i="8"/>
  <c r="M785" i="8"/>
  <c r="L785" i="8"/>
  <c r="K785" i="8"/>
  <c r="J785" i="8"/>
  <c r="M784" i="8"/>
  <c r="L784" i="8"/>
  <c r="K784" i="8"/>
  <c r="J784" i="8"/>
  <c r="M783" i="8"/>
  <c r="L783" i="8"/>
  <c r="K783" i="8"/>
  <c r="J783" i="8"/>
  <c r="M782" i="8"/>
  <c r="L782" i="8"/>
  <c r="K782" i="8"/>
  <c r="J782" i="8"/>
  <c r="M781" i="8"/>
  <c r="L781" i="8"/>
  <c r="K781" i="8"/>
  <c r="J781" i="8"/>
  <c r="M780" i="8"/>
  <c r="L780" i="8"/>
  <c r="K780" i="8"/>
  <c r="J780" i="8"/>
  <c r="M779" i="8"/>
  <c r="L779" i="8"/>
  <c r="K779" i="8"/>
  <c r="J779" i="8"/>
  <c r="M778" i="8"/>
  <c r="L778" i="8"/>
  <c r="K778" i="8"/>
  <c r="J778" i="8"/>
  <c r="M777" i="8"/>
  <c r="L777" i="8"/>
  <c r="K777" i="8"/>
  <c r="J777" i="8"/>
  <c r="M776" i="8"/>
  <c r="L776" i="8"/>
  <c r="K776" i="8"/>
  <c r="J776" i="8"/>
  <c r="M775" i="8"/>
  <c r="L775" i="8"/>
  <c r="K775" i="8"/>
  <c r="J775" i="8"/>
  <c r="M774" i="8"/>
  <c r="L774" i="8"/>
  <c r="K774" i="8"/>
  <c r="J774" i="8"/>
  <c r="M773" i="8"/>
  <c r="L773" i="8"/>
  <c r="K773" i="8"/>
  <c r="J773" i="8"/>
  <c r="M772" i="8"/>
  <c r="L772" i="8"/>
  <c r="K772" i="8"/>
  <c r="J772" i="8"/>
  <c r="M771" i="8"/>
  <c r="L771" i="8"/>
  <c r="K771" i="8"/>
  <c r="J771" i="8"/>
  <c r="M770" i="8"/>
  <c r="L770" i="8"/>
  <c r="K770" i="8"/>
  <c r="J770" i="8"/>
  <c r="M769" i="8"/>
  <c r="L769" i="8"/>
  <c r="K769" i="8"/>
  <c r="J769" i="8"/>
  <c r="M768" i="8"/>
  <c r="L768" i="8"/>
  <c r="K768" i="8"/>
  <c r="J768" i="8"/>
  <c r="M767" i="8"/>
  <c r="L767" i="8"/>
  <c r="K767" i="8"/>
  <c r="J767" i="8"/>
  <c r="M766" i="8"/>
  <c r="L766" i="8"/>
  <c r="K766" i="8"/>
  <c r="J766" i="8"/>
  <c r="M765" i="8"/>
  <c r="L765" i="8"/>
  <c r="K765" i="8"/>
  <c r="J765" i="8"/>
  <c r="M764" i="8"/>
  <c r="L764" i="8"/>
  <c r="K764" i="8"/>
  <c r="J764" i="8"/>
  <c r="M763" i="8"/>
  <c r="L763" i="8"/>
  <c r="K763" i="8"/>
  <c r="J763" i="8"/>
  <c r="M762" i="8"/>
  <c r="L762" i="8"/>
  <c r="K762" i="8"/>
  <c r="J762" i="8"/>
  <c r="M761" i="8"/>
  <c r="L761" i="8"/>
  <c r="K761" i="8"/>
  <c r="J761" i="8"/>
  <c r="M760" i="8"/>
  <c r="L760" i="8"/>
  <c r="K760" i="8"/>
  <c r="J760" i="8"/>
  <c r="M759" i="8"/>
  <c r="L759" i="8"/>
  <c r="K759" i="8"/>
  <c r="J759" i="8"/>
  <c r="M758" i="8"/>
  <c r="L758" i="8"/>
  <c r="K758" i="8"/>
  <c r="J758" i="8"/>
  <c r="M757" i="8"/>
  <c r="L757" i="8"/>
  <c r="K757" i="8"/>
  <c r="J757" i="8"/>
  <c r="M756" i="8"/>
  <c r="L756" i="8"/>
  <c r="K756" i="8"/>
  <c r="J756" i="8"/>
  <c r="M755" i="8"/>
  <c r="L755" i="8"/>
  <c r="K755" i="8"/>
  <c r="J755" i="8"/>
  <c r="M754" i="8"/>
  <c r="L754" i="8"/>
  <c r="K754" i="8"/>
  <c r="J754" i="8"/>
  <c r="M753" i="8"/>
  <c r="L753" i="8"/>
  <c r="K753" i="8"/>
  <c r="J753" i="8"/>
  <c r="M752" i="8"/>
  <c r="L752" i="8"/>
  <c r="K752" i="8"/>
  <c r="J752" i="8"/>
  <c r="M751" i="8"/>
  <c r="L751" i="8"/>
  <c r="K751" i="8"/>
  <c r="J751" i="8"/>
  <c r="M750" i="8"/>
  <c r="L750" i="8"/>
  <c r="K750" i="8"/>
  <c r="J750" i="8"/>
  <c r="M749" i="8"/>
  <c r="L749" i="8"/>
  <c r="K749" i="8"/>
  <c r="J749" i="8"/>
  <c r="M748" i="8"/>
  <c r="L748" i="8"/>
  <c r="K748" i="8"/>
  <c r="J748" i="8"/>
  <c r="M747" i="8"/>
  <c r="L747" i="8"/>
  <c r="K747" i="8"/>
  <c r="J747" i="8"/>
  <c r="M746" i="8"/>
  <c r="L746" i="8"/>
  <c r="K746" i="8"/>
  <c r="J746" i="8"/>
  <c r="M745" i="8"/>
  <c r="L745" i="8"/>
  <c r="K745" i="8"/>
  <c r="J745" i="8"/>
  <c r="M744" i="8"/>
  <c r="L744" i="8"/>
  <c r="K744" i="8"/>
  <c r="J744" i="8"/>
  <c r="M743" i="8"/>
  <c r="L743" i="8"/>
  <c r="K743" i="8"/>
  <c r="J743" i="8"/>
  <c r="M742" i="8"/>
  <c r="L742" i="8"/>
  <c r="K742" i="8"/>
  <c r="J742" i="8"/>
  <c r="M741" i="8"/>
  <c r="L741" i="8"/>
  <c r="K741" i="8"/>
  <c r="J741" i="8"/>
  <c r="M740" i="8"/>
  <c r="L740" i="8"/>
  <c r="K740" i="8"/>
  <c r="J740" i="8"/>
  <c r="M739" i="8"/>
  <c r="L739" i="8"/>
  <c r="K739" i="8"/>
  <c r="J739" i="8"/>
  <c r="M738" i="8"/>
  <c r="L738" i="8"/>
  <c r="K738" i="8"/>
  <c r="J738" i="8"/>
  <c r="M737" i="8"/>
  <c r="L737" i="8"/>
  <c r="K737" i="8"/>
  <c r="J737" i="8"/>
  <c r="M736" i="8"/>
  <c r="L736" i="8"/>
  <c r="K736" i="8"/>
  <c r="J736" i="8"/>
  <c r="M735" i="8"/>
  <c r="L735" i="8"/>
  <c r="K735" i="8"/>
  <c r="J735" i="8"/>
  <c r="M734" i="8"/>
  <c r="L734" i="8"/>
  <c r="K734" i="8"/>
  <c r="J734" i="8"/>
  <c r="M733" i="8"/>
  <c r="L733" i="8"/>
  <c r="K733" i="8"/>
  <c r="J733" i="8"/>
  <c r="M732" i="8"/>
  <c r="L732" i="8"/>
  <c r="K732" i="8"/>
  <c r="J732" i="8"/>
  <c r="M731" i="8"/>
  <c r="L731" i="8"/>
  <c r="K731" i="8"/>
  <c r="J731" i="8"/>
  <c r="M730" i="8"/>
  <c r="L730" i="8"/>
  <c r="K730" i="8"/>
  <c r="J730" i="8"/>
  <c r="M729" i="8"/>
  <c r="L729" i="8"/>
  <c r="K729" i="8"/>
  <c r="J729" i="8"/>
  <c r="M728" i="8"/>
  <c r="L728" i="8"/>
  <c r="K728" i="8"/>
  <c r="J728" i="8"/>
  <c r="M727" i="8"/>
  <c r="L727" i="8"/>
  <c r="K727" i="8"/>
  <c r="J727" i="8"/>
  <c r="M726" i="8"/>
  <c r="L726" i="8"/>
  <c r="K726" i="8"/>
  <c r="J726" i="8"/>
  <c r="M725" i="8"/>
  <c r="L725" i="8"/>
  <c r="K725" i="8"/>
  <c r="J725" i="8"/>
  <c r="M724" i="8"/>
  <c r="L724" i="8"/>
  <c r="K724" i="8"/>
  <c r="J724" i="8"/>
  <c r="M723" i="8"/>
  <c r="L723" i="8"/>
  <c r="K723" i="8"/>
  <c r="J723" i="8"/>
  <c r="M722" i="8"/>
  <c r="L722" i="8"/>
  <c r="K722" i="8"/>
  <c r="J722" i="8"/>
  <c r="M721" i="8"/>
  <c r="L721" i="8"/>
  <c r="K721" i="8"/>
  <c r="J721" i="8"/>
  <c r="M720" i="8"/>
  <c r="L720" i="8"/>
  <c r="K720" i="8"/>
  <c r="J720" i="8"/>
  <c r="M719" i="8"/>
  <c r="L719" i="8"/>
  <c r="K719" i="8"/>
  <c r="J719" i="8"/>
  <c r="M718" i="8"/>
  <c r="L718" i="8"/>
  <c r="K718" i="8"/>
  <c r="J718" i="8"/>
  <c r="M717" i="8"/>
  <c r="L717" i="8"/>
  <c r="K717" i="8"/>
  <c r="J717" i="8"/>
  <c r="M716" i="8"/>
  <c r="L716" i="8"/>
  <c r="K716" i="8"/>
  <c r="J716" i="8"/>
  <c r="M715" i="8"/>
  <c r="L715" i="8"/>
  <c r="K715" i="8"/>
  <c r="J715" i="8"/>
  <c r="M714" i="8"/>
  <c r="L714" i="8"/>
  <c r="K714" i="8"/>
  <c r="J714" i="8"/>
  <c r="M713" i="8"/>
  <c r="L713" i="8"/>
  <c r="K713" i="8"/>
  <c r="J713" i="8"/>
  <c r="M712" i="8"/>
  <c r="L712" i="8"/>
  <c r="K712" i="8"/>
  <c r="J712" i="8"/>
  <c r="M711" i="8"/>
  <c r="L711" i="8"/>
  <c r="K711" i="8"/>
  <c r="J711" i="8"/>
  <c r="M710" i="8"/>
  <c r="L710" i="8"/>
  <c r="K710" i="8"/>
  <c r="J710" i="8"/>
  <c r="M709" i="8"/>
  <c r="L709" i="8"/>
  <c r="K709" i="8"/>
  <c r="J709" i="8"/>
  <c r="M708" i="8"/>
  <c r="L708" i="8"/>
  <c r="K708" i="8"/>
  <c r="J708" i="8"/>
  <c r="M707" i="8"/>
  <c r="L707" i="8"/>
  <c r="K707" i="8"/>
  <c r="J707" i="8"/>
  <c r="M706" i="8"/>
  <c r="L706" i="8"/>
  <c r="K706" i="8"/>
  <c r="J706" i="8"/>
  <c r="M705" i="8"/>
  <c r="L705" i="8"/>
  <c r="K705" i="8"/>
  <c r="J705" i="8"/>
  <c r="M704" i="8"/>
  <c r="L704" i="8"/>
  <c r="K704" i="8"/>
  <c r="J704" i="8"/>
  <c r="M703" i="8"/>
  <c r="L703" i="8"/>
  <c r="K703" i="8"/>
  <c r="J703" i="8"/>
  <c r="M702" i="8"/>
  <c r="L702" i="8"/>
  <c r="K702" i="8"/>
  <c r="J702" i="8"/>
  <c r="M701" i="8"/>
  <c r="L701" i="8"/>
  <c r="K701" i="8"/>
  <c r="J701" i="8"/>
  <c r="M700" i="8"/>
  <c r="L700" i="8"/>
  <c r="K700" i="8"/>
  <c r="J700" i="8"/>
  <c r="M699" i="8"/>
  <c r="L699" i="8"/>
  <c r="K699" i="8"/>
  <c r="J699" i="8"/>
  <c r="M698" i="8"/>
  <c r="L698" i="8"/>
  <c r="K698" i="8"/>
  <c r="J698" i="8"/>
  <c r="M697" i="8"/>
  <c r="L697" i="8"/>
  <c r="K697" i="8"/>
  <c r="J697" i="8"/>
  <c r="M696" i="8"/>
  <c r="L696" i="8"/>
  <c r="K696" i="8"/>
  <c r="J696" i="8"/>
  <c r="M695" i="8"/>
  <c r="L695" i="8"/>
  <c r="K695" i="8"/>
  <c r="J695" i="8"/>
  <c r="M694" i="8"/>
  <c r="L694" i="8"/>
  <c r="K694" i="8"/>
  <c r="J694" i="8"/>
  <c r="M693" i="8"/>
  <c r="L693" i="8"/>
  <c r="K693" i="8"/>
  <c r="J693" i="8"/>
  <c r="M692" i="8"/>
  <c r="L692" i="8"/>
  <c r="K692" i="8"/>
  <c r="J692" i="8"/>
  <c r="M691" i="8"/>
  <c r="L691" i="8"/>
  <c r="K691" i="8"/>
  <c r="J691" i="8"/>
  <c r="M690" i="8"/>
  <c r="L690" i="8"/>
  <c r="K690" i="8"/>
  <c r="J690" i="8"/>
  <c r="M689" i="8"/>
  <c r="L689" i="8"/>
  <c r="K689" i="8"/>
  <c r="J689" i="8"/>
  <c r="M688" i="8"/>
  <c r="L688" i="8"/>
  <c r="K688" i="8"/>
  <c r="J688" i="8"/>
  <c r="M687" i="8"/>
  <c r="L687" i="8"/>
  <c r="K687" i="8"/>
  <c r="J687" i="8"/>
  <c r="M686" i="8"/>
  <c r="L686" i="8"/>
  <c r="K686" i="8"/>
  <c r="J686" i="8"/>
  <c r="M685" i="8"/>
  <c r="L685" i="8"/>
  <c r="K685" i="8"/>
  <c r="J685" i="8"/>
  <c r="M684" i="8"/>
  <c r="L684" i="8"/>
  <c r="K684" i="8"/>
  <c r="J684" i="8"/>
  <c r="M683" i="8"/>
  <c r="L683" i="8"/>
  <c r="K683" i="8"/>
  <c r="J683" i="8"/>
  <c r="M682" i="8"/>
  <c r="L682" i="8"/>
  <c r="K682" i="8"/>
  <c r="J682" i="8"/>
  <c r="M681" i="8"/>
  <c r="L681" i="8"/>
  <c r="K681" i="8"/>
  <c r="J681" i="8"/>
  <c r="M680" i="8"/>
  <c r="L680" i="8"/>
  <c r="K680" i="8"/>
  <c r="J680" i="8"/>
  <c r="M679" i="8"/>
  <c r="L679" i="8"/>
  <c r="K679" i="8"/>
  <c r="J679" i="8"/>
  <c r="M678" i="8"/>
  <c r="L678" i="8"/>
  <c r="K678" i="8"/>
  <c r="J678" i="8"/>
  <c r="M677" i="8"/>
  <c r="L677" i="8"/>
  <c r="K677" i="8"/>
  <c r="J677" i="8"/>
  <c r="M676" i="8"/>
  <c r="L676" i="8"/>
  <c r="K676" i="8"/>
  <c r="J676" i="8"/>
  <c r="M675" i="8"/>
  <c r="L675" i="8"/>
  <c r="K675" i="8"/>
  <c r="J675" i="8"/>
  <c r="M674" i="8"/>
  <c r="L674" i="8"/>
  <c r="K674" i="8"/>
  <c r="J674" i="8"/>
  <c r="M673" i="8"/>
  <c r="L673" i="8"/>
  <c r="K673" i="8"/>
  <c r="J673" i="8"/>
  <c r="M672" i="8"/>
  <c r="L672" i="8"/>
  <c r="K672" i="8"/>
  <c r="J672" i="8"/>
  <c r="M671" i="8"/>
  <c r="L671" i="8"/>
  <c r="K671" i="8"/>
  <c r="J671" i="8"/>
  <c r="M670" i="8"/>
  <c r="L670" i="8"/>
  <c r="K670" i="8"/>
  <c r="J670" i="8"/>
  <c r="M669" i="8"/>
  <c r="L669" i="8"/>
  <c r="K669" i="8"/>
  <c r="J669" i="8"/>
  <c r="M668" i="8"/>
  <c r="L668" i="8"/>
  <c r="K668" i="8"/>
  <c r="J668" i="8"/>
  <c r="M667" i="8"/>
  <c r="L667" i="8"/>
  <c r="K667" i="8"/>
  <c r="J667" i="8"/>
  <c r="M666" i="8"/>
  <c r="L666" i="8"/>
  <c r="K666" i="8"/>
  <c r="J666" i="8"/>
  <c r="M665" i="8"/>
  <c r="L665" i="8"/>
  <c r="K665" i="8"/>
  <c r="J665" i="8"/>
  <c r="M664" i="8"/>
  <c r="L664" i="8"/>
  <c r="K664" i="8"/>
  <c r="J664" i="8"/>
  <c r="M663" i="8"/>
  <c r="L663" i="8"/>
  <c r="K663" i="8"/>
  <c r="J663" i="8"/>
  <c r="M662" i="8"/>
  <c r="L662" i="8"/>
  <c r="K662" i="8"/>
  <c r="J662" i="8"/>
  <c r="M661" i="8"/>
  <c r="L661" i="8"/>
  <c r="K661" i="8"/>
  <c r="J661" i="8"/>
  <c r="M660" i="8"/>
  <c r="L660" i="8"/>
  <c r="K660" i="8"/>
  <c r="J660" i="8"/>
  <c r="M659" i="8"/>
  <c r="L659" i="8"/>
  <c r="K659" i="8"/>
  <c r="J659" i="8"/>
  <c r="M658" i="8"/>
  <c r="L658" i="8"/>
  <c r="K658" i="8"/>
  <c r="J658" i="8"/>
  <c r="M657" i="8"/>
  <c r="L657" i="8"/>
  <c r="K657" i="8"/>
  <c r="J657" i="8"/>
  <c r="M656" i="8"/>
  <c r="L656" i="8"/>
  <c r="K656" i="8"/>
  <c r="J656" i="8"/>
  <c r="M655" i="8"/>
  <c r="L655" i="8"/>
  <c r="K655" i="8"/>
  <c r="J655" i="8"/>
  <c r="M654" i="8"/>
  <c r="L654" i="8"/>
  <c r="K654" i="8"/>
  <c r="J654" i="8"/>
  <c r="M653" i="8"/>
  <c r="L653" i="8"/>
  <c r="K653" i="8"/>
  <c r="J653" i="8"/>
  <c r="M652" i="8"/>
  <c r="L652" i="8"/>
  <c r="K652" i="8"/>
  <c r="J652" i="8"/>
  <c r="M651" i="8"/>
  <c r="L651" i="8"/>
  <c r="K651" i="8"/>
  <c r="J651" i="8"/>
  <c r="M650" i="8"/>
  <c r="L650" i="8"/>
  <c r="K650" i="8"/>
  <c r="J650" i="8"/>
  <c r="M649" i="8"/>
  <c r="L649" i="8"/>
  <c r="K649" i="8"/>
  <c r="J649" i="8"/>
  <c r="M648" i="8"/>
  <c r="L648" i="8"/>
  <c r="K648" i="8"/>
  <c r="J648" i="8"/>
  <c r="M647" i="8"/>
  <c r="L647" i="8"/>
  <c r="K647" i="8"/>
  <c r="J647" i="8"/>
  <c r="M646" i="8"/>
  <c r="L646" i="8"/>
  <c r="K646" i="8"/>
  <c r="J646" i="8"/>
  <c r="M645" i="8"/>
  <c r="L645" i="8"/>
  <c r="K645" i="8"/>
  <c r="J645" i="8"/>
  <c r="M644" i="8"/>
  <c r="L644" i="8"/>
  <c r="K644" i="8"/>
  <c r="J644" i="8"/>
  <c r="M643" i="8"/>
  <c r="L643" i="8"/>
  <c r="K643" i="8"/>
  <c r="J643" i="8"/>
  <c r="M642" i="8"/>
  <c r="L642" i="8"/>
  <c r="K642" i="8"/>
  <c r="J642" i="8"/>
  <c r="M641" i="8"/>
  <c r="L641" i="8"/>
  <c r="K641" i="8"/>
  <c r="J641" i="8"/>
  <c r="M640" i="8"/>
  <c r="L640" i="8"/>
  <c r="K640" i="8"/>
  <c r="J640" i="8"/>
  <c r="M639" i="8"/>
  <c r="L639" i="8"/>
  <c r="K639" i="8"/>
  <c r="J639" i="8"/>
  <c r="M638" i="8"/>
  <c r="L638" i="8"/>
  <c r="K638" i="8"/>
  <c r="J638" i="8"/>
  <c r="M637" i="8"/>
  <c r="L637" i="8"/>
  <c r="K637" i="8"/>
  <c r="J637" i="8"/>
  <c r="M636" i="8"/>
  <c r="L636" i="8"/>
  <c r="K636" i="8"/>
  <c r="J636" i="8"/>
  <c r="M635" i="8"/>
  <c r="L635" i="8"/>
  <c r="K635" i="8"/>
  <c r="J635" i="8"/>
  <c r="M634" i="8"/>
  <c r="L634" i="8"/>
  <c r="K634" i="8"/>
  <c r="J634" i="8"/>
  <c r="M633" i="8"/>
  <c r="L633" i="8"/>
  <c r="K633" i="8"/>
  <c r="J633" i="8"/>
  <c r="M632" i="8"/>
  <c r="L632" i="8"/>
  <c r="K632" i="8"/>
  <c r="J632" i="8"/>
  <c r="M631" i="8"/>
  <c r="L631" i="8"/>
  <c r="K631" i="8"/>
  <c r="J631" i="8"/>
  <c r="M630" i="8"/>
  <c r="L630" i="8"/>
  <c r="K630" i="8"/>
  <c r="J630" i="8"/>
  <c r="M629" i="8"/>
  <c r="L629" i="8"/>
  <c r="K629" i="8"/>
  <c r="J629" i="8"/>
  <c r="M628" i="8"/>
  <c r="L628" i="8"/>
  <c r="K628" i="8"/>
  <c r="J628" i="8"/>
  <c r="M627" i="8"/>
  <c r="L627" i="8"/>
  <c r="K627" i="8"/>
  <c r="J627" i="8"/>
  <c r="M626" i="8"/>
  <c r="L626" i="8"/>
  <c r="K626" i="8"/>
  <c r="J626" i="8"/>
  <c r="M625" i="8"/>
  <c r="L625" i="8"/>
  <c r="K625" i="8"/>
  <c r="J625" i="8"/>
  <c r="M624" i="8"/>
  <c r="L624" i="8"/>
  <c r="K624" i="8"/>
  <c r="J624" i="8"/>
  <c r="M623" i="8"/>
  <c r="L623" i="8"/>
  <c r="K623" i="8"/>
  <c r="J623" i="8"/>
  <c r="M622" i="8"/>
  <c r="L622" i="8"/>
  <c r="K622" i="8"/>
  <c r="J622" i="8"/>
  <c r="M621" i="8"/>
  <c r="L621" i="8"/>
  <c r="K621" i="8"/>
  <c r="J621" i="8"/>
  <c r="M620" i="8"/>
  <c r="L620" i="8"/>
  <c r="K620" i="8"/>
  <c r="J620" i="8"/>
  <c r="M619" i="8"/>
  <c r="L619" i="8"/>
  <c r="K619" i="8"/>
  <c r="J619" i="8"/>
  <c r="M618" i="8"/>
  <c r="L618" i="8"/>
  <c r="K618" i="8"/>
  <c r="J618" i="8"/>
  <c r="M617" i="8"/>
  <c r="L617" i="8"/>
  <c r="K617" i="8"/>
  <c r="J617" i="8"/>
  <c r="M616" i="8"/>
  <c r="L616" i="8"/>
  <c r="K616" i="8"/>
  <c r="J616" i="8"/>
  <c r="M615" i="8"/>
  <c r="L615" i="8"/>
  <c r="K615" i="8"/>
  <c r="J615" i="8"/>
  <c r="M614" i="8"/>
  <c r="L614" i="8"/>
  <c r="K614" i="8"/>
  <c r="J614" i="8"/>
  <c r="M613" i="8"/>
  <c r="L613" i="8"/>
  <c r="K613" i="8"/>
  <c r="J613" i="8"/>
  <c r="M612" i="8"/>
  <c r="L612" i="8"/>
  <c r="K612" i="8"/>
  <c r="J612" i="8"/>
  <c r="M611" i="8"/>
  <c r="L611" i="8"/>
  <c r="K611" i="8"/>
  <c r="J611" i="8"/>
  <c r="M610" i="8"/>
  <c r="L610" i="8"/>
  <c r="K610" i="8"/>
  <c r="J610" i="8"/>
  <c r="M609" i="8"/>
  <c r="L609" i="8"/>
  <c r="K609" i="8"/>
  <c r="J609" i="8"/>
  <c r="M608" i="8"/>
  <c r="L608" i="8"/>
  <c r="K608" i="8"/>
  <c r="J608" i="8"/>
  <c r="M607" i="8"/>
  <c r="L607" i="8"/>
  <c r="K607" i="8"/>
  <c r="J607" i="8"/>
  <c r="M606" i="8"/>
  <c r="L606" i="8"/>
  <c r="K606" i="8"/>
  <c r="J606" i="8"/>
  <c r="M605" i="8"/>
  <c r="L605" i="8"/>
  <c r="K605" i="8"/>
  <c r="J605" i="8"/>
  <c r="M604" i="8"/>
  <c r="L604" i="8"/>
  <c r="K604" i="8"/>
  <c r="J604" i="8"/>
  <c r="M603" i="8"/>
  <c r="L603" i="8"/>
  <c r="K603" i="8"/>
  <c r="J603" i="8"/>
  <c r="M602" i="8"/>
  <c r="L602" i="8"/>
  <c r="K602" i="8"/>
  <c r="J602" i="8"/>
  <c r="M601" i="8"/>
  <c r="L601" i="8"/>
  <c r="K601" i="8"/>
  <c r="J601" i="8"/>
  <c r="M600" i="8"/>
  <c r="L600" i="8"/>
  <c r="K600" i="8"/>
  <c r="J600" i="8"/>
  <c r="M599" i="8"/>
  <c r="L599" i="8"/>
  <c r="K599" i="8"/>
  <c r="J599" i="8"/>
  <c r="M598" i="8"/>
  <c r="L598" i="8"/>
  <c r="K598" i="8"/>
  <c r="J598" i="8"/>
  <c r="M597" i="8"/>
  <c r="L597" i="8"/>
  <c r="K597" i="8"/>
  <c r="J597" i="8"/>
  <c r="M596" i="8"/>
  <c r="L596" i="8"/>
  <c r="K596" i="8"/>
  <c r="J596" i="8"/>
  <c r="M595" i="8"/>
  <c r="L595" i="8"/>
  <c r="K595" i="8"/>
  <c r="J595" i="8"/>
  <c r="M594" i="8"/>
  <c r="L594" i="8"/>
  <c r="K594" i="8"/>
  <c r="J594" i="8"/>
  <c r="M593" i="8"/>
  <c r="L593" i="8"/>
  <c r="K593" i="8"/>
  <c r="J593" i="8"/>
  <c r="M592" i="8"/>
  <c r="L592" i="8"/>
  <c r="K592" i="8"/>
  <c r="J592" i="8"/>
  <c r="M591" i="8"/>
  <c r="L591" i="8"/>
  <c r="K591" i="8"/>
  <c r="J591" i="8"/>
  <c r="M590" i="8"/>
  <c r="L590" i="8"/>
  <c r="K590" i="8"/>
  <c r="J590" i="8"/>
  <c r="M589" i="8"/>
  <c r="L589" i="8"/>
  <c r="K589" i="8"/>
  <c r="J589" i="8"/>
  <c r="M588" i="8"/>
  <c r="L588" i="8"/>
  <c r="K588" i="8"/>
  <c r="J588" i="8"/>
  <c r="M587" i="8"/>
  <c r="L587" i="8"/>
  <c r="K587" i="8"/>
  <c r="J587" i="8"/>
  <c r="M586" i="8"/>
  <c r="L586" i="8"/>
  <c r="K586" i="8"/>
  <c r="J586" i="8"/>
  <c r="M585" i="8"/>
  <c r="L585" i="8"/>
  <c r="K585" i="8"/>
  <c r="J585" i="8"/>
  <c r="M584" i="8"/>
  <c r="L584" i="8"/>
  <c r="K584" i="8"/>
  <c r="J584" i="8"/>
  <c r="M583" i="8"/>
  <c r="L583" i="8"/>
  <c r="K583" i="8"/>
  <c r="J583" i="8"/>
  <c r="M582" i="8"/>
  <c r="L582" i="8"/>
  <c r="K582" i="8"/>
  <c r="J582" i="8"/>
  <c r="M581" i="8"/>
  <c r="L581" i="8"/>
  <c r="K581" i="8"/>
  <c r="J581" i="8"/>
  <c r="M580" i="8"/>
  <c r="L580" i="8"/>
  <c r="K580" i="8"/>
  <c r="J580" i="8"/>
  <c r="M579" i="8"/>
  <c r="L579" i="8"/>
  <c r="K579" i="8"/>
  <c r="J579" i="8"/>
  <c r="M578" i="8"/>
  <c r="L578" i="8"/>
  <c r="K578" i="8"/>
  <c r="J578" i="8"/>
  <c r="M577" i="8"/>
  <c r="L577" i="8"/>
  <c r="K577" i="8"/>
  <c r="J577" i="8"/>
  <c r="M576" i="8"/>
  <c r="L576" i="8"/>
  <c r="K576" i="8"/>
  <c r="J576" i="8"/>
  <c r="M575" i="8"/>
  <c r="L575" i="8"/>
  <c r="K575" i="8"/>
  <c r="J575" i="8"/>
  <c r="M574" i="8"/>
  <c r="L574" i="8"/>
  <c r="K574" i="8"/>
  <c r="J574" i="8"/>
  <c r="M573" i="8"/>
  <c r="L573" i="8"/>
  <c r="K573" i="8"/>
  <c r="J573" i="8"/>
  <c r="M572" i="8"/>
  <c r="L572" i="8"/>
  <c r="K572" i="8"/>
  <c r="J572" i="8"/>
  <c r="M571" i="8"/>
  <c r="L571" i="8"/>
  <c r="K571" i="8"/>
  <c r="J571" i="8"/>
  <c r="M570" i="8"/>
  <c r="L570" i="8"/>
  <c r="K570" i="8"/>
  <c r="J570" i="8"/>
  <c r="M569" i="8"/>
  <c r="L569" i="8"/>
  <c r="K569" i="8"/>
  <c r="J569" i="8"/>
  <c r="M568" i="8"/>
  <c r="L568" i="8"/>
  <c r="K568" i="8"/>
  <c r="J568" i="8"/>
  <c r="M567" i="8"/>
  <c r="L567" i="8"/>
  <c r="K567" i="8"/>
  <c r="J567" i="8"/>
  <c r="M566" i="8"/>
  <c r="L566" i="8"/>
  <c r="K566" i="8"/>
  <c r="J566" i="8"/>
  <c r="M565" i="8"/>
  <c r="L565" i="8"/>
  <c r="K565" i="8"/>
  <c r="J565" i="8"/>
  <c r="M564" i="8"/>
  <c r="L564" i="8"/>
  <c r="K564" i="8"/>
  <c r="J564" i="8"/>
  <c r="M563" i="8"/>
  <c r="L563" i="8"/>
  <c r="K563" i="8"/>
  <c r="J563" i="8"/>
  <c r="M562" i="8"/>
  <c r="L562" i="8"/>
  <c r="K562" i="8"/>
  <c r="J562" i="8"/>
  <c r="M561" i="8"/>
  <c r="L561" i="8"/>
  <c r="K561" i="8"/>
  <c r="J561" i="8"/>
  <c r="M560" i="8"/>
  <c r="L560" i="8"/>
  <c r="K560" i="8"/>
  <c r="J560" i="8"/>
  <c r="M559" i="8"/>
  <c r="L559" i="8"/>
  <c r="K559" i="8"/>
  <c r="J559" i="8"/>
  <c r="M558" i="8"/>
  <c r="L558" i="8"/>
  <c r="K558" i="8"/>
  <c r="J558" i="8"/>
  <c r="M557" i="8"/>
  <c r="L557" i="8"/>
  <c r="K557" i="8"/>
  <c r="J557" i="8"/>
  <c r="M556" i="8"/>
  <c r="L556" i="8"/>
  <c r="K556" i="8"/>
  <c r="J556" i="8"/>
  <c r="M555" i="8"/>
  <c r="L555" i="8"/>
  <c r="K555" i="8"/>
  <c r="J555" i="8"/>
  <c r="M554" i="8"/>
  <c r="L554" i="8"/>
  <c r="K554" i="8"/>
  <c r="J554" i="8"/>
  <c r="M553" i="8"/>
  <c r="L553" i="8"/>
  <c r="K553" i="8"/>
  <c r="J553" i="8"/>
  <c r="M552" i="8"/>
  <c r="L552" i="8"/>
  <c r="K552" i="8"/>
  <c r="J552" i="8"/>
  <c r="M551" i="8"/>
  <c r="L551" i="8"/>
  <c r="K551" i="8"/>
  <c r="J551" i="8"/>
  <c r="M550" i="8"/>
  <c r="L550" i="8"/>
  <c r="K550" i="8"/>
  <c r="J550" i="8"/>
  <c r="M549" i="8"/>
  <c r="L549" i="8"/>
  <c r="K549" i="8"/>
  <c r="J549" i="8"/>
  <c r="M548" i="8"/>
  <c r="L548" i="8"/>
  <c r="K548" i="8"/>
  <c r="J548" i="8"/>
  <c r="M547" i="8"/>
  <c r="L547" i="8"/>
  <c r="K547" i="8"/>
  <c r="J547" i="8"/>
  <c r="M546" i="8"/>
  <c r="L546" i="8"/>
  <c r="K546" i="8"/>
  <c r="J546" i="8"/>
  <c r="M545" i="8"/>
  <c r="L545" i="8"/>
  <c r="K545" i="8"/>
  <c r="J545" i="8"/>
  <c r="M544" i="8"/>
  <c r="L544" i="8"/>
  <c r="K544" i="8"/>
  <c r="J544" i="8"/>
  <c r="M543" i="8"/>
  <c r="L543" i="8"/>
  <c r="K543" i="8"/>
  <c r="J543" i="8"/>
  <c r="M542" i="8"/>
  <c r="L542" i="8"/>
  <c r="K542" i="8"/>
  <c r="J542" i="8"/>
  <c r="M541" i="8"/>
  <c r="L541" i="8"/>
  <c r="K541" i="8"/>
  <c r="J541" i="8"/>
  <c r="M540" i="8"/>
  <c r="L540" i="8"/>
  <c r="K540" i="8"/>
  <c r="J540" i="8"/>
  <c r="M539" i="8"/>
  <c r="L539" i="8"/>
  <c r="K539" i="8"/>
  <c r="J539" i="8"/>
  <c r="M538" i="8"/>
  <c r="L538" i="8"/>
  <c r="K538" i="8"/>
  <c r="J538" i="8"/>
  <c r="M537" i="8"/>
  <c r="L537" i="8"/>
  <c r="K537" i="8"/>
  <c r="J537" i="8"/>
  <c r="M536" i="8"/>
  <c r="L536" i="8"/>
  <c r="K536" i="8"/>
  <c r="J536" i="8"/>
  <c r="M535" i="8"/>
  <c r="L535" i="8"/>
  <c r="K535" i="8"/>
  <c r="J535" i="8"/>
  <c r="M534" i="8"/>
  <c r="L534" i="8"/>
  <c r="K534" i="8"/>
  <c r="J534" i="8"/>
  <c r="M533" i="8"/>
  <c r="L533" i="8"/>
  <c r="K533" i="8"/>
  <c r="J533" i="8"/>
  <c r="M532" i="8"/>
  <c r="L532" i="8"/>
  <c r="K532" i="8"/>
  <c r="J532" i="8"/>
  <c r="M531" i="8"/>
  <c r="L531" i="8"/>
  <c r="K531" i="8"/>
  <c r="J531" i="8"/>
  <c r="M530" i="8"/>
  <c r="L530" i="8"/>
  <c r="K530" i="8"/>
  <c r="J530" i="8"/>
  <c r="M529" i="8"/>
  <c r="L529" i="8"/>
  <c r="K529" i="8"/>
  <c r="J529" i="8"/>
  <c r="M528" i="8"/>
  <c r="L528" i="8"/>
  <c r="K528" i="8"/>
  <c r="J528" i="8"/>
  <c r="M527" i="8"/>
  <c r="L527" i="8"/>
  <c r="K527" i="8"/>
  <c r="J527" i="8"/>
  <c r="M526" i="8"/>
  <c r="L526" i="8"/>
  <c r="K526" i="8"/>
  <c r="J526" i="8"/>
  <c r="M525" i="8"/>
  <c r="L525" i="8"/>
  <c r="K525" i="8"/>
  <c r="J525" i="8"/>
  <c r="M524" i="8"/>
  <c r="L524" i="8"/>
  <c r="K524" i="8"/>
  <c r="J524" i="8"/>
  <c r="M523" i="8"/>
  <c r="L523" i="8"/>
  <c r="K523" i="8"/>
  <c r="J523" i="8"/>
  <c r="M522" i="8"/>
  <c r="L522" i="8"/>
  <c r="K522" i="8"/>
  <c r="J522" i="8"/>
  <c r="M521" i="8"/>
  <c r="L521" i="8"/>
  <c r="K521" i="8"/>
  <c r="J521" i="8"/>
  <c r="M520" i="8"/>
  <c r="L520" i="8"/>
  <c r="K520" i="8"/>
  <c r="J520" i="8"/>
  <c r="M519" i="8"/>
  <c r="L519" i="8"/>
  <c r="K519" i="8"/>
  <c r="J519" i="8"/>
  <c r="M518" i="8"/>
  <c r="L518" i="8"/>
  <c r="K518" i="8"/>
  <c r="J518" i="8"/>
  <c r="M517" i="8"/>
  <c r="L517" i="8"/>
  <c r="K517" i="8"/>
  <c r="J517" i="8"/>
  <c r="M516" i="8"/>
  <c r="L516" i="8"/>
  <c r="K516" i="8"/>
  <c r="J516" i="8"/>
  <c r="M515" i="8"/>
  <c r="L515" i="8"/>
  <c r="K515" i="8"/>
  <c r="J515" i="8"/>
  <c r="M514" i="8"/>
  <c r="L514" i="8"/>
  <c r="K514" i="8"/>
  <c r="J514" i="8"/>
  <c r="M513" i="8"/>
  <c r="L513" i="8"/>
  <c r="K513" i="8"/>
  <c r="J513" i="8"/>
  <c r="M512" i="8"/>
  <c r="L512" i="8"/>
  <c r="K512" i="8"/>
  <c r="J512" i="8"/>
  <c r="M511" i="8"/>
  <c r="L511" i="8"/>
  <c r="K511" i="8"/>
  <c r="J511" i="8"/>
  <c r="M510" i="8"/>
  <c r="L510" i="8"/>
  <c r="K510" i="8"/>
  <c r="J510" i="8"/>
  <c r="M509" i="8"/>
  <c r="L509" i="8"/>
  <c r="K509" i="8"/>
  <c r="J509" i="8"/>
  <c r="M508" i="8"/>
  <c r="L508" i="8"/>
  <c r="K508" i="8"/>
  <c r="J508" i="8"/>
  <c r="M507" i="8"/>
  <c r="L507" i="8"/>
  <c r="K507" i="8"/>
  <c r="J507" i="8"/>
  <c r="M506" i="8"/>
  <c r="L506" i="8"/>
  <c r="K506" i="8"/>
  <c r="J506" i="8"/>
  <c r="M505" i="8"/>
  <c r="L505" i="8"/>
  <c r="K505" i="8"/>
  <c r="J505" i="8"/>
  <c r="M504" i="8"/>
  <c r="L504" i="8"/>
  <c r="K504" i="8"/>
  <c r="J504" i="8"/>
  <c r="M503" i="8"/>
  <c r="L503" i="8"/>
  <c r="K503" i="8"/>
  <c r="J503" i="8"/>
  <c r="M502" i="8"/>
  <c r="L502" i="8"/>
  <c r="K502" i="8"/>
  <c r="J502" i="8"/>
  <c r="M501" i="8"/>
  <c r="L501" i="8"/>
  <c r="K501" i="8"/>
  <c r="J501" i="8"/>
  <c r="M500" i="8"/>
  <c r="L500" i="8"/>
  <c r="K500" i="8"/>
  <c r="J500" i="8"/>
  <c r="M499" i="8"/>
  <c r="L499" i="8"/>
  <c r="K499" i="8"/>
  <c r="J499" i="8"/>
  <c r="M498" i="8"/>
  <c r="L498" i="8"/>
  <c r="K498" i="8"/>
  <c r="J498" i="8"/>
  <c r="M497" i="8"/>
  <c r="L497" i="8"/>
  <c r="K497" i="8"/>
  <c r="J497" i="8"/>
  <c r="M496" i="8"/>
  <c r="L496" i="8"/>
  <c r="K496" i="8"/>
  <c r="J496" i="8"/>
  <c r="M495" i="8"/>
  <c r="L495" i="8"/>
  <c r="K495" i="8"/>
  <c r="J495" i="8"/>
  <c r="M494" i="8"/>
  <c r="L494" i="8"/>
  <c r="K494" i="8"/>
  <c r="J494" i="8"/>
  <c r="M493" i="8"/>
  <c r="L493" i="8"/>
  <c r="K493" i="8"/>
  <c r="J493" i="8"/>
  <c r="M492" i="8"/>
  <c r="L492" i="8"/>
  <c r="K492" i="8"/>
  <c r="J492" i="8"/>
  <c r="M491" i="8"/>
  <c r="L491" i="8"/>
  <c r="K491" i="8"/>
  <c r="J491" i="8"/>
  <c r="M490" i="8"/>
  <c r="L490" i="8"/>
  <c r="K490" i="8"/>
  <c r="J490" i="8"/>
  <c r="M489" i="8"/>
  <c r="L489" i="8"/>
  <c r="K489" i="8"/>
  <c r="J489" i="8"/>
  <c r="M488" i="8"/>
  <c r="L488" i="8"/>
  <c r="K488" i="8"/>
  <c r="J488" i="8"/>
  <c r="M487" i="8"/>
  <c r="L487" i="8"/>
  <c r="K487" i="8"/>
  <c r="J487" i="8"/>
  <c r="M486" i="8"/>
  <c r="L486" i="8"/>
  <c r="K486" i="8"/>
  <c r="J486" i="8"/>
  <c r="M485" i="8"/>
  <c r="L485" i="8"/>
  <c r="K485" i="8"/>
  <c r="J485" i="8"/>
  <c r="M484" i="8"/>
  <c r="L484" i="8"/>
  <c r="K484" i="8"/>
  <c r="J484" i="8"/>
  <c r="M483" i="8"/>
  <c r="L483" i="8"/>
  <c r="K483" i="8"/>
  <c r="J483" i="8"/>
  <c r="M482" i="8"/>
  <c r="L482" i="8"/>
  <c r="K482" i="8"/>
  <c r="J482" i="8"/>
  <c r="M481" i="8"/>
  <c r="L481" i="8"/>
  <c r="K481" i="8"/>
  <c r="J481" i="8"/>
  <c r="M480" i="8"/>
  <c r="L480" i="8"/>
  <c r="K480" i="8"/>
  <c r="J480" i="8"/>
  <c r="M479" i="8"/>
  <c r="L479" i="8"/>
  <c r="K479" i="8"/>
  <c r="J479" i="8"/>
  <c r="M478" i="8"/>
  <c r="L478" i="8"/>
  <c r="K478" i="8"/>
  <c r="J478" i="8"/>
  <c r="M477" i="8"/>
  <c r="L477" i="8"/>
  <c r="K477" i="8"/>
  <c r="J477" i="8"/>
  <c r="M476" i="8"/>
  <c r="L476" i="8"/>
  <c r="K476" i="8"/>
  <c r="J476" i="8"/>
  <c r="M475" i="8"/>
  <c r="L475" i="8"/>
  <c r="K475" i="8"/>
  <c r="J475" i="8"/>
  <c r="M474" i="8"/>
  <c r="L474" i="8"/>
  <c r="K474" i="8"/>
  <c r="J474" i="8"/>
  <c r="M473" i="8"/>
  <c r="L473" i="8"/>
  <c r="K473" i="8"/>
  <c r="J473" i="8"/>
  <c r="M472" i="8"/>
  <c r="L472" i="8"/>
  <c r="K472" i="8"/>
  <c r="J472" i="8"/>
  <c r="M471" i="8"/>
  <c r="L471" i="8"/>
  <c r="K471" i="8"/>
  <c r="J471" i="8"/>
  <c r="M470" i="8"/>
  <c r="L470" i="8"/>
  <c r="K470" i="8"/>
  <c r="J470" i="8"/>
  <c r="M469" i="8"/>
  <c r="L469" i="8"/>
  <c r="K469" i="8"/>
  <c r="J469" i="8"/>
  <c r="M468" i="8"/>
  <c r="L468" i="8"/>
  <c r="K468" i="8"/>
  <c r="J468" i="8"/>
  <c r="M467" i="8"/>
  <c r="L467" i="8"/>
  <c r="K467" i="8"/>
  <c r="J467" i="8"/>
  <c r="M466" i="8"/>
  <c r="L466" i="8"/>
  <c r="K466" i="8"/>
  <c r="J466" i="8"/>
  <c r="M465" i="8"/>
  <c r="L465" i="8"/>
  <c r="K465" i="8"/>
  <c r="J465" i="8"/>
  <c r="M464" i="8"/>
  <c r="L464" i="8"/>
  <c r="K464" i="8"/>
  <c r="J464" i="8"/>
  <c r="M463" i="8"/>
  <c r="L463" i="8"/>
  <c r="K463" i="8"/>
  <c r="J463" i="8"/>
  <c r="M462" i="8"/>
  <c r="L462" i="8"/>
  <c r="K462" i="8"/>
  <c r="J462" i="8"/>
  <c r="M461" i="8"/>
  <c r="L461" i="8"/>
  <c r="K461" i="8"/>
  <c r="J461" i="8"/>
  <c r="M460" i="8"/>
  <c r="L460" i="8"/>
  <c r="K460" i="8"/>
  <c r="J460" i="8"/>
  <c r="M459" i="8"/>
  <c r="L459" i="8"/>
  <c r="K459" i="8"/>
  <c r="J459" i="8"/>
  <c r="M458" i="8"/>
  <c r="L458" i="8"/>
  <c r="K458" i="8"/>
  <c r="J458" i="8"/>
  <c r="M457" i="8"/>
  <c r="L457" i="8"/>
  <c r="K457" i="8"/>
  <c r="J457" i="8"/>
  <c r="M456" i="8"/>
  <c r="L456" i="8"/>
  <c r="K456" i="8"/>
  <c r="J456" i="8"/>
  <c r="M455" i="8"/>
  <c r="L455" i="8"/>
  <c r="K455" i="8"/>
  <c r="J455" i="8"/>
  <c r="M454" i="8"/>
  <c r="L454" i="8"/>
  <c r="K454" i="8"/>
  <c r="J454" i="8"/>
  <c r="M453" i="8"/>
  <c r="L453" i="8"/>
  <c r="K453" i="8"/>
  <c r="J453" i="8"/>
  <c r="M452" i="8"/>
  <c r="L452" i="8"/>
  <c r="K452" i="8"/>
  <c r="J452" i="8"/>
  <c r="M451" i="8"/>
  <c r="L451" i="8"/>
  <c r="K451" i="8"/>
  <c r="J451" i="8"/>
  <c r="M450" i="8"/>
  <c r="L450" i="8"/>
  <c r="K450" i="8"/>
  <c r="J450" i="8"/>
  <c r="M449" i="8"/>
  <c r="L449" i="8"/>
  <c r="K449" i="8"/>
  <c r="J449" i="8"/>
  <c r="M448" i="8"/>
  <c r="L448" i="8"/>
  <c r="K448" i="8"/>
  <c r="J448" i="8"/>
  <c r="M447" i="8"/>
  <c r="L447" i="8"/>
  <c r="K447" i="8"/>
  <c r="J447" i="8"/>
  <c r="M446" i="8"/>
  <c r="L446" i="8"/>
  <c r="K446" i="8"/>
  <c r="J446" i="8"/>
  <c r="M445" i="8"/>
  <c r="L445" i="8"/>
  <c r="K445" i="8"/>
  <c r="J445" i="8"/>
  <c r="M444" i="8"/>
  <c r="L444" i="8"/>
  <c r="K444" i="8"/>
  <c r="J444" i="8"/>
  <c r="M443" i="8"/>
  <c r="L443" i="8"/>
  <c r="K443" i="8"/>
  <c r="J443" i="8"/>
  <c r="M442" i="8"/>
  <c r="L442" i="8"/>
  <c r="K442" i="8"/>
  <c r="J442" i="8"/>
  <c r="M441" i="8"/>
  <c r="L441" i="8"/>
  <c r="K441" i="8"/>
  <c r="J441" i="8"/>
  <c r="M440" i="8"/>
  <c r="L440" i="8"/>
  <c r="K440" i="8"/>
  <c r="J440" i="8"/>
  <c r="M439" i="8"/>
  <c r="L439" i="8"/>
  <c r="K439" i="8"/>
  <c r="J439" i="8"/>
  <c r="M438" i="8"/>
  <c r="L438" i="8"/>
  <c r="K438" i="8"/>
  <c r="J438" i="8"/>
  <c r="M437" i="8"/>
  <c r="L437" i="8"/>
  <c r="K437" i="8"/>
  <c r="J437" i="8"/>
  <c r="M436" i="8"/>
  <c r="L436" i="8"/>
  <c r="K436" i="8"/>
  <c r="J436" i="8"/>
  <c r="M435" i="8"/>
  <c r="L435" i="8"/>
  <c r="K435" i="8"/>
  <c r="J435" i="8"/>
  <c r="M434" i="8"/>
  <c r="L434" i="8"/>
  <c r="K434" i="8"/>
  <c r="J434" i="8"/>
  <c r="M433" i="8"/>
  <c r="L433" i="8"/>
  <c r="K433" i="8"/>
  <c r="J433" i="8"/>
  <c r="M432" i="8"/>
  <c r="L432" i="8"/>
  <c r="K432" i="8"/>
  <c r="J432" i="8"/>
  <c r="M431" i="8"/>
  <c r="L431" i="8"/>
  <c r="K431" i="8"/>
  <c r="J431" i="8"/>
  <c r="M430" i="8"/>
  <c r="L430" i="8"/>
  <c r="K430" i="8"/>
  <c r="J430" i="8"/>
  <c r="M429" i="8"/>
  <c r="L429" i="8"/>
  <c r="K429" i="8"/>
  <c r="J429" i="8"/>
  <c r="M428" i="8"/>
  <c r="L428" i="8"/>
  <c r="K428" i="8"/>
  <c r="J428" i="8"/>
  <c r="M427" i="8"/>
  <c r="L427" i="8"/>
  <c r="K427" i="8"/>
  <c r="J427" i="8"/>
  <c r="M426" i="8"/>
  <c r="L426" i="8"/>
  <c r="K426" i="8"/>
  <c r="J426" i="8"/>
  <c r="M425" i="8"/>
  <c r="L425" i="8"/>
  <c r="K425" i="8"/>
  <c r="J425" i="8"/>
  <c r="M424" i="8"/>
  <c r="L424" i="8"/>
  <c r="K424" i="8"/>
  <c r="J424" i="8"/>
  <c r="M423" i="8"/>
  <c r="L423" i="8"/>
  <c r="K423" i="8"/>
  <c r="J423" i="8"/>
  <c r="M422" i="8"/>
  <c r="L422" i="8"/>
  <c r="K422" i="8"/>
  <c r="J422" i="8"/>
  <c r="M421" i="8"/>
  <c r="L421" i="8"/>
  <c r="K421" i="8"/>
  <c r="J421" i="8"/>
  <c r="M420" i="8"/>
  <c r="L420" i="8"/>
  <c r="K420" i="8"/>
  <c r="J420" i="8"/>
  <c r="M419" i="8"/>
  <c r="L419" i="8"/>
  <c r="K419" i="8"/>
  <c r="J419" i="8"/>
  <c r="M418" i="8"/>
  <c r="L418" i="8"/>
  <c r="K418" i="8"/>
  <c r="J418" i="8"/>
  <c r="M417" i="8"/>
  <c r="L417" i="8"/>
  <c r="K417" i="8"/>
  <c r="J417" i="8"/>
  <c r="M416" i="8"/>
  <c r="L416" i="8"/>
  <c r="K416" i="8"/>
  <c r="J416" i="8"/>
  <c r="M415" i="8"/>
  <c r="L415" i="8"/>
  <c r="K415" i="8"/>
  <c r="J415" i="8"/>
  <c r="M414" i="8"/>
  <c r="L414" i="8"/>
  <c r="K414" i="8"/>
  <c r="J414" i="8"/>
  <c r="M413" i="8"/>
  <c r="L413" i="8"/>
  <c r="K413" i="8"/>
  <c r="J413" i="8"/>
  <c r="M412" i="8"/>
  <c r="L412" i="8"/>
  <c r="K412" i="8"/>
  <c r="J412" i="8"/>
  <c r="M411" i="8"/>
  <c r="L411" i="8"/>
  <c r="K411" i="8"/>
  <c r="J411" i="8"/>
  <c r="M410" i="8"/>
  <c r="L410" i="8"/>
  <c r="K410" i="8"/>
  <c r="J410" i="8"/>
  <c r="M409" i="8"/>
  <c r="L409" i="8"/>
  <c r="K409" i="8"/>
  <c r="J409" i="8"/>
  <c r="M408" i="8"/>
  <c r="L408" i="8"/>
  <c r="K408" i="8"/>
  <c r="J408" i="8"/>
  <c r="M407" i="8"/>
  <c r="L407" i="8"/>
  <c r="K407" i="8"/>
  <c r="J407" i="8"/>
  <c r="M406" i="8"/>
  <c r="L406" i="8"/>
  <c r="K406" i="8"/>
  <c r="J406" i="8"/>
  <c r="M405" i="8"/>
  <c r="L405" i="8"/>
  <c r="K405" i="8"/>
  <c r="J405" i="8"/>
  <c r="M404" i="8"/>
  <c r="L404" i="8"/>
  <c r="K404" i="8"/>
  <c r="J404" i="8"/>
  <c r="M403" i="8"/>
  <c r="L403" i="8"/>
  <c r="K403" i="8"/>
  <c r="J403" i="8"/>
  <c r="M402" i="8"/>
  <c r="L402" i="8"/>
  <c r="K402" i="8"/>
  <c r="J402" i="8"/>
  <c r="M401" i="8"/>
  <c r="L401" i="8"/>
  <c r="K401" i="8"/>
  <c r="J401" i="8"/>
  <c r="M400" i="8"/>
  <c r="L400" i="8"/>
  <c r="K400" i="8"/>
  <c r="J400" i="8"/>
  <c r="M399" i="8"/>
  <c r="L399" i="8"/>
  <c r="K399" i="8"/>
  <c r="J399" i="8"/>
  <c r="M398" i="8"/>
  <c r="L398" i="8"/>
  <c r="K398" i="8"/>
  <c r="J398" i="8"/>
  <c r="M397" i="8"/>
  <c r="L397" i="8"/>
  <c r="K397" i="8"/>
  <c r="J397" i="8"/>
  <c r="M396" i="8"/>
  <c r="L396" i="8"/>
  <c r="K396" i="8"/>
  <c r="J396" i="8"/>
  <c r="M395" i="8"/>
  <c r="L395" i="8"/>
  <c r="K395" i="8"/>
  <c r="J395" i="8"/>
  <c r="M394" i="8"/>
  <c r="L394" i="8"/>
  <c r="K394" i="8"/>
  <c r="J394" i="8"/>
  <c r="M393" i="8"/>
  <c r="L393" i="8"/>
  <c r="K393" i="8"/>
  <c r="J393" i="8"/>
  <c r="M392" i="8"/>
  <c r="L392" i="8"/>
  <c r="K392" i="8"/>
  <c r="J392" i="8"/>
  <c r="M391" i="8"/>
  <c r="L391" i="8"/>
  <c r="K391" i="8"/>
  <c r="J391" i="8"/>
  <c r="M390" i="8"/>
  <c r="L390" i="8"/>
  <c r="K390" i="8"/>
  <c r="J390" i="8"/>
  <c r="M389" i="8"/>
  <c r="L389" i="8"/>
  <c r="K389" i="8"/>
  <c r="J389" i="8"/>
  <c r="M388" i="8"/>
  <c r="L388" i="8"/>
  <c r="K388" i="8"/>
  <c r="J388" i="8"/>
  <c r="M387" i="8"/>
  <c r="L387" i="8"/>
  <c r="K387" i="8"/>
  <c r="J387" i="8"/>
  <c r="M386" i="8"/>
  <c r="L386" i="8"/>
  <c r="K386" i="8"/>
  <c r="J386" i="8"/>
  <c r="M385" i="8"/>
  <c r="L385" i="8"/>
  <c r="K385" i="8"/>
  <c r="J385" i="8"/>
  <c r="M384" i="8"/>
  <c r="L384" i="8"/>
  <c r="K384" i="8"/>
  <c r="J384" i="8"/>
  <c r="M383" i="8"/>
  <c r="L383" i="8"/>
  <c r="K383" i="8"/>
  <c r="J383" i="8"/>
  <c r="M382" i="8"/>
  <c r="L382" i="8"/>
  <c r="K382" i="8"/>
  <c r="J382" i="8"/>
  <c r="M381" i="8"/>
  <c r="L381" i="8"/>
  <c r="K381" i="8"/>
  <c r="J381" i="8"/>
  <c r="M380" i="8"/>
  <c r="L380" i="8"/>
  <c r="K380" i="8"/>
  <c r="J380" i="8"/>
  <c r="M379" i="8"/>
  <c r="L379" i="8"/>
  <c r="K379" i="8"/>
  <c r="J379" i="8"/>
  <c r="M378" i="8"/>
  <c r="L378" i="8"/>
  <c r="K378" i="8"/>
  <c r="J378" i="8"/>
  <c r="M377" i="8"/>
  <c r="L377" i="8"/>
  <c r="K377" i="8"/>
  <c r="J377" i="8"/>
  <c r="M376" i="8"/>
  <c r="L376" i="8"/>
  <c r="K376" i="8"/>
  <c r="J376" i="8"/>
  <c r="M375" i="8"/>
  <c r="L375" i="8"/>
  <c r="K375" i="8"/>
  <c r="J375" i="8"/>
  <c r="M374" i="8"/>
  <c r="L374" i="8"/>
  <c r="K374" i="8"/>
  <c r="J374" i="8"/>
  <c r="M373" i="8"/>
  <c r="L373" i="8"/>
  <c r="K373" i="8"/>
  <c r="J373" i="8"/>
  <c r="M372" i="8"/>
  <c r="L372" i="8"/>
  <c r="K372" i="8"/>
  <c r="J372" i="8"/>
  <c r="M371" i="8"/>
  <c r="L371" i="8"/>
  <c r="K371" i="8"/>
  <c r="J371" i="8"/>
  <c r="M370" i="8"/>
  <c r="L370" i="8"/>
  <c r="K370" i="8"/>
  <c r="J370" i="8"/>
  <c r="M369" i="8"/>
  <c r="L369" i="8"/>
  <c r="K369" i="8"/>
  <c r="J369" i="8"/>
  <c r="M368" i="8"/>
  <c r="L368" i="8"/>
  <c r="K368" i="8"/>
  <c r="J368" i="8"/>
  <c r="M367" i="8"/>
  <c r="L367" i="8"/>
  <c r="K367" i="8"/>
  <c r="J367" i="8"/>
  <c r="M366" i="8"/>
  <c r="L366" i="8"/>
  <c r="K366" i="8"/>
  <c r="J366" i="8"/>
  <c r="M365" i="8"/>
  <c r="L365" i="8"/>
  <c r="K365" i="8"/>
  <c r="J365" i="8"/>
  <c r="M364" i="8"/>
  <c r="L364" i="8"/>
  <c r="K364" i="8"/>
  <c r="J364" i="8"/>
  <c r="M363" i="8"/>
  <c r="L363" i="8"/>
  <c r="K363" i="8"/>
  <c r="J363" i="8"/>
  <c r="M362" i="8"/>
  <c r="L362" i="8"/>
  <c r="K362" i="8"/>
  <c r="J362" i="8"/>
  <c r="M361" i="8"/>
  <c r="L361" i="8"/>
  <c r="K361" i="8"/>
  <c r="J361" i="8"/>
  <c r="M360" i="8"/>
  <c r="L360" i="8"/>
  <c r="K360" i="8"/>
  <c r="J360" i="8"/>
  <c r="M359" i="8"/>
  <c r="L359" i="8"/>
  <c r="K359" i="8"/>
  <c r="J359" i="8"/>
  <c r="M358" i="8"/>
  <c r="L358" i="8"/>
  <c r="K358" i="8"/>
  <c r="J358" i="8"/>
  <c r="M357" i="8"/>
  <c r="L357" i="8"/>
  <c r="K357" i="8"/>
  <c r="J357" i="8"/>
  <c r="M356" i="8"/>
  <c r="L356" i="8"/>
  <c r="K356" i="8"/>
  <c r="J356" i="8"/>
  <c r="M355" i="8"/>
  <c r="L355" i="8"/>
  <c r="K355" i="8"/>
  <c r="J355" i="8"/>
  <c r="M354" i="8"/>
  <c r="L354" i="8"/>
  <c r="K354" i="8"/>
  <c r="J354" i="8"/>
  <c r="M353" i="8"/>
  <c r="L353" i="8"/>
  <c r="K353" i="8"/>
  <c r="J353" i="8"/>
  <c r="M352" i="8"/>
  <c r="L352" i="8"/>
  <c r="K352" i="8"/>
  <c r="J352" i="8"/>
  <c r="M351" i="8"/>
  <c r="L351" i="8"/>
  <c r="K351" i="8"/>
  <c r="J351" i="8"/>
  <c r="M350" i="8"/>
  <c r="L350" i="8"/>
  <c r="K350" i="8"/>
  <c r="J350" i="8"/>
  <c r="M349" i="8"/>
  <c r="L349" i="8"/>
  <c r="K349" i="8"/>
  <c r="J349" i="8"/>
  <c r="M348" i="8"/>
  <c r="L348" i="8"/>
  <c r="K348" i="8"/>
  <c r="J348" i="8"/>
  <c r="M347" i="8"/>
  <c r="L347" i="8"/>
  <c r="K347" i="8"/>
  <c r="J347" i="8"/>
  <c r="M346" i="8"/>
  <c r="L346" i="8"/>
  <c r="K346" i="8"/>
  <c r="J346" i="8"/>
  <c r="M345" i="8"/>
  <c r="L345" i="8"/>
  <c r="K345" i="8"/>
  <c r="J345" i="8"/>
  <c r="M344" i="8"/>
  <c r="L344" i="8"/>
  <c r="K344" i="8"/>
  <c r="J344" i="8"/>
  <c r="M343" i="8"/>
  <c r="L343" i="8"/>
  <c r="K343" i="8"/>
  <c r="J343" i="8"/>
  <c r="M342" i="8"/>
  <c r="L342" i="8"/>
  <c r="K342" i="8"/>
  <c r="J342" i="8"/>
  <c r="M341" i="8"/>
  <c r="L341" i="8"/>
  <c r="K341" i="8"/>
  <c r="J341" i="8"/>
  <c r="M340" i="8"/>
  <c r="L340" i="8"/>
  <c r="K340" i="8"/>
  <c r="J340" i="8"/>
  <c r="M339" i="8"/>
  <c r="L339" i="8"/>
  <c r="K339" i="8"/>
  <c r="J339" i="8"/>
  <c r="M338" i="8"/>
  <c r="L338" i="8"/>
  <c r="K338" i="8"/>
  <c r="J338" i="8"/>
  <c r="M337" i="8"/>
  <c r="L337" i="8"/>
  <c r="K337" i="8"/>
  <c r="J337" i="8"/>
  <c r="M336" i="8"/>
  <c r="L336" i="8"/>
  <c r="K336" i="8"/>
  <c r="J336" i="8"/>
  <c r="M335" i="8"/>
  <c r="L335" i="8"/>
  <c r="K335" i="8"/>
  <c r="J335" i="8"/>
  <c r="M334" i="8"/>
  <c r="L334" i="8"/>
  <c r="K334" i="8"/>
  <c r="J334" i="8"/>
  <c r="M333" i="8"/>
  <c r="L333" i="8"/>
  <c r="K333" i="8"/>
  <c r="J333" i="8"/>
  <c r="M332" i="8"/>
  <c r="L332" i="8"/>
  <c r="K332" i="8"/>
  <c r="J332" i="8"/>
  <c r="M331" i="8"/>
  <c r="L331" i="8"/>
  <c r="K331" i="8"/>
  <c r="J331" i="8"/>
  <c r="M330" i="8"/>
  <c r="L330" i="8"/>
  <c r="K330" i="8"/>
  <c r="J330" i="8"/>
  <c r="M329" i="8"/>
  <c r="L329" i="8"/>
  <c r="K329" i="8"/>
  <c r="J329" i="8"/>
  <c r="M328" i="8"/>
  <c r="L328" i="8"/>
  <c r="K328" i="8"/>
  <c r="J328" i="8"/>
  <c r="M327" i="8"/>
  <c r="L327" i="8"/>
  <c r="K327" i="8"/>
  <c r="J327" i="8"/>
  <c r="M326" i="8"/>
  <c r="L326" i="8"/>
  <c r="K326" i="8"/>
  <c r="J326" i="8"/>
  <c r="M325" i="8"/>
  <c r="L325" i="8"/>
  <c r="K325" i="8"/>
  <c r="J325" i="8"/>
  <c r="M324" i="8"/>
  <c r="L324" i="8"/>
  <c r="K324" i="8"/>
  <c r="J324" i="8"/>
  <c r="M323" i="8"/>
  <c r="L323" i="8"/>
  <c r="K323" i="8"/>
  <c r="J323" i="8"/>
  <c r="M322" i="8"/>
  <c r="L322" i="8"/>
  <c r="K322" i="8"/>
  <c r="J322" i="8"/>
  <c r="M321" i="8"/>
  <c r="L321" i="8"/>
  <c r="K321" i="8"/>
  <c r="J321" i="8"/>
  <c r="M320" i="8"/>
  <c r="L320" i="8"/>
  <c r="K320" i="8"/>
  <c r="J320" i="8"/>
  <c r="M319" i="8"/>
  <c r="L319" i="8"/>
  <c r="K319" i="8"/>
  <c r="J319" i="8"/>
  <c r="M318" i="8"/>
  <c r="L318" i="8"/>
  <c r="K318" i="8"/>
  <c r="J318" i="8"/>
  <c r="M317" i="8"/>
  <c r="L317" i="8"/>
  <c r="K317" i="8"/>
  <c r="J317" i="8"/>
  <c r="M316" i="8"/>
  <c r="L316" i="8"/>
  <c r="K316" i="8"/>
  <c r="J316" i="8"/>
  <c r="M315" i="8"/>
  <c r="L315" i="8"/>
  <c r="K315" i="8"/>
  <c r="J315" i="8"/>
  <c r="M314" i="8"/>
  <c r="L314" i="8"/>
  <c r="K314" i="8"/>
  <c r="J314" i="8"/>
  <c r="M313" i="8"/>
  <c r="L313" i="8"/>
  <c r="K313" i="8"/>
  <c r="J313" i="8"/>
  <c r="M312" i="8"/>
  <c r="L312" i="8"/>
  <c r="K312" i="8"/>
  <c r="J312" i="8"/>
  <c r="M311" i="8"/>
  <c r="L311" i="8"/>
  <c r="K311" i="8"/>
  <c r="J311" i="8"/>
  <c r="M310" i="8"/>
  <c r="L310" i="8"/>
  <c r="K310" i="8"/>
  <c r="J310" i="8"/>
  <c r="M309" i="8"/>
  <c r="L309" i="8"/>
  <c r="K309" i="8"/>
  <c r="J309" i="8"/>
  <c r="M308" i="8"/>
  <c r="L308" i="8"/>
  <c r="K308" i="8"/>
  <c r="J308" i="8"/>
  <c r="M307" i="8"/>
  <c r="L307" i="8"/>
  <c r="K307" i="8"/>
  <c r="J307" i="8"/>
  <c r="M306" i="8"/>
  <c r="L306" i="8"/>
  <c r="K306" i="8"/>
  <c r="J306" i="8"/>
  <c r="M305" i="8"/>
  <c r="L305" i="8"/>
  <c r="K305" i="8"/>
  <c r="J305" i="8"/>
  <c r="M304" i="8"/>
  <c r="L304" i="8"/>
  <c r="K304" i="8"/>
  <c r="J304" i="8"/>
  <c r="M303" i="8"/>
  <c r="L303" i="8"/>
  <c r="K303" i="8"/>
  <c r="J303" i="8"/>
  <c r="M302" i="8"/>
  <c r="L302" i="8"/>
  <c r="K302" i="8"/>
  <c r="J302" i="8"/>
  <c r="M301" i="8"/>
  <c r="L301" i="8"/>
  <c r="K301" i="8"/>
  <c r="J301" i="8"/>
  <c r="M300" i="8"/>
  <c r="L300" i="8"/>
  <c r="K300" i="8"/>
  <c r="J300" i="8"/>
  <c r="M299" i="8"/>
  <c r="L299" i="8"/>
  <c r="K299" i="8"/>
  <c r="J299" i="8"/>
  <c r="M298" i="8"/>
  <c r="L298" i="8"/>
  <c r="K298" i="8"/>
  <c r="J298" i="8"/>
  <c r="M297" i="8"/>
  <c r="L297" i="8"/>
  <c r="K297" i="8"/>
  <c r="J297" i="8"/>
  <c r="M296" i="8"/>
  <c r="L296" i="8"/>
  <c r="K296" i="8"/>
  <c r="J296" i="8"/>
  <c r="M295" i="8"/>
  <c r="L295" i="8"/>
  <c r="K295" i="8"/>
  <c r="J295" i="8"/>
  <c r="M294" i="8"/>
  <c r="L294" i="8"/>
  <c r="K294" i="8"/>
  <c r="J294" i="8"/>
  <c r="M293" i="8"/>
  <c r="L293" i="8"/>
  <c r="K293" i="8"/>
  <c r="J293" i="8"/>
  <c r="M292" i="8"/>
  <c r="L292" i="8"/>
  <c r="K292" i="8"/>
  <c r="J292" i="8"/>
  <c r="M291" i="8"/>
  <c r="L291" i="8"/>
  <c r="K291" i="8"/>
  <c r="J291" i="8"/>
  <c r="M290" i="8"/>
  <c r="L290" i="8"/>
  <c r="K290" i="8"/>
  <c r="J290" i="8"/>
  <c r="M289" i="8"/>
  <c r="L289" i="8"/>
  <c r="K289" i="8"/>
  <c r="J289" i="8"/>
  <c r="M288" i="8"/>
  <c r="L288" i="8"/>
  <c r="K288" i="8"/>
  <c r="J288" i="8"/>
  <c r="M287" i="8"/>
  <c r="L287" i="8"/>
  <c r="K287" i="8"/>
  <c r="J287" i="8"/>
  <c r="M286" i="8"/>
  <c r="L286" i="8"/>
  <c r="K286" i="8"/>
  <c r="J286" i="8"/>
  <c r="M285" i="8"/>
  <c r="L285" i="8"/>
  <c r="K285" i="8"/>
  <c r="J285" i="8"/>
  <c r="M284" i="8"/>
  <c r="L284" i="8"/>
  <c r="K284" i="8"/>
  <c r="J284" i="8"/>
  <c r="M283" i="8"/>
  <c r="L283" i="8"/>
  <c r="K283" i="8"/>
  <c r="J283" i="8"/>
  <c r="M282" i="8"/>
  <c r="L282" i="8"/>
  <c r="K282" i="8"/>
  <c r="J282" i="8"/>
  <c r="M281" i="8"/>
  <c r="L281" i="8"/>
  <c r="K281" i="8"/>
  <c r="J281" i="8"/>
  <c r="M280" i="8"/>
  <c r="L280" i="8"/>
  <c r="K280" i="8"/>
  <c r="J280" i="8"/>
  <c r="M279" i="8"/>
  <c r="L279" i="8"/>
  <c r="K279" i="8"/>
  <c r="J279" i="8"/>
  <c r="M278" i="8"/>
  <c r="L278" i="8"/>
  <c r="K278" i="8"/>
  <c r="J278" i="8"/>
  <c r="M277" i="8"/>
  <c r="L277" i="8"/>
  <c r="K277" i="8"/>
  <c r="J277" i="8"/>
  <c r="M276" i="8"/>
  <c r="L276" i="8"/>
  <c r="K276" i="8"/>
  <c r="J276" i="8"/>
  <c r="M275" i="8"/>
  <c r="L275" i="8"/>
  <c r="K275" i="8"/>
  <c r="J275" i="8"/>
  <c r="M274" i="8"/>
  <c r="L274" i="8"/>
  <c r="K274" i="8"/>
  <c r="J274" i="8"/>
  <c r="M273" i="8"/>
  <c r="L273" i="8"/>
  <c r="K273" i="8"/>
  <c r="J273" i="8"/>
  <c r="M272" i="8"/>
  <c r="L272" i="8"/>
  <c r="K272" i="8"/>
  <c r="J272" i="8"/>
  <c r="M271" i="8"/>
  <c r="L271" i="8"/>
  <c r="K271" i="8"/>
  <c r="J271" i="8"/>
  <c r="M270" i="8"/>
  <c r="L270" i="8"/>
  <c r="K270" i="8"/>
  <c r="J270" i="8"/>
  <c r="M269" i="8"/>
  <c r="L269" i="8"/>
  <c r="K269" i="8"/>
  <c r="J269" i="8"/>
  <c r="M268" i="8"/>
  <c r="L268" i="8"/>
  <c r="K268" i="8"/>
  <c r="J268" i="8"/>
  <c r="M267" i="8"/>
  <c r="L267" i="8"/>
  <c r="K267" i="8"/>
  <c r="J267" i="8"/>
  <c r="M266" i="8"/>
  <c r="L266" i="8"/>
  <c r="K266" i="8"/>
  <c r="J266" i="8"/>
  <c r="M265" i="8"/>
  <c r="L265" i="8"/>
  <c r="K265" i="8"/>
  <c r="J265" i="8"/>
  <c r="M264" i="8"/>
  <c r="L264" i="8"/>
  <c r="K264" i="8"/>
  <c r="J264" i="8"/>
  <c r="M263" i="8"/>
  <c r="L263" i="8"/>
  <c r="K263" i="8"/>
  <c r="J263" i="8"/>
  <c r="M262" i="8"/>
  <c r="L262" i="8"/>
  <c r="K262" i="8"/>
  <c r="J262" i="8"/>
  <c r="M261" i="8"/>
  <c r="L261" i="8"/>
  <c r="K261" i="8"/>
  <c r="J261" i="8"/>
  <c r="M260" i="8"/>
  <c r="L260" i="8"/>
  <c r="K260" i="8"/>
  <c r="J260" i="8"/>
  <c r="M259" i="8"/>
  <c r="L259" i="8"/>
  <c r="K259" i="8"/>
  <c r="J259" i="8"/>
  <c r="M258" i="8"/>
  <c r="L258" i="8"/>
  <c r="K258" i="8"/>
  <c r="J258" i="8"/>
  <c r="M257" i="8"/>
  <c r="L257" i="8"/>
  <c r="K257" i="8"/>
  <c r="J257" i="8"/>
  <c r="M256" i="8"/>
  <c r="L256" i="8"/>
  <c r="K256" i="8"/>
  <c r="J256" i="8"/>
  <c r="M255" i="8"/>
  <c r="L255" i="8"/>
  <c r="K255" i="8"/>
  <c r="J255" i="8"/>
  <c r="M254" i="8"/>
  <c r="L254" i="8"/>
  <c r="K254" i="8"/>
  <c r="J254" i="8"/>
  <c r="M253" i="8"/>
  <c r="L253" i="8"/>
  <c r="K253" i="8"/>
  <c r="J253" i="8"/>
  <c r="M252" i="8"/>
  <c r="L252" i="8"/>
  <c r="K252" i="8"/>
  <c r="J252" i="8"/>
  <c r="M251" i="8"/>
  <c r="L251" i="8"/>
  <c r="K251" i="8"/>
  <c r="J251" i="8"/>
  <c r="M250" i="8"/>
  <c r="L250" i="8"/>
  <c r="K250" i="8"/>
  <c r="J250" i="8"/>
  <c r="M249" i="8"/>
  <c r="L249" i="8"/>
  <c r="K249" i="8"/>
  <c r="J249" i="8"/>
  <c r="M248" i="8"/>
  <c r="L248" i="8"/>
  <c r="K248" i="8"/>
  <c r="J248" i="8"/>
  <c r="M247" i="8"/>
  <c r="L247" i="8"/>
  <c r="K247" i="8"/>
  <c r="J247" i="8"/>
  <c r="M246" i="8"/>
  <c r="L246" i="8"/>
  <c r="K246" i="8"/>
  <c r="J246" i="8"/>
  <c r="M245" i="8"/>
  <c r="L245" i="8"/>
  <c r="K245" i="8"/>
  <c r="J245" i="8"/>
  <c r="M244" i="8"/>
  <c r="L244" i="8"/>
  <c r="K244" i="8"/>
  <c r="J244" i="8"/>
  <c r="M243" i="8"/>
  <c r="L243" i="8"/>
  <c r="K243" i="8"/>
  <c r="J243" i="8"/>
  <c r="M242" i="8"/>
  <c r="L242" i="8"/>
  <c r="K242" i="8"/>
  <c r="J242" i="8"/>
  <c r="M241" i="8"/>
  <c r="L241" i="8"/>
  <c r="K241" i="8"/>
  <c r="J241" i="8"/>
  <c r="M240" i="8"/>
  <c r="L240" i="8"/>
  <c r="K240" i="8"/>
  <c r="J240" i="8"/>
  <c r="M239" i="8"/>
  <c r="L239" i="8"/>
  <c r="K239" i="8"/>
  <c r="J239" i="8"/>
  <c r="M238" i="8"/>
  <c r="L238" i="8"/>
  <c r="K238" i="8"/>
  <c r="J238" i="8"/>
  <c r="M237" i="8"/>
  <c r="L237" i="8"/>
  <c r="K237" i="8"/>
  <c r="J237" i="8"/>
  <c r="M236" i="8"/>
  <c r="L236" i="8"/>
  <c r="K236" i="8"/>
  <c r="J236" i="8"/>
  <c r="M235" i="8"/>
  <c r="L235" i="8"/>
  <c r="K235" i="8"/>
  <c r="J235" i="8"/>
  <c r="M234" i="8"/>
  <c r="L234" i="8"/>
  <c r="K234" i="8"/>
  <c r="J234" i="8"/>
  <c r="M233" i="8"/>
  <c r="L233" i="8"/>
  <c r="K233" i="8"/>
  <c r="J233" i="8"/>
  <c r="M232" i="8"/>
  <c r="L232" i="8"/>
  <c r="K232" i="8"/>
  <c r="J232" i="8"/>
  <c r="M231" i="8"/>
  <c r="L231" i="8"/>
  <c r="K231" i="8"/>
  <c r="J231" i="8"/>
  <c r="M230" i="8"/>
  <c r="L230" i="8"/>
  <c r="K230" i="8"/>
  <c r="J230" i="8"/>
  <c r="M229" i="8"/>
  <c r="L229" i="8"/>
  <c r="K229" i="8"/>
  <c r="J229" i="8"/>
  <c r="M228" i="8"/>
  <c r="L228" i="8"/>
  <c r="K228" i="8"/>
  <c r="J228" i="8"/>
  <c r="M227" i="8"/>
  <c r="L227" i="8"/>
  <c r="K227" i="8"/>
  <c r="J227" i="8"/>
  <c r="M226" i="8"/>
  <c r="L226" i="8"/>
  <c r="K226" i="8"/>
  <c r="J226" i="8"/>
  <c r="M225" i="8"/>
  <c r="L225" i="8"/>
  <c r="K225" i="8"/>
  <c r="J225" i="8"/>
  <c r="M224" i="8"/>
  <c r="L224" i="8"/>
  <c r="K224" i="8"/>
  <c r="J224" i="8"/>
  <c r="M223" i="8"/>
  <c r="L223" i="8"/>
  <c r="K223" i="8"/>
  <c r="J223" i="8"/>
  <c r="M222" i="8"/>
  <c r="L222" i="8"/>
  <c r="K222" i="8"/>
  <c r="J222" i="8"/>
  <c r="M221" i="8"/>
  <c r="L221" i="8"/>
  <c r="K221" i="8"/>
  <c r="J221" i="8"/>
  <c r="M220" i="8"/>
  <c r="L220" i="8"/>
  <c r="K220" i="8"/>
  <c r="J220" i="8"/>
  <c r="M219" i="8"/>
  <c r="L219" i="8"/>
  <c r="K219" i="8"/>
  <c r="J219" i="8"/>
  <c r="M218" i="8"/>
  <c r="L218" i="8"/>
  <c r="K218" i="8"/>
  <c r="J218" i="8"/>
  <c r="M217" i="8"/>
  <c r="L217" i="8"/>
  <c r="K217" i="8"/>
  <c r="J217" i="8"/>
  <c r="M216" i="8"/>
  <c r="L216" i="8"/>
  <c r="K216" i="8"/>
  <c r="J216" i="8"/>
  <c r="M215" i="8"/>
  <c r="L215" i="8"/>
  <c r="K215" i="8"/>
  <c r="J215" i="8"/>
  <c r="M214" i="8"/>
  <c r="L214" i="8"/>
  <c r="K214" i="8"/>
  <c r="J214" i="8"/>
  <c r="M213" i="8"/>
  <c r="L213" i="8"/>
  <c r="K213" i="8"/>
  <c r="J213" i="8"/>
  <c r="M212" i="8"/>
  <c r="L212" i="8"/>
  <c r="K212" i="8"/>
  <c r="J212" i="8"/>
  <c r="M211" i="8"/>
  <c r="L211" i="8"/>
  <c r="K211" i="8"/>
  <c r="J211" i="8"/>
  <c r="M210" i="8"/>
  <c r="L210" i="8"/>
  <c r="K210" i="8"/>
  <c r="J210" i="8"/>
  <c r="M209" i="8"/>
  <c r="L209" i="8"/>
  <c r="K209" i="8"/>
  <c r="J209" i="8"/>
  <c r="M208" i="8"/>
  <c r="L208" i="8"/>
  <c r="K208" i="8"/>
  <c r="J208" i="8"/>
  <c r="M207" i="8"/>
  <c r="L207" i="8"/>
  <c r="K207" i="8"/>
  <c r="J207" i="8"/>
  <c r="M206" i="8"/>
  <c r="L206" i="8"/>
  <c r="K206" i="8"/>
  <c r="J206" i="8"/>
  <c r="M205" i="8"/>
  <c r="L205" i="8"/>
  <c r="K205" i="8"/>
  <c r="J205" i="8"/>
  <c r="M204" i="8"/>
  <c r="L204" i="8"/>
  <c r="K204" i="8"/>
  <c r="J204" i="8"/>
  <c r="M203" i="8"/>
  <c r="L203" i="8"/>
  <c r="K203" i="8"/>
  <c r="J203" i="8"/>
  <c r="M202" i="8"/>
  <c r="L202" i="8"/>
  <c r="K202" i="8"/>
  <c r="J202" i="8"/>
  <c r="M201" i="8"/>
  <c r="L201" i="8"/>
  <c r="K201" i="8"/>
  <c r="J201" i="8"/>
  <c r="M200" i="8"/>
  <c r="L200" i="8"/>
  <c r="K200" i="8"/>
  <c r="J200" i="8"/>
  <c r="M199" i="8"/>
  <c r="L199" i="8"/>
  <c r="K199" i="8"/>
  <c r="J199" i="8"/>
  <c r="M198" i="8"/>
  <c r="L198" i="8"/>
  <c r="K198" i="8"/>
  <c r="J198" i="8"/>
  <c r="M197" i="8"/>
  <c r="L197" i="8"/>
  <c r="K197" i="8"/>
  <c r="J197" i="8"/>
  <c r="M196" i="8"/>
  <c r="L196" i="8"/>
  <c r="K196" i="8"/>
  <c r="J196" i="8"/>
  <c r="M195" i="8"/>
  <c r="L195" i="8"/>
  <c r="K195" i="8"/>
  <c r="J195" i="8"/>
  <c r="M194" i="8"/>
  <c r="L194" i="8"/>
  <c r="K194" i="8"/>
  <c r="J194" i="8"/>
  <c r="M193" i="8"/>
  <c r="L193" i="8"/>
  <c r="K193" i="8"/>
  <c r="J193" i="8"/>
  <c r="M192" i="8"/>
  <c r="L192" i="8"/>
  <c r="K192" i="8"/>
  <c r="J192" i="8"/>
  <c r="M191" i="8"/>
  <c r="L191" i="8"/>
  <c r="K191" i="8"/>
  <c r="J191" i="8"/>
  <c r="M190" i="8"/>
  <c r="L190" i="8"/>
  <c r="K190" i="8"/>
  <c r="J190" i="8"/>
  <c r="M189" i="8"/>
  <c r="L189" i="8"/>
  <c r="K189" i="8"/>
  <c r="J189" i="8"/>
  <c r="M188" i="8"/>
  <c r="L188" i="8"/>
  <c r="K188" i="8"/>
  <c r="J188" i="8"/>
  <c r="M187" i="8"/>
  <c r="L187" i="8"/>
  <c r="K187" i="8"/>
  <c r="J187" i="8"/>
  <c r="M186" i="8"/>
  <c r="L186" i="8"/>
  <c r="K186" i="8"/>
  <c r="J186" i="8"/>
  <c r="M185" i="8"/>
  <c r="L185" i="8"/>
  <c r="K185" i="8"/>
  <c r="J185" i="8"/>
  <c r="M184" i="8"/>
  <c r="L184" i="8"/>
  <c r="K184" i="8"/>
  <c r="J184" i="8"/>
  <c r="M183" i="8"/>
  <c r="L183" i="8"/>
  <c r="K183" i="8"/>
  <c r="J183" i="8"/>
  <c r="M182" i="8"/>
  <c r="L182" i="8"/>
  <c r="K182" i="8"/>
  <c r="J182" i="8"/>
  <c r="M181" i="8"/>
  <c r="L181" i="8"/>
  <c r="K181" i="8"/>
  <c r="J181" i="8"/>
  <c r="M180" i="8"/>
  <c r="L180" i="8"/>
  <c r="K180" i="8"/>
  <c r="J180" i="8"/>
  <c r="M179" i="8"/>
  <c r="L179" i="8"/>
  <c r="K179" i="8"/>
  <c r="J179" i="8"/>
  <c r="M178" i="8"/>
  <c r="L178" i="8"/>
  <c r="K178" i="8"/>
  <c r="J178" i="8"/>
  <c r="M177" i="8"/>
  <c r="L177" i="8"/>
  <c r="K177" i="8"/>
  <c r="J177" i="8"/>
  <c r="M176" i="8"/>
  <c r="L176" i="8"/>
  <c r="K176" i="8"/>
  <c r="J176" i="8"/>
  <c r="M175" i="8"/>
  <c r="L175" i="8"/>
  <c r="K175" i="8"/>
  <c r="J175" i="8"/>
  <c r="M174" i="8"/>
  <c r="L174" i="8"/>
  <c r="K174" i="8"/>
  <c r="J174" i="8"/>
  <c r="M173" i="8"/>
  <c r="L173" i="8"/>
  <c r="K173" i="8"/>
  <c r="J173" i="8"/>
  <c r="M172" i="8"/>
  <c r="L172" i="8"/>
  <c r="K172" i="8"/>
  <c r="J172" i="8"/>
  <c r="M171" i="8"/>
  <c r="L171" i="8"/>
  <c r="K171" i="8"/>
  <c r="J171" i="8"/>
  <c r="M170" i="8"/>
  <c r="L170" i="8"/>
  <c r="K170" i="8"/>
  <c r="J170" i="8"/>
  <c r="M169" i="8"/>
  <c r="L169" i="8"/>
  <c r="K169" i="8"/>
  <c r="J169" i="8"/>
  <c r="M168" i="8"/>
  <c r="L168" i="8"/>
  <c r="K168" i="8"/>
  <c r="J168" i="8"/>
  <c r="M167" i="8"/>
  <c r="L167" i="8"/>
  <c r="K167" i="8"/>
  <c r="J167" i="8"/>
  <c r="M166" i="8"/>
  <c r="L166" i="8"/>
  <c r="K166" i="8"/>
  <c r="J166" i="8"/>
  <c r="M165" i="8"/>
  <c r="L165" i="8"/>
  <c r="K165" i="8"/>
  <c r="J165" i="8"/>
  <c r="M164" i="8"/>
  <c r="L164" i="8"/>
  <c r="K164" i="8"/>
  <c r="J164" i="8"/>
  <c r="M163" i="8"/>
  <c r="L163" i="8"/>
  <c r="K163" i="8"/>
  <c r="J163" i="8"/>
  <c r="M162" i="8"/>
  <c r="L162" i="8"/>
  <c r="K162" i="8"/>
  <c r="J162" i="8"/>
  <c r="M161" i="8"/>
  <c r="L161" i="8"/>
  <c r="K161" i="8"/>
  <c r="J161" i="8"/>
  <c r="M160" i="8"/>
  <c r="L160" i="8"/>
  <c r="K160" i="8"/>
  <c r="J160" i="8"/>
  <c r="M159" i="8"/>
  <c r="L159" i="8"/>
  <c r="K159" i="8"/>
  <c r="J159" i="8"/>
  <c r="M158" i="8"/>
  <c r="L158" i="8"/>
  <c r="K158" i="8"/>
  <c r="J158" i="8"/>
  <c r="M157" i="8"/>
  <c r="L157" i="8"/>
  <c r="K157" i="8"/>
  <c r="J157" i="8"/>
  <c r="M156" i="8"/>
  <c r="L156" i="8"/>
  <c r="K156" i="8"/>
  <c r="J156" i="8"/>
  <c r="M155" i="8"/>
  <c r="L155" i="8"/>
  <c r="K155" i="8"/>
  <c r="J155" i="8"/>
  <c r="M154" i="8"/>
  <c r="L154" i="8"/>
  <c r="K154" i="8"/>
  <c r="J154" i="8"/>
  <c r="M153" i="8"/>
  <c r="L153" i="8"/>
  <c r="K153" i="8"/>
  <c r="J153" i="8"/>
  <c r="M152" i="8"/>
  <c r="L152" i="8"/>
  <c r="K152" i="8"/>
  <c r="J152" i="8"/>
  <c r="M151" i="8"/>
  <c r="L151" i="8"/>
  <c r="K151" i="8"/>
  <c r="J151" i="8"/>
  <c r="M150" i="8"/>
  <c r="L150" i="8"/>
  <c r="K150" i="8"/>
  <c r="J150" i="8"/>
  <c r="M149" i="8"/>
  <c r="L149" i="8"/>
  <c r="K149" i="8"/>
  <c r="J149" i="8"/>
  <c r="M148" i="8"/>
  <c r="L148" i="8"/>
  <c r="K148" i="8"/>
  <c r="J148" i="8"/>
  <c r="M147" i="8"/>
  <c r="L147" i="8"/>
  <c r="K147" i="8"/>
  <c r="J147" i="8"/>
  <c r="M146" i="8"/>
  <c r="L146" i="8"/>
  <c r="K146" i="8"/>
  <c r="J146" i="8"/>
  <c r="M145" i="8"/>
  <c r="L145" i="8"/>
  <c r="K145" i="8"/>
  <c r="J145" i="8"/>
  <c r="M144" i="8"/>
  <c r="L144" i="8"/>
  <c r="K144" i="8"/>
  <c r="J144" i="8"/>
  <c r="M143" i="8"/>
  <c r="L143" i="8"/>
  <c r="K143" i="8"/>
  <c r="J143" i="8"/>
  <c r="M142" i="8"/>
  <c r="L142" i="8"/>
  <c r="K142" i="8"/>
  <c r="J142" i="8"/>
  <c r="M141" i="8"/>
  <c r="L141" i="8"/>
  <c r="K141" i="8"/>
  <c r="J141" i="8"/>
  <c r="M140" i="8"/>
  <c r="L140" i="8"/>
  <c r="K140" i="8"/>
  <c r="J140" i="8"/>
  <c r="M139" i="8"/>
  <c r="L139" i="8"/>
  <c r="K139" i="8"/>
  <c r="J139" i="8"/>
  <c r="M138" i="8"/>
  <c r="L138" i="8"/>
  <c r="K138" i="8"/>
  <c r="J138" i="8"/>
  <c r="M137" i="8"/>
  <c r="L137" i="8"/>
  <c r="K137" i="8"/>
  <c r="J137" i="8"/>
  <c r="M136" i="8"/>
  <c r="L136" i="8"/>
  <c r="K136" i="8"/>
  <c r="J136" i="8"/>
  <c r="M135" i="8"/>
  <c r="L135" i="8"/>
  <c r="K135" i="8"/>
  <c r="J135" i="8"/>
  <c r="M134" i="8"/>
  <c r="L134" i="8"/>
  <c r="K134" i="8"/>
  <c r="J134" i="8"/>
  <c r="M133" i="8"/>
  <c r="L133" i="8"/>
  <c r="K133" i="8"/>
  <c r="J133" i="8"/>
  <c r="M132" i="8"/>
  <c r="L132" i="8"/>
  <c r="K132" i="8"/>
  <c r="J132" i="8"/>
  <c r="M131" i="8"/>
  <c r="L131" i="8"/>
  <c r="K131" i="8"/>
  <c r="J131" i="8"/>
  <c r="M130" i="8"/>
  <c r="L130" i="8"/>
  <c r="K130" i="8"/>
  <c r="J130" i="8"/>
  <c r="M129" i="8"/>
  <c r="L129" i="8"/>
  <c r="K129" i="8"/>
  <c r="J129" i="8"/>
  <c r="M128" i="8"/>
  <c r="L128" i="8"/>
  <c r="K128" i="8"/>
  <c r="J128" i="8"/>
  <c r="M127" i="8"/>
  <c r="L127" i="8"/>
  <c r="K127" i="8"/>
  <c r="J127" i="8"/>
  <c r="M126" i="8"/>
  <c r="L126" i="8"/>
  <c r="K126" i="8"/>
  <c r="J126" i="8"/>
  <c r="M125" i="8"/>
  <c r="L125" i="8"/>
  <c r="K125" i="8"/>
  <c r="J125" i="8"/>
  <c r="M124" i="8"/>
  <c r="L124" i="8"/>
  <c r="K124" i="8"/>
  <c r="J124" i="8"/>
  <c r="M123" i="8"/>
  <c r="L123" i="8"/>
  <c r="K123" i="8"/>
  <c r="J123" i="8"/>
  <c r="M122" i="8"/>
  <c r="L122" i="8"/>
  <c r="K122" i="8"/>
  <c r="J122" i="8"/>
  <c r="M121" i="8"/>
  <c r="L121" i="8"/>
  <c r="K121" i="8"/>
  <c r="J121" i="8"/>
  <c r="M120" i="8"/>
  <c r="L120" i="8"/>
  <c r="K120" i="8"/>
  <c r="J120" i="8"/>
  <c r="M119" i="8"/>
  <c r="L119" i="8"/>
  <c r="K119" i="8"/>
  <c r="J119" i="8"/>
  <c r="M118" i="8"/>
  <c r="L118" i="8"/>
  <c r="K118" i="8"/>
  <c r="J118" i="8"/>
  <c r="M117" i="8"/>
  <c r="L117" i="8"/>
  <c r="K117" i="8"/>
  <c r="J117" i="8"/>
  <c r="M116" i="8"/>
  <c r="L116" i="8"/>
  <c r="K116" i="8"/>
  <c r="J116" i="8"/>
  <c r="M115" i="8"/>
  <c r="L115" i="8"/>
  <c r="K115" i="8"/>
  <c r="J115" i="8"/>
  <c r="M114" i="8"/>
  <c r="L114" i="8"/>
  <c r="K114" i="8"/>
  <c r="J114" i="8"/>
  <c r="M113" i="8"/>
  <c r="L113" i="8"/>
  <c r="K113" i="8"/>
  <c r="J113" i="8"/>
  <c r="M112" i="8"/>
  <c r="L112" i="8"/>
  <c r="K112" i="8"/>
  <c r="J112" i="8"/>
  <c r="M111" i="8"/>
  <c r="L111" i="8"/>
  <c r="K111" i="8"/>
  <c r="J111" i="8"/>
  <c r="M110" i="8"/>
  <c r="L110" i="8"/>
  <c r="K110" i="8"/>
  <c r="J110" i="8"/>
  <c r="M109" i="8"/>
  <c r="L109" i="8"/>
  <c r="K109" i="8"/>
  <c r="J109" i="8"/>
  <c r="M108" i="8"/>
  <c r="L108" i="8"/>
  <c r="K108" i="8"/>
  <c r="J108" i="8"/>
  <c r="M107" i="8"/>
  <c r="L107" i="8"/>
  <c r="K107" i="8"/>
  <c r="J107" i="8"/>
  <c r="M106" i="8"/>
  <c r="L106" i="8"/>
  <c r="K106" i="8"/>
  <c r="J106" i="8"/>
  <c r="M105" i="8"/>
  <c r="L105" i="8"/>
  <c r="K105" i="8"/>
  <c r="J105" i="8"/>
  <c r="M104" i="8"/>
  <c r="L104" i="8"/>
  <c r="K104" i="8"/>
  <c r="J104" i="8"/>
  <c r="M103" i="8"/>
  <c r="L103" i="8"/>
  <c r="K103" i="8"/>
  <c r="J103" i="8"/>
  <c r="M102" i="8"/>
  <c r="L102" i="8"/>
  <c r="K102" i="8"/>
  <c r="J102" i="8"/>
  <c r="M101" i="8"/>
  <c r="L101" i="8"/>
  <c r="K101" i="8"/>
  <c r="J101" i="8"/>
  <c r="M100" i="8"/>
  <c r="L100" i="8"/>
  <c r="K100" i="8"/>
  <c r="J100" i="8"/>
  <c r="M99" i="8"/>
  <c r="L99" i="8"/>
  <c r="K99" i="8"/>
  <c r="J99" i="8"/>
  <c r="M98" i="8"/>
  <c r="L98" i="8"/>
  <c r="K98" i="8"/>
  <c r="J98" i="8"/>
  <c r="M97" i="8"/>
  <c r="L97" i="8"/>
  <c r="K97" i="8"/>
  <c r="J97" i="8"/>
  <c r="M96" i="8"/>
  <c r="L96" i="8"/>
  <c r="K96" i="8"/>
  <c r="J96" i="8"/>
  <c r="M95" i="8"/>
  <c r="L95" i="8"/>
  <c r="K95" i="8"/>
  <c r="J95" i="8"/>
  <c r="M94" i="8"/>
  <c r="L94" i="8"/>
  <c r="K94" i="8"/>
  <c r="J94" i="8"/>
  <c r="M93" i="8"/>
  <c r="L93" i="8"/>
  <c r="K93" i="8"/>
  <c r="J93" i="8"/>
  <c r="M92" i="8"/>
  <c r="L92" i="8"/>
  <c r="K92" i="8"/>
  <c r="J92" i="8"/>
  <c r="M91" i="8"/>
  <c r="L91" i="8"/>
  <c r="K91" i="8"/>
  <c r="J91" i="8"/>
  <c r="M90" i="8"/>
  <c r="L90" i="8"/>
  <c r="K90" i="8"/>
  <c r="J90" i="8"/>
  <c r="M89" i="8"/>
  <c r="L89" i="8"/>
  <c r="K89" i="8"/>
  <c r="J89" i="8"/>
  <c r="M88" i="8"/>
  <c r="L88" i="8"/>
  <c r="K88" i="8"/>
  <c r="J88" i="8"/>
  <c r="M87" i="8"/>
  <c r="L87" i="8"/>
  <c r="K87" i="8"/>
  <c r="J87" i="8"/>
  <c r="M86" i="8"/>
  <c r="L86" i="8"/>
  <c r="K86" i="8"/>
  <c r="J86" i="8"/>
  <c r="M85" i="8"/>
  <c r="L85" i="8"/>
  <c r="K85" i="8"/>
  <c r="J85" i="8"/>
  <c r="M84" i="8"/>
  <c r="L84" i="8"/>
  <c r="K84" i="8"/>
  <c r="J84" i="8"/>
  <c r="M83" i="8"/>
  <c r="L83" i="8"/>
  <c r="K83" i="8"/>
  <c r="J83" i="8"/>
  <c r="M82" i="8"/>
  <c r="L82" i="8"/>
  <c r="K82" i="8"/>
  <c r="J82" i="8"/>
  <c r="M81" i="8"/>
  <c r="L81" i="8"/>
  <c r="K81" i="8"/>
  <c r="J81" i="8"/>
  <c r="M80" i="8"/>
  <c r="L80" i="8"/>
  <c r="K80" i="8"/>
  <c r="J80" i="8"/>
  <c r="M79" i="8"/>
  <c r="L79" i="8"/>
  <c r="K79" i="8"/>
  <c r="J79" i="8"/>
  <c r="M78" i="8"/>
  <c r="L78" i="8"/>
  <c r="K78" i="8"/>
  <c r="J78" i="8"/>
  <c r="M77" i="8"/>
  <c r="L77" i="8"/>
  <c r="K77" i="8"/>
  <c r="J77" i="8"/>
  <c r="M76" i="8"/>
  <c r="L76" i="8"/>
  <c r="K76" i="8"/>
  <c r="J76" i="8"/>
  <c r="M75" i="8"/>
  <c r="L75" i="8"/>
  <c r="K75" i="8"/>
  <c r="J75" i="8"/>
  <c r="M74" i="8"/>
  <c r="L74" i="8"/>
  <c r="K74" i="8"/>
  <c r="J74" i="8"/>
  <c r="M73" i="8"/>
  <c r="L73" i="8"/>
  <c r="K73" i="8"/>
  <c r="J73" i="8"/>
  <c r="M72" i="8"/>
  <c r="L72" i="8"/>
  <c r="K72" i="8"/>
  <c r="J72" i="8"/>
  <c r="M71" i="8"/>
  <c r="L71" i="8"/>
  <c r="K71" i="8"/>
  <c r="J71" i="8"/>
  <c r="M70" i="8"/>
  <c r="L70" i="8"/>
  <c r="K70" i="8"/>
  <c r="J70" i="8"/>
  <c r="M69" i="8"/>
  <c r="L69" i="8"/>
  <c r="K69" i="8"/>
  <c r="J69" i="8"/>
  <c r="M68" i="8"/>
  <c r="L68" i="8"/>
  <c r="K68" i="8"/>
  <c r="J68" i="8"/>
  <c r="M67" i="8"/>
  <c r="L67" i="8"/>
  <c r="K67" i="8"/>
  <c r="J67" i="8"/>
  <c r="M66" i="8"/>
  <c r="L66" i="8"/>
  <c r="K66" i="8"/>
  <c r="J66" i="8"/>
  <c r="M65" i="8"/>
  <c r="L65" i="8"/>
  <c r="K65" i="8"/>
  <c r="J65" i="8"/>
  <c r="M64" i="8"/>
  <c r="L64" i="8"/>
  <c r="K64" i="8"/>
  <c r="J64" i="8"/>
  <c r="M63" i="8"/>
  <c r="L63" i="8"/>
  <c r="K63" i="8"/>
  <c r="J63" i="8"/>
  <c r="M62" i="8"/>
  <c r="L62" i="8"/>
  <c r="K62" i="8"/>
  <c r="J62" i="8"/>
  <c r="M61" i="8"/>
  <c r="L61" i="8"/>
  <c r="K61" i="8"/>
  <c r="J61" i="8"/>
  <c r="M60" i="8"/>
  <c r="L60" i="8"/>
  <c r="K60" i="8"/>
  <c r="J60" i="8"/>
  <c r="M59" i="8"/>
  <c r="L59" i="8"/>
  <c r="K59" i="8"/>
  <c r="J59" i="8"/>
  <c r="M58" i="8"/>
  <c r="L58" i="8"/>
  <c r="K58" i="8"/>
  <c r="J58" i="8"/>
  <c r="M57" i="8"/>
  <c r="L57" i="8"/>
  <c r="K57" i="8"/>
  <c r="J57" i="8"/>
  <c r="M56" i="8"/>
  <c r="L56" i="8"/>
  <c r="K56" i="8"/>
  <c r="J56" i="8"/>
  <c r="M55" i="8"/>
  <c r="L55" i="8"/>
  <c r="K55" i="8"/>
  <c r="J55" i="8"/>
  <c r="M54" i="8"/>
  <c r="L54" i="8"/>
  <c r="K54" i="8"/>
  <c r="J54" i="8"/>
  <c r="M53" i="8"/>
  <c r="L53" i="8"/>
  <c r="K53" i="8"/>
  <c r="J53" i="8"/>
  <c r="M52" i="8"/>
  <c r="L52" i="8"/>
  <c r="K52" i="8"/>
  <c r="J52" i="8"/>
  <c r="M51" i="8"/>
  <c r="L51" i="8"/>
  <c r="K51" i="8"/>
  <c r="J51" i="8"/>
  <c r="M50" i="8"/>
  <c r="L50" i="8"/>
  <c r="K50" i="8"/>
  <c r="J50" i="8"/>
  <c r="M49" i="8"/>
  <c r="L49" i="8"/>
  <c r="K49" i="8"/>
  <c r="J49" i="8"/>
  <c r="M48" i="8"/>
  <c r="L48" i="8"/>
  <c r="K48" i="8"/>
  <c r="J48" i="8"/>
  <c r="M47" i="8"/>
  <c r="L47" i="8"/>
  <c r="K47" i="8"/>
  <c r="J47" i="8"/>
  <c r="M46" i="8"/>
  <c r="L46" i="8"/>
  <c r="K46" i="8"/>
  <c r="J46" i="8"/>
  <c r="M45" i="8"/>
  <c r="L45" i="8"/>
  <c r="K45" i="8"/>
  <c r="J45" i="8"/>
  <c r="M44" i="8"/>
  <c r="L44" i="8"/>
  <c r="K44" i="8"/>
  <c r="J44" i="8"/>
  <c r="M43" i="8"/>
  <c r="L43" i="8"/>
  <c r="K43" i="8"/>
  <c r="J43" i="8"/>
  <c r="M42" i="8"/>
  <c r="L42" i="8"/>
  <c r="K42" i="8"/>
  <c r="J42" i="8"/>
  <c r="M41" i="8"/>
  <c r="L41" i="8"/>
  <c r="K41" i="8"/>
  <c r="J41" i="8"/>
  <c r="M40" i="8"/>
  <c r="L40" i="8"/>
  <c r="K40" i="8"/>
  <c r="J40" i="8"/>
  <c r="M39" i="8"/>
  <c r="L39" i="8"/>
  <c r="K39" i="8"/>
  <c r="J39" i="8"/>
  <c r="M38" i="8"/>
  <c r="L38" i="8"/>
  <c r="K38" i="8"/>
  <c r="J38" i="8"/>
  <c r="M37" i="8"/>
  <c r="L37" i="8"/>
  <c r="K37" i="8"/>
  <c r="J37" i="8"/>
  <c r="M36" i="8"/>
  <c r="L36" i="8"/>
  <c r="K36" i="8"/>
  <c r="J36" i="8"/>
  <c r="M35" i="8"/>
  <c r="L35" i="8"/>
  <c r="K35" i="8"/>
  <c r="J35" i="8"/>
  <c r="M34" i="8"/>
  <c r="L34" i="8"/>
  <c r="K34" i="8"/>
  <c r="J34" i="8"/>
  <c r="M33" i="8"/>
  <c r="L33" i="8"/>
  <c r="K33" i="8"/>
  <c r="J33" i="8"/>
  <c r="M32" i="8"/>
  <c r="L32" i="8"/>
  <c r="K32" i="8"/>
  <c r="J32" i="8"/>
  <c r="M31" i="8"/>
  <c r="L31" i="8"/>
  <c r="K31" i="8"/>
  <c r="J31" i="8"/>
  <c r="M30" i="8"/>
  <c r="L30" i="8"/>
  <c r="K30" i="8"/>
  <c r="J30" i="8"/>
  <c r="M29" i="8"/>
  <c r="L29" i="8"/>
  <c r="K29" i="8"/>
  <c r="J29" i="8"/>
  <c r="M28" i="8"/>
  <c r="L28" i="8"/>
  <c r="K28" i="8"/>
  <c r="J28" i="8"/>
  <c r="M27" i="8"/>
  <c r="L27" i="8"/>
  <c r="K27" i="8"/>
  <c r="J27" i="8"/>
  <c r="M26" i="8"/>
  <c r="L26" i="8"/>
  <c r="K26" i="8"/>
  <c r="J26" i="8"/>
  <c r="M25" i="8"/>
  <c r="L25" i="8"/>
  <c r="K25" i="8"/>
  <c r="J25" i="8"/>
  <c r="M24" i="8"/>
  <c r="L24" i="8"/>
  <c r="K24" i="8"/>
  <c r="J24" i="8"/>
  <c r="M23" i="8"/>
  <c r="L23" i="8"/>
  <c r="K23" i="8"/>
  <c r="J23" i="8"/>
  <c r="M22" i="8"/>
  <c r="L22" i="8"/>
  <c r="K22" i="8"/>
  <c r="J22" i="8"/>
  <c r="M21" i="8"/>
  <c r="L21" i="8"/>
  <c r="K21" i="8"/>
  <c r="J21" i="8"/>
  <c r="M20" i="8"/>
  <c r="L20" i="8"/>
  <c r="K20" i="8"/>
  <c r="J20" i="8"/>
  <c r="M19" i="8"/>
  <c r="L19" i="8"/>
  <c r="K19" i="8"/>
  <c r="J19" i="8"/>
  <c r="M18" i="8"/>
  <c r="L18" i="8"/>
  <c r="K18" i="8"/>
  <c r="J18" i="8"/>
  <c r="M17" i="8"/>
  <c r="L17" i="8"/>
  <c r="K17" i="8"/>
  <c r="J17" i="8"/>
  <c r="M16" i="8"/>
  <c r="L16" i="8"/>
  <c r="K16" i="8"/>
  <c r="J16" i="8"/>
  <c r="M15" i="8"/>
  <c r="L15" i="8"/>
  <c r="K15" i="8"/>
  <c r="J15" i="8"/>
  <c r="M14" i="8"/>
  <c r="L14" i="8"/>
  <c r="K14" i="8"/>
  <c r="J14" i="8"/>
  <c r="M13" i="8"/>
  <c r="L13" i="8"/>
  <c r="K13" i="8"/>
  <c r="J13" i="8"/>
  <c r="M12" i="8"/>
  <c r="L12" i="8"/>
  <c r="K12" i="8"/>
  <c r="J12" i="8"/>
  <c r="M11" i="8"/>
  <c r="L11" i="8"/>
  <c r="K11" i="8"/>
  <c r="J11" i="8"/>
  <c r="M10" i="8"/>
  <c r="L10" i="8"/>
  <c r="K10" i="8"/>
  <c r="J10" i="8"/>
  <c r="M9" i="8"/>
  <c r="L9" i="8"/>
  <c r="K9" i="8"/>
  <c r="J9" i="8"/>
  <c r="M8" i="8"/>
  <c r="L8" i="8"/>
  <c r="K8" i="8"/>
  <c r="J8" i="8"/>
  <c r="M7" i="8"/>
  <c r="L7" i="8"/>
  <c r="K7" i="8"/>
  <c r="J7" i="8"/>
  <c r="M6" i="8"/>
  <c r="L6" i="8"/>
  <c r="K6" i="8"/>
  <c r="J6" i="8"/>
  <c r="M5" i="8"/>
  <c r="L5" i="8"/>
  <c r="K5" i="8"/>
  <c r="J5" i="8"/>
  <c r="M4" i="8"/>
  <c r="L4" i="8"/>
  <c r="K4" i="8"/>
  <c r="J4" i="8"/>
  <c r="M2" i="8"/>
  <c r="L2" i="8"/>
  <c r="K2" i="8"/>
  <c r="J2" i="8"/>
  <c r="M1" i="8"/>
  <c r="L1" i="8"/>
  <c r="K1" i="8"/>
  <c r="J1" i="8"/>
  <c r="N949" i="8"/>
  <c r="N948" i="8"/>
  <c r="N947" i="8"/>
  <c r="N946" i="8"/>
  <c r="N945" i="8"/>
  <c r="N944" i="8"/>
  <c r="N943" i="8"/>
  <c r="N942" i="8"/>
  <c r="N941" i="8"/>
  <c r="N940" i="8"/>
  <c r="N939" i="8"/>
  <c r="N938" i="8"/>
  <c r="N937" i="8"/>
  <c r="N936" i="8"/>
  <c r="N935" i="8"/>
  <c r="N934" i="8"/>
  <c r="N933" i="8"/>
  <c r="N932" i="8"/>
  <c r="N931" i="8"/>
  <c r="N930" i="8"/>
  <c r="N929" i="8"/>
  <c r="N928" i="8"/>
  <c r="N927" i="8"/>
  <c r="N926" i="8"/>
  <c r="N925" i="8"/>
  <c r="N924" i="8"/>
  <c r="N923" i="8"/>
  <c r="N922" i="8"/>
  <c r="N921" i="8"/>
  <c r="N920" i="8"/>
  <c r="N919" i="8"/>
  <c r="N918" i="8"/>
  <c r="N917" i="8"/>
  <c r="N916" i="8"/>
  <c r="N915" i="8"/>
  <c r="N914" i="8"/>
  <c r="N913" i="8"/>
  <c r="N912" i="8"/>
  <c r="N911" i="8"/>
  <c r="N910" i="8"/>
  <c r="N909" i="8"/>
  <c r="N908" i="8"/>
  <c r="N907" i="8"/>
  <c r="N906" i="8"/>
  <c r="N905" i="8"/>
  <c r="N904" i="8"/>
  <c r="N903" i="8"/>
  <c r="N902" i="8"/>
  <c r="N901" i="8"/>
  <c r="N900" i="8"/>
  <c r="N899" i="8"/>
  <c r="N898" i="8"/>
  <c r="N897" i="8"/>
  <c r="N896" i="8"/>
  <c r="N895" i="8"/>
  <c r="N894" i="8"/>
  <c r="N893" i="8"/>
  <c r="N892" i="8"/>
  <c r="N891" i="8"/>
  <c r="N890" i="8"/>
  <c r="N889" i="8"/>
  <c r="N888" i="8"/>
  <c r="N887" i="8"/>
  <c r="N886" i="8"/>
  <c r="N885" i="8"/>
  <c r="N884" i="8"/>
  <c r="N883" i="8"/>
  <c r="N882" i="8"/>
  <c r="N881" i="8"/>
  <c r="N880" i="8"/>
  <c r="N879" i="8"/>
  <c r="N878" i="8"/>
  <c r="N877" i="8"/>
  <c r="N876" i="8"/>
  <c r="N875" i="8"/>
  <c r="N874" i="8"/>
  <c r="N873" i="8"/>
  <c r="N872" i="8"/>
  <c r="N871" i="8"/>
  <c r="N870" i="8"/>
  <c r="N869" i="8"/>
  <c r="N868" i="8"/>
  <c r="N867" i="8"/>
  <c r="N866" i="8"/>
  <c r="N865" i="8"/>
  <c r="N864" i="8"/>
  <c r="N863" i="8"/>
  <c r="N862" i="8"/>
  <c r="N861" i="8"/>
  <c r="N860" i="8"/>
  <c r="N859" i="8"/>
  <c r="N858" i="8"/>
  <c r="N857" i="8"/>
  <c r="N856" i="8"/>
  <c r="N855" i="8"/>
  <c r="N854" i="8"/>
  <c r="N853" i="8"/>
  <c r="N852" i="8"/>
  <c r="N851" i="8"/>
  <c r="N850" i="8"/>
  <c r="N849" i="8"/>
  <c r="N848" i="8"/>
  <c r="N847" i="8"/>
  <c r="N846" i="8"/>
  <c r="N845" i="8"/>
  <c r="N844" i="8"/>
  <c r="N843" i="8"/>
  <c r="N842" i="8"/>
  <c r="N841" i="8"/>
  <c r="N840" i="8"/>
  <c r="N839" i="8"/>
  <c r="N838" i="8"/>
  <c r="N837" i="8"/>
  <c r="N836" i="8"/>
  <c r="N835" i="8"/>
  <c r="N834" i="8"/>
  <c r="N833" i="8"/>
  <c r="N832" i="8"/>
  <c r="N831" i="8"/>
  <c r="N830" i="8"/>
  <c r="N829" i="8"/>
  <c r="N828" i="8"/>
  <c r="N827" i="8"/>
  <c r="N826" i="8"/>
  <c r="N825" i="8"/>
  <c r="N824" i="8"/>
  <c r="N823" i="8"/>
  <c r="N822" i="8"/>
  <c r="N821" i="8"/>
  <c r="N820" i="8"/>
  <c r="N819" i="8"/>
  <c r="N818" i="8"/>
  <c r="N817" i="8"/>
  <c r="N816" i="8"/>
  <c r="N815" i="8"/>
  <c r="N814" i="8"/>
  <c r="N813" i="8"/>
  <c r="N812" i="8"/>
  <c r="N811" i="8"/>
  <c r="N810" i="8"/>
  <c r="N809" i="8"/>
  <c r="N808" i="8"/>
  <c r="N807" i="8"/>
  <c r="N806" i="8"/>
  <c r="N805" i="8"/>
  <c r="N804" i="8"/>
  <c r="N803" i="8"/>
  <c r="N802" i="8"/>
  <c r="N801" i="8"/>
  <c r="N800" i="8"/>
  <c r="N799" i="8"/>
  <c r="N798" i="8"/>
  <c r="N797" i="8"/>
  <c r="N796" i="8"/>
  <c r="N795" i="8"/>
  <c r="N794" i="8"/>
  <c r="N793" i="8"/>
  <c r="N792" i="8"/>
  <c r="N791" i="8"/>
  <c r="N790" i="8"/>
  <c r="N789" i="8"/>
  <c r="N788" i="8"/>
  <c r="N787" i="8"/>
  <c r="N786" i="8"/>
  <c r="N785" i="8"/>
  <c r="N784" i="8"/>
  <c r="N783" i="8"/>
  <c r="N782" i="8"/>
  <c r="N781" i="8"/>
  <c r="N780" i="8"/>
  <c r="N779" i="8"/>
  <c r="N778" i="8"/>
  <c r="N777" i="8"/>
  <c r="N776" i="8"/>
  <c r="N775" i="8"/>
  <c r="N774" i="8"/>
  <c r="N773" i="8"/>
  <c r="N772" i="8"/>
  <c r="N771" i="8"/>
  <c r="N770" i="8"/>
  <c r="N769" i="8"/>
  <c r="N768" i="8"/>
  <c r="N767" i="8"/>
  <c r="N766" i="8"/>
  <c r="N765" i="8"/>
  <c r="N764" i="8"/>
  <c r="N763" i="8"/>
  <c r="N762" i="8"/>
  <c r="N761" i="8"/>
  <c r="N760" i="8"/>
  <c r="N759" i="8"/>
  <c r="N758" i="8"/>
  <c r="N757" i="8"/>
  <c r="N756" i="8"/>
  <c r="N755" i="8"/>
  <c r="N754" i="8"/>
  <c r="N753" i="8"/>
  <c r="N752" i="8"/>
  <c r="N751" i="8"/>
  <c r="N750" i="8"/>
  <c r="N749" i="8"/>
  <c r="N748" i="8"/>
  <c r="N747" i="8"/>
  <c r="N746" i="8"/>
  <c r="N745" i="8"/>
  <c r="N744" i="8"/>
  <c r="N743" i="8"/>
  <c r="N742" i="8"/>
  <c r="N741" i="8"/>
  <c r="N740" i="8"/>
  <c r="N739" i="8"/>
  <c r="N738" i="8"/>
  <c r="N737" i="8"/>
  <c r="N736" i="8"/>
  <c r="N735" i="8"/>
  <c r="N734" i="8"/>
  <c r="N733" i="8"/>
  <c r="N732" i="8"/>
  <c r="N731" i="8"/>
  <c r="N730" i="8"/>
  <c r="N729" i="8"/>
  <c r="N728" i="8"/>
  <c r="N727" i="8"/>
  <c r="N726" i="8"/>
  <c r="N725" i="8"/>
  <c r="N724" i="8"/>
  <c r="N723" i="8"/>
  <c r="N722" i="8"/>
  <c r="N721" i="8"/>
  <c r="N720" i="8"/>
  <c r="N719" i="8"/>
  <c r="N718" i="8"/>
  <c r="N717" i="8"/>
  <c r="N716" i="8"/>
  <c r="N715" i="8"/>
  <c r="N714" i="8"/>
  <c r="N713" i="8"/>
  <c r="N712" i="8"/>
  <c r="N711" i="8"/>
  <c r="N710" i="8"/>
  <c r="N709" i="8"/>
  <c r="N708" i="8"/>
  <c r="N707" i="8"/>
  <c r="N706" i="8"/>
  <c r="N705" i="8"/>
  <c r="N704" i="8"/>
  <c r="N703" i="8"/>
  <c r="N702" i="8"/>
  <c r="N701" i="8"/>
  <c r="N700" i="8"/>
  <c r="N699" i="8"/>
  <c r="N698" i="8"/>
  <c r="N697" i="8"/>
  <c r="N696" i="8"/>
  <c r="N695" i="8"/>
  <c r="N694" i="8"/>
  <c r="N693" i="8"/>
  <c r="N692" i="8"/>
  <c r="N691" i="8"/>
  <c r="N690" i="8"/>
  <c r="N689" i="8"/>
  <c r="N688" i="8"/>
  <c r="N687" i="8"/>
  <c r="N686" i="8"/>
  <c r="N685" i="8"/>
  <c r="N684" i="8"/>
  <c r="N683" i="8"/>
  <c r="N682" i="8"/>
  <c r="N681" i="8"/>
  <c r="N680" i="8"/>
  <c r="N679" i="8"/>
  <c r="N678" i="8"/>
  <c r="N677" i="8"/>
  <c r="N676" i="8"/>
  <c r="N675" i="8"/>
  <c r="N674" i="8"/>
  <c r="N673" i="8"/>
  <c r="N672" i="8"/>
  <c r="N671" i="8"/>
  <c r="N670" i="8"/>
  <c r="N669" i="8"/>
  <c r="N668" i="8"/>
  <c r="N667" i="8"/>
  <c r="N666" i="8"/>
  <c r="N665" i="8"/>
  <c r="N664" i="8"/>
  <c r="N663" i="8"/>
  <c r="N662" i="8"/>
  <c r="N661" i="8"/>
  <c r="N660" i="8"/>
  <c r="N659" i="8"/>
  <c r="N658" i="8"/>
  <c r="N657" i="8"/>
  <c r="N656" i="8"/>
  <c r="N655" i="8"/>
  <c r="N654" i="8"/>
  <c r="N653" i="8"/>
  <c r="N652" i="8"/>
  <c r="N651" i="8"/>
  <c r="N650" i="8"/>
  <c r="N649" i="8"/>
  <c r="N648" i="8"/>
  <c r="N647" i="8"/>
  <c r="N646" i="8"/>
  <c r="N645" i="8"/>
  <c r="N644" i="8"/>
  <c r="N643" i="8"/>
  <c r="N642" i="8"/>
  <c r="N641" i="8"/>
  <c r="N640" i="8"/>
  <c r="N639" i="8"/>
  <c r="N638" i="8"/>
  <c r="N637" i="8"/>
  <c r="N636" i="8"/>
  <c r="N635" i="8"/>
  <c r="N634" i="8"/>
  <c r="N633" i="8"/>
  <c r="N632" i="8"/>
  <c r="N631" i="8"/>
  <c r="N630" i="8"/>
  <c r="N629" i="8"/>
  <c r="N628" i="8"/>
  <c r="N627" i="8"/>
  <c r="N626" i="8"/>
  <c r="N625" i="8"/>
  <c r="N624" i="8"/>
  <c r="N623" i="8"/>
  <c r="N622" i="8"/>
  <c r="N621" i="8"/>
  <c r="N620" i="8"/>
  <c r="N619" i="8"/>
  <c r="N618" i="8"/>
  <c r="N617" i="8"/>
  <c r="N616" i="8"/>
  <c r="N615" i="8"/>
  <c r="N614" i="8"/>
  <c r="N613" i="8"/>
  <c r="N612" i="8"/>
  <c r="N611" i="8"/>
  <c r="N610" i="8"/>
  <c r="N609" i="8"/>
  <c r="N608" i="8"/>
  <c r="N607" i="8"/>
  <c r="N606" i="8"/>
  <c r="N605" i="8"/>
  <c r="N604" i="8"/>
  <c r="N603" i="8"/>
  <c r="N602" i="8"/>
  <c r="N601" i="8"/>
  <c r="N600" i="8"/>
  <c r="N599" i="8"/>
  <c r="N598" i="8"/>
  <c r="N597" i="8"/>
  <c r="N596" i="8"/>
  <c r="N595" i="8"/>
  <c r="N594" i="8"/>
  <c r="N593" i="8"/>
  <c r="N592" i="8"/>
  <c r="N591" i="8"/>
  <c r="N590" i="8"/>
  <c r="N589" i="8"/>
  <c r="N588" i="8"/>
  <c r="N587" i="8"/>
  <c r="N586" i="8"/>
  <c r="N585" i="8"/>
  <c r="N584" i="8"/>
  <c r="N583" i="8"/>
  <c r="N582" i="8"/>
  <c r="N581" i="8"/>
  <c r="N580" i="8"/>
  <c r="N579" i="8"/>
  <c r="N578" i="8"/>
  <c r="N577" i="8"/>
  <c r="N576" i="8"/>
  <c r="N575" i="8"/>
  <c r="N574" i="8"/>
  <c r="N573" i="8"/>
  <c r="N572" i="8"/>
  <c r="N571" i="8"/>
  <c r="N570" i="8"/>
  <c r="N569" i="8"/>
  <c r="N568" i="8"/>
  <c r="N567" i="8"/>
  <c r="N566" i="8"/>
  <c r="N565" i="8"/>
  <c r="N564" i="8"/>
  <c r="N563" i="8"/>
  <c r="N562" i="8"/>
  <c r="N561" i="8"/>
  <c r="N560" i="8"/>
  <c r="N559" i="8"/>
  <c r="N558" i="8"/>
  <c r="N557" i="8"/>
  <c r="N556" i="8"/>
  <c r="N555" i="8"/>
  <c r="N554" i="8"/>
  <c r="N553" i="8"/>
  <c r="N552" i="8"/>
  <c r="N551" i="8"/>
  <c r="N550" i="8"/>
  <c r="N549" i="8"/>
  <c r="N548" i="8"/>
  <c r="N547" i="8"/>
  <c r="N546" i="8"/>
  <c r="N545" i="8"/>
  <c r="N544" i="8"/>
  <c r="N543" i="8"/>
  <c r="N542" i="8"/>
  <c r="N541" i="8"/>
  <c r="N540" i="8"/>
  <c r="N539" i="8"/>
  <c r="N538" i="8"/>
  <c r="N537" i="8"/>
  <c r="N536" i="8"/>
  <c r="N535" i="8"/>
  <c r="N534" i="8"/>
  <c r="N533" i="8"/>
  <c r="N532" i="8"/>
  <c r="N531" i="8"/>
  <c r="N530" i="8"/>
  <c r="N529" i="8"/>
  <c r="N528" i="8"/>
  <c r="N527" i="8"/>
  <c r="N526" i="8"/>
  <c r="N525" i="8"/>
  <c r="N524" i="8"/>
  <c r="N523" i="8"/>
  <c r="N522" i="8"/>
  <c r="N521" i="8"/>
  <c r="N520" i="8"/>
  <c r="N519" i="8"/>
  <c r="N518" i="8"/>
  <c r="N517" i="8"/>
  <c r="N516" i="8"/>
  <c r="N515" i="8"/>
  <c r="N514" i="8"/>
  <c r="N513" i="8"/>
  <c r="N512" i="8"/>
  <c r="N511" i="8"/>
  <c r="N510" i="8"/>
  <c r="N509" i="8"/>
  <c r="N508" i="8"/>
  <c r="N507" i="8"/>
  <c r="N506" i="8"/>
  <c r="N505" i="8"/>
  <c r="N504" i="8"/>
  <c r="N503" i="8"/>
  <c r="N502" i="8"/>
  <c r="N501" i="8"/>
  <c r="N500" i="8"/>
  <c r="N499" i="8"/>
  <c r="N498" i="8"/>
  <c r="N497" i="8"/>
  <c r="N496" i="8"/>
  <c r="N495" i="8"/>
  <c r="N494" i="8"/>
  <c r="N493" i="8"/>
  <c r="N492" i="8"/>
  <c r="N491" i="8"/>
  <c r="N490" i="8"/>
  <c r="N489" i="8"/>
  <c r="N488" i="8"/>
  <c r="N487" i="8"/>
  <c r="N486" i="8"/>
  <c r="N485" i="8"/>
  <c r="N484" i="8"/>
  <c r="N483" i="8"/>
  <c r="N482" i="8"/>
  <c r="N481" i="8"/>
  <c r="N480" i="8"/>
  <c r="N479" i="8"/>
  <c r="N478" i="8"/>
  <c r="N477" i="8"/>
  <c r="N476" i="8"/>
  <c r="N475" i="8"/>
  <c r="N474" i="8"/>
  <c r="N473" i="8"/>
  <c r="N472" i="8"/>
  <c r="N471" i="8"/>
  <c r="N470" i="8"/>
  <c r="N469" i="8"/>
  <c r="N468" i="8"/>
  <c r="N467" i="8"/>
  <c r="N466" i="8"/>
  <c r="N465" i="8"/>
  <c r="N464" i="8"/>
  <c r="N463" i="8"/>
  <c r="N462" i="8"/>
  <c r="N461" i="8"/>
  <c r="N460" i="8"/>
  <c r="N459" i="8"/>
  <c r="N458" i="8"/>
  <c r="N457" i="8"/>
  <c r="N456" i="8"/>
  <c r="N455" i="8"/>
  <c r="N454" i="8"/>
  <c r="N453" i="8"/>
  <c r="N452" i="8"/>
  <c r="N451" i="8"/>
  <c r="N450" i="8"/>
  <c r="N449" i="8"/>
  <c r="N448" i="8"/>
  <c r="N447" i="8"/>
  <c r="N446" i="8"/>
  <c r="N445" i="8"/>
  <c r="N444" i="8"/>
  <c r="N443" i="8"/>
  <c r="N442" i="8"/>
  <c r="N441" i="8"/>
  <c r="N440" i="8"/>
  <c r="N439" i="8"/>
  <c r="N438" i="8"/>
  <c r="N437" i="8"/>
  <c r="N436" i="8"/>
  <c r="N435" i="8"/>
  <c r="N434" i="8"/>
  <c r="N433" i="8"/>
  <c r="N432" i="8"/>
  <c r="N431" i="8"/>
  <c r="N430" i="8"/>
  <c r="N429" i="8"/>
  <c r="N428" i="8"/>
  <c r="N427" i="8"/>
  <c r="N426" i="8"/>
  <c r="N425" i="8"/>
  <c r="N424" i="8"/>
  <c r="N423" i="8"/>
  <c r="N422" i="8"/>
  <c r="N421" i="8"/>
  <c r="N420" i="8"/>
  <c r="N419" i="8"/>
  <c r="N418" i="8"/>
  <c r="N417" i="8"/>
  <c r="N416" i="8"/>
  <c r="N415" i="8"/>
  <c r="N414" i="8"/>
  <c r="N413" i="8"/>
  <c r="N412" i="8"/>
  <c r="N411" i="8"/>
  <c r="N410" i="8"/>
  <c r="N409" i="8"/>
  <c r="N408" i="8"/>
  <c r="N407" i="8"/>
  <c r="N406" i="8"/>
  <c r="N405" i="8"/>
  <c r="N404" i="8"/>
  <c r="N403" i="8"/>
  <c r="N402" i="8"/>
  <c r="N401" i="8"/>
  <c r="N400" i="8"/>
  <c r="N399" i="8"/>
  <c r="N398" i="8"/>
  <c r="N397" i="8"/>
  <c r="N396" i="8"/>
  <c r="N395" i="8"/>
  <c r="N394" i="8"/>
  <c r="N393" i="8"/>
  <c r="N392" i="8"/>
  <c r="N391" i="8"/>
  <c r="N390" i="8"/>
  <c r="N389" i="8"/>
  <c r="N388" i="8"/>
  <c r="N387" i="8"/>
  <c r="N386" i="8"/>
  <c r="N385" i="8"/>
  <c r="N384" i="8"/>
  <c r="N383" i="8"/>
  <c r="N382" i="8"/>
  <c r="N381" i="8"/>
  <c r="N380" i="8"/>
  <c r="N379" i="8"/>
  <c r="N378" i="8"/>
  <c r="N377" i="8"/>
  <c r="N376" i="8"/>
  <c r="N375" i="8"/>
  <c r="N374" i="8"/>
  <c r="N373" i="8"/>
  <c r="N372" i="8"/>
  <c r="N371" i="8"/>
  <c r="N370" i="8"/>
  <c r="N369" i="8"/>
  <c r="N368" i="8"/>
  <c r="N367" i="8"/>
  <c r="N366" i="8"/>
  <c r="N365" i="8"/>
  <c r="N364" i="8"/>
  <c r="N363" i="8"/>
  <c r="N362" i="8"/>
  <c r="N361" i="8"/>
  <c r="N360" i="8"/>
  <c r="N359" i="8"/>
  <c r="N358" i="8"/>
  <c r="N357" i="8"/>
  <c r="N356" i="8"/>
  <c r="N355" i="8"/>
  <c r="N354" i="8"/>
  <c r="N353" i="8"/>
  <c r="N352" i="8"/>
  <c r="N351" i="8"/>
  <c r="N350" i="8"/>
  <c r="N349" i="8"/>
  <c r="N348" i="8"/>
  <c r="N347" i="8"/>
  <c r="N346" i="8"/>
  <c r="N345" i="8"/>
  <c r="N344" i="8"/>
  <c r="N343" i="8"/>
  <c r="N342" i="8"/>
  <c r="N341" i="8"/>
  <c r="N340" i="8"/>
  <c r="N339" i="8"/>
  <c r="N338" i="8"/>
  <c r="N337" i="8"/>
  <c r="N336" i="8"/>
  <c r="N335" i="8"/>
  <c r="N334" i="8"/>
  <c r="N333" i="8"/>
  <c r="N332" i="8"/>
  <c r="N331" i="8"/>
  <c r="N330" i="8"/>
  <c r="N329" i="8"/>
  <c r="N328" i="8"/>
  <c r="N327" i="8"/>
  <c r="N326" i="8"/>
  <c r="N325" i="8"/>
  <c r="N324" i="8"/>
  <c r="N323" i="8"/>
  <c r="N322" i="8"/>
  <c r="N321" i="8"/>
  <c r="N320" i="8"/>
  <c r="N319" i="8"/>
  <c r="N318" i="8"/>
  <c r="N317" i="8"/>
  <c r="N316" i="8"/>
  <c r="N315" i="8"/>
  <c r="N314" i="8"/>
  <c r="N313" i="8"/>
  <c r="N312" i="8"/>
  <c r="N311" i="8"/>
  <c r="N310" i="8"/>
  <c r="N309" i="8"/>
  <c r="N308" i="8"/>
  <c r="N307" i="8"/>
  <c r="N306" i="8"/>
  <c r="N305" i="8"/>
  <c r="N304" i="8"/>
  <c r="N303" i="8"/>
  <c r="N302" i="8"/>
  <c r="N301" i="8"/>
  <c r="N300" i="8"/>
  <c r="N299" i="8"/>
  <c r="N298" i="8"/>
  <c r="N297" i="8"/>
  <c r="N296" i="8"/>
  <c r="N295" i="8"/>
  <c r="N294" i="8"/>
  <c r="N293" i="8"/>
  <c r="N292" i="8"/>
  <c r="N291" i="8"/>
  <c r="N290" i="8"/>
  <c r="N289" i="8"/>
  <c r="N288" i="8"/>
  <c r="N287" i="8"/>
  <c r="N286" i="8"/>
  <c r="N285" i="8"/>
  <c r="N284" i="8"/>
  <c r="N283" i="8"/>
  <c r="N282" i="8"/>
  <c r="N281" i="8"/>
  <c r="N280" i="8"/>
  <c r="N279" i="8"/>
  <c r="N278" i="8"/>
  <c r="N277" i="8"/>
  <c r="N276" i="8"/>
  <c r="N275" i="8"/>
  <c r="N274" i="8"/>
  <c r="N273" i="8"/>
  <c r="N272" i="8"/>
  <c r="N271" i="8"/>
  <c r="N270" i="8"/>
  <c r="N269" i="8"/>
  <c r="N268" i="8"/>
  <c r="N267" i="8"/>
  <c r="N266" i="8"/>
  <c r="N265" i="8"/>
  <c r="N264" i="8"/>
  <c r="N263" i="8"/>
  <c r="N262" i="8"/>
  <c r="N261" i="8"/>
  <c r="N260" i="8"/>
  <c r="N259" i="8"/>
  <c r="N258" i="8"/>
  <c r="N257" i="8"/>
  <c r="N256" i="8"/>
  <c r="N255" i="8"/>
  <c r="N254" i="8"/>
  <c r="N253" i="8"/>
  <c r="N252" i="8"/>
  <c r="N251" i="8"/>
  <c r="N250" i="8"/>
  <c r="N249" i="8"/>
  <c r="N248" i="8"/>
  <c r="N247" i="8"/>
  <c r="N246" i="8"/>
  <c r="N245" i="8"/>
  <c r="N244" i="8"/>
  <c r="N243" i="8"/>
  <c r="N242" i="8"/>
  <c r="N241" i="8"/>
  <c r="N240" i="8"/>
  <c r="N239" i="8"/>
  <c r="N238" i="8"/>
  <c r="N237" i="8"/>
  <c r="N236" i="8"/>
  <c r="N235" i="8"/>
  <c r="N234" i="8"/>
  <c r="N233" i="8"/>
  <c r="N232" i="8"/>
  <c r="N231" i="8"/>
  <c r="N230" i="8"/>
  <c r="N229" i="8"/>
  <c r="N228" i="8"/>
  <c r="N227" i="8"/>
  <c r="N226" i="8"/>
  <c r="N225" i="8"/>
  <c r="N224" i="8"/>
  <c r="N223" i="8"/>
  <c r="N222" i="8"/>
  <c r="N221" i="8"/>
  <c r="N220" i="8"/>
  <c r="N219" i="8"/>
  <c r="N218" i="8"/>
  <c r="N217" i="8"/>
  <c r="N216" i="8"/>
  <c r="N215" i="8"/>
  <c r="N214" i="8"/>
  <c r="N213" i="8"/>
  <c r="N212" i="8"/>
  <c r="N211" i="8"/>
  <c r="N210" i="8"/>
  <c r="N209" i="8"/>
  <c r="N208" i="8"/>
  <c r="N207" i="8"/>
  <c r="N206" i="8"/>
  <c r="N205" i="8"/>
  <c r="N204" i="8"/>
  <c r="N203" i="8"/>
  <c r="N202" i="8"/>
  <c r="N201" i="8"/>
  <c r="N200" i="8"/>
  <c r="N199" i="8"/>
  <c r="N198" i="8"/>
  <c r="N197" i="8"/>
  <c r="N196" i="8"/>
  <c r="N195" i="8"/>
  <c r="N194" i="8"/>
  <c r="N193" i="8"/>
  <c r="N192" i="8"/>
  <c r="N191" i="8"/>
  <c r="N190" i="8"/>
  <c r="N189" i="8"/>
  <c r="N188" i="8"/>
  <c r="N187" i="8"/>
  <c r="N186" i="8"/>
  <c r="N185" i="8"/>
  <c r="N184" i="8"/>
  <c r="N183" i="8"/>
  <c r="N182" i="8"/>
  <c r="N181" i="8"/>
  <c r="N180" i="8"/>
  <c r="N179" i="8"/>
  <c r="N178" i="8"/>
  <c r="N177" i="8"/>
  <c r="N176" i="8"/>
  <c r="N175" i="8"/>
  <c r="N174" i="8"/>
  <c r="N173" i="8"/>
  <c r="N172" i="8"/>
  <c r="N171" i="8"/>
  <c r="N170" i="8"/>
  <c r="N169" i="8"/>
  <c r="N168" i="8"/>
  <c r="N167" i="8"/>
  <c r="N166" i="8"/>
  <c r="N165" i="8"/>
  <c r="N164" i="8"/>
  <c r="N163" i="8"/>
  <c r="N162" i="8"/>
  <c r="N161" i="8"/>
  <c r="N160" i="8"/>
  <c r="N159" i="8"/>
  <c r="N158" i="8"/>
  <c r="N157" i="8"/>
  <c r="N156" i="8"/>
  <c r="N155" i="8"/>
  <c r="N154" i="8"/>
  <c r="N153" i="8"/>
  <c r="N152" i="8"/>
  <c r="N151" i="8"/>
  <c r="N150" i="8"/>
  <c r="N149" i="8"/>
  <c r="N148" i="8"/>
  <c r="N147" i="8"/>
  <c r="N146" i="8"/>
  <c r="N145" i="8"/>
  <c r="N144" i="8"/>
  <c r="N143" i="8"/>
  <c r="N142" i="8"/>
  <c r="N141" i="8"/>
  <c r="N140" i="8"/>
  <c r="N139" i="8"/>
  <c r="N138" i="8"/>
  <c r="N137" i="8"/>
  <c r="N136" i="8"/>
  <c r="N135" i="8"/>
  <c r="N134" i="8"/>
  <c r="N133" i="8"/>
  <c r="N132" i="8"/>
  <c r="N131" i="8"/>
  <c r="N130" i="8"/>
  <c r="N129" i="8"/>
  <c r="N128" i="8"/>
  <c r="N127" i="8"/>
  <c r="N126" i="8"/>
  <c r="N125" i="8"/>
  <c r="N124" i="8"/>
  <c r="N123" i="8"/>
  <c r="N122" i="8"/>
  <c r="N121" i="8"/>
  <c r="N120" i="8"/>
  <c r="N119" i="8"/>
  <c r="N118" i="8"/>
  <c r="N117" i="8"/>
  <c r="N116" i="8"/>
  <c r="N115" i="8"/>
  <c r="N114" i="8"/>
  <c r="N113" i="8"/>
  <c r="N112" i="8"/>
  <c r="N111" i="8"/>
  <c r="N110" i="8"/>
  <c r="N109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N84" i="8"/>
  <c r="N83" i="8"/>
  <c r="N82" i="8"/>
  <c r="N81" i="8"/>
  <c r="N80" i="8"/>
  <c r="N79" i="8"/>
  <c r="N78" i="8"/>
  <c r="N77" i="8"/>
  <c r="N76" i="8"/>
  <c r="N75" i="8"/>
  <c r="N74" i="8"/>
  <c r="N73" i="8"/>
  <c r="N72" i="8"/>
  <c r="N71" i="8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6" i="8"/>
  <c r="N55" i="8"/>
  <c r="N5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  <c r="O1" i="8"/>
  <c r="N1" i="8"/>
  <c r="M3" i="8"/>
  <c r="L3" i="8"/>
  <c r="K3" i="8"/>
  <c r="J3" i="8"/>
  <c r="Q33" i="3" l="1"/>
  <c r="Q31" i="3"/>
  <c r="Q29" i="3"/>
  <c r="Q27" i="3"/>
  <c r="Q25" i="3"/>
  <c r="Q23" i="3"/>
  <c r="Q21" i="3"/>
  <c r="E3" i="6"/>
  <c r="E7" i="6"/>
  <c r="F6" i="6"/>
  <c r="F2" i="6"/>
  <c r="P33" i="3"/>
  <c r="P31" i="3"/>
  <c r="P29" i="3"/>
  <c r="P27" i="3"/>
  <c r="P25" i="3"/>
  <c r="R25" i="3" s="1"/>
  <c r="P23" i="3"/>
  <c r="R23" i="3" s="1"/>
  <c r="P21" i="3"/>
  <c r="P19" i="3"/>
  <c r="E4" i="6"/>
  <c r="F5" i="6"/>
  <c r="Q32" i="3"/>
  <c r="Q30" i="3"/>
  <c r="Q28" i="3"/>
  <c r="Q26" i="3"/>
  <c r="Q24" i="3"/>
  <c r="Q22" i="3"/>
  <c r="Q20" i="3"/>
  <c r="E5" i="6"/>
  <c r="F4" i="6"/>
  <c r="P32" i="3"/>
  <c r="P30" i="3"/>
  <c r="P28" i="3"/>
  <c r="P26" i="3"/>
  <c r="P24" i="3"/>
  <c r="P22" i="3"/>
  <c r="R22" i="3" s="1"/>
  <c r="P20" i="3"/>
  <c r="R20" i="3" s="1"/>
  <c r="E2" i="6"/>
  <c r="E6" i="6"/>
  <c r="F7" i="6"/>
  <c r="F3" i="6"/>
  <c r="E11" i="6"/>
  <c r="E15" i="6"/>
  <c r="F16" i="6"/>
  <c r="E8" i="6"/>
  <c r="E12" i="6"/>
  <c r="E16" i="6"/>
  <c r="F12" i="6"/>
  <c r="E9" i="6"/>
  <c r="E13" i="6"/>
  <c r="F10" i="6"/>
  <c r="E10" i="6"/>
  <c r="E14" i="6"/>
  <c r="E27" i="6"/>
  <c r="E31" i="6"/>
  <c r="E28" i="6"/>
  <c r="E32" i="6"/>
  <c r="E29" i="6"/>
  <c r="E33" i="6"/>
  <c r="F34" i="6"/>
  <c r="E26" i="6"/>
  <c r="E30" i="6"/>
  <c r="E34" i="6"/>
  <c r="E43" i="6"/>
  <c r="E47" i="6"/>
  <c r="E44" i="6"/>
  <c r="E48" i="6"/>
  <c r="F48" i="6"/>
  <c r="E45" i="6"/>
  <c r="E49" i="6"/>
  <c r="F46" i="6"/>
  <c r="E42" i="6"/>
  <c r="E46" i="6"/>
  <c r="E51" i="6"/>
  <c r="E55" i="6"/>
  <c r="F51" i="6"/>
  <c r="E52" i="6"/>
  <c r="E56" i="6"/>
  <c r="E53" i="6"/>
  <c r="E57" i="6"/>
  <c r="F55" i="6"/>
  <c r="E50" i="6"/>
  <c r="E54" i="6"/>
  <c r="E58" i="6"/>
  <c r="F54" i="6"/>
  <c r="E59" i="6"/>
  <c r="E63" i="6"/>
  <c r="E67" i="6"/>
  <c r="F65" i="6"/>
  <c r="E60" i="6"/>
  <c r="E64" i="6"/>
  <c r="F64" i="6"/>
  <c r="E61" i="6"/>
  <c r="E65" i="6"/>
  <c r="E62" i="6"/>
  <c r="E66" i="6"/>
  <c r="F67" i="6"/>
  <c r="E95" i="6"/>
  <c r="E99" i="6"/>
  <c r="E96" i="6"/>
  <c r="E100" i="6"/>
  <c r="F101" i="6"/>
  <c r="E93" i="6"/>
  <c r="E97" i="6"/>
  <c r="E101" i="6"/>
  <c r="F99" i="6"/>
  <c r="E94" i="6"/>
  <c r="E98" i="6"/>
  <c r="F96" i="6"/>
  <c r="E103" i="6"/>
  <c r="E107" i="6"/>
  <c r="F103" i="6"/>
  <c r="E104" i="6"/>
  <c r="E108" i="6"/>
  <c r="E105" i="6"/>
  <c r="E109" i="6"/>
  <c r="F109" i="6"/>
  <c r="E102" i="6"/>
  <c r="E106" i="6"/>
  <c r="F105" i="6"/>
  <c r="E119" i="6"/>
  <c r="E123" i="6"/>
  <c r="F122" i="6"/>
  <c r="E120" i="6"/>
  <c r="E124" i="6"/>
  <c r="F120" i="6"/>
  <c r="E121" i="6"/>
  <c r="E125" i="6"/>
  <c r="F126" i="6"/>
  <c r="E122" i="6"/>
  <c r="E126" i="6"/>
  <c r="F124" i="6"/>
  <c r="E135" i="6"/>
  <c r="E139" i="6"/>
  <c r="E143" i="6"/>
  <c r="F139" i="6"/>
  <c r="E136" i="6"/>
  <c r="E140" i="6"/>
  <c r="F138" i="6"/>
  <c r="E137" i="6"/>
  <c r="E141" i="6"/>
  <c r="F142" i="6"/>
  <c r="F137" i="6"/>
  <c r="E138" i="6"/>
  <c r="E142" i="6"/>
  <c r="F140" i="6"/>
  <c r="F136" i="6"/>
  <c r="E147" i="6"/>
  <c r="E151" i="6"/>
  <c r="F151" i="6"/>
  <c r="F145" i="6"/>
  <c r="E144" i="6"/>
  <c r="E148" i="6"/>
  <c r="E152" i="6"/>
  <c r="F150" i="6"/>
  <c r="F144" i="6"/>
  <c r="E145" i="6"/>
  <c r="E149" i="6"/>
  <c r="F148" i="6"/>
  <c r="E146" i="6"/>
  <c r="E150" i="6"/>
  <c r="F152" i="6"/>
  <c r="F147" i="6"/>
  <c r="E172" i="6"/>
  <c r="F172" i="6"/>
  <c r="F171" i="6"/>
  <c r="F173" i="6"/>
  <c r="E163" i="6"/>
  <c r="F18" i="6"/>
  <c r="F25" i="6"/>
  <c r="F41" i="6"/>
  <c r="F79" i="6"/>
  <c r="F88" i="6"/>
  <c r="F112" i="6"/>
  <c r="F117" i="6"/>
  <c r="F130" i="6"/>
  <c r="F157" i="6"/>
  <c r="F162" i="6"/>
  <c r="F169" i="6"/>
  <c r="E170" i="6"/>
  <c r="E166" i="6"/>
  <c r="E162" i="6"/>
  <c r="E158" i="6"/>
  <c r="E154" i="6"/>
  <c r="E134" i="6"/>
  <c r="E130" i="6"/>
  <c r="E118" i="6"/>
  <c r="E114" i="6"/>
  <c r="E110" i="6"/>
  <c r="E90" i="6"/>
  <c r="E86" i="6"/>
  <c r="E82" i="6"/>
  <c r="E78" i="6"/>
  <c r="E74" i="6"/>
  <c r="E70" i="6"/>
  <c r="E38" i="6"/>
  <c r="E22" i="6"/>
  <c r="E18" i="6"/>
  <c r="F19" i="6"/>
  <c r="F73" i="6"/>
  <c r="F81" i="6"/>
  <c r="F89" i="6"/>
  <c r="F113" i="6"/>
  <c r="F118" i="6"/>
  <c r="F132" i="6"/>
  <c r="F153" i="6"/>
  <c r="F158" i="6"/>
  <c r="F164" i="6"/>
  <c r="F170" i="6"/>
  <c r="E169" i="6"/>
  <c r="E165" i="6"/>
  <c r="E161" i="6"/>
  <c r="E157" i="6"/>
  <c r="E153" i="6"/>
  <c r="E133" i="6"/>
  <c r="E129" i="6"/>
  <c r="E117" i="6"/>
  <c r="E113" i="6"/>
  <c r="E89" i="6"/>
  <c r="E85" i="6"/>
  <c r="E81" i="6"/>
  <c r="E77" i="6"/>
  <c r="E73" i="6"/>
  <c r="E69" i="6"/>
  <c r="E41" i="6"/>
  <c r="E37" i="6"/>
  <c r="E25" i="6"/>
  <c r="E21" i="6"/>
  <c r="E17" i="6"/>
  <c r="F22" i="6"/>
  <c r="F36" i="6"/>
  <c r="F76" i="6"/>
  <c r="F91" i="6"/>
  <c r="F110" i="6"/>
  <c r="F114" i="6"/>
  <c r="F127" i="6"/>
  <c r="F133" i="6"/>
  <c r="F154" i="6"/>
  <c r="F160" i="6"/>
  <c r="F166" i="6"/>
  <c r="E168" i="6"/>
  <c r="E164" i="6"/>
  <c r="E160" i="6"/>
  <c r="E156" i="6"/>
  <c r="E132" i="6"/>
  <c r="E128" i="6"/>
  <c r="E116" i="6"/>
  <c r="E112" i="6"/>
  <c r="E92" i="6"/>
  <c r="E88" i="6"/>
  <c r="E84" i="6"/>
  <c r="E80" i="6"/>
  <c r="E76" i="6"/>
  <c r="E72" i="6"/>
  <c r="E68" i="6"/>
  <c r="E40" i="6"/>
  <c r="E36" i="6"/>
  <c r="E24" i="6"/>
  <c r="E20" i="6"/>
  <c r="F24" i="6"/>
  <c r="F37" i="6"/>
  <c r="F78" i="6"/>
  <c r="F87" i="6"/>
  <c r="F92" i="6"/>
  <c r="F111" i="6"/>
  <c r="F116" i="6"/>
  <c r="F129" i="6"/>
  <c r="F134" i="6"/>
  <c r="F156" i="6"/>
  <c r="F161" i="6"/>
  <c r="F168" i="6"/>
  <c r="E167" i="6"/>
  <c r="E159" i="6"/>
  <c r="E131" i="6"/>
  <c r="E115" i="6"/>
  <c r="E91" i="6"/>
  <c r="G91" i="6" s="1"/>
  <c r="E83" i="6"/>
  <c r="E79" i="6"/>
  <c r="E39" i="6"/>
  <c r="E23" i="6"/>
  <c r="F155" i="6"/>
  <c r="G78" i="6"/>
  <c r="F11" i="6"/>
  <c r="F13" i="6"/>
  <c r="F23" i="6"/>
  <c r="F20" i="6"/>
  <c r="F26" i="6"/>
  <c r="F31" i="6"/>
  <c r="F28" i="6"/>
  <c r="F32" i="6"/>
  <c r="F38" i="6"/>
  <c r="F40" i="6"/>
  <c r="F44" i="6"/>
  <c r="F52" i="6"/>
  <c r="F56" i="6"/>
  <c r="F59" i="6"/>
  <c r="F62" i="6"/>
  <c r="F63" i="6"/>
  <c r="F69" i="6"/>
  <c r="F83" i="6"/>
  <c r="F95" i="6"/>
  <c r="G95" i="6" s="1"/>
  <c r="F102" i="6"/>
  <c r="F106" i="6"/>
  <c r="F108" i="6"/>
  <c r="F165" i="6"/>
  <c r="F8" i="6"/>
  <c r="F15" i="6"/>
  <c r="F21" i="6"/>
  <c r="F29" i="6"/>
  <c r="F33" i="6"/>
  <c r="F39" i="6"/>
  <c r="F42" i="6"/>
  <c r="F50" i="6"/>
  <c r="F58" i="6"/>
  <c r="F60" i="6"/>
  <c r="F71" i="6"/>
  <c r="F74" i="6"/>
  <c r="F90" i="6"/>
  <c r="G90" i="6" s="1"/>
  <c r="F93" i="6"/>
  <c r="F104" i="6"/>
  <c r="F107" i="6"/>
  <c r="F159" i="6"/>
  <c r="F163" i="6"/>
  <c r="F167" i="6"/>
  <c r="G73" i="6"/>
  <c r="F43" i="6"/>
  <c r="F47" i="6"/>
  <c r="F49" i="6"/>
  <c r="F53" i="6"/>
  <c r="F57" i="6"/>
  <c r="F70" i="6"/>
  <c r="F75" i="6"/>
  <c r="F82" i="6"/>
  <c r="G82" i="6" s="1"/>
  <c r="F86" i="6"/>
  <c r="F98" i="6"/>
  <c r="F146" i="6"/>
  <c r="F115" i="6"/>
  <c r="F119" i="6"/>
  <c r="F121" i="6"/>
  <c r="F123" i="6"/>
  <c r="F125" i="6"/>
  <c r="F128" i="6"/>
  <c r="F131" i="6"/>
  <c r="F135" i="6"/>
  <c r="F141" i="6"/>
  <c r="F143" i="6"/>
  <c r="F149" i="6"/>
  <c r="F9" i="6"/>
  <c r="F14" i="6"/>
  <c r="F17" i="6"/>
  <c r="F27" i="6"/>
  <c r="F30" i="6"/>
  <c r="F35" i="6"/>
  <c r="F45" i="6"/>
  <c r="F61" i="6"/>
  <c r="F66" i="6"/>
  <c r="F68" i="6"/>
  <c r="F72" i="6"/>
  <c r="G72" i="6" s="1"/>
  <c r="F77" i="6"/>
  <c r="F80" i="6"/>
  <c r="F84" i="6"/>
  <c r="G84" i="6" s="1"/>
  <c r="F94" i="6"/>
  <c r="G94" i="6" s="1"/>
  <c r="F97" i="6"/>
  <c r="F100" i="6"/>
  <c r="F85" i="6"/>
  <c r="G85" i="6" s="1"/>
  <c r="X7" i="3"/>
  <c r="D10" i="3"/>
  <c r="Y7" i="3"/>
  <c r="Z7" i="3"/>
  <c r="D6" i="3"/>
  <c r="W7" i="3"/>
  <c r="D8" i="3"/>
  <c r="G71" i="6"/>
  <c r="D4" i="3"/>
  <c r="D9" i="3"/>
  <c r="D7" i="3"/>
  <c r="D5" i="3"/>
  <c r="D3" i="3"/>
  <c r="G75" i="6"/>
  <c r="G77" i="6"/>
  <c r="G79" i="6"/>
  <c r="G81" i="6"/>
  <c r="G83" i="6"/>
  <c r="G87" i="6"/>
  <c r="G89" i="6"/>
  <c r="J93" i="6"/>
  <c r="J94" i="6" s="1"/>
  <c r="J95" i="6" s="1"/>
  <c r="J96" i="6" s="1"/>
  <c r="G92" i="6"/>
  <c r="G74" i="6"/>
  <c r="G76" i="6"/>
  <c r="G80" i="6"/>
  <c r="G86" i="6"/>
  <c r="G88" i="6"/>
  <c r="AT8" i="3"/>
  <c r="AT7" i="3"/>
  <c r="AT6" i="3"/>
  <c r="AT5" i="3"/>
  <c r="AT4" i="3"/>
  <c r="R30" i="3" l="1"/>
  <c r="R27" i="3"/>
  <c r="R26" i="3"/>
  <c r="R24" i="3"/>
  <c r="R32" i="3"/>
  <c r="R21" i="3"/>
  <c r="R29" i="3"/>
  <c r="R31" i="3"/>
  <c r="R28" i="3"/>
  <c r="R33" i="3"/>
  <c r="G93" i="6"/>
  <c r="J97" i="6"/>
  <c r="G96" i="6"/>
  <c r="A6" i="7"/>
  <c r="A7" i="7" s="1"/>
  <c r="A8" i="7" s="1"/>
  <c r="A9" i="7" s="1"/>
  <c r="B13" i="4"/>
  <c r="B14" i="4" s="1"/>
  <c r="B15" i="4" s="1"/>
  <c r="B16" i="4" s="1"/>
  <c r="J4" i="6"/>
  <c r="J5" i="6" s="1"/>
  <c r="J6" i="6" s="1"/>
  <c r="J7" i="6" s="1"/>
  <c r="J8" i="6" s="1"/>
  <c r="J9" i="6" s="1"/>
  <c r="J3" i="6"/>
  <c r="Q2" i="2"/>
  <c r="P2" i="2"/>
  <c r="W6" i="3" s="1"/>
  <c r="O2" i="2"/>
  <c r="V7" i="3"/>
  <c r="U7" i="3"/>
  <c r="T7" i="3"/>
  <c r="S7" i="3"/>
  <c r="R7" i="3"/>
  <c r="Q7" i="3"/>
  <c r="P7" i="3"/>
  <c r="O7" i="3"/>
  <c r="Z6" i="3"/>
  <c r="Y6" i="3"/>
  <c r="V6" i="3"/>
  <c r="U6" i="3"/>
  <c r="R6" i="3"/>
  <c r="Q6" i="3"/>
  <c r="E6" i="3"/>
  <c r="E5" i="3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E4" i="3"/>
  <c r="J23" i="5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J39" i="5" s="1"/>
  <c r="J40" i="5" s="1"/>
  <c r="J41" i="5" s="1"/>
  <c r="J42" i="5" s="1"/>
  <c r="J43" i="5" s="1"/>
  <c r="J44" i="5" s="1"/>
  <c r="J45" i="5" s="1"/>
  <c r="J46" i="5" s="1"/>
  <c r="J47" i="5" s="1"/>
  <c r="J48" i="5" s="1"/>
  <c r="J49" i="5" s="1"/>
  <c r="J50" i="5" s="1"/>
  <c r="J51" i="5" s="1"/>
  <c r="J52" i="5" s="1"/>
  <c r="J53" i="5" s="1"/>
  <c r="J54" i="5" s="1"/>
  <c r="J55" i="5" s="1"/>
  <c r="J56" i="5" s="1"/>
  <c r="J57" i="5" s="1"/>
  <c r="J58" i="5" s="1"/>
  <c r="J59" i="5" s="1"/>
  <c r="J60" i="5" s="1"/>
  <c r="J61" i="5" s="1"/>
  <c r="J62" i="5" s="1"/>
  <c r="J63" i="5" s="1"/>
  <c r="J64" i="5" s="1"/>
  <c r="J65" i="5" s="1"/>
  <c r="J66" i="5" s="1"/>
  <c r="J67" i="5" s="1"/>
  <c r="J68" i="5" s="1"/>
  <c r="J69" i="5" s="1"/>
  <c r="J70" i="5" s="1"/>
  <c r="J71" i="5" s="1"/>
  <c r="J72" i="5" s="1"/>
  <c r="J73" i="5" s="1"/>
  <c r="J74" i="5" s="1"/>
  <c r="J75" i="5" s="1"/>
  <c r="J76" i="5" s="1"/>
  <c r="J77" i="5" s="1"/>
  <c r="J78" i="5" s="1"/>
  <c r="J79" i="5" s="1"/>
  <c r="J80" i="5" s="1"/>
  <c r="J81" i="5" s="1"/>
  <c r="J82" i="5" s="1"/>
  <c r="J83" i="5" s="1"/>
  <c r="J84" i="5" s="1"/>
  <c r="J85" i="5" s="1"/>
  <c r="J86" i="5" s="1"/>
  <c r="J87" i="5" s="1"/>
  <c r="J88" i="5" s="1"/>
  <c r="J89" i="5" s="1"/>
  <c r="J90" i="5" s="1"/>
  <c r="J91" i="5" s="1"/>
  <c r="J92" i="5" s="1"/>
  <c r="J93" i="5" s="1"/>
  <c r="J94" i="5" s="1"/>
  <c r="J95" i="5" s="1"/>
  <c r="J96" i="5" s="1"/>
  <c r="J97" i="5" s="1"/>
  <c r="J98" i="5" s="1"/>
  <c r="J99" i="5" s="1"/>
  <c r="J100" i="5" s="1"/>
  <c r="J101" i="5" s="1"/>
  <c r="J102" i="5" s="1"/>
  <c r="J103" i="5" s="1"/>
  <c r="J104" i="5" s="1"/>
  <c r="J105" i="5" s="1"/>
  <c r="J106" i="5" s="1"/>
  <c r="J107" i="5" s="1"/>
  <c r="J108" i="5" s="1"/>
  <c r="J109" i="5" s="1"/>
  <c r="J110" i="5" s="1"/>
  <c r="J22" i="5"/>
  <c r="J21" i="5"/>
  <c r="B10" i="5"/>
  <c r="B11" i="5" s="1"/>
  <c r="B7" i="5"/>
  <c r="B8" i="5" s="1"/>
  <c r="B9" i="5" s="1"/>
  <c r="B6" i="5"/>
  <c r="B5" i="5"/>
  <c r="B4" i="5"/>
  <c r="J98" i="6" l="1"/>
  <c r="G97" i="6"/>
  <c r="G3" i="6"/>
  <c r="A3" i="6" s="1"/>
  <c r="G4" i="6"/>
  <c r="A4" i="6" s="1"/>
  <c r="G5" i="6"/>
  <c r="A5" i="6" s="1"/>
  <c r="G2" i="6"/>
  <c r="G7" i="6"/>
  <c r="A7" i="6" s="1"/>
  <c r="G11" i="6"/>
  <c r="AP13" i="3"/>
  <c r="G6" i="6"/>
  <c r="A6" i="6" s="1"/>
  <c r="N8" i="3"/>
  <c r="E7" i="3"/>
  <c r="J10" i="6"/>
  <c r="J11" i="6" s="1"/>
  <c r="J12" i="6" s="1"/>
  <c r="J13" i="6" s="1"/>
  <c r="G9" i="6"/>
  <c r="G8" i="6"/>
  <c r="P6" i="3"/>
  <c r="T6" i="3"/>
  <c r="X6" i="3"/>
  <c r="O13" i="3"/>
  <c r="S13" i="3"/>
  <c r="W13" i="3"/>
  <c r="AA13" i="3"/>
  <c r="AE13" i="3"/>
  <c r="AI13" i="3"/>
  <c r="AM13" i="3"/>
  <c r="AQ13" i="3"/>
  <c r="R19" i="3"/>
  <c r="P13" i="3"/>
  <c r="T13" i="3"/>
  <c r="X13" i="3"/>
  <c r="AB13" i="3"/>
  <c r="AF13" i="3"/>
  <c r="AJ13" i="3"/>
  <c r="AN13" i="3"/>
  <c r="AR13" i="3"/>
  <c r="Q13" i="3"/>
  <c r="U13" i="3"/>
  <c r="Y13" i="3"/>
  <c r="AC13" i="3"/>
  <c r="AG13" i="3"/>
  <c r="AK13" i="3"/>
  <c r="AO13" i="3"/>
  <c r="O6" i="3"/>
  <c r="S6" i="3"/>
  <c r="R13" i="3"/>
  <c r="V13" i="3"/>
  <c r="Z13" i="3"/>
  <c r="AD13" i="3"/>
  <c r="AH13" i="3"/>
  <c r="AL13" i="3"/>
  <c r="J99" i="6" l="1"/>
  <c r="G98" i="6"/>
  <c r="G12" i="6"/>
  <c r="M8" i="3"/>
  <c r="E8" i="3"/>
  <c r="J14" i="6"/>
  <c r="G13" i="6"/>
  <c r="G10" i="6"/>
  <c r="J100" i="6" l="1"/>
  <c r="G99" i="6"/>
  <c r="J15" i="6"/>
  <c r="G14" i="6"/>
  <c r="J16" i="6"/>
  <c r="G15" i="6"/>
  <c r="E9" i="3"/>
  <c r="J101" i="6" l="1"/>
  <c r="G100" i="6"/>
  <c r="J17" i="6"/>
  <c r="G16" i="6"/>
  <c r="E10" i="3"/>
  <c r="J18" i="6"/>
  <c r="G17" i="6"/>
  <c r="J102" i="6" l="1"/>
  <c r="G101" i="6"/>
  <c r="J19" i="6"/>
  <c r="G18" i="6"/>
  <c r="E11" i="3"/>
  <c r="A7" i="3"/>
  <c r="F7" i="3" s="1"/>
  <c r="J103" i="6" l="1"/>
  <c r="G102" i="6"/>
  <c r="A102" i="6" s="1"/>
  <c r="J20" i="6"/>
  <c r="G19" i="6"/>
  <c r="A11" i="3"/>
  <c r="F11" i="3" s="1"/>
  <c r="A4" i="3"/>
  <c r="F4" i="3" s="1"/>
  <c r="A9" i="3"/>
  <c r="F9" i="3" s="1"/>
  <c r="A3" i="3"/>
  <c r="A6" i="3"/>
  <c r="F6" i="3" s="1"/>
  <c r="A10" i="3"/>
  <c r="F10" i="3" s="1"/>
  <c r="A5" i="3"/>
  <c r="F5" i="3" s="1"/>
  <c r="A8" i="3"/>
  <c r="F8" i="3" s="1"/>
  <c r="J104" i="6" l="1"/>
  <c r="G103" i="6"/>
  <c r="A103" i="6" s="1"/>
  <c r="J21" i="6"/>
  <c r="G20" i="6"/>
  <c r="D14" i="4"/>
  <c r="C16" i="4"/>
  <c r="C12" i="4"/>
  <c r="D13" i="4"/>
  <c r="C15" i="4"/>
  <c r="D16" i="4"/>
  <c r="D12" i="4"/>
  <c r="C14" i="4"/>
  <c r="D15" i="4"/>
  <c r="F3" i="3"/>
  <c r="E14" i="4" s="1"/>
  <c r="C13" i="4"/>
  <c r="E12" i="4" l="1"/>
  <c r="E16" i="4"/>
  <c r="E15" i="4"/>
  <c r="E13" i="4"/>
  <c r="J105" i="6"/>
  <c r="G104" i="6"/>
  <c r="A104" i="6" s="1"/>
  <c r="J22" i="6"/>
  <c r="G21" i="6"/>
  <c r="J106" i="6" l="1"/>
  <c r="G105" i="6"/>
  <c r="A105" i="6" s="1"/>
  <c r="J23" i="6"/>
  <c r="G22" i="6"/>
  <c r="J107" i="6" l="1"/>
  <c r="G106" i="6"/>
  <c r="A106" i="6" s="1"/>
  <c r="J24" i="6"/>
  <c r="G23" i="6"/>
  <c r="J108" i="6" l="1"/>
  <c r="G107" i="6"/>
  <c r="A107" i="6" s="1"/>
  <c r="J25" i="6"/>
  <c r="G24" i="6"/>
  <c r="J109" i="6" l="1"/>
  <c r="G108" i="6"/>
  <c r="A108" i="6" s="1"/>
  <c r="G25" i="6"/>
  <c r="J26" i="6"/>
  <c r="J110" i="6" l="1"/>
  <c r="G109" i="6"/>
  <c r="A109" i="6" s="1"/>
  <c r="J27" i="6"/>
  <c r="G26" i="6"/>
  <c r="J111" i="6" l="1"/>
  <c r="G110" i="6"/>
  <c r="J28" i="6"/>
  <c r="G27" i="6"/>
  <c r="J112" i="6" l="1"/>
  <c r="G111" i="6"/>
  <c r="J29" i="6"/>
  <c r="G28" i="6"/>
  <c r="J113" i="6" l="1"/>
  <c r="G112" i="6"/>
  <c r="J30" i="6"/>
  <c r="G29" i="6"/>
  <c r="J114" i="6" l="1"/>
  <c r="G113" i="6"/>
  <c r="J31" i="6"/>
  <c r="G30" i="6"/>
  <c r="J115" i="6" l="1"/>
  <c r="G114" i="6"/>
  <c r="J32" i="6"/>
  <c r="G31" i="6"/>
  <c r="J116" i="6" l="1"/>
  <c r="G115" i="6"/>
  <c r="G32" i="6"/>
  <c r="J33" i="6"/>
  <c r="J117" i="6" l="1"/>
  <c r="G116" i="6"/>
  <c r="J34" i="6"/>
  <c r="G33" i="6"/>
  <c r="J118" i="6" l="1"/>
  <c r="G117" i="6"/>
  <c r="J35" i="6"/>
  <c r="G34" i="6"/>
  <c r="J119" i="6" l="1"/>
  <c r="G118" i="6"/>
  <c r="J36" i="6"/>
  <c r="G35" i="6"/>
  <c r="J120" i="6" l="1"/>
  <c r="G119" i="6"/>
  <c r="G36" i="6"/>
  <c r="J37" i="6"/>
  <c r="J121" i="6" l="1"/>
  <c r="G120" i="6"/>
  <c r="J38" i="6"/>
  <c r="G37" i="6"/>
  <c r="J122" i="6" l="1"/>
  <c r="G121" i="6"/>
  <c r="J39" i="6"/>
  <c r="G38" i="6"/>
  <c r="J123" i="6" l="1"/>
  <c r="G122" i="6"/>
  <c r="J40" i="6"/>
  <c r="G39" i="6"/>
  <c r="J124" i="6" l="1"/>
  <c r="G123" i="6"/>
  <c r="G40" i="6"/>
  <c r="J41" i="6"/>
  <c r="J125" i="6" l="1"/>
  <c r="G124" i="6"/>
  <c r="J42" i="6"/>
  <c r="G41" i="6"/>
  <c r="J126" i="6" l="1"/>
  <c r="G125" i="6"/>
  <c r="G42" i="6"/>
  <c r="J43" i="6"/>
  <c r="J127" i="6" l="1"/>
  <c r="G126" i="6"/>
  <c r="G43" i="6"/>
  <c r="J44" i="6"/>
  <c r="J128" i="6" l="1"/>
  <c r="G127" i="6"/>
  <c r="J45" i="6"/>
  <c r="G44" i="6"/>
  <c r="J129" i="6" l="1"/>
  <c r="G128" i="6"/>
  <c r="J46" i="6"/>
  <c r="G45" i="6"/>
  <c r="J130" i="6" l="1"/>
  <c r="G129" i="6"/>
  <c r="J47" i="6"/>
  <c r="G46" i="6"/>
  <c r="J131" i="6" l="1"/>
  <c r="G130" i="6"/>
  <c r="J48" i="6"/>
  <c r="G47" i="6"/>
  <c r="J132" i="6" l="1"/>
  <c r="G131" i="6"/>
  <c r="J49" i="6"/>
  <c r="G48" i="6"/>
  <c r="J133" i="6" l="1"/>
  <c r="G132" i="6"/>
  <c r="J50" i="6"/>
  <c r="G49" i="6"/>
  <c r="J134" i="6" l="1"/>
  <c r="G133" i="6"/>
  <c r="G50" i="6"/>
  <c r="J51" i="6"/>
  <c r="J135" i="6" l="1"/>
  <c r="G134" i="6"/>
  <c r="J52" i="6"/>
  <c r="G51" i="6"/>
  <c r="J136" i="6" l="1"/>
  <c r="G135" i="6"/>
  <c r="J53" i="6"/>
  <c r="G52" i="6"/>
  <c r="J137" i="6" l="1"/>
  <c r="G136" i="6"/>
  <c r="J54" i="6"/>
  <c r="G53" i="6"/>
  <c r="J138" i="6" l="1"/>
  <c r="G137" i="6"/>
  <c r="G54" i="6"/>
  <c r="J55" i="6"/>
  <c r="J139" i="6" l="1"/>
  <c r="G138" i="6"/>
  <c r="J56" i="6"/>
  <c r="G55" i="6"/>
  <c r="J140" i="6" l="1"/>
  <c r="G139" i="6"/>
  <c r="J57" i="6"/>
  <c r="G56" i="6"/>
  <c r="J141" i="6" l="1"/>
  <c r="G140" i="6"/>
  <c r="J58" i="6"/>
  <c r="G57" i="6"/>
  <c r="J142" i="6" l="1"/>
  <c r="G141" i="6"/>
  <c r="G58" i="6"/>
  <c r="J59" i="6"/>
  <c r="J143" i="6" l="1"/>
  <c r="G142" i="6"/>
  <c r="G59" i="6"/>
  <c r="J60" i="6"/>
  <c r="J144" i="6" l="1"/>
  <c r="G143" i="6"/>
  <c r="G60" i="6"/>
  <c r="J61" i="6"/>
  <c r="J145" i="6" l="1"/>
  <c r="G144" i="6"/>
  <c r="J62" i="6"/>
  <c r="G61" i="6"/>
  <c r="J146" i="6" l="1"/>
  <c r="G145" i="6"/>
  <c r="J63" i="6"/>
  <c r="G62" i="6"/>
  <c r="J147" i="6" l="1"/>
  <c r="G146" i="6"/>
  <c r="G63" i="6"/>
  <c r="J64" i="6"/>
  <c r="J148" i="6" l="1"/>
  <c r="G147" i="6"/>
  <c r="J65" i="6"/>
  <c r="G64" i="6"/>
  <c r="J149" i="6" l="1"/>
  <c r="G148" i="6"/>
  <c r="J66" i="6"/>
  <c r="G65" i="6"/>
  <c r="J150" i="6" l="1"/>
  <c r="G149" i="6"/>
  <c r="G66" i="6"/>
  <c r="J67" i="6"/>
  <c r="J151" i="6" l="1"/>
  <c r="G150" i="6"/>
  <c r="J68" i="6"/>
  <c r="G67" i="6"/>
  <c r="J152" i="6" l="1"/>
  <c r="G151" i="6"/>
  <c r="J69" i="6"/>
  <c r="G68" i="6"/>
  <c r="J153" i="6" l="1"/>
  <c r="G152" i="6"/>
  <c r="J70" i="6"/>
  <c r="G70" i="6" s="1"/>
  <c r="G69" i="6"/>
  <c r="J154" i="6" l="1"/>
  <c r="G153" i="6"/>
  <c r="J155" i="6" l="1"/>
  <c r="G154" i="6"/>
  <c r="J156" i="6" l="1"/>
  <c r="G155" i="6"/>
  <c r="J157" i="6" l="1"/>
  <c r="G156" i="6"/>
  <c r="J158" i="6" l="1"/>
  <c r="G157" i="6"/>
  <c r="J159" i="6" l="1"/>
  <c r="G158" i="6"/>
  <c r="J160" i="6" l="1"/>
  <c r="G159" i="6"/>
  <c r="J161" i="6" l="1"/>
  <c r="G160" i="6"/>
  <c r="J162" i="6" l="1"/>
  <c r="G161" i="6"/>
  <c r="J163" i="6" l="1"/>
  <c r="G162" i="6"/>
  <c r="J164" i="6" l="1"/>
  <c r="G163" i="6"/>
  <c r="J165" i="6" l="1"/>
  <c r="G164" i="6"/>
  <c r="J166" i="6" l="1"/>
  <c r="G165" i="6"/>
  <c r="J167" i="6" l="1"/>
  <c r="G166" i="6"/>
  <c r="J168" i="6" l="1"/>
  <c r="G167" i="6"/>
  <c r="J169" i="6" l="1"/>
  <c r="G168" i="6"/>
  <c r="J170" i="6" l="1"/>
  <c r="G169" i="6"/>
  <c r="J171" i="6" l="1"/>
  <c r="G170" i="6"/>
  <c r="J172" i="6" l="1"/>
  <c r="G171" i="6"/>
  <c r="J173" i="6" l="1"/>
  <c r="G172" i="6"/>
  <c r="J174" i="6" l="1"/>
  <c r="G174" i="6" s="1"/>
  <c r="G173" i="6"/>
  <c r="F25" i="4" s="1"/>
  <c r="E29" i="4"/>
  <c r="D28" i="4"/>
  <c r="D26" i="4" l="1"/>
  <c r="F27" i="4"/>
  <c r="F26" i="4"/>
  <c r="F29" i="4"/>
  <c r="C29" i="4"/>
  <c r="B29" i="4" s="1"/>
  <c r="C27" i="4"/>
  <c r="B27" i="4" s="1"/>
  <c r="E28" i="4"/>
  <c r="E27" i="4"/>
  <c r="D27" i="4"/>
  <c r="C28" i="4"/>
  <c r="B28" i="4" s="1"/>
  <c r="D25" i="4"/>
  <c r="E26" i="4"/>
  <c r="C25" i="4"/>
  <c r="B25" i="4" s="1"/>
  <c r="F28" i="4"/>
  <c r="C26" i="4"/>
  <c r="B26" i="4" s="1"/>
  <c r="D29" i="4"/>
  <c r="E25" i="4"/>
</calcChain>
</file>

<file path=xl/sharedStrings.xml><?xml version="1.0" encoding="utf-8"?>
<sst xmlns="http://schemas.openxmlformats.org/spreadsheetml/2006/main" count="2521" uniqueCount="958">
  <si>
    <t>Clientes</t>
  </si>
  <si>
    <t>produtos</t>
  </si>
  <si>
    <t>Dados Clientes:</t>
  </si>
  <si>
    <t>Dados Empresa:</t>
  </si>
  <si>
    <t>preço</t>
  </si>
  <si>
    <t>Quantidade</t>
  </si>
  <si>
    <t>Informação:</t>
  </si>
  <si>
    <t>Datas de compras</t>
  </si>
  <si>
    <t>Segmentos</t>
  </si>
  <si>
    <t>Estoque</t>
  </si>
  <si>
    <t>Data de pagamento</t>
  </si>
  <si>
    <t>Status Pagamento</t>
  </si>
  <si>
    <t>Prazo</t>
  </si>
  <si>
    <t>Conhecimento:</t>
  </si>
  <si>
    <t>Produtos mais vendidos</t>
  </si>
  <si>
    <t>Frequencia</t>
  </si>
  <si>
    <t>Datas aniverssario</t>
  </si>
  <si>
    <t>Cobrança</t>
  </si>
  <si>
    <t>Combo</t>
  </si>
  <si>
    <t>Troca de informação (Enriquecimento)</t>
  </si>
  <si>
    <t>Blacklist</t>
  </si>
  <si>
    <r>
      <t xml:space="preserve">Marketing (ligação - </t>
    </r>
    <r>
      <rPr>
        <u/>
        <sz val="11"/>
        <color theme="1"/>
        <rFont val="Calibri"/>
        <family val="2"/>
        <scheme val="minor"/>
      </rPr>
      <t>SMS</t>
    </r>
    <r>
      <rPr>
        <sz val="11"/>
        <color theme="1"/>
        <rFont val="Calibri"/>
        <family val="2"/>
        <scheme val="minor"/>
      </rPr>
      <t>)</t>
    </r>
  </si>
  <si>
    <t>Promoção</t>
  </si>
  <si>
    <t>Telefones</t>
  </si>
  <si>
    <t>Documentos</t>
  </si>
  <si>
    <t>ANO</t>
  </si>
  <si>
    <t>MES</t>
  </si>
  <si>
    <t>NOM_FANTASIA_CLIENTE</t>
  </si>
  <si>
    <t>COD_PDV</t>
  </si>
  <si>
    <t>COD_PROD</t>
  </si>
  <si>
    <t>NOM_PROD</t>
  </si>
  <si>
    <t>QTD_VENDA_PROD</t>
  </si>
  <si>
    <t>NOM_LIN_EMB</t>
  </si>
  <si>
    <t>MEL</t>
  </si>
  <si>
    <t>BISCOITO</t>
  </si>
  <si>
    <t>AVEIA</t>
  </si>
  <si>
    <t>CARVÃO</t>
  </si>
  <si>
    <t xml:space="preserve">Nome </t>
  </si>
  <si>
    <t>Telefone</t>
  </si>
  <si>
    <t>Josefina</t>
  </si>
  <si>
    <t>41 98863-5948</t>
  </si>
  <si>
    <t>43 98569-4251</t>
  </si>
  <si>
    <t>41 99980-3300</t>
  </si>
  <si>
    <t>41  99985-4930</t>
  </si>
  <si>
    <t>43 98579-4352</t>
  </si>
  <si>
    <t>41 99863-6947</t>
  </si>
  <si>
    <t>43 99679-4390</t>
  </si>
  <si>
    <t>41 99885-3504</t>
  </si>
  <si>
    <t>41  96685-4931</t>
  </si>
  <si>
    <t>Silvinha</t>
  </si>
  <si>
    <t>Dr. Januário</t>
  </si>
  <si>
    <t>Stella</t>
  </si>
  <si>
    <t>Pedro</t>
  </si>
  <si>
    <t>Steffan</t>
  </si>
  <si>
    <t>Bial</t>
  </si>
  <si>
    <t>Thomaz</t>
  </si>
  <si>
    <t>Natalia</t>
  </si>
  <si>
    <t>Top 5 Produtos mais Vendidos: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</si>
  <si>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</si>
  <si>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</si>
  <si>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</si>
  <si>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</si>
  <si>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</si>
  <si>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</si>
  <si>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</si>
  <si>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</si>
  <si>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</si>
  <si>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</si>
  <si>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</si>
  <si>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</si>
  <si>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QTD Vendida:</t>
  </si>
  <si>
    <t>Produto</t>
  </si>
  <si>
    <t>YTD 18</t>
  </si>
  <si>
    <t>YTD 19</t>
  </si>
  <si>
    <t>Data</t>
  </si>
  <si>
    <t>ESTOQUE</t>
  </si>
  <si>
    <t>VENDIDO</t>
  </si>
  <si>
    <t>▲</t>
  </si>
  <si>
    <t>Pago</t>
  </si>
  <si>
    <t>Estoque baixo:</t>
  </si>
  <si>
    <t>Vendido</t>
  </si>
  <si>
    <t>NOMES:</t>
  </si>
  <si>
    <t>DIA</t>
  </si>
  <si>
    <t>PAGO</t>
  </si>
  <si>
    <t>Informação</t>
  </si>
  <si>
    <t>Cliente</t>
  </si>
  <si>
    <t>Contato</t>
  </si>
  <si>
    <t>Laranja PERA</t>
  </si>
  <si>
    <t>FARINHA</t>
  </si>
  <si>
    <t>Desconto</t>
  </si>
  <si>
    <t>CódigoDoFornecedor</t>
  </si>
  <si>
    <t>NomeDaEmpresa</t>
  </si>
  <si>
    <t>NomeDoContato</t>
  </si>
  <si>
    <t>CargoDoContato</t>
  </si>
  <si>
    <t>Endereço</t>
  </si>
  <si>
    <t>Cidade</t>
  </si>
  <si>
    <t>Região</t>
  </si>
  <si>
    <t>CEP</t>
  </si>
  <si>
    <t>País</t>
  </si>
  <si>
    <t>Fax</t>
  </si>
  <si>
    <t>HomePage</t>
  </si>
  <si>
    <t>Administrador de Pedidos</t>
  </si>
  <si>
    <t>Representante de Vendas</t>
  </si>
  <si>
    <t>CURITIBA</t>
  </si>
  <si>
    <t>DATA</t>
  </si>
  <si>
    <t>CLIENTE</t>
  </si>
  <si>
    <t>VALOR</t>
  </si>
  <si>
    <t>STATUS</t>
  </si>
  <si>
    <t>$31.02</t>
  </si>
  <si>
    <t>Pendente</t>
  </si>
  <si>
    <t>$29.27</t>
  </si>
  <si>
    <t>$18.91</t>
  </si>
  <si>
    <t>$23.66</t>
  </si>
  <si>
    <t>$25.54</t>
  </si>
  <si>
    <t xml:space="preserve">ID Venda: 1 </t>
  </si>
  <si>
    <t xml:space="preserve"> ID Cliente: 62286 </t>
  </si>
  <si>
    <t xml:space="preserve"> ID Produto: 9087 </t>
  </si>
  <si>
    <t xml:space="preserve"> Data de compra: 2019/1/16</t>
  </si>
  <si>
    <t xml:space="preserve">ID Venda: 2 </t>
  </si>
  <si>
    <t xml:space="preserve"> ID Cliente: 27697 </t>
  </si>
  <si>
    <t xml:space="preserve"> ID Produto: 503 </t>
  </si>
  <si>
    <t xml:space="preserve"> Data de compra: 2019/1/24</t>
  </si>
  <si>
    <t xml:space="preserve">ID Venda: 3 </t>
  </si>
  <si>
    <t xml:space="preserve"> ID Cliente: 12278 </t>
  </si>
  <si>
    <t xml:space="preserve"> ID Produto: 9084 </t>
  </si>
  <si>
    <t xml:space="preserve"> Data de compra: 2019/1/12</t>
  </si>
  <si>
    <t xml:space="preserve">ID Venda: 4 </t>
  </si>
  <si>
    <t xml:space="preserve"> ID Cliente: 56365 </t>
  </si>
  <si>
    <t xml:space="preserve"> ID Produto: 2349 </t>
  </si>
  <si>
    <t xml:space="preserve"> Data de compra: 2019/1/25</t>
  </si>
  <si>
    <t xml:space="preserve">ID Venda: 5 </t>
  </si>
  <si>
    <t xml:space="preserve"> ID Produto: 504 </t>
  </si>
  <si>
    <t xml:space="preserve"> Data de compra: 2019/1/1</t>
  </si>
  <si>
    <t xml:space="preserve">ID Venda: 6 </t>
  </si>
  <si>
    <t xml:space="preserve"> Data de compra: 2019/1/27</t>
  </si>
  <si>
    <t xml:space="preserve">ID Venda: 7 </t>
  </si>
  <si>
    <t xml:space="preserve"> ID Cliente: 62900 </t>
  </si>
  <si>
    <t xml:space="preserve"> Data de compra: 2019/1/8</t>
  </si>
  <si>
    <t xml:space="preserve">ID Venda: 8 </t>
  </si>
  <si>
    <t xml:space="preserve"> ID Cliente: 90364 </t>
  </si>
  <si>
    <t xml:space="preserve"> ID Produto: 988 </t>
  </si>
  <si>
    <t xml:space="preserve"> Data de compra: 2019/1/9</t>
  </si>
  <si>
    <t xml:space="preserve">ID Venda: 9 </t>
  </si>
  <si>
    <t xml:space="preserve"> Data de compra: 2019/1/5</t>
  </si>
  <si>
    <t xml:space="preserve">ID Venda: 10 </t>
  </si>
  <si>
    <t xml:space="preserve">ID Venda: 11 </t>
  </si>
  <si>
    <t xml:space="preserve"> Data de compra: 2019/2/21</t>
  </si>
  <si>
    <t xml:space="preserve">ID Venda: 12 </t>
  </si>
  <si>
    <t xml:space="preserve"> ID Produto: 1164 </t>
  </si>
  <si>
    <t xml:space="preserve"> Data de compra: 2019/2/11</t>
  </si>
  <si>
    <t xml:space="preserve">ID Venda: 13 </t>
  </si>
  <si>
    <t xml:space="preserve"> Data de compra: 2019/2/15</t>
  </si>
  <si>
    <t xml:space="preserve">ID Venda: 14 </t>
  </si>
  <si>
    <t xml:space="preserve"> ID Cliente: 98663 </t>
  </si>
  <si>
    <t xml:space="preserve"> Data de compra: 2019/2/27</t>
  </si>
  <si>
    <t xml:space="preserve">ID Venda: 15 </t>
  </si>
  <si>
    <t xml:space="preserve"> Data de compra: 2019/2/13</t>
  </si>
  <si>
    <t xml:space="preserve">ID Venda: 16 </t>
  </si>
  <si>
    <t xml:space="preserve">ID Venda: 17 </t>
  </si>
  <si>
    <t xml:space="preserve">ID Venda: 18 </t>
  </si>
  <si>
    <t xml:space="preserve"> Data de compra: 2019/2/18</t>
  </si>
  <si>
    <t xml:space="preserve">ID Venda: 19 </t>
  </si>
  <si>
    <t xml:space="preserve"> ID Produto: 9096 </t>
  </si>
  <si>
    <t xml:space="preserve"> Data de compra: 2019/2/25</t>
  </si>
  <si>
    <t xml:space="preserve">ID Venda: 20 </t>
  </si>
  <si>
    <t xml:space="preserve">ID Venda: 21 </t>
  </si>
  <si>
    <t xml:space="preserve">ID Venda: 22 </t>
  </si>
  <si>
    <t xml:space="preserve"> Data de compra: 2019/2/20</t>
  </si>
  <si>
    <t xml:space="preserve">ID Venda: 23 </t>
  </si>
  <si>
    <t xml:space="preserve"> Data de compra: 2019/2/22</t>
  </si>
  <si>
    <t xml:space="preserve">ID Venda: 24 </t>
  </si>
  <si>
    <t xml:space="preserve"> ID Cliente: 57543 </t>
  </si>
  <si>
    <t xml:space="preserve"> Data de compra: 2019/2/26</t>
  </si>
  <si>
    <t xml:space="preserve">ID Venda: 25 </t>
  </si>
  <si>
    <t xml:space="preserve">ID Venda: 26 </t>
  </si>
  <si>
    <t xml:space="preserve">ID Venda: 27 </t>
  </si>
  <si>
    <t xml:space="preserve"> Data de compra: 2019/2/16</t>
  </si>
  <si>
    <t xml:space="preserve">ID Venda: 28 </t>
  </si>
  <si>
    <t xml:space="preserve"> Data de compra: 2019/2/8</t>
  </si>
  <si>
    <t xml:space="preserve">ID Venda: 29 </t>
  </si>
  <si>
    <t xml:space="preserve">ID Venda: 30 </t>
  </si>
  <si>
    <t xml:space="preserve"> Data de compra: 2019/2/19</t>
  </si>
  <si>
    <t xml:space="preserve">ID Venda: 31 </t>
  </si>
  <si>
    <t xml:space="preserve"> ID Produto: 2350 </t>
  </si>
  <si>
    <t xml:space="preserve">ID Venda: 32 </t>
  </si>
  <si>
    <t xml:space="preserve"> Data de compra: 2019/3/13</t>
  </si>
  <si>
    <t xml:space="preserve">ID Venda: 33 </t>
  </si>
  <si>
    <t xml:space="preserve"> Data de compra: 2019/3/30</t>
  </si>
  <si>
    <t xml:space="preserve">ID Venda: 34 </t>
  </si>
  <si>
    <t xml:space="preserve"> Data de compra: 2019/3/22</t>
  </si>
  <si>
    <t xml:space="preserve">ID Venda: 35 </t>
  </si>
  <si>
    <t xml:space="preserve"> Data de compra: 2019/3/1</t>
  </si>
  <si>
    <t xml:space="preserve">ID Venda: 36 </t>
  </si>
  <si>
    <t xml:space="preserve"> Data de compra: 2019/3/9</t>
  </si>
  <si>
    <t xml:space="preserve">ID Venda: 37 </t>
  </si>
  <si>
    <t xml:space="preserve">ID Venda: 38 </t>
  </si>
  <si>
    <t xml:space="preserve"> Data de compra: 2019/3/14</t>
  </si>
  <si>
    <t xml:space="preserve">ID Venda: 39 </t>
  </si>
  <si>
    <t xml:space="preserve"> Data de compra: 2019/3/4</t>
  </si>
  <si>
    <t xml:space="preserve">ID Venda: 40 </t>
  </si>
  <si>
    <t xml:space="preserve"> Data de compra: 2019/3/25</t>
  </si>
  <si>
    <t xml:space="preserve">ID Venda: 41 </t>
  </si>
  <si>
    <t xml:space="preserve"> Data de compra: 2019/3/28</t>
  </si>
  <si>
    <t xml:space="preserve">ID Venda: 42 </t>
  </si>
  <si>
    <t xml:space="preserve"> Data de compra: 2019/3/6</t>
  </si>
  <si>
    <t xml:space="preserve">ID Venda: 43 </t>
  </si>
  <si>
    <t xml:space="preserve"> Data de compra: 2019/3/16</t>
  </si>
  <si>
    <t xml:space="preserve">ID Venda: 44 </t>
  </si>
  <si>
    <t xml:space="preserve"> Data de compra: 2019/3/15</t>
  </si>
  <si>
    <t xml:space="preserve">ID Venda: 45 </t>
  </si>
  <si>
    <t xml:space="preserve"> Data de compra: 2019/3/21</t>
  </si>
  <si>
    <t xml:space="preserve">ID Venda: 46 </t>
  </si>
  <si>
    <t xml:space="preserve"> Data de compra: 2019/3/29</t>
  </si>
  <si>
    <t xml:space="preserve">ID Venda: 47 </t>
  </si>
  <si>
    <t xml:space="preserve">ID Venda: 48 </t>
  </si>
  <si>
    <t xml:space="preserve">ID Venda: 49 </t>
  </si>
  <si>
    <t xml:space="preserve">ID Venda: 50 </t>
  </si>
  <si>
    <t xml:space="preserve"> Data de compra: 2019/3/3</t>
  </si>
  <si>
    <t xml:space="preserve">ID Venda: 51 </t>
  </si>
  <si>
    <t xml:space="preserve">ID Venda: 52 </t>
  </si>
  <si>
    <t xml:space="preserve"> Data de compra: 2019/3/19</t>
  </si>
  <si>
    <t xml:space="preserve">ID Venda: 53 </t>
  </si>
  <si>
    <t xml:space="preserve"> Data de compra: 2019/3/5</t>
  </si>
  <si>
    <t xml:space="preserve">ID Venda: 54 </t>
  </si>
  <si>
    <t xml:space="preserve">ID Venda: 55 </t>
  </si>
  <si>
    <t xml:space="preserve">ID Venda: 56 </t>
  </si>
  <si>
    <t xml:space="preserve"> Data de compra: 2019/3/26</t>
  </si>
  <si>
    <t xml:space="preserve">ID Venda: 57 </t>
  </si>
  <si>
    <t xml:space="preserve"> Data de compra: 2019/4/28</t>
  </si>
  <si>
    <t xml:space="preserve">ID Venda: 58 </t>
  </si>
  <si>
    <t xml:space="preserve"> Data de compra: 2019/4/21</t>
  </si>
  <si>
    <t xml:space="preserve">ID Venda: 59 </t>
  </si>
  <si>
    <t xml:space="preserve"> Data de compra: 2019/4/9</t>
  </si>
  <si>
    <t xml:space="preserve">ID Venda: 60 </t>
  </si>
  <si>
    <t xml:space="preserve"> Data de compra: 2019/4/1</t>
  </si>
  <si>
    <t xml:space="preserve">ID Venda: 61 </t>
  </si>
  <si>
    <t xml:space="preserve"> Data de compra: 2019/4/3</t>
  </si>
  <si>
    <t xml:space="preserve">ID Venda: 62 </t>
  </si>
  <si>
    <t xml:space="preserve">ID Venda: 63 </t>
  </si>
  <si>
    <t xml:space="preserve"> Data de compra: 2019/4/30</t>
  </si>
  <si>
    <t xml:space="preserve">ID Venda: 64 </t>
  </si>
  <si>
    <t xml:space="preserve"> Data de compra: 2019/4/6</t>
  </si>
  <si>
    <t xml:space="preserve">ID Venda: 65 </t>
  </si>
  <si>
    <t xml:space="preserve"> Data de compra: 2019/4/24</t>
  </si>
  <si>
    <t xml:space="preserve">ID Venda: 66 </t>
  </si>
  <si>
    <t xml:space="preserve"> Data de compra: 2019/4/20</t>
  </si>
  <si>
    <t xml:space="preserve">ID Venda: 67 </t>
  </si>
  <si>
    <t xml:space="preserve"> Data de compra: 2019/4/10</t>
  </si>
  <si>
    <t xml:space="preserve">ID Venda: 68 </t>
  </si>
  <si>
    <t xml:space="preserve"> Data de compra: 2019/4/15</t>
  </si>
  <si>
    <t xml:space="preserve">ID Venda: 69 </t>
  </si>
  <si>
    <t xml:space="preserve"> Data de compra: 2019/4/4</t>
  </si>
  <si>
    <t xml:space="preserve">ID Venda: 70 </t>
  </si>
  <si>
    <t xml:space="preserve"> Data de compra: 2019/4/18</t>
  </si>
  <si>
    <t xml:space="preserve">ID Venda: 71 </t>
  </si>
  <si>
    <t xml:space="preserve">ID Venda: 72 </t>
  </si>
  <si>
    <t xml:space="preserve"> Data de compra: 2019/4/27</t>
  </si>
  <si>
    <t xml:space="preserve">ID Venda: 73 </t>
  </si>
  <si>
    <t xml:space="preserve">ID Venda: 74 </t>
  </si>
  <si>
    <t xml:space="preserve"> Data de compra: 2019/4/16</t>
  </si>
  <si>
    <t xml:space="preserve">ID Venda: 75 </t>
  </si>
  <si>
    <t xml:space="preserve">ID Venda: 76 </t>
  </si>
  <si>
    <t xml:space="preserve">ID Venda: 77 </t>
  </si>
  <si>
    <t xml:space="preserve"> Data de compra: 2019/4/17</t>
  </si>
  <si>
    <t xml:space="preserve">ID Venda: 78 </t>
  </si>
  <si>
    <t xml:space="preserve">ID Venda: 79 </t>
  </si>
  <si>
    <t xml:space="preserve"> Data de compra: 2019/4/11</t>
  </si>
  <si>
    <t xml:space="preserve">ID Venda: 80 </t>
  </si>
  <si>
    <t xml:space="preserve">ID Venda: 81 </t>
  </si>
  <si>
    <t xml:space="preserve"> Data de compra: 2019/4/2</t>
  </si>
  <si>
    <t xml:space="preserve">ID Venda: 82 </t>
  </si>
  <si>
    <t xml:space="preserve">ID Venda: 83 </t>
  </si>
  <si>
    <t xml:space="preserve">ID Venda: 84 </t>
  </si>
  <si>
    <t xml:space="preserve"> Data de compra: 2019/4/7</t>
  </si>
  <si>
    <t xml:space="preserve">ID Venda: 85 </t>
  </si>
  <si>
    <t xml:space="preserve">ID Venda: 86 </t>
  </si>
  <si>
    <t xml:space="preserve"> Data de compra: 2019/5/7</t>
  </si>
  <si>
    <t xml:space="preserve">ID Venda: 87 </t>
  </si>
  <si>
    <t xml:space="preserve"> Data de compra: 2019/5/21</t>
  </si>
  <si>
    <t xml:space="preserve">ID Venda: 88 </t>
  </si>
  <si>
    <t xml:space="preserve"> Data de compra: 2019/5/11</t>
  </si>
  <si>
    <t xml:space="preserve">ID Venda: 89 </t>
  </si>
  <si>
    <t xml:space="preserve"> Data de compra: 2019/5/2</t>
  </si>
  <si>
    <t xml:space="preserve">ID Venda: 90 </t>
  </si>
  <si>
    <t xml:space="preserve"> Data de compra: 2019/5/17</t>
  </si>
  <si>
    <t xml:space="preserve">ID Venda: 91 </t>
  </si>
  <si>
    <t xml:space="preserve"> Data de compra: 2019/5/24</t>
  </si>
  <si>
    <t xml:space="preserve">ID Venda: 92 </t>
  </si>
  <si>
    <t xml:space="preserve"> Data de compra: 2019/5/12</t>
  </si>
  <si>
    <t xml:space="preserve">ID Venda: 93 </t>
  </si>
  <si>
    <t xml:space="preserve"> Data de compra: 2019/5/8</t>
  </si>
  <si>
    <t xml:space="preserve">ID Venda: 94 </t>
  </si>
  <si>
    <t xml:space="preserve"> Data de compra: 2019/5/14</t>
  </si>
  <si>
    <t xml:space="preserve">ID Venda: 95 </t>
  </si>
  <si>
    <t xml:space="preserve"> Data de compra: 2019/5/18</t>
  </si>
  <si>
    <t xml:space="preserve">ID Venda: 96 </t>
  </si>
  <si>
    <t xml:space="preserve"> Data de compra: 2019/5/25</t>
  </si>
  <si>
    <t xml:space="preserve">ID Venda: 97 </t>
  </si>
  <si>
    <t xml:space="preserve"> Data de compra: 2019/5/26</t>
  </si>
  <si>
    <t xml:space="preserve">ID Venda: 98 </t>
  </si>
  <si>
    <t xml:space="preserve">ID Venda: 99 </t>
  </si>
  <si>
    <t xml:space="preserve"> Data de compra: 2019/5/16</t>
  </si>
  <si>
    <t xml:space="preserve">ID Venda: 100 </t>
  </si>
  <si>
    <t xml:space="preserve"> Data de compra: 2019/5/3</t>
  </si>
  <si>
    <t xml:space="preserve">ID Venda: 101 </t>
  </si>
  <si>
    <t xml:space="preserve"> Data de compra: 2019/5/29</t>
  </si>
  <si>
    <t xml:space="preserve">ID Venda: 102 </t>
  </si>
  <si>
    <t xml:space="preserve">ID Venda: 103 </t>
  </si>
  <si>
    <t xml:space="preserve">ID Venda: 104 </t>
  </si>
  <si>
    <t xml:space="preserve"> Data de compra: 2019/5/28</t>
  </si>
  <si>
    <t xml:space="preserve">ID Venda: 105 </t>
  </si>
  <si>
    <t xml:space="preserve">ID Venda: 106 </t>
  </si>
  <si>
    <t xml:space="preserve">ID Venda: 107 </t>
  </si>
  <si>
    <t xml:space="preserve"> Data de compra: 2019/6/27</t>
  </si>
  <si>
    <t xml:space="preserve">ID Venda: 108 </t>
  </si>
  <si>
    <t xml:space="preserve"> Data de compra: 2019/6/28</t>
  </si>
  <si>
    <t xml:space="preserve">ID Venda: 109 </t>
  </si>
  <si>
    <t xml:space="preserve"> Data de compra: 2019/6/24</t>
  </si>
  <si>
    <t xml:space="preserve">ID Venda: 110 </t>
  </si>
  <si>
    <t xml:space="preserve"> Data de compra: 2019/6/5</t>
  </si>
  <si>
    <t xml:space="preserve">ID Venda: 111 </t>
  </si>
  <si>
    <t xml:space="preserve"> ID Cliente: 61673 </t>
  </si>
  <si>
    <t xml:space="preserve"> Data de compra: 2019/6/17</t>
  </si>
  <si>
    <t xml:space="preserve">ID Venda: 112 </t>
  </si>
  <si>
    <t xml:space="preserve"> Data de compra: 2019/6/1</t>
  </si>
  <si>
    <t xml:space="preserve">ID Venda: 113 </t>
  </si>
  <si>
    <t xml:space="preserve"> Data de compra: 2019/6/6</t>
  </si>
  <si>
    <t xml:space="preserve">ID Venda: 114 </t>
  </si>
  <si>
    <t xml:space="preserve">ID Venda: 115 </t>
  </si>
  <si>
    <t xml:space="preserve">ID Venda: 116 </t>
  </si>
  <si>
    <t xml:space="preserve"> Data de compra: 2019/6/29</t>
  </si>
  <si>
    <t xml:space="preserve">ID Venda: 117 </t>
  </si>
  <si>
    <t xml:space="preserve">ID Venda: 118 </t>
  </si>
  <si>
    <t xml:space="preserve"> Data de compra: 2019/6/8</t>
  </si>
  <si>
    <t xml:space="preserve">ID Venda: 119 </t>
  </si>
  <si>
    <t xml:space="preserve"> Data de compra: 2019/6/30</t>
  </si>
  <si>
    <t xml:space="preserve">ID Venda: 120 </t>
  </si>
  <si>
    <t xml:space="preserve"> Data de compra: 2019/6/25</t>
  </si>
  <si>
    <t xml:space="preserve">ID Venda: 121 </t>
  </si>
  <si>
    <t xml:space="preserve"> Data de compra: 2019/6/11</t>
  </si>
  <si>
    <t xml:space="preserve">ID Venda: 122 </t>
  </si>
  <si>
    <t xml:space="preserve"> Data de compra: 2019/6/18</t>
  </si>
  <si>
    <t xml:space="preserve">ID Venda: 123 </t>
  </si>
  <si>
    <t xml:space="preserve">ID Venda: 124 </t>
  </si>
  <si>
    <t xml:space="preserve">ID Venda: 125 </t>
  </si>
  <si>
    <t xml:space="preserve"> Data de compra: 2019/6/4</t>
  </si>
  <si>
    <t xml:space="preserve">ID Venda: 126 </t>
  </si>
  <si>
    <t xml:space="preserve"> Data de compra: 2019/6/21</t>
  </si>
  <si>
    <t xml:space="preserve">ID Venda: 127 </t>
  </si>
  <si>
    <t xml:space="preserve">ID Venda: 128 </t>
  </si>
  <si>
    <t xml:space="preserve">ID Venda: 129 </t>
  </si>
  <si>
    <t xml:space="preserve">ID Venda: 130 </t>
  </si>
  <si>
    <t xml:space="preserve">ID Venda: 131 </t>
  </si>
  <si>
    <t xml:space="preserve">ID Venda: 132 </t>
  </si>
  <si>
    <t xml:space="preserve"> Data de compra: 2019/6/2</t>
  </si>
  <si>
    <t xml:space="preserve">ID Venda: 133 </t>
  </si>
  <si>
    <t xml:space="preserve"> Data de compra: 2019/7/24</t>
  </si>
  <si>
    <t xml:space="preserve">ID Venda: 134 </t>
  </si>
  <si>
    <t xml:space="preserve"> Data de compra: 2019/7/19</t>
  </si>
  <si>
    <t xml:space="preserve">ID Venda: 135 </t>
  </si>
  <si>
    <t xml:space="preserve"> Data de compra: 2019/7/13</t>
  </si>
  <si>
    <t xml:space="preserve">ID Venda: 136 </t>
  </si>
  <si>
    <t xml:space="preserve"> Data de compra: 2019/7/28</t>
  </si>
  <si>
    <t xml:space="preserve">ID Venda: 137 </t>
  </si>
  <si>
    <t xml:space="preserve"> Data de compra: 2019/7/15</t>
  </si>
  <si>
    <t xml:space="preserve">ID Venda: 138 </t>
  </si>
  <si>
    <t xml:space="preserve"> Data de compra: 2019/7/17</t>
  </si>
  <si>
    <t xml:space="preserve">ID Venda: 139 </t>
  </si>
  <si>
    <t xml:space="preserve"> Data de compra: 2019/7/6</t>
  </si>
  <si>
    <t xml:space="preserve">ID Venda: 140 </t>
  </si>
  <si>
    <t xml:space="preserve"> Data de compra: 2019/7/1</t>
  </si>
  <si>
    <t xml:space="preserve">ID Venda: 141 </t>
  </si>
  <si>
    <t xml:space="preserve"> Data de compra: 2019/7/3</t>
  </si>
  <si>
    <t xml:space="preserve">ID Venda: 142 </t>
  </si>
  <si>
    <t xml:space="preserve"> Data de compra: 2019/7/16</t>
  </si>
  <si>
    <t xml:space="preserve">ID Venda: 143 </t>
  </si>
  <si>
    <t xml:space="preserve">ID Venda: 144 </t>
  </si>
  <si>
    <t xml:space="preserve">ID Venda: 145 </t>
  </si>
  <si>
    <t xml:space="preserve"> Data de compra: 2019/7/18</t>
  </si>
  <si>
    <t xml:space="preserve">ID Venda: 146 </t>
  </si>
  <si>
    <t xml:space="preserve"> Data de compra: 2019/7/30</t>
  </si>
  <si>
    <t xml:space="preserve">ID Venda: 147 </t>
  </si>
  <si>
    <t xml:space="preserve"> Data de compra: 2019/7/12</t>
  </si>
  <si>
    <t xml:space="preserve">ID Venda: 148 </t>
  </si>
  <si>
    <t xml:space="preserve">ID Venda: 149 </t>
  </si>
  <si>
    <t xml:space="preserve">ID Venda: 150 </t>
  </si>
  <si>
    <t xml:space="preserve">ID Venda: 151 </t>
  </si>
  <si>
    <t xml:space="preserve"> Data de compra: 2019/7/2</t>
  </si>
  <si>
    <t xml:space="preserve">ID Venda: 152 </t>
  </si>
  <si>
    <t xml:space="preserve"> Data de compra: 2019/7/27</t>
  </si>
  <si>
    <t xml:space="preserve">ID Venda: 153 </t>
  </si>
  <si>
    <t xml:space="preserve">ID Venda: 154 </t>
  </si>
  <si>
    <t xml:space="preserve"> Data de compra: 2019/7/8</t>
  </si>
  <si>
    <t xml:space="preserve">ID Venda: 155 </t>
  </si>
  <si>
    <t xml:space="preserve">ID Venda: 156 </t>
  </si>
  <si>
    <t xml:space="preserve"> Data de compra: 2019/7/5</t>
  </si>
  <si>
    <t xml:space="preserve">ID Venda: 157 </t>
  </si>
  <si>
    <t xml:space="preserve"> Data de compra: 2019/7/26</t>
  </si>
  <si>
    <t xml:space="preserve">ID Venda: 158 </t>
  </si>
  <si>
    <t xml:space="preserve"> Data de compra: 2019/7/4</t>
  </si>
  <si>
    <t xml:space="preserve">ID Venda: 159 </t>
  </si>
  <si>
    <t xml:space="preserve">ID Venda: 160 </t>
  </si>
  <si>
    <t xml:space="preserve">ID Venda: 161 </t>
  </si>
  <si>
    <t xml:space="preserve"> Data de compra: 2019/8/1</t>
  </si>
  <si>
    <t xml:space="preserve">ID Venda: 162 </t>
  </si>
  <si>
    <t xml:space="preserve"> Data de compra: 2019/8/5</t>
  </si>
  <si>
    <t xml:space="preserve">ID Venda: 163 </t>
  </si>
  <si>
    <t xml:space="preserve"> Data de compra: 2019/8/7</t>
  </si>
  <si>
    <t xml:space="preserve">ID Venda: 164 </t>
  </si>
  <si>
    <t xml:space="preserve"> Data de compra: 2019/8/23</t>
  </si>
  <si>
    <t xml:space="preserve">ID Venda: 165 </t>
  </si>
  <si>
    <t xml:space="preserve">ID Venda: 166 </t>
  </si>
  <si>
    <t xml:space="preserve">ID Venda: 167 </t>
  </si>
  <si>
    <t xml:space="preserve"> Data de compra: 2019/8/4</t>
  </si>
  <si>
    <t xml:space="preserve">ID Venda: 168 </t>
  </si>
  <si>
    <t xml:space="preserve">ID Venda: 169 </t>
  </si>
  <si>
    <t xml:space="preserve"> Data de compra: 2019/8/14</t>
  </si>
  <si>
    <t xml:space="preserve">ID Venda: 170 </t>
  </si>
  <si>
    <t xml:space="preserve">ID Venda: 171 </t>
  </si>
  <si>
    <t xml:space="preserve">ID Venda: 172 </t>
  </si>
  <si>
    <t xml:space="preserve"> Data de compra: 2019/8/17</t>
  </si>
  <si>
    <t xml:space="preserve">ID Venda: 173 </t>
  </si>
  <si>
    <t xml:space="preserve">ID Venda: 174 </t>
  </si>
  <si>
    <t xml:space="preserve"> Data de compra: 2019/8/10</t>
  </si>
  <si>
    <t xml:space="preserve">ID Venda: 175 </t>
  </si>
  <si>
    <t xml:space="preserve"> Data de compra: 2019/8/26</t>
  </si>
  <si>
    <t xml:space="preserve">ID Venda: 176 </t>
  </si>
  <si>
    <t xml:space="preserve">ID Venda: 177 </t>
  </si>
  <si>
    <t xml:space="preserve"> Data de compra: 2019/8/22</t>
  </si>
  <si>
    <t xml:space="preserve">ID Venda: 178 </t>
  </si>
  <si>
    <t xml:space="preserve">ID Venda: 179 </t>
  </si>
  <si>
    <t xml:space="preserve"> Data de compra: 2019/8/29</t>
  </si>
  <si>
    <t xml:space="preserve">ID Venda: 180 </t>
  </si>
  <si>
    <t xml:space="preserve">ID Venda: 181 </t>
  </si>
  <si>
    <t xml:space="preserve"> Data de compra: 2019/8/27</t>
  </si>
  <si>
    <t xml:space="preserve">ID Venda: 182 </t>
  </si>
  <si>
    <t xml:space="preserve"> Data de compra: 2019/8/9</t>
  </si>
  <si>
    <t xml:space="preserve">ID Venda: 183 </t>
  </si>
  <si>
    <t xml:space="preserve">ID Venda: 184 </t>
  </si>
  <si>
    <t xml:space="preserve"> Data de compra: 2019/8/3</t>
  </si>
  <si>
    <t xml:space="preserve">ID Venda: 185 </t>
  </si>
  <si>
    <t xml:space="preserve">ID Venda: 186 </t>
  </si>
  <si>
    <t xml:space="preserve"> Data de compra: 2019/9/4</t>
  </si>
  <si>
    <t xml:space="preserve">ID Venda: 187 </t>
  </si>
  <si>
    <t xml:space="preserve"> Data de compra: 2019/9/12</t>
  </si>
  <si>
    <t xml:space="preserve">ID Venda: 188 </t>
  </si>
  <si>
    <t xml:space="preserve"> Data de compra: 2019/9/9</t>
  </si>
  <si>
    <t xml:space="preserve">ID Venda: 189 </t>
  </si>
  <si>
    <t xml:space="preserve"> Data de compra: 2019/9/15</t>
  </si>
  <si>
    <t xml:space="preserve">ID Venda: 190 </t>
  </si>
  <si>
    <t xml:space="preserve"> Data de compra: 2019/9/22</t>
  </si>
  <si>
    <t xml:space="preserve">ID Venda: 191 </t>
  </si>
  <si>
    <t xml:space="preserve"> Data de compra: 2019/9/23</t>
  </si>
  <si>
    <t xml:space="preserve">ID Venda: 192 </t>
  </si>
  <si>
    <t xml:space="preserve">ID Venda: 193 </t>
  </si>
  <si>
    <t xml:space="preserve"> Data de compra: 2019/9/26</t>
  </si>
  <si>
    <t xml:space="preserve">ID Venda: 194 </t>
  </si>
  <si>
    <t xml:space="preserve"> Data de compra: 2019/9/2</t>
  </si>
  <si>
    <t xml:space="preserve">ID Venda: 195 </t>
  </si>
  <si>
    <t xml:space="preserve"> Data de compra: 2019/9/17</t>
  </si>
  <si>
    <t xml:space="preserve">ID Venda: 196 </t>
  </si>
  <si>
    <t xml:space="preserve">ID Venda: 197 </t>
  </si>
  <si>
    <t xml:space="preserve"> Data de compra: 2019/9/16</t>
  </si>
  <si>
    <t xml:space="preserve">ID Venda: 198 </t>
  </si>
  <si>
    <t xml:space="preserve"> Data de compra: 2019/9/19</t>
  </si>
  <si>
    <t xml:space="preserve">ID Venda: 199 </t>
  </si>
  <si>
    <t xml:space="preserve"> Data de compra: 2019/9/5</t>
  </si>
  <si>
    <t xml:space="preserve">ID Venda: 200 </t>
  </si>
  <si>
    <t xml:space="preserve"> Data de compra: 2019/9/10</t>
  </si>
  <si>
    <t xml:space="preserve">ID Venda: 201 </t>
  </si>
  <si>
    <t xml:space="preserve"> Data de compra: 2019/9/6</t>
  </si>
  <si>
    <t xml:space="preserve">ID Venda: 202 </t>
  </si>
  <si>
    <t xml:space="preserve"> Data de compra: 2019/9/7</t>
  </si>
  <si>
    <t xml:space="preserve">ID Venda: 203 </t>
  </si>
  <si>
    <t xml:space="preserve">ID Venda: 204 </t>
  </si>
  <si>
    <t xml:space="preserve"> Data de compra: 2019/9/13</t>
  </si>
  <si>
    <t xml:space="preserve">ID Venda: 205 </t>
  </si>
  <si>
    <t xml:space="preserve"> Data de compra: 2019/9/27</t>
  </si>
  <si>
    <t xml:space="preserve">ID Venda: 206 </t>
  </si>
  <si>
    <t xml:space="preserve"> Data de compra: 2019/10/7</t>
  </si>
  <si>
    <t xml:space="preserve">ID Venda: 207 </t>
  </si>
  <si>
    <t xml:space="preserve"> Data de compra: 2019/10/2</t>
  </si>
  <si>
    <t xml:space="preserve">ID Venda: 208 </t>
  </si>
  <si>
    <t xml:space="preserve"> Data de compra: 2019/10/25</t>
  </si>
  <si>
    <t xml:space="preserve">ID Venda: 209 </t>
  </si>
  <si>
    <t xml:space="preserve"> Data de compra: 2019/10/29</t>
  </si>
  <si>
    <t xml:space="preserve">ID Venda: 210 </t>
  </si>
  <si>
    <t xml:space="preserve"> Data de compra: 2019/10/3</t>
  </si>
  <si>
    <t xml:space="preserve">ID Venda: 211 </t>
  </si>
  <si>
    <t xml:space="preserve"> Data de compra: 2019/10/16</t>
  </si>
  <si>
    <t xml:space="preserve">ID Venda: 212 </t>
  </si>
  <si>
    <t xml:space="preserve"> Data de compra: 2019/10/6</t>
  </si>
  <si>
    <t xml:space="preserve">ID Venda: 213 </t>
  </si>
  <si>
    <t xml:space="preserve">ID Venda: 214 </t>
  </si>
  <si>
    <t xml:space="preserve"> Data de compra: 2019/10/23</t>
  </si>
  <si>
    <t xml:space="preserve">ID Venda: 215 </t>
  </si>
  <si>
    <t xml:space="preserve"> Data de compra: 2019/10/19</t>
  </si>
  <si>
    <t xml:space="preserve">ID Venda: 216 </t>
  </si>
  <si>
    <t xml:space="preserve"> Data de compra: 2019/10/8</t>
  </si>
  <si>
    <t xml:space="preserve">ID Venda: 217 </t>
  </si>
  <si>
    <t xml:space="preserve"> Data de compra: 2019/10/12</t>
  </si>
  <si>
    <t xml:space="preserve">ID Venda: 218 </t>
  </si>
  <si>
    <t xml:space="preserve"> Data de compra: 2019/10/20</t>
  </si>
  <si>
    <t xml:space="preserve">ID Venda: 219 </t>
  </si>
  <si>
    <t xml:space="preserve">ID Venda: 220 </t>
  </si>
  <si>
    <t xml:space="preserve">ID Venda: 221 </t>
  </si>
  <si>
    <t xml:space="preserve">ID Venda: 222 </t>
  </si>
  <si>
    <t xml:space="preserve"> Data de compra: 2019/10/13</t>
  </si>
  <si>
    <t xml:space="preserve">ID Venda: 223 </t>
  </si>
  <si>
    <t xml:space="preserve"> Data de compra: 2019/10/4</t>
  </si>
  <si>
    <t xml:space="preserve">ID Venda: 224 </t>
  </si>
  <si>
    <t xml:space="preserve">ID Venda: 225 </t>
  </si>
  <si>
    <t xml:space="preserve">ID Venda: 226 </t>
  </si>
  <si>
    <t xml:space="preserve">ID Venda: 227 </t>
  </si>
  <si>
    <t xml:space="preserve"> Data de compra: 2019/10/24</t>
  </si>
  <si>
    <t xml:space="preserve">ID Venda: 228 </t>
  </si>
  <si>
    <t xml:space="preserve">ID Venda: 229 </t>
  </si>
  <si>
    <t xml:space="preserve">ID Venda: 230 </t>
  </si>
  <si>
    <t xml:space="preserve"> Data de compra: 2019/11/26</t>
  </si>
  <si>
    <t xml:space="preserve">ID Venda: 231 </t>
  </si>
  <si>
    <t xml:space="preserve"> Data de compra: 2019/11/20</t>
  </si>
  <si>
    <t xml:space="preserve">ID Venda: 232 </t>
  </si>
  <si>
    <t xml:space="preserve"> Data de compra: 2019/11/16</t>
  </si>
  <si>
    <t xml:space="preserve">ID Venda: 233 </t>
  </si>
  <si>
    <t xml:space="preserve">ID Venda: 234 </t>
  </si>
  <si>
    <t xml:space="preserve"> Data de compra: 2019/11/7</t>
  </si>
  <si>
    <t xml:space="preserve">ID Venda: 235 </t>
  </si>
  <si>
    <t xml:space="preserve"> Data de compra: 2019/11/14</t>
  </si>
  <si>
    <t xml:space="preserve">ID Venda: 236 </t>
  </si>
  <si>
    <t xml:space="preserve"> Data de compra: 2019/11/30</t>
  </si>
  <si>
    <t xml:space="preserve">ID Venda: 237 </t>
  </si>
  <si>
    <t xml:space="preserve">ID Venda: 238 </t>
  </si>
  <si>
    <t xml:space="preserve"> Data de compra: 2019/11/11</t>
  </si>
  <si>
    <t xml:space="preserve">ID Venda: 239 </t>
  </si>
  <si>
    <t xml:space="preserve"> Data de compra: 2019/11/17</t>
  </si>
  <si>
    <t xml:space="preserve">ID Venda: 240 </t>
  </si>
  <si>
    <t xml:space="preserve">ID Venda: 241 </t>
  </si>
  <si>
    <t xml:space="preserve"> Data de compra: 2019/11/27</t>
  </si>
  <si>
    <t xml:space="preserve">ID Venda: 242 </t>
  </si>
  <si>
    <t xml:space="preserve"> Data de compra: 2019/11/9</t>
  </si>
  <si>
    <t xml:space="preserve">ID Venda: 243 </t>
  </si>
  <si>
    <t xml:space="preserve"> Data de compra: 2019/11/19</t>
  </si>
  <si>
    <t xml:space="preserve">ID Venda: 244 </t>
  </si>
  <si>
    <t xml:space="preserve"> Data de compra: 2019/11/24</t>
  </si>
  <si>
    <t xml:space="preserve">ID Venda: 245 </t>
  </si>
  <si>
    <t xml:space="preserve"> Data de compra: 2019/11/18</t>
  </si>
  <si>
    <t xml:space="preserve">ID Venda: 246 </t>
  </si>
  <si>
    <t xml:space="preserve"> Data de compra: 2019/11/25</t>
  </si>
  <si>
    <t xml:space="preserve">ID Venda: 247 </t>
  </si>
  <si>
    <t xml:space="preserve"> Data de compra: 2019/11/6</t>
  </si>
  <si>
    <t xml:space="preserve">ID Venda: 248 </t>
  </si>
  <si>
    <t xml:space="preserve">ID Venda: 249 </t>
  </si>
  <si>
    <t xml:space="preserve">ID Venda: 250 </t>
  </si>
  <si>
    <t xml:space="preserve">ID Venda: 251 </t>
  </si>
  <si>
    <t xml:space="preserve"> Data de compra: 2019/11/8</t>
  </si>
  <si>
    <t xml:space="preserve">ID Venda: 252 </t>
  </si>
  <si>
    <t xml:space="preserve">ID Venda: 253 </t>
  </si>
  <si>
    <t xml:space="preserve"> Data de compra: 2019/12/7</t>
  </si>
  <si>
    <t xml:space="preserve">ID Venda: 254 </t>
  </si>
  <si>
    <t xml:space="preserve"> Data de compra: 2019/12/25</t>
  </si>
  <si>
    <t xml:space="preserve">ID Venda: 255 </t>
  </si>
  <si>
    <t xml:space="preserve"> Data de compra: 2019/12/14</t>
  </si>
  <si>
    <t xml:space="preserve">ID Venda: 256 </t>
  </si>
  <si>
    <t xml:space="preserve"> Data de compra: 2019/12/11</t>
  </si>
  <si>
    <t xml:space="preserve">ID Venda: 257 </t>
  </si>
  <si>
    <t xml:space="preserve">ID Venda: 258 </t>
  </si>
  <si>
    <t xml:space="preserve"> Data de compra: 2019/12/2</t>
  </si>
  <si>
    <t xml:space="preserve">ID Venda: 259 </t>
  </si>
  <si>
    <t xml:space="preserve"> Data de compra: 2019/12/22</t>
  </si>
  <si>
    <t xml:space="preserve">ID Venda: 260 </t>
  </si>
  <si>
    <t xml:space="preserve"> Data de compra: 2019/12/27</t>
  </si>
  <si>
    <t xml:space="preserve">ID Venda: 261 </t>
  </si>
  <si>
    <t xml:space="preserve">ID Venda: 262 </t>
  </si>
  <si>
    <t xml:space="preserve"> Data de compra: 2019/12/20</t>
  </si>
  <si>
    <t xml:space="preserve">ID Venda: 263 </t>
  </si>
  <si>
    <t xml:space="preserve"> Data de compra: 2019/12/4</t>
  </si>
  <si>
    <t xml:space="preserve">ID Venda: 264 </t>
  </si>
  <si>
    <t xml:space="preserve"> Data de compra: 2019/12/28</t>
  </si>
  <si>
    <t xml:space="preserve">ID Venda: 265 </t>
  </si>
  <si>
    <t xml:space="preserve">ID Venda: 266 </t>
  </si>
  <si>
    <t xml:space="preserve"> Data de compra: 2019/12/23</t>
  </si>
  <si>
    <t xml:space="preserve">ID Venda: 267 </t>
  </si>
  <si>
    <t xml:space="preserve"> Data de compra: 2019/12/13</t>
  </si>
  <si>
    <t xml:space="preserve">ID Venda: 268 </t>
  </si>
  <si>
    <t xml:space="preserve">ID Venda: 269 </t>
  </si>
  <si>
    <t xml:space="preserve"> Data de compra: 2019/12/30</t>
  </si>
  <si>
    <t xml:space="preserve">ID Venda: 270 </t>
  </si>
  <si>
    <t xml:space="preserve"> Data de compra: 2019/12/1</t>
  </si>
  <si>
    <t xml:space="preserve">ID Venda: 271 </t>
  </si>
  <si>
    <t xml:space="preserve">ID Venda: 272 </t>
  </si>
  <si>
    <t xml:space="preserve"> Data de compra: 2019/12/6</t>
  </si>
  <si>
    <t xml:space="preserve">ID Venda: 273 </t>
  </si>
  <si>
    <t xml:space="preserve">ID Venda: 274 </t>
  </si>
  <si>
    <t xml:space="preserve"> Data de compra: 2019/12/12</t>
  </si>
  <si>
    <t xml:space="preserve">ID Venda: 275 </t>
  </si>
  <si>
    <t xml:space="preserve">ID Venda: 276 </t>
  </si>
  <si>
    <t xml:space="preserve">ID Venda: 277 </t>
  </si>
  <si>
    <t xml:space="preserve"> Data de compra: 2019/12/21</t>
  </si>
  <si>
    <t xml:space="preserve">ID Venda: 278 </t>
  </si>
  <si>
    <t xml:space="preserve">ID Venda: 279 </t>
  </si>
  <si>
    <t xml:space="preserve">ID Venda: 280 </t>
  </si>
  <si>
    <t xml:space="preserve">ID Venda: 281 </t>
  </si>
  <si>
    <t xml:space="preserve"> Data de compra: 2020/1/8</t>
  </si>
  <si>
    <t xml:space="preserve">ID Venda: 282 </t>
  </si>
  <si>
    <t xml:space="preserve"> Data de compra: 2020/1/16</t>
  </si>
  <si>
    <t xml:space="preserve">ID Venda: 283 </t>
  </si>
  <si>
    <t xml:space="preserve"> Data de compra: 2020/1/2</t>
  </si>
  <si>
    <t xml:space="preserve">ID Venda: 284 </t>
  </si>
  <si>
    <t xml:space="preserve"> Data de compra: 2020/1/30</t>
  </si>
  <si>
    <t xml:space="preserve">ID Venda: 285 </t>
  </si>
  <si>
    <t xml:space="preserve"> Data de compra: 2020/1/10</t>
  </si>
  <si>
    <t xml:space="preserve">ID Venda: 286 </t>
  </si>
  <si>
    <t xml:space="preserve"> Data de compra: 2020/1/17</t>
  </si>
  <si>
    <t xml:space="preserve">ID Venda: 287 </t>
  </si>
  <si>
    <t xml:space="preserve"> Data de compra: 2020/1/25</t>
  </si>
  <si>
    <t xml:space="preserve">ID Venda: 288 </t>
  </si>
  <si>
    <t xml:space="preserve"> Data de compra: 2020/1/13</t>
  </si>
  <si>
    <t xml:space="preserve">ID Venda: 289 </t>
  </si>
  <si>
    <t xml:space="preserve"> Data de compra: 2020/1/24</t>
  </si>
  <si>
    <t xml:space="preserve">ID Venda: 290 </t>
  </si>
  <si>
    <t xml:space="preserve">ID Venda: 291 </t>
  </si>
  <si>
    <t xml:space="preserve"> Data de compra: 2020/1/11</t>
  </si>
  <si>
    <t xml:space="preserve">ID Venda: 292 </t>
  </si>
  <si>
    <t xml:space="preserve">ID Venda: 293 </t>
  </si>
  <si>
    <t xml:space="preserve">ID Venda: 294 </t>
  </si>
  <si>
    <t xml:space="preserve"> Data de compra: 2020/1/22</t>
  </si>
  <si>
    <t xml:space="preserve">ID Venda: 295 </t>
  </si>
  <si>
    <t xml:space="preserve">ID Venda: 296 </t>
  </si>
  <si>
    <t xml:space="preserve">ID Venda: 297 </t>
  </si>
  <si>
    <t xml:space="preserve"> Data de compra: 2020/1/12</t>
  </si>
  <si>
    <t xml:space="preserve">ID Venda: 298 </t>
  </si>
  <si>
    <t xml:space="preserve"> Data de compra: 2020/1/20</t>
  </si>
  <si>
    <t xml:space="preserve">ID Venda: 299 </t>
  </si>
  <si>
    <t xml:space="preserve"> Data de compra: 2020/1/28</t>
  </si>
  <si>
    <t xml:space="preserve">ID Venda: 300 </t>
  </si>
  <si>
    <t xml:space="preserve"> Data de compra: 2020/1/21</t>
  </si>
  <si>
    <t xml:space="preserve">ID Venda: 301 </t>
  </si>
  <si>
    <t xml:space="preserve"> Data de compra: 2020/1/4</t>
  </si>
  <si>
    <t xml:space="preserve">ID Venda: 302 </t>
  </si>
  <si>
    <t xml:space="preserve"> Data de compra: 2020/2/14</t>
  </si>
  <si>
    <t xml:space="preserve">ID Venda: 303 </t>
  </si>
  <si>
    <t xml:space="preserve">ID Venda: 304 </t>
  </si>
  <si>
    <t xml:space="preserve"> Data de compra: 2020/2/2</t>
  </si>
  <si>
    <t xml:space="preserve">ID Venda: 305 </t>
  </si>
  <si>
    <t xml:space="preserve"> Data de compra: 2020/2/11</t>
  </si>
  <si>
    <t xml:space="preserve">ID Venda: 306 </t>
  </si>
  <si>
    <t xml:space="preserve"> Data de compra: 2020/2/23</t>
  </si>
  <si>
    <t xml:space="preserve">ID Venda: 307 </t>
  </si>
  <si>
    <t xml:space="preserve"> Data de compra: 2020/2/1</t>
  </si>
  <si>
    <t xml:space="preserve">ID Venda: 308 </t>
  </si>
  <si>
    <t xml:space="preserve"> Data de compra: 2020/2/28</t>
  </si>
  <si>
    <t xml:space="preserve">ID Venda: 309 </t>
  </si>
  <si>
    <t xml:space="preserve">ID Venda: 310 </t>
  </si>
  <si>
    <t xml:space="preserve"> Data de compra: 2020/2/8</t>
  </si>
  <si>
    <t xml:space="preserve">ID Venda: 311 </t>
  </si>
  <si>
    <t xml:space="preserve"> Data de compra: 2020/2/19</t>
  </si>
  <si>
    <t xml:space="preserve">ID Venda: 312 </t>
  </si>
  <si>
    <t xml:space="preserve">ID Venda: 313 </t>
  </si>
  <si>
    <t xml:space="preserve"> Data de compra: 2020/2/17</t>
  </si>
  <si>
    <t xml:space="preserve">ID Venda: 314 </t>
  </si>
  <si>
    <t xml:space="preserve"> Data de compra: 2020/2/22</t>
  </si>
  <si>
    <t xml:space="preserve">ID Venda: 315 </t>
  </si>
  <si>
    <t xml:space="preserve"> Data de compra: 2020/2/7</t>
  </si>
  <si>
    <t xml:space="preserve">ID Venda: 316 </t>
  </si>
  <si>
    <t xml:space="preserve">ID Venda: 317 </t>
  </si>
  <si>
    <t xml:space="preserve">ID Venda: 318 </t>
  </si>
  <si>
    <t xml:space="preserve"> Data de compra: 2020/2/18</t>
  </si>
  <si>
    <t xml:space="preserve">ID Venda: 319 </t>
  </si>
  <si>
    <t xml:space="preserve">ID Venda: 320 </t>
  </si>
  <si>
    <t xml:space="preserve"> Data de compra: 2020/2/12</t>
  </si>
  <si>
    <t xml:space="preserve">ID Venda: 321 </t>
  </si>
  <si>
    <t xml:space="preserve"> Data de compra: 2020/2/3</t>
  </si>
  <si>
    <t xml:space="preserve">ID Venda: 322 </t>
  </si>
  <si>
    <t xml:space="preserve">ID Venda: 323 </t>
  </si>
  <si>
    <t xml:space="preserve"> Data de compra: 2020/2/27</t>
  </si>
  <si>
    <t xml:space="preserve">ID Venda: 324 </t>
  </si>
  <si>
    <t xml:space="preserve"> Data de compra: 2020/2/5</t>
  </si>
  <si>
    <t xml:space="preserve">ID Venda: 325 </t>
  </si>
  <si>
    <t xml:space="preserve"> Data de compra: 2020/3/2</t>
  </si>
  <si>
    <t xml:space="preserve">ID Venda: 326 </t>
  </si>
  <si>
    <t xml:space="preserve"> Data de compra: 2020/3/21</t>
  </si>
  <si>
    <t xml:space="preserve">ID Venda: 327 </t>
  </si>
  <si>
    <t xml:space="preserve"> Data de compra: 2020/3/24</t>
  </si>
  <si>
    <t xml:space="preserve">ID Venda: 328 </t>
  </si>
  <si>
    <t xml:space="preserve"> Data de compra: 2020/3/25</t>
  </si>
  <si>
    <t xml:space="preserve">ID Venda: 329 </t>
  </si>
  <si>
    <t xml:space="preserve">ID Venda: 330 </t>
  </si>
  <si>
    <t xml:space="preserve">ID Venda: 331 </t>
  </si>
  <si>
    <t xml:space="preserve"> Data de compra: 2020/3/5</t>
  </si>
  <si>
    <t xml:space="preserve">ID Venda: 332 </t>
  </si>
  <si>
    <t xml:space="preserve"> Data de compra: 2020/3/10</t>
  </si>
  <si>
    <t xml:space="preserve">ID Venda: 333 </t>
  </si>
  <si>
    <t xml:space="preserve"> Data de compra: 2020/3/3</t>
  </si>
  <si>
    <t xml:space="preserve">ID Venda: 334 </t>
  </si>
  <si>
    <t xml:space="preserve"> Data de compra: 2020/3/11</t>
  </si>
  <si>
    <t xml:space="preserve">ID Venda: 335 </t>
  </si>
  <si>
    <t xml:space="preserve"> Data de compra: 2020/3/7</t>
  </si>
  <si>
    <t xml:space="preserve">ID Venda: 336 </t>
  </si>
  <si>
    <t xml:space="preserve"> Data de compra: 2020/3/15</t>
  </si>
  <si>
    <t xml:space="preserve">ID Venda: 337 </t>
  </si>
  <si>
    <t xml:space="preserve">ID Venda: 338 </t>
  </si>
  <si>
    <t xml:space="preserve"> Data de compra: 2020/3/1</t>
  </si>
  <si>
    <t xml:space="preserve">ID Venda: 339 </t>
  </si>
  <si>
    <t xml:space="preserve"> Data de compra: 2020/3/9</t>
  </si>
  <si>
    <t xml:space="preserve">ID Venda: 340 </t>
  </si>
  <si>
    <t xml:space="preserve">ID Venda: 341 </t>
  </si>
  <si>
    <t xml:space="preserve">ID Venda: 342 </t>
  </si>
  <si>
    <t xml:space="preserve"> Data de compra: 2020/3/17</t>
  </si>
  <si>
    <t xml:space="preserve">ID Venda: 343 </t>
  </si>
  <si>
    <t xml:space="preserve"> Data de compra: 2020/3/26</t>
  </si>
  <si>
    <t xml:space="preserve">ID Venda: 344 </t>
  </si>
  <si>
    <t xml:space="preserve">ID Venda: 345 </t>
  </si>
  <si>
    <t xml:space="preserve"> Data de compra: 2020/3/20</t>
  </si>
  <si>
    <t xml:space="preserve">ID Venda: 346 </t>
  </si>
  <si>
    <t xml:space="preserve"> Data de compra: 2020/3/12</t>
  </si>
  <si>
    <t xml:space="preserve">ID Venda: 347 </t>
  </si>
  <si>
    <t xml:space="preserve">ID Venda: 348 </t>
  </si>
  <si>
    <t xml:space="preserve"> Data de compra: 2020/3/4</t>
  </si>
  <si>
    <t xml:space="preserve">ID Venda: 349 </t>
  </si>
  <si>
    <t xml:space="preserve"> Data de compra: 2020/3/13</t>
  </si>
  <si>
    <t xml:space="preserve">ID Venda: 350 </t>
  </si>
  <si>
    <t xml:space="preserve"> Data de compra: 2020/3/28</t>
  </si>
  <si>
    <t xml:space="preserve">ID Venda: 351 </t>
  </si>
  <si>
    <t xml:space="preserve"> Data de compra: 2020/3/16</t>
  </si>
  <si>
    <t xml:space="preserve">ID Venda: 352 </t>
  </si>
  <si>
    <t xml:space="preserve"> Data de compra: 2020/4/1</t>
  </si>
  <si>
    <t xml:space="preserve">ID Venda: 353 </t>
  </si>
  <si>
    <t xml:space="preserve"> Data de compra: 2020/4/13</t>
  </si>
  <si>
    <t xml:space="preserve">ID Venda: 354 </t>
  </si>
  <si>
    <t xml:space="preserve"> Data de compra: 2020/4/18</t>
  </si>
  <si>
    <t xml:space="preserve">ID Venda: 355 </t>
  </si>
  <si>
    <t xml:space="preserve"> Data de compra: 2020/4/10</t>
  </si>
  <si>
    <t xml:space="preserve">ID Venda: 356 </t>
  </si>
  <si>
    <t xml:space="preserve"> Data de compra: 2020/4/5</t>
  </si>
  <si>
    <t xml:space="preserve">ID Venda: 357 </t>
  </si>
  <si>
    <t xml:space="preserve"> Data de compra: 2020/4/26</t>
  </si>
  <si>
    <t xml:space="preserve">ID Venda: 358 </t>
  </si>
  <si>
    <t xml:space="preserve"> Data de compra: 2020/4/2</t>
  </si>
  <si>
    <t xml:space="preserve">ID Venda: 359 </t>
  </si>
  <si>
    <t xml:space="preserve"> Data de compra: 2020/4/15</t>
  </si>
  <si>
    <t xml:space="preserve">ID Venda: 360 </t>
  </si>
  <si>
    <t xml:space="preserve"> Data de compra: 2020/4/11</t>
  </si>
  <si>
    <t xml:space="preserve">ID Venda: 361 </t>
  </si>
  <si>
    <t xml:space="preserve"> Data de compra: 2020/4/25</t>
  </si>
  <si>
    <t xml:space="preserve">ID Venda: 362 </t>
  </si>
  <si>
    <t xml:space="preserve">ID Venda: 363 </t>
  </si>
  <si>
    <t xml:space="preserve"> Data de compra: 2020/4/14</t>
  </si>
  <si>
    <t xml:space="preserve">ID Venda: 364 </t>
  </si>
  <si>
    <t xml:space="preserve"> Data de compra: 2020/4/6</t>
  </si>
  <si>
    <t xml:space="preserve">ID Venda: 365 </t>
  </si>
  <si>
    <t xml:space="preserve"> Data de compra: 2020/4/8</t>
  </si>
  <si>
    <t xml:space="preserve">ID Venda: 366 </t>
  </si>
  <si>
    <t xml:space="preserve"> Data de compra: 2020/4/4</t>
  </si>
  <si>
    <t xml:space="preserve">ID Venda: 367 </t>
  </si>
  <si>
    <t xml:space="preserve">ID Venda: 368 </t>
  </si>
  <si>
    <t xml:space="preserve">ID Venda: 369 </t>
  </si>
  <si>
    <t xml:space="preserve">ID Venda: 370 </t>
  </si>
  <si>
    <t xml:space="preserve"> Data de compra: 2020/4/23</t>
  </si>
  <si>
    <t xml:space="preserve">ID Venda: 371 </t>
  </si>
  <si>
    <t xml:space="preserve"> Data de compra: 2020/4/29</t>
  </si>
  <si>
    <t xml:space="preserve">ID Venda: 372 </t>
  </si>
  <si>
    <t xml:space="preserve">ID Venda: 373 </t>
  </si>
  <si>
    <t xml:space="preserve">ID Venda: 374 </t>
  </si>
  <si>
    <t xml:space="preserve"> Data de compra: 2020/4/27</t>
  </si>
  <si>
    <t xml:space="preserve">ID Venda: 375 </t>
  </si>
  <si>
    <t xml:space="preserve">ID Venda: 376 </t>
  </si>
  <si>
    <t xml:space="preserve"> Data de compra: 2020/4/19</t>
  </si>
  <si>
    <t xml:space="preserve">ID Venda: 377 </t>
  </si>
  <si>
    <t xml:space="preserve">ID Venda: 378 </t>
  </si>
  <si>
    <t xml:space="preserve">ID Venda: 379 </t>
  </si>
  <si>
    <t xml:space="preserve">ID Venda: 380 </t>
  </si>
  <si>
    <t xml:space="preserve"> Data de compra: 2020/4/20</t>
  </si>
  <si>
    <t xml:space="preserve">ID Venda: 381 </t>
  </si>
  <si>
    <t xml:space="preserve"> Data de compra: 2020/5/15</t>
  </si>
  <si>
    <t xml:space="preserve">ID Venda: 382 </t>
  </si>
  <si>
    <t xml:space="preserve"> Data de compra: 2020/5/2</t>
  </si>
  <si>
    <t xml:space="preserve">ID Venda: 383 </t>
  </si>
  <si>
    <t xml:space="preserve"> Data de compra: 2020/5/27</t>
  </si>
  <si>
    <t xml:space="preserve">ID Venda: 384 </t>
  </si>
  <si>
    <t xml:space="preserve">ID Venda: 385 </t>
  </si>
  <si>
    <t xml:space="preserve"> Data de compra: 2020/5/3</t>
  </si>
  <si>
    <t xml:space="preserve">ID Venda: 386 </t>
  </si>
  <si>
    <t xml:space="preserve"> Data de compra: 2020/5/11</t>
  </si>
  <si>
    <t xml:space="preserve">ID Venda: 387 </t>
  </si>
  <si>
    <t xml:space="preserve"> Data de compra: 2020/5/23</t>
  </si>
  <si>
    <t xml:space="preserve">ID Venda: 388 </t>
  </si>
  <si>
    <t xml:space="preserve"> Data de compra: 2020/5/25</t>
  </si>
  <si>
    <t xml:space="preserve">ID Venda: 389 </t>
  </si>
  <si>
    <t xml:space="preserve">ID Venda: 390 </t>
  </si>
  <si>
    <t xml:space="preserve"> Data de compra: 2020/5/16</t>
  </si>
  <si>
    <t xml:space="preserve">ID Venda: 391 </t>
  </si>
  <si>
    <t xml:space="preserve"> Data de compra: 2020/5/18</t>
  </si>
  <si>
    <t xml:space="preserve">ID Venda: 392 </t>
  </si>
  <si>
    <t xml:space="preserve"> Data de compra: 2020/5/20</t>
  </si>
  <si>
    <t xml:space="preserve">ID Venda: 393 </t>
  </si>
  <si>
    <t xml:space="preserve"> Data de compra: 2020/5/17</t>
  </si>
  <si>
    <t xml:space="preserve">ID Venda: 394 </t>
  </si>
  <si>
    <t xml:space="preserve"> Data de compra: 2020/5/13</t>
  </si>
  <si>
    <t xml:space="preserve">ID Venda: 395 </t>
  </si>
  <si>
    <t xml:space="preserve">ID Venda: 396 </t>
  </si>
  <si>
    <t xml:space="preserve">ID Venda: 397 </t>
  </si>
  <si>
    <t xml:space="preserve">ID Venda: 398 </t>
  </si>
  <si>
    <t xml:space="preserve">ID Venda: 399 </t>
  </si>
  <si>
    <t xml:space="preserve"> Data de compra: 2020/5/28</t>
  </si>
  <si>
    <t xml:space="preserve">ID Venda: 400 </t>
  </si>
  <si>
    <t xml:space="preserve">ID Venda: 401 </t>
  </si>
  <si>
    <t xml:space="preserve"> Data de compra: 2020/5/12</t>
  </si>
  <si>
    <t xml:space="preserve">ID Venda: 402 </t>
  </si>
  <si>
    <t xml:space="preserve">ID Venda: 403 </t>
  </si>
  <si>
    <t xml:space="preserve"> Data de compra: 2020/6/20</t>
  </si>
  <si>
    <t xml:space="preserve">ID Venda: 404 </t>
  </si>
  <si>
    <t xml:space="preserve"> Data de compra: 2020/6/6</t>
  </si>
  <si>
    <t xml:space="preserve">ID Venda: 405 </t>
  </si>
  <si>
    <t xml:space="preserve"> Data de compra: 2020/6/29</t>
  </si>
  <si>
    <t xml:space="preserve">ID Venda: 406 </t>
  </si>
  <si>
    <t xml:space="preserve">ID Venda: 407 </t>
  </si>
  <si>
    <t xml:space="preserve"> Data de compra: 2020/6/12</t>
  </si>
  <si>
    <t xml:space="preserve">ID Venda: 408 </t>
  </si>
  <si>
    <t xml:space="preserve"> Data de compra: 2020/6/5</t>
  </si>
  <si>
    <t xml:space="preserve">ID Venda: 409 </t>
  </si>
  <si>
    <t xml:space="preserve"> Data de compra: 2020/6/18</t>
  </si>
  <si>
    <t xml:space="preserve">ID Venda: 410 </t>
  </si>
  <si>
    <t xml:space="preserve"> Data de compra: 2020/6/23</t>
  </si>
  <si>
    <t xml:space="preserve">ID Venda: 411 </t>
  </si>
  <si>
    <t xml:space="preserve"> Data de compra: 2020/6/17</t>
  </si>
  <si>
    <t xml:space="preserve">ID Venda: 412 </t>
  </si>
  <si>
    <t xml:space="preserve">ID Venda: 413 </t>
  </si>
  <si>
    <t xml:space="preserve"> Data de compra: 2020/6/24</t>
  </si>
  <si>
    <t xml:space="preserve">ID Venda: 414 </t>
  </si>
  <si>
    <t xml:space="preserve">ID Venda: 415 </t>
  </si>
  <si>
    <t xml:space="preserve"> Data de compra: 2020/6/1</t>
  </si>
  <si>
    <t xml:space="preserve">ID Venda: 416 </t>
  </si>
  <si>
    <t xml:space="preserve"> Data de compra: 2020/6/30</t>
  </si>
  <si>
    <t xml:space="preserve">ID Venda: 417 </t>
  </si>
  <si>
    <t xml:space="preserve">ID Venda: 418 </t>
  </si>
  <si>
    <t xml:space="preserve">ID Venda: 419 </t>
  </si>
  <si>
    <t xml:space="preserve"> Data de compra: 2020/6/26</t>
  </si>
  <si>
    <t xml:space="preserve">ID Venda: 420 </t>
  </si>
  <si>
    <t xml:space="preserve">ID Venda: 421 </t>
  </si>
  <si>
    <t xml:space="preserve"> Data de compra: 2020/6/2</t>
  </si>
  <si>
    <t xml:space="preserve">ID Venda: 422 </t>
  </si>
  <si>
    <t xml:space="preserve"> Data de compra: 2020/6/19</t>
  </si>
  <si>
    <t xml:space="preserve">ID Venda: 423 </t>
  </si>
  <si>
    <t xml:space="preserve">ID Venda: 424 </t>
  </si>
  <si>
    <t xml:space="preserve">ID Venda: 425 </t>
  </si>
  <si>
    <t xml:space="preserve"> Data de compra: 2020/6/15</t>
  </si>
  <si>
    <t xml:space="preserve">ID Venda: 426 </t>
  </si>
  <si>
    <t xml:space="preserve">ID Venda: 427 </t>
  </si>
  <si>
    <t xml:space="preserve"> Data de compra: 2020/6/4</t>
  </si>
  <si>
    <t xml:space="preserve">ID Venda: 428 </t>
  </si>
  <si>
    <t xml:space="preserve"> Data de compra: 2020/7/26</t>
  </si>
  <si>
    <t xml:space="preserve">ID Venda: 429 </t>
  </si>
  <si>
    <t xml:space="preserve"> Data de compra: 2020/7/27</t>
  </si>
  <si>
    <t xml:space="preserve">ID Venda: 430 </t>
  </si>
  <si>
    <t xml:space="preserve">ID Venda: 431 </t>
  </si>
  <si>
    <t xml:space="preserve"> Data de compra: 2020/7/6</t>
  </si>
  <si>
    <t xml:space="preserve">ID Venda: 432 </t>
  </si>
  <si>
    <t xml:space="preserve"> Data de compra: 2020/7/24</t>
  </si>
  <si>
    <t xml:space="preserve">ID Venda: 433 </t>
  </si>
  <si>
    <t xml:space="preserve"> Data de compra: 2020/7/1</t>
  </si>
  <si>
    <t xml:space="preserve">ID Venda: 434 </t>
  </si>
  <si>
    <t xml:space="preserve"> Data de compra: 2020/7/7</t>
  </si>
  <si>
    <t xml:space="preserve">ID Venda: 435 </t>
  </si>
  <si>
    <t xml:space="preserve"> Data de compra: 2020/7/3</t>
  </si>
  <si>
    <t xml:space="preserve">ID Venda: 436 </t>
  </si>
  <si>
    <t xml:space="preserve"> Data de compra: 2020/7/18</t>
  </si>
  <si>
    <t xml:space="preserve">ID Venda: 437 </t>
  </si>
  <si>
    <t xml:space="preserve"> Data de compra: 2020/7/13</t>
  </si>
  <si>
    <t xml:space="preserve">ID Venda: 438 </t>
  </si>
  <si>
    <t xml:space="preserve"> Data de compra: 2020/7/12</t>
  </si>
  <si>
    <t xml:space="preserve">ID Venda: 439 </t>
  </si>
  <si>
    <t xml:space="preserve">ID Venda: 440 </t>
  </si>
  <si>
    <t xml:space="preserve"> Data de compra: 2020/7/29</t>
  </si>
  <si>
    <t xml:space="preserve">ID Venda: 441 </t>
  </si>
  <si>
    <t xml:space="preserve">ID Venda: 442 </t>
  </si>
  <si>
    <t xml:space="preserve">ID Venda: 443 </t>
  </si>
  <si>
    <t xml:space="preserve"> Data de compra: 2020/7/4</t>
  </si>
  <si>
    <t xml:space="preserve">ID Venda: 444 </t>
  </si>
  <si>
    <t xml:space="preserve"> Data de compra: 2020/7/23</t>
  </si>
  <si>
    <t xml:space="preserve">ID Venda: 445 </t>
  </si>
  <si>
    <t xml:space="preserve"> Data de compra: 2020/7/9</t>
  </si>
  <si>
    <t xml:space="preserve">ID Venda: 446 </t>
  </si>
  <si>
    <t xml:space="preserve"> Data de compra: 2020/8/5</t>
  </si>
  <si>
    <t xml:space="preserve">ID Venda: 447 </t>
  </si>
  <si>
    <t xml:space="preserve">ID Venda: 448 </t>
  </si>
  <si>
    <t xml:space="preserve"> Data de compra: 2020/8/28</t>
  </si>
  <si>
    <t xml:space="preserve">ID Venda: 449 </t>
  </si>
  <si>
    <t xml:space="preserve"> Data de compra: 2020/8/15</t>
  </si>
  <si>
    <t xml:space="preserve">ID Venda: 450 </t>
  </si>
  <si>
    <t xml:space="preserve"> Data de compra: 2020/8/20</t>
  </si>
  <si>
    <t xml:space="preserve">ID Venda: 451 </t>
  </si>
  <si>
    <t xml:space="preserve"> Data de compra: 2020/8/21</t>
  </si>
  <si>
    <t xml:space="preserve">ID Venda: 452 </t>
  </si>
  <si>
    <t xml:space="preserve"> Data de compra: 2020/8/29</t>
  </si>
  <si>
    <t xml:space="preserve">ID Venda: 453 </t>
  </si>
  <si>
    <t xml:space="preserve">ID Venda: 454 </t>
  </si>
  <si>
    <t xml:space="preserve"> Data de compra: 2020/8/10</t>
  </si>
  <si>
    <t xml:space="preserve">ID Venda: 455 </t>
  </si>
  <si>
    <t xml:space="preserve"> Data de compra: 2020/8/30</t>
  </si>
  <si>
    <t xml:space="preserve">ID Venda: 456 </t>
  </si>
  <si>
    <t xml:space="preserve"> Data de compra: 2020/8/23</t>
  </si>
  <si>
    <t xml:space="preserve">ID Venda: 457 </t>
  </si>
  <si>
    <t xml:space="preserve"> Data de compra: 2020/8/16</t>
  </si>
  <si>
    <t xml:space="preserve">ID Venda: 458 </t>
  </si>
  <si>
    <t xml:space="preserve"> Data de compra: 2020/8/13</t>
  </si>
  <si>
    <t xml:space="preserve">ID Venda: 459 </t>
  </si>
  <si>
    <t xml:space="preserve">ID Venda: 460 </t>
  </si>
  <si>
    <t xml:space="preserve"> Data de compra: 2020/8/27</t>
  </si>
  <si>
    <t xml:space="preserve">ID Venda: 461 </t>
  </si>
  <si>
    <t xml:space="preserve"> Data de compra: 2020/8/11</t>
  </si>
  <si>
    <t xml:space="preserve">ID Venda: 462 </t>
  </si>
  <si>
    <t xml:space="preserve"> Data de compra: 2020/8/7</t>
  </si>
  <si>
    <t xml:space="preserve">ID Venda: 463 </t>
  </si>
  <si>
    <t xml:space="preserve"> Data de compra: 2020/8/24</t>
  </si>
  <si>
    <t xml:space="preserve">ID Venda: 464 </t>
  </si>
  <si>
    <t xml:space="preserve">ID Venda: 465 </t>
  </si>
  <si>
    <t xml:space="preserve">ID Venda: 466 </t>
  </si>
  <si>
    <t xml:space="preserve">ID Venda: 467 </t>
  </si>
  <si>
    <t xml:space="preserve"> Data de compra: 2020/8/9</t>
  </si>
  <si>
    <t xml:space="preserve">ID Venda: 468 </t>
  </si>
  <si>
    <t xml:space="preserve"> Data de compra: 2020/8/4</t>
  </si>
  <si>
    <t xml:space="preserve">ID Venda: 469 </t>
  </si>
  <si>
    <t xml:space="preserve">ID Venda: 470 </t>
  </si>
  <si>
    <t xml:space="preserve">ID Venda: 471 </t>
  </si>
  <si>
    <t xml:space="preserve"> Data de compra: 2020/8/1</t>
  </si>
  <si>
    <t xml:space="preserve">ID Venda: 472 </t>
  </si>
  <si>
    <t xml:space="preserve"> Data de compra: 2020/8/3</t>
  </si>
  <si>
    <t xml:space="preserve">ID Venda: 510 </t>
  </si>
  <si>
    <t xml:space="preserve"> ID Produto: 9400 </t>
  </si>
  <si>
    <t xml:space="preserve"> Data de compra: 2020/11/22</t>
  </si>
  <si>
    <t xml:space="preserve">ID Venda: 600 </t>
  </si>
  <si>
    <t xml:space="preserve"> ID Produto: 8002 </t>
  </si>
  <si>
    <t xml:space="preserve"> ID Produto: 4700 </t>
  </si>
  <si>
    <t>FARINHA TRIGO BLUBLU 5KG</t>
  </si>
  <si>
    <t>CARVÃO VEGETAL 3KG</t>
  </si>
  <si>
    <t>MEL POTE 350MG</t>
  </si>
  <si>
    <t>AÇÚCAR</t>
  </si>
  <si>
    <t>AÇÚCAR BLUBLU 5KG</t>
  </si>
  <si>
    <t>LEITE</t>
  </si>
  <si>
    <t>CAIXA DE LEITE DO VALE 1L</t>
  </si>
  <si>
    <t>MACARRÃO</t>
  </si>
  <si>
    <t>MACARRÃO TALHARIM PACOTE 1KG</t>
  </si>
  <si>
    <t>QUEIJO</t>
  </si>
  <si>
    <t>QUEIJO 1KG</t>
  </si>
  <si>
    <t>AVEIA PACOTE 1KG</t>
  </si>
  <si>
    <t>BISCOITO PACOTE 500G</t>
  </si>
  <si>
    <t>SKOL</t>
  </si>
  <si>
    <t>SKOL LT 350ML</t>
  </si>
  <si>
    <t>GUARANA</t>
  </si>
  <si>
    <t>GUARANA PET 2L</t>
  </si>
  <si>
    <t>RED BULL</t>
  </si>
  <si>
    <t>RED BULL LT 250ML</t>
  </si>
  <si>
    <t>DO BEM</t>
  </si>
  <si>
    <t>DO BEM UVA 1L</t>
  </si>
  <si>
    <t>TRAKINAS</t>
  </si>
  <si>
    <t>BISCOITO TRAKINAS</t>
  </si>
  <si>
    <t>NUTELLA</t>
  </si>
  <si>
    <t>CREME DE AVELÃ NUTELLA 650G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</si>
</sst>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&quot;R$&quot;\ #,##0.00"/>
    <numFmt numFmtId="166" formatCode="&quot;R$&quot;\ #,##0.0"/>
  </numFmts>
  <fonts count="1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erdana"/>
      <family val="2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8"/>
      <color rgb="FF000000"/>
      <name val="MS Shell Dlg 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6" fillId="0" borderId="0"/>
    <xf numFmtId="9" fontId="8" fillId="0" borderId="0" applyFont="0" applyFill="0" applyBorder="0" applyAlignment="0" applyProtection="0"/>
  </cellStyleXfs>
  <cellXfs count="28">
    <xf numFmtId="0" fontId="0" fillId="0" borderId="0" xfId="0"/>
    <xf numFmtId="0" fontId="0" fillId="0" borderId="1" xfId="0" applyBorder="1"/>
    <xf numFmtId="0" fontId="0" fillId="0" borderId="0" xfId="0" applyFill="1" applyBorder="1"/>
    <xf numFmtId="0" fontId="4" fillId="0" borderId="0" xfId="0" applyFont="1"/>
    <xf numFmtId="0" fontId="0" fillId="0" borderId="0" xfId="0" applyAlignment="1">
      <alignment horizontal="center"/>
    </xf>
    <xf numFmtId="10" fontId="0" fillId="0" borderId="0" xfId="0" applyNumberFormat="1"/>
    <xf numFmtId="1" fontId="0" fillId="0" borderId="0" xfId="0" applyNumberFormat="1"/>
    <xf numFmtId="0" fontId="2" fillId="0" borderId="0" xfId="0" applyFont="1"/>
    <xf numFmtId="165" fontId="0" fillId="0" borderId="0" xfId="0" applyNumberFormat="1"/>
    <xf numFmtId="166" fontId="0" fillId="0" borderId="0" xfId="0" applyNumberFormat="1"/>
    <xf numFmtId="2" fontId="0" fillId="2" borderId="0" xfId="0" applyNumberFormat="1" applyFill="1"/>
    <xf numFmtId="0" fontId="0" fillId="2" borderId="0" xfId="0" applyFill="1"/>
    <xf numFmtId="2" fontId="2" fillId="2" borderId="0" xfId="0" applyNumberFormat="1" applyFont="1" applyFill="1"/>
    <xf numFmtId="0" fontId="2" fillId="2" borderId="0" xfId="0" applyFont="1" applyFill="1"/>
    <xf numFmtId="1" fontId="0" fillId="0" borderId="0" xfId="0" applyNumberFormat="1" applyAlignment="1">
      <alignment horizontal="left"/>
    </xf>
    <xf numFmtId="0" fontId="3" fillId="0" borderId="0" xfId="0" applyFont="1"/>
    <xf numFmtId="0" fontId="7" fillId="0" borderId="0" xfId="1" applyFont="1"/>
    <xf numFmtId="0" fontId="6" fillId="0" borderId="0" xfId="1"/>
    <xf numFmtId="9" fontId="0" fillId="0" borderId="0" xfId="2" applyFont="1"/>
    <xf numFmtId="0" fontId="0" fillId="0" borderId="2" xfId="0" applyBorder="1" applyAlignment="1">
      <alignment wrapText="1"/>
    </xf>
    <xf numFmtId="0" fontId="0" fillId="0" borderId="2" xfId="0" applyBorder="1" applyAlignment="1">
      <alignment horizontal="right" wrapText="1"/>
    </xf>
    <xf numFmtId="14" fontId="0" fillId="0" borderId="2" xfId="0" applyNumberFormat="1" applyBorder="1" applyAlignment="1">
      <alignment horizontal="right" wrapText="1"/>
    </xf>
    <xf numFmtId="14" fontId="10" fillId="0" borderId="2" xfId="0" applyNumberFormat="1" applyFont="1" applyBorder="1" applyAlignment="1">
      <alignment horizontal="right" wrapText="1"/>
    </xf>
    <xf numFmtId="0" fontId="9" fillId="0" borderId="2" xfId="0" applyFont="1" applyBorder="1" applyAlignment="1">
      <alignment wrapText="1"/>
    </xf>
    <xf numFmtId="0" fontId="11" fillId="0" borderId="2" xfId="0" applyFont="1" applyBorder="1" applyAlignment="1">
      <alignment wrapText="1"/>
    </xf>
    <xf numFmtId="0" fontId="0" fillId="0" borderId="0" xfId="0" applyNumberFormat="1"/>
    <xf numFmtId="0" fontId="12" fillId="3" borderId="3" xfId="0" applyFont="1" applyFill="1" applyBorder="1" applyAlignment="1">
      <alignment vertical="center" wrapText="1"/>
    </xf>
    <xf numFmtId="1" fontId="0" fillId="0" borderId="0" xfId="0" applyNumberFormat="1" applyAlignment="1">
      <alignment horizontal="center"/>
    </xf>
  </cellXfs>
  <cellStyles count="3">
    <cellStyle name="Normal" xfId="0" builtinId="0"/>
    <cellStyle name="Normal 2" xfId="1" xr:uid="{C1E6D9A0-7BDD-4ABA-91AF-A92B8176FF16}"/>
    <cellStyle name="Percent" xfId="2" builtinId="5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Faturamento ANO: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DE_PARA!$L$8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65000"/>
                      <a:shade val="30000"/>
                      <a:satMod val="115000"/>
                    </a:schemeClr>
                  </a:gs>
                  <a:gs pos="50000">
                    <a:schemeClr val="bg1">
                      <a:lumMod val="6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6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369-4848-BDF8-7859B7AB5EB3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69-4848-BDF8-7859B7AB5EB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DE_PARA!$M$5:$Z$5</c:f>
              <c:strCache>
                <c:ptCount val="14"/>
                <c:pt idx="0">
                  <c:v>YTD 18</c:v>
                </c:pt>
                <c:pt idx="1">
                  <c:v>YTD 19</c:v>
                </c:pt>
                <c:pt idx="2">
                  <c:v>Janeiro</c:v>
                </c:pt>
                <c:pt idx="3">
                  <c:v>Fevereiro</c:v>
                </c:pt>
                <c:pt idx="4">
                  <c:v>Março</c:v>
                </c:pt>
                <c:pt idx="5">
                  <c:v>Abril</c:v>
                </c:pt>
                <c:pt idx="6">
                  <c:v>Maio</c:v>
                </c:pt>
                <c:pt idx="7">
                  <c:v>Junho</c:v>
                </c:pt>
                <c:pt idx="8">
                  <c:v>Julho</c:v>
                </c:pt>
                <c:pt idx="9">
                  <c:v>Agosto</c:v>
                </c:pt>
                <c:pt idx="10">
                  <c:v>Setembro</c:v>
                </c:pt>
                <c:pt idx="11">
                  <c:v>Outubro</c:v>
                </c:pt>
                <c:pt idx="12">
                  <c:v>Novembro</c:v>
                </c:pt>
                <c:pt idx="13">
                  <c:v>Dezembro</c:v>
                </c:pt>
              </c:strCache>
            </c:strRef>
          </c:cat>
          <c:val>
            <c:numRef>
              <c:f>DE_PARA!$M$8:$Z$8</c:f>
              <c:numCache>
                <c:formatCode>"R$"\ #,##0.0</c:formatCode>
                <c:ptCount val="14"/>
                <c:pt idx="0">
                  <c:v>3485.4300000000003</c:v>
                </c:pt>
                <c:pt idx="1">
                  <c:v>2463.5200000000004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69-4848-BDF8-7859B7AB5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47098720"/>
        <c:axId val="695702272"/>
      </c:barChart>
      <c:lineChart>
        <c:grouping val="standard"/>
        <c:varyColors val="0"/>
        <c:ser>
          <c:idx val="0"/>
          <c:order val="0"/>
          <c:tx>
            <c:strRef>
              <c:f>DE_PARA!$L$6</c:f>
              <c:strCache>
                <c:ptCount val="1"/>
                <c:pt idx="0">
                  <c:v>2019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3175">
                <a:solidFill>
                  <a:schemeClr val="accent1"/>
                </a:solidFill>
              </a:ln>
              <a:effectLst/>
            </c:spPr>
          </c:marker>
          <c:dLbls>
            <c:dLbl>
              <c:idx val="2"/>
              <c:layout>
                <c:manualLayout>
                  <c:x val="-3.8996269922007464E-2"/>
                  <c:y val="-0.1230425055928412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369-4848-BDF8-7859B7AB5EB3}"/>
                </c:ext>
              </c:extLst>
            </c:dLbl>
            <c:dLbl>
              <c:idx val="3"/>
              <c:layout>
                <c:manualLayout>
                  <c:x val="-2.2041369955917291E-2"/>
                  <c:y val="0.1006711409395972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69-4848-BDF8-7859B7AB5EB3}"/>
                </c:ext>
              </c:extLst>
            </c:dLbl>
            <c:dLbl>
              <c:idx val="4"/>
              <c:layout>
                <c:manualLayout>
                  <c:x val="-2.0345879959308304E-2"/>
                  <c:y val="5.59284116331095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69-4848-BDF8-7859B7AB5EB3}"/>
                </c:ext>
              </c:extLst>
            </c:dLbl>
            <c:dLbl>
              <c:idx val="5"/>
              <c:layout>
                <c:manualLayout>
                  <c:x val="-3.5605289928789419E-2"/>
                  <c:y val="8.94854586129753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69-4848-BDF8-7859B7AB5EB3}"/>
                </c:ext>
              </c:extLst>
            </c:dLbl>
            <c:dLbl>
              <c:idx val="7"/>
              <c:layout>
                <c:manualLayout>
                  <c:x val="-5.2560189894879622E-2"/>
                  <c:y val="-8.38926174496644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69-4848-BDF8-7859B7AB5EB3}"/>
                </c:ext>
              </c:extLst>
            </c:dLbl>
            <c:dLbl>
              <c:idx val="8"/>
              <c:layout>
                <c:manualLayout>
                  <c:x val="-3.2214309935571381E-2"/>
                  <c:y val="-8.38926174496644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69-4848-BDF8-7859B7AB5EB3}"/>
                </c:ext>
              </c:extLst>
            </c:dLbl>
            <c:dLbl>
              <c:idx val="9"/>
              <c:layout>
                <c:manualLayout>
                  <c:x val="-5.7646659884706679E-2"/>
                  <c:y val="9.5078299776286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69-4848-BDF8-7859B7AB5EB3}"/>
                </c:ext>
              </c:extLst>
            </c:dLbl>
            <c:dLbl>
              <c:idx val="10"/>
              <c:layout>
                <c:manualLayout>
                  <c:x val="-2.5432349949135302E-2"/>
                  <c:y val="9.50782997762862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69-4848-BDF8-7859B7AB5EB3}"/>
                </c:ext>
              </c:extLst>
            </c:dLbl>
            <c:dLbl>
              <c:idx val="11"/>
              <c:layout>
                <c:manualLayout>
                  <c:x val="-1.69548999660902E-2"/>
                  <c:y val="8.94854586129753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369-4848-BDF8-7859B7AB5EB3}"/>
                </c:ext>
              </c:extLst>
            </c:dLbl>
            <c:dLbl>
              <c:idx val="12"/>
              <c:layout>
                <c:manualLayout>
                  <c:x val="-5.0864699898270603E-3"/>
                  <c:y val="7.27069351230424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369-4848-BDF8-7859B7AB5EB3}"/>
                </c:ext>
              </c:extLst>
            </c:dLbl>
            <c:dLbl>
              <c:idx val="13"/>
              <c:layout>
                <c:manualLayout>
                  <c:x val="-1.5259409969481304E-2"/>
                  <c:y val="7.27069351230424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369-4848-BDF8-7859B7AB5EB3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DE_PARA!$M$5:$Z$5</c:f>
              <c:strCache>
                <c:ptCount val="14"/>
                <c:pt idx="0">
                  <c:v>YTD 18</c:v>
                </c:pt>
                <c:pt idx="1">
                  <c:v>YTD 19</c:v>
                </c:pt>
                <c:pt idx="2">
                  <c:v>Janeiro</c:v>
                </c:pt>
                <c:pt idx="3">
                  <c:v>Fevereiro</c:v>
                </c:pt>
                <c:pt idx="4">
                  <c:v>Março</c:v>
                </c:pt>
                <c:pt idx="5">
                  <c:v>Abril</c:v>
                </c:pt>
                <c:pt idx="6">
                  <c:v>Maio</c:v>
                </c:pt>
                <c:pt idx="7">
                  <c:v>Junho</c:v>
                </c:pt>
                <c:pt idx="8">
                  <c:v>Julho</c:v>
                </c:pt>
                <c:pt idx="9">
                  <c:v>Agosto</c:v>
                </c:pt>
                <c:pt idx="10">
                  <c:v>Setembro</c:v>
                </c:pt>
                <c:pt idx="11">
                  <c:v>Outubro</c:v>
                </c:pt>
                <c:pt idx="12">
                  <c:v>Novembro</c:v>
                </c:pt>
                <c:pt idx="13">
                  <c:v>Dezembro</c:v>
                </c:pt>
              </c:strCache>
            </c:strRef>
          </c:cat>
          <c:val>
            <c:numRef>
              <c:f>DE_PARA!$M$6:$Z$6</c:f>
              <c:numCache>
                <c:formatCode>General</c:formatCode>
                <c:ptCount val="14"/>
                <c:pt idx="2" formatCode="&quot;R$&quot;\ #,##0.0">
                  <c:v>139.07</c:v>
                </c:pt>
                <c:pt idx="3" formatCode="&quot;R$&quot;\ #,##0.0">
                  <c:v>288.01000000000005</c:v>
                </c:pt>
                <c:pt idx="4" formatCode="&quot;R$&quot;\ #,##0.0">
                  <c:v>319.25</c:v>
                </c:pt>
                <c:pt idx="5" formatCode="&quot;R$&quot;\ #,##0.0">
                  <c:v>349.84999999999991</c:v>
                </c:pt>
                <c:pt idx="6" formatCode="&quot;R$&quot;\ #,##0.0">
                  <c:v>244.11</c:v>
                </c:pt>
                <c:pt idx="7" formatCode="&quot;R$&quot;\ #,##0.0">
                  <c:v>292.39000000000004</c:v>
                </c:pt>
                <c:pt idx="8" formatCode="&quot;R$&quot;\ #,##0.0">
                  <c:v>343.65999999999997</c:v>
                </c:pt>
                <c:pt idx="9" formatCode="&quot;R$&quot;\ #,##0.0">
                  <c:v>304.05000000000007</c:v>
                </c:pt>
                <c:pt idx="10" formatCode="&quot;R$&quot;\ #,##0.0">
                  <c:v>222.57999999999998</c:v>
                </c:pt>
                <c:pt idx="11" formatCode="&quot;R$&quot;\ #,##0.0">
                  <c:v>318.77</c:v>
                </c:pt>
                <c:pt idx="12" formatCode="&quot;R$&quot;\ #,##0.0">
                  <c:v>294.87000000000006</c:v>
                </c:pt>
                <c:pt idx="13" formatCode="&quot;R$&quot;\ #,##0.0">
                  <c:v>368.82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69-4848-BDF8-7859B7AB5EB3}"/>
            </c:ext>
          </c:extLst>
        </c:ser>
        <c:ser>
          <c:idx val="1"/>
          <c:order val="1"/>
          <c:tx>
            <c:strRef>
              <c:f>DE_PARA!$L$7</c:f>
              <c:strCache>
                <c:ptCount val="1"/>
                <c:pt idx="0">
                  <c:v>2020</c:v>
                </c:pt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4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DE_PARA!$M$5:$Z$5</c:f>
              <c:strCache>
                <c:ptCount val="14"/>
                <c:pt idx="0">
                  <c:v>YTD 18</c:v>
                </c:pt>
                <c:pt idx="1">
                  <c:v>YTD 19</c:v>
                </c:pt>
                <c:pt idx="2">
                  <c:v>Janeiro</c:v>
                </c:pt>
                <c:pt idx="3">
                  <c:v>Fevereiro</c:v>
                </c:pt>
                <c:pt idx="4">
                  <c:v>Março</c:v>
                </c:pt>
                <c:pt idx="5">
                  <c:v>Abril</c:v>
                </c:pt>
                <c:pt idx="6">
                  <c:v>Maio</c:v>
                </c:pt>
                <c:pt idx="7">
                  <c:v>Junho</c:v>
                </c:pt>
                <c:pt idx="8">
                  <c:v>Julho</c:v>
                </c:pt>
                <c:pt idx="9">
                  <c:v>Agosto</c:v>
                </c:pt>
                <c:pt idx="10">
                  <c:v>Setembro</c:v>
                </c:pt>
                <c:pt idx="11">
                  <c:v>Outubro</c:v>
                </c:pt>
                <c:pt idx="12">
                  <c:v>Novembro</c:v>
                </c:pt>
                <c:pt idx="13">
                  <c:v>Dezembro</c:v>
                </c:pt>
              </c:strCache>
            </c:strRef>
          </c:cat>
          <c:val>
            <c:numRef>
              <c:f>DE_PARA!$M$7:$Z$7</c:f>
              <c:numCache>
                <c:formatCode>General</c:formatCode>
                <c:ptCount val="14"/>
                <c:pt idx="2" formatCode="&quot;R$&quot;\ #,##0.0">
                  <c:v>236.36</c:v>
                </c:pt>
                <c:pt idx="3" formatCode="&quot;R$&quot;\ #,##0.0">
                  <c:v>279.27000000000004</c:v>
                </c:pt>
                <c:pt idx="4" formatCode="&quot;R$&quot;\ #,##0.0">
                  <c:v>341.99000000000007</c:v>
                </c:pt>
                <c:pt idx="5" formatCode="&quot;R$&quot;\ #,##0.0">
                  <c:v>364.40000000000003</c:v>
                </c:pt>
                <c:pt idx="6" formatCode="&quot;R$&quot;\ #,##0.0">
                  <c:v>284.17</c:v>
                </c:pt>
                <c:pt idx="7" formatCode="&quot;R$&quot;\ #,##0.0">
                  <c:v>328.81</c:v>
                </c:pt>
                <c:pt idx="8" formatCode="&quot;R$&quot;\ #,##0.0">
                  <c:v>222.45000000000005</c:v>
                </c:pt>
                <c:pt idx="9" formatCode="&quot;R$&quot;\ #,##0.0">
                  <c:v>351.48000000000008</c:v>
                </c:pt>
                <c:pt idx="10" formatCode="&quot;R$&quot;\ #,##0.0">
                  <c:v>0</c:v>
                </c:pt>
                <c:pt idx="11" formatCode="&quot;R$&quot;\ #,##0.0">
                  <c:v>0</c:v>
                </c:pt>
                <c:pt idx="12" formatCode="&quot;R$&quot;\ #,##0.0">
                  <c:v>54.589999999999996</c:v>
                </c:pt>
                <c:pt idx="13" formatCode="&quot;R$&quot;\ #,##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69-4848-BDF8-7859B7AB5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27136"/>
        <c:axId val="573207696"/>
      </c:lineChart>
      <c:catAx>
        <c:axId val="56932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3207696"/>
        <c:crosses val="autoZero"/>
        <c:auto val="1"/>
        <c:lblAlgn val="ctr"/>
        <c:lblOffset val="100"/>
        <c:noMultiLvlLbl val="0"/>
      </c:catAx>
      <c:valAx>
        <c:axId val="57320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327136"/>
        <c:crosses val="autoZero"/>
        <c:crossBetween val="between"/>
      </c:valAx>
      <c:valAx>
        <c:axId val="695702272"/>
        <c:scaling>
          <c:orientation val="minMax"/>
        </c:scaling>
        <c:delete val="0"/>
        <c:axPos val="r"/>
        <c:numFmt formatCode="&quot;R$&quot;\ 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7098720"/>
        <c:crosses val="max"/>
        <c:crossBetween val="between"/>
      </c:valAx>
      <c:catAx>
        <c:axId val="647098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5702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Faturamento</a:t>
            </a:r>
            <a:r>
              <a:rPr lang="pt-BR" baseline="0"/>
              <a:t> dia</a:t>
            </a:r>
            <a:r>
              <a:rPr lang="pt-BR"/>
              <a:t>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4B0-449B-B1E1-3F672C64D8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DE_PARA!$M$13:$AR$13</c:f>
              <c:numCache>
                <c:formatCode>General</c:formatCode>
                <c:ptCount val="32"/>
                <c:pt idx="2" formatCode="&quot;R$&quot;\ #,##0.00">
                  <c:v>0</c:v>
                </c:pt>
                <c:pt idx="3" formatCode="&quot;R$&quot;\ #,##0.00">
                  <c:v>0</c:v>
                </c:pt>
                <c:pt idx="4" formatCode="&quot;R$&quot;\ #,##0.00">
                  <c:v>0</c:v>
                </c:pt>
                <c:pt idx="5" formatCode="&quot;R$&quot;\ #,##0.00">
                  <c:v>0</c:v>
                </c:pt>
                <c:pt idx="6" formatCode="&quot;R$&quot;\ #,##0.00">
                  <c:v>0</c:v>
                </c:pt>
                <c:pt idx="7" formatCode="&quot;R$&quot;\ #,##0.00">
                  <c:v>0</c:v>
                </c:pt>
                <c:pt idx="8" formatCode="&quot;R$&quot;\ #,##0.00">
                  <c:v>0</c:v>
                </c:pt>
                <c:pt idx="9" formatCode="&quot;R$&quot;\ #,##0.00">
                  <c:v>0</c:v>
                </c:pt>
                <c:pt idx="10" formatCode="&quot;R$&quot;\ #,##0.00">
                  <c:v>0</c:v>
                </c:pt>
                <c:pt idx="11" formatCode="&quot;R$&quot;\ #,##0.00">
                  <c:v>0</c:v>
                </c:pt>
                <c:pt idx="12" formatCode="&quot;R$&quot;\ #,##0.00">
                  <c:v>0</c:v>
                </c:pt>
                <c:pt idx="13" formatCode="&quot;R$&quot;\ #,##0.00">
                  <c:v>0</c:v>
                </c:pt>
                <c:pt idx="14" formatCode="&quot;R$&quot;\ #,##0.00">
                  <c:v>0</c:v>
                </c:pt>
                <c:pt idx="15" formatCode="&quot;R$&quot;\ #,##0.00">
                  <c:v>0</c:v>
                </c:pt>
                <c:pt idx="16" formatCode="&quot;R$&quot;\ #,##0.00">
                  <c:v>0</c:v>
                </c:pt>
                <c:pt idx="17" formatCode="&quot;R$&quot;\ #,##0.00">
                  <c:v>0</c:v>
                </c:pt>
                <c:pt idx="18" formatCode="&quot;R$&quot;\ #,##0.00">
                  <c:v>0</c:v>
                </c:pt>
                <c:pt idx="19" formatCode="&quot;R$&quot;\ #,##0.00">
                  <c:v>0</c:v>
                </c:pt>
                <c:pt idx="20" formatCode="&quot;R$&quot;\ #,##0.00">
                  <c:v>0</c:v>
                </c:pt>
                <c:pt idx="21" formatCode="&quot;R$&quot;\ #,##0.00">
                  <c:v>0</c:v>
                </c:pt>
                <c:pt idx="22" formatCode="&quot;R$&quot;\ #,##0.00">
                  <c:v>0</c:v>
                </c:pt>
                <c:pt idx="23" formatCode="&quot;R$&quot;\ #,##0.00">
                  <c:v>54.589999999999996</c:v>
                </c:pt>
                <c:pt idx="24" formatCode="&quot;R$&quot;\ #,##0.00">
                  <c:v>54.589999999999996</c:v>
                </c:pt>
                <c:pt idx="25" formatCode="&quot;R$&quot;\ #,##0.00">
                  <c:v>54.589999999999996</c:v>
                </c:pt>
                <c:pt idx="26" formatCode="&quot;R$&quot;\ #,##0.00">
                  <c:v>54.589999999999996</c:v>
                </c:pt>
                <c:pt idx="27" formatCode="&quot;R$&quot;\ #,##0.00">
                  <c:v>54.589999999999996</c:v>
                </c:pt>
                <c:pt idx="28" formatCode="&quot;R$&quot;\ #,##0.00">
                  <c:v>54.589999999999996</c:v>
                </c:pt>
                <c:pt idx="29" formatCode="&quot;R$&quot;\ #,##0.00">
                  <c:v>54.589999999999996</c:v>
                </c:pt>
                <c:pt idx="30" formatCode="&quot;R$&quot;\ #,##0.00">
                  <c:v>54.589999999999996</c:v>
                </c:pt>
                <c:pt idx="31" formatCode="&quot;R$&quot;\ #,##0.00">
                  <c:v>54.589999999999996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69-4848-BDF8-7859B7AB5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569327136"/>
        <c:axId val="573207696"/>
      </c:barChart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4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B0-449B-B1E1-3F672C64D82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B0-449B-B1E1-3F672C64D82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4B0-449B-B1E1-3F672C64D82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B0-449B-B1E1-3F672C64D82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4B0-449B-B1E1-3F672C64D82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4B0-449B-B1E1-3F672C64D82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4B0-449B-B1E1-3F672C64D82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4B0-449B-B1E1-3F672C64D82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4B0-449B-B1E1-3F672C64D82C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4B0-449B-B1E1-3F672C64D82C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4B0-449B-B1E1-3F672C64D82C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4B0-449B-B1E1-3F672C64D82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4B0-449B-B1E1-3F672C64D82C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4B0-449B-B1E1-3F672C64D82C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4B0-449B-B1E1-3F672C64D82C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4B0-449B-B1E1-3F672C64D82C}"/>
                </c:ext>
              </c:extLst>
            </c:dLbl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DE_PARA!$M$12:$AR$12</c:f>
              <c:numCache>
                <c:formatCode>General</c:formatCode>
                <c:ptCount val="32"/>
                <c:pt idx="0">
                  <c:v>0</c:v>
                </c:pt>
                <c:pt idx="2" formatCode="&quot;R$&quot;\ #,##0.00">
                  <c:v>0</c:v>
                </c:pt>
                <c:pt idx="3" formatCode="&quot;R$&quot;\ #,##0.00">
                  <c:v>0</c:v>
                </c:pt>
                <c:pt idx="4" formatCode="&quot;R$&quot;\ #,##0.00">
                  <c:v>0</c:v>
                </c:pt>
                <c:pt idx="5" formatCode="&quot;R$&quot;\ #,##0.00">
                  <c:v>0</c:v>
                </c:pt>
                <c:pt idx="6" formatCode="&quot;R$&quot;\ #,##0.00">
                  <c:v>0</c:v>
                </c:pt>
                <c:pt idx="7" formatCode="&quot;R$&quot;\ #,##0.00">
                  <c:v>0</c:v>
                </c:pt>
                <c:pt idx="8" formatCode="&quot;R$&quot;\ #,##0.00">
                  <c:v>0</c:v>
                </c:pt>
                <c:pt idx="9" formatCode="&quot;R$&quot;\ #,##0.00">
                  <c:v>0</c:v>
                </c:pt>
                <c:pt idx="10" formatCode="&quot;R$&quot;\ #,##0.00">
                  <c:v>0</c:v>
                </c:pt>
                <c:pt idx="11" formatCode="&quot;R$&quot;\ #,##0.00">
                  <c:v>0</c:v>
                </c:pt>
                <c:pt idx="12" formatCode="&quot;R$&quot;\ #,##0.00">
                  <c:v>0</c:v>
                </c:pt>
                <c:pt idx="13" formatCode="&quot;R$&quot;\ #,##0.00">
                  <c:v>0</c:v>
                </c:pt>
                <c:pt idx="14" formatCode="&quot;R$&quot;\ #,##0.00">
                  <c:v>0</c:v>
                </c:pt>
                <c:pt idx="15" formatCode="&quot;R$&quot;\ #,##0.00">
                  <c:v>0</c:v>
                </c:pt>
                <c:pt idx="16" formatCode="&quot;R$&quot;\ #,##0.00">
                  <c:v>0</c:v>
                </c:pt>
                <c:pt idx="17" formatCode="&quot;R$&quot;\ #,##0.00">
                  <c:v>0</c:v>
                </c:pt>
                <c:pt idx="18" formatCode="&quot;R$&quot;\ #,##0.00">
                  <c:v>0</c:v>
                </c:pt>
                <c:pt idx="19" formatCode="&quot;R$&quot;\ #,##0.00">
                  <c:v>0</c:v>
                </c:pt>
                <c:pt idx="20" formatCode="&quot;R$&quot;\ #,##0.00">
                  <c:v>0</c:v>
                </c:pt>
                <c:pt idx="21" formatCode="&quot;R$&quot;\ #,##0.00">
                  <c:v>0</c:v>
                </c:pt>
                <c:pt idx="22" formatCode="&quot;R$&quot;\ #,##0.00">
                  <c:v>0</c:v>
                </c:pt>
                <c:pt idx="23" formatCode="&quot;R$&quot;\ #,##0.00">
                  <c:v>54.589999999999996</c:v>
                </c:pt>
                <c:pt idx="24" formatCode="&quot;R$&quot;\ #,##0.00">
                  <c:v>0</c:v>
                </c:pt>
                <c:pt idx="25" formatCode="&quot;R$&quot;\ #,##0.00">
                  <c:v>0</c:v>
                </c:pt>
                <c:pt idx="26" formatCode="&quot;R$&quot;\ #,##0.00">
                  <c:v>0</c:v>
                </c:pt>
                <c:pt idx="27" formatCode="&quot;R$&quot;\ #,##0.00">
                  <c:v>0</c:v>
                </c:pt>
                <c:pt idx="28" formatCode="&quot;R$&quot;\ #,##0.00">
                  <c:v>0</c:v>
                </c:pt>
                <c:pt idx="29" formatCode="&quot;R$&quot;\ #,##0.00">
                  <c:v>0</c:v>
                </c:pt>
                <c:pt idx="30" formatCode="&quot;R$&quot;\ #,##0.00">
                  <c:v>0</c:v>
                </c:pt>
                <c:pt idx="31" formatCode="&quot;R$&quot;\ #,##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69-4848-BDF8-7859B7AB5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72720"/>
        <c:axId val="599045712"/>
      </c:lineChart>
      <c:catAx>
        <c:axId val="56932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3207696"/>
        <c:crosses val="autoZero"/>
        <c:auto val="1"/>
        <c:lblAlgn val="ctr"/>
        <c:lblOffset val="100"/>
        <c:noMultiLvlLbl val="0"/>
      </c:catAx>
      <c:valAx>
        <c:axId val="573207696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327136"/>
        <c:crosses val="autoZero"/>
        <c:crossBetween val="between"/>
      </c:valAx>
      <c:valAx>
        <c:axId val="599045712"/>
        <c:scaling>
          <c:orientation val="minMax"/>
          <c:max val="1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4772720"/>
        <c:crosses val="max"/>
        <c:crossBetween val="between"/>
      </c:valAx>
      <c:catAx>
        <c:axId val="644772720"/>
        <c:scaling>
          <c:orientation val="minMax"/>
        </c:scaling>
        <c:delete val="1"/>
        <c:axPos val="b"/>
        <c:majorTickMark val="out"/>
        <c:minorTickMark val="none"/>
        <c:tickLblPos val="nextTo"/>
        <c:crossAx val="599045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Venda por Produto: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5340223142932516"/>
          <c:y val="0.15423380567530029"/>
          <c:w val="0.50095051593440176"/>
          <c:h val="0.81149201528574411"/>
        </c:manualLayout>
      </c:layout>
      <c:doughnutChart>
        <c:varyColors val="1"/>
        <c:ser>
          <c:idx val="0"/>
          <c:order val="0"/>
          <c:explosion val="8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3A-4C58-AFE2-FE741C90EC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3A-4C58-AFE2-FE741C90ECA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3A-4C58-AFE2-FE741C90ECA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3A-4C58-AFE2-FE741C90ECA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E3A-4C58-AFE2-FE741C90ECA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E3A-4C58-AFE2-FE741C90ECA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E3A-4C58-AFE2-FE741C90ECA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E3A-4C58-AFE2-FE741C90ECA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E3A-4C58-AFE2-FE741C90ECAE}"/>
              </c:ext>
            </c:extLst>
          </c:dPt>
          <c:dLbls>
            <c:spPr>
              <a:solidFill>
                <a:schemeClr val="bg1"/>
              </a:solidFill>
              <a:ln>
                <a:solidFill>
                  <a:schemeClr val="bg1">
                    <a:lumMod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DE_PARA!$O$19:$O$27</c:f>
              <c:strCache>
                <c:ptCount val="9"/>
                <c:pt idx="0">
                  <c:v>FARINHA</c:v>
                </c:pt>
                <c:pt idx="1">
                  <c:v>CARVÃO</c:v>
                </c:pt>
                <c:pt idx="2">
                  <c:v>MEL</c:v>
                </c:pt>
                <c:pt idx="3">
                  <c:v>AÇÚCAR</c:v>
                </c:pt>
                <c:pt idx="4">
                  <c:v>LEITE</c:v>
                </c:pt>
                <c:pt idx="5">
                  <c:v>MACARRÃO</c:v>
                </c:pt>
                <c:pt idx="6">
                  <c:v>QUEIJO</c:v>
                </c:pt>
                <c:pt idx="7">
                  <c:v>AVEIA</c:v>
                </c:pt>
                <c:pt idx="8">
                  <c:v>BISCOITO</c:v>
                </c:pt>
              </c:strCache>
            </c:strRef>
          </c:cat>
          <c:val>
            <c:numRef>
              <c:f>DE_PARA!$Q$19:$Q$27</c:f>
              <c:numCache>
                <c:formatCode>General</c:formatCode>
                <c:ptCount val="9"/>
                <c:pt idx="0">
                  <c:v>38.799999999999997</c:v>
                </c:pt>
                <c:pt idx="1">
                  <c:v>31.88</c:v>
                </c:pt>
                <c:pt idx="2">
                  <c:v>115.14</c:v>
                </c:pt>
                <c:pt idx="3">
                  <c:v>42.96</c:v>
                </c:pt>
                <c:pt idx="4">
                  <c:v>7.98</c:v>
                </c:pt>
                <c:pt idx="5">
                  <c:v>19</c:v>
                </c:pt>
                <c:pt idx="6">
                  <c:v>27.41</c:v>
                </c:pt>
                <c:pt idx="7">
                  <c:v>41.7</c:v>
                </c:pt>
                <c:pt idx="8">
                  <c:v>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A0-47D3-88E7-63679B581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Produto</a:t>
            </a:r>
            <a:r>
              <a:rPr lang="pt-BR" baseline="0"/>
              <a:t> vs AA: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61007570654021E-2"/>
          <c:y val="0.31481481481481483"/>
          <c:w val="0.97647798485869197"/>
          <c:h val="0.577785797608632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DE_PARA!$P$18</c:f>
              <c:strCache>
                <c:ptCount val="1"/>
                <c:pt idx="0">
                  <c:v>2019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tint val="66000"/>
                    <a:satMod val="160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DE_PARA!$O$19:$O$33</c:f>
              <c:strCache>
                <c:ptCount val="15"/>
                <c:pt idx="0">
                  <c:v>FARINHA</c:v>
                </c:pt>
                <c:pt idx="1">
                  <c:v>CARVÃO</c:v>
                </c:pt>
                <c:pt idx="2">
                  <c:v>MEL</c:v>
                </c:pt>
                <c:pt idx="3">
                  <c:v>AÇÚCAR</c:v>
                </c:pt>
                <c:pt idx="4">
                  <c:v>LEITE</c:v>
                </c:pt>
                <c:pt idx="5">
                  <c:v>MACARRÃO</c:v>
                </c:pt>
                <c:pt idx="6">
                  <c:v>QUEIJO</c:v>
                </c:pt>
                <c:pt idx="7">
                  <c:v>AVEIA</c:v>
                </c:pt>
                <c:pt idx="8">
                  <c:v>BISCOITO</c:v>
                </c:pt>
                <c:pt idx="9">
                  <c:v>SKOL</c:v>
                </c:pt>
                <c:pt idx="10">
                  <c:v>GUARANA</c:v>
                </c:pt>
                <c:pt idx="11">
                  <c:v>RED BULL</c:v>
                </c:pt>
                <c:pt idx="12">
                  <c:v>DO BEM</c:v>
                </c:pt>
                <c:pt idx="13">
                  <c:v>TRAKINAS</c:v>
                </c:pt>
                <c:pt idx="14">
                  <c:v>NUTELLA</c:v>
                </c:pt>
              </c:strCache>
            </c:strRef>
          </c:cat>
          <c:val>
            <c:numRef>
              <c:f>DE_PARA!$P$19:$P$33</c:f>
              <c:numCache>
                <c:formatCode>General</c:formatCode>
                <c:ptCount val="15"/>
                <c:pt idx="0">
                  <c:v>38.799999999999997</c:v>
                </c:pt>
                <c:pt idx="1">
                  <c:v>47.82</c:v>
                </c:pt>
                <c:pt idx="2">
                  <c:v>57.570000000000007</c:v>
                </c:pt>
                <c:pt idx="3">
                  <c:v>53.7</c:v>
                </c:pt>
                <c:pt idx="4">
                  <c:v>15.96</c:v>
                </c:pt>
                <c:pt idx="5">
                  <c:v>19</c:v>
                </c:pt>
                <c:pt idx="6">
                  <c:v>0</c:v>
                </c:pt>
                <c:pt idx="7">
                  <c:v>55.6</c:v>
                </c:pt>
                <c:pt idx="8">
                  <c:v>3.94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92-4E05-B513-510A7B82EC90}"/>
            </c:ext>
          </c:extLst>
        </c:ser>
        <c:ser>
          <c:idx val="1"/>
          <c:order val="1"/>
          <c:tx>
            <c:strRef>
              <c:f>DE_PARA!$Q$18</c:f>
              <c:strCache>
                <c:ptCount val="1"/>
                <c:pt idx="0">
                  <c:v>2020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75000"/>
                    <a:shade val="30000"/>
                    <a:satMod val="115000"/>
                  </a:schemeClr>
                </a:gs>
                <a:gs pos="50000">
                  <a:schemeClr val="accent1">
                    <a:lumMod val="75000"/>
                    <a:shade val="67500"/>
                    <a:satMod val="115000"/>
                  </a:schemeClr>
                </a:gs>
                <a:gs pos="100000">
                  <a:schemeClr val="accent1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DE_PARA!$O$19:$O$33</c:f>
              <c:strCache>
                <c:ptCount val="15"/>
                <c:pt idx="0">
                  <c:v>FARINHA</c:v>
                </c:pt>
                <c:pt idx="1">
                  <c:v>CARVÃO</c:v>
                </c:pt>
                <c:pt idx="2">
                  <c:v>MEL</c:v>
                </c:pt>
                <c:pt idx="3">
                  <c:v>AÇÚCAR</c:v>
                </c:pt>
                <c:pt idx="4">
                  <c:v>LEITE</c:v>
                </c:pt>
                <c:pt idx="5">
                  <c:v>MACARRÃO</c:v>
                </c:pt>
                <c:pt idx="6">
                  <c:v>QUEIJO</c:v>
                </c:pt>
                <c:pt idx="7">
                  <c:v>AVEIA</c:v>
                </c:pt>
                <c:pt idx="8">
                  <c:v>BISCOITO</c:v>
                </c:pt>
                <c:pt idx="9">
                  <c:v>SKOL</c:v>
                </c:pt>
                <c:pt idx="10">
                  <c:v>GUARANA</c:v>
                </c:pt>
                <c:pt idx="11">
                  <c:v>RED BULL</c:v>
                </c:pt>
                <c:pt idx="12">
                  <c:v>DO BEM</c:v>
                </c:pt>
                <c:pt idx="13">
                  <c:v>TRAKINAS</c:v>
                </c:pt>
                <c:pt idx="14">
                  <c:v>NUTELLA</c:v>
                </c:pt>
              </c:strCache>
            </c:strRef>
          </c:cat>
          <c:val>
            <c:numRef>
              <c:f>DE_PARA!$Q$19:$Q$33</c:f>
              <c:numCache>
                <c:formatCode>General</c:formatCode>
                <c:ptCount val="15"/>
                <c:pt idx="0">
                  <c:v>38.799999999999997</c:v>
                </c:pt>
                <c:pt idx="1">
                  <c:v>31.88</c:v>
                </c:pt>
                <c:pt idx="2">
                  <c:v>115.14</c:v>
                </c:pt>
                <c:pt idx="3">
                  <c:v>42.96</c:v>
                </c:pt>
                <c:pt idx="4">
                  <c:v>7.98</c:v>
                </c:pt>
                <c:pt idx="5">
                  <c:v>19</c:v>
                </c:pt>
                <c:pt idx="6">
                  <c:v>27.41</c:v>
                </c:pt>
                <c:pt idx="7">
                  <c:v>41.7</c:v>
                </c:pt>
                <c:pt idx="8">
                  <c:v>3.94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2-4E05-B513-510A7B82E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3710175"/>
        <c:axId val="477432703"/>
      </c:barChart>
      <c:catAx>
        <c:axId val="47371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7432703"/>
        <c:crosses val="autoZero"/>
        <c:auto val="1"/>
        <c:lblAlgn val="ctr"/>
        <c:lblOffset val="100"/>
        <c:noMultiLvlLbl val="0"/>
      </c:catAx>
      <c:valAx>
        <c:axId val="4774327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3710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DE_PARA!$A$2" fmlaRange="DE_PARA!$I$3:$I$14" noThreeD="1" sel="11" val="4"/>
</file>

<file path=xl/ctrlProps/ctrlProp2.xml><?xml version="1.0" encoding="utf-8"?>
<formControlPr xmlns="http://schemas.microsoft.com/office/spreadsheetml/2009/9/main" objectType="Drop" dropStyle="combo" dx="26" fmlaLink="DE_PARA!$B$2" fmlaRange="DE_PARA!$I$3:$I$14" noThreeD="1" sel="8" val="4"/>
</file>

<file path=xl/ctrlProps/ctrlProp3.xml><?xml version="1.0" encoding="utf-8"?>
<formControlPr xmlns="http://schemas.microsoft.com/office/spreadsheetml/2009/9/main" objectType="Drop" dropStyle="combo" dx="26" fmlaLink="DE_PARA!$M$11" fmlaRange="DE_PARA!$I$3:$I$14" noThreeD="1" sel="11" val="4"/>
</file>

<file path=xl/ctrlProps/ctrlProp4.xml><?xml version="1.0" encoding="utf-8"?>
<formControlPr xmlns="http://schemas.microsoft.com/office/spreadsheetml/2009/9/main" objectType="Drop" dropStyle="combo" dx="26" fmlaLink="DE_PARA!$N$17" fmlaRange="DE_PARA!$I$3:$I$14" noThreeD="1" sel="6" val="3"/>
</file>

<file path=xl/ctrlProps/ctrlProp5.xml><?xml version="1.0" encoding="utf-8"?>
<formControlPr xmlns="http://schemas.microsoft.com/office/spreadsheetml/2009/9/main" objectType="Drop" dropStyle="combo" dx="26" fmlaLink="DE_PARA!$N$17" fmlaRange="DE_PARA!$I$3:$I$14" noThreeD="1" sel="6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17927</xdr:colOff>
      <xdr:row>0</xdr:row>
      <xdr:rowOff>8964</xdr:rowOff>
    </xdr:from>
    <xdr:to>
      <xdr:col>13</xdr:col>
      <xdr:colOff>17929</xdr:colOff>
      <xdr:row>4</xdr:row>
      <xdr:rowOff>26894</xdr:rowOff>
    </xdr:to>
    <xdr:sp macro="" textlink="">
      <xdr:nvSpPr>
        <xdr:cNvPr id="43" name="Rectangle 2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7927" y="8964"/>
          <a:ext cx="8570261" cy="735106"/>
        </a:xfrm>
        <a:prstGeom prst="rect">
          <a:avLst/>
        </a:prstGeom>
        <a:solidFill>
          <a:schemeClr val="tx1">
            <a:lumMod val="50000"/>
            <a:lumOff val="50000"/>
            <a:alpha val="52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7</xdr:row>
          <xdr:rowOff>121920</xdr:rowOff>
        </xdr:from>
        <xdr:to>
          <xdr:col>2</xdr:col>
          <xdr:colOff>723900</xdr:colOff>
          <xdr:row>8</xdr:row>
          <xdr:rowOff>123825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584499</xdr:colOff>
      <xdr:row>6</xdr:row>
      <xdr:rowOff>144780</xdr:rowOff>
    </xdr:from>
    <xdr:to>
      <xdr:col>18</xdr:col>
      <xdr:colOff>150159</xdr:colOff>
      <xdr:row>19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243839</xdr:colOff>
      <xdr:row>6</xdr:row>
      <xdr:rowOff>121920</xdr:rowOff>
    </xdr:from>
    <xdr:to>
      <xdr:col>5</xdr:col>
      <xdr:colOff>591671</xdr:colOff>
      <xdr:row>18</xdr:row>
      <xdr:rowOff>144780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3839" y="121920"/>
          <a:ext cx="3960608" cy="2174389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654424</xdr:colOff>
      <xdr:row>6</xdr:row>
      <xdr:rowOff>121920</xdr:rowOff>
    </xdr:from>
    <xdr:to>
      <xdr:col>18</xdr:col>
      <xdr:colOff>493059</xdr:colOff>
      <xdr:row>18</xdr:row>
      <xdr:rowOff>160020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67200" y="121920"/>
          <a:ext cx="7844118" cy="2189629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243840</xdr:colOff>
      <xdr:row>19</xdr:row>
      <xdr:rowOff>160020</xdr:rowOff>
    </xdr:from>
    <xdr:to>
      <xdr:col>5</xdr:col>
      <xdr:colOff>654424</xdr:colOff>
      <xdr:row>32</xdr:row>
      <xdr:rowOff>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3840" y="2490844"/>
          <a:ext cx="4023360" cy="2170803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20</xdr:row>
          <xdr:rowOff>53340</xdr:rowOff>
        </xdr:from>
        <xdr:to>
          <xdr:col>2</xdr:col>
          <xdr:colOff>742950</xdr:colOff>
          <xdr:row>21</xdr:row>
          <xdr:rowOff>76200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19</xdr:col>
      <xdr:colOff>53784</xdr:colOff>
      <xdr:row>8</xdr:row>
      <xdr:rowOff>17930</xdr:rowOff>
    </xdr:from>
    <xdr:ext cx="3530710" cy="28020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281643" y="376518"/>
          <a:ext cx="35307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Pepe</a:t>
          </a:r>
          <a:r>
            <a:rPr lang="pt-BR" sz="1200"/>
            <a:t> : "Compra de carvão favor SMS 53 9.8438-0630 </a:t>
          </a:r>
        </a:p>
      </xdr:txBody>
    </xdr:sp>
    <xdr:clientData/>
  </xdr:oneCellAnchor>
  <xdr:oneCellAnchor>
    <xdr:from>
      <xdr:col>19</xdr:col>
      <xdr:colOff>44819</xdr:colOff>
      <xdr:row>10</xdr:row>
      <xdr:rowOff>35861</xdr:rowOff>
    </xdr:from>
    <xdr:ext cx="3733138" cy="280205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2272678" y="753037"/>
          <a:ext cx="373313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Manuel</a:t>
          </a:r>
          <a:r>
            <a:rPr lang="pt-BR" sz="1200"/>
            <a:t> : "Aumentar</a:t>
          </a:r>
          <a:r>
            <a:rPr lang="pt-BR" sz="1200" baseline="0"/>
            <a:t> receita do pão </a:t>
          </a:r>
          <a:r>
            <a:rPr lang="pt-BR" sz="1200"/>
            <a:t>SMS 53 9.9538-0940</a:t>
          </a:r>
        </a:p>
      </xdr:txBody>
    </xdr:sp>
    <xdr:clientData/>
  </xdr:oneCellAnchor>
  <xdr:twoCellAnchor>
    <xdr:from>
      <xdr:col>6</xdr:col>
      <xdr:colOff>136265</xdr:colOff>
      <xdr:row>19</xdr:row>
      <xdr:rowOff>171673</xdr:rowOff>
    </xdr:from>
    <xdr:to>
      <xdr:col>17</xdr:col>
      <xdr:colOff>393683</xdr:colOff>
      <xdr:row>32</xdr:row>
      <xdr:rowOff>64994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14343</xdr:colOff>
      <xdr:row>19</xdr:row>
      <xdr:rowOff>148813</xdr:rowOff>
    </xdr:from>
    <xdr:to>
      <xdr:col>18</xdr:col>
      <xdr:colOff>493058</xdr:colOff>
      <xdr:row>32</xdr:row>
      <xdr:rowOff>7619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4317402" y="2479637"/>
          <a:ext cx="7793915" cy="2189629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510988</xdr:colOff>
      <xdr:row>10</xdr:row>
      <xdr:rowOff>152401</xdr:rowOff>
    </xdr:from>
    <xdr:to>
      <xdr:col>5</xdr:col>
      <xdr:colOff>555812</xdr:colOff>
      <xdr:row>14</xdr:row>
      <xdr:rowOff>8965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10988" y="869577"/>
          <a:ext cx="3657600" cy="573741"/>
        </a:xfrm>
        <a:prstGeom prst="roundRect">
          <a:avLst/>
        </a:prstGeom>
        <a:noFill/>
        <a:ln w="19050">
          <a:solidFill>
            <a:srgbClr val="0066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600635</xdr:colOff>
      <xdr:row>16</xdr:row>
      <xdr:rowOff>98612</xdr:rowOff>
    </xdr:from>
    <xdr:to>
      <xdr:col>5</xdr:col>
      <xdr:colOff>188259</xdr:colOff>
      <xdr:row>18</xdr:row>
      <xdr:rowOff>44824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0635" y="1891553"/>
          <a:ext cx="3200400" cy="304800"/>
        </a:xfrm>
        <a:prstGeom prst="rect">
          <a:avLst/>
        </a:prstGeom>
        <a:noFill/>
        <a:ln>
          <a:solidFill>
            <a:srgbClr val="0066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*Na compra dos top itens</a:t>
          </a:r>
          <a:r>
            <a:rPr lang="pt-BR" sz="1100" baseline="0">
              <a:solidFill>
                <a:sysClr val="windowText" lastClr="000000"/>
              </a:solidFill>
            </a:rPr>
            <a:t> ganha 1 desconto: </a:t>
          </a:r>
          <a:r>
            <a:rPr lang="pt-BR" sz="1100" b="1" baseline="0">
              <a:solidFill>
                <a:sysClr val="windowText" lastClr="000000"/>
              </a:solidFill>
            </a:rPr>
            <a:t>+10%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20</xdr:row>
          <xdr:rowOff>60960</xdr:rowOff>
        </xdr:from>
        <xdr:to>
          <xdr:col>9</xdr:col>
          <xdr:colOff>114300</xdr:colOff>
          <xdr:row>21</xdr:row>
          <xdr:rowOff>104775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560294</xdr:colOff>
      <xdr:row>19</xdr:row>
      <xdr:rowOff>26893</xdr:rowOff>
    </xdr:from>
    <xdr:to>
      <xdr:col>25</xdr:col>
      <xdr:colOff>224117</xdr:colOff>
      <xdr:row>31</xdr:row>
      <xdr:rowOff>98612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60960</xdr:colOff>
          <xdr:row>20</xdr:row>
          <xdr:rowOff>91440</xdr:rowOff>
        </xdr:from>
        <xdr:to>
          <xdr:col>20</xdr:col>
          <xdr:colOff>390525</xdr:colOff>
          <xdr:row>21</xdr:row>
          <xdr:rowOff>123825</xdr:rowOff>
        </xdr:to>
        <xdr:sp macro="" textlink="">
          <xdr:nvSpPr>
            <xdr:cNvPr id="4101" name="Drop Dow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25</xdr:col>
      <xdr:colOff>53788</xdr:colOff>
      <xdr:row>7</xdr:row>
      <xdr:rowOff>125505</xdr:rowOff>
    </xdr:from>
    <xdr:to>
      <xdr:col>25</xdr:col>
      <xdr:colOff>582705</xdr:colOff>
      <xdr:row>9</xdr:row>
      <xdr:rowOff>143435</xdr:rowOff>
    </xdr:to>
    <xdr:sp macro="[0]!pepe" textlink="">
      <xdr:nvSpPr>
        <xdr:cNvPr id="19" name="Arrow: Striped Righ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5939247" y="304799"/>
          <a:ext cx="528917" cy="376518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53788</xdr:colOff>
      <xdr:row>9</xdr:row>
      <xdr:rowOff>161364</xdr:rowOff>
    </xdr:from>
    <xdr:to>
      <xdr:col>25</xdr:col>
      <xdr:colOff>582705</xdr:colOff>
      <xdr:row>11</xdr:row>
      <xdr:rowOff>179293</xdr:rowOff>
    </xdr:to>
    <xdr:sp macro="[0]!manuel" textlink="">
      <xdr:nvSpPr>
        <xdr:cNvPr id="26" name="Arrow: Striped Righ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5939247" y="699246"/>
          <a:ext cx="528917" cy="376518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570156</xdr:colOff>
      <xdr:row>19</xdr:row>
      <xdr:rowOff>148813</xdr:rowOff>
    </xdr:from>
    <xdr:to>
      <xdr:col>26</xdr:col>
      <xdr:colOff>116542</xdr:colOff>
      <xdr:row>32</xdr:row>
      <xdr:rowOff>7619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2188415" y="2479637"/>
          <a:ext cx="4423186" cy="2189629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21</xdr:col>
      <xdr:colOff>224118</xdr:colOff>
      <xdr:row>23</xdr:row>
      <xdr:rowOff>17930</xdr:rowOff>
    </xdr:from>
    <xdr:to>
      <xdr:col>22</xdr:col>
      <xdr:colOff>421010</xdr:colOff>
      <xdr:row>29</xdr:row>
      <xdr:rowOff>55694</xdr:rowOff>
    </xdr:to>
    <xdr:pic macro="[0]!AbreFormCadastro"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050708"/>
            </a:clrFrom>
            <a:clrTo>
              <a:srgbClr val="050708">
                <a:alpha val="0"/>
              </a:srgbClr>
            </a:clrTo>
          </a:clrChange>
        </a:blip>
        <a:stretch>
          <a:fillRect/>
        </a:stretch>
      </xdr:blipFill>
      <xdr:spPr>
        <a:xfrm rot="19624645">
          <a:off x="13671177" y="3065930"/>
          <a:ext cx="1021645" cy="1109718"/>
        </a:xfrm>
        <a:prstGeom prst="rect">
          <a:avLst/>
        </a:prstGeom>
      </xdr:spPr>
    </xdr:pic>
    <xdr:clientData/>
  </xdr:twoCellAnchor>
  <xdr:twoCellAnchor>
    <xdr:from>
      <xdr:col>0</xdr:col>
      <xdr:colOff>251013</xdr:colOff>
      <xdr:row>33</xdr:row>
      <xdr:rowOff>44824</xdr:rowOff>
    </xdr:from>
    <xdr:to>
      <xdr:col>18</xdr:col>
      <xdr:colOff>510988</xdr:colOff>
      <xdr:row>44</xdr:row>
      <xdr:rowOff>89647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174139</xdr:colOff>
      <xdr:row>35</xdr:row>
      <xdr:rowOff>152400</xdr:rowOff>
    </xdr:from>
    <xdr:ext cx="357021" cy="264560"/>
    <xdr:sp macro="" textlink="DE_PARA!R19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779257" y="6427694"/>
          <a:ext cx="35702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503DF76-E870-4B76-89B1-CA90C4F854E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0%</a:t>
          </a:fld>
          <a:endParaRPr lang="pt-BR" sz="1100"/>
        </a:p>
      </xdr:txBody>
    </xdr:sp>
    <xdr:clientData/>
  </xdr:oneCellAnchor>
  <xdr:oneCellAnchor>
    <xdr:from>
      <xdr:col>2</xdr:col>
      <xdr:colOff>1265928</xdr:colOff>
      <xdr:row>35</xdr:row>
      <xdr:rowOff>152400</xdr:rowOff>
    </xdr:from>
    <xdr:ext cx="357021" cy="264560"/>
    <xdr:sp macro="" textlink="DE_PARA!R20">
      <xdr:nvSpPr>
        <xdr:cNvPr id="30" name="TextBox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2083957" y="6427694"/>
          <a:ext cx="35702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46471B87-3ACD-4ECD-893B-8C7FA2F909C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-33%</a:t>
          </a:fld>
          <a:endParaRPr lang="pt-BR" sz="1100"/>
        </a:p>
      </xdr:txBody>
    </xdr:sp>
    <xdr:clientData/>
  </xdr:oneCellAnchor>
  <xdr:oneCellAnchor>
    <xdr:from>
      <xdr:col>4</xdr:col>
      <xdr:colOff>398257</xdr:colOff>
      <xdr:row>35</xdr:row>
      <xdr:rowOff>152400</xdr:rowOff>
    </xdr:from>
    <xdr:ext cx="357021" cy="264560"/>
    <xdr:sp macro="" textlink="DE_PARA!R21">
      <xdr:nvSpPr>
        <xdr:cNvPr id="31" name="TextBox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3390228" y="6427694"/>
          <a:ext cx="35702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D4EB53B7-0A1B-407D-A846-0AC69BD07F7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100%</a:t>
          </a:fld>
          <a:endParaRPr lang="pt-BR" sz="1100"/>
        </a:p>
      </xdr:txBody>
    </xdr:sp>
    <xdr:clientData/>
  </xdr:oneCellAnchor>
  <xdr:oneCellAnchor>
    <xdr:from>
      <xdr:col>6</xdr:col>
      <xdr:colOff>349623</xdr:colOff>
      <xdr:row>35</xdr:row>
      <xdr:rowOff>152400</xdr:rowOff>
    </xdr:from>
    <xdr:ext cx="357021" cy="264560"/>
    <xdr:sp macro="" textlink="DE_PARA!R22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4652682" y="5351929"/>
          <a:ext cx="35702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D0CAAFC-BD59-4F8A-9807-4FE970BF98F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-20%</a:t>
          </a:fld>
          <a:endParaRPr lang="pt-BR" sz="1100"/>
        </a:p>
      </xdr:txBody>
    </xdr:sp>
    <xdr:clientData/>
  </xdr:oneCellAnchor>
  <xdr:oneCellAnchor>
    <xdr:from>
      <xdr:col>8</xdr:col>
      <xdr:colOff>468069</xdr:colOff>
      <xdr:row>35</xdr:row>
      <xdr:rowOff>152400</xdr:rowOff>
    </xdr:from>
    <xdr:ext cx="357021" cy="264560"/>
    <xdr:sp macro="" textlink="DE_PARA!R23">
      <xdr:nvSpPr>
        <xdr:cNvPr id="33" name="TextBox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5958951" y="6427694"/>
          <a:ext cx="35702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11183C5-85C3-4A05-A50E-DBCF398601D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-50%</a:t>
          </a:fld>
          <a:endParaRPr lang="pt-BR" sz="1100"/>
        </a:p>
      </xdr:txBody>
    </xdr:sp>
    <xdr:clientData/>
  </xdr:oneCellAnchor>
  <xdr:oneCellAnchor>
    <xdr:from>
      <xdr:col>10</xdr:col>
      <xdr:colOff>468069</xdr:colOff>
      <xdr:row>35</xdr:row>
      <xdr:rowOff>152400</xdr:rowOff>
    </xdr:from>
    <xdr:ext cx="357021" cy="264560"/>
    <xdr:sp macro="" textlink="DE_PARA!R24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7169187" y="6427694"/>
          <a:ext cx="35702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C43BA70-6416-424B-8C5A-37628E7BD5D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0%</a:t>
          </a:fld>
          <a:endParaRPr lang="pt-BR" sz="1100"/>
        </a:p>
      </xdr:txBody>
    </xdr:sp>
    <xdr:clientData/>
  </xdr:oneCellAnchor>
  <xdr:oneCellAnchor>
    <xdr:from>
      <xdr:col>13</xdr:col>
      <xdr:colOff>57598</xdr:colOff>
      <xdr:row>35</xdr:row>
      <xdr:rowOff>152400</xdr:rowOff>
    </xdr:from>
    <xdr:ext cx="357021" cy="264560"/>
    <xdr:sp macro="" textlink="DE_PARA!R25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8574069" y="6427694"/>
          <a:ext cx="35702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7AFE2-77A9-43CF-8D07-9CB541DE6DA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0%</a:t>
          </a:fld>
          <a:endParaRPr lang="pt-BR" sz="1100"/>
        </a:p>
      </xdr:txBody>
    </xdr:sp>
    <xdr:clientData/>
  </xdr:oneCellAnchor>
  <xdr:oneCellAnchor>
    <xdr:from>
      <xdr:col>15</xdr:col>
      <xdr:colOff>21739</xdr:colOff>
      <xdr:row>35</xdr:row>
      <xdr:rowOff>152400</xdr:rowOff>
    </xdr:from>
    <xdr:ext cx="357021" cy="264560"/>
    <xdr:sp macro="" textlink="DE_PARA!R26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9748445" y="6427694"/>
          <a:ext cx="35702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C19A0288-C65D-4D20-8DD7-2108098031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-25%</a:t>
          </a:fld>
          <a:endParaRPr lang="pt-BR" sz="1100"/>
        </a:p>
      </xdr:txBody>
    </xdr:sp>
    <xdr:clientData/>
  </xdr:oneCellAnchor>
  <xdr:oneCellAnchor>
    <xdr:from>
      <xdr:col>16</xdr:col>
      <xdr:colOff>600635</xdr:colOff>
      <xdr:row>35</xdr:row>
      <xdr:rowOff>152400</xdr:rowOff>
    </xdr:from>
    <xdr:ext cx="357021" cy="264560"/>
    <xdr:sp macro="" textlink="DE_PARA!R27">
      <xdr:nvSpPr>
        <xdr:cNvPr id="37" name="TextBox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10999694" y="5351929"/>
          <a:ext cx="35702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F19F453-67BB-4FAB-8FC7-F77ABB0BB09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0%</a:t>
          </a:fld>
          <a:endParaRPr lang="pt-BR" sz="1100"/>
        </a:p>
      </xdr:txBody>
    </xdr:sp>
    <xdr:clientData/>
  </xdr:oneCellAnchor>
  <xdr:twoCellAnchor>
    <xdr:from>
      <xdr:col>0</xdr:col>
      <xdr:colOff>277906</xdr:colOff>
      <xdr:row>33</xdr:row>
      <xdr:rowOff>14343</xdr:rowOff>
    </xdr:from>
    <xdr:to>
      <xdr:col>18</xdr:col>
      <xdr:colOff>493058</xdr:colOff>
      <xdr:row>45</xdr:row>
      <xdr:rowOff>89647</xdr:rowOff>
    </xdr:to>
    <xdr:sp macro="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77906" y="4855284"/>
          <a:ext cx="11833411" cy="2289587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33</xdr:row>
          <xdr:rowOff>175260</xdr:rowOff>
        </xdr:from>
        <xdr:to>
          <xdr:col>2</xdr:col>
          <xdr:colOff>704850</xdr:colOff>
          <xdr:row>35</xdr:row>
          <xdr:rowOff>19050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570156</xdr:colOff>
      <xdr:row>32</xdr:row>
      <xdr:rowOff>157778</xdr:rowOff>
    </xdr:from>
    <xdr:to>
      <xdr:col>26</xdr:col>
      <xdr:colOff>116542</xdr:colOff>
      <xdr:row>45</xdr:row>
      <xdr:rowOff>107576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2188415" y="4819425"/>
          <a:ext cx="4683162" cy="23433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21</xdr:col>
      <xdr:colOff>439276</xdr:colOff>
      <xdr:row>33</xdr:row>
      <xdr:rowOff>107572</xdr:rowOff>
    </xdr:from>
    <xdr:ext cx="695190" cy="342786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3931158" y="4948513"/>
          <a:ext cx="69519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>
              <a:solidFill>
                <a:schemeClr val="tx1">
                  <a:lumMod val="65000"/>
                  <a:lumOff val="35000"/>
                </a:schemeClr>
              </a:solidFill>
            </a:rPr>
            <a:t>Fiado:</a:t>
          </a:r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  <xdr:twoCellAnchor>
    <xdr:from>
      <xdr:col>0</xdr:col>
      <xdr:colOff>35856</xdr:colOff>
      <xdr:row>0</xdr:row>
      <xdr:rowOff>107576</xdr:rowOff>
    </xdr:from>
    <xdr:to>
      <xdr:col>12</xdr:col>
      <xdr:colOff>600635</xdr:colOff>
      <xdr:row>3</xdr:row>
      <xdr:rowOff>143436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35856" y="107576"/>
          <a:ext cx="8525438" cy="57374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4000" b="1">
              <a:ln>
                <a:solidFill>
                  <a:schemeClr val="bg1"/>
                </a:solidFill>
              </a:ln>
            </a:rPr>
            <a:t>Merceariado seu Joaquim</a:t>
          </a:r>
        </a:p>
      </xdr:txBody>
    </xdr:sp>
    <xdr:clientData/>
  </xdr:twoCellAnchor>
  <xdr:twoCellAnchor editAs="oneCell">
    <xdr:from>
      <xdr:col>10</xdr:col>
      <xdr:colOff>26899</xdr:colOff>
      <xdr:row>0</xdr:row>
      <xdr:rowOff>17928</xdr:rowOff>
    </xdr:from>
    <xdr:to>
      <xdr:col>13</xdr:col>
      <xdr:colOff>22089</xdr:colOff>
      <xdr:row>6</xdr:row>
      <xdr:rowOff>24989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768358" y="17928"/>
          <a:ext cx="1827800" cy="108473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170329</xdr:colOff>
      <xdr:row>6</xdr:row>
      <xdr:rowOff>80682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0" y="0"/>
          <a:ext cx="8740588" cy="1156447"/>
        </a:xfrm>
        <a:prstGeom prst="rect">
          <a:avLst/>
        </a:prstGeom>
        <a:solidFill>
          <a:schemeClr val="bg1">
            <a:alpha val="2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560294</xdr:colOff>
      <xdr:row>11</xdr:row>
      <xdr:rowOff>125169</xdr:rowOff>
    </xdr:from>
    <xdr:to>
      <xdr:col>23</xdr:col>
      <xdr:colOff>379095</xdr:colOff>
      <xdr:row>19</xdr:row>
      <xdr:rowOff>13110</xdr:rowOff>
    </xdr:to>
    <xdr:sp macro="[0]!CSVparaDADOS" textlink="">
      <xdr:nvSpPr>
        <xdr:cNvPr id="25" name="Oval 24">
          <a:extLst>
            <a:ext uri="{FF2B5EF4-FFF2-40B4-BE49-F238E27FC236}">
              <a16:creationId xmlns:a16="http://schemas.microsoft.com/office/drawing/2014/main" id="{C90AD372-372B-4E5A-931C-45B10DD9D777}"/>
            </a:ext>
          </a:extLst>
        </xdr:cNvPr>
        <xdr:cNvSpPr/>
      </xdr:nvSpPr>
      <xdr:spPr>
        <a:xfrm>
          <a:off x="13312588" y="2097404"/>
          <a:ext cx="1903095" cy="1322294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1F607-F160-4CDE-A94E-92B984F2F489}">
  <sheetPr codeName="Sheet6">
    <tabColor rgb="FF002060"/>
  </sheetPr>
  <dimension ref="A10:AA43"/>
  <sheetViews>
    <sheetView showGridLines="0" tabSelected="1" zoomScale="85" zoomScaleNormal="85" workbookViewId="0">
      <selection activeCell="Y19" sqref="Y19"/>
    </sheetView>
  </sheetViews>
  <sheetFormatPr defaultColWidth="0" defaultRowHeight="14.4" x14ac:dyDescent="0.3"/>
  <cols>
    <col min="1" max="1" width="8.88671875" customWidth="1"/>
    <col min="2" max="2" width="3.109375" customWidth="1"/>
    <col min="3" max="3" width="19.5546875" customWidth="1"/>
    <col min="4" max="4" width="12.109375" bestFit="1" customWidth="1"/>
    <col min="5" max="5" width="8.88671875" customWidth="1"/>
    <col min="6" max="6" width="10" bestFit="1" customWidth="1"/>
    <col min="7" max="20" width="8.88671875" customWidth="1"/>
    <col min="21" max="21" width="9.5546875" bestFit="1" customWidth="1"/>
    <col min="22" max="22" width="12" customWidth="1"/>
    <col min="23" max="27" width="8.88671875" customWidth="1"/>
    <col min="28" max="16384" width="8.88671875" hidden="1"/>
  </cols>
  <sheetData>
    <row r="10" spans="2:5" x14ac:dyDescent="0.3">
      <c r="B10" t="s">
        <v>57</v>
      </c>
    </row>
    <row r="11" spans="2:5" x14ac:dyDescent="0.3">
      <c r="C11" t="s">
        <v>71</v>
      </c>
      <c r="D11" t="s">
        <v>70</v>
      </c>
    </row>
    <row r="12" spans="2:5" x14ac:dyDescent="0.3">
      <c r="B12" s="4">
        <v>1</v>
      </c>
      <c r="C12" t="str">
        <f>VLOOKUP(B12,DE_PARA!$A$3:$D$11,3,0)</f>
        <v>MEL</v>
      </c>
      <c r="D12" s="27">
        <f>VLOOKUP(B12,DE_PARA!$A$3:$D$11,4,0)</f>
        <v>26.000000000299998</v>
      </c>
      <c r="E12" t="str">
        <f>VLOOKUP(B12,DE_PARA!$A$3:$J$11,6,0)</f>
        <v>Compre 2 &amp; Leve 3</v>
      </c>
    </row>
    <row r="13" spans="2:5" x14ac:dyDescent="0.3">
      <c r="B13" s="4">
        <f>B12+1</f>
        <v>2</v>
      </c>
      <c r="C13" t="str">
        <f>VLOOKUP(B13,DE_PARA!$A$3:$D$11,3,0)</f>
        <v>AVEIA</v>
      </c>
      <c r="D13" s="27">
        <f>VLOOKUP(B13,DE_PARA!$A$3:$D$11,4,0)</f>
        <v>24.000000000699998</v>
      </c>
      <c r="E13" t="str">
        <f>VLOOKUP(B13,DE_PARA!$A$3:$J$11,6,0)</f>
        <v>40% de Desconto</v>
      </c>
    </row>
    <row r="14" spans="2:5" x14ac:dyDescent="0.3">
      <c r="B14" s="4">
        <f>B13+1</f>
        <v>3</v>
      </c>
      <c r="C14" t="str">
        <f>VLOOKUP(B14,DE_PARA!$A$3:$D$11,3,0)</f>
        <v>CARVÃO</v>
      </c>
      <c r="D14" s="27">
        <f>VLOOKUP(B14,DE_PARA!$A$3:$D$11,4,0)</f>
        <v>21.0000000002</v>
      </c>
      <c r="E14" t="str">
        <f>VLOOKUP(B14,DE_PARA!$A$3:$J$11,6,0)</f>
        <v>30% de Desconto</v>
      </c>
    </row>
    <row r="15" spans="2:5" x14ac:dyDescent="0.3">
      <c r="B15" s="4">
        <f>B14+1</f>
        <v>4</v>
      </c>
      <c r="C15" t="str">
        <f>VLOOKUP(B15,DE_PARA!$A$3:$D$11,3,0)</f>
        <v>MACARRÃO</v>
      </c>
      <c r="D15" s="27">
        <f>VLOOKUP(B15,DE_PARA!$A$3:$D$11,4,0)</f>
        <v>13.0000000008</v>
      </c>
      <c r="E15" t="str">
        <f>VLOOKUP(B15,DE_PARA!$A$3:$J$11,6,0)</f>
        <v>20% Desconto</v>
      </c>
    </row>
    <row r="16" spans="2:5" x14ac:dyDescent="0.3">
      <c r="B16" s="4">
        <f>B15+1</f>
        <v>5</v>
      </c>
      <c r="C16" t="str">
        <f>VLOOKUP(B16,DE_PARA!$A$3:$D$11,3,0)</f>
        <v>AÇÚCAR</v>
      </c>
      <c r="D16" s="27">
        <f>VLOOKUP(B16,DE_PARA!$A$3:$D$11,4,0)</f>
        <v>12.0000000001</v>
      </c>
      <c r="E16" t="str">
        <f>VLOOKUP(B16,DE_PARA!$A$3:$J$11,6,0)</f>
        <v>-</v>
      </c>
    </row>
    <row r="23" spans="1:6" x14ac:dyDescent="0.3">
      <c r="B23" t="s">
        <v>79</v>
      </c>
    </row>
    <row r="24" spans="1:6" x14ac:dyDescent="0.3">
      <c r="C24" t="s">
        <v>71</v>
      </c>
      <c r="D24" t="s">
        <v>9</v>
      </c>
      <c r="E24" t="s">
        <v>80</v>
      </c>
      <c r="F24" t="s">
        <v>77</v>
      </c>
    </row>
    <row r="25" spans="1:6" x14ac:dyDescent="0.3">
      <c r="A25" s="15">
        <v>1</v>
      </c>
      <c r="B25" s="4" t="str">
        <f>IF(C25="","",A25)</f>
        <v/>
      </c>
      <c r="C25" t="str">
        <f>IFERROR(VLOOKUP(A25,ESTOQUE!A:E,4,0),"")</f>
        <v/>
      </c>
      <c r="D25" s="4" t="str">
        <f>IFERROR(VLOOKUP(A25,ESTOQUE!A:E,5,0),"")</f>
        <v/>
      </c>
      <c r="E25" s="4" t="str">
        <f>IFERROR(VLOOKUP(A25,ESTOQUE!A:F,6,0),"")</f>
        <v/>
      </c>
      <c r="F25" s="14" t="str">
        <f>IFERROR(VLOOKUP(A25,ESTOQUE!A:J,7,0),"")</f>
        <v/>
      </c>
    </row>
    <row r="26" spans="1:6" x14ac:dyDescent="0.3">
      <c r="A26" s="15">
        <v>2</v>
      </c>
      <c r="B26" s="4">
        <f>IF(C26="","",A26)</f>
        <v>2</v>
      </c>
      <c r="C26" t="str">
        <f>IFERROR(VLOOKUP(A26,ESTOQUE!A:E,4,0),"")</f>
        <v>FARINHA</v>
      </c>
      <c r="D26" s="4">
        <f>IFERROR(VLOOKUP(A26,ESTOQUE!A:E,5,0),"")</f>
        <v>4</v>
      </c>
      <c r="E26" s="4">
        <f>IFERROR(VLOOKUP(A26,ESTOQUE!A:F,6,0),"")</f>
        <v>2</v>
      </c>
      <c r="F26" s="14">
        <f>IFERROR(VLOOKUP(A26,ESTOQUE!A:J,7,0),"")</f>
        <v>2.0000000629999999</v>
      </c>
    </row>
    <row r="27" spans="1:6" x14ac:dyDescent="0.3">
      <c r="A27" s="15">
        <v>3</v>
      </c>
      <c r="B27" s="4" t="str">
        <f>IF(C27="","",A27)</f>
        <v/>
      </c>
      <c r="C27" t="str">
        <f>IFERROR(VLOOKUP(A27,ESTOQUE!A:E,4,0),"")</f>
        <v/>
      </c>
      <c r="D27" s="4" t="str">
        <f>IFERROR(VLOOKUP(A27,ESTOQUE!A:E,5,0),"")</f>
        <v/>
      </c>
      <c r="E27" s="4" t="str">
        <f>IFERROR(VLOOKUP(A27,ESTOQUE!A:F,6,0),"")</f>
        <v/>
      </c>
      <c r="F27" s="14" t="str">
        <f>IFERROR(VLOOKUP(A27,ESTOQUE!A:J,7,0),"")</f>
        <v/>
      </c>
    </row>
    <row r="28" spans="1:6" x14ac:dyDescent="0.3">
      <c r="A28" s="15">
        <v>4</v>
      </c>
      <c r="B28" s="4" t="str">
        <f>IF(C28="","",A28)</f>
        <v/>
      </c>
      <c r="C28" t="str">
        <f>IFERROR(VLOOKUP(A28,ESTOQUE!A:E,4,0),"")</f>
        <v/>
      </c>
      <c r="D28" s="4" t="str">
        <f>IFERROR(VLOOKUP(A28,ESTOQUE!A:E,5,0),"")</f>
        <v/>
      </c>
      <c r="E28" s="4" t="str">
        <f>IFERROR(VLOOKUP(A28,ESTOQUE!A:F,6,0),"")</f>
        <v/>
      </c>
      <c r="F28" s="14" t="str">
        <f>IFERROR(VLOOKUP(A28,ESTOQUE!A:J,7,0),"")</f>
        <v/>
      </c>
    </row>
    <row r="29" spans="1:6" x14ac:dyDescent="0.3">
      <c r="A29" s="15">
        <v>5</v>
      </c>
      <c r="B29" s="4">
        <f>IF(C29="","",A29)</f>
        <v>5</v>
      </c>
      <c r="C29" t="str">
        <f>IFERROR(VLOOKUP(A29,ESTOQUE!A:E,4,0),"")</f>
        <v>QUEIJO</v>
      </c>
      <c r="D29" s="4">
        <f>IFERROR(VLOOKUP(A29,ESTOQUE!A:E,5,0),"")</f>
        <v>2</v>
      </c>
      <c r="E29" s="4">
        <f>IFERROR(VLOOKUP(A29,ESTOQUE!A:F,6,0),"")</f>
        <v>1</v>
      </c>
      <c r="F29" s="14">
        <f>IFERROR(VLOOKUP(A29,ESTOQUE!A:J,7,0),"")</f>
        <v>1.0000001679999999</v>
      </c>
    </row>
    <row r="37" spans="21:24" ht="15" thickBot="1" x14ac:dyDescent="0.35"/>
    <row r="38" spans="21:24" ht="15" thickBot="1" x14ac:dyDescent="0.35">
      <c r="U38" s="19" t="s">
        <v>104</v>
      </c>
      <c r="V38" s="19" t="s">
        <v>105</v>
      </c>
      <c r="W38" s="19" t="s">
        <v>106</v>
      </c>
      <c r="X38" s="19" t="s">
        <v>107</v>
      </c>
    </row>
    <row r="39" spans="21:24" ht="15" customHeight="1" thickBot="1" x14ac:dyDescent="0.35">
      <c r="U39" s="22">
        <v>43702</v>
      </c>
      <c r="V39" s="19" t="s">
        <v>50</v>
      </c>
      <c r="W39" s="20" t="s">
        <v>108</v>
      </c>
      <c r="X39" s="23" t="s">
        <v>109</v>
      </c>
    </row>
    <row r="40" spans="21:24" ht="15" thickBot="1" x14ac:dyDescent="0.35">
      <c r="U40" s="22">
        <v>43699</v>
      </c>
      <c r="V40" s="19" t="s">
        <v>39</v>
      </c>
      <c r="W40" s="20" t="s">
        <v>110</v>
      </c>
      <c r="X40" s="24" t="s">
        <v>78</v>
      </c>
    </row>
    <row r="41" spans="21:24" ht="15" thickBot="1" x14ac:dyDescent="0.35">
      <c r="U41" s="22">
        <v>43692</v>
      </c>
      <c r="V41" s="19" t="s">
        <v>53</v>
      </c>
      <c r="W41" s="20" t="s">
        <v>111</v>
      </c>
      <c r="X41" s="23" t="s">
        <v>109</v>
      </c>
    </row>
    <row r="42" spans="21:24" ht="15" thickBot="1" x14ac:dyDescent="0.35">
      <c r="U42" s="22">
        <v>43666</v>
      </c>
      <c r="V42" s="19" t="s">
        <v>54</v>
      </c>
      <c r="W42" s="20" t="s">
        <v>112</v>
      </c>
      <c r="X42" s="24" t="s">
        <v>78</v>
      </c>
    </row>
    <row r="43" spans="21:24" ht="15" thickBot="1" x14ac:dyDescent="0.35">
      <c r="U43" s="22">
        <v>43656</v>
      </c>
      <c r="V43" s="19" t="s">
        <v>51</v>
      </c>
      <c r="W43" s="20" t="s">
        <v>113</v>
      </c>
      <c r="X43" s="23" t="s">
        <v>109</v>
      </c>
    </row>
  </sheetData>
  <conditionalFormatting sqref="B12:B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B2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>
                <anchor moveWithCells="1">
                  <from>
                    <xdr:col>1</xdr:col>
                    <xdr:colOff>15240</xdr:colOff>
                    <xdr:row>7</xdr:row>
                    <xdr:rowOff>121920</xdr:rowOff>
                  </from>
                  <to>
                    <xdr:col>2</xdr:col>
                    <xdr:colOff>723900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Drop Down 3">
              <controlPr defaultSize="0" autoLine="0" autoPict="0">
                <anchor moveWithCells="1">
                  <from>
                    <xdr:col>0</xdr:col>
                    <xdr:colOff>571500</xdr:colOff>
                    <xdr:row>20</xdr:row>
                    <xdr:rowOff>53340</xdr:rowOff>
                  </from>
                  <to>
                    <xdr:col>2</xdr:col>
                    <xdr:colOff>739140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Drop Down 4">
              <controlPr defaultSize="0" autoLine="0" autoPict="0">
                <anchor moveWithCells="1">
                  <from>
                    <xdr:col>6</xdr:col>
                    <xdr:colOff>304800</xdr:colOff>
                    <xdr:row>20</xdr:row>
                    <xdr:rowOff>60960</xdr:rowOff>
                  </from>
                  <to>
                    <xdr:col>9</xdr:col>
                    <xdr:colOff>114300</xdr:colOff>
                    <xdr:row>21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Drop Down 5">
              <controlPr defaultSize="0" autoLine="0" autoPict="0">
                <anchor moveWithCells="1">
                  <from>
                    <xdr:col>19</xdr:col>
                    <xdr:colOff>60960</xdr:colOff>
                    <xdr:row>20</xdr:row>
                    <xdr:rowOff>91440</xdr:rowOff>
                  </from>
                  <to>
                    <xdr:col>20</xdr:col>
                    <xdr:colOff>388620</xdr:colOff>
                    <xdr:row>21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Drop Down 6">
              <controlPr defaultSize="0" autoLine="0" autoPict="0">
                <anchor moveWithCells="1">
                  <from>
                    <xdr:col>0</xdr:col>
                    <xdr:colOff>601980</xdr:colOff>
                    <xdr:row>33</xdr:row>
                    <xdr:rowOff>175260</xdr:rowOff>
                  </from>
                  <to>
                    <xdr:col>2</xdr:col>
                    <xdr:colOff>708660</xdr:colOff>
                    <xdr:row>35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5FB82-F6B2-4A5F-84B8-39358EA60750}">
  <sheetPr codeName="Sheet1"/>
  <dimension ref="B2:F11"/>
  <sheetViews>
    <sheetView workbookViewId="0">
      <selection activeCell="H33" sqref="H33"/>
    </sheetView>
  </sheetViews>
  <sheetFormatPr defaultRowHeight="14.4" x14ac:dyDescent="0.3"/>
  <cols>
    <col min="2" max="2" width="14.21875" bestFit="1" customWidth="1"/>
  </cols>
  <sheetData>
    <row r="2" spans="2:6" x14ac:dyDescent="0.3">
      <c r="B2" t="s">
        <v>2</v>
      </c>
      <c r="D2" t="s">
        <v>6</v>
      </c>
      <c r="F2" t="s">
        <v>13</v>
      </c>
    </row>
    <row r="3" spans="2:6" x14ac:dyDescent="0.3">
      <c r="B3" t="s">
        <v>0</v>
      </c>
      <c r="D3" t="s">
        <v>7</v>
      </c>
      <c r="F3" t="s">
        <v>14</v>
      </c>
    </row>
    <row r="4" spans="2:6" x14ac:dyDescent="0.3">
      <c r="B4" t="s">
        <v>23</v>
      </c>
      <c r="D4" t="s">
        <v>8</v>
      </c>
      <c r="F4" t="s">
        <v>15</v>
      </c>
    </row>
    <row r="5" spans="2:6" x14ac:dyDescent="0.3">
      <c r="B5" t="s">
        <v>24</v>
      </c>
      <c r="D5" s="1" t="s">
        <v>9</v>
      </c>
      <c r="F5" t="s">
        <v>16</v>
      </c>
    </row>
    <row r="6" spans="2:6" x14ac:dyDescent="0.3">
      <c r="D6" s="2" t="s">
        <v>10</v>
      </c>
      <c r="F6" t="s">
        <v>17</v>
      </c>
    </row>
    <row r="7" spans="2:6" x14ac:dyDescent="0.3">
      <c r="D7" s="2" t="s">
        <v>11</v>
      </c>
      <c r="F7" t="s">
        <v>18</v>
      </c>
    </row>
    <row r="8" spans="2:6" x14ac:dyDescent="0.3">
      <c r="B8" t="s">
        <v>3</v>
      </c>
      <c r="D8" s="2" t="s">
        <v>12</v>
      </c>
      <c r="F8" t="s">
        <v>22</v>
      </c>
    </row>
    <row r="9" spans="2:6" x14ac:dyDescent="0.3">
      <c r="B9" t="s">
        <v>1</v>
      </c>
      <c r="F9" t="s">
        <v>21</v>
      </c>
    </row>
    <row r="10" spans="2:6" x14ac:dyDescent="0.3">
      <c r="B10" t="s">
        <v>4</v>
      </c>
      <c r="F10" t="s">
        <v>19</v>
      </c>
    </row>
    <row r="11" spans="2:6" x14ac:dyDescent="0.3">
      <c r="B11" t="s">
        <v>5</v>
      </c>
      <c r="F11" t="s">
        <v>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FD8C8-3E2A-4FC8-BCEE-2B1086617D86}">
  <sheetPr codeName="Sheet3"/>
  <dimension ref="B2:M110"/>
  <sheetViews>
    <sheetView workbookViewId="0"/>
  </sheetViews>
  <sheetFormatPr defaultRowHeight="14.4" x14ac:dyDescent="0.3"/>
  <cols>
    <col min="5" max="5" width="13.6640625" bestFit="1" customWidth="1"/>
  </cols>
  <sheetData>
    <row r="2" spans="2:13" x14ac:dyDescent="0.3">
      <c r="D2" t="s">
        <v>37</v>
      </c>
      <c r="E2" t="s">
        <v>38</v>
      </c>
      <c r="J2" t="s">
        <v>26</v>
      </c>
      <c r="K2" t="s">
        <v>85</v>
      </c>
      <c r="L2" t="s">
        <v>86</v>
      </c>
      <c r="M2" t="s">
        <v>84</v>
      </c>
    </row>
    <row r="3" spans="2:13" x14ac:dyDescent="0.3">
      <c r="B3">
        <v>1</v>
      </c>
      <c r="C3">
        <v>2769</v>
      </c>
      <c r="D3" s="3" t="s">
        <v>39</v>
      </c>
      <c r="E3" t="s">
        <v>40</v>
      </c>
      <c r="J3">
        <v>1</v>
      </c>
      <c r="K3" s="3" t="s">
        <v>39</v>
      </c>
      <c r="L3" t="s">
        <v>40</v>
      </c>
      <c r="M3" t="s">
        <v>87</v>
      </c>
    </row>
    <row r="4" spans="2:13" x14ac:dyDescent="0.3">
      <c r="B4">
        <f t="shared" ref="B4:B11" si="0">B3+1</f>
        <v>2</v>
      </c>
      <c r="C4">
        <v>12278</v>
      </c>
      <c r="D4" s="3" t="s">
        <v>49</v>
      </c>
      <c r="E4" t="s">
        <v>41</v>
      </c>
      <c r="J4">
        <v>1</v>
      </c>
      <c r="K4" s="3" t="s">
        <v>49</v>
      </c>
      <c r="L4" t="s">
        <v>41</v>
      </c>
    </row>
    <row r="5" spans="2:13" x14ac:dyDescent="0.3">
      <c r="B5">
        <f t="shared" si="0"/>
        <v>3</v>
      </c>
      <c r="C5">
        <v>56365</v>
      </c>
      <c r="D5" s="3" t="s">
        <v>50</v>
      </c>
      <c r="E5" t="s">
        <v>42</v>
      </c>
      <c r="J5">
        <v>1</v>
      </c>
      <c r="K5" s="3" t="s">
        <v>50</v>
      </c>
      <c r="L5" t="s">
        <v>42</v>
      </c>
    </row>
    <row r="6" spans="2:13" x14ac:dyDescent="0.3">
      <c r="B6">
        <f t="shared" si="0"/>
        <v>4</v>
      </c>
      <c r="C6">
        <v>57543</v>
      </c>
      <c r="D6" s="3" t="s">
        <v>51</v>
      </c>
      <c r="E6" t="s">
        <v>43</v>
      </c>
      <c r="J6">
        <v>1</v>
      </c>
      <c r="K6" s="3" t="s">
        <v>51</v>
      </c>
      <c r="L6" t="s">
        <v>43</v>
      </c>
    </row>
    <row r="7" spans="2:13" x14ac:dyDescent="0.3">
      <c r="B7">
        <f t="shared" si="0"/>
        <v>5</v>
      </c>
      <c r="C7">
        <v>61673</v>
      </c>
      <c r="D7" s="3" t="s">
        <v>52</v>
      </c>
      <c r="E7" t="s">
        <v>44</v>
      </c>
      <c r="J7">
        <v>1</v>
      </c>
      <c r="K7" s="3" t="s">
        <v>52</v>
      </c>
      <c r="L7" t="s">
        <v>44</v>
      </c>
    </row>
    <row r="8" spans="2:13" x14ac:dyDescent="0.3">
      <c r="B8">
        <f t="shared" si="0"/>
        <v>6</v>
      </c>
      <c r="C8">
        <v>62286</v>
      </c>
      <c r="D8" s="3" t="s">
        <v>53</v>
      </c>
      <c r="E8" t="s">
        <v>45</v>
      </c>
      <c r="J8">
        <v>1</v>
      </c>
      <c r="K8" s="3" t="s">
        <v>53</v>
      </c>
      <c r="L8" t="s">
        <v>45</v>
      </c>
    </row>
    <row r="9" spans="2:13" x14ac:dyDescent="0.3">
      <c r="B9">
        <f t="shared" si="0"/>
        <v>7</v>
      </c>
      <c r="C9">
        <v>62900</v>
      </c>
      <c r="D9" s="3" t="s">
        <v>54</v>
      </c>
      <c r="E9" t="s">
        <v>46</v>
      </c>
      <c r="J9">
        <v>1</v>
      </c>
      <c r="K9" s="3" t="s">
        <v>54</v>
      </c>
      <c r="L9" t="s">
        <v>46</v>
      </c>
    </row>
    <row r="10" spans="2:13" x14ac:dyDescent="0.3">
      <c r="B10">
        <f t="shared" si="0"/>
        <v>8</v>
      </c>
      <c r="C10">
        <v>90364</v>
      </c>
      <c r="D10" s="3" t="s">
        <v>55</v>
      </c>
      <c r="E10" t="s">
        <v>47</v>
      </c>
      <c r="J10">
        <v>1</v>
      </c>
      <c r="K10" s="3" t="s">
        <v>55</v>
      </c>
      <c r="L10" t="s">
        <v>47</v>
      </c>
    </row>
    <row r="11" spans="2:13" x14ac:dyDescent="0.3">
      <c r="B11">
        <f t="shared" si="0"/>
        <v>9</v>
      </c>
      <c r="C11">
        <v>98663</v>
      </c>
      <c r="D11" s="3" t="s">
        <v>56</v>
      </c>
      <c r="E11" t="s">
        <v>48</v>
      </c>
      <c r="J11">
        <v>1</v>
      </c>
      <c r="K11" s="3" t="s">
        <v>56</v>
      </c>
      <c r="L11" t="s">
        <v>48</v>
      </c>
    </row>
    <row r="12" spans="2:13" x14ac:dyDescent="0.3">
      <c r="J12">
        <v>2</v>
      </c>
      <c r="K12" s="3" t="s">
        <v>39</v>
      </c>
      <c r="L12" t="s">
        <v>40</v>
      </c>
    </row>
    <row r="13" spans="2:13" x14ac:dyDescent="0.3">
      <c r="J13">
        <v>2</v>
      </c>
      <c r="K13" s="3" t="s">
        <v>49</v>
      </c>
      <c r="L13" t="s">
        <v>41</v>
      </c>
    </row>
    <row r="14" spans="2:13" x14ac:dyDescent="0.3">
      <c r="J14">
        <v>2</v>
      </c>
      <c r="K14" s="3" t="s">
        <v>50</v>
      </c>
      <c r="L14" t="s">
        <v>42</v>
      </c>
    </row>
    <row r="15" spans="2:13" x14ac:dyDescent="0.3">
      <c r="J15">
        <v>2</v>
      </c>
      <c r="K15" s="3" t="s">
        <v>51</v>
      </c>
      <c r="L15" t="s">
        <v>43</v>
      </c>
    </row>
    <row r="16" spans="2:13" x14ac:dyDescent="0.3">
      <c r="J16">
        <v>2</v>
      </c>
      <c r="K16" s="3" t="s">
        <v>52</v>
      </c>
      <c r="L16" t="s">
        <v>44</v>
      </c>
    </row>
    <row r="17" spans="10:12" x14ac:dyDescent="0.3">
      <c r="J17">
        <v>2</v>
      </c>
      <c r="K17" s="3" t="s">
        <v>53</v>
      </c>
      <c r="L17" t="s">
        <v>45</v>
      </c>
    </row>
    <row r="18" spans="10:12" x14ac:dyDescent="0.3">
      <c r="J18">
        <v>2</v>
      </c>
      <c r="K18" s="3" t="s">
        <v>54</v>
      </c>
      <c r="L18" t="s">
        <v>46</v>
      </c>
    </row>
    <row r="19" spans="10:12" x14ac:dyDescent="0.3">
      <c r="J19">
        <v>2</v>
      </c>
      <c r="K19" s="3" t="s">
        <v>55</v>
      </c>
      <c r="L19" t="s">
        <v>47</v>
      </c>
    </row>
    <row r="20" spans="10:12" x14ac:dyDescent="0.3">
      <c r="J20">
        <v>2</v>
      </c>
      <c r="K20" s="3" t="s">
        <v>56</v>
      </c>
      <c r="L20" t="s">
        <v>48</v>
      </c>
    </row>
    <row r="21" spans="10:12" x14ac:dyDescent="0.3">
      <c r="J21">
        <f>J20+1</f>
        <v>3</v>
      </c>
      <c r="K21" s="3" t="s">
        <v>39</v>
      </c>
      <c r="L21" t="s">
        <v>40</v>
      </c>
    </row>
    <row r="22" spans="10:12" x14ac:dyDescent="0.3">
      <c r="J22">
        <f t="shared" ref="J22:J29" si="1">J21</f>
        <v>3</v>
      </c>
      <c r="K22" s="3" t="s">
        <v>49</v>
      </c>
      <c r="L22" t="s">
        <v>41</v>
      </c>
    </row>
    <row r="23" spans="10:12" x14ac:dyDescent="0.3">
      <c r="J23">
        <f t="shared" si="1"/>
        <v>3</v>
      </c>
      <c r="K23" s="3" t="s">
        <v>50</v>
      </c>
      <c r="L23" t="s">
        <v>42</v>
      </c>
    </row>
    <row r="24" spans="10:12" x14ac:dyDescent="0.3">
      <c r="J24">
        <f t="shared" si="1"/>
        <v>3</v>
      </c>
      <c r="K24" s="3" t="s">
        <v>51</v>
      </c>
      <c r="L24" t="s">
        <v>43</v>
      </c>
    </row>
    <row r="25" spans="10:12" x14ac:dyDescent="0.3">
      <c r="J25">
        <f t="shared" si="1"/>
        <v>3</v>
      </c>
      <c r="K25" s="3" t="s">
        <v>52</v>
      </c>
      <c r="L25" t="s">
        <v>44</v>
      </c>
    </row>
    <row r="26" spans="10:12" x14ac:dyDescent="0.3">
      <c r="J26">
        <f t="shared" si="1"/>
        <v>3</v>
      </c>
      <c r="K26" s="3" t="s">
        <v>53</v>
      </c>
      <c r="L26" t="s">
        <v>45</v>
      </c>
    </row>
    <row r="27" spans="10:12" x14ac:dyDescent="0.3">
      <c r="J27">
        <f t="shared" si="1"/>
        <v>3</v>
      </c>
      <c r="K27" s="3" t="s">
        <v>54</v>
      </c>
      <c r="L27" t="s">
        <v>46</v>
      </c>
    </row>
    <row r="28" spans="10:12" x14ac:dyDescent="0.3">
      <c r="J28">
        <f t="shared" si="1"/>
        <v>3</v>
      </c>
      <c r="K28" s="3" t="s">
        <v>55</v>
      </c>
      <c r="L28" t="s">
        <v>47</v>
      </c>
    </row>
    <row r="29" spans="10:12" x14ac:dyDescent="0.3">
      <c r="J29">
        <f t="shared" si="1"/>
        <v>3</v>
      </c>
      <c r="K29" s="3" t="s">
        <v>56</v>
      </c>
      <c r="L29" t="s">
        <v>48</v>
      </c>
    </row>
    <row r="30" spans="10:12" x14ac:dyDescent="0.3">
      <c r="J30">
        <f>J29+1</f>
        <v>4</v>
      </c>
      <c r="K30" s="3" t="s">
        <v>39</v>
      </c>
      <c r="L30" t="s">
        <v>40</v>
      </c>
    </row>
    <row r="31" spans="10:12" x14ac:dyDescent="0.3">
      <c r="J31">
        <f t="shared" ref="J31:J38" si="2">J30</f>
        <v>4</v>
      </c>
      <c r="K31" s="3" t="s">
        <v>49</v>
      </c>
      <c r="L31" t="s">
        <v>41</v>
      </c>
    </row>
    <row r="32" spans="10:12" x14ac:dyDescent="0.3">
      <c r="J32">
        <f t="shared" si="2"/>
        <v>4</v>
      </c>
      <c r="K32" s="3" t="s">
        <v>50</v>
      </c>
      <c r="L32" t="s">
        <v>42</v>
      </c>
    </row>
    <row r="33" spans="10:12" x14ac:dyDescent="0.3">
      <c r="J33">
        <f t="shared" si="2"/>
        <v>4</v>
      </c>
      <c r="K33" s="3" t="s">
        <v>51</v>
      </c>
      <c r="L33" t="s">
        <v>43</v>
      </c>
    </row>
    <row r="34" spans="10:12" x14ac:dyDescent="0.3">
      <c r="J34">
        <f t="shared" si="2"/>
        <v>4</v>
      </c>
      <c r="K34" s="3" t="s">
        <v>52</v>
      </c>
      <c r="L34" t="s">
        <v>44</v>
      </c>
    </row>
    <row r="35" spans="10:12" x14ac:dyDescent="0.3">
      <c r="J35">
        <f t="shared" si="2"/>
        <v>4</v>
      </c>
      <c r="K35" s="3" t="s">
        <v>53</v>
      </c>
      <c r="L35" t="s">
        <v>45</v>
      </c>
    </row>
    <row r="36" spans="10:12" x14ac:dyDescent="0.3">
      <c r="J36">
        <f t="shared" si="2"/>
        <v>4</v>
      </c>
      <c r="K36" s="3" t="s">
        <v>54</v>
      </c>
      <c r="L36" t="s">
        <v>46</v>
      </c>
    </row>
    <row r="37" spans="10:12" x14ac:dyDescent="0.3">
      <c r="J37">
        <f t="shared" si="2"/>
        <v>4</v>
      </c>
      <c r="K37" s="3" t="s">
        <v>55</v>
      </c>
      <c r="L37" t="s">
        <v>47</v>
      </c>
    </row>
    <row r="38" spans="10:12" x14ac:dyDescent="0.3">
      <c r="J38">
        <f t="shared" si="2"/>
        <v>4</v>
      </c>
      <c r="K38" s="3" t="s">
        <v>56</v>
      </c>
      <c r="L38" t="s">
        <v>48</v>
      </c>
    </row>
    <row r="39" spans="10:12" x14ac:dyDescent="0.3">
      <c r="J39">
        <f>J38+1</f>
        <v>5</v>
      </c>
      <c r="K39" s="3" t="s">
        <v>39</v>
      </c>
      <c r="L39" t="s">
        <v>40</v>
      </c>
    </row>
    <row r="40" spans="10:12" x14ac:dyDescent="0.3">
      <c r="J40">
        <f t="shared" ref="J40:J47" si="3">J39</f>
        <v>5</v>
      </c>
      <c r="K40" s="3" t="s">
        <v>49</v>
      </c>
      <c r="L40" t="s">
        <v>41</v>
      </c>
    </row>
    <row r="41" spans="10:12" x14ac:dyDescent="0.3">
      <c r="J41">
        <f t="shared" si="3"/>
        <v>5</v>
      </c>
      <c r="K41" s="3" t="s">
        <v>50</v>
      </c>
      <c r="L41" t="s">
        <v>42</v>
      </c>
    </row>
    <row r="42" spans="10:12" x14ac:dyDescent="0.3">
      <c r="J42">
        <f t="shared" si="3"/>
        <v>5</v>
      </c>
      <c r="K42" s="3" t="s">
        <v>51</v>
      </c>
      <c r="L42" t="s">
        <v>43</v>
      </c>
    </row>
    <row r="43" spans="10:12" x14ac:dyDescent="0.3">
      <c r="J43">
        <f t="shared" si="3"/>
        <v>5</v>
      </c>
      <c r="K43" s="3" t="s">
        <v>52</v>
      </c>
      <c r="L43" t="s">
        <v>44</v>
      </c>
    </row>
    <row r="44" spans="10:12" x14ac:dyDescent="0.3">
      <c r="J44">
        <f t="shared" si="3"/>
        <v>5</v>
      </c>
      <c r="K44" s="3" t="s">
        <v>53</v>
      </c>
      <c r="L44" t="s">
        <v>45</v>
      </c>
    </row>
    <row r="45" spans="10:12" x14ac:dyDescent="0.3">
      <c r="J45">
        <f t="shared" si="3"/>
        <v>5</v>
      </c>
      <c r="K45" s="3" t="s">
        <v>54</v>
      </c>
      <c r="L45" t="s">
        <v>46</v>
      </c>
    </row>
    <row r="46" spans="10:12" x14ac:dyDescent="0.3">
      <c r="J46">
        <f t="shared" si="3"/>
        <v>5</v>
      </c>
      <c r="K46" s="3" t="s">
        <v>55</v>
      </c>
      <c r="L46" t="s">
        <v>47</v>
      </c>
    </row>
    <row r="47" spans="10:12" x14ac:dyDescent="0.3">
      <c r="J47">
        <f t="shared" si="3"/>
        <v>5</v>
      </c>
      <c r="K47" s="3" t="s">
        <v>56</v>
      </c>
      <c r="L47" t="s">
        <v>48</v>
      </c>
    </row>
    <row r="48" spans="10:12" x14ac:dyDescent="0.3">
      <c r="J48">
        <f>J47+1</f>
        <v>6</v>
      </c>
      <c r="K48" s="3" t="s">
        <v>39</v>
      </c>
      <c r="L48" t="s">
        <v>40</v>
      </c>
    </row>
    <row r="49" spans="10:12" x14ac:dyDescent="0.3">
      <c r="J49">
        <f t="shared" ref="J49:J56" si="4">J48</f>
        <v>6</v>
      </c>
      <c r="K49" s="3" t="s">
        <v>49</v>
      </c>
      <c r="L49" t="s">
        <v>41</v>
      </c>
    </row>
    <row r="50" spans="10:12" x14ac:dyDescent="0.3">
      <c r="J50">
        <f t="shared" si="4"/>
        <v>6</v>
      </c>
      <c r="K50" s="3" t="s">
        <v>50</v>
      </c>
      <c r="L50" t="s">
        <v>42</v>
      </c>
    </row>
    <row r="51" spans="10:12" x14ac:dyDescent="0.3">
      <c r="J51">
        <f t="shared" si="4"/>
        <v>6</v>
      </c>
      <c r="K51" s="3" t="s">
        <v>51</v>
      </c>
      <c r="L51" t="s">
        <v>43</v>
      </c>
    </row>
    <row r="52" spans="10:12" x14ac:dyDescent="0.3">
      <c r="J52">
        <f t="shared" si="4"/>
        <v>6</v>
      </c>
      <c r="K52" s="3" t="s">
        <v>52</v>
      </c>
      <c r="L52" t="s">
        <v>44</v>
      </c>
    </row>
    <row r="53" spans="10:12" x14ac:dyDescent="0.3">
      <c r="J53">
        <f t="shared" si="4"/>
        <v>6</v>
      </c>
      <c r="K53" s="3" t="s">
        <v>53</v>
      </c>
      <c r="L53" t="s">
        <v>45</v>
      </c>
    </row>
    <row r="54" spans="10:12" x14ac:dyDescent="0.3">
      <c r="J54">
        <f t="shared" si="4"/>
        <v>6</v>
      </c>
      <c r="K54" s="3" t="s">
        <v>54</v>
      </c>
      <c r="L54" t="s">
        <v>46</v>
      </c>
    </row>
    <row r="55" spans="10:12" x14ac:dyDescent="0.3">
      <c r="J55">
        <f t="shared" si="4"/>
        <v>6</v>
      </c>
      <c r="K55" s="3" t="s">
        <v>55</v>
      </c>
      <c r="L55" t="s">
        <v>47</v>
      </c>
    </row>
    <row r="56" spans="10:12" x14ac:dyDescent="0.3">
      <c r="J56">
        <f t="shared" si="4"/>
        <v>6</v>
      </c>
      <c r="K56" s="3" t="s">
        <v>56</v>
      </c>
      <c r="L56" t="s">
        <v>48</v>
      </c>
    </row>
    <row r="57" spans="10:12" x14ac:dyDescent="0.3">
      <c r="J57">
        <f>J56+1</f>
        <v>7</v>
      </c>
      <c r="K57" s="3" t="s">
        <v>39</v>
      </c>
      <c r="L57" t="s">
        <v>40</v>
      </c>
    </row>
    <row r="58" spans="10:12" x14ac:dyDescent="0.3">
      <c r="J58">
        <f t="shared" ref="J58:J65" si="5">J57</f>
        <v>7</v>
      </c>
      <c r="K58" s="3" t="s">
        <v>49</v>
      </c>
      <c r="L58" t="s">
        <v>41</v>
      </c>
    </row>
    <row r="59" spans="10:12" x14ac:dyDescent="0.3">
      <c r="J59">
        <f t="shared" si="5"/>
        <v>7</v>
      </c>
      <c r="K59" s="3" t="s">
        <v>50</v>
      </c>
      <c r="L59" t="s">
        <v>42</v>
      </c>
    </row>
    <row r="60" spans="10:12" x14ac:dyDescent="0.3">
      <c r="J60">
        <f t="shared" si="5"/>
        <v>7</v>
      </c>
      <c r="K60" s="3" t="s">
        <v>51</v>
      </c>
      <c r="L60" t="s">
        <v>43</v>
      </c>
    </row>
    <row r="61" spans="10:12" x14ac:dyDescent="0.3">
      <c r="J61">
        <f t="shared" si="5"/>
        <v>7</v>
      </c>
      <c r="K61" s="3" t="s">
        <v>52</v>
      </c>
      <c r="L61" t="s">
        <v>44</v>
      </c>
    </row>
    <row r="62" spans="10:12" x14ac:dyDescent="0.3">
      <c r="J62">
        <f t="shared" si="5"/>
        <v>7</v>
      </c>
      <c r="K62" s="3" t="s">
        <v>53</v>
      </c>
      <c r="L62" t="s">
        <v>45</v>
      </c>
    </row>
    <row r="63" spans="10:12" x14ac:dyDescent="0.3">
      <c r="J63">
        <f t="shared" si="5"/>
        <v>7</v>
      </c>
      <c r="K63" s="3" t="s">
        <v>54</v>
      </c>
      <c r="L63" t="s">
        <v>46</v>
      </c>
    </row>
    <row r="64" spans="10:12" x14ac:dyDescent="0.3">
      <c r="J64">
        <f t="shared" si="5"/>
        <v>7</v>
      </c>
      <c r="K64" s="3" t="s">
        <v>55</v>
      </c>
      <c r="L64" t="s">
        <v>47</v>
      </c>
    </row>
    <row r="65" spans="10:12" x14ac:dyDescent="0.3">
      <c r="J65">
        <f t="shared" si="5"/>
        <v>7</v>
      </c>
      <c r="K65" s="3" t="s">
        <v>56</v>
      </c>
      <c r="L65" t="s">
        <v>48</v>
      </c>
    </row>
    <row r="66" spans="10:12" x14ac:dyDescent="0.3">
      <c r="J66">
        <f>J65+1</f>
        <v>8</v>
      </c>
      <c r="K66" s="3" t="s">
        <v>39</v>
      </c>
      <c r="L66" t="s">
        <v>40</v>
      </c>
    </row>
    <row r="67" spans="10:12" x14ac:dyDescent="0.3">
      <c r="J67">
        <f t="shared" ref="J67:J74" si="6">J66</f>
        <v>8</v>
      </c>
      <c r="K67" s="3" t="s">
        <v>49</v>
      </c>
      <c r="L67" t="s">
        <v>41</v>
      </c>
    </row>
    <row r="68" spans="10:12" x14ac:dyDescent="0.3">
      <c r="J68">
        <f t="shared" si="6"/>
        <v>8</v>
      </c>
      <c r="K68" s="3" t="s">
        <v>50</v>
      </c>
      <c r="L68" t="s">
        <v>42</v>
      </c>
    </row>
    <row r="69" spans="10:12" x14ac:dyDescent="0.3">
      <c r="J69">
        <f t="shared" si="6"/>
        <v>8</v>
      </c>
      <c r="K69" s="3" t="s">
        <v>51</v>
      </c>
      <c r="L69" t="s">
        <v>43</v>
      </c>
    </row>
    <row r="70" spans="10:12" x14ac:dyDescent="0.3">
      <c r="J70">
        <f t="shared" si="6"/>
        <v>8</v>
      </c>
      <c r="K70" s="3" t="s">
        <v>52</v>
      </c>
      <c r="L70" t="s">
        <v>44</v>
      </c>
    </row>
    <row r="71" spans="10:12" x14ac:dyDescent="0.3">
      <c r="J71">
        <f t="shared" si="6"/>
        <v>8</v>
      </c>
      <c r="K71" s="3" t="s">
        <v>53</v>
      </c>
      <c r="L71" t="s">
        <v>45</v>
      </c>
    </row>
    <row r="72" spans="10:12" x14ac:dyDescent="0.3">
      <c r="J72">
        <f t="shared" si="6"/>
        <v>8</v>
      </c>
      <c r="K72" s="3" t="s">
        <v>54</v>
      </c>
      <c r="L72" t="s">
        <v>46</v>
      </c>
    </row>
    <row r="73" spans="10:12" x14ac:dyDescent="0.3">
      <c r="J73">
        <f t="shared" si="6"/>
        <v>8</v>
      </c>
      <c r="K73" s="3" t="s">
        <v>55</v>
      </c>
      <c r="L73" t="s">
        <v>47</v>
      </c>
    </row>
    <row r="74" spans="10:12" x14ac:dyDescent="0.3">
      <c r="J74">
        <f t="shared" si="6"/>
        <v>8</v>
      </c>
      <c r="K74" s="3" t="s">
        <v>56</v>
      </c>
      <c r="L74" t="s">
        <v>48</v>
      </c>
    </row>
    <row r="75" spans="10:12" x14ac:dyDescent="0.3">
      <c r="J75">
        <f>J74+1</f>
        <v>9</v>
      </c>
      <c r="K75" s="3" t="s">
        <v>39</v>
      </c>
      <c r="L75" t="s">
        <v>40</v>
      </c>
    </row>
    <row r="76" spans="10:12" x14ac:dyDescent="0.3">
      <c r="J76">
        <f t="shared" ref="J76:J83" si="7">J75</f>
        <v>9</v>
      </c>
      <c r="K76" s="3" t="s">
        <v>49</v>
      </c>
      <c r="L76" t="s">
        <v>41</v>
      </c>
    </row>
    <row r="77" spans="10:12" x14ac:dyDescent="0.3">
      <c r="J77">
        <f t="shared" si="7"/>
        <v>9</v>
      </c>
      <c r="K77" s="3" t="s">
        <v>50</v>
      </c>
      <c r="L77" t="s">
        <v>42</v>
      </c>
    </row>
    <row r="78" spans="10:12" x14ac:dyDescent="0.3">
      <c r="J78">
        <f t="shared" si="7"/>
        <v>9</v>
      </c>
      <c r="K78" s="3" t="s">
        <v>51</v>
      </c>
      <c r="L78" t="s">
        <v>43</v>
      </c>
    </row>
    <row r="79" spans="10:12" x14ac:dyDescent="0.3">
      <c r="J79">
        <f t="shared" si="7"/>
        <v>9</v>
      </c>
      <c r="K79" s="3" t="s">
        <v>52</v>
      </c>
      <c r="L79" t="s">
        <v>44</v>
      </c>
    </row>
    <row r="80" spans="10:12" x14ac:dyDescent="0.3">
      <c r="J80">
        <f t="shared" si="7"/>
        <v>9</v>
      </c>
      <c r="K80" s="3" t="s">
        <v>53</v>
      </c>
      <c r="L80" t="s">
        <v>45</v>
      </c>
    </row>
    <row r="81" spans="10:12" x14ac:dyDescent="0.3">
      <c r="J81">
        <f t="shared" si="7"/>
        <v>9</v>
      </c>
      <c r="K81" s="3" t="s">
        <v>54</v>
      </c>
      <c r="L81" t="s">
        <v>46</v>
      </c>
    </row>
    <row r="82" spans="10:12" x14ac:dyDescent="0.3">
      <c r="J82">
        <f t="shared" si="7"/>
        <v>9</v>
      </c>
      <c r="K82" s="3" t="s">
        <v>55</v>
      </c>
      <c r="L82" t="s">
        <v>47</v>
      </c>
    </row>
    <row r="83" spans="10:12" x14ac:dyDescent="0.3">
      <c r="J83">
        <f t="shared" si="7"/>
        <v>9</v>
      </c>
      <c r="K83" s="3" t="s">
        <v>56</v>
      </c>
      <c r="L83" t="s">
        <v>48</v>
      </c>
    </row>
    <row r="84" spans="10:12" x14ac:dyDescent="0.3">
      <c r="J84">
        <f>J83+1</f>
        <v>10</v>
      </c>
      <c r="K84" s="3" t="s">
        <v>39</v>
      </c>
      <c r="L84" t="s">
        <v>40</v>
      </c>
    </row>
    <row r="85" spans="10:12" x14ac:dyDescent="0.3">
      <c r="J85">
        <f t="shared" ref="J85:J92" si="8">J84</f>
        <v>10</v>
      </c>
      <c r="K85" s="3" t="s">
        <v>49</v>
      </c>
      <c r="L85" t="s">
        <v>41</v>
      </c>
    </row>
    <row r="86" spans="10:12" x14ac:dyDescent="0.3">
      <c r="J86">
        <f t="shared" si="8"/>
        <v>10</v>
      </c>
      <c r="K86" s="3" t="s">
        <v>50</v>
      </c>
      <c r="L86" t="s">
        <v>42</v>
      </c>
    </row>
    <row r="87" spans="10:12" x14ac:dyDescent="0.3">
      <c r="J87">
        <f t="shared" si="8"/>
        <v>10</v>
      </c>
      <c r="K87" s="3" t="s">
        <v>51</v>
      </c>
      <c r="L87" t="s">
        <v>43</v>
      </c>
    </row>
    <row r="88" spans="10:12" x14ac:dyDescent="0.3">
      <c r="J88">
        <f t="shared" si="8"/>
        <v>10</v>
      </c>
      <c r="K88" s="3" t="s">
        <v>52</v>
      </c>
      <c r="L88" t="s">
        <v>44</v>
      </c>
    </row>
    <row r="89" spans="10:12" x14ac:dyDescent="0.3">
      <c r="J89">
        <f t="shared" si="8"/>
        <v>10</v>
      </c>
      <c r="K89" s="3" t="s">
        <v>53</v>
      </c>
      <c r="L89" t="s">
        <v>45</v>
      </c>
    </row>
    <row r="90" spans="10:12" x14ac:dyDescent="0.3">
      <c r="J90">
        <f t="shared" si="8"/>
        <v>10</v>
      </c>
      <c r="K90" s="3" t="s">
        <v>54</v>
      </c>
      <c r="L90" t="s">
        <v>46</v>
      </c>
    </row>
    <row r="91" spans="10:12" x14ac:dyDescent="0.3">
      <c r="J91">
        <f t="shared" si="8"/>
        <v>10</v>
      </c>
      <c r="K91" s="3" t="s">
        <v>55</v>
      </c>
      <c r="L91" t="s">
        <v>47</v>
      </c>
    </row>
    <row r="92" spans="10:12" x14ac:dyDescent="0.3">
      <c r="J92">
        <f t="shared" si="8"/>
        <v>10</v>
      </c>
      <c r="K92" s="3" t="s">
        <v>56</v>
      </c>
      <c r="L92" t="s">
        <v>48</v>
      </c>
    </row>
    <row r="93" spans="10:12" x14ac:dyDescent="0.3">
      <c r="J93">
        <f>J92+1</f>
        <v>11</v>
      </c>
      <c r="K93" s="3" t="s">
        <v>39</v>
      </c>
      <c r="L93" t="s">
        <v>40</v>
      </c>
    </row>
    <row r="94" spans="10:12" x14ac:dyDescent="0.3">
      <c r="J94">
        <f t="shared" ref="J94:J101" si="9">J93</f>
        <v>11</v>
      </c>
      <c r="K94" s="3" t="s">
        <v>49</v>
      </c>
      <c r="L94" t="s">
        <v>41</v>
      </c>
    </row>
    <row r="95" spans="10:12" x14ac:dyDescent="0.3">
      <c r="J95">
        <f t="shared" si="9"/>
        <v>11</v>
      </c>
      <c r="K95" s="3" t="s">
        <v>50</v>
      </c>
      <c r="L95" t="s">
        <v>42</v>
      </c>
    </row>
    <row r="96" spans="10:12" x14ac:dyDescent="0.3">
      <c r="J96">
        <f t="shared" si="9"/>
        <v>11</v>
      </c>
      <c r="K96" s="3" t="s">
        <v>51</v>
      </c>
      <c r="L96" t="s">
        <v>43</v>
      </c>
    </row>
    <row r="97" spans="10:12" x14ac:dyDescent="0.3">
      <c r="J97">
        <f t="shared" si="9"/>
        <v>11</v>
      </c>
      <c r="K97" s="3" t="s">
        <v>52</v>
      </c>
      <c r="L97" t="s">
        <v>44</v>
      </c>
    </row>
    <row r="98" spans="10:12" x14ac:dyDescent="0.3">
      <c r="J98">
        <f t="shared" si="9"/>
        <v>11</v>
      </c>
      <c r="K98" s="3" t="s">
        <v>53</v>
      </c>
      <c r="L98" t="s">
        <v>45</v>
      </c>
    </row>
    <row r="99" spans="10:12" x14ac:dyDescent="0.3">
      <c r="J99">
        <f t="shared" si="9"/>
        <v>11</v>
      </c>
      <c r="K99" s="3" t="s">
        <v>54</v>
      </c>
      <c r="L99" t="s">
        <v>46</v>
      </c>
    </row>
    <row r="100" spans="10:12" x14ac:dyDescent="0.3">
      <c r="J100">
        <f t="shared" si="9"/>
        <v>11</v>
      </c>
      <c r="K100" s="3" t="s">
        <v>55</v>
      </c>
      <c r="L100" t="s">
        <v>47</v>
      </c>
    </row>
    <row r="101" spans="10:12" x14ac:dyDescent="0.3">
      <c r="J101">
        <f t="shared" si="9"/>
        <v>11</v>
      </c>
      <c r="K101" s="3" t="s">
        <v>56</v>
      </c>
      <c r="L101" t="s">
        <v>48</v>
      </c>
    </row>
    <row r="102" spans="10:12" x14ac:dyDescent="0.3">
      <c r="J102">
        <f>J101+1</f>
        <v>12</v>
      </c>
      <c r="K102" s="3" t="s">
        <v>39</v>
      </c>
      <c r="L102" t="s">
        <v>40</v>
      </c>
    </row>
    <row r="103" spans="10:12" x14ac:dyDescent="0.3">
      <c r="J103">
        <f t="shared" ref="J103:J110" si="10">J102</f>
        <v>12</v>
      </c>
      <c r="K103" s="3" t="s">
        <v>49</v>
      </c>
      <c r="L103" t="s">
        <v>41</v>
      </c>
    </row>
    <row r="104" spans="10:12" x14ac:dyDescent="0.3">
      <c r="J104">
        <f t="shared" si="10"/>
        <v>12</v>
      </c>
      <c r="K104" s="3" t="s">
        <v>50</v>
      </c>
      <c r="L104" t="s">
        <v>42</v>
      </c>
    </row>
    <row r="105" spans="10:12" x14ac:dyDescent="0.3">
      <c r="J105">
        <f t="shared" si="10"/>
        <v>12</v>
      </c>
      <c r="K105" s="3" t="s">
        <v>51</v>
      </c>
      <c r="L105" t="s">
        <v>43</v>
      </c>
    </row>
    <row r="106" spans="10:12" x14ac:dyDescent="0.3">
      <c r="J106">
        <f t="shared" si="10"/>
        <v>12</v>
      </c>
      <c r="K106" s="3" t="s">
        <v>52</v>
      </c>
      <c r="L106" t="s">
        <v>44</v>
      </c>
    </row>
    <row r="107" spans="10:12" x14ac:dyDescent="0.3">
      <c r="J107">
        <f t="shared" si="10"/>
        <v>12</v>
      </c>
      <c r="K107" s="3" t="s">
        <v>53</v>
      </c>
      <c r="L107" t="s">
        <v>45</v>
      </c>
    </row>
    <row r="108" spans="10:12" x14ac:dyDescent="0.3">
      <c r="J108">
        <f t="shared" si="10"/>
        <v>12</v>
      </c>
      <c r="K108" s="3" t="s">
        <v>54</v>
      </c>
      <c r="L108" t="s">
        <v>46</v>
      </c>
    </row>
    <row r="109" spans="10:12" x14ac:dyDescent="0.3">
      <c r="J109">
        <f t="shared" si="10"/>
        <v>12</v>
      </c>
      <c r="K109" s="3" t="s">
        <v>55</v>
      </c>
      <c r="L109" t="s">
        <v>47</v>
      </c>
    </row>
    <row r="110" spans="10:12" x14ac:dyDescent="0.3">
      <c r="J110">
        <f t="shared" si="10"/>
        <v>12</v>
      </c>
      <c r="K110" s="3" t="s">
        <v>56</v>
      </c>
      <c r="L110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0257F-D8FD-41BB-A684-6833B3E6C566}">
  <sheetPr codeName="Sheet2"/>
  <dimension ref="A1:AX33"/>
  <sheetViews>
    <sheetView showGridLines="0" topLeftCell="R1" workbookViewId="0">
      <selection activeCell="AJ12" sqref="AJ12"/>
    </sheetView>
  </sheetViews>
  <sheetFormatPr defaultRowHeight="14.4" x14ac:dyDescent="0.3"/>
  <cols>
    <col min="1" max="1" width="8.88671875" customWidth="1"/>
    <col min="2" max="2" width="5" bestFit="1" customWidth="1"/>
    <col min="3" max="3" width="49.44140625" bestFit="1" customWidth="1"/>
    <col min="4" max="5" width="49.44140625" customWidth="1"/>
    <col min="6" max="6" width="6.21875" customWidth="1"/>
    <col min="7" max="7" width="4.88671875" customWidth="1"/>
    <col min="9" max="9" width="10.6640625" customWidth="1"/>
    <col min="13" max="14" width="9.5546875" bestFit="1" customWidth="1"/>
    <col min="47" max="47" width="10.5546875" bestFit="1" customWidth="1"/>
  </cols>
  <sheetData>
    <row r="1" spans="1:50" ht="1.8" customHeight="1" x14ac:dyDescent="0.3"/>
    <row r="2" spans="1:50" ht="15" thickBot="1" x14ac:dyDescent="0.35">
      <c r="A2">
        <v>11</v>
      </c>
      <c r="B2">
        <v>8</v>
      </c>
    </row>
    <row r="3" spans="1:50" ht="15" thickBot="1" x14ac:dyDescent="0.35">
      <c r="A3">
        <f>RANK(D3,$D$3:$D$11)</f>
        <v>5</v>
      </c>
      <c r="B3">
        <v>2349</v>
      </c>
      <c r="C3" t="str">
        <f>VLOOKUP(B3,Sheet3!B:C,2,0)</f>
        <v>AÇÚCAR</v>
      </c>
      <c r="D3" s="6">
        <f>SUMIFS(BASE_DADOS!I:I,BASE_DADOS!C:C,DE_PARA!$A$2,BASE_DADOS!G:G,DE_PARA!B3)+E3</f>
        <v>12.0000000001</v>
      </c>
      <c r="E3" s="5">
        <v>1E-10</v>
      </c>
      <c r="F3" t="str">
        <f>IF(A3=1,"Compre 2 &amp; Leve 3",IF(A3=2,"40% de Desconto",IF(A3=3,"30% de Desconto",IF(A3=4,"20% Desconto","-"))))</f>
        <v>-</v>
      </c>
      <c r="H3">
        <v>1</v>
      </c>
      <c r="I3" t="s">
        <v>58</v>
      </c>
      <c r="AU3" s="19" t="s">
        <v>104</v>
      </c>
      <c r="AV3" s="19" t="s">
        <v>105</v>
      </c>
      <c r="AW3" s="19" t="s">
        <v>106</v>
      </c>
      <c r="AX3" s="19" t="s">
        <v>107</v>
      </c>
    </row>
    <row r="4" spans="1:50" ht="29.4" thickBot="1" x14ac:dyDescent="0.35">
      <c r="A4">
        <f t="shared" ref="A4:A11" si="0">RANK(D4,$D$3:$D$11)</f>
        <v>3</v>
      </c>
      <c r="B4">
        <v>503</v>
      </c>
      <c r="C4" t="str">
        <f>VLOOKUP(B4,Sheet3!B:C,2,0)</f>
        <v>CARVÃO</v>
      </c>
      <c r="D4" s="6">
        <f>SUMIFS(BASE_DADOS!I:I,BASE_DADOS!C:C,DE_PARA!$A$2,BASE_DADOS!G:G,DE_PARA!B4)+E4</f>
        <v>21.0000000002</v>
      </c>
      <c r="E4" s="5">
        <f>E3+0.00000001%</f>
        <v>2.0000000000000001E-10</v>
      </c>
      <c r="F4" t="str">
        <f t="shared" ref="F4:F11" si="1">IF(A4=1,"Compre 2 &amp; Leve 3",IF(A4=2,"40% de Desconto",IF(A4=3,"30% de Desconto",IF(A4=4,"20% Desconto","-"))))</f>
        <v>30% de Desconto</v>
      </c>
      <c r="H4">
        <f>H3+1</f>
        <v>2</v>
      </c>
      <c r="I4" t="s">
        <v>59</v>
      </c>
      <c r="AT4" t="str">
        <f>MONTH(AU4)&amp;"_1"</f>
        <v>8_1</v>
      </c>
      <c r="AU4" s="21">
        <v>43702</v>
      </c>
      <c r="AV4" s="19" t="s">
        <v>50</v>
      </c>
      <c r="AW4" s="20" t="s">
        <v>108</v>
      </c>
      <c r="AX4" s="19" t="s">
        <v>109</v>
      </c>
    </row>
    <row r="5" spans="1:50" ht="15" thickBot="1" x14ac:dyDescent="0.35">
      <c r="A5">
        <f t="shared" si="0"/>
        <v>1</v>
      </c>
      <c r="B5">
        <v>9084</v>
      </c>
      <c r="C5" t="str">
        <f>VLOOKUP(B5,Sheet3!B:C,2,0)</f>
        <v>MEL</v>
      </c>
      <c r="D5" s="6">
        <f>SUMIFS(BASE_DADOS!I:I,BASE_DADOS!C:C,DE_PARA!$A$2,BASE_DADOS!G:G,DE_PARA!B5)+E5</f>
        <v>26.000000000299998</v>
      </c>
      <c r="E5" s="5">
        <f t="shared" ref="E5:E11" si="2">E4+0.00000001%</f>
        <v>3E-10</v>
      </c>
      <c r="F5" t="str">
        <f t="shared" si="1"/>
        <v>Compre 2 &amp; Leve 3</v>
      </c>
      <c r="H5">
        <f t="shared" ref="H5:H14" si="3">H4+1</f>
        <v>3</v>
      </c>
      <c r="I5" t="s">
        <v>60</v>
      </c>
      <c r="M5" t="s">
        <v>72</v>
      </c>
      <c r="N5" t="s">
        <v>73</v>
      </c>
      <c r="O5" t="s">
        <v>58</v>
      </c>
      <c r="P5" t="s">
        <v>59</v>
      </c>
      <c r="Q5" t="s">
        <v>60</v>
      </c>
      <c r="R5" t="s">
        <v>61</v>
      </c>
      <c r="S5" t="s">
        <v>62</v>
      </c>
      <c r="T5" t="s">
        <v>63</v>
      </c>
      <c r="U5" t="s">
        <v>64</v>
      </c>
      <c r="V5" t="s">
        <v>65</v>
      </c>
      <c r="W5" t="s">
        <v>66</v>
      </c>
      <c r="X5" t="s">
        <v>67</v>
      </c>
      <c r="Y5" t="s">
        <v>68</v>
      </c>
      <c r="Z5" t="s">
        <v>69</v>
      </c>
      <c r="AT5" t="str">
        <f>MONTH(AU5)&amp;"_2"</f>
        <v>8_2</v>
      </c>
      <c r="AU5" s="21">
        <v>43699</v>
      </c>
      <c r="AV5" s="19" t="s">
        <v>39</v>
      </c>
      <c r="AW5" s="20" t="s">
        <v>110</v>
      </c>
      <c r="AX5" s="19" t="s">
        <v>78</v>
      </c>
    </row>
    <row r="6" spans="1:50" ht="15" thickBot="1" x14ac:dyDescent="0.35">
      <c r="A6">
        <f t="shared" si="0"/>
        <v>6</v>
      </c>
      <c r="B6">
        <v>9087</v>
      </c>
      <c r="C6" t="str">
        <f>VLOOKUP(B6,Sheet3!B:C,2,0)</f>
        <v>FARINHA</v>
      </c>
      <c r="D6" s="6">
        <f>SUMIFS(BASE_DADOS!I:I,BASE_DADOS!C:C,DE_PARA!$A$2,BASE_DADOS!G:G,DE_PARA!B6)+E6</f>
        <v>11.0000000004</v>
      </c>
      <c r="E6" s="5">
        <f t="shared" si="2"/>
        <v>4.0000000000000001E-10</v>
      </c>
      <c r="F6" t="str">
        <f t="shared" si="1"/>
        <v>-</v>
      </c>
      <c r="H6">
        <f t="shared" si="3"/>
        <v>4</v>
      </c>
      <c r="I6" t="s">
        <v>61</v>
      </c>
      <c r="L6">
        <v>2019</v>
      </c>
      <c r="O6" s="9">
        <f>SUMIFS(BASE_DADOS!$O:$O,BASE_DADOS!$B:$B,DE_PARA!$L6,BASE_DADOS!$P:$P,DE_PARA!O$5)</f>
        <v>139.07</v>
      </c>
      <c r="P6" s="9">
        <f>SUMIFS(BASE_DADOS!$O:$O,BASE_DADOS!$B:$B,DE_PARA!$L6,BASE_DADOS!$P:$P,DE_PARA!P$5)</f>
        <v>288.01000000000005</v>
      </c>
      <c r="Q6" s="9">
        <f>SUMIFS(BASE_DADOS!$O:$O,BASE_DADOS!$B:$B,DE_PARA!$L6,BASE_DADOS!$P:$P,DE_PARA!Q$5)</f>
        <v>319.25</v>
      </c>
      <c r="R6" s="9">
        <f>SUMIFS(BASE_DADOS!$O:$O,BASE_DADOS!$B:$B,DE_PARA!$L6,BASE_DADOS!$P:$P,DE_PARA!R$5)</f>
        <v>349.84999999999991</v>
      </c>
      <c r="S6" s="9">
        <f>SUMIFS(BASE_DADOS!$O:$O,BASE_DADOS!$B:$B,DE_PARA!$L6,BASE_DADOS!$P:$P,DE_PARA!S$5)</f>
        <v>244.11</v>
      </c>
      <c r="T6" s="9">
        <f>SUMIFS(BASE_DADOS!$O:$O,BASE_DADOS!$B:$B,DE_PARA!$L6,BASE_DADOS!$P:$P,DE_PARA!T$5)</f>
        <v>292.39000000000004</v>
      </c>
      <c r="U6" s="9">
        <f>SUMIFS(BASE_DADOS!$O:$O,BASE_DADOS!$B:$B,DE_PARA!$L6,BASE_DADOS!$P:$P,DE_PARA!U$5)</f>
        <v>343.65999999999997</v>
      </c>
      <c r="V6" s="9">
        <f>SUMIFS(BASE_DADOS!$O:$O,BASE_DADOS!$B:$B,DE_PARA!$L6,BASE_DADOS!$P:$P,DE_PARA!V$5)</f>
        <v>304.05000000000007</v>
      </c>
      <c r="W6" s="9">
        <f>SUMIFS(BASE_DADOS!$O:$O,BASE_DADOS!$B:$B,DE_PARA!$L6,BASE_DADOS!$P:$P,DE_PARA!W$5)</f>
        <v>222.57999999999998</v>
      </c>
      <c r="X6" s="9">
        <f>SUMIFS(BASE_DADOS!$O:$O,BASE_DADOS!$B:$B,DE_PARA!$L6,BASE_DADOS!$P:$P,DE_PARA!X$5)</f>
        <v>318.77</v>
      </c>
      <c r="Y6" s="9">
        <f>SUMIFS(BASE_DADOS!$O:$O,BASE_DADOS!$B:$B,DE_PARA!$L6,BASE_DADOS!$P:$P,DE_PARA!Y$5)</f>
        <v>294.87000000000006</v>
      </c>
      <c r="Z6" s="9">
        <f>SUMIFS(BASE_DADOS!$O:$O,BASE_DADOS!$B:$B,DE_PARA!$L6,BASE_DADOS!$P:$P,DE_PARA!Z$5)</f>
        <v>368.82</v>
      </c>
      <c r="AT6" t="str">
        <f>MONTH(AU6)&amp;"_3"</f>
        <v>8_3</v>
      </c>
      <c r="AU6" s="21">
        <v>43692</v>
      </c>
      <c r="AV6" s="19" t="s">
        <v>53</v>
      </c>
      <c r="AW6" s="20" t="s">
        <v>111</v>
      </c>
      <c r="AX6" s="19" t="s">
        <v>109</v>
      </c>
    </row>
    <row r="7" spans="1:50" ht="15" thickBot="1" x14ac:dyDescent="0.35">
      <c r="A7">
        <f t="shared" si="0"/>
        <v>9</v>
      </c>
      <c r="B7">
        <v>2350</v>
      </c>
      <c r="C7" t="str">
        <f>VLOOKUP(B7,Sheet3!B:C,2,0)</f>
        <v>BISCOITO</v>
      </c>
      <c r="D7" s="6">
        <f>SUMIFS(BASE_DADOS!I:I,BASE_DADOS!C:C,DE_PARA!$A$2,BASE_DADOS!G:G,DE_PARA!B7)+E7</f>
        <v>5.0000000005</v>
      </c>
      <c r="E7" s="5">
        <f t="shared" si="2"/>
        <v>5.0000000000000003E-10</v>
      </c>
      <c r="F7" t="str">
        <f t="shared" si="1"/>
        <v>-</v>
      </c>
      <c r="H7">
        <f t="shared" si="3"/>
        <v>5</v>
      </c>
      <c r="I7" t="s">
        <v>62</v>
      </c>
      <c r="L7">
        <v>2020</v>
      </c>
      <c r="O7" s="9">
        <f>SUMIFS(BASE_DADOS!$O:$O,BASE_DADOS!$B:$B,DE_PARA!$L7,BASE_DADOS!$P:$P,DE_PARA!O$5)</f>
        <v>236.36</v>
      </c>
      <c r="P7" s="9">
        <f>SUMIFS(BASE_DADOS!$O:$O,BASE_DADOS!$B:$B,DE_PARA!$L7,BASE_DADOS!$P:$P,DE_PARA!P$5)</f>
        <v>279.27000000000004</v>
      </c>
      <c r="Q7" s="9">
        <f>SUMIFS(BASE_DADOS!$O:$O,BASE_DADOS!$B:$B,DE_PARA!$L7,BASE_DADOS!$P:$P,DE_PARA!Q$5)</f>
        <v>341.99000000000007</v>
      </c>
      <c r="R7" s="9">
        <f>SUMIFS(BASE_DADOS!$O:$O,BASE_DADOS!$B:$B,DE_PARA!$L7,BASE_DADOS!$P:$P,DE_PARA!R$5)</f>
        <v>364.40000000000003</v>
      </c>
      <c r="S7" s="9">
        <f>SUMIFS(BASE_DADOS!$O:$O,BASE_DADOS!$B:$B,DE_PARA!$L7,BASE_DADOS!$P:$P,DE_PARA!S$5)</f>
        <v>284.17</v>
      </c>
      <c r="T7" s="9">
        <f>SUMIFS(BASE_DADOS!$O:$O,BASE_DADOS!$B:$B,DE_PARA!$L7,BASE_DADOS!$P:$P,DE_PARA!T$5)</f>
        <v>328.81</v>
      </c>
      <c r="U7" s="9">
        <f>SUMIFS(BASE_DADOS!$O:$O,BASE_DADOS!$B:$B,DE_PARA!$L7,BASE_DADOS!$P:$P,DE_PARA!U$5)</f>
        <v>222.45000000000005</v>
      </c>
      <c r="V7" s="9">
        <f>SUMIFS(BASE_DADOS!$O:$O,BASE_DADOS!$B:$B,DE_PARA!$L7,BASE_DADOS!$P:$P,DE_PARA!V$5)</f>
        <v>351.48000000000008</v>
      </c>
      <c r="W7" s="9">
        <f>SUMIFS(BASE_DADOS!$O:$O,BASE_DADOS!$B:$B,DE_PARA!$L7,BASE_DADOS!$P:$P,DE_PARA!W$5)</f>
        <v>0</v>
      </c>
      <c r="X7" s="9">
        <f>SUMIFS(BASE_DADOS!$O:$O,BASE_DADOS!$B:$B,DE_PARA!$L7,BASE_DADOS!$P:$P,DE_PARA!X$5)</f>
        <v>0</v>
      </c>
      <c r="Y7" s="9">
        <f>SUMIFS(BASE_DADOS!$O:$O,BASE_DADOS!$B:$B,DE_PARA!$L7,BASE_DADOS!$P:$P,DE_PARA!Y$5)</f>
        <v>54.589999999999996</v>
      </c>
      <c r="Z7" s="9">
        <f>SUMIFS(BASE_DADOS!$O:$O,BASE_DADOS!$B:$B,DE_PARA!$L7,BASE_DADOS!$P:$P,DE_PARA!Z$5)</f>
        <v>0</v>
      </c>
      <c r="AT7" t="str">
        <f>MONTH(AU7)&amp;"_1"</f>
        <v>7_1</v>
      </c>
      <c r="AU7" s="21">
        <v>43666</v>
      </c>
      <c r="AV7" s="19" t="s">
        <v>54</v>
      </c>
      <c r="AW7" s="20" t="s">
        <v>112</v>
      </c>
      <c r="AX7" s="19" t="s">
        <v>78</v>
      </c>
    </row>
    <row r="8" spans="1:50" ht="15" thickBot="1" x14ac:dyDescent="0.35">
      <c r="A8">
        <f t="shared" si="0"/>
        <v>7</v>
      </c>
      <c r="B8">
        <v>504</v>
      </c>
      <c r="C8" t="str">
        <f>VLOOKUP(B8,Sheet3!B:C,2,0)</f>
        <v>LEITE</v>
      </c>
      <c r="D8" s="6">
        <f>SUMIFS(BASE_DADOS!I:I,BASE_DADOS!C:C,DE_PARA!$A$2,BASE_DADOS!G:G,DE_PARA!B8)+E8</f>
        <v>9.0000000006</v>
      </c>
      <c r="E8" s="5">
        <f t="shared" si="2"/>
        <v>6E-10</v>
      </c>
      <c r="F8" t="str">
        <f t="shared" si="1"/>
        <v>-</v>
      </c>
      <c r="H8">
        <f t="shared" si="3"/>
        <v>6</v>
      </c>
      <c r="I8" t="s">
        <v>63</v>
      </c>
      <c r="M8" s="9">
        <f>SUM(O6:Z6)</f>
        <v>3485.4300000000003</v>
      </c>
      <c r="N8" s="9">
        <f>SUM(O7:Z7)</f>
        <v>2463.5200000000004</v>
      </c>
      <c r="AT8" t="str">
        <f>MONTH(AU8)&amp;"_2"</f>
        <v>7_2</v>
      </c>
      <c r="AU8" s="21">
        <v>43656</v>
      </c>
      <c r="AV8" s="19" t="s">
        <v>51</v>
      </c>
      <c r="AW8" s="20" t="s">
        <v>113</v>
      </c>
      <c r="AX8" s="19" t="s">
        <v>109</v>
      </c>
    </row>
    <row r="9" spans="1:50" x14ac:dyDescent="0.3">
      <c r="A9">
        <f t="shared" si="0"/>
        <v>2</v>
      </c>
      <c r="B9">
        <v>9096</v>
      </c>
      <c r="C9" t="str">
        <f>VLOOKUP(B9,Sheet3!B:C,2,0)</f>
        <v>AVEIA</v>
      </c>
      <c r="D9" s="6">
        <f>SUMIFS(BASE_DADOS!I:I,BASE_DADOS!C:C,DE_PARA!$A$2,BASE_DADOS!G:G,DE_PARA!B9)+E9</f>
        <v>24.000000000699998</v>
      </c>
      <c r="E9" s="5">
        <f t="shared" si="2"/>
        <v>6.9999999999999996E-10</v>
      </c>
      <c r="F9" t="str">
        <f t="shared" si="1"/>
        <v>40% de Desconto</v>
      </c>
      <c r="H9">
        <f t="shared" si="3"/>
        <v>7</v>
      </c>
      <c r="I9" t="s">
        <v>64</v>
      </c>
    </row>
    <row r="10" spans="1:50" x14ac:dyDescent="0.3">
      <c r="A10">
        <f t="shared" si="0"/>
        <v>4</v>
      </c>
      <c r="B10">
        <v>988</v>
      </c>
      <c r="C10" t="str">
        <f>VLOOKUP(B10,Sheet3!B:C,2,0)</f>
        <v>MACARRÃO</v>
      </c>
      <c r="D10" s="6">
        <f>SUMIFS(BASE_DADOS!I:I,BASE_DADOS!C:C,DE_PARA!$A$2,BASE_DADOS!G:G,DE_PARA!B10)+E10</f>
        <v>13.0000000008</v>
      </c>
      <c r="E10" s="5">
        <f t="shared" si="2"/>
        <v>7.9999999999999993E-10</v>
      </c>
      <c r="F10" t="str">
        <f t="shared" si="1"/>
        <v>20% Desconto</v>
      </c>
      <c r="H10">
        <f t="shared" si="3"/>
        <v>8</v>
      </c>
      <c r="I10" t="s">
        <v>65</v>
      </c>
    </row>
    <row r="11" spans="1:50" x14ac:dyDescent="0.3">
      <c r="A11">
        <f t="shared" si="0"/>
        <v>8</v>
      </c>
      <c r="B11">
        <v>1164</v>
      </c>
      <c r="C11" t="str">
        <f>VLOOKUP(B11,Sheet3!B:C,2,0)</f>
        <v>QUEIJO</v>
      </c>
      <c r="D11" s="6">
        <f>SUMIFS(BASE_DADOS!I:I,BASE_DADOS!C:C,DE_PARA!$A$2,BASE_DADOS!G:G,DE_PARA!B11)+E11</f>
        <v>6.0000000009000001</v>
      </c>
      <c r="E11" s="5">
        <f t="shared" si="2"/>
        <v>8.9999999999999989E-10</v>
      </c>
      <c r="F11" t="str">
        <f t="shared" si="1"/>
        <v>-</v>
      </c>
      <c r="H11">
        <f t="shared" si="3"/>
        <v>9</v>
      </c>
      <c r="I11" t="s">
        <v>66</v>
      </c>
      <c r="M11">
        <v>11</v>
      </c>
      <c r="O11">
        <v>1</v>
      </c>
      <c r="P11">
        <v>2</v>
      </c>
      <c r="Q11">
        <v>3</v>
      </c>
      <c r="R11">
        <v>4</v>
      </c>
      <c r="S11">
        <v>5</v>
      </c>
      <c r="T11">
        <v>6</v>
      </c>
      <c r="U11">
        <v>7</v>
      </c>
      <c r="V11">
        <v>8</v>
      </c>
      <c r="W11">
        <v>9</v>
      </c>
      <c r="X11">
        <v>10</v>
      </c>
      <c r="Y11">
        <v>11</v>
      </c>
      <c r="Z11">
        <v>12</v>
      </c>
      <c r="AA11">
        <v>13</v>
      </c>
      <c r="AB11">
        <v>14</v>
      </c>
      <c r="AC11">
        <v>15</v>
      </c>
      <c r="AD11">
        <v>16</v>
      </c>
      <c r="AE11">
        <v>17</v>
      </c>
      <c r="AF11">
        <v>18</v>
      </c>
      <c r="AG11">
        <v>19</v>
      </c>
      <c r="AH11">
        <v>20</v>
      </c>
      <c r="AI11">
        <v>21</v>
      </c>
      <c r="AJ11">
        <v>22</v>
      </c>
      <c r="AK11">
        <v>23</v>
      </c>
      <c r="AL11">
        <v>24</v>
      </c>
      <c r="AM11">
        <v>25</v>
      </c>
      <c r="AN11">
        <v>26</v>
      </c>
      <c r="AO11">
        <v>27</v>
      </c>
      <c r="AP11">
        <v>28</v>
      </c>
      <c r="AQ11">
        <v>29</v>
      </c>
      <c r="AR11">
        <v>30</v>
      </c>
    </row>
    <row r="12" spans="1:50" x14ac:dyDescent="0.3">
      <c r="H12">
        <f t="shared" si="3"/>
        <v>10</v>
      </c>
      <c r="I12" t="s">
        <v>67</v>
      </c>
      <c r="M12" t="s">
        <v>82</v>
      </c>
      <c r="O12" s="8">
        <f>SUMIFS(BASE_DADOS!$O:$O,BASE_DADOS!$C:$C,DE_PARA!$M$11,BASE_DADOS!$D:$D,DE_PARA!O$11,BASE_DADOS!$B:$B,"2020")</f>
        <v>0</v>
      </c>
      <c r="P12" s="8">
        <f>SUMIFS(BASE_DADOS!$O:$O,BASE_DADOS!$C:$C,DE_PARA!$M$11,BASE_DADOS!$D:$D,DE_PARA!P$11,BASE_DADOS!$B:$B,"2020")</f>
        <v>0</v>
      </c>
      <c r="Q12" s="8">
        <f>SUMIFS(BASE_DADOS!$O:$O,BASE_DADOS!$C:$C,DE_PARA!$M$11,BASE_DADOS!$D:$D,DE_PARA!Q$11,BASE_DADOS!$B:$B,"2020")</f>
        <v>0</v>
      </c>
      <c r="R12" s="8">
        <f>SUMIFS(BASE_DADOS!$O:$O,BASE_DADOS!$C:$C,DE_PARA!$M$11,BASE_DADOS!$D:$D,DE_PARA!R$11,BASE_DADOS!$B:$B,"2020")</f>
        <v>0</v>
      </c>
      <c r="S12" s="8">
        <f>SUMIFS(BASE_DADOS!$O:$O,BASE_DADOS!$C:$C,DE_PARA!$M$11,BASE_DADOS!$D:$D,DE_PARA!S$11,BASE_DADOS!$B:$B,"2020")</f>
        <v>0</v>
      </c>
      <c r="T12" s="8">
        <f>SUMIFS(BASE_DADOS!$O:$O,BASE_DADOS!$C:$C,DE_PARA!$M$11,BASE_DADOS!$D:$D,DE_PARA!T$11,BASE_DADOS!$B:$B,"2020")</f>
        <v>0</v>
      </c>
      <c r="U12" s="8">
        <f>SUMIFS(BASE_DADOS!$O:$O,BASE_DADOS!$C:$C,DE_PARA!$M$11,BASE_DADOS!$D:$D,DE_PARA!U$11,BASE_DADOS!$B:$B,"2020")</f>
        <v>0</v>
      </c>
      <c r="V12" s="8">
        <f>SUMIFS(BASE_DADOS!$O:$O,BASE_DADOS!$C:$C,DE_PARA!$M$11,BASE_DADOS!$D:$D,DE_PARA!V$11,BASE_DADOS!$B:$B,"2020")</f>
        <v>0</v>
      </c>
      <c r="W12" s="8">
        <f>SUMIFS(BASE_DADOS!$O:$O,BASE_DADOS!$C:$C,DE_PARA!$M$11,BASE_DADOS!$D:$D,DE_PARA!W$11,BASE_DADOS!$B:$B,"2020")</f>
        <v>0</v>
      </c>
      <c r="X12" s="8">
        <f>SUMIFS(BASE_DADOS!$O:$O,BASE_DADOS!$C:$C,DE_PARA!$M$11,BASE_DADOS!$D:$D,DE_PARA!X$11,BASE_DADOS!$B:$B,"2020")</f>
        <v>0</v>
      </c>
      <c r="Y12" s="8">
        <f>SUMIFS(BASE_DADOS!$O:$O,BASE_DADOS!$C:$C,DE_PARA!$M$11,BASE_DADOS!$D:$D,DE_PARA!Y$11,BASE_DADOS!$B:$B,"2020")</f>
        <v>0</v>
      </c>
      <c r="Z12" s="8">
        <f>SUMIFS(BASE_DADOS!$O:$O,BASE_DADOS!$C:$C,DE_PARA!$M$11,BASE_DADOS!$D:$D,DE_PARA!Z$11,BASE_DADOS!$B:$B,"2020")</f>
        <v>0</v>
      </c>
      <c r="AA12" s="8">
        <f>SUMIFS(BASE_DADOS!$O:$O,BASE_DADOS!$C:$C,DE_PARA!$M$11,BASE_DADOS!$D:$D,DE_PARA!AA$11,BASE_DADOS!$B:$B,"2020")</f>
        <v>0</v>
      </c>
      <c r="AB12" s="8">
        <f>SUMIFS(BASE_DADOS!$O:$O,BASE_DADOS!$C:$C,DE_PARA!$M$11,BASE_DADOS!$D:$D,DE_PARA!AB$11,BASE_DADOS!$B:$B,"2020")</f>
        <v>0</v>
      </c>
      <c r="AC12" s="8">
        <f>SUMIFS(BASE_DADOS!$O:$O,BASE_DADOS!$C:$C,DE_PARA!$M$11,BASE_DADOS!$D:$D,DE_PARA!AC$11,BASE_DADOS!$B:$B,"2020")</f>
        <v>0</v>
      </c>
      <c r="AD12" s="8">
        <f>SUMIFS(BASE_DADOS!$O:$O,BASE_DADOS!$C:$C,DE_PARA!$M$11,BASE_DADOS!$D:$D,DE_PARA!AD$11,BASE_DADOS!$B:$B,"2020")</f>
        <v>0</v>
      </c>
      <c r="AE12" s="8">
        <f>SUMIFS(BASE_DADOS!$O:$O,BASE_DADOS!$C:$C,DE_PARA!$M$11,BASE_DADOS!$D:$D,DE_PARA!AE$11,BASE_DADOS!$B:$B,"2020")</f>
        <v>0</v>
      </c>
      <c r="AF12" s="8">
        <f>SUMIFS(BASE_DADOS!$O:$O,BASE_DADOS!$C:$C,DE_PARA!$M$11,BASE_DADOS!$D:$D,DE_PARA!AF$11,BASE_DADOS!$B:$B,"2020")</f>
        <v>0</v>
      </c>
      <c r="AG12" s="8">
        <f>SUMIFS(BASE_DADOS!$O:$O,BASE_DADOS!$C:$C,DE_PARA!$M$11,BASE_DADOS!$D:$D,DE_PARA!AG$11,BASE_DADOS!$B:$B,"2020")</f>
        <v>0</v>
      </c>
      <c r="AH12" s="8">
        <f>SUMIFS(BASE_DADOS!$O:$O,BASE_DADOS!$C:$C,DE_PARA!$M$11,BASE_DADOS!$D:$D,DE_PARA!AH$11,BASE_DADOS!$B:$B,"2020")</f>
        <v>0</v>
      </c>
      <c r="AI12" s="8">
        <f>SUMIFS(BASE_DADOS!$O:$O,BASE_DADOS!$C:$C,DE_PARA!$M$11,BASE_DADOS!$D:$D,DE_PARA!AI$11,BASE_DADOS!$B:$B,"2020")</f>
        <v>0</v>
      </c>
      <c r="AJ12" s="8">
        <f>SUMIFS(BASE_DADOS!$O:$O,BASE_DADOS!$C:$C,DE_PARA!$M$11,BASE_DADOS!$D:$D,DE_PARA!AJ$11,BASE_DADOS!$B:$B,"2020")</f>
        <v>54.589999999999996</v>
      </c>
      <c r="AK12" s="8">
        <f>SUMIFS(BASE_DADOS!$O:$O,BASE_DADOS!$C:$C,DE_PARA!$M$11,BASE_DADOS!$D:$D,DE_PARA!AK$11,BASE_DADOS!$B:$B,"2020")</f>
        <v>0</v>
      </c>
      <c r="AL12" s="8">
        <f>SUMIFS(BASE_DADOS!$O:$O,BASE_DADOS!$C:$C,DE_PARA!$M$11,BASE_DADOS!$D:$D,DE_PARA!AL$11,BASE_DADOS!$B:$B,"2020")</f>
        <v>0</v>
      </c>
      <c r="AM12" s="8">
        <f>SUMIFS(BASE_DADOS!$O:$O,BASE_DADOS!$C:$C,DE_PARA!$M$11,BASE_DADOS!$D:$D,DE_PARA!AM$11,BASE_DADOS!$B:$B,"2020")</f>
        <v>0</v>
      </c>
      <c r="AN12" s="8">
        <f>SUMIFS(BASE_DADOS!$O:$O,BASE_DADOS!$C:$C,DE_PARA!$M$11,BASE_DADOS!$D:$D,DE_PARA!AN$11,BASE_DADOS!$B:$B,"2020")</f>
        <v>0</v>
      </c>
      <c r="AO12" s="8">
        <f>SUMIFS(BASE_DADOS!$O:$O,BASE_DADOS!$C:$C,DE_PARA!$M$11,BASE_DADOS!$D:$D,DE_PARA!AO$11,BASE_DADOS!$B:$B,"2020")</f>
        <v>0</v>
      </c>
      <c r="AP12" s="8">
        <f>SUMIFS(BASE_DADOS!$O:$O,BASE_DADOS!$C:$C,DE_PARA!$M$11,BASE_DADOS!$D:$D,DE_PARA!AP$11,BASE_DADOS!$B:$B,"2020")</f>
        <v>0</v>
      </c>
      <c r="AQ12" s="8">
        <f>SUMIFS(BASE_DADOS!$O:$O,BASE_DADOS!$C:$C,DE_PARA!$M$11,BASE_DADOS!$D:$D,DE_PARA!AQ$11,BASE_DADOS!$B:$B,"2020")</f>
        <v>0</v>
      </c>
      <c r="AR12" s="8">
        <f>SUMIFS(BASE_DADOS!$O:$O,BASE_DADOS!$C:$C,DE_PARA!$M$11,BASE_DADOS!$D:$D,DE_PARA!AR$11,BASE_DADOS!$B:$B,"2020")</f>
        <v>0</v>
      </c>
    </row>
    <row r="13" spans="1:50" x14ac:dyDescent="0.3">
      <c r="H13">
        <f t="shared" si="3"/>
        <v>11</v>
      </c>
      <c r="I13" t="s">
        <v>68</v>
      </c>
      <c r="O13" s="8">
        <f>SUM($N$12:O12)</f>
        <v>0</v>
      </c>
      <c r="P13" s="8">
        <f>SUM($N$12:P12)</f>
        <v>0</v>
      </c>
      <c r="Q13" s="8">
        <f>SUM($N$12:Q12)</f>
        <v>0</v>
      </c>
      <c r="R13" s="8">
        <f>SUM($N$12:R12)</f>
        <v>0</v>
      </c>
      <c r="S13" s="8">
        <f>SUM($N$12:S12)</f>
        <v>0</v>
      </c>
      <c r="T13" s="8">
        <f>SUM($N$12:T12)</f>
        <v>0</v>
      </c>
      <c r="U13" s="8">
        <f>SUM($N$12:U12)</f>
        <v>0</v>
      </c>
      <c r="V13" s="8">
        <f>SUM($N$12:V12)</f>
        <v>0</v>
      </c>
      <c r="W13" s="8">
        <f>SUM($N$12:W12)</f>
        <v>0</v>
      </c>
      <c r="X13" s="8">
        <f>SUM($N$12:X12)</f>
        <v>0</v>
      </c>
      <c r="Y13" s="8">
        <f>SUM($N$12:Y12)</f>
        <v>0</v>
      </c>
      <c r="Z13" s="8">
        <f>SUM($N$12:Z12)</f>
        <v>0</v>
      </c>
      <c r="AA13" s="8">
        <f>SUM($N$12:AA12)</f>
        <v>0</v>
      </c>
      <c r="AB13" s="8">
        <f>SUM($N$12:AB12)</f>
        <v>0</v>
      </c>
      <c r="AC13" s="8">
        <f>SUM($N$12:AC12)</f>
        <v>0</v>
      </c>
      <c r="AD13" s="8">
        <f>SUM($N$12:AD12)</f>
        <v>0</v>
      </c>
      <c r="AE13" s="8">
        <f>SUM($N$12:AE12)</f>
        <v>0</v>
      </c>
      <c r="AF13" s="8">
        <f>SUM($N$12:AF12)</f>
        <v>0</v>
      </c>
      <c r="AG13" s="8">
        <f>SUM($N$12:AG12)</f>
        <v>0</v>
      </c>
      <c r="AH13" s="8">
        <f>SUM($N$12:AH12)</f>
        <v>0</v>
      </c>
      <c r="AI13" s="8">
        <f>SUM($N$12:AI12)</f>
        <v>0</v>
      </c>
      <c r="AJ13" s="8">
        <f>SUM($N$12:AJ12)</f>
        <v>54.589999999999996</v>
      </c>
      <c r="AK13" s="8">
        <f>SUM($N$12:AK12)</f>
        <v>54.589999999999996</v>
      </c>
      <c r="AL13" s="8">
        <f>SUM($N$12:AL12)</f>
        <v>54.589999999999996</v>
      </c>
      <c r="AM13" s="8">
        <f>SUM($N$12:AM12)</f>
        <v>54.589999999999996</v>
      </c>
      <c r="AN13" s="8">
        <f>SUM($N$12:AN12)</f>
        <v>54.589999999999996</v>
      </c>
      <c r="AO13" s="8">
        <f>SUM($N$12:AO12)</f>
        <v>54.589999999999996</v>
      </c>
      <c r="AP13" s="8">
        <f>SUM($N$12:AP12)</f>
        <v>54.589999999999996</v>
      </c>
      <c r="AQ13" s="8">
        <f>SUM($N$12:AQ12)</f>
        <v>54.589999999999996</v>
      </c>
      <c r="AR13" s="8">
        <f>SUM($N$12:AR12)</f>
        <v>54.589999999999996</v>
      </c>
    </row>
    <row r="14" spans="1:50" x14ac:dyDescent="0.3">
      <c r="H14">
        <f t="shared" si="3"/>
        <v>12</v>
      </c>
      <c r="I14" t="s">
        <v>69</v>
      </c>
    </row>
    <row r="17" spans="2:18" x14ac:dyDescent="0.3">
      <c r="N17">
        <v>6</v>
      </c>
    </row>
    <row r="18" spans="2:18" x14ac:dyDescent="0.3">
      <c r="P18">
        <v>2019</v>
      </c>
      <c r="Q18">
        <v>2020</v>
      </c>
    </row>
    <row r="19" spans="2:18" x14ac:dyDescent="0.3">
      <c r="B19" s="7"/>
      <c r="N19">
        <v>2349</v>
      </c>
      <c r="O19" t="s">
        <v>88</v>
      </c>
      <c r="P19">
        <f>SUMIFS(BASE_DADOS!$O:$O,BASE_DADOS!$H:$H,DE_PARA!$O19,BASE_DADOS!$C:$C,DE_PARA!$N$17,BASE_DADOS!$B:$B,DE_PARA!P$18)</f>
        <v>38.799999999999997</v>
      </c>
      <c r="Q19">
        <f>SUMIFS(BASE_DADOS!$O:$O,BASE_DADOS!$H:$H,DE_PARA!$O19,BASE_DADOS!$C:$C,DE_PARA!$N$17,BASE_DADOS!$B:$B,DE_PARA!Q$18)</f>
        <v>38.799999999999997</v>
      </c>
      <c r="R19" s="18">
        <f>IFERROR(Q19/P19-1,0%)</f>
        <v>0</v>
      </c>
    </row>
    <row r="20" spans="2:18" x14ac:dyDescent="0.3">
      <c r="N20">
        <v>503</v>
      </c>
      <c r="O20" t="s">
        <v>36</v>
      </c>
      <c r="P20">
        <f>SUMIFS(BASE_DADOS!$O:$O,BASE_DADOS!$H:$H,DE_PARA!$O20,BASE_DADOS!$C:$C,DE_PARA!$N$17,BASE_DADOS!$B:$B,DE_PARA!P$18)</f>
        <v>47.82</v>
      </c>
      <c r="Q20">
        <f>SUMIFS(BASE_DADOS!$O:$O,BASE_DADOS!$H:$H,DE_PARA!$O20,BASE_DADOS!$C:$C,DE_PARA!$N$17,BASE_DADOS!$B:$B,DE_PARA!Q$18)</f>
        <v>31.88</v>
      </c>
      <c r="R20" s="18">
        <f t="shared" ref="R20:R33" si="4">IFERROR(Q20/P20-1,0%)</f>
        <v>-0.33333333333333337</v>
      </c>
    </row>
    <row r="21" spans="2:18" x14ac:dyDescent="0.3">
      <c r="N21">
        <v>9084</v>
      </c>
      <c r="O21" t="s">
        <v>33</v>
      </c>
      <c r="P21">
        <f>SUMIFS(BASE_DADOS!$O:$O,BASE_DADOS!$H:$H,DE_PARA!$O21,BASE_DADOS!$C:$C,DE_PARA!$N$17,BASE_DADOS!$B:$B,DE_PARA!P$18)</f>
        <v>57.570000000000007</v>
      </c>
      <c r="Q21">
        <f>SUMIFS(BASE_DADOS!$O:$O,BASE_DADOS!$H:$H,DE_PARA!$O21,BASE_DADOS!$C:$C,DE_PARA!$N$17,BASE_DADOS!$B:$B,DE_PARA!Q$18)</f>
        <v>115.14</v>
      </c>
      <c r="R21" s="18">
        <f t="shared" si="4"/>
        <v>0.99999999999999978</v>
      </c>
    </row>
    <row r="22" spans="2:18" x14ac:dyDescent="0.3">
      <c r="N22">
        <v>9087</v>
      </c>
      <c r="O22" t="s">
        <v>936</v>
      </c>
      <c r="P22">
        <f>SUMIFS(BASE_DADOS!$O:$O,BASE_DADOS!$H:$H,DE_PARA!$O22,BASE_DADOS!$C:$C,DE_PARA!$N$17,BASE_DADOS!$B:$B,DE_PARA!P$18)</f>
        <v>53.7</v>
      </c>
      <c r="Q22">
        <f>SUMIFS(BASE_DADOS!$O:$O,BASE_DADOS!$H:$H,DE_PARA!$O22,BASE_DADOS!$C:$C,DE_PARA!$N$17,BASE_DADOS!$B:$B,DE_PARA!Q$18)</f>
        <v>42.96</v>
      </c>
      <c r="R22" s="18">
        <f t="shared" si="4"/>
        <v>-0.20000000000000007</v>
      </c>
    </row>
    <row r="23" spans="2:18" x14ac:dyDescent="0.3">
      <c r="N23">
        <v>2350</v>
      </c>
      <c r="O23" t="s">
        <v>938</v>
      </c>
      <c r="P23">
        <f>SUMIFS(BASE_DADOS!$O:$O,BASE_DADOS!$H:$H,DE_PARA!$O23,BASE_DADOS!$C:$C,DE_PARA!$N$17,BASE_DADOS!$B:$B,DE_PARA!P$18)</f>
        <v>15.96</v>
      </c>
      <c r="Q23">
        <f>SUMIFS(BASE_DADOS!$O:$O,BASE_DADOS!$H:$H,DE_PARA!$O23,BASE_DADOS!$C:$C,DE_PARA!$N$17,BASE_DADOS!$B:$B,DE_PARA!Q$18)</f>
        <v>7.98</v>
      </c>
      <c r="R23" s="18">
        <f t="shared" si="4"/>
        <v>-0.5</v>
      </c>
    </row>
    <row r="24" spans="2:18" x14ac:dyDescent="0.3">
      <c r="N24">
        <v>504</v>
      </c>
      <c r="O24" t="s">
        <v>940</v>
      </c>
      <c r="P24">
        <f>SUMIFS(BASE_DADOS!$O:$O,BASE_DADOS!$H:$H,DE_PARA!$O24,BASE_DADOS!$C:$C,DE_PARA!$N$17,BASE_DADOS!$B:$B,DE_PARA!P$18)</f>
        <v>19</v>
      </c>
      <c r="Q24">
        <f>SUMIFS(BASE_DADOS!$O:$O,BASE_DADOS!$H:$H,DE_PARA!$O24,BASE_DADOS!$C:$C,DE_PARA!$N$17,BASE_DADOS!$B:$B,DE_PARA!Q$18)</f>
        <v>19</v>
      </c>
      <c r="R24" s="18">
        <f t="shared" si="4"/>
        <v>0</v>
      </c>
    </row>
    <row r="25" spans="2:18" x14ac:dyDescent="0.3">
      <c r="N25">
        <v>9096</v>
      </c>
      <c r="O25" t="s">
        <v>942</v>
      </c>
      <c r="P25">
        <f>SUMIFS(BASE_DADOS!$O:$O,BASE_DADOS!$H:$H,DE_PARA!$O25,BASE_DADOS!$C:$C,DE_PARA!$N$17,BASE_DADOS!$B:$B,DE_PARA!P$18)</f>
        <v>0</v>
      </c>
      <c r="Q25">
        <f>SUMIFS(BASE_DADOS!$O:$O,BASE_DADOS!$H:$H,DE_PARA!$O25,BASE_DADOS!$C:$C,DE_PARA!$N$17,BASE_DADOS!$B:$B,DE_PARA!Q$18)</f>
        <v>27.41</v>
      </c>
      <c r="R25" s="18">
        <f t="shared" si="4"/>
        <v>0</v>
      </c>
    </row>
    <row r="26" spans="2:18" x14ac:dyDescent="0.3">
      <c r="N26">
        <v>988</v>
      </c>
      <c r="O26" t="s">
        <v>35</v>
      </c>
      <c r="P26">
        <f>SUMIFS(BASE_DADOS!$O:$O,BASE_DADOS!$H:$H,DE_PARA!$O26,BASE_DADOS!$C:$C,DE_PARA!$N$17,BASE_DADOS!$B:$B,DE_PARA!P$18)</f>
        <v>55.6</v>
      </c>
      <c r="Q26">
        <f>SUMIFS(BASE_DADOS!$O:$O,BASE_DADOS!$H:$H,DE_PARA!$O26,BASE_DADOS!$C:$C,DE_PARA!$N$17,BASE_DADOS!$B:$B,DE_PARA!Q$18)</f>
        <v>41.7</v>
      </c>
      <c r="R26" s="18">
        <f t="shared" si="4"/>
        <v>-0.25</v>
      </c>
    </row>
    <row r="27" spans="2:18" x14ac:dyDescent="0.3">
      <c r="N27">
        <v>1164</v>
      </c>
      <c r="O27" t="s">
        <v>34</v>
      </c>
      <c r="P27">
        <f>SUMIFS(BASE_DADOS!$O:$O,BASE_DADOS!$H:$H,DE_PARA!$O27,BASE_DADOS!$C:$C,DE_PARA!$N$17,BASE_DADOS!$B:$B,DE_PARA!P$18)</f>
        <v>3.94</v>
      </c>
      <c r="Q27">
        <f>SUMIFS(BASE_DADOS!$O:$O,BASE_DADOS!$H:$H,DE_PARA!$O27,BASE_DADOS!$C:$C,DE_PARA!$N$17,BASE_DADOS!$B:$B,DE_PARA!Q$18)</f>
        <v>3.94</v>
      </c>
      <c r="R27" s="18">
        <f t="shared" si="4"/>
        <v>0</v>
      </c>
    </row>
    <row r="28" spans="2:18" x14ac:dyDescent="0.3">
      <c r="O28" t="s">
        <v>946</v>
      </c>
      <c r="P28">
        <f>SUMIFS(BASE_DADOS!$O:$O,BASE_DADOS!$H:$H,DE_PARA!$O28,BASE_DADOS!$C:$C,DE_PARA!$N$17,BASE_DADOS!$B:$B,DE_PARA!P$18)</f>
        <v>0</v>
      </c>
      <c r="Q28">
        <f>SUMIFS(BASE_DADOS!$O:$O,BASE_DADOS!$H:$H,DE_PARA!$O28,BASE_DADOS!$C:$C,DE_PARA!$N$17,BASE_DADOS!$B:$B,DE_PARA!Q$18)</f>
        <v>0</v>
      </c>
      <c r="R28" s="18">
        <f t="shared" si="4"/>
        <v>0</v>
      </c>
    </row>
    <row r="29" spans="2:18" x14ac:dyDescent="0.3">
      <c r="O29" t="s">
        <v>948</v>
      </c>
      <c r="P29">
        <f>SUMIFS(BASE_DADOS!$O:$O,BASE_DADOS!$H:$H,DE_PARA!$O29,BASE_DADOS!$C:$C,DE_PARA!$N$17,BASE_DADOS!$B:$B,DE_PARA!P$18)</f>
        <v>0</v>
      </c>
      <c r="Q29">
        <f>SUMIFS(BASE_DADOS!$O:$O,BASE_DADOS!$H:$H,DE_PARA!$O29,BASE_DADOS!$C:$C,DE_PARA!$N$17,BASE_DADOS!$B:$B,DE_PARA!Q$18)</f>
        <v>0</v>
      </c>
      <c r="R29" s="18">
        <f t="shared" si="4"/>
        <v>0</v>
      </c>
    </row>
    <row r="30" spans="2:18" x14ac:dyDescent="0.3">
      <c r="O30" t="s">
        <v>950</v>
      </c>
      <c r="P30">
        <f>SUMIFS(BASE_DADOS!$O:$O,BASE_DADOS!$H:$H,DE_PARA!$O30,BASE_DADOS!$C:$C,DE_PARA!$N$17,BASE_DADOS!$B:$B,DE_PARA!P$18)</f>
        <v>0</v>
      </c>
      <c r="Q30">
        <f>SUMIFS(BASE_DADOS!$O:$O,BASE_DADOS!$H:$H,DE_PARA!$O30,BASE_DADOS!$C:$C,DE_PARA!$N$17,BASE_DADOS!$B:$B,DE_PARA!Q$18)</f>
        <v>0</v>
      </c>
      <c r="R30" s="18">
        <f t="shared" si="4"/>
        <v>0</v>
      </c>
    </row>
    <row r="31" spans="2:18" x14ac:dyDescent="0.3">
      <c r="O31" t="s">
        <v>952</v>
      </c>
      <c r="P31">
        <f>SUMIFS(BASE_DADOS!$O:$O,BASE_DADOS!$H:$H,DE_PARA!$O31,BASE_DADOS!$C:$C,DE_PARA!$N$17,BASE_DADOS!$B:$B,DE_PARA!P$18)</f>
        <v>0</v>
      </c>
      <c r="Q31">
        <f>SUMIFS(BASE_DADOS!$O:$O,BASE_DADOS!$H:$H,DE_PARA!$O31,BASE_DADOS!$C:$C,DE_PARA!$N$17,BASE_DADOS!$B:$B,DE_PARA!Q$18)</f>
        <v>0</v>
      </c>
      <c r="R31" s="18">
        <f t="shared" si="4"/>
        <v>0</v>
      </c>
    </row>
    <row r="32" spans="2:18" x14ac:dyDescent="0.3">
      <c r="O32" t="s">
        <v>954</v>
      </c>
      <c r="P32">
        <f>SUMIFS(BASE_DADOS!$O:$O,BASE_DADOS!$H:$H,DE_PARA!$O32,BASE_DADOS!$C:$C,DE_PARA!$N$17,BASE_DADOS!$B:$B,DE_PARA!P$18)</f>
        <v>0</v>
      </c>
      <c r="Q32">
        <f>SUMIFS(BASE_DADOS!$O:$O,BASE_DADOS!$H:$H,DE_PARA!$O32,BASE_DADOS!$C:$C,DE_PARA!$N$17,BASE_DADOS!$B:$B,DE_PARA!Q$18)</f>
        <v>0</v>
      </c>
      <c r="R32" s="18">
        <f t="shared" si="4"/>
        <v>0</v>
      </c>
    </row>
    <row r="33" spans="15:18" x14ac:dyDescent="0.3">
      <c r="O33" t="s">
        <v>956</v>
      </c>
      <c r="P33">
        <f>SUMIFS(BASE_DADOS!$O:$O,BASE_DADOS!$H:$H,DE_PARA!$O33,BASE_DADOS!$C:$C,DE_PARA!$N$17,BASE_DADOS!$B:$B,DE_PARA!P$18)</f>
        <v>0</v>
      </c>
      <c r="Q33">
        <f>SUMIFS(BASE_DADOS!$O:$O,BASE_DADOS!$H:$H,DE_PARA!$O33,BASE_DADOS!$C:$C,DE_PARA!$N$17,BASE_DADOS!$B:$B,DE_PARA!Q$18)</f>
        <v>0</v>
      </c>
      <c r="R33" s="18">
        <f t="shared" si="4"/>
        <v>0</v>
      </c>
    </row>
  </sheetData>
  <sortState xmlns:xlrd2="http://schemas.microsoft.com/office/spreadsheetml/2017/richdata2" ref="H3:H11">
    <sortCondition ref="H3"/>
  </sortState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193BA-B1D3-4776-BCF3-4FA4329A1421}">
  <sheetPr codeName="Sheet4" filterMode="1"/>
  <dimension ref="B1:Q3030"/>
  <sheetViews>
    <sheetView workbookViewId="0">
      <selection activeCell="D2" sqref="D2"/>
    </sheetView>
  </sheetViews>
  <sheetFormatPr defaultRowHeight="14.4" x14ac:dyDescent="0.3"/>
  <cols>
    <col min="4" max="4" width="10.5546875" bestFit="1" customWidth="1"/>
    <col min="8" max="8" width="28.21875" customWidth="1"/>
    <col min="12" max="12" width="12.44140625" bestFit="1" customWidth="1"/>
  </cols>
  <sheetData>
    <row r="1" spans="2:17" ht="13.8" customHeight="1" x14ac:dyDescent="0.3">
      <c r="B1" t="s">
        <v>25</v>
      </c>
      <c r="C1" t="s">
        <v>26</v>
      </c>
      <c r="D1" t="s">
        <v>82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78</v>
      </c>
      <c r="O1" s="12" t="s">
        <v>83</v>
      </c>
      <c r="P1" s="13" t="s">
        <v>74</v>
      </c>
      <c r="Q1" s="13" t="s">
        <v>81</v>
      </c>
    </row>
    <row r="2" spans="2:17" x14ac:dyDescent="0.3">
      <c r="B2">
        <f>CSV!M1</f>
        <v>2019</v>
      </c>
      <c r="C2">
        <f>CSV!O1</f>
        <v>1</v>
      </c>
      <c r="D2" s="6">
        <f>CSV!P1</f>
        <v>16</v>
      </c>
      <c r="F2">
        <f>CSV!K1</f>
        <v>62286</v>
      </c>
      <c r="G2">
        <f>CSV!L1</f>
        <v>9087</v>
      </c>
      <c r="H2" t="str">
        <f>IFERROR(VLOOKUP(G2,Sheet3!B:C,2,0),"")</f>
        <v>FARINHA</v>
      </c>
      <c r="I2">
        <v>4</v>
      </c>
      <c r="K2">
        <f>VLOOKUP(G2,Sheet3!B:E,4,0)</f>
        <v>19.399999999999999</v>
      </c>
      <c r="O2" s="10">
        <f>IF(K2&gt;0,K2,"PENDENTE")</f>
        <v>19.399999999999999</v>
      </c>
      <c r="P2" s="11" t="str">
        <f>VLOOKUP(C2,DE_PARA!H:I,2,0)</f>
        <v>Janeiro</v>
      </c>
      <c r="Q2" s="11" t="str">
        <f>VLOOKUP(F2,'BASE CONTATOS'!C:D,2,0)</f>
        <v>Steffan</v>
      </c>
    </row>
    <row r="3" spans="2:17" hidden="1" x14ac:dyDescent="0.3">
      <c r="B3" t="str">
        <f>CSV!M2</f>
        <v/>
      </c>
      <c r="C3" t="str">
        <f>CSV!O2</f>
        <v/>
      </c>
      <c r="D3" s="6" t="e">
        <f>CSV!P2</f>
        <v>#VALUE!</v>
      </c>
      <c r="F3" t="str">
        <f>CSV!K2</f>
        <v/>
      </c>
      <c r="G3" t="str">
        <f>CSV!L2</f>
        <v/>
      </c>
      <c r="H3" t="str">
        <f>IFERROR(VLOOKUP(G3,Sheet3!B:C,2,0),"")</f>
        <v/>
      </c>
      <c r="I3">
        <v>1</v>
      </c>
      <c r="K3" t="e">
        <f>VLOOKUP(G3,Sheet3!B:E,4,0)</f>
        <v>#N/A</v>
      </c>
      <c r="O3" s="10" t="e">
        <f t="shared" ref="O3:O66" si="0">IF(K3&gt;0,K3,"PENDENTE")</f>
        <v>#N/A</v>
      </c>
      <c r="P3" s="11" t="e">
        <f>VLOOKUP(C3,DE_PARA!H:I,2,0)</f>
        <v>#N/A</v>
      </c>
      <c r="Q3" s="11" t="e">
        <f>VLOOKUP(F3,'BASE CONTATOS'!C:D,2,0)</f>
        <v>#N/A</v>
      </c>
    </row>
    <row r="4" spans="2:17" x14ac:dyDescent="0.3">
      <c r="B4">
        <f>CSV!M3</f>
        <v>2019</v>
      </c>
      <c r="C4">
        <f>CSV!O3</f>
        <v>1</v>
      </c>
      <c r="D4" s="6">
        <f>CSV!P3</f>
        <v>24</v>
      </c>
      <c r="F4">
        <f>CSV!K3</f>
        <v>27697</v>
      </c>
      <c r="G4">
        <f>CSV!L3</f>
        <v>503</v>
      </c>
      <c r="H4" t="str">
        <f>IFERROR(VLOOKUP(G4,Sheet3!B:C,2,0),"")</f>
        <v>CARVÃO</v>
      </c>
      <c r="I4">
        <v>5</v>
      </c>
      <c r="K4">
        <f>VLOOKUP(G4,Sheet3!B:E,4,0)</f>
        <v>15.94</v>
      </c>
      <c r="O4" s="10">
        <f t="shared" si="0"/>
        <v>15.94</v>
      </c>
      <c r="P4" s="11" t="str">
        <f>VLOOKUP(C4,DE_PARA!H:I,2,0)</f>
        <v>Janeiro</v>
      </c>
      <c r="Q4" s="11" t="e">
        <f>VLOOKUP(F4,'BASE CONTATOS'!C:D,2,0)</f>
        <v>#N/A</v>
      </c>
    </row>
    <row r="5" spans="2:17" hidden="1" x14ac:dyDescent="0.3">
      <c r="B5" t="str">
        <f>CSV!M4</f>
        <v/>
      </c>
      <c r="C5" t="str">
        <f>CSV!O4</f>
        <v/>
      </c>
      <c r="D5" s="6" t="e">
        <f>CSV!P4</f>
        <v>#VALUE!</v>
      </c>
      <c r="F5" t="str">
        <f>CSV!K4</f>
        <v/>
      </c>
      <c r="G5" t="str">
        <f>CSV!L4</f>
        <v/>
      </c>
      <c r="H5" t="str">
        <f>IFERROR(VLOOKUP(G5,Sheet3!B:C,2,0),"")</f>
        <v/>
      </c>
      <c r="I5">
        <v>1</v>
      </c>
      <c r="K5" t="e">
        <f>VLOOKUP(G5,Sheet3!B:E,4,0)</f>
        <v>#N/A</v>
      </c>
      <c r="O5" s="10" t="e">
        <f t="shared" si="0"/>
        <v>#N/A</v>
      </c>
      <c r="P5" s="11" t="e">
        <f>VLOOKUP(C5,DE_PARA!H:I,2,0)</f>
        <v>#N/A</v>
      </c>
      <c r="Q5" s="11" t="e">
        <f>VLOOKUP(F5,'BASE CONTATOS'!C:D,2,0)</f>
        <v>#N/A</v>
      </c>
    </row>
    <row r="6" spans="2:17" x14ac:dyDescent="0.3">
      <c r="B6">
        <f>CSV!M5</f>
        <v>2019</v>
      </c>
      <c r="C6">
        <f>CSV!O5</f>
        <v>1</v>
      </c>
      <c r="D6" s="6">
        <f>CSV!P5</f>
        <v>12</v>
      </c>
      <c r="F6">
        <f>CSV!K5</f>
        <v>12278</v>
      </c>
      <c r="G6">
        <f>CSV!L5</f>
        <v>9084</v>
      </c>
      <c r="H6" t="str">
        <f>IFERROR(VLOOKUP(G6,Sheet3!B:C,2,0),"")</f>
        <v>MEL</v>
      </c>
      <c r="I6">
        <v>5</v>
      </c>
      <c r="K6">
        <f>VLOOKUP(G6,Sheet3!B:E,4,0)</f>
        <v>19.190000000000001</v>
      </c>
      <c r="O6" s="10">
        <f t="shared" si="0"/>
        <v>19.190000000000001</v>
      </c>
      <c r="P6" s="11" t="str">
        <f>VLOOKUP(C6,DE_PARA!H:I,2,0)</f>
        <v>Janeiro</v>
      </c>
      <c r="Q6" s="11" t="str">
        <f>VLOOKUP(F6,'BASE CONTATOS'!C:D,2,0)</f>
        <v>Silvinha</v>
      </c>
    </row>
    <row r="7" spans="2:17" hidden="1" x14ac:dyDescent="0.3">
      <c r="B7" t="str">
        <f>CSV!M6</f>
        <v/>
      </c>
      <c r="C7" t="str">
        <f>CSV!O6</f>
        <v/>
      </c>
      <c r="D7" s="6" t="e">
        <f>CSV!P6</f>
        <v>#VALUE!</v>
      </c>
      <c r="F7" t="str">
        <f>CSV!K6</f>
        <v/>
      </c>
      <c r="G7" t="str">
        <f>CSV!L6</f>
        <v/>
      </c>
      <c r="H7" t="str">
        <f>IFERROR(VLOOKUP(G7,Sheet3!B:C,2,0),"")</f>
        <v/>
      </c>
      <c r="I7">
        <v>2</v>
      </c>
      <c r="K7" t="e">
        <f>VLOOKUP(G7,Sheet3!B:E,4,0)</f>
        <v>#N/A</v>
      </c>
      <c r="O7" s="10" t="e">
        <f t="shared" si="0"/>
        <v>#N/A</v>
      </c>
      <c r="P7" s="11" t="e">
        <f>VLOOKUP(C7,DE_PARA!H:I,2,0)</f>
        <v>#N/A</v>
      </c>
      <c r="Q7" s="11" t="e">
        <f>VLOOKUP(F7,'BASE CONTATOS'!C:D,2,0)</f>
        <v>#N/A</v>
      </c>
    </row>
    <row r="8" spans="2:17" x14ac:dyDescent="0.3">
      <c r="B8">
        <f>CSV!M7</f>
        <v>2019</v>
      </c>
      <c r="C8">
        <f>CSV!O7</f>
        <v>1</v>
      </c>
      <c r="D8" s="6">
        <f>CSV!P7</f>
        <v>25</v>
      </c>
      <c r="F8">
        <f>CSV!K7</f>
        <v>56365</v>
      </c>
      <c r="G8">
        <f>CSV!L7</f>
        <v>2349</v>
      </c>
      <c r="H8" t="str">
        <f>IFERROR(VLOOKUP(G8,Sheet3!B:C,2,0),"")</f>
        <v>AÇÚCAR</v>
      </c>
      <c r="I8">
        <v>1</v>
      </c>
      <c r="K8">
        <f>VLOOKUP(G8,Sheet3!B:E,4,0)</f>
        <v>10.74</v>
      </c>
      <c r="O8" s="10">
        <f t="shared" si="0"/>
        <v>10.74</v>
      </c>
      <c r="P8" s="11" t="str">
        <f>VLOOKUP(C8,DE_PARA!H:I,2,0)</f>
        <v>Janeiro</v>
      </c>
      <c r="Q8" s="11" t="str">
        <f>VLOOKUP(F8,'BASE CONTATOS'!C:D,2,0)</f>
        <v>Dr. Januário</v>
      </c>
    </row>
    <row r="9" spans="2:17" hidden="1" x14ac:dyDescent="0.3">
      <c r="B9" t="str">
        <f>CSV!M8</f>
        <v/>
      </c>
      <c r="C9" t="str">
        <f>CSV!O8</f>
        <v/>
      </c>
      <c r="D9" s="6" t="e">
        <f>CSV!P8</f>
        <v>#VALUE!</v>
      </c>
      <c r="F9" t="str">
        <f>CSV!K8</f>
        <v/>
      </c>
      <c r="G9" t="str">
        <f>CSV!L8</f>
        <v/>
      </c>
      <c r="H9" t="str">
        <f>IFERROR(VLOOKUP(G9,Sheet3!B:C,2,0),"")</f>
        <v/>
      </c>
      <c r="I9">
        <v>8</v>
      </c>
      <c r="K9" t="e">
        <f>VLOOKUP(G9,Sheet3!B:E,4,0)</f>
        <v>#N/A</v>
      </c>
      <c r="O9" s="10" t="e">
        <f t="shared" si="0"/>
        <v>#N/A</v>
      </c>
      <c r="P9" s="11" t="e">
        <f>VLOOKUP(C9,DE_PARA!H:I,2,0)</f>
        <v>#N/A</v>
      </c>
      <c r="Q9" s="11" t="e">
        <f>VLOOKUP(F9,'BASE CONTATOS'!C:D,2,0)</f>
        <v>#N/A</v>
      </c>
    </row>
    <row r="10" spans="2:17" x14ac:dyDescent="0.3">
      <c r="B10">
        <f>CSV!M9</f>
        <v>2019</v>
      </c>
      <c r="C10">
        <f>CSV!O9</f>
        <v>1</v>
      </c>
      <c r="D10" s="6">
        <f>CSV!P9</f>
        <v>1</v>
      </c>
      <c r="F10">
        <f>CSV!K9</f>
        <v>27697</v>
      </c>
      <c r="G10">
        <f>CSV!L9</f>
        <v>504</v>
      </c>
      <c r="H10" t="str">
        <f>IFERROR(VLOOKUP(G10,Sheet3!B:C,2,0),"")</f>
        <v>LEITE</v>
      </c>
      <c r="I10">
        <v>10</v>
      </c>
      <c r="K10">
        <f>VLOOKUP(G10,Sheet3!B:E,4,0)</f>
        <v>3.99</v>
      </c>
      <c r="O10" s="10">
        <f t="shared" si="0"/>
        <v>3.99</v>
      </c>
      <c r="P10" s="11" t="str">
        <f>VLOOKUP(C10,DE_PARA!H:I,2,0)</f>
        <v>Janeiro</v>
      </c>
      <c r="Q10" s="11" t="e">
        <f>VLOOKUP(F10,'BASE CONTATOS'!C:D,2,0)</f>
        <v>#N/A</v>
      </c>
    </row>
    <row r="11" spans="2:17" hidden="1" x14ac:dyDescent="0.3">
      <c r="B11" t="str">
        <f>CSV!M10</f>
        <v/>
      </c>
      <c r="C11" t="str">
        <f>CSV!O10</f>
        <v/>
      </c>
      <c r="D11" s="6" t="e">
        <f>CSV!P10</f>
        <v>#VALUE!</v>
      </c>
      <c r="F11" t="str">
        <f>CSV!K10</f>
        <v/>
      </c>
      <c r="G11" t="str">
        <f>CSV!L10</f>
        <v/>
      </c>
      <c r="H11" t="str">
        <f>IFERROR(VLOOKUP(G11,Sheet3!B:C,2,0),"")</f>
        <v/>
      </c>
      <c r="I11">
        <v>1</v>
      </c>
      <c r="K11" t="e">
        <f>VLOOKUP(G11,Sheet3!B:E,4,0)</f>
        <v>#N/A</v>
      </c>
      <c r="O11" s="10" t="e">
        <f t="shared" si="0"/>
        <v>#N/A</v>
      </c>
      <c r="P11" s="11" t="e">
        <f>VLOOKUP(C11,DE_PARA!H:I,2,0)</f>
        <v>#N/A</v>
      </c>
      <c r="Q11" s="11" t="e">
        <f>VLOOKUP(F11,'BASE CONTATOS'!C:D,2,0)</f>
        <v>#N/A</v>
      </c>
    </row>
    <row r="12" spans="2:17" x14ac:dyDescent="0.3">
      <c r="B12">
        <f>CSV!M11</f>
        <v>2019</v>
      </c>
      <c r="C12">
        <f>CSV!O11</f>
        <v>1</v>
      </c>
      <c r="D12" s="6">
        <f>CSV!P11</f>
        <v>27</v>
      </c>
      <c r="F12">
        <f>CSV!K11</f>
        <v>27697</v>
      </c>
      <c r="G12">
        <f>CSV!L11</f>
        <v>2349</v>
      </c>
      <c r="H12" t="str">
        <f>IFERROR(VLOOKUP(G12,Sheet3!B:C,2,0),"")</f>
        <v>AÇÚCAR</v>
      </c>
      <c r="I12">
        <v>9</v>
      </c>
      <c r="K12">
        <f>VLOOKUP(G12,Sheet3!B:E,4,0)</f>
        <v>10.74</v>
      </c>
      <c r="O12" s="10">
        <f t="shared" si="0"/>
        <v>10.74</v>
      </c>
      <c r="P12" s="11" t="str">
        <f>VLOOKUP(C12,DE_PARA!H:I,2,0)</f>
        <v>Janeiro</v>
      </c>
      <c r="Q12" s="11" t="e">
        <f>VLOOKUP(F12,'BASE CONTATOS'!C:D,2,0)</f>
        <v>#N/A</v>
      </c>
    </row>
    <row r="13" spans="2:17" hidden="1" x14ac:dyDescent="0.3">
      <c r="B13" t="str">
        <f>CSV!M12</f>
        <v/>
      </c>
      <c r="C13" t="str">
        <f>CSV!O12</f>
        <v/>
      </c>
      <c r="D13" s="6" t="e">
        <f>CSV!P12</f>
        <v>#VALUE!</v>
      </c>
      <c r="F13" t="str">
        <f>CSV!K12</f>
        <v/>
      </c>
      <c r="G13" t="str">
        <f>CSV!L12</f>
        <v/>
      </c>
      <c r="H13" t="str">
        <f>IFERROR(VLOOKUP(G13,Sheet3!B:C,2,0),"")</f>
        <v/>
      </c>
      <c r="I13">
        <v>4</v>
      </c>
      <c r="K13" t="e">
        <f>VLOOKUP(G13,Sheet3!B:E,4,0)</f>
        <v>#N/A</v>
      </c>
      <c r="O13" s="10" t="e">
        <f t="shared" si="0"/>
        <v>#N/A</v>
      </c>
      <c r="P13" s="11" t="e">
        <f>VLOOKUP(C13,DE_PARA!H:I,2,0)</f>
        <v>#N/A</v>
      </c>
      <c r="Q13" s="11" t="e">
        <f>VLOOKUP(F13,'BASE CONTATOS'!C:D,2,0)</f>
        <v>#N/A</v>
      </c>
    </row>
    <row r="14" spans="2:17" x14ac:dyDescent="0.3">
      <c r="B14">
        <f>CSV!M13</f>
        <v>2019</v>
      </c>
      <c r="C14">
        <f>CSV!O13</f>
        <v>1</v>
      </c>
      <c r="D14" s="6">
        <f>CSV!P13</f>
        <v>8</v>
      </c>
      <c r="F14">
        <f>CSV!K13</f>
        <v>62900</v>
      </c>
      <c r="G14">
        <f>CSV!L13</f>
        <v>9084</v>
      </c>
      <c r="H14" t="str">
        <f>IFERROR(VLOOKUP(G14,Sheet3!B:C,2,0),"")</f>
        <v>MEL</v>
      </c>
      <c r="I14">
        <v>2</v>
      </c>
      <c r="K14">
        <f>VLOOKUP(G14,Sheet3!B:E,4,0)</f>
        <v>19.190000000000001</v>
      </c>
      <c r="O14" s="10">
        <f t="shared" si="0"/>
        <v>19.190000000000001</v>
      </c>
      <c r="P14" s="11" t="str">
        <f>VLOOKUP(C14,DE_PARA!H:I,2,0)</f>
        <v>Janeiro</v>
      </c>
      <c r="Q14" s="11" t="str">
        <f>VLOOKUP(F14,'BASE CONTATOS'!C:D,2,0)</f>
        <v>Bial</v>
      </c>
    </row>
    <row r="15" spans="2:17" hidden="1" x14ac:dyDescent="0.3">
      <c r="B15" t="str">
        <f>CSV!M14</f>
        <v/>
      </c>
      <c r="C15" t="str">
        <f>CSV!O14</f>
        <v/>
      </c>
      <c r="D15" s="6" t="e">
        <f>CSV!P14</f>
        <v>#VALUE!</v>
      </c>
      <c r="F15" t="str">
        <f>CSV!K14</f>
        <v/>
      </c>
      <c r="G15" t="str">
        <f>CSV!L14</f>
        <v/>
      </c>
      <c r="H15" t="str">
        <f>IFERROR(VLOOKUP(G15,Sheet3!B:C,2,0),"")</f>
        <v/>
      </c>
      <c r="I15">
        <v>6</v>
      </c>
      <c r="K15" t="e">
        <f>VLOOKUP(G15,Sheet3!B:E,4,0)</f>
        <v>#N/A</v>
      </c>
      <c r="O15" s="10" t="e">
        <f t="shared" si="0"/>
        <v>#N/A</v>
      </c>
      <c r="P15" s="11" t="e">
        <f>VLOOKUP(C15,DE_PARA!H:I,2,0)</f>
        <v>#N/A</v>
      </c>
      <c r="Q15" s="11" t="e">
        <f>VLOOKUP(F15,'BASE CONTATOS'!C:D,2,0)</f>
        <v>#N/A</v>
      </c>
    </row>
    <row r="16" spans="2:17" x14ac:dyDescent="0.3">
      <c r="B16">
        <f>CSV!M15</f>
        <v>2019</v>
      </c>
      <c r="C16">
        <f>CSV!O15</f>
        <v>1</v>
      </c>
      <c r="D16" s="6">
        <f>CSV!P15</f>
        <v>9</v>
      </c>
      <c r="F16">
        <f>CSV!K15</f>
        <v>90364</v>
      </c>
      <c r="G16">
        <f>CSV!L15</f>
        <v>988</v>
      </c>
      <c r="H16" t="str">
        <f>IFERROR(VLOOKUP(G16,Sheet3!B:C,2,0),"")</f>
        <v>MACARRÃO</v>
      </c>
      <c r="I16">
        <v>9</v>
      </c>
      <c r="K16">
        <f>VLOOKUP(G16,Sheet3!B:E,4,0)</f>
        <v>4.75</v>
      </c>
      <c r="O16" s="10">
        <f t="shared" si="0"/>
        <v>4.75</v>
      </c>
      <c r="P16" s="11" t="str">
        <f>VLOOKUP(C16,DE_PARA!H:I,2,0)</f>
        <v>Janeiro</v>
      </c>
      <c r="Q16" s="11" t="str">
        <f>VLOOKUP(F16,'BASE CONTATOS'!C:D,2,0)</f>
        <v>Thomaz</v>
      </c>
    </row>
    <row r="17" spans="2:17" hidden="1" x14ac:dyDescent="0.3">
      <c r="B17" t="str">
        <f>CSV!M16</f>
        <v/>
      </c>
      <c r="C17" t="str">
        <f>CSV!O16</f>
        <v/>
      </c>
      <c r="D17" s="6" t="e">
        <f>CSV!P16</f>
        <v>#VALUE!</v>
      </c>
      <c r="F17" t="str">
        <f>CSV!K16</f>
        <v/>
      </c>
      <c r="G17" t="str">
        <f>CSV!L16</f>
        <v/>
      </c>
      <c r="H17" t="str">
        <f>IFERROR(VLOOKUP(G17,Sheet3!B:C,2,0),"")</f>
        <v/>
      </c>
      <c r="I17">
        <v>7</v>
      </c>
      <c r="K17" t="e">
        <f>VLOOKUP(G17,Sheet3!B:E,4,0)</f>
        <v>#N/A</v>
      </c>
      <c r="O17" s="10" t="e">
        <f t="shared" si="0"/>
        <v>#N/A</v>
      </c>
      <c r="P17" s="11" t="e">
        <f>VLOOKUP(C17,DE_PARA!H:I,2,0)</f>
        <v>#N/A</v>
      </c>
      <c r="Q17" s="11" t="e">
        <f>VLOOKUP(F17,'BASE CONTATOS'!C:D,2,0)</f>
        <v>#N/A</v>
      </c>
    </row>
    <row r="18" spans="2:17" x14ac:dyDescent="0.3">
      <c r="B18">
        <f>CSV!M17</f>
        <v>2019</v>
      </c>
      <c r="C18">
        <f>CSV!O17</f>
        <v>1</v>
      </c>
      <c r="D18" s="6">
        <f>CSV!P17</f>
        <v>5</v>
      </c>
      <c r="F18">
        <f>CSV!K17</f>
        <v>62286</v>
      </c>
      <c r="G18">
        <f>CSV!L17</f>
        <v>9084</v>
      </c>
      <c r="H18" t="str">
        <f>IFERROR(VLOOKUP(G18,Sheet3!B:C,2,0),"")</f>
        <v>MEL</v>
      </c>
      <c r="I18">
        <v>7</v>
      </c>
      <c r="K18">
        <f>VLOOKUP(G18,Sheet3!B:E,4,0)</f>
        <v>19.190000000000001</v>
      </c>
      <c r="O18" s="10">
        <f t="shared" si="0"/>
        <v>19.190000000000001</v>
      </c>
      <c r="P18" s="11" t="str">
        <f>VLOOKUP(C18,DE_PARA!H:I,2,0)</f>
        <v>Janeiro</v>
      </c>
      <c r="Q18" s="11" t="str">
        <f>VLOOKUP(F18,'BASE CONTATOS'!C:D,2,0)</f>
        <v>Steffan</v>
      </c>
    </row>
    <row r="19" spans="2:17" hidden="1" x14ac:dyDescent="0.3">
      <c r="B19" t="str">
        <f>CSV!M18</f>
        <v/>
      </c>
      <c r="C19" t="str">
        <f>CSV!O18</f>
        <v/>
      </c>
      <c r="D19" s="6" t="e">
        <f>CSV!P18</f>
        <v>#VALUE!</v>
      </c>
      <c r="F19" t="str">
        <f>CSV!K18</f>
        <v/>
      </c>
      <c r="G19" t="str">
        <f>CSV!L18</f>
        <v/>
      </c>
      <c r="H19" t="str">
        <f>IFERROR(VLOOKUP(G19,Sheet3!B:C,2,0),"")</f>
        <v/>
      </c>
      <c r="I19">
        <v>8</v>
      </c>
      <c r="K19" t="e">
        <f>VLOOKUP(G19,Sheet3!B:E,4,0)</f>
        <v>#N/A</v>
      </c>
      <c r="O19" s="10" t="e">
        <f t="shared" si="0"/>
        <v>#N/A</v>
      </c>
      <c r="P19" s="11" t="e">
        <f>VLOOKUP(C19,DE_PARA!H:I,2,0)</f>
        <v>#N/A</v>
      </c>
      <c r="Q19" s="11" t="e">
        <f>VLOOKUP(F19,'BASE CONTATOS'!C:D,2,0)</f>
        <v>#N/A</v>
      </c>
    </row>
    <row r="20" spans="2:17" x14ac:dyDescent="0.3">
      <c r="B20">
        <f>CSV!M19</f>
        <v>2019</v>
      </c>
      <c r="C20">
        <f>CSV!O19</f>
        <v>1</v>
      </c>
      <c r="D20" s="6">
        <f>CSV!P19</f>
        <v>24</v>
      </c>
      <c r="F20">
        <f>CSV!K19</f>
        <v>90364</v>
      </c>
      <c r="G20">
        <f>CSV!L19</f>
        <v>503</v>
      </c>
      <c r="H20" t="str">
        <f>IFERROR(VLOOKUP(G20,Sheet3!B:C,2,0),"")</f>
        <v>CARVÃO</v>
      </c>
      <c r="I20">
        <v>8</v>
      </c>
      <c r="K20">
        <f>VLOOKUP(G20,Sheet3!B:E,4,0)</f>
        <v>15.94</v>
      </c>
      <c r="O20" s="10">
        <f t="shared" si="0"/>
        <v>15.94</v>
      </c>
      <c r="P20" s="11" t="str">
        <f>VLOOKUP(C20,DE_PARA!H:I,2,0)</f>
        <v>Janeiro</v>
      </c>
      <c r="Q20" s="11" t="str">
        <f>VLOOKUP(F20,'BASE CONTATOS'!C:D,2,0)</f>
        <v>Thomaz</v>
      </c>
    </row>
    <row r="21" spans="2:17" hidden="1" x14ac:dyDescent="0.3">
      <c r="B21" t="str">
        <f>CSV!M20</f>
        <v/>
      </c>
      <c r="C21" t="str">
        <f>CSV!O20</f>
        <v/>
      </c>
      <c r="D21" s="6" t="e">
        <f>CSV!P20</f>
        <v>#VALUE!</v>
      </c>
      <c r="F21" t="str">
        <f>CSV!K20</f>
        <v/>
      </c>
      <c r="G21" t="str">
        <f>CSV!L20</f>
        <v/>
      </c>
      <c r="H21" t="str">
        <f>IFERROR(VLOOKUP(G21,Sheet3!B:C,2,0),"")</f>
        <v/>
      </c>
      <c r="I21">
        <v>8</v>
      </c>
      <c r="K21" t="e">
        <f>VLOOKUP(G21,Sheet3!B:E,4,0)</f>
        <v>#N/A</v>
      </c>
      <c r="O21" s="10" t="e">
        <f t="shared" si="0"/>
        <v>#N/A</v>
      </c>
      <c r="P21" s="11" t="e">
        <f>VLOOKUP(C21,DE_PARA!H:I,2,0)</f>
        <v>#N/A</v>
      </c>
      <c r="Q21" s="11" t="e">
        <f>VLOOKUP(F21,'BASE CONTATOS'!C:D,2,0)</f>
        <v>#N/A</v>
      </c>
    </row>
    <row r="22" spans="2:17" x14ac:dyDescent="0.3">
      <c r="B22">
        <f>CSV!M21</f>
        <v>2019</v>
      </c>
      <c r="C22">
        <f>CSV!O21</f>
        <v>2</v>
      </c>
      <c r="D22" s="6">
        <f>CSV!P21</f>
        <v>21</v>
      </c>
      <c r="F22">
        <f>CSV!K21</f>
        <v>62286</v>
      </c>
      <c r="G22">
        <f>CSV!L21</f>
        <v>9084</v>
      </c>
      <c r="H22" t="str">
        <f>IFERROR(VLOOKUP(G22,Sheet3!B:C,2,0),"")</f>
        <v>MEL</v>
      </c>
      <c r="I22">
        <v>6</v>
      </c>
      <c r="K22">
        <f>VLOOKUP(G22,Sheet3!B:E,4,0)</f>
        <v>19.190000000000001</v>
      </c>
      <c r="O22" s="10">
        <f t="shared" si="0"/>
        <v>19.190000000000001</v>
      </c>
      <c r="P22" s="11" t="str">
        <f>VLOOKUP(C22,DE_PARA!H:I,2,0)</f>
        <v>Fevereiro</v>
      </c>
      <c r="Q22" s="11" t="str">
        <f>VLOOKUP(F22,'BASE CONTATOS'!C:D,2,0)</f>
        <v>Steffan</v>
      </c>
    </row>
    <row r="23" spans="2:17" hidden="1" x14ac:dyDescent="0.3">
      <c r="B23" t="str">
        <f>CSV!M22</f>
        <v/>
      </c>
      <c r="C23" t="str">
        <f>CSV!O22</f>
        <v/>
      </c>
      <c r="D23" s="6" t="e">
        <f>CSV!P22</f>
        <v>#VALUE!</v>
      </c>
      <c r="F23" t="str">
        <f>CSV!K22</f>
        <v/>
      </c>
      <c r="G23" t="str">
        <f>CSV!L22</f>
        <v/>
      </c>
      <c r="H23" t="str">
        <f>IFERROR(VLOOKUP(G23,Sheet3!B:C,2,0),"")</f>
        <v/>
      </c>
      <c r="I23">
        <v>2</v>
      </c>
      <c r="K23" t="e">
        <f>VLOOKUP(G23,Sheet3!B:E,4,0)</f>
        <v>#N/A</v>
      </c>
      <c r="O23" s="10" t="e">
        <f t="shared" si="0"/>
        <v>#N/A</v>
      </c>
      <c r="P23" s="11" t="e">
        <f>VLOOKUP(C23,DE_PARA!H:I,2,0)</f>
        <v>#N/A</v>
      </c>
      <c r="Q23" s="11" t="e">
        <f>VLOOKUP(F23,'BASE CONTATOS'!C:D,2,0)</f>
        <v>#N/A</v>
      </c>
    </row>
    <row r="24" spans="2:17" x14ac:dyDescent="0.3">
      <c r="B24">
        <f>CSV!M23</f>
        <v>2019</v>
      </c>
      <c r="C24">
        <f>CSV!O23</f>
        <v>2</v>
      </c>
      <c r="D24" s="6">
        <f>CSV!P23</f>
        <v>11</v>
      </c>
      <c r="F24">
        <f>CSV!K23</f>
        <v>62286</v>
      </c>
      <c r="G24">
        <f>CSV!L23</f>
        <v>1164</v>
      </c>
      <c r="H24" t="str">
        <f>IFERROR(VLOOKUP(G24,Sheet3!B:C,2,0),"")</f>
        <v>QUEIJO</v>
      </c>
      <c r="I24">
        <v>4</v>
      </c>
      <c r="K24">
        <f>VLOOKUP(G24,Sheet3!B:E,4,0)</f>
        <v>27.41</v>
      </c>
      <c r="O24" s="10">
        <f t="shared" si="0"/>
        <v>27.41</v>
      </c>
      <c r="P24" s="11" t="str">
        <f>VLOOKUP(C24,DE_PARA!H:I,2,0)</f>
        <v>Fevereiro</v>
      </c>
      <c r="Q24" s="11" t="str">
        <f>VLOOKUP(F24,'BASE CONTATOS'!C:D,2,0)</f>
        <v>Steffan</v>
      </c>
    </row>
    <row r="25" spans="2:17" hidden="1" x14ac:dyDescent="0.3">
      <c r="B25" t="str">
        <f>CSV!M24</f>
        <v/>
      </c>
      <c r="C25" t="str">
        <f>CSV!O24</f>
        <v/>
      </c>
      <c r="D25" s="6" t="e">
        <f>CSV!P24</f>
        <v>#VALUE!</v>
      </c>
      <c r="F25" t="str">
        <f>CSV!K24</f>
        <v/>
      </c>
      <c r="G25" t="str">
        <f>CSV!L24</f>
        <v/>
      </c>
      <c r="H25" t="str">
        <f>IFERROR(VLOOKUP(G25,Sheet3!B:C,2,0),"")</f>
        <v/>
      </c>
      <c r="I25">
        <v>6</v>
      </c>
      <c r="K25" t="e">
        <f>VLOOKUP(G25,Sheet3!B:E,4,0)</f>
        <v>#N/A</v>
      </c>
      <c r="O25" s="10" t="e">
        <f t="shared" si="0"/>
        <v>#N/A</v>
      </c>
      <c r="P25" s="11" t="e">
        <f>VLOOKUP(C25,DE_PARA!H:I,2,0)</f>
        <v>#N/A</v>
      </c>
      <c r="Q25" s="11" t="e">
        <f>VLOOKUP(F25,'BASE CONTATOS'!C:D,2,0)</f>
        <v>#N/A</v>
      </c>
    </row>
    <row r="26" spans="2:17" x14ac:dyDescent="0.3">
      <c r="B26">
        <f>CSV!M25</f>
        <v>2019</v>
      </c>
      <c r="C26">
        <f>CSV!O25</f>
        <v>2</v>
      </c>
      <c r="D26" s="6">
        <f>CSV!P25</f>
        <v>15</v>
      </c>
      <c r="F26">
        <f>CSV!K25</f>
        <v>62286</v>
      </c>
      <c r="G26">
        <f>CSV!L25</f>
        <v>9087</v>
      </c>
      <c r="H26" t="str">
        <f>IFERROR(VLOOKUP(G26,Sheet3!B:C,2,0),"")</f>
        <v>FARINHA</v>
      </c>
      <c r="I26">
        <v>9</v>
      </c>
      <c r="K26">
        <f>VLOOKUP(G26,Sheet3!B:E,4,0)</f>
        <v>19.399999999999999</v>
      </c>
      <c r="O26" s="10">
        <f t="shared" si="0"/>
        <v>19.399999999999999</v>
      </c>
      <c r="P26" s="11" t="str">
        <f>VLOOKUP(C26,DE_PARA!H:I,2,0)</f>
        <v>Fevereiro</v>
      </c>
      <c r="Q26" s="11" t="str">
        <f>VLOOKUP(F26,'BASE CONTATOS'!C:D,2,0)</f>
        <v>Steffan</v>
      </c>
    </row>
    <row r="27" spans="2:17" hidden="1" x14ac:dyDescent="0.3">
      <c r="B27" t="str">
        <f>CSV!M26</f>
        <v/>
      </c>
      <c r="C27" t="str">
        <f>CSV!O26</f>
        <v/>
      </c>
      <c r="D27" s="6" t="e">
        <f>CSV!P26</f>
        <v>#VALUE!</v>
      </c>
      <c r="F27" t="str">
        <f>CSV!K26</f>
        <v/>
      </c>
      <c r="G27" t="str">
        <f>CSV!L26</f>
        <v/>
      </c>
      <c r="H27" t="str">
        <f>IFERROR(VLOOKUP(G27,Sheet3!B:C,2,0),"")</f>
        <v/>
      </c>
      <c r="I27">
        <v>9</v>
      </c>
      <c r="K27" t="e">
        <f>VLOOKUP(G27,Sheet3!B:E,4,0)</f>
        <v>#N/A</v>
      </c>
      <c r="O27" s="10" t="e">
        <f t="shared" si="0"/>
        <v>#N/A</v>
      </c>
      <c r="P27" s="11" t="e">
        <f>VLOOKUP(C27,DE_PARA!H:I,2,0)</f>
        <v>#N/A</v>
      </c>
      <c r="Q27" s="11" t="e">
        <f>VLOOKUP(F27,'BASE CONTATOS'!C:D,2,0)</f>
        <v>#N/A</v>
      </c>
    </row>
    <row r="28" spans="2:17" x14ac:dyDescent="0.3">
      <c r="B28">
        <f>CSV!M27</f>
        <v>2019</v>
      </c>
      <c r="C28">
        <f>CSV!O27</f>
        <v>2</v>
      </c>
      <c r="D28" s="6">
        <f>CSV!P27</f>
        <v>27</v>
      </c>
      <c r="F28">
        <f>CSV!K27</f>
        <v>98663</v>
      </c>
      <c r="G28">
        <f>CSV!L27</f>
        <v>1164</v>
      </c>
      <c r="H28" t="str">
        <f>IFERROR(VLOOKUP(G28,Sheet3!B:C,2,0),"")</f>
        <v>QUEIJO</v>
      </c>
      <c r="I28">
        <v>4</v>
      </c>
      <c r="K28">
        <f>VLOOKUP(G28,Sheet3!B:E,4,0)</f>
        <v>27.41</v>
      </c>
      <c r="O28" s="10">
        <f t="shared" si="0"/>
        <v>27.41</v>
      </c>
      <c r="P28" s="11" t="str">
        <f>VLOOKUP(C28,DE_PARA!H:I,2,0)</f>
        <v>Fevereiro</v>
      </c>
      <c r="Q28" s="11" t="str">
        <f>VLOOKUP(F28,'BASE CONTATOS'!C:D,2,0)</f>
        <v>Natalia</v>
      </c>
    </row>
    <row r="29" spans="2:17" hidden="1" x14ac:dyDescent="0.3">
      <c r="B29" t="str">
        <f>CSV!M28</f>
        <v/>
      </c>
      <c r="C29" t="str">
        <f>CSV!O28</f>
        <v/>
      </c>
      <c r="D29" s="6" t="e">
        <f>CSV!P28</f>
        <v>#VALUE!</v>
      </c>
      <c r="F29" t="str">
        <f>CSV!K28</f>
        <v/>
      </c>
      <c r="G29" t="str">
        <f>CSV!L28</f>
        <v/>
      </c>
      <c r="H29" t="str">
        <f>IFERROR(VLOOKUP(G29,Sheet3!B:C,2,0),"")</f>
        <v/>
      </c>
      <c r="I29">
        <v>7</v>
      </c>
      <c r="K29" t="e">
        <f>VLOOKUP(G29,Sheet3!B:E,4,0)</f>
        <v>#N/A</v>
      </c>
      <c r="O29" s="10" t="e">
        <f t="shared" si="0"/>
        <v>#N/A</v>
      </c>
      <c r="P29" s="11" t="e">
        <f>VLOOKUP(C29,DE_PARA!H:I,2,0)</f>
        <v>#N/A</v>
      </c>
      <c r="Q29" s="11" t="e">
        <f>VLOOKUP(F29,'BASE CONTATOS'!C:D,2,0)</f>
        <v>#N/A</v>
      </c>
    </row>
    <row r="30" spans="2:17" x14ac:dyDescent="0.3">
      <c r="B30">
        <f>CSV!M29</f>
        <v>2019</v>
      </c>
      <c r="C30">
        <f>CSV!O29</f>
        <v>2</v>
      </c>
      <c r="D30" s="6">
        <f>CSV!P29</f>
        <v>13</v>
      </c>
      <c r="F30">
        <f>CSV!K29</f>
        <v>56365</v>
      </c>
      <c r="G30">
        <f>CSV!L29</f>
        <v>2349</v>
      </c>
      <c r="H30" t="str">
        <f>IFERROR(VLOOKUP(G30,Sheet3!B:C,2,0),"")</f>
        <v>AÇÚCAR</v>
      </c>
      <c r="I30">
        <v>9</v>
      </c>
      <c r="K30">
        <f>VLOOKUP(G30,Sheet3!B:E,4,0)</f>
        <v>10.74</v>
      </c>
      <c r="O30" s="10">
        <f t="shared" si="0"/>
        <v>10.74</v>
      </c>
      <c r="P30" s="11" t="str">
        <f>VLOOKUP(C30,DE_PARA!H:I,2,0)</f>
        <v>Fevereiro</v>
      </c>
      <c r="Q30" s="11" t="str">
        <f>VLOOKUP(F30,'BASE CONTATOS'!C:D,2,0)</f>
        <v>Dr. Januário</v>
      </c>
    </row>
    <row r="31" spans="2:17" hidden="1" x14ac:dyDescent="0.3">
      <c r="B31" t="str">
        <f>CSV!M30</f>
        <v/>
      </c>
      <c r="C31" t="str">
        <f>CSV!O30</f>
        <v/>
      </c>
      <c r="D31" s="6" t="e">
        <f>CSV!P30</f>
        <v>#VALUE!</v>
      </c>
      <c r="F31" t="str">
        <f>CSV!K30</f>
        <v/>
      </c>
      <c r="G31" t="str">
        <f>CSV!L30</f>
        <v/>
      </c>
      <c r="H31" t="str">
        <f>IFERROR(VLOOKUP(G31,Sheet3!B:C,2,0),"")</f>
        <v/>
      </c>
      <c r="I31">
        <v>4</v>
      </c>
      <c r="K31" t="e">
        <f>VLOOKUP(G31,Sheet3!B:E,4,0)</f>
        <v>#N/A</v>
      </c>
      <c r="O31" s="10" t="e">
        <f t="shared" si="0"/>
        <v>#N/A</v>
      </c>
      <c r="P31" s="11" t="e">
        <f>VLOOKUP(C31,DE_PARA!H:I,2,0)</f>
        <v>#N/A</v>
      </c>
      <c r="Q31" s="11" t="e">
        <f>VLOOKUP(F31,'BASE CONTATOS'!C:D,2,0)</f>
        <v>#N/A</v>
      </c>
    </row>
    <row r="32" spans="2:17" x14ac:dyDescent="0.3">
      <c r="B32">
        <f>CSV!M31</f>
        <v>2019</v>
      </c>
      <c r="C32">
        <f>CSV!O31</f>
        <v>2</v>
      </c>
      <c r="D32" s="6">
        <f>CSV!P31</f>
        <v>11</v>
      </c>
      <c r="F32">
        <f>CSV!K31</f>
        <v>98663</v>
      </c>
      <c r="G32">
        <f>CSV!L31</f>
        <v>9084</v>
      </c>
      <c r="H32" t="str">
        <f>IFERROR(VLOOKUP(G32,Sheet3!B:C,2,0),"")</f>
        <v>MEL</v>
      </c>
      <c r="I32">
        <v>5</v>
      </c>
      <c r="K32">
        <f>VLOOKUP(G32,Sheet3!B:E,4,0)</f>
        <v>19.190000000000001</v>
      </c>
      <c r="O32" s="10">
        <f t="shared" si="0"/>
        <v>19.190000000000001</v>
      </c>
      <c r="P32" s="11" t="str">
        <f>VLOOKUP(C32,DE_PARA!H:I,2,0)</f>
        <v>Fevereiro</v>
      </c>
      <c r="Q32" s="11" t="str">
        <f>VLOOKUP(F32,'BASE CONTATOS'!C:D,2,0)</f>
        <v>Natalia</v>
      </c>
    </row>
    <row r="33" spans="2:17" hidden="1" x14ac:dyDescent="0.3">
      <c r="B33" t="str">
        <f>CSV!M32</f>
        <v/>
      </c>
      <c r="C33" t="str">
        <f>CSV!O32</f>
        <v/>
      </c>
      <c r="D33" s="6" t="e">
        <f>CSV!P32</f>
        <v>#VALUE!</v>
      </c>
      <c r="F33" t="str">
        <f>CSV!K32</f>
        <v/>
      </c>
      <c r="G33" t="str">
        <f>CSV!L32</f>
        <v/>
      </c>
      <c r="H33" t="str">
        <f>IFERROR(VLOOKUP(G33,Sheet3!B:C,2,0),"")</f>
        <v/>
      </c>
      <c r="I33">
        <v>9</v>
      </c>
      <c r="K33" t="e">
        <f>VLOOKUP(G33,Sheet3!B:E,4,0)</f>
        <v>#N/A</v>
      </c>
      <c r="O33" s="10" t="e">
        <f t="shared" si="0"/>
        <v>#N/A</v>
      </c>
      <c r="P33" s="11" t="e">
        <f>VLOOKUP(C33,DE_PARA!H:I,2,0)</f>
        <v>#N/A</v>
      </c>
      <c r="Q33" s="11" t="e">
        <f>VLOOKUP(F33,'BASE CONTATOS'!C:D,2,0)</f>
        <v>#N/A</v>
      </c>
    </row>
    <row r="34" spans="2:17" x14ac:dyDescent="0.3">
      <c r="B34">
        <f>CSV!M33</f>
        <v>2019</v>
      </c>
      <c r="C34">
        <f>CSV!O33</f>
        <v>2</v>
      </c>
      <c r="D34" s="6">
        <f>CSV!P33</f>
        <v>27</v>
      </c>
      <c r="F34">
        <f>CSV!K33</f>
        <v>56365</v>
      </c>
      <c r="G34">
        <f>CSV!L33</f>
        <v>9084</v>
      </c>
      <c r="H34" t="str">
        <f>IFERROR(VLOOKUP(G34,Sheet3!B:C,2,0),"")</f>
        <v>MEL</v>
      </c>
      <c r="I34">
        <v>2</v>
      </c>
      <c r="K34">
        <f>VLOOKUP(G34,Sheet3!B:E,4,0)</f>
        <v>19.190000000000001</v>
      </c>
      <c r="O34" s="10">
        <f t="shared" si="0"/>
        <v>19.190000000000001</v>
      </c>
      <c r="P34" s="11" t="str">
        <f>VLOOKUP(C34,DE_PARA!H:I,2,0)</f>
        <v>Fevereiro</v>
      </c>
      <c r="Q34" s="11" t="str">
        <f>VLOOKUP(F34,'BASE CONTATOS'!C:D,2,0)</f>
        <v>Dr. Januário</v>
      </c>
    </row>
    <row r="35" spans="2:17" hidden="1" x14ac:dyDescent="0.3">
      <c r="B35" t="str">
        <f>CSV!M34</f>
        <v/>
      </c>
      <c r="C35" t="str">
        <f>CSV!O34</f>
        <v/>
      </c>
      <c r="D35" s="6" t="e">
        <f>CSV!P34</f>
        <v>#VALUE!</v>
      </c>
      <c r="F35" t="str">
        <f>CSV!K34</f>
        <v/>
      </c>
      <c r="G35" t="str">
        <f>CSV!L34</f>
        <v/>
      </c>
      <c r="H35" t="str">
        <f>IFERROR(VLOOKUP(G35,Sheet3!B:C,2,0),"")</f>
        <v/>
      </c>
      <c r="I35">
        <v>7</v>
      </c>
      <c r="K35" t="e">
        <f>VLOOKUP(G35,Sheet3!B:E,4,0)</f>
        <v>#N/A</v>
      </c>
      <c r="O35" s="10" t="e">
        <f t="shared" si="0"/>
        <v>#N/A</v>
      </c>
      <c r="P35" s="11" t="e">
        <f>VLOOKUP(C35,DE_PARA!H:I,2,0)</f>
        <v>#N/A</v>
      </c>
      <c r="Q35" s="11" t="e">
        <f>VLOOKUP(F35,'BASE CONTATOS'!C:D,2,0)</f>
        <v>#N/A</v>
      </c>
    </row>
    <row r="36" spans="2:17" x14ac:dyDescent="0.3">
      <c r="B36">
        <f>CSV!M35</f>
        <v>2019</v>
      </c>
      <c r="C36">
        <f>CSV!O35</f>
        <v>2</v>
      </c>
      <c r="D36" s="6">
        <f>CSV!P35</f>
        <v>18</v>
      </c>
      <c r="F36">
        <f>CSV!K35</f>
        <v>90364</v>
      </c>
      <c r="G36">
        <f>CSV!L35</f>
        <v>988</v>
      </c>
      <c r="H36" t="str">
        <f>IFERROR(VLOOKUP(G36,Sheet3!B:C,2,0),"")</f>
        <v>MACARRÃO</v>
      </c>
      <c r="I36">
        <v>2</v>
      </c>
      <c r="K36">
        <f>VLOOKUP(G36,Sheet3!B:E,4,0)</f>
        <v>4.75</v>
      </c>
      <c r="O36" s="10">
        <f t="shared" si="0"/>
        <v>4.75</v>
      </c>
      <c r="P36" s="11" t="str">
        <f>VLOOKUP(C36,DE_PARA!H:I,2,0)</f>
        <v>Fevereiro</v>
      </c>
      <c r="Q36" s="11" t="str">
        <f>VLOOKUP(F36,'BASE CONTATOS'!C:D,2,0)</f>
        <v>Thomaz</v>
      </c>
    </row>
    <row r="37" spans="2:17" hidden="1" x14ac:dyDescent="0.3">
      <c r="B37" t="str">
        <f>CSV!M36</f>
        <v/>
      </c>
      <c r="C37" t="str">
        <f>CSV!O36</f>
        <v/>
      </c>
      <c r="D37" s="6" t="e">
        <f>CSV!P36</f>
        <v>#VALUE!</v>
      </c>
      <c r="F37" t="str">
        <f>CSV!K36</f>
        <v/>
      </c>
      <c r="G37" t="str">
        <f>CSV!L36</f>
        <v/>
      </c>
      <c r="H37" t="str">
        <f>IFERROR(VLOOKUP(G37,Sheet3!B:C,2,0),"")</f>
        <v/>
      </c>
      <c r="I37">
        <v>3</v>
      </c>
      <c r="K37" t="e">
        <f>VLOOKUP(G37,Sheet3!B:E,4,0)</f>
        <v>#N/A</v>
      </c>
      <c r="O37" s="10" t="e">
        <f t="shared" si="0"/>
        <v>#N/A</v>
      </c>
      <c r="P37" s="11" t="e">
        <f>VLOOKUP(C37,DE_PARA!H:I,2,0)</f>
        <v>#N/A</v>
      </c>
      <c r="Q37" s="11" t="e">
        <f>VLOOKUP(F37,'BASE CONTATOS'!C:D,2,0)</f>
        <v>#N/A</v>
      </c>
    </row>
    <row r="38" spans="2:17" x14ac:dyDescent="0.3">
      <c r="B38">
        <f>CSV!M37</f>
        <v>2019</v>
      </c>
      <c r="C38">
        <f>CSV!O37</f>
        <v>2</v>
      </c>
      <c r="D38" s="6">
        <f>CSV!P37</f>
        <v>25</v>
      </c>
      <c r="F38">
        <f>CSV!K37</f>
        <v>56365</v>
      </c>
      <c r="G38">
        <f>CSV!L37</f>
        <v>9096</v>
      </c>
      <c r="H38" t="str">
        <f>IFERROR(VLOOKUP(G38,Sheet3!B:C,2,0),"")</f>
        <v>AVEIA</v>
      </c>
      <c r="I38">
        <v>4</v>
      </c>
      <c r="K38">
        <f>VLOOKUP(G38,Sheet3!B:E,4,0)</f>
        <v>13.9</v>
      </c>
      <c r="O38" s="10">
        <f t="shared" si="0"/>
        <v>13.9</v>
      </c>
      <c r="P38" s="11" t="str">
        <f>VLOOKUP(C38,DE_PARA!H:I,2,0)</f>
        <v>Fevereiro</v>
      </c>
      <c r="Q38" s="11" t="str">
        <f>VLOOKUP(F38,'BASE CONTATOS'!C:D,2,0)</f>
        <v>Dr. Januário</v>
      </c>
    </row>
    <row r="39" spans="2:17" hidden="1" x14ac:dyDescent="0.3">
      <c r="B39" t="str">
        <f>CSV!M38</f>
        <v/>
      </c>
      <c r="C39" t="str">
        <f>CSV!O38</f>
        <v/>
      </c>
      <c r="D39" s="6" t="e">
        <f>CSV!P38</f>
        <v>#VALUE!</v>
      </c>
      <c r="F39" t="str">
        <f>CSV!K38</f>
        <v/>
      </c>
      <c r="G39" t="str">
        <f>CSV!L38</f>
        <v/>
      </c>
      <c r="H39" t="str">
        <f>IFERROR(VLOOKUP(G39,Sheet3!B:C,2,0),"")</f>
        <v/>
      </c>
      <c r="I39">
        <v>9</v>
      </c>
      <c r="K39" t="e">
        <f>VLOOKUP(G39,Sheet3!B:E,4,0)</f>
        <v>#N/A</v>
      </c>
      <c r="O39" s="10" t="e">
        <f t="shared" si="0"/>
        <v>#N/A</v>
      </c>
      <c r="P39" s="11" t="e">
        <f>VLOOKUP(C39,DE_PARA!H:I,2,0)</f>
        <v>#N/A</v>
      </c>
      <c r="Q39" s="11" t="e">
        <f>VLOOKUP(F39,'BASE CONTATOS'!C:D,2,0)</f>
        <v>#N/A</v>
      </c>
    </row>
    <row r="40" spans="2:17" x14ac:dyDescent="0.3">
      <c r="B40">
        <f>CSV!M39</f>
        <v>2019</v>
      </c>
      <c r="C40">
        <f>CSV!O39</f>
        <v>2</v>
      </c>
      <c r="D40" s="6">
        <f>CSV!P39</f>
        <v>27</v>
      </c>
      <c r="F40">
        <f>CSV!K39</f>
        <v>56365</v>
      </c>
      <c r="G40">
        <f>CSV!L39</f>
        <v>504</v>
      </c>
      <c r="H40" t="str">
        <f>IFERROR(VLOOKUP(G40,Sheet3!B:C,2,0),"")</f>
        <v>LEITE</v>
      </c>
      <c r="I40">
        <v>3</v>
      </c>
      <c r="K40">
        <f>VLOOKUP(G40,Sheet3!B:E,4,0)</f>
        <v>3.99</v>
      </c>
      <c r="O40" s="10">
        <f t="shared" si="0"/>
        <v>3.99</v>
      </c>
      <c r="P40" s="11" t="str">
        <f>VLOOKUP(C40,DE_PARA!H:I,2,0)</f>
        <v>Fevereiro</v>
      </c>
      <c r="Q40" s="11" t="str">
        <f>VLOOKUP(F40,'BASE CONTATOS'!C:D,2,0)</f>
        <v>Dr. Januário</v>
      </c>
    </row>
    <row r="41" spans="2:17" hidden="1" x14ac:dyDescent="0.3">
      <c r="B41" t="str">
        <f>CSV!M40</f>
        <v/>
      </c>
      <c r="C41" t="str">
        <f>CSV!O40</f>
        <v/>
      </c>
      <c r="D41" s="6" t="e">
        <f>CSV!P40</f>
        <v>#VALUE!</v>
      </c>
      <c r="F41" t="str">
        <f>CSV!K40</f>
        <v/>
      </c>
      <c r="G41" t="str">
        <f>CSV!L40</f>
        <v/>
      </c>
      <c r="H41" t="str">
        <f>IFERROR(VLOOKUP(G41,Sheet3!B:C,2,0),"")</f>
        <v/>
      </c>
      <c r="I41">
        <v>5</v>
      </c>
      <c r="K41" t="e">
        <f>VLOOKUP(G41,Sheet3!B:E,4,0)</f>
        <v>#N/A</v>
      </c>
      <c r="O41" s="10" t="e">
        <f t="shared" si="0"/>
        <v>#N/A</v>
      </c>
      <c r="P41" s="11" t="e">
        <f>VLOOKUP(C41,DE_PARA!H:I,2,0)</f>
        <v>#N/A</v>
      </c>
      <c r="Q41" s="11" t="e">
        <f>VLOOKUP(F41,'BASE CONTATOS'!C:D,2,0)</f>
        <v>#N/A</v>
      </c>
    </row>
    <row r="42" spans="2:17" x14ac:dyDescent="0.3">
      <c r="B42">
        <f>CSV!M41</f>
        <v>2019</v>
      </c>
      <c r="C42">
        <f>CSV!O41</f>
        <v>2</v>
      </c>
      <c r="D42" s="6">
        <f>CSV!P41</f>
        <v>13</v>
      </c>
      <c r="F42">
        <f>CSV!K41</f>
        <v>62900</v>
      </c>
      <c r="G42">
        <f>CSV!L41</f>
        <v>988</v>
      </c>
      <c r="H42" t="str">
        <f>IFERROR(VLOOKUP(G42,Sheet3!B:C,2,0),"")</f>
        <v>MACARRÃO</v>
      </c>
      <c r="I42">
        <v>5</v>
      </c>
      <c r="K42">
        <f>VLOOKUP(G42,Sheet3!B:E,4,0)</f>
        <v>4.75</v>
      </c>
      <c r="O42" s="10">
        <f t="shared" si="0"/>
        <v>4.75</v>
      </c>
      <c r="P42" s="11" t="str">
        <f>VLOOKUP(C42,DE_PARA!H:I,2,0)</f>
        <v>Fevereiro</v>
      </c>
      <c r="Q42" s="11" t="str">
        <f>VLOOKUP(F42,'BASE CONTATOS'!C:D,2,0)</f>
        <v>Bial</v>
      </c>
    </row>
    <row r="43" spans="2:17" hidden="1" x14ac:dyDescent="0.3">
      <c r="B43" t="str">
        <f>CSV!M42</f>
        <v/>
      </c>
      <c r="C43" t="str">
        <f>CSV!O42</f>
        <v/>
      </c>
      <c r="D43" s="6" t="e">
        <f>CSV!P42</f>
        <v>#VALUE!</v>
      </c>
      <c r="F43" t="str">
        <f>CSV!K42</f>
        <v/>
      </c>
      <c r="G43" t="str">
        <f>CSV!L42</f>
        <v/>
      </c>
      <c r="H43" t="str">
        <f>IFERROR(VLOOKUP(G43,Sheet3!B:C,2,0),"")</f>
        <v/>
      </c>
      <c r="I43">
        <v>7</v>
      </c>
      <c r="K43" t="e">
        <f>VLOOKUP(G43,Sheet3!B:E,4,0)</f>
        <v>#N/A</v>
      </c>
      <c r="O43" s="10" t="e">
        <f t="shared" si="0"/>
        <v>#N/A</v>
      </c>
      <c r="P43" s="11" t="e">
        <f>VLOOKUP(C43,DE_PARA!H:I,2,0)</f>
        <v>#N/A</v>
      </c>
      <c r="Q43" s="11" t="e">
        <f>VLOOKUP(F43,'BASE CONTATOS'!C:D,2,0)</f>
        <v>#N/A</v>
      </c>
    </row>
    <row r="44" spans="2:17" x14ac:dyDescent="0.3">
      <c r="B44">
        <f>CSV!M43</f>
        <v>2019</v>
      </c>
      <c r="C44">
        <f>CSV!O43</f>
        <v>2</v>
      </c>
      <c r="D44" s="6">
        <f>CSV!P43</f>
        <v>20</v>
      </c>
      <c r="F44">
        <f>CSV!K43</f>
        <v>90364</v>
      </c>
      <c r="G44">
        <f>CSV!L43</f>
        <v>2349</v>
      </c>
      <c r="H44" t="str">
        <f>IFERROR(VLOOKUP(G44,Sheet3!B:C,2,0),"")</f>
        <v>AÇÚCAR</v>
      </c>
      <c r="I44">
        <v>3</v>
      </c>
      <c r="K44">
        <f>VLOOKUP(G44,Sheet3!B:E,4,0)</f>
        <v>10.74</v>
      </c>
      <c r="O44" s="10">
        <f t="shared" si="0"/>
        <v>10.74</v>
      </c>
      <c r="P44" s="11" t="str">
        <f>VLOOKUP(C44,DE_PARA!H:I,2,0)</f>
        <v>Fevereiro</v>
      </c>
      <c r="Q44" s="11" t="str">
        <f>VLOOKUP(F44,'BASE CONTATOS'!C:D,2,0)</f>
        <v>Thomaz</v>
      </c>
    </row>
    <row r="45" spans="2:17" hidden="1" x14ac:dyDescent="0.3">
      <c r="B45" t="str">
        <f>CSV!M44</f>
        <v/>
      </c>
      <c r="C45" t="str">
        <f>CSV!O44</f>
        <v/>
      </c>
      <c r="D45" s="6" t="e">
        <f>CSV!P44</f>
        <v>#VALUE!</v>
      </c>
      <c r="F45" t="str">
        <f>CSV!K44</f>
        <v/>
      </c>
      <c r="G45" t="str">
        <f>CSV!L44</f>
        <v/>
      </c>
      <c r="H45" t="str">
        <f>IFERROR(VLOOKUP(G45,Sheet3!B:C,2,0),"")</f>
        <v/>
      </c>
      <c r="I45">
        <v>1</v>
      </c>
      <c r="K45" t="e">
        <f>VLOOKUP(G45,Sheet3!B:E,4,0)</f>
        <v>#N/A</v>
      </c>
      <c r="O45" s="10" t="e">
        <f t="shared" si="0"/>
        <v>#N/A</v>
      </c>
      <c r="P45" s="11" t="e">
        <f>VLOOKUP(C45,DE_PARA!H:I,2,0)</f>
        <v>#N/A</v>
      </c>
      <c r="Q45" s="11" t="e">
        <f>VLOOKUP(F45,'BASE CONTATOS'!C:D,2,0)</f>
        <v>#N/A</v>
      </c>
    </row>
    <row r="46" spans="2:17" x14ac:dyDescent="0.3">
      <c r="B46">
        <f>CSV!M45</f>
        <v>2019</v>
      </c>
      <c r="C46">
        <f>CSV!O45</f>
        <v>2</v>
      </c>
      <c r="D46" s="6">
        <f>CSV!P45</f>
        <v>22</v>
      </c>
      <c r="F46">
        <f>CSV!K45</f>
        <v>27697</v>
      </c>
      <c r="G46">
        <f>CSV!L45</f>
        <v>503</v>
      </c>
      <c r="H46" t="str">
        <f>IFERROR(VLOOKUP(G46,Sheet3!B:C,2,0),"")</f>
        <v>CARVÃO</v>
      </c>
      <c r="I46">
        <v>3</v>
      </c>
      <c r="K46">
        <f>VLOOKUP(G46,Sheet3!B:E,4,0)</f>
        <v>15.94</v>
      </c>
      <c r="O46" s="10">
        <f t="shared" si="0"/>
        <v>15.94</v>
      </c>
      <c r="P46" s="11" t="str">
        <f>VLOOKUP(C46,DE_PARA!H:I,2,0)</f>
        <v>Fevereiro</v>
      </c>
      <c r="Q46" s="11" t="e">
        <f>VLOOKUP(F46,'BASE CONTATOS'!C:D,2,0)</f>
        <v>#N/A</v>
      </c>
    </row>
    <row r="47" spans="2:17" hidden="1" x14ac:dyDescent="0.3">
      <c r="B47" t="str">
        <f>CSV!M46</f>
        <v/>
      </c>
      <c r="C47" t="str">
        <f>CSV!O46</f>
        <v/>
      </c>
      <c r="D47" s="6" t="e">
        <f>CSV!P46</f>
        <v>#VALUE!</v>
      </c>
      <c r="F47" t="str">
        <f>CSV!K46</f>
        <v/>
      </c>
      <c r="G47" t="str">
        <f>CSV!L46</f>
        <v/>
      </c>
      <c r="H47" t="str">
        <f>IFERROR(VLOOKUP(G47,Sheet3!B:C,2,0),"")</f>
        <v/>
      </c>
      <c r="I47">
        <v>6</v>
      </c>
      <c r="K47" t="e">
        <f>VLOOKUP(G47,Sheet3!B:E,4,0)</f>
        <v>#N/A</v>
      </c>
      <c r="O47" s="10" t="e">
        <f t="shared" si="0"/>
        <v>#N/A</v>
      </c>
      <c r="P47" s="11" t="e">
        <f>VLOOKUP(C47,DE_PARA!H:I,2,0)</f>
        <v>#N/A</v>
      </c>
      <c r="Q47" s="11" t="e">
        <f>VLOOKUP(F47,'BASE CONTATOS'!C:D,2,0)</f>
        <v>#N/A</v>
      </c>
    </row>
    <row r="48" spans="2:17" x14ac:dyDescent="0.3">
      <c r="B48">
        <f>CSV!M47</f>
        <v>2019</v>
      </c>
      <c r="C48">
        <f>CSV!O47</f>
        <v>2</v>
      </c>
      <c r="D48" s="6">
        <f>CSV!P47</f>
        <v>26</v>
      </c>
      <c r="F48">
        <f>CSV!K47</f>
        <v>57543</v>
      </c>
      <c r="G48">
        <f>CSV!L47</f>
        <v>2349</v>
      </c>
      <c r="H48" t="str">
        <f>IFERROR(VLOOKUP(G48,Sheet3!B:C,2,0),"")</f>
        <v>AÇÚCAR</v>
      </c>
      <c r="I48">
        <v>8</v>
      </c>
      <c r="K48">
        <f>VLOOKUP(G48,Sheet3!B:E,4,0)</f>
        <v>10.74</v>
      </c>
      <c r="O48" s="10">
        <f t="shared" si="0"/>
        <v>10.74</v>
      </c>
      <c r="P48" s="11" t="str">
        <f>VLOOKUP(C48,DE_PARA!H:I,2,0)</f>
        <v>Fevereiro</v>
      </c>
      <c r="Q48" s="11" t="str">
        <f>VLOOKUP(F48,'BASE CONTATOS'!C:D,2,0)</f>
        <v>Stella</v>
      </c>
    </row>
    <row r="49" spans="2:17" hidden="1" x14ac:dyDescent="0.3">
      <c r="B49" t="str">
        <f>CSV!M48</f>
        <v/>
      </c>
      <c r="C49" t="str">
        <f>CSV!O48</f>
        <v/>
      </c>
      <c r="D49" s="6" t="e">
        <f>CSV!P48</f>
        <v>#VALUE!</v>
      </c>
      <c r="F49" t="str">
        <f>CSV!K48</f>
        <v/>
      </c>
      <c r="G49" t="str">
        <f>CSV!L48</f>
        <v/>
      </c>
      <c r="H49" t="str">
        <f>IFERROR(VLOOKUP(G49,Sheet3!B:C,2,0),"")</f>
        <v/>
      </c>
      <c r="I49">
        <v>10</v>
      </c>
      <c r="K49" t="e">
        <f>VLOOKUP(G49,Sheet3!B:E,4,0)</f>
        <v>#N/A</v>
      </c>
      <c r="O49" s="10" t="e">
        <f t="shared" si="0"/>
        <v>#N/A</v>
      </c>
      <c r="P49" s="11" t="e">
        <f>VLOOKUP(C49,DE_PARA!H:I,2,0)</f>
        <v>#N/A</v>
      </c>
      <c r="Q49" s="11" t="e">
        <f>VLOOKUP(F49,'BASE CONTATOS'!C:D,2,0)</f>
        <v>#N/A</v>
      </c>
    </row>
    <row r="50" spans="2:17" x14ac:dyDescent="0.3">
      <c r="B50">
        <f>CSV!M49</f>
        <v>2019</v>
      </c>
      <c r="C50">
        <f>CSV!O49</f>
        <v>2</v>
      </c>
      <c r="D50" s="6">
        <f>CSV!P49</f>
        <v>13</v>
      </c>
      <c r="F50">
        <f>CSV!K49</f>
        <v>27697</v>
      </c>
      <c r="G50">
        <f>CSV!L49</f>
        <v>2349</v>
      </c>
      <c r="H50" t="str">
        <f>IFERROR(VLOOKUP(G50,Sheet3!B:C,2,0),"")</f>
        <v>AÇÚCAR</v>
      </c>
      <c r="I50">
        <v>4</v>
      </c>
      <c r="K50">
        <f>VLOOKUP(G50,Sheet3!B:E,4,0)</f>
        <v>10.74</v>
      </c>
      <c r="O50" s="10">
        <f t="shared" si="0"/>
        <v>10.74</v>
      </c>
      <c r="P50" s="11" t="str">
        <f>VLOOKUP(C50,DE_PARA!H:I,2,0)</f>
        <v>Fevereiro</v>
      </c>
      <c r="Q50" s="11" t="e">
        <f>VLOOKUP(F50,'BASE CONTATOS'!C:D,2,0)</f>
        <v>#N/A</v>
      </c>
    </row>
    <row r="51" spans="2:17" hidden="1" x14ac:dyDescent="0.3">
      <c r="B51" t="str">
        <f>CSV!M50</f>
        <v/>
      </c>
      <c r="C51" t="str">
        <f>CSV!O50</f>
        <v/>
      </c>
      <c r="D51" s="6" t="e">
        <f>CSV!P50</f>
        <v>#VALUE!</v>
      </c>
      <c r="F51" t="str">
        <f>CSV!K50</f>
        <v/>
      </c>
      <c r="G51" t="str">
        <f>CSV!L50</f>
        <v/>
      </c>
      <c r="H51" t="str">
        <f>IFERROR(VLOOKUP(G51,Sheet3!B:C,2,0),"")</f>
        <v/>
      </c>
      <c r="I51">
        <v>2</v>
      </c>
      <c r="K51" t="e">
        <f>VLOOKUP(G51,Sheet3!B:E,4,0)</f>
        <v>#N/A</v>
      </c>
      <c r="O51" s="10" t="e">
        <f t="shared" si="0"/>
        <v>#N/A</v>
      </c>
      <c r="P51" s="11" t="e">
        <f>VLOOKUP(C51,DE_PARA!H:I,2,0)</f>
        <v>#N/A</v>
      </c>
      <c r="Q51" s="11" t="e">
        <f>VLOOKUP(F51,'BASE CONTATOS'!C:D,2,0)</f>
        <v>#N/A</v>
      </c>
    </row>
    <row r="52" spans="2:17" x14ac:dyDescent="0.3">
      <c r="B52">
        <f>CSV!M51</f>
        <v>2019</v>
      </c>
      <c r="C52">
        <f>CSV!O51</f>
        <v>2</v>
      </c>
      <c r="D52" s="6">
        <f>CSV!P51</f>
        <v>15</v>
      </c>
      <c r="F52">
        <f>CSV!K51</f>
        <v>62286</v>
      </c>
      <c r="G52">
        <f>CSV!L51</f>
        <v>9096</v>
      </c>
      <c r="H52" t="str">
        <f>IFERROR(VLOOKUP(G52,Sheet3!B:C,2,0),"")</f>
        <v>AVEIA</v>
      </c>
      <c r="I52">
        <v>3</v>
      </c>
      <c r="K52">
        <f>VLOOKUP(G52,Sheet3!B:E,4,0)</f>
        <v>13.9</v>
      </c>
      <c r="O52" s="10">
        <f t="shared" si="0"/>
        <v>13.9</v>
      </c>
      <c r="P52" s="11" t="str">
        <f>VLOOKUP(C52,DE_PARA!H:I,2,0)</f>
        <v>Fevereiro</v>
      </c>
      <c r="Q52" s="11" t="str">
        <f>VLOOKUP(F52,'BASE CONTATOS'!C:D,2,0)</f>
        <v>Steffan</v>
      </c>
    </row>
    <row r="53" spans="2:17" hidden="1" x14ac:dyDescent="0.3">
      <c r="B53" t="str">
        <f>CSV!M52</f>
        <v/>
      </c>
      <c r="C53" t="str">
        <f>CSV!O52</f>
        <v/>
      </c>
      <c r="D53" s="6" t="e">
        <f>CSV!P52</f>
        <v>#VALUE!</v>
      </c>
      <c r="F53" t="str">
        <f>CSV!K52</f>
        <v/>
      </c>
      <c r="G53" t="str">
        <f>CSV!L52</f>
        <v/>
      </c>
      <c r="H53" t="str">
        <f>IFERROR(VLOOKUP(G53,Sheet3!B:C,2,0),"")</f>
        <v/>
      </c>
      <c r="I53">
        <v>10</v>
      </c>
      <c r="K53" t="e">
        <f>VLOOKUP(G53,Sheet3!B:E,4,0)</f>
        <v>#N/A</v>
      </c>
      <c r="O53" s="10" t="e">
        <f t="shared" si="0"/>
        <v>#N/A</v>
      </c>
      <c r="P53" s="11" t="e">
        <f>VLOOKUP(C53,DE_PARA!H:I,2,0)</f>
        <v>#N/A</v>
      </c>
      <c r="Q53" s="11" t="e">
        <f>VLOOKUP(F53,'BASE CONTATOS'!C:D,2,0)</f>
        <v>#N/A</v>
      </c>
    </row>
    <row r="54" spans="2:17" x14ac:dyDescent="0.3">
      <c r="B54">
        <f>CSV!M53</f>
        <v>2019</v>
      </c>
      <c r="C54">
        <f>CSV!O53</f>
        <v>2</v>
      </c>
      <c r="D54" s="6">
        <f>CSV!P53</f>
        <v>16</v>
      </c>
      <c r="F54">
        <f>CSV!K53</f>
        <v>27697</v>
      </c>
      <c r="G54">
        <f>CSV!L53</f>
        <v>504</v>
      </c>
      <c r="H54" t="str">
        <f>IFERROR(VLOOKUP(G54,Sheet3!B:C,2,0),"")</f>
        <v>LEITE</v>
      </c>
      <c r="I54">
        <v>9</v>
      </c>
      <c r="K54">
        <f>VLOOKUP(G54,Sheet3!B:E,4,0)</f>
        <v>3.99</v>
      </c>
      <c r="O54" s="10">
        <f t="shared" si="0"/>
        <v>3.99</v>
      </c>
      <c r="P54" s="11" t="str">
        <f>VLOOKUP(C54,DE_PARA!H:I,2,0)</f>
        <v>Fevereiro</v>
      </c>
      <c r="Q54" s="11" t="e">
        <f>VLOOKUP(F54,'BASE CONTATOS'!C:D,2,0)</f>
        <v>#N/A</v>
      </c>
    </row>
    <row r="55" spans="2:17" hidden="1" x14ac:dyDescent="0.3">
      <c r="B55" t="str">
        <f>CSV!M54</f>
        <v/>
      </c>
      <c r="C55" t="str">
        <f>CSV!O54</f>
        <v/>
      </c>
      <c r="D55" s="6" t="e">
        <f>CSV!P54</f>
        <v>#VALUE!</v>
      </c>
      <c r="F55" t="str">
        <f>CSV!K54</f>
        <v/>
      </c>
      <c r="G55" t="str">
        <f>CSV!L54</f>
        <v/>
      </c>
      <c r="H55" t="str">
        <f>IFERROR(VLOOKUP(G55,Sheet3!B:C,2,0),"")</f>
        <v/>
      </c>
      <c r="I55">
        <v>9</v>
      </c>
      <c r="K55" t="e">
        <f>VLOOKUP(G55,Sheet3!B:E,4,0)</f>
        <v>#N/A</v>
      </c>
      <c r="O55" s="10" t="e">
        <f t="shared" si="0"/>
        <v>#N/A</v>
      </c>
      <c r="P55" s="11" t="e">
        <f>VLOOKUP(C55,DE_PARA!H:I,2,0)</f>
        <v>#N/A</v>
      </c>
      <c r="Q55" s="11" t="e">
        <f>VLOOKUP(F55,'BASE CONTATOS'!C:D,2,0)</f>
        <v>#N/A</v>
      </c>
    </row>
    <row r="56" spans="2:17" x14ac:dyDescent="0.3">
      <c r="B56">
        <f>CSV!M55</f>
        <v>2019</v>
      </c>
      <c r="C56">
        <f>CSV!O55</f>
        <v>2</v>
      </c>
      <c r="D56" s="6">
        <f>CSV!P55</f>
        <v>8</v>
      </c>
      <c r="F56">
        <f>CSV!K55</f>
        <v>56365</v>
      </c>
      <c r="G56">
        <f>CSV!L55</f>
        <v>988</v>
      </c>
      <c r="H56" t="str">
        <f>IFERROR(VLOOKUP(G56,Sheet3!B:C,2,0),"")</f>
        <v>MACARRÃO</v>
      </c>
      <c r="I56">
        <v>3</v>
      </c>
      <c r="K56">
        <f>VLOOKUP(G56,Sheet3!B:E,4,0)</f>
        <v>4.75</v>
      </c>
      <c r="O56" s="10">
        <f t="shared" si="0"/>
        <v>4.75</v>
      </c>
      <c r="P56" s="11" t="str">
        <f>VLOOKUP(C56,DE_PARA!H:I,2,0)</f>
        <v>Fevereiro</v>
      </c>
      <c r="Q56" s="11" t="str">
        <f>VLOOKUP(F56,'BASE CONTATOS'!C:D,2,0)</f>
        <v>Dr. Januário</v>
      </c>
    </row>
    <row r="57" spans="2:17" hidden="1" x14ac:dyDescent="0.3">
      <c r="B57" t="str">
        <f>CSV!M56</f>
        <v/>
      </c>
      <c r="C57" t="str">
        <f>CSV!O56</f>
        <v/>
      </c>
      <c r="D57" s="6" t="e">
        <f>CSV!P56</f>
        <v>#VALUE!</v>
      </c>
      <c r="F57" t="str">
        <f>CSV!K56</f>
        <v/>
      </c>
      <c r="G57" t="str">
        <f>CSV!L56</f>
        <v/>
      </c>
      <c r="H57" t="str">
        <f>IFERROR(VLOOKUP(G57,Sheet3!B:C,2,0),"")</f>
        <v/>
      </c>
      <c r="I57">
        <v>1</v>
      </c>
      <c r="K57" t="e">
        <f>VLOOKUP(G57,Sheet3!B:E,4,0)</f>
        <v>#N/A</v>
      </c>
      <c r="O57" s="10" t="e">
        <f t="shared" si="0"/>
        <v>#N/A</v>
      </c>
      <c r="P57" s="11" t="e">
        <f>VLOOKUP(C57,DE_PARA!H:I,2,0)</f>
        <v>#N/A</v>
      </c>
      <c r="Q57" s="11" t="e">
        <f>VLOOKUP(F57,'BASE CONTATOS'!C:D,2,0)</f>
        <v>#N/A</v>
      </c>
    </row>
    <row r="58" spans="2:17" x14ac:dyDescent="0.3">
      <c r="B58">
        <f>CSV!M57</f>
        <v>2019</v>
      </c>
      <c r="C58">
        <f>CSV!O57</f>
        <v>2</v>
      </c>
      <c r="D58" s="6">
        <f>CSV!P57</f>
        <v>13</v>
      </c>
      <c r="F58">
        <f>CSV!K57</f>
        <v>56365</v>
      </c>
      <c r="G58">
        <f>CSV!L57</f>
        <v>1164</v>
      </c>
      <c r="H58" t="str">
        <f>IFERROR(VLOOKUP(G58,Sheet3!B:C,2,0),"")</f>
        <v>QUEIJO</v>
      </c>
      <c r="I58">
        <v>5</v>
      </c>
      <c r="K58">
        <f>VLOOKUP(G58,Sheet3!B:E,4,0)</f>
        <v>27.41</v>
      </c>
      <c r="O58" s="10">
        <f t="shared" si="0"/>
        <v>27.41</v>
      </c>
      <c r="P58" s="11" t="str">
        <f>VLOOKUP(C58,DE_PARA!H:I,2,0)</f>
        <v>Fevereiro</v>
      </c>
      <c r="Q58" s="11" t="str">
        <f>VLOOKUP(F58,'BASE CONTATOS'!C:D,2,0)</f>
        <v>Dr. Januário</v>
      </c>
    </row>
    <row r="59" spans="2:17" hidden="1" x14ac:dyDescent="0.3">
      <c r="B59" t="str">
        <f>CSV!M58</f>
        <v/>
      </c>
      <c r="C59" t="str">
        <f>CSV!O58</f>
        <v/>
      </c>
      <c r="D59" s="6" t="e">
        <f>CSV!P58</f>
        <v>#VALUE!</v>
      </c>
      <c r="F59" t="str">
        <f>CSV!K58</f>
        <v/>
      </c>
      <c r="G59" t="str">
        <f>CSV!L58</f>
        <v/>
      </c>
      <c r="H59" t="str">
        <f>IFERROR(VLOOKUP(G59,Sheet3!B:C,2,0),"")</f>
        <v/>
      </c>
      <c r="I59">
        <v>1</v>
      </c>
      <c r="K59" t="e">
        <f>VLOOKUP(G59,Sheet3!B:E,4,0)</f>
        <v>#N/A</v>
      </c>
      <c r="O59" s="10" t="e">
        <f t="shared" si="0"/>
        <v>#N/A</v>
      </c>
      <c r="P59" s="11" t="e">
        <f>VLOOKUP(C59,DE_PARA!H:I,2,0)</f>
        <v>#N/A</v>
      </c>
      <c r="Q59" s="11" t="e">
        <f>VLOOKUP(F59,'BASE CONTATOS'!C:D,2,0)</f>
        <v>#N/A</v>
      </c>
    </row>
    <row r="60" spans="2:17" x14ac:dyDescent="0.3">
      <c r="B60">
        <f>CSV!M59</f>
        <v>2019</v>
      </c>
      <c r="C60">
        <f>CSV!O59</f>
        <v>2</v>
      </c>
      <c r="D60" s="6">
        <f>CSV!P59</f>
        <v>19</v>
      </c>
      <c r="F60">
        <f>CSV!K59</f>
        <v>62286</v>
      </c>
      <c r="G60">
        <f>CSV!L59</f>
        <v>503</v>
      </c>
      <c r="H60" t="str">
        <f>IFERROR(VLOOKUP(G60,Sheet3!B:C,2,0),"")</f>
        <v>CARVÃO</v>
      </c>
      <c r="I60">
        <v>1</v>
      </c>
      <c r="K60">
        <f>VLOOKUP(G60,Sheet3!B:E,4,0)</f>
        <v>15.94</v>
      </c>
      <c r="O60" s="10">
        <f t="shared" si="0"/>
        <v>15.94</v>
      </c>
      <c r="P60" s="11" t="str">
        <f>VLOOKUP(C60,DE_PARA!H:I,2,0)</f>
        <v>Fevereiro</v>
      </c>
      <c r="Q60" s="11" t="str">
        <f>VLOOKUP(F60,'BASE CONTATOS'!C:D,2,0)</f>
        <v>Steffan</v>
      </c>
    </row>
    <row r="61" spans="2:17" hidden="1" x14ac:dyDescent="0.3">
      <c r="B61" t="str">
        <f>CSV!M60</f>
        <v/>
      </c>
      <c r="C61" t="str">
        <f>CSV!O60</f>
        <v/>
      </c>
      <c r="D61" s="6" t="e">
        <f>CSV!P60</f>
        <v>#VALUE!</v>
      </c>
      <c r="F61" t="str">
        <f>CSV!K60</f>
        <v/>
      </c>
      <c r="G61" t="str">
        <f>CSV!L60</f>
        <v/>
      </c>
      <c r="H61" t="str">
        <f>IFERROR(VLOOKUP(G61,Sheet3!B:C,2,0),"")</f>
        <v/>
      </c>
      <c r="I61">
        <v>1</v>
      </c>
      <c r="K61" t="e">
        <f>VLOOKUP(G61,Sheet3!B:E,4,0)</f>
        <v>#N/A</v>
      </c>
      <c r="O61" s="10" t="e">
        <f t="shared" si="0"/>
        <v>#N/A</v>
      </c>
      <c r="P61" s="11" t="e">
        <f>VLOOKUP(C61,DE_PARA!H:I,2,0)</f>
        <v>#N/A</v>
      </c>
      <c r="Q61" s="11" t="e">
        <f>VLOOKUP(F61,'BASE CONTATOS'!C:D,2,0)</f>
        <v>#N/A</v>
      </c>
    </row>
    <row r="62" spans="2:17" x14ac:dyDescent="0.3">
      <c r="B62">
        <f>CSV!M61</f>
        <v>2019</v>
      </c>
      <c r="C62">
        <f>CSV!O61</f>
        <v>2</v>
      </c>
      <c r="D62" s="6">
        <f>CSV!P61</f>
        <v>27</v>
      </c>
      <c r="F62">
        <f>CSV!K61</f>
        <v>56365</v>
      </c>
      <c r="G62">
        <f>CSV!L61</f>
        <v>2350</v>
      </c>
      <c r="H62" t="str">
        <f>IFERROR(VLOOKUP(G62,Sheet3!B:C,2,0),"")</f>
        <v>BISCOITO</v>
      </c>
      <c r="I62">
        <v>2</v>
      </c>
      <c r="K62">
        <f>VLOOKUP(G62,Sheet3!B:E,4,0)</f>
        <v>3.94</v>
      </c>
      <c r="O62" s="10">
        <f t="shared" si="0"/>
        <v>3.94</v>
      </c>
      <c r="P62" s="11" t="str">
        <f>VLOOKUP(C62,DE_PARA!H:I,2,0)</f>
        <v>Fevereiro</v>
      </c>
      <c r="Q62" s="11" t="str">
        <f>VLOOKUP(F62,'BASE CONTATOS'!C:D,2,0)</f>
        <v>Dr. Januário</v>
      </c>
    </row>
    <row r="63" spans="2:17" hidden="1" x14ac:dyDescent="0.3">
      <c r="B63" t="str">
        <f>CSV!M62</f>
        <v/>
      </c>
      <c r="C63" t="str">
        <f>CSV!O62</f>
        <v/>
      </c>
      <c r="D63" s="6" t="e">
        <f>CSV!P62</f>
        <v>#VALUE!</v>
      </c>
      <c r="F63" t="str">
        <f>CSV!K62</f>
        <v/>
      </c>
      <c r="G63" t="str">
        <f>CSV!L62</f>
        <v/>
      </c>
      <c r="H63" t="str">
        <f>IFERROR(VLOOKUP(G63,Sheet3!B:C,2,0),"")</f>
        <v/>
      </c>
      <c r="I63">
        <v>2</v>
      </c>
      <c r="K63" t="e">
        <f>VLOOKUP(G63,Sheet3!B:E,4,0)</f>
        <v>#N/A</v>
      </c>
      <c r="O63" s="10" t="e">
        <f t="shared" si="0"/>
        <v>#N/A</v>
      </c>
      <c r="P63" s="11" t="e">
        <f>VLOOKUP(C63,DE_PARA!H:I,2,0)</f>
        <v>#N/A</v>
      </c>
      <c r="Q63" s="11" t="e">
        <f>VLOOKUP(F63,'BASE CONTATOS'!C:D,2,0)</f>
        <v>#N/A</v>
      </c>
    </row>
    <row r="64" spans="2:17" x14ac:dyDescent="0.3">
      <c r="B64">
        <f>CSV!M63</f>
        <v>2019</v>
      </c>
      <c r="C64">
        <f>CSV!O63</f>
        <v>3</v>
      </c>
      <c r="D64" s="6">
        <f>CSV!P63</f>
        <v>13</v>
      </c>
      <c r="F64">
        <f>CSV!K63</f>
        <v>90364</v>
      </c>
      <c r="G64">
        <f>CSV!L63</f>
        <v>503</v>
      </c>
      <c r="H64" t="str">
        <f>IFERROR(VLOOKUP(G64,Sheet3!B:C,2,0),"")</f>
        <v>CARVÃO</v>
      </c>
      <c r="I64">
        <v>10</v>
      </c>
      <c r="K64">
        <f>VLOOKUP(G64,Sheet3!B:E,4,0)</f>
        <v>15.94</v>
      </c>
      <c r="O64" s="10">
        <f t="shared" si="0"/>
        <v>15.94</v>
      </c>
      <c r="P64" s="11" t="str">
        <f>VLOOKUP(C64,DE_PARA!H:I,2,0)</f>
        <v>Março</v>
      </c>
      <c r="Q64" s="11" t="str">
        <f>VLOOKUP(F64,'BASE CONTATOS'!C:D,2,0)</f>
        <v>Thomaz</v>
      </c>
    </row>
    <row r="65" spans="2:17" hidden="1" x14ac:dyDescent="0.3">
      <c r="B65" t="str">
        <f>CSV!M64</f>
        <v/>
      </c>
      <c r="C65" t="str">
        <f>CSV!O64</f>
        <v/>
      </c>
      <c r="D65" s="6" t="e">
        <f>CSV!P64</f>
        <v>#VALUE!</v>
      </c>
      <c r="F65" t="str">
        <f>CSV!K64</f>
        <v/>
      </c>
      <c r="G65" t="str">
        <f>CSV!L64</f>
        <v/>
      </c>
      <c r="H65" t="str">
        <f>IFERROR(VLOOKUP(G65,Sheet3!B:C,2,0),"")</f>
        <v/>
      </c>
      <c r="I65">
        <v>10</v>
      </c>
      <c r="K65" t="e">
        <f>VLOOKUP(G65,Sheet3!B:E,4,0)</f>
        <v>#N/A</v>
      </c>
      <c r="O65" s="10" t="e">
        <f t="shared" si="0"/>
        <v>#N/A</v>
      </c>
      <c r="P65" s="11" t="e">
        <f>VLOOKUP(C65,DE_PARA!H:I,2,0)</f>
        <v>#N/A</v>
      </c>
      <c r="Q65" s="11" t="e">
        <f>VLOOKUP(F65,'BASE CONTATOS'!C:D,2,0)</f>
        <v>#N/A</v>
      </c>
    </row>
    <row r="66" spans="2:17" x14ac:dyDescent="0.3">
      <c r="B66">
        <f>CSV!M65</f>
        <v>2019</v>
      </c>
      <c r="C66">
        <f>CSV!O65</f>
        <v>3</v>
      </c>
      <c r="D66" s="6">
        <f>CSV!P65</f>
        <v>30</v>
      </c>
      <c r="F66">
        <f>CSV!K65</f>
        <v>90364</v>
      </c>
      <c r="G66">
        <f>CSV!L65</f>
        <v>2349</v>
      </c>
      <c r="H66" t="str">
        <f>IFERROR(VLOOKUP(G66,Sheet3!B:C,2,0),"")</f>
        <v>AÇÚCAR</v>
      </c>
      <c r="I66">
        <v>2</v>
      </c>
      <c r="K66">
        <f>VLOOKUP(G66,Sheet3!B:E,4,0)</f>
        <v>10.74</v>
      </c>
      <c r="O66" s="10">
        <f t="shared" si="0"/>
        <v>10.74</v>
      </c>
      <c r="P66" s="11" t="str">
        <f>VLOOKUP(C66,DE_PARA!H:I,2,0)</f>
        <v>Março</v>
      </c>
      <c r="Q66" s="11" t="str">
        <f>VLOOKUP(F66,'BASE CONTATOS'!C:D,2,0)</f>
        <v>Thomaz</v>
      </c>
    </row>
    <row r="67" spans="2:17" hidden="1" x14ac:dyDescent="0.3">
      <c r="B67" t="str">
        <f>CSV!M66</f>
        <v/>
      </c>
      <c r="C67" t="str">
        <f>CSV!O66</f>
        <v/>
      </c>
      <c r="D67" s="6" t="e">
        <f>CSV!P66</f>
        <v>#VALUE!</v>
      </c>
      <c r="F67" t="str">
        <f>CSV!K66</f>
        <v/>
      </c>
      <c r="G67" t="str">
        <f>CSV!L66</f>
        <v/>
      </c>
      <c r="H67" t="str">
        <f>IFERROR(VLOOKUP(G67,Sheet3!B:C,2,0),"")</f>
        <v/>
      </c>
      <c r="I67">
        <v>1</v>
      </c>
      <c r="K67" t="e">
        <f>VLOOKUP(G67,Sheet3!B:E,4,0)</f>
        <v>#N/A</v>
      </c>
      <c r="O67" s="10" t="e">
        <f t="shared" ref="O67:O130" si="1">IF(K67&gt;0,K67,"PENDENTE")</f>
        <v>#N/A</v>
      </c>
      <c r="P67" s="11" t="e">
        <f>VLOOKUP(C67,DE_PARA!H:I,2,0)</f>
        <v>#N/A</v>
      </c>
      <c r="Q67" s="11" t="e">
        <f>VLOOKUP(F67,'BASE CONTATOS'!C:D,2,0)</f>
        <v>#N/A</v>
      </c>
    </row>
    <row r="68" spans="2:17" x14ac:dyDescent="0.3">
      <c r="B68">
        <f>CSV!M67</f>
        <v>2019</v>
      </c>
      <c r="C68">
        <f>CSV!O67</f>
        <v>3</v>
      </c>
      <c r="D68" s="6">
        <f>CSV!P67</f>
        <v>22</v>
      </c>
      <c r="F68">
        <f>CSV!K67</f>
        <v>27697</v>
      </c>
      <c r="G68">
        <f>CSV!L67</f>
        <v>503</v>
      </c>
      <c r="H68" t="str">
        <f>IFERROR(VLOOKUP(G68,Sheet3!B:C,2,0),"")</f>
        <v>CARVÃO</v>
      </c>
      <c r="I68">
        <v>4</v>
      </c>
      <c r="K68">
        <f>VLOOKUP(G68,Sheet3!B:E,4,0)</f>
        <v>15.94</v>
      </c>
      <c r="O68" s="10">
        <f t="shared" si="1"/>
        <v>15.94</v>
      </c>
      <c r="P68" s="11" t="str">
        <f>VLOOKUP(C68,DE_PARA!H:I,2,0)</f>
        <v>Março</v>
      </c>
      <c r="Q68" s="11" t="e">
        <f>VLOOKUP(F68,'BASE CONTATOS'!C:D,2,0)</f>
        <v>#N/A</v>
      </c>
    </row>
    <row r="69" spans="2:17" hidden="1" x14ac:dyDescent="0.3">
      <c r="B69" t="str">
        <f>CSV!M68</f>
        <v/>
      </c>
      <c r="C69" t="str">
        <f>CSV!O68</f>
        <v/>
      </c>
      <c r="D69" s="6" t="e">
        <f>CSV!P68</f>
        <v>#VALUE!</v>
      </c>
      <c r="F69" t="str">
        <f>CSV!K68</f>
        <v/>
      </c>
      <c r="G69" t="str">
        <f>CSV!L68</f>
        <v/>
      </c>
      <c r="H69" t="str">
        <f>IFERROR(VLOOKUP(G69,Sheet3!B:C,2,0),"")</f>
        <v/>
      </c>
      <c r="I69">
        <v>9</v>
      </c>
      <c r="K69" t="e">
        <f>VLOOKUP(G69,Sheet3!B:E,4,0)</f>
        <v>#N/A</v>
      </c>
      <c r="O69" s="10" t="e">
        <f t="shared" si="1"/>
        <v>#N/A</v>
      </c>
      <c r="P69" s="11" t="e">
        <f>VLOOKUP(C69,DE_PARA!H:I,2,0)</f>
        <v>#N/A</v>
      </c>
      <c r="Q69" s="11" t="e">
        <f>VLOOKUP(F69,'BASE CONTATOS'!C:D,2,0)</f>
        <v>#N/A</v>
      </c>
    </row>
    <row r="70" spans="2:17" x14ac:dyDescent="0.3">
      <c r="B70">
        <f>CSV!M69</f>
        <v>2019</v>
      </c>
      <c r="C70">
        <f>CSV!O69</f>
        <v>3</v>
      </c>
      <c r="D70" s="6">
        <f>CSV!P69</f>
        <v>1</v>
      </c>
      <c r="F70">
        <f>CSV!K69</f>
        <v>56365</v>
      </c>
      <c r="G70">
        <f>CSV!L69</f>
        <v>1164</v>
      </c>
      <c r="H70" t="str">
        <f>IFERROR(VLOOKUP(G70,Sheet3!B:C,2,0),"")</f>
        <v>QUEIJO</v>
      </c>
      <c r="I70">
        <v>4</v>
      </c>
      <c r="K70">
        <f>VLOOKUP(G70,Sheet3!B:E,4,0)</f>
        <v>27.41</v>
      </c>
      <c r="O70" s="10">
        <f t="shared" si="1"/>
        <v>27.41</v>
      </c>
      <c r="P70" s="11" t="str">
        <f>VLOOKUP(C70,DE_PARA!H:I,2,0)</f>
        <v>Março</v>
      </c>
      <c r="Q70" s="11" t="str">
        <f>VLOOKUP(F70,'BASE CONTATOS'!C:D,2,0)</f>
        <v>Dr. Januário</v>
      </c>
    </row>
    <row r="71" spans="2:17" hidden="1" x14ac:dyDescent="0.3">
      <c r="B71" t="str">
        <f>CSV!M70</f>
        <v/>
      </c>
      <c r="C71" t="str">
        <f>CSV!O70</f>
        <v/>
      </c>
      <c r="D71" s="6" t="e">
        <f>CSV!P70</f>
        <v>#VALUE!</v>
      </c>
      <c r="F71" t="str">
        <f>CSV!K70</f>
        <v/>
      </c>
      <c r="G71" t="str">
        <f>CSV!L70</f>
        <v/>
      </c>
      <c r="H71" t="str">
        <f>IFERROR(VLOOKUP(G71,Sheet3!B:C,2,0),"")</f>
        <v/>
      </c>
      <c r="I71">
        <v>9</v>
      </c>
      <c r="K71" t="e">
        <f>VLOOKUP(G71,Sheet3!B:E,4,0)</f>
        <v>#N/A</v>
      </c>
      <c r="O71" s="10" t="e">
        <f t="shared" si="1"/>
        <v>#N/A</v>
      </c>
      <c r="P71" s="11" t="e">
        <f>VLOOKUP(C71,DE_PARA!H:I,2,0)</f>
        <v>#N/A</v>
      </c>
      <c r="Q71" s="11" t="e">
        <f>VLOOKUP(F71,'BASE CONTATOS'!C:D,2,0)</f>
        <v>#N/A</v>
      </c>
    </row>
    <row r="72" spans="2:17" x14ac:dyDescent="0.3">
      <c r="B72">
        <f>CSV!M71</f>
        <v>2019</v>
      </c>
      <c r="C72">
        <f>CSV!O71</f>
        <v>3</v>
      </c>
      <c r="D72" s="6">
        <f>CSV!P71</f>
        <v>9</v>
      </c>
      <c r="F72">
        <f>CSV!K71</f>
        <v>56365</v>
      </c>
      <c r="G72">
        <f>CSV!L71</f>
        <v>504</v>
      </c>
      <c r="H72" t="str">
        <f>IFERROR(VLOOKUP(G72,Sheet3!B:C,2,0),"")</f>
        <v>LEITE</v>
      </c>
      <c r="I72">
        <v>3</v>
      </c>
      <c r="K72">
        <f>VLOOKUP(G72,Sheet3!B:E,4,0)</f>
        <v>3.99</v>
      </c>
      <c r="O72" s="10">
        <f t="shared" si="1"/>
        <v>3.99</v>
      </c>
      <c r="P72" s="11" t="str">
        <f>VLOOKUP(C72,DE_PARA!H:I,2,0)</f>
        <v>Março</v>
      </c>
      <c r="Q72" s="11" t="str">
        <f>VLOOKUP(F72,'BASE CONTATOS'!C:D,2,0)</f>
        <v>Dr. Januário</v>
      </c>
    </row>
    <row r="73" spans="2:17" hidden="1" x14ac:dyDescent="0.3">
      <c r="B73" t="str">
        <f>CSV!M72</f>
        <v/>
      </c>
      <c r="C73" t="str">
        <f>CSV!O72</f>
        <v/>
      </c>
      <c r="D73" s="6" t="e">
        <f>CSV!P72</f>
        <v>#VALUE!</v>
      </c>
      <c r="F73" t="str">
        <f>CSV!K72</f>
        <v/>
      </c>
      <c r="G73" t="str">
        <f>CSV!L72</f>
        <v/>
      </c>
      <c r="H73" t="str">
        <f>IFERROR(VLOOKUP(G73,Sheet3!B:C,2,0),"")</f>
        <v/>
      </c>
      <c r="I73">
        <v>3</v>
      </c>
      <c r="K73" t="e">
        <f>VLOOKUP(G73,Sheet3!B:E,4,0)</f>
        <v>#N/A</v>
      </c>
      <c r="O73" s="10" t="e">
        <f t="shared" si="1"/>
        <v>#N/A</v>
      </c>
      <c r="P73" s="11" t="e">
        <f>VLOOKUP(C73,DE_PARA!H:I,2,0)</f>
        <v>#N/A</v>
      </c>
      <c r="Q73" s="11" t="e">
        <f>VLOOKUP(F73,'BASE CONTATOS'!C:D,2,0)</f>
        <v>#N/A</v>
      </c>
    </row>
    <row r="74" spans="2:17" x14ac:dyDescent="0.3">
      <c r="B74">
        <f>CSV!M73</f>
        <v>2019</v>
      </c>
      <c r="C74">
        <f>CSV!O73</f>
        <v>3</v>
      </c>
      <c r="D74" s="6">
        <f>CSV!P73</f>
        <v>1</v>
      </c>
      <c r="F74">
        <f>CSV!K73</f>
        <v>56365</v>
      </c>
      <c r="G74">
        <f>CSV!L73</f>
        <v>9096</v>
      </c>
      <c r="H74" t="str">
        <f>IFERROR(VLOOKUP(G74,Sheet3!B:C,2,0),"")</f>
        <v>AVEIA</v>
      </c>
      <c r="I74">
        <v>8</v>
      </c>
      <c r="K74">
        <f>VLOOKUP(G74,Sheet3!B:E,4,0)</f>
        <v>13.9</v>
      </c>
      <c r="O74" s="10">
        <f t="shared" si="1"/>
        <v>13.9</v>
      </c>
      <c r="P74" s="11" t="str">
        <f>VLOOKUP(C74,DE_PARA!H:I,2,0)</f>
        <v>Março</v>
      </c>
      <c r="Q74" s="11" t="str">
        <f>VLOOKUP(F74,'BASE CONTATOS'!C:D,2,0)</f>
        <v>Dr. Januário</v>
      </c>
    </row>
    <row r="75" spans="2:17" hidden="1" x14ac:dyDescent="0.3">
      <c r="B75" t="str">
        <f>CSV!M74</f>
        <v/>
      </c>
      <c r="C75" t="str">
        <f>CSV!O74</f>
        <v/>
      </c>
      <c r="D75" s="6" t="e">
        <f>CSV!P74</f>
        <v>#VALUE!</v>
      </c>
      <c r="F75" t="str">
        <f>CSV!K74</f>
        <v/>
      </c>
      <c r="G75" t="str">
        <f>CSV!L74</f>
        <v/>
      </c>
      <c r="H75" t="str">
        <f>IFERROR(VLOOKUP(G75,Sheet3!B:C,2,0),"")</f>
        <v/>
      </c>
      <c r="I75">
        <v>5</v>
      </c>
      <c r="K75" t="e">
        <f>VLOOKUP(G75,Sheet3!B:E,4,0)</f>
        <v>#N/A</v>
      </c>
      <c r="O75" s="10" t="e">
        <f t="shared" si="1"/>
        <v>#N/A</v>
      </c>
      <c r="P75" s="11" t="e">
        <f>VLOOKUP(C75,DE_PARA!H:I,2,0)</f>
        <v>#N/A</v>
      </c>
      <c r="Q75" s="11" t="e">
        <f>VLOOKUP(F75,'BASE CONTATOS'!C:D,2,0)</f>
        <v>#N/A</v>
      </c>
    </row>
    <row r="76" spans="2:17" x14ac:dyDescent="0.3">
      <c r="B76">
        <f>CSV!M75</f>
        <v>2019</v>
      </c>
      <c r="C76">
        <f>CSV!O75</f>
        <v>3</v>
      </c>
      <c r="D76" s="6">
        <f>CSV!P75</f>
        <v>14</v>
      </c>
      <c r="F76">
        <f>CSV!K75</f>
        <v>56365</v>
      </c>
      <c r="G76">
        <f>CSV!L75</f>
        <v>988</v>
      </c>
      <c r="H76" t="str">
        <f>IFERROR(VLOOKUP(G76,Sheet3!B:C,2,0),"")</f>
        <v>MACARRÃO</v>
      </c>
      <c r="I76">
        <v>5</v>
      </c>
      <c r="K76">
        <f>VLOOKUP(G76,Sheet3!B:E,4,0)</f>
        <v>4.75</v>
      </c>
      <c r="O76" s="10">
        <f t="shared" si="1"/>
        <v>4.75</v>
      </c>
      <c r="P76" s="11" t="str">
        <f>VLOOKUP(C76,DE_PARA!H:I,2,0)</f>
        <v>Março</v>
      </c>
      <c r="Q76" s="11" t="str">
        <f>VLOOKUP(F76,'BASE CONTATOS'!C:D,2,0)</f>
        <v>Dr. Januário</v>
      </c>
    </row>
    <row r="77" spans="2:17" hidden="1" x14ac:dyDescent="0.3">
      <c r="B77" t="str">
        <f>CSV!M76</f>
        <v/>
      </c>
      <c r="C77" t="str">
        <f>CSV!O76</f>
        <v/>
      </c>
      <c r="D77" s="6" t="e">
        <f>CSV!P76</f>
        <v>#VALUE!</v>
      </c>
      <c r="F77" t="str">
        <f>CSV!K76</f>
        <v/>
      </c>
      <c r="G77" t="str">
        <f>CSV!L76</f>
        <v/>
      </c>
      <c r="H77" t="str">
        <f>IFERROR(VLOOKUP(G77,Sheet3!B:C,2,0),"")</f>
        <v/>
      </c>
      <c r="I77">
        <v>8</v>
      </c>
      <c r="K77" t="e">
        <f>VLOOKUP(G77,Sheet3!B:E,4,0)</f>
        <v>#N/A</v>
      </c>
      <c r="O77" s="10" t="e">
        <f t="shared" si="1"/>
        <v>#N/A</v>
      </c>
      <c r="P77" s="11" t="e">
        <f>VLOOKUP(C77,DE_PARA!H:I,2,0)</f>
        <v>#N/A</v>
      </c>
      <c r="Q77" s="11" t="e">
        <f>VLOOKUP(F77,'BASE CONTATOS'!C:D,2,0)</f>
        <v>#N/A</v>
      </c>
    </row>
    <row r="78" spans="2:17" x14ac:dyDescent="0.3">
      <c r="B78">
        <f>CSV!M77</f>
        <v>2019</v>
      </c>
      <c r="C78">
        <f>CSV!O77</f>
        <v>3</v>
      </c>
      <c r="D78" s="6">
        <f>CSV!P77</f>
        <v>4</v>
      </c>
      <c r="F78">
        <f>CSV!K77</f>
        <v>57543</v>
      </c>
      <c r="G78">
        <f>CSV!L77</f>
        <v>2349</v>
      </c>
      <c r="H78" t="str">
        <f>IFERROR(VLOOKUP(G78,Sheet3!B:C,2,0),"")</f>
        <v>AÇÚCAR</v>
      </c>
      <c r="I78">
        <v>2</v>
      </c>
      <c r="K78">
        <f>VLOOKUP(G78,Sheet3!B:E,4,0)</f>
        <v>10.74</v>
      </c>
      <c r="O78" s="10">
        <f t="shared" si="1"/>
        <v>10.74</v>
      </c>
      <c r="P78" s="11" t="str">
        <f>VLOOKUP(C78,DE_PARA!H:I,2,0)</f>
        <v>Março</v>
      </c>
      <c r="Q78" s="11" t="str">
        <f>VLOOKUP(F78,'BASE CONTATOS'!C:D,2,0)</f>
        <v>Stella</v>
      </c>
    </row>
    <row r="79" spans="2:17" hidden="1" x14ac:dyDescent="0.3">
      <c r="B79" t="str">
        <f>CSV!M78</f>
        <v/>
      </c>
      <c r="C79" t="str">
        <f>CSV!O78</f>
        <v/>
      </c>
      <c r="D79" s="6" t="e">
        <f>CSV!P78</f>
        <v>#VALUE!</v>
      </c>
      <c r="F79" t="str">
        <f>CSV!K78</f>
        <v/>
      </c>
      <c r="G79" t="str">
        <f>CSV!L78</f>
        <v/>
      </c>
      <c r="H79" t="str">
        <f>IFERROR(VLOOKUP(G79,Sheet3!B:C,2,0),"")</f>
        <v/>
      </c>
      <c r="I79">
        <v>4</v>
      </c>
      <c r="K79" t="e">
        <f>VLOOKUP(G79,Sheet3!B:E,4,0)</f>
        <v>#N/A</v>
      </c>
      <c r="O79" s="10" t="e">
        <f t="shared" si="1"/>
        <v>#N/A</v>
      </c>
      <c r="P79" s="11" t="e">
        <f>VLOOKUP(C79,DE_PARA!H:I,2,0)</f>
        <v>#N/A</v>
      </c>
      <c r="Q79" s="11" t="e">
        <f>VLOOKUP(F79,'BASE CONTATOS'!C:D,2,0)</f>
        <v>#N/A</v>
      </c>
    </row>
    <row r="80" spans="2:17" x14ac:dyDescent="0.3">
      <c r="B80">
        <f>CSV!M79</f>
        <v>2019</v>
      </c>
      <c r="C80">
        <f>CSV!O79</f>
        <v>3</v>
      </c>
      <c r="D80" s="6">
        <f>CSV!P79</f>
        <v>25</v>
      </c>
      <c r="F80">
        <f>CSV!K79</f>
        <v>62286</v>
      </c>
      <c r="G80">
        <f>CSV!L79</f>
        <v>9096</v>
      </c>
      <c r="H80" t="str">
        <f>IFERROR(VLOOKUP(G80,Sheet3!B:C,2,0),"")</f>
        <v>AVEIA</v>
      </c>
      <c r="I80">
        <v>7</v>
      </c>
      <c r="K80">
        <f>VLOOKUP(G80,Sheet3!B:E,4,0)</f>
        <v>13.9</v>
      </c>
      <c r="O80" s="10">
        <f t="shared" si="1"/>
        <v>13.9</v>
      </c>
      <c r="P80" s="11" t="str">
        <f>VLOOKUP(C80,DE_PARA!H:I,2,0)</f>
        <v>Março</v>
      </c>
      <c r="Q80" s="11" t="str">
        <f>VLOOKUP(F80,'BASE CONTATOS'!C:D,2,0)</f>
        <v>Steffan</v>
      </c>
    </row>
    <row r="81" spans="2:17" hidden="1" x14ac:dyDescent="0.3">
      <c r="B81" t="str">
        <f>CSV!M80</f>
        <v/>
      </c>
      <c r="C81" t="str">
        <f>CSV!O80</f>
        <v/>
      </c>
      <c r="D81" s="6" t="e">
        <f>CSV!P80</f>
        <v>#VALUE!</v>
      </c>
      <c r="F81" t="str">
        <f>CSV!K80</f>
        <v/>
      </c>
      <c r="G81" t="str">
        <f>CSV!L80</f>
        <v/>
      </c>
      <c r="H81" t="str">
        <f>IFERROR(VLOOKUP(G81,Sheet3!B:C,2,0),"")</f>
        <v/>
      </c>
      <c r="I81">
        <v>3</v>
      </c>
      <c r="K81" t="e">
        <f>VLOOKUP(G81,Sheet3!B:E,4,0)</f>
        <v>#N/A</v>
      </c>
      <c r="O81" s="10" t="e">
        <f t="shared" si="1"/>
        <v>#N/A</v>
      </c>
      <c r="P81" s="11" t="e">
        <f>VLOOKUP(C81,DE_PARA!H:I,2,0)</f>
        <v>#N/A</v>
      </c>
      <c r="Q81" s="11" t="e">
        <f>VLOOKUP(F81,'BASE CONTATOS'!C:D,2,0)</f>
        <v>#N/A</v>
      </c>
    </row>
    <row r="82" spans="2:17" x14ac:dyDescent="0.3">
      <c r="B82">
        <f>CSV!M81</f>
        <v>2019</v>
      </c>
      <c r="C82">
        <f>CSV!O81</f>
        <v>3</v>
      </c>
      <c r="D82" s="6">
        <f>CSV!P81</f>
        <v>28</v>
      </c>
      <c r="F82">
        <f>CSV!K81</f>
        <v>56365</v>
      </c>
      <c r="G82">
        <f>CSV!L81</f>
        <v>503</v>
      </c>
      <c r="H82" t="str">
        <f>IFERROR(VLOOKUP(G82,Sheet3!B:C,2,0),"")</f>
        <v>CARVÃO</v>
      </c>
      <c r="I82">
        <v>2</v>
      </c>
      <c r="K82">
        <f>VLOOKUP(G82,Sheet3!B:E,4,0)</f>
        <v>15.94</v>
      </c>
      <c r="O82" s="10">
        <f t="shared" si="1"/>
        <v>15.94</v>
      </c>
      <c r="P82" s="11" t="str">
        <f>VLOOKUP(C82,DE_PARA!H:I,2,0)</f>
        <v>Março</v>
      </c>
      <c r="Q82" s="11" t="str">
        <f>VLOOKUP(F82,'BASE CONTATOS'!C:D,2,0)</f>
        <v>Dr. Januário</v>
      </c>
    </row>
    <row r="83" spans="2:17" hidden="1" x14ac:dyDescent="0.3">
      <c r="B83" t="str">
        <f>CSV!M82</f>
        <v/>
      </c>
      <c r="C83" t="str">
        <f>CSV!O82</f>
        <v/>
      </c>
      <c r="D83" s="6" t="e">
        <f>CSV!P82</f>
        <v>#VALUE!</v>
      </c>
      <c r="F83" t="str">
        <f>CSV!K82</f>
        <v/>
      </c>
      <c r="G83" t="str">
        <f>CSV!L82</f>
        <v/>
      </c>
      <c r="H83" t="str">
        <f>IFERROR(VLOOKUP(G83,Sheet3!B:C,2,0),"")</f>
        <v/>
      </c>
      <c r="I83">
        <v>8</v>
      </c>
      <c r="K83" t="e">
        <f>VLOOKUP(G83,Sheet3!B:E,4,0)</f>
        <v>#N/A</v>
      </c>
      <c r="O83" s="10" t="e">
        <f t="shared" si="1"/>
        <v>#N/A</v>
      </c>
      <c r="P83" s="11" t="e">
        <f>VLOOKUP(C83,DE_PARA!H:I,2,0)</f>
        <v>#N/A</v>
      </c>
      <c r="Q83" s="11" t="e">
        <f>VLOOKUP(F83,'BASE CONTATOS'!C:D,2,0)</f>
        <v>#N/A</v>
      </c>
    </row>
    <row r="84" spans="2:17" x14ac:dyDescent="0.3">
      <c r="B84">
        <f>CSV!M83</f>
        <v>2019</v>
      </c>
      <c r="C84">
        <f>CSV!O83</f>
        <v>3</v>
      </c>
      <c r="D84" s="6">
        <f>CSV!P83</f>
        <v>6</v>
      </c>
      <c r="F84">
        <f>CSV!K83</f>
        <v>90364</v>
      </c>
      <c r="G84">
        <f>CSV!L83</f>
        <v>988</v>
      </c>
      <c r="H84" t="str">
        <f>IFERROR(VLOOKUP(G84,Sheet3!B:C,2,0),"")</f>
        <v>MACARRÃO</v>
      </c>
      <c r="I84">
        <v>7</v>
      </c>
      <c r="K84">
        <f>VLOOKUP(G84,Sheet3!B:E,4,0)</f>
        <v>4.75</v>
      </c>
      <c r="O84" s="10">
        <f t="shared" si="1"/>
        <v>4.75</v>
      </c>
      <c r="P84" s="11" t="str">
        <f>VLOOKUP(C84,DE_PARA!H:I,2,0)</f>
        <v>Março</v>
      </c>
      <c r="Q84" s="11" t="str">
        <f>VLOOKUP(F84,'BASE CONTATOS'!C:D,2,0)</f>
        <v>Thomaz</v>
      </c>
    </row>
    <row r="85" spans="2:17" hidden="1" x14ac:dyDescent="0.3">
      <c r="B85" t="str">
        <f>CSV!M84</f>
        <v/>
      </c>
      <c r="C85" t="str">
        <f>CSV!O84</f>
        <v/>
      </c>
      <c r="D85" s="6" t="e">
        <f>CSV!P84</f>
        <v>#VALUE!</v>
      </c>
      <c r="F85" t="str">
        <f>CSV!K84</f>
        <v/>
      </c>
      <c r="G85" t="str">
        <f>CSV!L84</f>
        <v/>
      </c>
      <c r="H85" t="str">
        <f>IFERROR(VLOOKUP(G85,Sheet3!B:C,2,0),"")</f>
        <v/>
      </c>
      <c r="I85">
        <v>8</v>
      </c>
      <c r="K85" t="e">
        <f>VLOOKUP(G85,Sheet3!B:E,4,0)</f>
        <v>#N/A</v>
      </c>
      <c r="O85" s="10" t="e">
        <f t="shared" si="1"/>
        <v>#N/A</v>
      </c>
      <c r="P85" s="11" t="e">
        <f>VLOOKUP(C85,DE_PARA!H:I,2,0)</f>
        <v>#N/A</v>
      </c>
      <c r="Q85" s="11" t="e">
        <f>VLOOKUP(F85,'BASE CONTATOS'!C:D,2,0)</f>
        <v>#N/A</v>
      </c>
    </row>
    <row r="86" spans="2:17" x14ac:dyDescent="0.3">
      <c r="B86">
        <f>CSV!M85</f>
        <v>2019</v>
      </c>
      <c r="C86">
        <f>CSV!O85</f>
        <v>3</v>
      </c>
      <c r="D86" s="6">
        <f>CSV!P85</f>
        <v>16</v>
      </c>
      <c r="F86">
        <f>CSV!K85</f>
        <v>12278</v>
      </c>
      <c r="G86">
        <f>CSV!L85</f>
        <v>9084</v>
      </c>
      <c r="H86" t="str">
        <f>IFERROR(VLOOKUP(G86,Sheet3!B:C,2,0),"")</f>
        <v>MEL</v>
      </c>
      <c r="I86">
        <v>5</v>
      </c>
      <c r="K86">
        <f>VLOOKUP(G86,Sheet3!B:E,4,0)</f>
        <v>19.190000000000001</v>
      </c>
      <c r="O86" s="10">
        <f t="shared" si="1"/>
        <v>19.190000000000001</v>
      </c>
      <c r="P86" s="11" t="str">
        <f>VLOOKUP(C86,DE_PARA!H:I,2,0)</f>
        <v>Março</v>
      </c>
      <c r="Q86" s="11" t="str">
        <f>VLOOKUP(F86,'BASE CONTATOS'!C:D,2,0)</f>
        <v>Silvinha</v>
      </c>
    </row>
    <row r="87" spans="2:17" hidden="1" x14ac:dyDescent="0.3">
      <c r="B87" t="str">
        <f>CSV!M86</f>
        <v/>
      </c>
      <c r="C87" t="str">
        <f>CSV!O86</f>
        <v/>
      </c>
      <c r="D87" s="6" t="e">
        <f>CSV!P86</f>
        <v>#VALUE!</v>
      </c>
      <c r="F87" t="str">
        <f>CSV!K86</f>
        <v/>
      </c>
      <c r="G87" t="str">
        <f>CSV!L86</f>
        <v/>
      </c>
      <c r="H87" t="str">
        <f>IFERROR(VLOOKUP(G87,Sheet3!B:C,2,0),"")</f>
        <v/>
      </c>
      <c r="I87">
        <v>4</v>
      </c>
      <c r="K87" t="e">
        <f>VLOOKUP(G87,Sheet3!B:E,4,0)</f>
        <v>#N/A</v>
      </c>
      <c r="O87" s="10" t="e">
        <f t="shared" si="1"/>
        <v>#N/A</v>
      </c>
      <c r="P87" s="11" t="e">
        <f>VLOOKUP(C87,DE_PARA!H:I,2,0)</f>
        <v>#N/A</v>
      </c>
      <c r="Q87" s="11" t="e">
        <f>VLOOKUP(F87,'BASE CONTATOS'!C:D,2,0)</f>
        <v>#N/A</v>
      </c>
    </row>
    <row r="88" spans="2:17" x14ac:dyDescent="0.3">
      <c r="B88">
        <f>CSV!M87</f>
        <v>2019</v>
      </c>
      <c r="C88">
        <f>CSV!O87</f>
        <v>3</v>
      </c>
      <c r="D88" s="6">
        <f>CSV!P87</f>
        <v>15</v>
      </c>
      <c r="F88">
        <f>CSV!K87</f>
        <v>90364</v>
      </c>
      <c r="G88">
        <f>CSV!L87</f>
        <v>9084</v>
      </c>
      <c r="H88" t="str">
        <f>IFERROR(VLOOKUP(G88,Sheet3!B:C,2,0),"")</f>
        <v>MEL</v>
      </c>
      <c r="I88">
        <v>10</v>
      </c>
      <c r="K88">
        <f>VLOOKUP(G88,Sheet3!B:E,4,0)</f>
        <v>19.190000000000001</v>
      </c>
      <c r="O88" s="10">
        <f t="shared" si="1"/>
        <v>19.190000000000001</v>
      </c>
      <c r="P88" s="11" t="str">
        <f>VLOOKUP(C88,DE_PARA!H:I,2,0)</f>
        <v>Março</v>
      </c>
      <c r="Q88" s="11" t="str">
        <f>VLOOKUP(F88,'BASE CONTATOS'!C:D,2,0)</f>
        <v>Thomaz</v>
      </c>
    </row>
    <row r="89" spans="2:17" hidden="1" x14ac:dyDescent="0.3">
      <c r="B89" t="str">
        <f>CSV!M88</f>
        <v/>
      </c>
      <c r="C89" t="str">
        <f>CSV!O88</f>
        <v/>
      </c>
      <c r="D89" s="6" t="e">
        <f>CSV!P88</f>
        <v>#VALUE!</v>
      </c>
      <c r="F89" t="str">
        <f>CSV!K88</f>
        <v/>
      </c>
      <c r="G89" t="str">
        <f>CSV!L88</f>
        <v/>
      </c>
      <c r="H89" t="str">
        <f>IFERROR(VLOOKUP(G89,Sheet3!B:C,2,0),"")</f>
        <v/>
      </c>
      <c r="I89">
        <v>4</v>
      </c>
      <c r="K89" t="e">
        <f>VLOOKUP(G89,Sheet3!B:E,4,0)</f>
        <v>#N/A</v>
      </c>
      <c r="O89" s="10" t="e">
        <f t="shared" si="1"/>
        <v>#N/A</v>
      </c>
      <c r="P89" s="11" t="e">
        <f>VLOOKUP(C89,DE_PARA!H:I,2,0)</f>
        <v>#N/A</v>
      </c>
      <c r="Q89" s="11" t="e">
        <f>VLOOKUP(F89,'BASE CONTATOS'!C:D,2,0)</f>
        <v>#N/A</v>
      </c>
    </row>
    <row r="90" spans="2:17" x14ac:dyDescent="0.3">
      <c r="B90">
        <f>CSV!M89</f>
        <v>2019</v>
      </c>
      <c r="C90">
        <f>CSV!O89</f>
        <v>3</v>
      </c>
      <c r="D90" s="6">
        <f>CSV!P89</f>
        <v>21</v>
      </c>
      <c r="F90">
        <f>CSV!K89</f>
        <v>56365</v>
      </c>
      <c r="G90">
        <f>CSV!L89</f>
        <v>9084</v>
      </c>
      <c r="H90" t="str">
        <f>IFERROR(VLOOKUP(G90,Sheet3!B:C,2,0),"")</f>
        <v>MEL</v>
      </c>
      <c r="I90">
        <v>10</v>
      </c>
      <c r="K90">
        <f>VLOOKUP(G90,Sheet3!B:E,4,0)</f>
        <v>19.190000000000001</v>
      </c>
      <c r="O90" s="10">
        <f t="shared" si="1"/>
        <v>19.190000000000001</v>
      </c>
      <c r="P90" s="11" t="str">
        <f>VLOOKUP(C90,DE_PARA!H:I,2,0)</f>
        <v>Março</v>
      </c>
      <c r="Q90" s="11" t="str">
        <f>VLOOKUP(F90,'BASE CONTATOS'!C:D,2,0)</f>
        <v>Dr. Januário</v>
      </c>
    </row>
    <row r="91" spans="2:17" hidden="1" x14ac:dyDescent="0.3">
      <c r="B91" t="str">
        <f>CSV!M90</f>
        <v/>
      </c>
      <c r="C91" t="str">
        <f>CSV!O90</f>
        <v/>
      </c>
      <c r="D91" s="6" t="e">
        <f>CSV!P90</f>
        <v>#VALUE!</v>
      </c>
      <c r="F91" t="str">
        <f>CSV!K90</f>
        <v/>
      </c>
      <c r="G91" t="str">
        <f>CSV!L90</f>
        <v/>
      </c>
      <c r="H91" t="str">
        <f>IFERROR(VLOOKUP(G91,Sheet3!B:C,2,0),"")</f>
        <v/>
      </c>
      <c r="I91">
        <v>10</v>
      </c>
      <c r="K91" t="e">
        <f>VLOOKUP(G91,Sheet3!B:E,4,0)</f>
        <v>#N/A</v>
      </c>
      <c r="O91" s="10" t="e">
        <f t="shared" si="1"/>
        <v>#N/A</v>
      </c>
      <c r="P91" s="11" t="e">
        <f>VLOOKUP(C91,DE_PARA!H:I,2,0)</f>
        <v>#N/A</v>
      </c>
      <c r="Q91" s="11" t="e">
        <f>VLOOKUP(F91,'BASE CONTATOS'!C:D,2,0)</f>
        <v>#N/A</v>
      </c>
    </row>
    <row r="92" spans="2:17" x14ac:dyDescent="0.3">
      <c r="B92">
        <f>CSV!M91</f>
        <v>2019</v>
      </c>
      <c r="C92">
        <f>CSV!O91</f>
        <v>3</v>
      </c>
      <c r="D92" s="6">
        <f>CSV!P91</f>
        <v>29</v>
      </c>
      <c r="F92">
        <f>CSV!K91</f>
        <v>62286</v>
      </c>
      <c r="G92">
        <f>CSV!L91</f>
        <v>9084</v>
      </c>
      <c r="H92" t="str">
        <f>IFERROR(VLOOKUP(G92,Sheet3!B:C,2,0),"")</f>
        <v>MEL</v>
      </c>
      <c r="I92">
        <v>8</v>
      </c>
      <c r="K92">
        <f>VLOOKUP(G92,Sheet3!B:E,4,0)</f>
        <v>19.190000000000001</v>
      </c>
      <c r="O92" s="10">
        <f t="shared" si="1"/>
        <v>19.190000000000001</v>
      </c>
      <c r="P92" s="11" t="str">
        <f>VLOOKUP(C92,DE_PARA!H:I,2,0)</f>
        <v>Março</v>
      </c>
      <c r="Q92" s="11" t="str">
        <f>VLOOKUP(F92,'BASE CONTATOS'!C:D,2,0)</f>
        <v>Steffan</v>
      </c>
    </row>
    <row r="93" spans="2:17" hidden="1" x14ac:dyDescent="0.3">
      <c r="B93" t="str">
        <f>CSV!M92</f>
        <v/>
      </c>
      <c r="C93" t="str">
        <f>CSV!O92</f>
        <v/>
      </c>
      <c r="D93" s="6" t="e">
        <f>CSV!P92</f>
        <v>#VALUE!</v>
      </c>
      <c r="F93" t="str">
        <f>CSV!K92</f>
        <v/>
      </c>
      <c r="G93" t="str">
        <f>CSV!L92</f>
        <v/>
      </c>
      <c r="H93" t="str">
        <f>IFERROR(VLOOKUP(G93,Sheet3!B:C,2,0),"")</f>
        <v/>
      </c>
      <c r="I93">
        <v>4</v>
      </c>
      <c r="K93" t="e">
        <f>VLOOKUP(G93,Sheet3!B:E,4,0)</f>
        <v>#N/A</v>
      </c>
      <c r="O93" s="10" t="e">
        <f t="shared" si="1"/>
        <v>#N/A</v>
      </c>
      <c r="P93" s="11" t="e">
        <f>VLOOKUP(C93,DE_PARA!H:I,2,0)</f>
        <v>#N/A</v>
      </c>
      <c r="Q93" s="11" t="e">
        <f>VLOOKUP(F93,'BASE CONTATOS'!C:D,2,0)</f>
        <v>#N/A</v>
      </c>
    </row>
    <row r="94" spans="2:17" x14ac:dyDescent="0.3">
      <c r="B94">
        <f>CSV!M93</f>
        <v>2019</v>
      </c>
      <c r="C94">
        <f>CSV!O93</f>
        <v>3</v>
      </c>
      <c r="D94" s="6">
        <f>CSV!P93</f>
        <v>9</v>
      </c>
      <c r="F94">
        <f>CSV!K93</f>
        <v>12278</v>
      </c>
      <c r="G94">
        <f>CSV!L93</f>
        <v>9096</v>
      </c>
      <c r="H94" t="str">
        <f>IFERROR(VLOOKUP(G94,Sheet3!B:C,2,0),"")</f>
        <v>AVEIA</v>
      </c>
      <c r="I94">
        <v>4</v>
      </c>
      <c r="K94">
        <f>VLOOKUP(G94,Sheet3!B:E,4,0)</f>
        <v>13.9</v>
      </c>
      <c r="O94" s="10">
        <f t="shared" si="1"/>
        <v>13.9</v>
      </c>
      <c r="P94" s="11" t="str">
        <f>VLOOKUP(C94,DE_PARA!H:I,2,0)</f>
        <v>Março</v>
      </c>
      <c r="Q94" s="11" t="str">
        <f>VLOOKUP(F94,'BASE CONTATOS'!C:D,2,0)</f>
        <v>Silvinha</v>
      </c>
    </row>
    <row r="95" spans="2:17" hidden="1" x14ac:dyDescent="0.3">
      <c r="B95" t="str">
        <f>CSV!M94</f>
        <v/>
      </c>
      <c r="C95" t="str">
        <f>CSV!O94</f>
        <v/>
      </c>
      <c r="D95" s="6" t="e">
        <f>CSV!P94</f>
        <v>#VALUE!</v>
      </c>
      <c r="F95" t="str">
        <f>CSV!K94</f>
        <v/>
      </c>
      <c r="G95" t="str">
        <f>CSV!L94</f>
        <v/>
      </c>
      <c r="H95" t="str">
        <f>IFERROR(VLOOKUP(G95,Sheet3!B:C,2,0),"")</f>
        <v/>
      </c>
      <c r="I95">
        <v>5</v>
      </c>
      <c r="K95" t="e">
        <f>VLOOKUP(G95,Sheet3!B:E,4,0)</f>
        <v>#N/A</v>
      </c>
      <c r="O95" s="10" t="e">
        <f t="shared" si="1"/>
        <v>#N/A</v>
      </c>
      <c r="P95" s="11" t="e">
        <f>VLOOKUP(C95,DE_PARA!H:I,2,0)</f>
        <v>#N/A</v>
      </c>
      <c r="Q95" s="11" t="e">
        <f>VLOOKUP(F95,'BASE CONTATOS'!C:D,2,0)</f>
        <v>#N/A</v>
      </c>
    </row>
    <row r="96" spans="2:17" x14ac:dyDescent="0.3">
      <c r="B96">
        <f>CSV!M95</f>
        <v>2019</v>
      </c>
      <c r="C96">
        <f>CSV!O95</f>
        <v>3</v>
      </c>
      <c r="D96" s="6">
        <f>CSV!P95</f>
        <v>1</v>
      </c>
      <c r="F96">
        <f>CSV!K95</f>
        <v>56365</v>
      </c>
      <c r="G96">
        <f>CSV!L95</f>
        <v>2350</v>
      </c>
      <c r="H96" t="str">
        <f>IFERROR(VLOOKUP(G96,Sheet3!B:C,2,0),"")</f>
        <v>BISCOITO</v>
      </c>
      <c r="I96">
        <v>1</v>
      </c>
      <c r="K96">
        <f>VLOOKUP(G96,Sheet3!B:E,4,0)</f>
        <v>3.94</v>
      </c>
      <c r="O96" s="10">
        <f t="shared" si="1"/>
        <v>3.94</v>
      </c>
      <c r="P96" s="11" t="str">
        <f>VLOOKUP(C96,DE_PARA!H:I,2,0)</f>
        <v>Março</v>
      </c>
      <c r="Q96" s="11" t="str">
        <f>VLOOKUP(F96,'BASE CONTATOS'!C:D,2,0)</f>
        <v>Dr. Januário</v>
      </c>
    </row>
    <row r="97" spans="2:17" hidden="1" x14ac:dyDescent="0.3">
      <c r="B97" t="str">
        <f>CSV!M96</f>
        <v/>
      </c>
      <c r="C97" t="str">
        <f>CSV!O96</f>
        <v/>
      </c>
      <c r="D97" s="6" t="e">
        <f>CSV!P96</f>
        <v>#VALUE!</v>
      </c>
      <c r="F97" t="str">
        <f>CSV!K96</f>
        <v/>
      </c>
      <c r="G97" t="str">
        <f>CSV!L96</f>
        <v/>
      </c>
      <c r="H97" t="str">
        <f>IFERROR(VLOOKUP(G97,Sheet3!B:C,2,0),"")</f>
        <v/>
      </c>
      <c r="I97">
        <v>8</v>
      </c>
      <c r="K97" t="e">
        <f>VLOOKUP(G97,Sheet3!B:E,4,0)</f>
        <v>#N/A</v>
      </c>
      <c r="O97" s="10" t="e">
        <f t="shared" si="1"/>
        <v>#N/A</v>
      </c>
      <c r="P97" s="11" t="e">
        <f>VLOOKUP(C97,DE_PARA!H:I,2,0)</f>
        <v>#N/A</v>
      </c>
      <c r="Q97" s="11" t="e">
        <f>VLOOKUP(F97,'BASE CONTATOS'!C:D,2,0)</f>
        <v>#N/A</v>
      </c>
    </row>
    <row r="98" spans="2:17" x14ac:dyDescent="0.3">
      <c r="B98">
        <f>CSV!M97</f>
        <v>2019</v>
      </c>
      <c r="C98">
        <f>CSV!O97</f>
        <v>3</v>
      </c>
      <c r="D98" s="6">
        <f>CSV!P97</f>
        <v>29</v>
      </c>
      <c r="F98">
        <f>CSV!K97</f>
        <v>56365</v>
      </c>
      <c r="G98">
        <f>CSV!L97</f>
        <v>2349</v>
      </c>
      <c r="H98" t="str">
        <f>IFERROR(VLOOKUP(G98,Sheet3!B:C,2,0),"")</f>
        <v>AÇÚCAR</v>
      </c>
      <c r="I98">
        <v>10</v>
      </c>
      <c r="K98">
        <f>VLOOKUP(G98,Sheet3!B:E,4,0)</f>
        <v>10.74</v>
      </c>
      <c r="O98" s="10">
        <f t="shared" si="1"/>
        <v>10.74</v>
      </c>
      <c r="P98" s="11" t="str">
        <f>VLOOKUP(C98,DE_PARA!H:I,2,0)</f>
        <v>Março</v>
      </c>
      <c r="Q98" s="11" t="str">
        <f>VLOOKUP(F98,'BASE CONTATOS'!C:D,2,0)</f>
        <v>Dr. Januário</v>
      </c>
    </row>
    <row r="99" spans="2:17" hidden="1" x14ac:dyDescent="0.3">
      <c r="B99" t="str">
        <f>CSV!M98</f>
        <v/>
      </c>
      <c r="C99" t="str">
        <f>CSV!O98</f>
        <v/>
      </c>
      <c r="D99" s="6" t="e">
        <f>CSV!P98</f>
        <v>#VALUE!</v>
      </c>
      <c r="F99" t="str">
        <f>CSV!K98</f>
        <v/>
      </c>
      <c r="G99" t="str">
        <f>CSV!L98</f>
        <v/>
      </c>
      <c r="H99" t="str">
        <f>IFERROR(VLOOKUP(G99,Sheet3!B:C,2,0),"")</f>
        <v/>
      </c>
      <c r="I99">
        <v>4</v>
      </c>
      <c r="K99" t="e">
        <f>VLOOKUP(G99,Sheet3!B:E,4,0)</f>
        <v>#N/A</v>
      </c>
      <c r="O99" s="10" t="e">
        <f t="shared" si="1"/>
        <v>#N/A</v>
      </c>
      <c r="P99" s="11" t="e">
        <f>VLOOKUP(C99,DE_PARA!H:I,2,0)</f>
        <v>#N/A</v>
      </c>
      <c r="Q99" s="11" t="e">
        <f>VLOOKUP(F99,'BASE CONTATOS'!C:D,2,0)</f>
        <v>#N/A</v>
      </c>
    </row>
    <row r="100" spans="2:17" x14ac:dyDescent="0.3">
      <c r="B100">
        <f>CSV!M99</f>
        <v>2019</v>
      </c>
      <c r="C100">
        <f>CSV!O99</f>
        <v>3</v>
      </c>
      <c r="D100" s="6">
        <f>CSV!P99</f>
        <v>3</v>
      </c>
      <c r="F100">
        <f>CSV!K99</f>
        <v>62900</v>
      </c>
      <c r="G100">
        <f>CSV!L99</f>
        <v>988</v>
      </c>
      <c r="H100" t="str">
        <f>IFERROR(VLOOKUP(G100,Sheet3!B:C,2,0),"")</f>
        <v>MACARRÃO</v>
      </c>
      <c r="I100">
        <v>3</v>
      </c>
      <c r="K100">
        <f>VLOOKUP(G100,Sheet3!B:E,4,0)</f>
        <v>4.75</v>
      </c>
      <c r="O100" s="10">
        <f t="shared" si="1"/>
        <v>4.75</v>
      </c>
      <c r="P100" s="11" t="str">
        <f>VLOOKUP(C100,DE_PARA!H:I,2,0)</f>
        <v>Março</v>
      </c>
      <c r="Q100" s="11" t="str">
        <f>VLOOKUP(F100,'BASE CONTATOS'!C:D,2,0)</f>
        <v>Bial</v>
      </c>
    </row>
    <row r="101" spans="2:17" hidden="1" x14ac:dyDescent="0.3">
      <c r="B101" t="str">
        <f>CSV!M100</f>
        <v/>
      </c>
      <c r="C101" t="str">
        <f>CSV!O100</f>
        <v/>
      </c>
      <c r="D101" s="6" t="e">
        <f>CSV!P100</f>
        <v>#VALUE!</v>
      </c>
      <c r="F101" t="str">
        <f>CSV!K100</f>
        <v/>
      </c>
      <c r="G101" t="str">
        <f>CSV!L100</f>
        <v/>
      </c>
      <c r="H101" t="str">
        <f>IFERROR(VLOOKUP(G101,Sheet3!B:C,2,0),"")</f>
        <v/>
      </c>
      <c r="I101">
        <v>8</v>
      </c>
      <c r="K101" t="e">
        <f>VLOOKUP(G101,Sheet3!B:E,4,0)</f>
        <v>#N/A</v>
      </c>
      <c r="O101" s="10" t="e">
        <f t="shared" si="1"/>
        <v>#N/A</v>
      </c>
      <c r="P101" s="11" t="e">
        <f>VLOOKUP(C101,DE_PARA!H:I,2,0)</f>
        <v>#N/A</v>
      </c>
      <c r="Q101" s="11" t="e">
        <f>VLOOKUP(F101,'BASE CONTATOS'!C:D,2,0)</f>
        <v>#N/A</v>
      </c>
    </row>
    <row r="102" spans="2:17" x14ac:dyDescent="0.3">
      <c r="B102">
        <f>CSV!M101</f>
        <v>2019</v>
      </c>
      <c r="C102">
        <f>CSV!O101</f>
        <v>3</v>
      </c>
      <c r="D102" s="6">
        <f>CSV!P101</f>
        <v>28</v>
      </c>
      <c r="F102">
        <f>CSV!K101</f>
        <v>90364</v>
      </c>
      <c r="G102">
        <f>CSV!L101</f>
        <v>504</v>
      </c>
      <c r="H102" t="str">
        <f>IFERROR(VLOOKUP(G102,Sheet3!B:C,2,0),"")</f>
        <v>LEITE</v>
      </c>
      <c r="I102">
        <v>5</v>
      </c>
      <c r="K102">
        <f>VLOOKUP(G102,Sheet3!B:E,4,0)</f>
        <v>3.99</v>
      </c>
      <c r="O102" s="10">
        <f t="shared" si="1"/>
        <v>3.99</v>
      </c>
      <c r="P102" s="11" t="str">
        <f>VLOOKUP(C102,DE_PARA!H:I,2,0)</f>
        <v>Março</v>
      </c>
      <c r="Q102" s="11" t="str">
        <f>VLOOKUP(F102,'BASE CONTATOS'!C:D,2,0)</f>
        <v>Thomaz</v>
      </c>
    </row>
    <row r="103" spans="2:17" hidden="1" x14ac:dyDescent="0.3">
      <c r="B103" t="str">
        <f>CSV!M102</f>
        <v/>
      </c>
      <c r="C103" t="str">
        <f>CSV!O102</f>
        <v/>
      </c>
      <c r="D103" s="6" t="e">
        <f>CSV!P102</f>
        <v>#VALUE!</v>
      </c>
      <c r="F103" t="str">
        <f>CSV!K102</f>
        <v/>
      </c>
      <c r="G103" t="str">
        <f>CSV!L102</f>
        <v/>
      </c>
      <c r="H103" t="str">
        <f>IFERROR(VLOOKUP(G103,Sheet3!B:C,2,0),"")</f>
        <v/>
      </c>
      <c r="I103">
        <v>10</v>
      </c>
      <c r="K103" t="e">
        <f>VLOOKUP(G103,Sheet3!B:E,4,0)</f>
        <v>#N/A</v>
      </c>
      <c r="O103" s="10" t="e">
        <f t="shared" si="1"/>
        <v>#N/A</v>
      </c>
      <c r="P103" s="11" t="e">
        <f>VLOOKUP(C103,DE_PARA!H:I,2,0)</f>
        <v>#N/A</v>
      </c>
      <c r="Q103" s="11" t="e">
        <f>VLOOKUP(F103,'BASE CONTATOS'!C:D,2,0)</f>
        <v>#N/A</v>
      </c>
    </row>
    <row r="104" spans="2:17" x14ac:dyDescent="0.3">
      <c r="B104">
        <f>CSV!M103</f>
        <v>2019</v>
      </c>
      <c r="C104">
        <f>CSV!O103</f>
        <v>3</v>
      </c>
      <c r="D104" s="6">
        <f>CSV!P103</f>
        <v>19</v>
      </c>
      <c r="F104">
        <f>CSV!K103</f>
        <v>62900</v>
      </c>
      <c r="G104">
        <f>CSV!L103</f>
        <v>9084</v>
      </c>
      <c r="H104" t="str">
        <f>IFERROR(VLOOKUP(G104,Sheet3!B:C,2,0),"")</f>
        <v>MEL</v>
      </c>
      <c r="I104">
        <v>9</v>
      </c>
      <c r="K104">
        <f>VLOOKUP(G104,Sheet3!B:E,4,0)</f>
        <v>19.190000000000001</v>
      </c>
      <c r="O104" s="10">
        <f t="shared" si="1"/>
        <v>19.190000000000001</v>
      </c>
      <c r="P104" s="11" t="str">
        <f>VLOOKUP(C104,DE_PARA!H:I,2,0)</f>
        <v>Março</v>
      </c>
      <c r="Q104" s="11" t="str">
        <f>VLOOKUP(F104,'BASE CONTATOS'!C:D,2,0)</f>
        <v>Bial</v>
      </c>
    </row>
    <row r="105" spans="2:17" hidden="1" x14ac:dyDescent="0.3">
      <c r="B105" t="str">
        <f>CSV!M104</f>
        <v/>
      </c>
      <c r="C105" t="str">
        <f>CSV!O104</f>
        <v/>
      </c>
      <c r="D105" s="6" t="e">
        <f>CSV!P104</f>
        <v>#VALUE!</v>
      </c>
      <c r="F105" t="str">
        <f>CSV!K104</f>
        <v/>
      </c>
      <c r="G105" t="str">
        <f>CSV!L104</f>
        <v/>
      </c>
      <c r="H105" t="str">
        <f>IFERROR(VLOOKUP(G105,Sheet3!B:C,2,0),"")</f>
        <v/>
      </c>
      <c r="I105">
        <v>6</v>
      </c>
      <c r="K105" t="e">
        <f>VLOOKUP(G105,Sheet3!B:E,4,0)</f>
        <v>#N/A</v>
      </c>
      <c r="O105" s="10" t="e">
        <f t="shared" si="1"/>
        <v>#N/A</v>
      </c>
      <c r="P105" s="11" t="e">
        <f>VLOOKUP(C105,DE_PARA!H:I,2,0)</f>
        <v>#N/A</v>
      </c>
      <c r="Q105" s="11" t="e">
        <f>VLOOKUP(F105,'BASE CONTATOS'!C:D,2,0)</f>
        <v>#N/A</v>
      </c>
    </row>
    <row r="106" spans="2:17" x14ac:dyDescent="0.3">
      <c r="B106">
        <f>CSV!M105</f>
        <v>2019</v>
      </c>
      <c r="C106">
        <f>CSV!O105</f>
        <v>3</v>
      </c>
      <c r="D106" s="6">
        <f>CSV!P105</f>
        <v>5</v>
      </c>
      <c r="F106">
        <f>CSV!K105</f>
        <v>62286</v>
      </c>
      <c r="G106">
        <f>CSV!L105</f>
        <v>9087</v>
      </c>
      <c r="H106" t="str">
        <f>IFERROR(VLOOKUP(G106,Sheet3!B:C,2,0),"")</f>
        <v>FARINHA</v>
      </c>
      <c r="I106">
        <v>2</v>
      </c>
      <c r="K106">
        <f>VLOOKUP(G106,Sheet3!B:E,4,0)</f>
        <v>19.399999999999999</v>
      </c>
      <c r="O106" s="10">
        <f t="shared" si="1"/>
        <v>19.399999999999999</v>
      </c>
      <c r="P106" s="11" t="str">
        <f>VLOOKUP(C106,DE_PARA!H:I,2,0)</f>
        <v>Março</v>
      </c>
      <c r="Q106" s="11" t="str">
        <f>VLOOKUP(F106,'BASE CONTATOS'!C:D,2,0)</f>
        <v>Steffan</v>
      </c>
    </row>
    <row r="107" spans="2:17" hidden="1" x14ac:dyDescent="0.3">
      <c r="B107" t="str">
        <f>CSV!M106</f>
        <v/>
      </c>
      <c r="C107" t="str">
        <f>CSV!O106</f>
        <v/>
      </c>
      <c r="D107" s="6" t="e">
        <f>CSV!P106</f>
        <v>#VALUE!</v>
      </c>
      <c r="F107" t="str">
        <f>CSV!K106</f>
        <v/>
      </c>
      <c r="G107" t="str">
        <f>CSV!L106</f>
        <v/>
      </c>
      <c r="H107" t="str">
        <f>IFERROR(VLOOKUP(G107,Sheet3!B:C,2,0),"")</f>
        <v/>
      </c>
      <c r="I107">
        <v>9</v>
      </c>
      <c r="K107" t="e">
        <f>VLOOKUP(G107,Sheet3!B:E,4,0)</f>
        <v>#N/A</v>
      </c>
      <c r="O107" s="10" t="e">
        <f t="shared" si="1"/>
        <v>#N/A</v>
      </c>
      <c r="P107" s="11" t="e">
        <f>VLOOKUP(C107,DE_PARA!H:I,2,0)</f>
        <v>#N/A</v>
      </c>
      <c r="Q107" s="11" t="e">
        <f>VLOOKUP(F107,'BASE CONTATOS'!C:D,2,0)</f>
        <v>#N/A</v>
      </c>
    </row>
    <row r="108" spans="2:17" x14ac:dyDescent="0.3">
      <c r="B108">
        <f>CSV!M107</f>
        <v>2019</v>
      </c>
      <c r="C108">
        <f>CSV!O107</f>
        <v>3</v>
      </c>
      <c r="D108" s="6">
        <f>CSV!P107</f>
        <v>3</v>
      </c>
      <c r="F108">
        <f>CSV!K107</f>
        <v>62900</v>
      </c>
      <c r="G108">
        <f>CSV!L107</f>
        <v>9096</v>
      </c>
      <c r="H108" t="str">
        <f>IFERROR(VLOOKUP(G108,Sheet3!B:C,2,0),"")</f>
        <v>AVEIA</v>
      </c>
      <c r="I108">
        <v>4</v>
      </c>
      <c r="K108">
        <f>VLOOKUP(G108,Sheet3!B:E,4,0)</f>
        <v>13.9</v>
      </c>
      <c r="O108" s="10">
        <f t="shared" si="1"/>
        <v>13.9</v>
      </c>
      <c r="P108" s="11" t="str">
        <f>VLOOKUP(C108,DE_PARA!H:I,2,0)</f>
        <v>Março</v>
      </c>
      <c r="Q108" s="11" t="str">
        <f>VLOOKUP(F108,'BASE CONTATOS'!C:D,2,0)</f>
        <v>Bial</v>
      </c>
    </row>
    <row r="109" spans="2:17" hidden="1" x14ac:dyDescent="0.3">
      <c r="B109" t="str">
        <f>CSV!M108</f>
        <v/>
      </c>
      <c r="C109" t="str">
        <f>CSV!O108</f>
        <v/>
      </c>
      <c r="D109" s="6" t="e">
        <f>CSV!P108</f>
        <v>#VALUE!</v>
      </c>
      <c r="F109" t="str">
        <f>CSV!K108</f>
        <v/>
      </c>
      <c r="G109" t="str">
        <f>CSV!L108</f>
        <v/>
      </c>
      <c r="H109" t="str">
        <f>IFERROR(VLOOKUP(G109,Sheet3!B:C,2,0),"")</f>
        <v/>
      </c>
      <c r="I109">
        <v>8</v>
      </c>
      <c r="K109" t="e">
        <f>VLOOKUP(G109,Sheet3!B:E,4,0)</f>
        <v>#N/A</v>
      </c>
      <c r="O109" s="10" t="e">
        <f t="shared" si="1"/>
        <v>#N/A</v>
      </c>
      <c r="P109" s="11" t="e">
        <f>VLOOKUP(C109,DE_PARA!H:I,2,0)</f>
        <v>#N/A</v>
      </c>
      <c r="Q109" s="11" t="e">
        <f>VLOOKUP(F109,'BASE CONTATOS'!C:D,2,0)</f>
        <v>#N/A</v>
      </c>
    </row>
    <row r="110" spans="2:17" x14ac:dyDescent="0.3">
      <c r="B110">
        <f>CSV!M109</f>
        <v>2019</v>
      </c>
      <c r="C110">
        <f>CSV!O109</f>
        <v>3</v>
      </c>
      <c r="D110" s="6">
        <f>CSV!P109</f>
        <v>22</v>
      </c>
      <c r="F110">
        <f>CSV!K109</f>
        <v>27697</v>
      </c>
      <c r="G110">
        <f>CSV!L109</f>
        <v>2349</v>
      </c>
      <c r="H110" t="str">
        <f>IFERROR(VLOOKUP(G110,Sheet3!B:C,2,0),"")</f>
        <v>AÇÚCAR</v>
      </c>
      <c r="I110">
        <v>7</v>
      </c>
      <c r="K110">
        <f>VLOOKUP(G110,Sheet3!B:E,4,0)</f>
        <v>10.74</v>
      </c>
      <c r="O110" s="10">
        <f t="shared" si="1"/>
        <v>10.74</v>
      </c>
      <c r="P110" s="11" t="str">
        <f>VLOOKUP(C110,DE_PARA!H:I,2,0)</f>
        <v>Março</v>
      </c>
      <c r="Q110" s="11" t="e">
        <f>VLOOKUP(F110,'BASE CONTATOS'!C:D,2,0)</f>
        <v>#N/A</v>
      </c>
    </row>
    <row r="111" spans="2:17" hidden="1" x14ac:dyDescent="0.3">
      <c r="B111" t="str">
        <f>CSV!M110</f>
        <v/>
      </c>
      <c r="C111" t="str">
        <f>CSV!O110</f>
        <v/>
      </c>
      <c r="D111" s="6" t="e">
        <f>CSV!P110</f>
        <v>#VALUE!</v>
      </c>
      <c r="F111" t="str">
        <f>CSV!K110</f>
        <v/>
      </c>
      <c r="G111" t="str">
        <f>CSV!L110</f>
        <v/>
      </c>
      <c r="H111" t="str">
        <f>IFERROR(VLOOKUP(G111,Sheet3!B:C,2,0),"")</f>
        <v/>
      </c>
      <c r="I111">
        <v>9</v>
      </c>
      <c r="K111" t="e">
        <f>VLOOKUP(G111,Sheet3!B:E,4,0)</f>
        <v>#N/A</v>
      </c>
      <c r="O111" s="10" t="e">
        <f t="shared" si="1"/>
        <v>#N/A</v>
      </c>
      <c r="P111" s="11" t="e">
        <f>VLOOKUP(C111,DE_PARA!H:I,2,0)</f>
        <v>#N/A</v>
      </c>
      <c r="Q111" s="11" t="e">
        <f>VLOOKUP(F111,'BASE CONTATOS'!C:D,2,0)</f>
        <v>#N/A</v>
      </c>
    </row>
    <row r="112" spans="2:17" x14ac:dyDescent="0.3">
      <c r="B112">
        <f>CSV!M111</f>
        <v>2019</v>
      </c>
      <c r="C112">
        <f>CSV!O111</f>
        <v>3</v>
      </c>
      <c r="D112" s="6">
        <f>CSV!P111</f>
        <v>26</v>
      </c>
      <c r="F112">
        <f>CSV!K111</f>
        <v>62286</v>
      </c>
      <c r="G112">
        <f>CSV!L111</f>
        <v>2350</v>
      </c>
      <c r="H112" t="str">
        <f>IFERROR(VLOOKUP(G112,Sheet3!B:C,2,0),"")</f>
        <v>BISCOITO</v>
      </c>
      <c r="I112">
        <v>2</v>
      </c>
      <c r="K112">
        <f>VLOOKUP(G112,Sheet3!B:E,4,0)</f>
        <v>3.94</v>
      </c>
      <c r="O112" s="10">
        <f t="shared" si="1"/>
        <v>3.94</v>
      </c>
      <c r="P112" s="11" t="str">
        <f>VLOOKUP(C112,DE_PARA!H:I,2,0)</f>
        <v>Março</v>
      </c>
      <c r="Q112" s="11" t="str">
        <f>VLOOKUP(F112,'BASE CONTATOS'!C:D,2,0)</f>
        <v>Steffan</v>
      </c>
    </row>
    <row r="113" spans="2:17" hidden="1" x14ac:dyDescent="0.3">
      <c r="B113" t="str">
        <f>CSV!M112</f>
        <v/>
      </c>
      <c r="C113" t="str">
        <f>CSV!O112</f>
        <v/>
      </c>
      <c r="D113" s="6" t="e">
        <f>CSV!P112</f>
        <v>#VALUE!</v>
      </c>
      <c r="F113" t="str">
        <f>CSV!K112</f>
        <v/>
      </c>
      <c r="G113" t="str">
        <f>CSV!L112</f>
        <v/>
      </c>
      <c r="H113" t="str">
        <f>IFERROR(VLOOKUP(G113,Sheet3!B:C,2,0),"")</f>
        <v/>
      </c>
      <c r="I113">
        <v>9</v>
      </c>
      <c r="K113" t="e">
        <f>VLOOKUP(G113,Sheet3!B:E,4,0)</f>
        <v>#N/A</v>
      </c>
      <c r="O113" s="10" t="e">
        <f t="shared" si="1"/>
        <v>#N/A</v>
      </c>
      <c r="P113" s="11" t="e">
        <f>VLOOKUP(C113,DE_PARA!H:I,2,0)</f>
        <v>#N/A</v>
      </c>
      <c r="Q113" s="11" t="e">
        <f>VLOOKUP(F113,'BASE CONTATOS'!C:D,2,0)</f>
        <v>#N/A</v>
      </c>
    </row>
    <row r="114" spans="2:17" x14ac:dyDescent="0.3">
      <c r="B114">
        <f>CSV!M113</f>
        <v>2019</v>
      </c>
      <c r="C114">
        <f>CSV!O113</f>
        <v>4</v>
      </c>
      <c r="D114" s="6">
        <f>CSV!P113</f>
        <v>28</v>
      </c>
      <c r="F114">
        <f>CSV!K113</f>
        <v>62286</v>
      </c>
      <c r="G114">
        <f>CSV!L113</f>
        <v>1164</v>
      </c>
      <c r="H114" t="str">
        <f>IFERROR(VLOOKUP(G114,Sheet3!B:C,2,0),"")</f>
        <v>QUEIJO</v>
      </c>
      <c r="I114">
        <v>5</v>
      </c>
      <c r="K114">
        <f>VLOOKUP(G114,Sheet3!B:E,4,0)</f>
        <v>27.41</v>
      </c>
      <c r="O114" s="10">
        <f t="shared" si="1"/>
        <v>27.41</v>
      </c>
      <c r="P114" s="11" t="str">
        <f>VLOOKUP(C114,DE_PARA!H:I,2,0)</f>
        <v>Abril</v>
      </c>
      <c r="Q114" s="11" t="str">
        <f>VLOOKUP(F114,'BASE CONTATOS'!C:D,2,0)</f>
        <v>Steffan</v>
      </c>
    </row>
    <row r="115" spans="2:17" hidden="1" x14ac:dyDescent="0.3">
      <c r="B115" t="str">
        <f>CSV!M114</f>
        <v/>
      </c>
      <c r="C115" t="str">
        <f>CSV!O114</f>
        <v/>
      </c>
      <c r="D115" s="6" t="e">
        <f>CSV!P114</f>
        <v>#VALUE!</v>
      </c>
      <c r="F115" t="str">
        <f>CSV!K114</f>
        <v/>
      </c>
      <c r="G115" t="str">
        <f>CSV!L114</f>
        <v/>
      </c>
      <c r="H115" t="str">
        <f>IFERROR(VLOOKUP(G115,Sheet3!B:C,2,0),"")</f>
        <v/>
      </c>
      <c r="I115">
        <v>4</v>
      </c>
      <c r="K115" t="e">
        <f>VLOOKUP(G115,Sheet3!B:E,4,0)</f>
        <v>#N/A</v>
      </c>
      <c r="O115" s="10" t="e">
        <f t="shared" si="1"/>
        <v>#N/A</v>
      </c>
      <c r="P115" s="11" t="e">
        <f>VLOOKUP(C115,DE_PARA!H:I,2,0)</f>
        <v>#N/A</v>
      </c>
      <c r="Q115" s="11" t="e">
        <f>VLOOKUP(F115,'BASE CONTATOS'!C:D,2,0)</f>
        <v>#N/A</v>
      </c>
    </row>
    <row r="116" spans="2:17" x14ac:dyDescent="0.3">
      <c r="B116">
        <f>CSV!M115</f>
        <v>2019</v>
      </c>
      <c r="C116">
        <f>CSV!O115</f>
        <v>4</v>
      </c>
      <c r="D116" s="6">
        <f>CSV!P115</f>
        <v>21</v>
      </c>
      <c r="F116">
        <f>CSV!K115</f>
        <v>56365</v>
      </c>
      <c r="G116">
        <f>CSV!L115</f>
        <v>2349</v>
      </c>
      <c r="H116" t="str">
        <f>IFERROR(VLOOKUP(G116,Sheet3!B:C,2,0),"")</f>
        <v>AÇÚCAR</v>
      </c>
      <c r="I116">
        <v>7</v>
      </c>
      <c r="K116">
        <f>VLOOKUP(G116,Sheet3!B:E,4,0)</f>
        <v>10.74</v>
      </c>
      <c r="O116" s="10">
        <f t="shared" si="1"/>
        <v>10.74</v>
      </c>
      <c r="P116" s="11" t="str">
        <f>VLOOKUP(C116,DE_PARA!H:I,2,0)</f>
        <v>Abril</v>
      </c>
      <c r="Q116" s="11" t="str">
        <f>VLOOKUP(F116,'BASE CONTATOS'!C:D,2,0)</f>
        <v>Dr. Januário</v>
      </c>
    </row>
    <row r="117" spans="2:17" hidden="1" x14ac:dyDescent="0.3">
      <c r="B117" t="str">
        <f>CSV!M116</f>
        <v/>
      </c>
      <c r="C117" t="str">
        <f>CSV!O116</f>
        <v/>
      </c>
      <c r="D117" s="6" t="e">
        <f>CSV!P116</f>
        <v>#VALUE!</v>
      </c>
      <c r="F117" t="str">
        <f>CSV!K116</f>
        <v/>
      </c>
      <c r="G117" t="str">
        <f>CSV!L116</f>
        <v/>
      </c>
      <c r="H117" t="str">
        <f>IFERROR(VLOOKUP(G117,Sheet3!B:C,2,0),"")</f>
        <v/>
      </c>
      <c r="I117">
        <v>9</v>
      </c>
      <c r="K117" t="e">
        <f>VLOOKUP(G117,Sheet3!B:E,4,0)</f>
        <v>#N/A</v>
      </c>
      <c r="O117" s="10" t="e">
        <f t="shared" si="1"/>
        <v>#N/A</v>
      </c>
      <c r="P117" s="11" t="e">
        <f>VLOOKUP(C117,DE_PARA!H:I,2,0)</f>
        <v>#N/A</v>
      </c>
      <c r="Q117" s="11" t="e">
        <f>VLOOKUP(F117,'BASE CONTATOS'!C:D,2,0)</f>
        <v>#N/A</v>
      </c>
    </row>
    <row r="118" spans="2:17" x14ac:dyDescent="0.3">
      <c r="B118">
        <f>CSV!M117</f>
        <v>2019</v>
      </c>
      <c r="C118">
        <f>CSV!O117</f>
        <v>4</v>
      </c>
      <c r="D118" s="6">
        <f>CSV!P117</f>
        <v>9</v>
      </c>
      <c r="F118">
        <f>CSV!K117</f>
        <v>62286</v>
      </c>
      <c r="G118">
        <f>CSV!L117</f>
        <v>2349</v>
      </c>
      <c r="H118" t="str">
        <f>IFERROR(VLOOKUP(G118,Sheet3!B:C,2,0),"")</f>
        <v>AÇÚCAR</v>
      </c>
      <c r="I118">
        <v>1</v>
      </c>
      <c r="K118">
        <f>VLOOKUP(G118,Sheet3!B:E,4,0)</f>
        <v>10.74</v>
      </c>
      <c r="O118" s="10">
        <f t="shared" si="1"/>
        <v>10.74</v>
      </c>
      <c r="P118" s="11" t="str">
        <f>VLOOKUP(C118,DE_PARA!H:I,2,0)</f>
        <v>Abril</v>
      </c>
      <c r="Q118" s="11" t="str">
        <f>VLOOKUP(F118,'BASE CONTATOS'!C:D,2,0)</f>
        <v>Steffan</v>
      </c>
    </row>
    <row r="119" spans="2:17" hidden="1" x14ac:dyDescent="0.3">
      <c r="B119" t="str">
        <f>CSV!M118</f>
        <v/>
      </c>
      <c r="C119" t="str">
        <f>CSV!O118</f>
        <v/>
      </c>
      <c r="D119" s="6" t="e">
        <f>CSV!P118</f>
        <v>#VALUE!</v>
      </c>
      <c r="F119" t="str">
        <f>CSV!K118</f>
        <v/>
      </c>
      <c r="G119" t="str">
        <f>CSV!L118</f>
        <v/>
      </c>
      <c r="H119" t="str">
        <f>IFERROR(VLOOKUP(G119,Sheet3!B:C,2,0),"")</f>
        <v/>
      </c>
      <c r="I119">
        <v>9</v>
      </c>
      <c r="K119" t="e">
        <f>VLOOKUP(G119,Sheet3!B:E,4,0)</f>
        <v>#N/A</v>
      </c>
      <c r="O119" s="10" t="e">
        <f t="shared" si="1"/>
        <v>#N/A</v>
      </c>
      <c r="P119" s="11" t="e">
        <f>VLOOKUP(C119,DE_PARA!H:I,2,0)</f>
        <v>#N/A</v>
      </c>
      <c r="Q119" s="11" t="e">
        <f>VLOOKUP(F119,'BASE CONTATOS'!C:D,2,0)</f>
        <v>#N/A</v>
      </c>
    </row>
    <row r="120" spans="2:17" x14ac:dyDescent="0.3">
      <c r="B120">
        <f>CSV!M119</f>
        <v>2019</v>
      </c>
      <c r="C120">
        <f>CSV!O119</f>
        <v>4</v>
      </c>
      <c r="D120" s="6">
        <f>CSV!P119</f>
        <v>1</v>
      </c>
      <c r="F120">
        <f>CSV!K119</f>
        <v>62286</v>
      </c>
      <c r="G120">
        <f>CSV!L119</f>
        <v>2350</v>
      </c>
      <c r="H120" t="str">
        <f>IFERROR(VLOOKUP(G120,Sheet3!B:C,2,0),"")</f>
        <v>BISCOITO</v>
      </c>
      <c r="I120">
        <v>9</v>
      </c>
      <c r="K120">
        <f>VLOOKUP(G120,Sheet3!B:E,4,0)</f>
        <v>3.94</v>
      </c>
      <c r="O120" s="10">
        <f t="shared" si="1"/>
        <v>3.94</v>
      </c>
      <c r="P120" s="11" t="str">
        <f>VLOOKUP(C120,DE_PARA!H:I,2,0)</f>
        <v>Abril</v>
      </c>
      <c r="Q120" s="11" t="str">
        <f>VLOOKUP(F120,'BASE CONTATOS'!C:D,2,0)</f>
        <v>Steffan</v>
      </c>
    </row>
    <row r="121" spans="2:17" hidden="1" x14ac:dyDescent="0.3">
      <c r="B121" t="str">
        <f>CSV!M120</f>
        <v/>
      </c>
      <c r="C121" t="str">
        <f>CSV!O120</f>
        <v/>
      </c>
      <c r="D121" s="6" t="e">
        <f>CSV!P120</f>
        <v>#VALUE!</v>
      </c>
      <c r="F121" t="str">
        <f>CSV!K120</f>
        <v/>
      </c>
      <c r="G121" t="str">
        <f>CSV!L120</f>
        <v/>
      </c>
      <c r="H121" t="str">
        <f>IFERROR(VLOOKUP(G121,Sheet3!B:C,2,0),"")</f>
        <v/>
      </c>
      <c r="I121">
        <v>10</v>
      </c>
      <c r="K121" t="e">
        <f>VLOOKUP(G121,Sheet3!B:E,4,0)</f>
        <v>#N/A</v>
      </c>
      <c r="O121" s="10" t="e">
        <f t="shared" si="1"/>
        <v>#N/A</v>
      </c>
      <c r="P121" s="11" t="e">
        <f>VLOOKUP(C121,DE_PARA!H:I,2,0)</f>
        <v>#N/A</v>
      </c>
      <c r="Q121" s="11" t="e">
        <f>VLOOKUP(F121,'BASE CONTATOS'!C:D,2,0)</f>
        <v>#N/A</v>
      </c>
    </row>
    <row r="122" spans="2:17" x14ac:dyDescent="0.3">
      <c r="B122">
        <f>CSV!M121</f>
        <v>2019</v>
      </c>
      <c r="C122">
        <f>CSV!O121</f>
        <v>4</v>
      </c>
      <c r="D122" s="6">
        <f>CSV!P121</f>
        <v>3</v>
      </c>
      <c r="F122">
        <f>CSV!K121</f>
        <v>62286</v>
      </c>
      <c r="G122">
        <f>CSV!L121</f>
        <v>503</v>
      </c>
      <c r="H122" t="str">
        <f>IFERROR(VLOOKUP(G122,Sheet3!B:C,2,0),"")</f>
        <v>CARVÃO</v>
      </c>
      <c r="I122">
        <v>5</v>
      </c>
      <c r="K122">
        <f>VLOOKUP(G122,Sheet3!B:E,4,0)</f>
        <v>15.94</v>
      </c>
      <c r="O122" s="10">
        <f t="shared" si="1"/>
        <v>15.94</v>
      </c>
      <c r="P122" s="11" t="str">
        <f>VLOOKUP(C122,DE_PARA!H:I,2,0)</f>
        <v>Abril</v>
      </c>
      <c r="Q122" s="11" t="str">
        <f>VLOOKUP(F122,'BASE CONTATOS'!C:D,2,0)</f>
        <v>Steffan</v>
      </c>
    </row>
    <row r="123" spans="2:17" hidden="1" x14ac:dyDescent="0.3">
      <c r="B123" t="str">
        <f>CSV!M122</f>
        <v/>
      </c>
      <c r="C123" t="str">
        <f>CSV!O122</f>
        <v/>
      </c>
      <c r="D123" s="6" t="e">
        <f>CSV!P122</f>
        <v>#VALUE!</v>
      </c>
      <c r="F123" t="str">
        <f>CSV!K122</f>
        <v/>
      </c>
      <c r="G123" t="str">
        <f>CSV!L122</f>
        <v/>
      </c>
      <c r="H123" t="str">
        <f>IFERROR(VLOOKUP(G123,Sheet3!B:C,2,0),"")</f>
        <v/>
      </c>
      <c r="I123">
        <v>9</v>
      </c>
      <c r="K123" t="e">
        <f>VLOOKUP(G123,Sheet3!B:E,4,0)</f>
        <v>#N/A</v>
      </c>
      <c r="O123" s="10" t="e">
        <f t="shared" si="1"/>
        <v>#N/A</v>
      </c>
      <c r="P123" s="11" t="e">
        <f>VLOOKUP(C123,DE_PARA!H:I,2,0)</f>
        <v>#N/A</v>
      </c>
      <c r="Q123" s="11" t="e">
        <f>VLOOKUP(F123,'BASE CONTATOS'!C:D,2,0)</f>
        <v>#N/A</v>
      </c>
    </row>
    <row r="124" spans="2:17" x14ac:dyDescent="0.3">
      <c r="B124">
        <f>CSV!M123</f>
        <v>2019</v>
      </c>
      <c r="C124">
        <f>CSV!O123</f>
        <v>4</v>
      </c>
      <c r="D124" s="6">
        <f>CSV!P123</f>
        <v>9</v>
      </c>
      <c r="F124">
        <f>CSV!K123</f>
        <v>62286</v>
      </c>
      <c r="G124">
        <f>CSV!L123</f>
        <v>9087</v>
      </c>
      <c r="H124" t="str">
        <f>IFERROR(VLOOKUP(G124,Sheet3!B:C,2,0),"")</f>
        <v>FARINHA</v>
      </c>
      <c r="I124">
        <v>3</v>
      </c>
      <c r="K124">
        <f>VLOOKUP(G124,Sheet3!B:E,4,0)</f>
        <v>19.399999999999999</v>
      </c>
      <c r="O124" s="10">
        <f t="shared" si="1"/>
        <v>19.399999999999999</v>
      </c>
      <c r="P124" s="11" t="str">
        <f>VLOOKUP(C124,DE_PARA!H:I,2,0)</f>
        <v>Abril</v>
      </c>
      <c r="Q124" s="11" t="str">
        <f>VLOOKUP(F124,'BASE CONTATOS'!C:D,2,0)</f>
        <v>Steffan</v>
      </c>
    </row>
    <row r="125" spans="2:17" hidden="1" x14ac:dyDescent="0.3">
      <c r="B125" t="str">
        <f>CSV!M124</f>
        <v/>
      </c>
      <c r="C125" t="str">
        <f>CSV!O124</f>
        <v/>
      </c>
      <c r="D125" s="6" t="e">
        <f>CSV!P124</f>
        <v>#VALUE!</v>
      </c>
      <c r="F125" t="str">
        <f>CSV!K124</f>
        <v/>
      </c>
      <c r="G125" t="str">
        <f>CSV!L124</f>
        <v/>
      </c>
      <c r="H125" t="str">
        <f>IFERROR(VLOOKUP(G125,Sheet3!B:C,2,0),"")</f>
        <v/>
      </c>
      <c r="I125">
        <v>7</v>
      </c>
      <c r="K125" t="e">
        <f>VLOOKUP(G125,Sheet3!B:E,4,0)</f>
        <v>#N/A</v>
      </c>
      <c r="O125" s="10" t="e">
        <f t="shared" si="1"/>
        <v>#N/A</v>
      </c>
      <c r="P125" s="11" t="e">
        <f>VLOOKUP(C125,DE_PARA!H:I,2,0)</f>
        <v>#N/A</v>
      </c>
      <c r="Q125" s="11" t="e">
        <f>VLOOKUP(F125,'BASE CONTATOS'!C:D,2,0)</f>
        <v>#N/A</v>
      </c>
    </row>
    <row r="126" spans="2:17" x14ac:dyDescent="0.3">
      <c r="B126">
        <f>CSV!M125</f>
        <v>2019</v>
      </c>
      <c r="C126">
        <f>CSV!O125</f>
        <v>4</v>
      </c>
      <c r="D126" s="6">
        <f>CSV!P125</f>
        <v>30</v>
      </c>
      <c r="F126">
        <f>CSV!K125</f>
        <v>98663</v>
      </c>
      <c r="G126">
        <f>CSV!L125</f>
        <v>9096</v>
      </c>
      <c r="H126" t="str">
        <f>IFERROR(VLOOKUP(G126,Sheet3!B:C,2,0),"")</f>
        <v>AVEIA</v>
      </c>
      <c r="I126">
        <v>1</v>
      </c>
      <c r="K126">
        <f>VLOOKUP(G126,Sheet3!B:E,4,0)</f>
        <v>13.9</v>
      </c>
      <c r="O126" s="10">
        <f t="shared" si="1"/>
        <v>13.9</v>
      </c>
      <c r="P126" s="11" t="str">
        <f>VLOOKUP(C126,DE_PARA!H:I,2,0)</f>
        <v>Abril</v>
      </c>
      <c r="Q126" s="11" t="str">
        <f>VLOOKUP(F126,'BASE CONTATOS'!C:D,2,0)</f>
        <v>Natalia</v>
      </c>
    </row>
    <row r="127" spans="2:17" hidden="1" x14ac:dyDescent="0.3">
      <c r="B127" t="str">
        <f>CSV!M126</f>
        <v/>
      </c>
      <c r="C127" t="str">
        <f>CSV!O126</f>
        <v/>
      </c>
      <c r="D127" s="6" t="e">
        <f>CSV!P126</f>
        <v>#VALUE!</v>
      </c>
      <c r="F127" t="str">
        <f>CSV!K126</f>
        <v/>
      </c>
      <c r="G127" t="str">
        <f>CSV!L126</f>
        <v/>
      </c>
      <c r="H127" t="str">
        <f>IFERROR(VLOOKUP(G127,Sheet3!B:C,2,0),"")</f>
        <v/>
      </c>
      <c r="I127">
        <v>2</v>
      </c>
      <c r="K127" t="e">
        <f>VLOOKUP(G127,Sheet3!B:E,4,0)</f>
        <v>#N/A</v>
      </c>
      <c r="O127" s="10" t="e">
        <f t="shared" si="1"/>
        <v>#N/A</v>
      </c>
      <c r="P127" s="11" t="e">
        <f>VLOOKUP(C127,DE_PARA!H:I,2,0)</f>
        <v>#N/A</v>
      </c>
      <c r="Q127" s="11" t="e">
        <f>VLOOKUP(F127,'BASE CONTATOS'!C:D,2,0)</f>
        <v>#N/A</v>
      </c>
    </row>
    <row r="128" spans="2:17" x14ac:dyDescent="0.3">
      <c r="B128">
        <f>CSV!M127</f>
        <v>2019</v>
      </c>
      <c r="C128">
        <f>CSV!O127</f>
        <v>4</v>
      </c>
      <c r="D128" s="6">
        <f>CSV!P127</f>
        <v>6</v>
      </c>
      <c r="F128">
        <f>CSV!K127</f>
        <v>98663</v>
      </c>
      <c r="G128">
        <f>CSV!L127</f>
        <v>988</v>
      </c>
      <c r="H128" t="str">
        <f>IFERROR(VLOOKUP(G128,Sheet3!B:C,2,0),"")</f>
        <v>MACARRÃO</v>
      </c>
      <c r="I128">
        <v>5</v>
      </c>
      <c r="K128">
        <f>VLOOKUP(G128,Sheet3!B:E,4,0)</f>
        <v>4.75</v>
      </c>
      <c r="O128" s="10">
        <f t="shared" si="1"/>
        <v>4.75</v>
      </c>
      <c r="P128" s="11" t="str">
        <f>VLOOKUP(C128,DE_PARA!H:I,2,0)</f>
        <v>Abril</v>
      </c>
      <c r="Q128" s="11" t="str">
        <f>VLOOKUP(F128,'BASE CONTATOS'!C:D,2,0)</f>
        <v>Natalia</v>
      </c>
    </row>
    <row r="129" spans="2:17" hidden="1" x14ac:dyDescent="0.3">
      <c r="B129" t="str">
        <f>CSV!M128</f>
        <v/>
      </c>
      <c r="C129" t="str">
        <f>CSV!O128</f>
        <v/>
      </c>
      <c r="D129" s="6" t="e">
        <f>CSV!P128</f>
        <v>#VALUE!</v>
      </c>
      <c r="F129" t="str">
        <f>CSV!K128</f>
        <v/>
      </c>
      <c r="G129" t="str">
        <f>CSV!L128</f>
        <v/>
      </c>
      <c r="H129" t="str">
        <f>IFERROR(VLOOKUP(G129,Sheet3!B:C,2,0),"")</f>
        <v/>
      </c>
      <c r="I129">
        <v>1</v>
      </c>
      <c r="K129" t="e">
        <f>VLOOKUP(G129,Sheet3!B:E,4,0)</f>
        <v>#N/A</v>
      </c>
      <c r="O129" s="10" t="e">
        <f t="shared" si="1"/>
        <v>#N/A</v>
      </c>
      <c r="P129" s="11" t="e">
        <f>VLOOKUP(C129,DE_PARA!H:I,2,0)</f>
        <v>#N/A</v>
      </c>
      <c r="Q129" s="11" t="e">
        <f>VLOOKUP(F129,'BASE CONTATOS'!C:D,2,0)</f>
        <v>#N/A</v>
      </c>
    </row>
    <row r="130" spans="2:17" x14ac:dyDescent="0.3">
      <c r="B130">
        <f>CSV!M129</f>
        <v>2019</v>
      </c>
      <c r="C130">
        <f>CSV!O129</f>
        <v>4</v>
      </c>
      <c r="D130" s="6">
        <f>CSV!P129</f>
        <v>24</v>
      </c>
      <c r="F130">
        <f>CSV!K129</f>
        <v>90364</v>
      </c>
      <c r="G130">
        <f>CSV!L129</f>
        <v>2349</v>
      </c>
      <c r="H130" t="str">
        <f>IFERROR(VLOOKUP(G130,Sheet3!B:C,2,0),"")</f>
        <v>AÇÚCAR</v>
      </c>
      <c r="I130">
        <v>3</v>
      </c>
      <c r="K130">
        <f>VLOOKUP(G130,Sheet3!B:E,4,0)</f>
        <v>10.74</v>
      </c>
      <c r="O130" s="10">
        <f t="shared" si="1"/>
        <v>10.74</v>
      </c>
      <c r="P130" s="11" t="str">
        <f>VLOOKUP(C130,DE_PARA!H:I,2,0)</f>
        <v>Abril</v>
      </c>
      <c r="Q130" s="11" t="str">
        <f>VLOOKUP(F130,'BASE CONTATOS'!C:D,2,0)</f>
        <v>Thomaz</v>
      </c>
    </row>
    <row r="131" spans="2:17" hidden="1" x14ac:dyDescent="0.3">
      <c r="B131" t="str">
        <f>CSV!M130</f>
        <v/>
      </c>
      <c r="C131" t="str">
        <f>CSV!O130</f>
        <v/>
      </c>
      <c r="D131" s="6" t="e">
        <f>CSV!P130</f>
        <v>#VALUE!</v>
      </c>
      <c r="F131" t="str">
        <f>CSV!K130</f>
        <v/>
      </c>
      <c r="G131" t="str">
        <f>CSV!L130</f>
        <v/>
      </c>
      <c r="H131" t="str">
        <f>IFERROR(VLOOKUP(G131,Sheet3!B:C,2,0),"")</f>
        <v/>
      </c>
      <c r="I131">
        <v>4</v>
      </c>
      <c r="K131" t="e">
        <f>VLOOKUP(G131,Sheet3!B:E,4,0)</f>
        <v>#N/A</v>
      </c>
      <c r="O131" s="10" t="e">
        <f t="shared" ref="O131:O194" si="2">IF(K131&gt;0,K131,"PENDENTE")</f>
        <v>#N/A</v>
      </c>
      <c r="P131" s="11" t="e">
        <f>VLOOKUP(C131,DE_PARA!H:I,2,0)</f>
        <v>#N/A</v>
      </c>
      <c r="Q131" s="11" t="e">
        <f>VLOOKUP(F131,'BASE CONTATOS'!C:D,2,0)</f>
        <v>#N/A</v>
      </c>
    </row>
    <row r="132" spans="2:17" x14ac:dyDescent="0.3">
      <c r="B132">
        <f>CSV!M131</f>
        <v>2019</v>
      </c>
      <c r="C132">
        <f>CSV!O131</f>
        <v>4</v>
      </c>
      <c r="D132" s="6">
        <f>CSV!P131</f>
        <v>20</v>
      </c>
      <c r="F132">
        <f>CSV!K131</f>
        <v>62900</v>
      </c>
      <c r="G132">
        <f>CSV!L131</f>
        <v>988</v>
      </c>
      <c r="H132" t="str">
        <f>IFERROR(VLOOKUP(G132,Sheet3!B:C,2,0),"")</f>
        <v>MACARRÃO</v>
      </c>
      <c r="I132">
        <v>1</v>
      </c>
      <c r="K132">
        <f>VLOOKUP(G132,Sheet3!B:E,4,0)</f>
        <v>4.75</v>
      </c>
      <c r="O132" s="10">
        <f t="shared" si="2"/>
        <v>4.75</v>
      </c>
      <c r="P132" s="11" t="str">
        <f>VLOOKUP(C132,DE_PARA!H:I,2,0)</f>
        <v>Abril</v>
      </c>
      <c r="Q132" s="11" t="str">
        <f>VLOOKUP(F132,'BASE CONTATOS'!C:D,2,0)</f>
        <v>Bial</v>
      </c>
    </row>
    <row r="133" spans="2:17" hidden="1" x14ac:dyDescent="0.3">
      <c r="B133" t="str">
        <f>CSV!M132</f>
        <v/>
      </c>
      <c r="C133" t="str">
        <f>CSV!O132</f>
        <v/>
      </c>
      <c r="D133" s="6" t="e">
        <f>CSV!P132</f>
        <v>#VALUE!</v>
      </c>
      <c r="F133" t="str">
        <f>CSV!K132</f>
        <v/>
      </c>
      <c r="G133" t="str">
        <f>CSV!L132</f>
        <v/>
      </c>
      <c r="H133" t="str">
        <f>IFERROR(VLOOKUP(G133,Sheet3!B:C,2,0),"")</f>
        <v/>
      </c>
      <c r="I133">
        <v>5</v>
      </c>
      <c r="K133" t="e">
        <f>VLOOKUP(G133,Sheet3!B:E,4,0)</f>
        <v>#N/A</v>
      </c>
      <c r="O133" s="10" t="e">
        <f t="shared" si="2"/>
        <v>#N/A</v>
      </c>
      <c r="P133" s="11" t="e">
        <f>VLOOKUP(C133,DE_PARA!H:I,2,0)</f>
        <v>#N/A</v>
      </c>
      <c r="Q133" s="11" t="e">
        <f>VLOOKUP(F133,'BASE CONTATOS'!C:D,2,0)</f>
        <v>#N/A</v>
      </c>
    </row>
    <row r="134" spans="2:17" x14ac:dyDescent="0.3">
      <c r="B134">
        <f>CSV!M133</f>
        <v>2019</v>
      </c>
      <c r="C134">
        <f>CSV!O133</f>
        <v>4</v>
      </c>
      <c r="D134" s="6">
        <f>CSV!P133</f>
        <v>10</v>
      </c>
      <c r="F134">
        <f>CSV!K133</f>
        <v>56365</v>
      </c>
      <c r="G134">
        <f>CSV!L133</f>
        <v>504</v>
      </c>
      <c r="H134" t="str">
        <f>IFERROR(VLOOKUP(G134,Sheet3!B:C,2,0),"")</f>
        <v>LEITE</v>
      </c>
      <c r="I134">
        <v>4</v>
      </c>
      <c r="K134">
        <f>VLOOKUP(G134,Sheet3!B:E,4,0)</f>
        <v>3.99</v>
      </c>
      <c r="O134" s="10">
        <f t="shared" si="2"/>
        <v>3.99</v>
      </c>
      <c r="P134" s="11" t="str">
        <f>VLOOKUP(C134,DE_PARA!H:I,2,0)</f>
        <v>Abril</v>
      </c>
      <c r="Q134" s="11" t="str">
        <f>VLOOKUP(F134,'BASE CONTATOS'!C:D,2,0)</f>
        <v>Dr. Januário</v>
      </c>
    </row>
    <row r="135" spans="2:17" hidden="1" x14ac:dyDescent="0.3">
      <c r="B135" t="str">
        <f>CSV!M134</f>
        <v/>
      </c>
      <c r="C135" t="str">
        <f>CSV!O134</f>
        <v/>
      </c>
      <c r="D135" s="6" t="e">
        <f>CSV!P134</f>
        <v>#VALUE!</v>
      </c>
      <c r="F135" t="str">
        <f>CSV!K134</f>
        <v/>
      </c>
      <c r="G135" t="str">
        <f>CSV!L134</f>
        <v/>
      </c>
      <c r="H135" t="str">
        <f>IFERROR(VLOOKUP(G135,Sheet3!B:C,2,0),"")</f>
        <v/>
      </c>
      <c r="I135">
        <v>8</v>
      </c>
      <c r="K135" t="e">
        <f>VLOOKUP(G135,Sheet3!B:E,4,0)</f>
        <v>#N/A</v>
      </c>
      <c r="O135" s="10" t="e">
        <f t="shared" si="2"/>
        <v>#N/A</v>
      </c>
      <c r="P135" s="11" t="e">
        <f>VLOOKUP(C135,DE_PARA!H:I,2,0)</f>
        <v>#N/A</v>
      </c>
      <c r="Q135" s="11" t="e">
        <f>VLOOKUP(F135,'BASE CONTATOS'!C:D,2,0)</f>
        <v>#N/A</v>
      </c>
    </row>
    <row r="136" spans="2:17" x14ac:dyDescent="0.3">
      <c r="B136">
        <f>CSV!M135</f>
        <v>2019</v>
      </c>
      <c r="C136">
        <f>CSV!O135</f>
        <v>4</v>
      </c>
      <c r="D136" s="6">
        <f>CSV!P135</f>
        <v>15</v>
      </c>
      <c r="F136">
        <f>CSV!K135</f>
        <v>56365</v>
      </c>
      <c r="G136">
        <f>CSV!L135</f>
        <v>1164</v>
      </c>
      <c r="H136" t="str">
        <f>IFERROR(VLOOKUP(G136,Sheet3!B:C,2,0),"")</f>
        <v>QUEIJO</v>
      </c>
      <c r="I136">
        <v>6</v>
      </c>
      <c r="K136">
        <f>VLOOKUP(G136,Sheet3!B:E,4,0)</f>
        <v>27.41</v>
      </c>
      <c r="O136" s="10">
        <f t="shared" si="2"/>
        <v>27.41</v>
      </c>
      <c r="P136" s="11" t="str">
        <f>VLOOKUP(C136,DE_PARA!H:I,2,0)</f>
        <v>Abril</v>
      </c>
      <c r="Q136" s="11" t="str">
        <f>VLOOKUP(F136,'BASE CONTATOS'!C:D,2,0)</f>
        <v>Dr. Januário</v>
      </c>
    </row>
    <row r="137" spans="2:17" hidden="1" x14ac:dyDescent="0.3">
      <c r="B137" t="str">
        <f>CSV!M136</f>
        <v/>
      </c>
      <c r="C137" t="str">
        <f>CSV!O136</f>
        <v/>
      </c>
      <c r="D137" s="6" t="e">
        <f>CSV!P136</f>
        <v>#VALUE!</v>
      </c>
      <c r="F137" t="str">
        <f>CSV!K136</f>
        <v/>
      </c>
      <c r="G137" t="str">
        <f>CSV!L136</f>
        <v/>
      </c>
      <c r="H137" t="str">
        <f>IFERROR(VLOOKUP(G137,Sheet3!B:C,2,0),"")</f>
        <v/>
      </c>
      <c r="I137">
        <v>6</v>
      </c>
      <c r="K137" t="e">
        <f>VLOOKUP(G137,Sheet3!B:E,4,0)</f>
        <v>#N/A</v>
      </c>
      <c r="O137" s="10" t="e">
        <f t="shared" si="2"/>
        <v>#N/A</v>
      </c>
      <c r="P137" s="11" t="e">
        <f>VLOOKUP(C137,DE_PARA!H:I,2,0)</f>
        <v>#N/A</v>
      </c>
      <c r="Q137" s="11" t="e">
        <f>VLOOKUP(F137,'BASE CONTATOS'!C:D,2,0)</f>
        <v>#N/A</v>
      </c>
    </row>
    <row r="138" spans="2:17" x14ac:dyDescent="0.3">
      <c r="B138">
        <f>CSV!M137</f>
        <v>2019</v>
      </c>
      <c r="C138">
        <f>CSV!O137</f>
        <v>4</v>
      </c>
      <c r="D138" s="6">
        <f>CSV!P137</f>
        <v>4</v>
      </c>
      <c r="F138">
        <f>CSV!K137</f>
        <v>56365</v>
      </c>
      <c r="G138">
        <f>CSV!L137</f>
        <v>2350</v>
      </c>
      <c r="H138" t="str">
        <f>IFERROR(VLOOKUP(G138,Sheet3!B:C,2,0),"")</f>
        <v>BISCOITO</v>
      </c>
      <c r="I138">
        <v>2</v>
      </c>
      <c r="K138">
        <f>VLOOKUP(G138,Sheet3!B:E,4,0)</f>
        <v>3.94</v>
      </c>
      <c r="O138" s="10">
        <f t="shared" si="2"/>
        <v>3.94</v>
      </c>
      <c r="P138" s="11" t="str">
        <f>VLOOKUP(C138,DE_PARA!H:I,2,0)</f>
        <v>Abril</v>
      </c>
      <c r="Q138" s="11" t="str">
        <f>VLOOKUP(F138,'BASE CONTATOS'!C:D,2,0)</f>
        <v>Dr. Januário</v>
      </c>
    </row>
    <row r="139" spans="2:17" hidden="1" x14ac:dyDescent="0.3">
      <c r="B139" t="str">
        <f>CSV!M138</f>
        <v/>
      </c>
      <c r="C139" t="str">
        <f>CSV!O138</f>
        <v/>
      </c>
      <c r="D139" s="6" t="e">
        <f>CSV!P138</f>
        <v>#VALUE!</v>
      </c>
      <c r="F139" t="str">
        <f>CSV!K138</f>
        <v/>
      </c>
      <c r="G139" t="str">
        <f>CSV!L138</f>
        <v/>
      </c>
      <c r="H139" t="str">
        <f>IFERROR(VLOOKUP(G139,Sheet3!B:C,2,0),"")</f>
        <v/>
      </c>
      <c r="I139">
        <v>2</v>
      </c>
      <c r="K139" t="e">
        <f>VLOOKUP(G139,Sheet3!B:E,4,0)</f>
        <v>#N/A</v>
      </c>
      <c r="O139" s="10" t="e">
        <f t="shared" si="2"/>
        <v>#N/A</v>
      </c>
      <c r="P139" s="11" t="e">
        <f>VLOOKUP(C139,DE_PARA!H:I,2,0)</f>
        <v>#N/A</v>
      </c>
      <c r="Q139" s="11" t="e">
        <f>VLOOKUP(F139,'BASE CONTATOS'!C:D,2,0)</f>
        <v>#N/A</v>
      </c>
    </row>
    <row r="140" spans="2:17" x14ac:dyDescent="0.3">
      <c r="B140">
        <f>CSV!M139</f>
        <v>2019</v>
      </c>
      <c r="C140">
        <f>CSV!O139</f>
        <v>4</v>
      </c>
      <c r="D140" s="6">
        <f>CSV!P139</f>
        <v>18</v>
      </c>
      <c r="F140">
        <f>CSV!K139</f>
        <v>12278</v>
      </c>
      <c r="G140">
        <f>CSV!L139</f>
        <v>9096</v>
      </c>
      <c r="H140" t="str">
        <f>IFERROR(VLOOKUP(G140,Sheet3!B:C,2,0),"")</f>
        <v>AVEIA</v>
      </c>
      <c r="I140">
        <v>2</v>
      </c>
      <c r="K140">
        <f>VLOOKUP(G140,Sheet3!B:E,4,0)</f>
        <v>13.9</v>
      </c>
      <c r="O140" s="10">
        <f t="shared" si="2"/>
        <v>13.9</v>
      </c>
      <c r="P140" s="11" t="str">
        <f>VLOOKUP(C140,DE_PARA!H:I,2,0)</f>
        <v>Abril</v>
      </c>
      <c r="Q140" s="11" t="str">
        <f>VLOOKUP(F140,'BASE CONTATOS'!C:D,2,0)</f>
        <v>Silvinha</v>
      </c>
    </row>
    <row r="141" spans="2:17" hidden="1" x14ac:dyDescent="0.3">
      <c r="B141" t="str">
        <f>CSV!M140</f>
        <v/>
      </c>
      <c r="C141" t="str">
        <f>CSV!O140</f>
        <v/>
      </c>
      <c r="D141" s="6" t="e">
        <f>CSV!P140</f>
        <v>#VALUE!</v>
      </c>
      <c r="F141" t="str">
        <f>CSV!K140</f>
        <v/>
      </c>
      <c r="G141" t="str">
        <f>CSV!L140</f>
        <v/>
      </c>
      <c r="H141" t="str">
        <f>IFERROR(VLOOKUP(G141,Sheet3!B:C,2,0),"")</f>
        <v/>
      </c>
      <c r="I141">
        <v>1</v>
      </c>
      <c r="K141" t="e">
        <f>VLOOKUP(G141,Sheet3!B:E,4,0)</f>
        <v>#N/A</v>
      </c>
      <c r="O141" s="10" t="e">
        <f t="shared" si="2"/>
        <v>#N/A</v>
      </c>
      <c r="P141" s="11" t="e">
        <f>VLOOKUP(C141,DE_PARA!H:I,2,0)</f>
        <v>#N/A</v>
      </c>
      <c r="Q141" s="11" t="e">
        <f>VLOOKUP(F141,'BASE CONTATOS'!C:D,2,0)</f>
        <v>#N/A</v>
      </c>
    </row>
    <row r="142" spans="2:17" x14ac:dyDescent="0.3">
      <c r="B142">
        <f>CSV!M141</f>
        <v>2019</v>
      </c>
      <c r="C142">
        <f>CSV!O141</f>
        <v>4</v>
      </c>
      <c r="D142" s="6">
        <f>CSV!P141</f>
        <v>1</v>
      </c>
      <c r="F142">
        <f>CSV!K141</f>
        <v>57543</v>
      </c>
      <c r="G142">
        <f>CSV!L141</f>
        <v>2349</v>
      </c>
      <c r="H142" t="str">
        <f>IFERROR(VLOOKUP(G142,Sheet3!B:C,2,0),"")</f>
        <v>AÇÚCAR</v>
      </c>
      <c r="I142">
        <v>10</v>
      </c>
      <c r="K142">
        <f>VLOOKUP(G142,Sheet3!B:E,4,0)</f>
        <v>10.74</v>
      </c>
      <c r="O142" s="10">
        <f t="shared" si="2"/>
        <v>10.74</v>
      </c>
      <c r="P142" s="11" t="str">
        <f>VLOOKUP(C142,DE_PARA!H:I,2,0)</f>
        <v>Abril</v>
      </c>
      <c r="Q142" s="11" t="str">
        <f>VLOOKUP(F142,'BASE CONTATOS'!C:D,2,0)</f>
        <v>Stella</v>
      </c>
    </row>
    <row r="143" spans="2:17" hidden="1" x14ac:dyDescent="0.3">
      <c r="B143" t="str">
        <f>CSV!M142</f>
        <v/>
      </c>
      <c r="C143" t="str">
        <f>CSV!O142</f>
        <v/>
      </c>
      <c r="D143" s="6" t="e">
        <f>CSV!P142</f>
        <v>#VALUE!</v>
      </c>
      <c r="F143" t="str">
        <f>CSV!K142</f>
        <v/>
      </c>
      <c r="G143" t="str">
        <f>CSV!L142</f>
        <v/>
      </c>
      <c r="H143" t="str">
        <f>IFERROR(VLOOKUP(G143,Sheet3!B:C,2,0),"")</f>
        <v/>
      </c>
      <c r="I143">
        <v>2</v>
      </c>
      <c r="K143" t="e">
        <f>VLOOKUP(G143,Sheet3!B:E,4,0)</f>
        <v>#N/A</v>
      </c>
      <c r="O143" s="10" t="e">
        <f t="shared" si="2"/>
        <v>#N/A</v>
      </c>
      <c r="P143" s="11" t="e">
        <f>VLOOKUP(C143,DE_PARA!H:I,2,0)</f>
        <v>#N/A</v>
      </c>
      <c r="Q143" s="11" t="e">
        <f>VLOOKUP(F143,'BASE CONTATOS'!C:D,2,0)</f>
        <v>#N/A</v>
      </c>
    </row>
    <row r="144" spans="2:17" x14ac:dyDescent="0.3">
      <c r="B144">
        <f>CSV!M143</f>
        <v>2019</v>
      </c>
      <c r="C144">
        <f>CSV!O143</f>
        <v>4</v>
      </c>
      <c r="D144" s="6">
        <f>CSV!P143</f>
        <v>27</v>
      </c>
      <c r="F144">
        <f>CSV!K143</f>
        <v>90364</v>
      </c>
      <c r="G144">
        <f>CSV!L143</f>
        <v>504</v>
      </c>
      <c r="H144" t="str">
        <f>IFERROR(VLOOKUP(G144,Sheet3!B:C,2,0),"")</f>
        <v>LEITE</v>
      </c>
      <c r="I144">
        <v>3</v>
      </c>
      <c r="K144">
        <f>VLOOKUP(G144,Sheet3!B:E,4,0)</f>
        <v>3.99</v>
      </c>
      <c r="O144" s="10">
        <f t="shared" si="2"/>
        <v>3.99</v>
      </c>
      <c r="P144" s="11" t="str">
        <f>VLOOKUP(C144,DE_PARA!H:I,2,0)</f>
        <v>Abril</v>
      </c>
      <c r="Q144" s="11" t="str">
        <f>VLOOKUP(F144,'BASE CONTATOS'!C:D,2,0)</f>
        <v>Thomaz</v>
      </c>
    </row>
    <row r="145" spans="2:17" hidden="1" x14ac:dyDescent="0.3">
      <c r="B145" t="str">
        <f>CSV!M144</f>
        <v/>
      </c>
      <c r="C145" t="str">
        <f>CSV!O144</f>
        <v/>
      </c>
      <c r="D145" s="6" t="e">
        <f>CSV!P144</f>
        <v>#VALUE!</v>
      </c>
      <c r="F145" t="str">
        <f>CSV!K144</f>
        <v/>
      </c>
      <c r="G145" t="str">
        <f>CSV!L144</f>
        <v/>
      </c>
      <c r="H145" t="str">
        <f>IFERROR(VLOOKUP(G145,Sheet3!B:C,2,0),"")</f>
        <v/>
      </c>
      <c r="I145">
        <v>7</v>
      </c>
      <c r="K145" t="e">
        <f>VLOOKUP(G145,Sheet3!B:E,4,0)</f>
        <v>#N/A</v>
      </c>
      <c r="O145" s="10" t="e">
        <f t="shared" si="2"/>
        <v>#N/A</v>
      </c>
      <c r="P145" s="11" t="e">
        <f>VLOOKUP(C145,DE_PARA!H:I,2,0)</f>
        <v>#N/A</v>
      </c>
      <c r="Q145" s="11" t="e">
        <f>VLOOKUP(F145,'BASE CONTATOS'!C:D,2,0)</f>
        <v>#N/A</v>
      </c>
    </row>
    <row r="146" spans="2:17" x14ac:dyDescent="0.3">
      <c r="B146">
        <f>CSV!M145</f>
        <v>2019</v>
      </c>
      <c r="C146">
        <f>CSV!O145</f>
        <v>4</v>
      </c>
      <c r="D146" s="6">
        <f>CSV!P145</f>
        <v>20</v>
      </c>
      <c r="F146">
        <f>CSV!K145</f>
        <v>27697</v>
      </c>
      <c r="G146">
        <f>CSV!L145</f>
        <v>504</v>
      </c>
      <c r="H146" t="str">
        <f>IFERROR(VLOOKUP(G146,Sheet3!B:C,2,0),"")</f>
        <v>LEITE</v>
      </c>
      <c r="I146">
        <v>1</v>
      </c>
      <c r="K146">
        <f>VLOOKUP(G146,Sheet3!B:E,4,0)</f>
        <v>3.99</v>
      </c>
      <c r="O146" s="10">
        <f t="shared" si="2"/>
        <v>3.99</v>
      </c>
      <c r="P146" s="11" t="str">
        <f>VLOOKUP(C146,DE_PARA!H:I,2,0)</f>
        <v>Abril</v>
      </c>
      <c r="Q146" s="11" t="e">
        <f>VLOOKUP(F146,'BASE CONTATOS'!C:D,2,0)</f>
        <v>#N/A</v>
      </c>
    </row>
    <row r="147" spans="2:17" hidden="1" x14ac:dyDescent="0.3">
      <c r="B147" t="str">
        <f>CSV!M146</f>
        <v/>
      </c>
      <c r="C147" t="str">
        <f>CSV!O146</f>
        <v/>
      </c>
      <c r="D147" s="6" t="e">
        <f>CSV!P146</f>
        <v>#VALUE!</v>
      </c>
      <c r="F147" t="str">
        <f>CSV!K146</f>
        <v/>
      </c>
      <c r="G147" t="str">
        <f>CSV!L146</f>
        <v/>
      </c>
      <c r="H147" t="str">
        <f>IFERROR(VLOOKUP(G147,Sheet3!B:C,2,0),"")</f>
        <v/>
      </c>
      <c r="I147">
        <v>2</v>
      </c>
      <c r="K147" t="e">
        <f>VLOOKUP(G147,Sheet3!B:E,4,0)</f>
        <v>#N/A</v>
      </c>
      <c r="O147" s="10" t="e">
        <f t="shared" si="2"/>
        <v>#N/A</v>
      </c>
      <c r="P147" s="11" t="e">
        <f>VLOOKUP(C147,DE_PARA!H:I,2,0)</f>
        <v>#N/A</v>
      </c>
      <c r="Q147" s="11" t="e">
        <f>VLOOKUP(F147,'BASE CONTATOS'!C:D,2,0)</f>
        <v>#N/A</v>
      </c>
    </row>
    <row r="148" spans="2:17" x14ac:dyDescent="0.3">
      <c r="B148">
        <f>CSV!M147</f>
        <v>2019</v>
      </c>
      <c r="C148">
        <f>CSV!O147</f>
        <v>4</v>
      </c>
      <c r="D148" s="6">
        <f>CSV!P147</f>
        <v>16</v>
      </c>
      <c r="F148">
        <f>CSV!K147</f>
        <v>27697</v>
      </c>
      <c r="G148">
        <f>CSV!L147</f>
        <v>2350</v>
      </c>
      <c r="H148" t="str">
        <f>IFERROR(VLOOKUP(G148,Sheet3!B:C,2,0),"")</f>
        <v>BISCOITO</v>
      </c>
      <c r="I148">
        <v>4</v>
      </c>
      <c r="K148">
        <f>VLOOKUP(G148,Sheet3!B:E,4,0)</f>
        <v>3.94</v>
      </c>
      <c r="O148" s="10">
        <f t="shared" si="2"/>
        <v>3.94</v>
      </c>
      <c r="P148" s="11" t="str">
        <f>VLOOKUP(C148,DE_PARA!H:I,2,0)</f>
        <v>Abril</v>
      </c>
      <c r="Q148" s="11" t="e">
        <f>VLOOKUP(F148,'BASE CONTATOS'!C:D,2,0)</f>
        <v>#N/A</v>
      </c>
    </row>
    <row r="149" spans="2:17" hidden="1" x14ac:dyDescent="0.3">
      <c r="B149" t="str">
        <f>CSV!M148</f>
        <v/>
      </c>
      <c r="C149" t="str">
        <f>CSV!O148</f>
        <v/>
      </c>
      <c r="D149" s="6" t="e">
        <f>CSV!P148</f>
        <v>#VALUE!</v>
      </c>
      <c r="F149" t="str">
        <f>CSV!K148</f>
        <v/>
      </c>
      <c r="G149" t="str">
        <f>CSV!L148</f>
        <v/>
      </c>
      <c r="H149" t="str">
        <f>IFERROR(VLOOKUP(G149,Sheet3!B:C,2,0),"")</f>
        <v/>
      </c>
      <c r="I149">
        <v>8</v>
      </c>
      <c r="K149" t="e">
        <f>VLOOKUP(G149,Sheet3!B:E,4,0)</f>
        <v>#N/A</v>
      </c>
      <c r="O149" s="10" t="e">
        <f t="shared" si="2"/>
        <v>#N/A</v>
      </c>
      <c r="P149" s="11" t="e">
        <f>VLOOKUP(C149,DE_PARA!H:I,2,0)</f>
        <v>#N/A</v>
      </c>
      <c r="Q149" s="11" t="e">
        <f>VLOOKUP(F149,'BASE CONTATOS'!C:D,2,0)</f>
        <v>#N/A</v>
      </c>
    </row>
    <row r="150" spans="2:17" x14ac:dyDescent="0.3">
      <c r="B150">
        <f>CSV!M149</f>
        <v>2019</v>
      </c>
      <c r="C150">
        <f>CSV!O149</f>
        <v>4</v>
      </c>
      <c r="D150" s="6">
        <f>CSV!P149</f>
        <v>18</v>
      </c>
      <c r="F150">
        <f>CSV!K149</f>
        <v>98663</v>
      </c>
      <c r="G150">
        <f>CSV!L149</f>
        <v>9084</v>
      </c>
      <c r="H150" t="str">
        <f>IFERROR(VLOOKUP(G150,Sheet3!B:C,2,0),"")</f>
        <v>MEL</v>
      </c>
      <c r="I150">
        <v>9</v>
      </c>
      <c r="K150">
        <f>VLOOKUP(G150,Sheet3!B:E,4,0)</f>
        <v>19.190000000000001</v>
      </c>
      <c r="O150" s="10">
        <f t="shared" si="2"/>
        <v>19.190000000000001</v>
      </c>
      <c r="P150" s="11" t="str">
        <f>VLOOKUP(C150,DE_PARA!H:I,2,0)</f>
        <v>Abril</v>
      </c>
      <c r="Q150" s="11" t="str">
        <f>VLOOKUP(F150,'BASE CONTATOS'!C:D,2,0)</f>
        <v>Natalia</v>
      </c>
    </row>
    <row r="151" spans="2:17" hidden="1" x14ac:dyDescent="0.3">
      <c r="B151" t="str">
        <f>CSV!M150</f>
        <v/>
      </c>
      <c r="C151" t="str">
        <f>CSV!O150</f>
        <v/>
      </c>
      <c r="D151" s="6" t="e">
        <f>CSV!P150</f>
        <v>#VALUE!</v>
      </c>
      <c r="F151" t="str">
        <f>CSV!K150</f>
        <v/>
      </c>
      <c r="G151" t="str">
        <f>CSV!L150</f>
        <v/>
      </c>
      <c r="H151" t="str">
        <f>IFERROR(VLOOKUP(G151,Sheet3!B:C,2,0),"")</f>
        <v/>
      </c>
      <c r="I151">
        <v>10</v>
      </c>
      <c r="K151" t="e">
        <f>VLOOKUP(G151,Sheet3!B:E,4,0)</f>
        <v>#N/A</v>
      </c>
      <c r="O151" s="10" t="e">
        <f t="shared" si="2"/>
        <v>#N/A</v>
      </c>
      <c r="P151" s="11" t="e">
        <f>VLOOKUP(C151,DE_PARA!H:I,2,0)</f>
        <v>#N/A</v>
      </c>
      <c r="Q151" s="11" t="e">
        <f>VLOOKUP(F151,'BASE CONTATOS'!C:D,2,0)</f>
        <v>#N/A</v>
      </c>
    </row>
    <row r="152" spans="2:17" x14ac:dyDescent="0.3">
      <c r="B152">
        <f>CSV!M151</f>
        <v>2019</v>
      </c>
      <c r="C152">
        <f>CSV!O151</f>
        <v>4</v>
      </c>
      <c r="D152" s="6">
        <f>CSV!P151</f>
        <v>24</v>
      </c>
      <c r="F152">
        <f>CSV!K151</f>
        <v>56365</v>
      </c>
      <c r="G152">
        <f>CSV!L151</f>
        <v>503</v>
      </c>
      <c r="H152" t="str">
        <f>IFERROR(VLOOKUP(G152,Sheet3!B:C,2,0),"")</f>
        <v>CARVÃO</v>
      </c>
      <c r="I152">
        <v>4</v>
      </c>
      <c r="K152">
        <f>VLOOKUP(G152,Sheet3!B:E,4,0)</f>
        <v>15.94</v>
      </c>
      <c r="O152" s="10">
        <f t="shared" si="2"/>
        <v>15.94</v>
      </c>
      <c r="P152" s="11" t="str">
        <f>VLOOKUP(C152,DE_PARA!H:I,2,0)</f>
        <v>Abril</v>
      </c>
      <c r="Q152" s="11" t="str">
        <f>VLOOKUP(F152,'BASE CONTATOS'!C:D,2,0)</f>
        <v>Dr. Januário</v>
      </c>
    </row>
    <row r="153" spans="2:17" hidden="1" x14ac:dyDescent="0.3">
      <c r="B153" t="str">
        <f>CSV!M152</f>
        <v/>
      </c>
      <c r="C153" t="str">
        <f>CSV!O152</f>
        <v/>
      </c>
      <c r="D153" s="6" t="e">
        <f>CSV!P152</f>
        <v>#VALUE!</v>
      </c>
      <c r="F153" t="str">
        <f>CSV!K152</f>
        <v/>
      </c>
      <c r="G153" t="str">
        <f>CSV!L152</f>
        <v/>
      </c>
      <c r="H153" t="str">
        <f>IFERROR(VLOOKUP(G153,Sheet3!B:C,2,0),"")</f>
        <v/>
      </c>
      <c r="I153">
        <v>1</v>
      </c>
      <c r="K153" t="e">
        <f>VLOOKUP(G153,Sheet3!B:E,4,0)</f>
        <v>#N/A</v>
      </c>
      <c r="O153" s="10" t="e">
        <f t="shared" si="2"/>
        <v>#N/A</v>
      </c>
      <c r="P153" s="11" t="e">
        <f>VLOOKUP(C153,DE_PARA!H:I,2,0)</f>
        <v>#N/A</v>
      </c>
      <c r="Q153" s="11" t="e">
        <f>VLOOKUP(F153,'BASE CONTATOS'!C:D,2,0)</f>
        <v>#N/A</v>
      </c>
    </row>
    <row r="154" spans="2:17" x14ac:dyDescent="0.3">
      <c r="B154">
        <f>CSV!M153</f>
        <v>2019</v>
      </c>
      <c r="C154">
        <f>CSV!O153</f>
        <v>4</v>
      </c>
      <c r="D154" s="6">
        <f>CSV!P153</f>
        <v>17</v>
      </c>
      <c r="F154">
        <f>CSV!K153</f>
        <v>62286</v>
      </c>
      <c r="G154">
        <f>CSV!L153</f>
        <v>504</v>
      </c>
      <c r="H154" t="str">
        <f>IFERROR(VLOOKUP(G154,Sheet3!B:C,2,0),"")</f>
        <v>LEITE</v>
      </c>
      <c r="I154">
        <v>2</v>
      </c>
      <c r="K154">
        <f>VLOOKUP(G154,Sheet3!B:E,4,0)</f>
        <v>3.99</v>
      </c>
      <c r="O154" s="10">
        <f t="shared" si="2"/>
        <v>3.99</v>
      </c>
      <c r="P154" s="11" t="str">
        <f>VLOOKUP(C154,DE_PARA!H:I,2,0)</f>
        <v>Abril</v>
      </c>
      <c r="Q154" s="11" t="str">
        <f>VLOOKUP(F154,'BASE CONTATOS'!C:D,2,0)</f>
        <v>Steffan</v>
      </c>
    </row>
    <row r="155" spans="2:17" hidden="1" x14ac:dyDescent="0.3">
      <c r="B155" t="str">
        <f>CSV!M154</f>
        <v/>
      </c>
      <c r="C155" t="str">
        <f>CSV!O154</f>
        <v/>
      </c>
      <c r="D155" s="6" t="e">
        <f>CSV!P154</f>
        <v>#VALUE!</v>
      </c>
      <c r="F155" t="str">
        <f>CSV!K154</f>
        <v/>
      </c>
      <c r="G155" t="str">
        <f>CSV!L154</f>
        <v/>
      </c>
      <c r="H155" t="str">
        <f>IFERROR(VLOOKUP(G155,Sheet3!B:C,2,0),"")</f>
        <v/>
      </c>
      <c r="I155">
        <v>3</v>
      </c>
      <c r="K155" t="e">
        <f>VLOOKUP(G155,Sheet3!B:E,4,0)</f>
        <v>#N/A</v>
      </c>
      <c r="O155" s="10" t="e">
        <f t="shared" si="2"/>
        <v>#N/A</v>
      </c>
      <c r="P155" s="11" t="e">
        <f>VLOOKUP(C155,DE_PARA!H:I,2,0)</f>
        <v>#N/A</v>
      </c>
      <c r="Q155" s="11" t="e">
        <f>VLOOKUP(F155,'BASE CONTATOS'!C:D,2,0)</f>
        <v>#N/A</v>
      </c>
    </row>
    <row r="156" spans="2:17" x14ac:dyDescent="0.3">
      <c r="B156">
        <f>CSV!M155</f>
        <v>2019</v>
      </c>
      <c r="C156">
        <f>CSV!O155</f>
        <v>4</v>
      </c>
      <c r="D156" s="6">
        <f>CSV!P155</f>
        <v>17</v>
      </c>
      <c r="F156">
        <f>CSV!K155</f>
        <v>27697</v>
      </c>
      <c r="G156">
        <f>CSV!L155</f>
        <v>503</v>
      </c>
      <c r="H156" t="str">
        <f>IFERROR(VLOOKUP(G156,Sheet3!B:C,2,0),"")</f>
        <v>CARVÃO</v>
      </c>
      <c r="I156">
        <v>6</v>
      </c>
      <c r="K156">
        <f>VLOOKUP(G156,Sheet3!B:E,4,0)</f>
        <v>15.94</v>
      </c>
      <c r="O156" s="10">
        <f t="shared" si="2"/>
        <v>15.94</v>
      </c>
      <c r="P156" s="11" t="str">
        <f>VLOOKUP(C156,DE_PARA!H:I,2,0)</f>
        <v>Abril</v>
      </c>
      <c r="Q156" s="11" t="e">
        <f>VLOOKUP(F156,'BASE CONTATOS'!C:D,2,0)</f>
        <v>#N/A</v>
      </c>
    </row>
    <row r="157" spans="2:17" hidden="1" x14ac:dyDescent="0.3">
      <c r="B157" t="str">
        <f>CSV!M156</f>
        <v/>
      </c>
      <c r="C157" t="str">
        <f>CSV!O156</f>
        <v/>
      </c>
      <c r="D157" s="6" t="e">
        <f>CSV!P156</f>
        <v>#VALUE!</v>
      </c>
      <c r="F157" t="str">
        <f>CSV!K156</f>
        <v/>
      </c>
      <c r="G157" t="str">
        <f>CSV!L156</f>
        <v/>
      </c>
      <c r="H157" t="str">
        <f>IFERROR(VLOOKUP(G157,Sheet3!B:C,2,0),"")</f>
        <v/>
      </c>
      <c r="I157">
        <v>9</v>
      </c>
      <c r="K157" t="e">
        <f>VLOOKUP(G157,Sheet3!B:E,4,0)</f>
        <v>#N/A</v>
      </c>
      <c r="O157" s="10" t="e">
        <f t="shared" si="2"/>
        <v>#N/A</v>
      </c>
      <c r="P157" s="11" t="e">
        <f>VLOOKUP(C157,DE_PARA!H:I,2,0)</f>
        <v>#N/A</v>
      </c>
      <c r="Q157" s="11" t="e">
        <f>VLOOKUP(F157,'BASE CONTATOS'!C:D,2,0)</f>
        <v>#N/A</v>
      </c>
    </row>
    <row r="158" spans="2:17" x14ac:dyDescent="0.3">
      <c r="B158">
        <f>CSV!M157</f>
        <v>2019</v>
      </c>
      <c r="C158">
        <f>CSV!O157</f>
        <v>4</v>
      </c>
      <c r="D158" s="6">
        <f>CSV!P157</f>
        <v>11</v>
      </c>
      <c r="F158">
        <f>CSV!K157</f>
        <v>56365</v>
      </c>
      <c r="G158">
        <f>CSV!L157</f>
        <v>988</v>
      </c>
      <c r="H158" t="str">
        <f>IFERROR(VLOOKUP(G158,Sheet3!B:C,2,0),"")</f>
        <v>MACARRÃO</v>
      </c>
      <c r="I158">
        <v>7</v>
      </c>
      <c r="K158">
        <f>VLOOKUP(G158,Sheet3!B:E,4,0)</f>
        <v>4.75</v>
      </c>
      <c r="O158" s="10">
        <f t="shared" si="2"/>
        <v>4.75</v>
      </c>
      <c r="P158" s="11" t="str">
        <f>VLOOKUP(C158,DE_PARA!H:I,2,0)</f>
        <v>Abril</v>
      </c>
      <c r="Q158" s="11" t="str">
        <f>VLOOKUP(F158,'BASE CONTATOS'!C:D,2,0)</f>
        <v>Dr. Januário</v>
      </c>
    </row>
    <row r="159" spans="2:17" hidden="1" x14ac:dyDescent="0.3">
      <c r="B159" t="str">
        <f>CSV!M158</f>
        <v/>
      </c>
      <c r="C159" t="str">
        <f>CSV!O158</f>
        <v/>
      </c>
      <c r="D159" s="6" t="e">
        <f>CSV!P158</f>
        <v>#VALUE!</v>
      </c>
      <c r="F159" t="str">
        <f>CSV!K158</f>
        <v/>
      </c>
      <c r="G159" t="str">
        <f>CSV!L158</f>
        <v/>
      </c>
      <c r="H159" t="str">
        <f>IFERROR(VLOOKUP(G159,Sheet3!B:C,2,0),"")</f>
        <v/>
      </c>
      <c r="I159">
        <v>3</v>
      </c>
      <c r="K159" t="e">
        <f>VLOOKUP(G159,Sheet3!B:E,4,0)</f>
        <v>#N/A</v>
      </c>
      <c r="O159" s="10" t="e">
        <f t="shared" si="2"/>
        <v>#N/A</v>
      </c>
      <c r="P159" s="11" t="e">
        <f>VLOOKUP(C159,DE_PARA!H:I,2,0)</f>
        <v>#N/A</v>
      </c>
      <c r="Q159" s="11" t="e">
        <f>VLOOKUP(F159,'BASE CONTATOS'!C:D,2,0)</f>
        <v>#N/A</v>
      </c>
    </row>
    <row r="160" spans="2:17" x14ac:dyDescent="0.3">
      <c r="B160">
        <f>CSV!M159</f>
        <v>2019</v>
      </c>
      <c r="C160">
        <f>CSV!O159</f>
        <v>4</v>
      </c>
      <c r="D160" s="6">
        <f>CSV!P159</f>
        <v>9</v>
      </c>
      <c r="F160">
        <f>CSV!K159</f>
        <v>90364</v>
      </c>
      <c r="G160">
        <f>CSV!L159</f>
        <v>988</v>
      </c>
      <c r="H160" t="str">
        <f>IFERROR(VLOOKUP(G160,Sheet3!B:C,2,0),"")</f>
        <v>MACARRÃO</v>
      </c>
      <c r="I160">
        <v>10</v>
      </c>
      <c r="K160">
        <f>VLOOKUP(G160,Sheet3!B:E,4,0)</f>
        <v>4.75</v>
      </c>
      <c r="O160" s="10">
        <f t="shared" si="2"/>
        <v>4.75</v>
      </c>
      <c r="P160" s="11" t="str">
        <f>VLOOKUP(C160,DE_PARA!H:I,2,0)</f>
        <v>Abril</v>
      </c>
      <c r="Q160" s="11" t="str">
        <f>VLOOKUP(F160,'BASE CONTATOS'!C:D,2,0)</f>
        <v>Thomaz</v>
      </c>
    </row>
    <row r="161" spans="2:17" hidden="1" x14ac:dyDescent="0.3">
      <c r="B161" t="str">
        <f>CSV!M160</f>
        <v/>
      </c>
      <c r="C161" t="str">
        <f>CSV!O160</f>
        <v/>
      </c>
      <c r="D161" s="6" t="e">
        <f>CSV!P160</f>
        <v>#VALUE!</v>
      </c>
      <c r="F161" t="str">
        <f>CSV!K160</f>
        <v/>
      </c>
      <c r="G161" t="str">
        <f>CSV!L160</f>
        <v/>
      </c>
      <c r="H161" t="str">
        <f>IFERROR(VLOOKUP(G161,Sheet3!B:C,2,0),"")</f>
        <v/>
      </c>
      <c r="I161">
        <v>4</v>
      </c>
      <c r="K161" t="e">
        <f>VLOOKUP(G161,Sheet3!B:E,4,0)</f>
        <v>#N/A</v>
      </c>
      <c r="O161" s="10" t="e">
        <f t="shared" si="2"/>
        <v>#N/A</v>
      </c>
      <c r="P161" s="11" t="e">
        <f>VLOOKUP(C161,DE_PARA!H:I,2,0)</f>
        <v>#N/A</v>
      </c>
      <c r="Q161" s="11" t="e">
        <f>VLOOKUP(F161,'BASE CONTATOS'!C:D,2,0)</f>
        <v>#N/A</v>
      </c>
    </row>
    <row r="162" spans="2:17" x14ac:dyDescent="0.3">
      <c r="B162">
        <f>CSV!M161</f>
        <v>2019</v>
      </c>
      <c r="C162">
        <f>CSV!O161</f>
        <v>4</v>
      </c>
      <c r="D162" s="6">
        <f>CSV!P161</f>
        <v>2</v>
      </c>
      <c r="F162">
        <f>CSV!K161</f>
        <v>62286</v>
      </c>
      <c r="G162">
        <f>CSV!L161</f>
        <v>9084</v>
      </c>
      <c r="H162" t="str">
        <f>IFERROR(VLOOKUP(G162,Sheet3!B:C,2,0),"")</f>
        <v>MEL</v>
      </c>
      <c r="I162">
        <v>9</v>
      </c>
      <c r="K162">
        <f>VLOOKUP(G162,Sheet3!B:E,4,0)</f>
        <v>19.190000000000001</v>
      </c>
      <c r="O162" s="10">
        <f t="shared" si="2"/>
        <v>19.190000000000001</v>
      </c>
      <c r="P162" s="11" t="str">
        <f>VLOOKUP(C162,DE_PARA!H:I,2,0)</f>
        <v>Abril</v>
      </c>
      <c r="Q162" s="11" t="str">
        <f>VLOOKUP(F162,'BASE CONTATOS'!C:D,2,0)</f>
        <v>Steffan</v>
      </c>
    </row>
    <row r="163" spans="2:17" hidden="1" x14ac:dyDescent="0.3">
      <c r="B163" t="str">
        <f>CSV!M162</f>
        <v/>
      </c>
      <c r="C163" t="str">
        <f>CSV!O162</f>
        <v/>
      </c>
      <c r="D163" s="6" t="e">
        <f>CSV!P162</f>
        <v>#VALUE!</v>
      </c>
      <c r="F163" t="str">
        <f>CSV!K162</f>
        <v/>
      </c>
      <c r="G163" t="str">
        <f>CSV!L162</f>
        <v/>
      </c>
      <c r="H163" t="str">
        <f>IFERROR(VLOOKUP(G163,Sheet3!B:C,2,0),"")</f>
        <v/>
      </c>
      <c r="I163">
        <v>10</v>
      </c>
      <c r="K163" t="e">
        <f>VLOOKUP(G163,Sheet3!B:E,4,0)</f>
        <v>#N/A</v>
      </c>
      <c r="O163" s="10" t="e">
        <f t="shared" si="2"/>
        <v>#N/A</v>
      </c>
      <c r="P163" s="11" t="e">
        <f>VLOOKUP(C163,DE_PARA!H:I,2,0)</f>
        <v>#N/A</v>
      </c>
      <c r="Q163" s="11" t="e">
        <f>VLOOKUP(F163,'BASE CONTATOS'!C:D,2,0)</f>
        <v>#N/A</v>
      </c>
    </row>
    <row r="164" spans="2:17" x14ac:dyDescent="0.3">
      <c r="B164">
        <f>CSV!M163</f>
        <v>2019</v>
      </c>
      <c r="C164">
        <f>CSV!O163</f>
        <v>4</v>
      </c>
      <c r="D164" s="6">
        <f>CSV!P163</f>
        <v>27</v>
      </c>
      <c r="F164">
        <f>CSV!K163</f>
        <v>62286</v>
      </c>
      <c r="G164">
        <f>CSV!L163</f>
        <v>9096</v>
      </c>
      <c r="H164" t="str">
        <f>IFERROR(VLOOKUP(G164,Sheet3!B:C,2,0),"")</f>
        <v>AVEIA</v>
      </c>
      <c r="I164">
        <v>3</v>
      </c>
      <c r="K164">
        <f>VLOOKUP(G164,Sheet3!B:E,4,0)</f>
        <v>13.9</v>
      </c>
      <c r="O164" s="10">
        <f t="shared" si="2"/>
        <v>13.9</v>
      </c>
      <c r="P164" s="11" t="str">
        <f>VLOOKUP(C164,DE_PARA!H:I,2,0)</f>
        <v>Abril</v>
      </c>
      <c r="Q164" s="11" t="str">
        <f>VLOOKUP(F164,'BASE CONTATOS'!C:D,2,0)</f>
        <v>Steffan</v>
      </c>
    </row>
    <row r="165" spans="2:17" hidden="1" x14ac:dyDescent="0.3">
      <c r="B165" t="str">
        <f>CSV!M164</f>
        <v/>
      </c>
      <c r="C165" t="str">
        <f>CSV!O164</f>
        <v/>
      </c>
      <c r="D165" s="6" t="e">
        <f>CSV!P164</f>
        <v>#VALUE!</v>
      </c>
      <c r="F165" t="str">
        <f>CSV!K164</f>
        <v/>
      </c>
      <c r="G165" t="str">
        <f>CSV!L164</f>
        <v/>
      </c>
      <c r="H165" t="str">
        <f>IFERROR(VLOOKUP(G165,Sheet3!B:C,2,0),"")</f>
        <v/>
      </c>
      <c r="I165">
        <v>5</v>
      </c>
      <c r="K165" t="e">
        <f>VLOOKUP(G165,Sheet3!B:E,4,0)</f>
        <v>#N/A</v>
      </c>
      <c r="O165" s="10" t="e">
        <f t="shared" si="2"/>
        <v>#N/A</v>
      </c>
      <c r="P165" s="11" t="e">
        <f>VLOOKUP(C165,DE_PARA!H:I,2,0)</f>
        <v>#N/A</v>
      </c>
      <c r="Q165" s="11" t="e">
        <f>VLOOKUP(F165,'BASE CONTATOS'!C:D,2,0)</f>
        <v>#N/A</v>
      </c>
    </row>
    <row r="166" spans="2:17" x14ac:dyDescent="0.3">
      <c r="B166">
        <f>CSV!M165</f>
        <v>2019</v>
      </c>
      <c r="C166">
        <f>CSV!O165</f>
        <v>4</v>
      </c>
      <c r="D166" s="6">
        <f>CSV!P165</f>
        <v>4</v>
      </c>
      <c r="F166">
        <f>CSV!K165</f>
        <v>12278</v>
      </c>
      <c r="G166">
        <f>CSV!L165</f>
        <v>9084</v>
      </c>
      <c r="H166" t="str">
        <f>IFERROR(VLOOKUP(G166,Sheet3!B:C,2,0),"")</f>
        <v>MEL</v>
      </c>
      <c r="I166">
        <v>5</v>
      </c>
      <c r="K166">
        <f>VLOOKUP(G166,Sheet3!B:E,4,0)</f>
        <v>19.190000000000001</v>
      </c>
      <c r="O166" s="10">
        <f t="shared" si="2"/>
        <v>19.190000000000001</v>
      </c>
      <c r="P166" s="11" t="str">
        <f>VLOOKUP(C166,DE_PARA!H:I,2,0)</f>
        <v>Abril</v>
      </c>
      <c r="Q166" s="11" t="str">
        <f>VLOOKUP(F166,'BASE CONTATOS'!C:D,2,0)</f>
        <v>Silvinha</v>
      </c>
    </row>
    <row r="167" spans="2:17" hidden="1" x14ac:dyDescent="0.3">
      <c r="B167" t="str">
        <f>CSV!M166</f>
        <v/>
      </c>
      <c r="C167" t="str">
        <f>CSV!O166</f>
        <v/>
      </c>
      <c r="D167" s="6" t="e">
        <f>CSV!P166</f>
        <v>#VALUE!</v>
      </c>
      <c r="F167" t="str">
        <f>CSV!K166</f>
        <v/>
      </c>
      <c r="G167" t="str">
        <f>CSV!L166</f>
        <v/>
      </c>
      <c r="H167" t="str">
        <f>IFERROR(VLOOKUP(G167,Sheet3!B:C,2,0),"")</f>
        <v/>
      </c>
      <c r="I167">
        <v>2</v>
      </c>
      <c r="K167" t="e">
        <f>VLOOKUP(G167,Sheet3!B:E,4,0)</f>
        <v>#N/A</v>
      </c>
      <c r="O167" s="10" t="e">
        <f t="shared" si="2"/>
        <v>#N/A</v>
      </c>
      <c r="P167" s="11" t="e">
        <f>VLOOKUP(C167,DE_PARA!H:I,2,0)</f>
        <v>#N/A</v>
      </c>
      <c r="Q167" s="11" t="e">
        <f>VLOOKUP(F167,'BASE CONTATOS'!C:D,2,0)</f>
        <v>#N/A</v>
      </c>
    </row>
    <row r="168" spans="2:17" x14ac:dyDescent="0.3">
      <c r="B168">
        <f>CSV!M167</f>
        <v>2019</v>
      </c>
      <c r="C168">
        <f>CSV!O167</f>
        <v>4</v>
      </c>
      <c r="D168" s="6">
        <f>CSV!P167</f>
        <v>7</v>
      </c>
      <c r="F168">
        <f>CSV!K167</f>
        <v>12278</v>
      </c>
      <c r="G168">
        <f>CSV!L167</f>
        <v>9087</v>
      </c>
      <c r="H168" t="str">
        <f>IFERROR(VLOOKUP(G168,Sheet3!B:C,2,0),"")</f>
        <v>FARINHA</v>
      </c>
      <c r="I168">
        <v>4</v>
      </c>
      <c r="K168">
        <f>VLOOKUP(G168,Sheet3!B:E,4,0)</f>
        <v>19.399999999999999</v>
      </c>
      <c r="O168" s="10">
        <f t="shared" si="2"/>
        <v>19.399999999999999</v>
      </c>
      <c r="P168" s="11" t="str">
        <f>VLOOKUP(C168,DE_PARA!H:I,2,0)</f>
        <v>Abril</v>
      </c>
      <c r="Q168" s="11" t="str">
        <f>VLOOKUP(F168,'BASE CONTATOS'!C:D,2,0)</f>
        <v>Silvinha</v>
      </c>
    </row>
    <row r="169" spans="2:17" hidden="1" x14ac:dyDescent="0.3">
      <c r="B169" t="str">
        <f>CSV!M168</f>
        <v/>
      </c>
      <c r="C169" t="str">
        <f>CSV!O168</f>
        <v/>
      </c>
      <c r="D169" s="6" t="e">
        <f>CSV!P168</f>
        <v>#VALUE!</v>
      </c>
      <c r="F169" t="str">
        <f>CSV!K168</f>
        <v/>
      </c>
      <c r="G169" t="str">
        <f>CSV!L168</f>
        <v/>
      </c>
      <c r="H169" t="str">
        <f>IFERROR(VLOOKUP(G169,Sheet3!B:C,2,0),"")</f>
        <v/>
      </c>
      <c r="I169">
        <v>1</v>
      </c>
      <c r="K169" t="e">
        <f>VLOOKUP(G169,Sheet3!B:E,4,0)</f>
        <v>#N/A</v>
      </c>
      <c r="O169" s="10" t="e">
        <f t="shared" si="2"/>
        <v>#N/A</v>
      </c>
      <c r="P169" s="11" t="e">
        <f>VLOOKUP(C169,DE_PARA!H:I,2,0)</f>
        <v>#N/A</v>
      </c>
      <c r="Q169" s="11" t="e">
        <f>VLOOKUP(F169,'BASE CONTATOS'!C:D,2,0)</f>
        <v>#N/A</v>
      </c>
    </row>
    <row r="170" spans="2:17" x14ac:dyDescent="0.3">
      <c r="B170">
        <f>CSV!M169</f>
        <v>2019</v>
      </c>
      <c r="C170">
        <f>CSV!O169</f>
        <v>4</v>
      </c>
      <c r="D170" s="6">
        <f>CSV!P169</f>
        <v>20</v>
      </c>
      <c r="F170">
        <f>CSV!K169</f>
        <v>56365</v>
      </c>
      <c r="G170">
        <f>CSV!L169</f>
        <v>9087</v>
      </c>
      <c r="H170" t="str">
        <f>IFERROR(VLOOKUP(G170,Sheet3!B:C,2,0),"")</f>
        <v>FARINHA</v>
      </c>
      <c r="I170">
        <v>2</v>
      </c>
      <c r="K170">
        <f>VLOOKUP(G170,Sheet3!B:E,4,0)</f>
        <v>19.399999999999999</v>
      </c>
      <c r="O170" s="10">
        <f t="shared" si="2"/>
        <v>19.399999999999999</v>
      </c>
      <c r="P170" s="11" t="str">
        <f>VLOOKUP(C170,DE_PARA!H:I,2,0)</f>
        <v>Abril</v>
      </c>
      <c r="Q170" s="11" t="str">
        <f>VLOOKUP(F170,'BASE CONTATOS'!C:D,2,0)</f>
        <v>Dr. Januário</v>
      </c>
    </row>
    <row r="171" spans="2:17" hidden="1" x14ac:dyDescent="0.3">
      <c r="B171" t="str">
        <f>CSV!M170</f>
        <v/>
      </c>
      <c r="C171" t="str">
        <f>CSV!O170</f>
        <v/>
      </c>
      <c r="D171" s="6" t="e">
        <f>CSV!P170</f>
        <v>#VALUE!</v>
      </c>
      <c r="F171" t="str">
        <f>CSV!K170</f>
        <v/>
      </c>
      <c r="G171" t="str">
        <f>CSV!L170</f>
        <v/>
      </c>
      <c r="H171" t="str">
        <f>IFERROR(VLOOKUP(G171,Sheet3!B:C,2,0),"")</f>
        <v/>
      </c>
      <c r="I171">
        <v>8</v>
      </c>
      <c r="K171" t="e">
        <f>VLOOKUP(G171,Sheet3!B:E,4,0)</f>
        <v>#N/A</v>
      </c>
      <c r="O171" s="10" t="e">
        <f t="shared" si="2"/>
        <v>#N/A</v>
      </c>
      <c r="P171" s="11" t="e">
        <f>VLOOKUP(C171,DE_PARA!H:I,2,0)</f>
        <v>#N/A</v>
      </c>
      <c r="Q171" s="11" t="e">
        <f>VLOOKUP(F171,'BASE CONTATOS'!C:D,2,0)</f>
        <v>#N/A</v>
      </c>
    </row>
    <row r="172" spans="2:17" x14ac:dyDescent="0.3">
      <c r="B172">
        <f>CSV!M171</f>
        <v>2019</v>
      </c>
      <c r="C172">
        <f>CSV!O171</f>
        <v>5</v>
      </c>
      <c r="D172" s="6">
        <f>CSV!P171</f>
        <v>7</v>
      </c>
      <c r="F172">
        <f>CSV!K171</f>
        <v>56365</v>
      </c>
      <c r="G172">
        <f>CSV!L171</f>
        <v>9096</v>
      </c>
      <c r="H172" t="str">
        <f>IFERROR(VLOOKUP(G172,Sheet3!B:C,2,0),"")</f>
        <v>AVEIA</v>
      </c>
      <c r="I172">
        <v>2</v>
      </c>
      <c r="K172">
        <f>VLOOKUP(G172,Sheet3!B:E,4,0)</f>
        <v>13.9</v>
      </c>
      <c r="O172" s="10">
        <f t="shared" si="2"/>
        <v>13.9</v>
      </c>
      <c r="P172" s="11" t="str">
        <f>VLOOKUP(C172,DE_PARA!H:I,2,0)</f>
        <v>Maio</v>
      </c>
      <c r="Q172" s="11" t="str">
        <f>VLOOKUP(F172,'BASE CONTATOS'!C:D,2,0)</f>
        <v>Dr. Januário</v>
      </c>
    </row>
    <row r="173" spans="2:17" hidden="1" x14ac:dyDescent="0.3">
      <c r="B173" t="str">
        <f>CSV!M172</f>
        <v/>
      </c>
      <c r="C173" t="str">
        <f>CSV!O172</f>
        <v/>
      </c>
      <c r="D173" s="6" t="e">
        <f>CSV!P172</f>
        <v>#VALUE!</v>
      </c>
      <c r="F173" t="str">
        <f>CSV!K172</f>
        <v/>
      </c>
      <c r="G173" t="str">
        <f>CSV!L172</f>
        <v/>
      </c>
      <c r="H173" t="str">
        <f>IFERROR(VLOOKUP(G173,Sheet3!B:C,2,0),"")</f>
        <v/>
      </c>
      <c r="I173">
        <v>2</v>
      </c>
      <c r="K173" t="e">
        <f>VLOOKUP(G173,Sheet3!B:E,4,0)</f>
        <v>#N/A</v>
      </c>
      <c r="O173" s="10" t="e">
        <f t="shared" si="2"/>
        <v>#N/A</v>
      </c>
      <c r="P173" s="11" t="e">
        <f>VLOOKUP(C173,DE_PARA!H:I,2,0)</f>
        <v>#N/A</v>
      </c>
      <c r="Q173" s="11" t="e">
        <f>VLOOKUP(F173,'BASE CONTATOS'!C:D,2,0)</f>
        <v>#N/A</v>
      </c>
    </row>
    <row r="174" spans="2:17" x14ac:dyDescent="0.3">
      <c r="B174">
        <f>CSV!M173</f>
        <v>2019</v>
      </c>
      <c r="C174">
        <f>CSV!O173</f>
        <v>5</v>
      </c>
      <c r="D174" s="6">
        <f>CSV!P173</f>
        <v>21</v>
      </c>
      <c r="F174">
        <f>CSV!K173</f>
        <v>62286</v>
      </c>
      <c r="G174">
        <f>CSV!L173</f>
        <v>2350</v>
      </c>
      <c r="H174" t="str">
        <f>IFERROR(VLOOKUP(G174,Sheet3!B:C,2,0),"")</f>
        <v>BISCOITO</v>
      </c>
      <c r="I174">
        <v>5</v>
      </c>
      <c r="K174">
        <f>VLOOKUP(G174,Sheet3!B:E,4,0)</f>
        <v>3.94</v>
      </c>
      <c r="O174" s="10">
        <f t="shared" si="2"/>
        <v>3.94</v>
      </c>
      <c r="P174" s="11" t="str">
        <f>VLOOKUP(C174,DE_PARA!H:I,2,0)</f>
        <v>Maio</v>
      </c>
      <c r="Q174" s="11" t="str">
        <f>VLOOKUP(F174,'BASE CONTATOS'!C:D,2,0)</f>
        <v>Steffan</v>
      </c>
    </row>
    <row r="175" spans="2:17" hidden="1" x14ac:dyDescent="0.3">
      <c r="B175" t="str">
        <f>CSV!M174</f>
        <v/>
      </c>
      <c r="C175" t="str">
        <f>CSV!O174</f>
        <v/>
      </c>
      <c r="D175" s="6" t="e">
        <f>CSV!P174</f>
        <v>#VALUE!</v>
      </c>
      <c r="F175" t="str">
        <f>CSV!K174</f>
        <v/>
      </c>
      <c r="G175" t="str">
        <f>CSV!L174</f>
        <v/>
      </c>
      <c r="H175" t="str">
        <f>IFERROR(VLOOKUP(G175,Sheet3!B:C,2,0),"")</f>
        <v/>
      </c>
      <c r="I175">
        <v>1</v>
      </c>
      <c r="K175" t="e">
        <f>VLOOKUP(G175,Sheet3!B:E,4,0)</f>
        <v>#N/A</v>
      </c>
      <c r="O175" s="10" t="e">
        <f t="shared" si="2"/>
        <v>#N/A</v>
      </c>
      <c r="P175" s="11" t="e">
        <f>VLOOKUP(C175,DE_PARA!H:I,2,0)</f>
        <v>#N/A</v>
      </c>
      <c r="Q175" s="11" t="e">
        <f>VLOOKUP(F175,'BASE CONTATOS'!C:D,2,0)</f>
        <v>#N/A</v>
      </c>
    </row>
    <row r="176" spans="2:17" x14ac:dyDescent="0.3">
      <c r="B176">
        <f>CSV!M175</f>
        <v>2019</v>
      </c>
      <c r="C176">
        <f>CSV!O175</f>
        <v>5</v>
      </c>
      <c r="D176" s="6">
        <f>CSV!P175</f>
        <v>11</v>
      </c>
      <c r="F176">
        <f>CSV!K175</f>
        <v>56365</v>
      </c>
      <c r="G176">
        <f>CSV!L175</f>
        <v>2349</v>
      </c>
      <c r="H176" t="str">
        <f>IFERROR(VLOOKUP(G176,Sheet3!B:C,2,0),"")</f>
        <v>AÇÚCAR</v>
      </c>
      <c r="I176">
        <v>3</v>
      </c>
      <c r="K176">
        <f>VLOOKUP(G176,Sheet3!B:E,4,0)</f>
        <v>10.74</v>
      </c>
      <c r="O176" s="10">
        <f t="shared" si="2"/>
        <v>10.74</v>
      </c>
      <c r="P176" s="11" t="str">
        <f>VLOOKUP(C176,DE_PARA!H:I,2,0)</f>
        <v>Maio</v>
      </c>
      <c r="Q176" s="11" t="str">
        <f>VLOOKUP(F176,'BASE CONTATOS'!C:D,2,0)</f>
        <v>Dr. Januário</v>
      </c>
    </row>
    <row r="177" spans="2:17" hidden="1" x14ac:dyDescent="0.3">
      <c r="B177" t="str">
        <f>CSV!M176</f>
        <v/>
      </c>
      <c r="C177" t="str">
        <f>CSV!O176</f>
        <v/>
      </c>
      <c r="D177" s="6" t="e">
        <f>CSV!P176</f>
        <v>#VALUE!</v>
      </c>
      <c r="F177" t="str">
        <f>CSV!K176</f>
        <v/>
      </c>
      <c r="G177" t="str">
        <f>CSV!L176</f>
        <v/>
      </c>
      <c r="H177" t="str">
        <f>IFERROR(VLOOKUP(G177,Sheet3!B:C,2,0),"")</f>
        <v/>
      </c>
      <c r="I177">
        <v>5</v>
      </c>
      <c r="K177" t="e">
        <f>VLOOKUP(G177,Sheet3!B:E,4,0)</f>
        <v>#N/A</v>
      </c>
      <c r="O177" s="10" t="e">
        <f t="shared" si="2"/>
        <v>#N/A</v>
      </c>
      <c r="P177" s="11" t="e">
        <f>VLOOKUP(C177,DE_PARA!H:I,2,0)</f>
        <v>#N/A</v>
      </c>
      <c r="Q177" s="11" t="e">
        <f>VLOOKUP(F177,'BASE CONTATOS'!C:D,2,0)</f>
        <v>#N/A</v>
      </c>
    </row>
    <row r="178" spans="2:17" x14ac:dyDescent="0.3">
      <c r="B178">
        <f>CSV!M177</f>
        <v>2019</v>
      </c>
      <c r="C178">
        <f>CSV!O177</f>
        <v>5</v>
      </c>
      <c r="D178" s="6">
        <f>CSV!P177</f>
        <v>2</v>
      </c>
      <c r="F178">
        <f>CSV!K177</f>
        <v>98663</v>
      </c>
      <c r="G178">
        <f>CSV!L177</f>
        <v>9096</v>
      </c>
      <c r="H178" t="str">
        <f>IFERROR(VLOOKUP(G178,Sheet3!B:C,2,0),"")</f>
        <v>AVEIA</v>
      </c>
      <c r="I178">
        <v>5</v>
      </c>
      <c r="K178">
        <f>VLOOKUP(G178,Sheet3!B:E,4,0)</f>
        <v>13.9</v>
      </c>
      <c r="O178" s="10">
        <f t="shared" si="2"/>
        <v>13.9</v>
      </c>
      <c r="P178" s="11" t="str">
        <f>VLOOKUP(C178,DE_PARA!H:I,2,0)</f>
        <v>Maio</v>
      </c>
      <c r="Q178" s="11" t="str">
        <f>VLOOKUP(F178,'BASE CONTATOS'!C:D,2,0)</f>
        <v>Natalia</v>
      </c>
    </row>
    <row r="179" spans="2:17" hidden="1" x14ac:dyDescent="0.3">
      <c r="B179" t="str">
        <f>CSV!M178</f>
        <v/>
      </c>
      <c r="C179" t="str">
        <f>CSV!O178</f>
        <v/>
      </c>
      <c r="D179" s="6" t="e">
        <f>CSV!P178</f>
        <v>#VALUE!</v>
      </c>
      <c r="F179" t="str">
        <f>CSV!K178</f>
        <v/>
      </c>
      <c r="G179" t="str">
        <f>CSV!L178</f>
        <v/>
      </c>
      <c r="H179" t="str">
        <f>IFERROR(VLOOKUP(G179,Sheet3!B:C,2,0),"")</f>
        <v/>
      </c>
      <c r="I179">
        <v>1</v>
      </c>
      <c r="K179" t="e">
        <f>VLOOKUP(G179,Sheet3!B:E,4,0)</f>
        <v>#N/A</v>
      </c>
      <c r="O179" s="10" t="e">
        <f t="shared" si="2"/>
        <v>#N/A</v>
      </c>
      <c r="P179" s="11" t="e">
        <f>VLOOKUP(C179,DE_PARA!H:I,2,0)</f>
        <v>#N/A</v>
      </c>
      <c r="Q179" s="11" t="e">
        <f>VLOOKUP(F179,'BASE CONTATOS'!C:D,2,0)</f>
        <v>#N/A</v>
      </c>
    </row>
    <row r="180" spans="2:17" x14ac:dyDescent="0.3">
      <c r="B180">
        <f>CSV!M179</f>
        <v>2019</v>
      </c>
      <c r="C180">
        <f>CSV!O179</f>
        <v>5</v>
      </c>
      <c r="D180" s="6">
        <f>CSV!P179</f>
        <v>17</v>
      </c>
      <c r="F180">
        <f>CSV!K179</f>
        <v>90364</v>
      </c>
      <c r="G180">
        <f>CSV!L179</f>
        <v>2349</v>
      </c>
      <c r="H180" t="str">
        <f>IFERROR(VLOOKUP(G180,Sheet3!B:C,2,0),"")</f>
        <v>AÇÚCAR</v>
      </c>
      <c r="I180">
        <v>3</v>
      </c>
      <c r="K180">
        <f>VLOOKUP(G180,Sheet3!B:E,4,0)</f>
        <v>10.74</v>
      </c>
      <c r="O180" s="10">
        <f t="shared" si="2"/>
        <v>10.74</v>
      </c>
      <c r="P180" s="11" t="str">
        <f>VLOOKUP(C180,DE_PARA!H:I,2,0)</f>
        <v>Maio</v>
      </c>
      <c r="Q180" s="11" t="str">
        <f>VLOOKUP(F180,'BASE CONTATOS'!C:D,2,0)</f>
        <v>Thomaz</v>
      </c>
    </row>
    <row r="181" spans="2:17" hidden="1" x14ac:dyDescent="0.3">
      <c r="B181" t="str">
        <f>CSV!M180</f>
        <v/>
      </c>
      <c r="C181" t="str">
        <f>CSV!O180</f>
        <v/>
      </c>
      <c r="D181" s="6" t="e">
        <f>CSV!P180</f>
        <v>#VALUE!</v>
      </c>
      <c r="F181" t="str">
        <f>CSV!K180</f>
        <v/>
      </c>
      <c r="G181" t="str">
        <f>CSV!L180</f>
        <v/>
      </c>
      <c r="H181" t="str">
        <f>IFERROR(VLOOKUP(G181,Sheet3!B:C,2,0),"")</f>
        <v/>
      </c>
      <c r="I181">
        <v>10</v>
      </c>
      <c r="K181" t="e">
        <f>VLOOKUP(G181,Sheet3!B:E,4,0)</f>
        <v>#N/A</v>
      </c>
      <c r="O181" s="10" t="e">
        <f t="shared" si="2"/>
        <v>#N/A</v>
      </c>
      <c r="P181" s="11" t="e">
        <f>VLOOKUP(C181,DE_PARA!H:I,2,0)</f>
        <v>#N/A</v>
      </c>
      <c r="Q181" s="11" t="e">
        <f>VLOOKUP(F181,'BASE CONTATOS'!C:D,2,0)</f>
        <v>#N/A</v>
      </c>
    </row>
    <row r="182" spans="2:17" x14ac:dyDescent="0.3">
      <c r="B182">
        <f>CSV!M181</f>
        <v>2019</v>
      </c>
      <c r="C182">
        <f>CSV!O181</f>
        <v>5</v>
      </c>
      <c r="D182" s="6">
        <f>CSV!P181</f>
        <v>24</v>
      </c>
      <c r="F182">
        <f>CSV!K181</f>
        <v>62286</v>
      </c>
      <c r="G182">
        <f>CSV!L181</f>
        <v>503</v>
      </c>
      <c r="H182" t="str">
        <f>IFERROR(VLOOKUP(G182,Sheet3!B:C,2,0),"")</f>
        <v>CARVÃO</v>
      </c>
      <c r="I182">
        <v>2</v>
      </c>
      <c r="K182">
        <f>VLOOKUP(G182,Sheet3!B:E,4,0)</f>
        <v>15.94</v>
      </c>
      <c r="O182" s="10">
        <f t="shared" si="2"/>
        <v>15.94</v>
      </c>
      <c r="P182" s="11" t="str">
        <f>VLOOKUP(C182,DE_PARA!H:I,2,0)</f>
        <v>Maio</v>
      </c>
      <c r="Q182" s="11" t="str">
        <f>VLOOKUP(F182,'BASE CONTATOS'!C:D,2,0)</f>
        <v>Steffan</v>
      </c>
    </row>
    <row r="183" spans="2:17" hidden="1" x14ac:dyDescent="0.3">
      <c r="B183" t="str">
        <f>CSV!M182</f>
        <v/>
      </c>
      <c r="C183" t="str">
        <f>CSV!O182</f>
        <v/>
      </c>
      <c r="D183" s="6" t="e">
        <f>CSV!P182</f>
        <v>#VALUE!</v>
      </c>
      <c r="F183" t="str">
        <f>CSV!K182</f>
        <v/>
      </c>
      <c r="G183" t="str">
        <f>CSV!L182</f>
        <v/>
      </c>
      <c r="H183" t="str">
        <f>IFERROR(VLOOKUP(G183,Sheet3!B:C,2,0),"")</f>
        <v/>
      </c>
      <c r="I183">
        <v>6</v>
      </c>
      <c r="K183" t="e">
        <f>VLOOKUP(G183,Sheet3!B:E,4,0)</f>
        <v>#N/A</v>
      </c>
      <c r="O183" s="10" t="e">
        <f t="shared" si="2"/>
        <v>#N/A</v>
      </c>
      <c r="P183" s="11" t="e">
        <f>VLOOKUP(C183,DE_PARA!H:I,2,0)</f>
        <v>#N/A</v>
      </c>
      <c r="Q183" s="11" t="e">
        <f>VLOOKUP(F183,'BASE CONTATOS'!C:D,2,0)</f>
        <v>#N/A</v>
      </c>
    </row>
    <row r="184" spans="2:17" x14ac:dyDescent="0.3">
      <c r="B184">
        <f>CSV!M183</f>
        <v>2019</v>
      </c>
      <c r="C184">
        <f>CSV!O183</f>
        <v>5</v>
      </c>
      <c r="D184" s="6">
        <f>CSV!P183</f>
        <v>12</v>
      </c>
      <c r="F184">
        <f>CSV!K183</f>
        <v>27697</v>
      </c>
      <c r="G184">
        <f>CSV!L183</f>
        <v>503</v>
      </c>
      <c r="H184" t="str">
        <f>IFERROR(VLOOKUP(G184,Sheet3!B:C,2,0),"")</f>
        <v>CARVÃO</v>
      </c>
      <c r="I184">
        <v>9</v>
      </c>
      <c r="K184">
        <f>VLOOKUP(G184,Sheet3!B:E,4,0)</f>
        <v>15.94</v>
      </c>
      <c r="O184" s="10">
        <f t="shared" si="2"/>
        <v>15.94</v>
      </c>
      <c r="P184" s="11" t="str">
        <f>VLOOKUP(C184,DE_PARA!H:I,2,0)</f>
        <v>Maio</v>
      </c>
      <c r="Q184" s="11" t="e">
        <f>VLOOKUP(F184,'BASE CONTATOS'!C:D,2,0)</f>
        <v>#N/A</v>
      </c>
    </row>
    <row r="185" spans="2:17" hidden="1" x14ac:dyDescent="0.3">
      <c r="B185" t="str">
        <f>CSV!M184</f>
        <v/>
      </c>
      <c r="C185" t="str">
        <f>CSV!O184</f>
        <v/>
      </c>
      <c r="D185" s="6" t="e">
        <f>CSV!P184</f>
        <v>#VALUE!</v>
      </c>
      <c r="F185" t="str">
        <f>CSV!K184</f>
        <v/>
      </c>
      <c r="G185" t="str">
        <f>CSV!L184</f>
        <v/>
      </c>
      <c r="H185" t="str">
        <f>IFERROR(VLOOKUP(G185,Sheet3!B:C,2,0),"")</f>
        <v/>
      </c>
      <c r="I185">
        <v>10</v>
      </c>
      <c r="K185" t="e">
        <f>VLOOKUP(G185,Sheet3!B:E,4,0)</f>
        <v>#N/A</v>
      </c>
      <c r="O185" s="10" t="e">
        <f t="shared" si="2"/>
        <v>#N/A</v>
      </c>
      <c r="P185" s="11" t="e">
        <f>VLOOKUP(C185,DE_PARA!H:I,2,0)</f>
        <v>#N/A</v>
      </c>
      <c r="Q185" s="11" t="e">
        <f>VLOOKUP(F185,'BASE CONTATOS'!C:D,2,0)</f>
        <v>#N/A</v>
      </c>
    </row>
    <row r="186" spans="2:17" x14ac:dyDescent="0.3">
      <c r="B186">
        <f>CSV!M185</f>
        <v>2019</v>
      </c>
      <c r="C186">
        <f>CSV!O185</f>
        <v>5</v>
      </c>
      <c r="D186" s="6">
        <f>CSV!P185</f>
        <v>8</v>
      </c>
      <c r="F186">
        <f>CSV!K185</f>
        <v>27697</v>
      </c>
      <c r="G186">
        <f>CSV!L185</f>
        <v>2349</v>
      </c>
      <c r="H186" t="str">
        <f>IFERROR(VLOOKUP(G186,Sheet3!B:C,2,0),"")</f>
        <v>AÇÚCAR</v>
      </c>
      <c r="I186">
        <v>10</v>
      </c>
      <c r="K186">
        <f>VLOOKUP(G186,Sheet3!B:E,4,0)</f>
        <v>10.74</v>
      </c>
      <c r="O186" s="10">
        <f t="shared" si="2"/>
        <v>10.74</v>
      </c>
      <c r="P186" s="11" t="str">
        <f>VLOOKUP(C186,DE_PARA!H:I,2,0)</f>
        <v>Maio</v>
      </c>
      <c r="Q186" s="11" t="e">
        <f>VLOOKUP(F186,'BASE CONTATOS'!C:D,2,0)</f>
        <v>#N/A</v>
      </c>
    </row>
    <row r="187" spans="2:17" hidden="1" x14ac:dyDescent="0.3">
      <c r="B187" t="str">
        <f>CSV!M186</f>
        <v/>
      </c>
      <c r="C187" t="str">
        <f>CSV!O186</f>
        <v/>
      </c>
      <c r="D187" s="6" t="e">
        <f>CSV!P186</f>
        <v>#VALUE!</v>
      </c>
      <c r="F187" t="str">
        <f>CSV!K186</f>
        <v/>
      </c>
      <c r="G187" t="str">
        <f>CSV!L186</f>
        <v/>
      </c>
      <c r="H187" t="str">
        <f>IFERROR(VLOOKUP(G187,Sheet3!B:C,2,0),"")</f>
        <v/>
      </c>
      <c r="I187">
        <v>9</v>
      </c>
      <c r="K187" t="e">
        <f>VLOOKUP(G187,Sheet3!B:E,4,0)</f>
        <v>#N/A</v>
      </c>
      <c r="O187" s="10" t="e">
        <f t="shared" si="2"/>
        <v>#N/A</v>
      </c>
      <c r="P187" s="11" t="e">
        <f>VLOOKUP(C187,DE_PARA!H:I,2,0)</f>
        <v>#N/A</v>
      </c>
      <c r="Q187" s="11" t="e">
        <f>VLOOKUP(F187,'BASE CONTATOS'!C:D,2,0)</f>
        <v>#N/A</v>
      </c>
    </row>
    <row r="188" spans="2:17" x14ac:dyDescent="0.3">
      <c r="B188">
        <f>CSV!M187</f>
        <v>2019</v>
      </c>
      <c r="C188">
        <f>CSV!O187</f>
        <v>5</v>
      </c>
      <c r="D188" s="6">
        <f>CSV!P187</f>
        <v>14</v>
      </c>
      <c r="F188">
        <f>CSV!K187</f>
        <v>62286</v>
      </c>
      <c r="G188">
        <f>CSV!L187</f>
        <v>2349</v>
      </c>
      <c r="H188" t="str">
        <f>IFERROR(VLOOKUP(G188,Sheet3!B:C,2,0),"")</f>
        <v>AÇÚCAR</v>
      </c>
      <c r="I188">
        <v>6</v>
      </c>
      <c r="K188">
        <f>VLOOKUP(G188,Sheet3!B:E,4,0)</f>
        <v>10.74</v>
      </c>
      <c r="O188" s="10">
        <f t="shared" si="2"/>
        <v>10.74</v>
      </c>
      <c r="P188" s="11" t="str">
        <f>VLOOKUP(C188,DE_PARA!H:I,2,0)</f>
        <v>Maio</v>
      </c>
      <c r="Q188" s="11" t="str">
        <f>VLOOKUP(F188,'BASE CONTATOS'!C:D,2,0)</f>
        <v>Steffan</v>
      </c>
    </row>
    <row r="189" spans="2:17" hidden="1" x14ac:dyDescent="0.3">
      <c r="B189" t="str">
        <f>CSV!M188</f>
        <v/>
      </c>
      <c r="C189" t="str">
        <f>CSV!O188</f>
        <v/>
      </c>
      <c r="D189" s="6" t="e">
        <f>CSV!P188</f>
        <v>#VALUE!</v>
      </c>
      <c r="F189" t="str">
        <f>CSV!K188</f>
        <v/>
      </c>
      <c r="G189" t="str">
        <f>CSV!L188</f>
        <v/>
      </c>
      <c r="H189" t="str">
        <f>IFERROR(VLOOKUP(G189,Sheet3!B:C,2,0),"")</f>
        <v/>
      </c>
      <c r="I189">
        <v>6</v>
      </c>
      <c r="K189" t="e">
        <f>VLOOKUP(G189,Sheet3!B:E,4,0)</f>
        <v>#N/A</v>
      </c>
      <c r="O189" s="10" t="e">
        <f t="shared" si="2"/>
        <v>#N/A</v>
      </c>
      <c r="P189" s="11" t="e">
        <f>VLOOKUP(C189,DE_PARA!H:I,2,0)</f>
        <v>#N/A</v>
      </c>
      <c r="Q189" s="11" t="e">
        <f>VLOOKUP(F189,'BASE CONTATOS'!C:D,2,0)</f>
        <v>#N/A</v>
      </c>
    </row>
    <row r="190" spans="2:17" x14ac:dyDescent="0.3">
      <c r="B190">
        <f>CSV!M189</f>
        <v>2019</v>
      </c>
      <c r="C190">
        <f>CSV!O189</f>
        <v>5</v>
      </c>
      <c r="D190" s="6">
        <f>CSV!P189</f>
        <v>18</v>
      </c>
      <c r="F190">
        <f>CSV!K189</f>
        <v>62286</v>
      </c>
      <c r="G190">
        <f>CSV!L189</f>
        <v>9096</v>
      </c>
      <c r="H190" t="str">
        <f>IFERROR(VLOOKUP(G190,Sheet3!B:C,2,0),"")</f>
        <v>AVEIA</v>
      </c>
      <c r="I190">
        <v>4</v>
      </c>
      <c r="K190">
        <f>VLOOKUP(G190,Sheet3!B:E,4,0)</f>
        <v>13.9</v>
      </c>
      <c r="O190" s="10">
        <f t="shared" si="2"/>
        <v>13.9</v>
      </c>
      <c r="P190" s="11" t="str">
        <f>VLOOKUP(C190,DE_PARA!H:I,2,0)</f>
        <v>Maio</v>
      </c>
      <c r="Q190" s="11" t="str">
        <f>VLOOKUP(F190,'BASE CONTATOS'!C:D,2,0)</f>
        <v>Steffan</v>
      </c>
    </row>
    <row r="191" spans="2:17" hidden="1" x14ac:dyDescent="0.3">
      <c r="B191" t="str">
        <f>CSV!M190</f>
        <v/>
      </c>
      <c r="C191" t="str">
        <f>CSV!O190</f>
        <v/>
      </c>
      <c r="D191" s="6" t="e">
        <f>CSV!P190</f>
        <v>#VALUE!</v>
      </c>
      <c r="F191" t="str">
        <f>CSV!K190</f>
        <v/>
      </c>
      <c r="G191" t="str">
        <f>CSV!L190</f>
        <v/>
      </c>
      <c r="H191" t="str">
        <f>IFERROR(VLOOKUP(G191,Sheet3!B:C,2,0),"")</f>
        <v/>
      </c>
      <c r="I191">
        <v>4</v>
      </c>
      <c r="K191" t="e">
        <f>VLOOKUP(G191,Sheet3!B:E,4,0)</f>
        <v>#N/A</v>
      </c>
      <c r="O191" s="10" t="e">
        <f t="shared" si="2"/>
        <v>#N/A</v>
      </c>
      <c r="P191" s="11" t="e">
        <f>VLOOKUP(C191,DE_PARA!H:I,2,0)</f>
        <v>#N/A</v>
      </c>
      <c r="Q191" s="11" t="e">
        <f>VLOOKUP(F191,'BASE CONTATOS'!C:D,2,0)</f>
        <v>#N/A</v>
      </c>
    </row>
    <row r="192" spans="2:17" x14ac:dyDescent="0.3">
      <c r="B192">
        <f>CSV!M191</f>
        <v>2019</v>
      </c>
      <c r="C192">
        <f>CSV!O191</f>
        <v>5</v>
      </c>
      <c r="D192" s="6">
        <f>CSV!P191</f>
        <v>25</v>
      </c>
      <c r="F192">
        <f>CSV!K191</f>
        <v>62900</v>
      </c>
      <c r="G192">
        <f>CSV!L191</f>
        <v>9096</v>
      </c>
      <c r="H192" t="str">
        <f>IFERROR(VLOOKUP(G192,Sheet3!B:C,2,0),"")</f>
        <v>AVEIA</v>
      </c>
      <c r="I192">
        <v>5</v>
      </c>
      <c r="K192">
        <f>VLOOKUP(G192,Sheet3!B:E,4,0)</f>
        <v>13.9</v>
      </c>
      <c r="O192" s="10">
        <f t="shared" si="2"/>
        <v>13.9</v>
      </c>
      <c r="P192" s="11" t="str">
        <f>VLOOKUP(C192,DE_PARA!H:I,2,0)</f>
        <v>Maio</v>
      </c>
      <c r="Q192" s="11" t="str">
        <f>VLOOKUP(F192,'BASE CONTATOS'!C:D,2,0)</f>
        <v>Bial</v>
      </c>
    </row>
    <row r="193" spans="2:17" hidden="1" x14ac:dyDescent="0.3">
      <c r="B193" t="str">
        <f>CSV!M192</f>
        <v/>
      </c>
      <c r="C193" t="str">
        <f>CSV!O192</f>
        <v/>
      </c>
      <c r="D193" s="6" t="e">
        <f>CSV!P192</f>
        <v>#VALUE!</v>
      </c>
      <c r="F193" t="str">
        <f>CSV!K192</f>
        <v/>
      </c>
      <c r="G193" t="str">
        <f>CSV!L192</f>
        <v/>
      </c>
      <c r="H193" t="str">
        <f>IFERROR(VLOOKUP(G193,Sheet3!B:C,2,0),"")</f>
        <v/>
      </c>
      <c r="I193">
        <v>10</v>
      </c>
      <c r="K193" t="e">
        <f>VLOOKUP(G193,Sheet3!B:E,4,0)</f>
        <v>#N/A</v>
      </c>
      <c r="O193" s="10" t="e">
        <f t="shared" si="2"/>
        <v>#N/A</v>
      </c>
      <c r="P193" s="11" t="e">
        <f>VLOOKUP(C193,DE_PARA!H:I,2,0)</f>
        <v>#N/A</v>
      </c>
      <c r="Q193" s="11" t="e">
        <f>VLOOKUP(F193,'BASE CONTATOS'!C:D,2,0)</f>
        <v>#N/A</v>
      </c>
    </row>
    <row r="194" spans="2:17" x14ac:dyDescent="0.3">
      <c r="B194">
        <f>CSV!M193</f>
        <v>2019</v>
      </c>
      <c r="C194">
        <f>CSV!O193</f>
        <v>5</v>
      </c>
      <c r="D194" s="6">
        <f>CSV!P193</f>
        <v>26</v>
      </c>
      <c r="F194">
        <f>CSV!K193</f>
        <v>62900</v>
      </c>
      <c r="G194">
        <f>CSV!L193</f>
        <v>9084</v>
      </c>
      <c r="H194" t="str">
        <f>IFERROR(VLOOKUP(G194,Sheet3!B:C,2,0),"")</f>
        <v>MEL</v>
      </c>
      <c r="I194">
        <v>1</v>
      </c>
      <c r="K194">
        <f>VLOOKUP(G194,Sheet3!B:E,4,0)</f>
        <v>19.190000000000001</v>
      </c>
      <c r="O194" s="10">
        <f t="shared" si="2"/>
        <v>19.190000000000001</v>
      </c>
      <c r="P194" s="11" t="str">
        <f>VLOOKUP(C194,DE_PARA!H:I,2,0)</f>
        <v>Maio</v>
      </c>
      <c r="Q194" s="11" t="str">
        <f>VLOOKUP(F194,'BASE CONTATOS'!C:D,2,0)</f>
        <v>Bial</v>
      </c>
    </row>
    <row r="195" spans="2:17" hidden="1" x14ac:dyDescent="0.3">
      <c r="B195" t="str">
        <f>CSV!M194</f>
        <v/>
      </c>
      <c r="C195" t="str">
        <f>CSV!O194</f>
        <v/>
      </c>
      <c r="D195" s="6" t="e">
        <f>CSV!P194</f>
        <v>#VALUE!</v>
      </c>
      <c r="F195" t="str">
        <f>CSV!K194</f>
        <v/>
      </c>
      <c r="G195" t="str">
        <f>CSV!L194</f>
        <v/>
      </c>
      <c r="H195" t="str">
        <f>IFERROR(VLOOKUP(G195,Sheet3!B:C,2,0),"")</f>
        <v/>
      </c>
      <c r="I195">
        <v>7</v>
      </c>
      <c r="K195" t="e">
        <f>VLOOKUP(G195,Sheet3!B:E,4,0)</f>
        <v>#N/A</v>
      </c>
      <c r="O195" s="10" t="e">
        <f t="shared" ref="O195:O258" si="3">IF(K195&gt;0,K195,"PENDENTE")</f>
        <v>#N/A</v>
      </c>
      <c r="P195" s="11" t="e">
        <f>VLOOKUP(C195,DE_PARA!H:I,2,0)</f>
        <v>#N/A</v>
      </c>
      <c r="Q195" s="11" t="e">
        <f>VLOOKUP(F195,'BASE CONTATOS'!C:D,2,0)</f>
        <v>#N/A</v>
      </c>
    </row>
    <row r="196" spans="2:17" x14ac:dyDescent="0.3">
      <c r="B196">
        <f>CSV!M195</f>
        <v>2019</v>
      </c>
      <c r="C196">
        <f>CSV!O195</f>
        <v>5</v>
      </c>
      <c r="D196" s="6">
        <f>CSV!P195</f>
        <v>12</v>
      </c>
      <c r="F196">
        <f>CSV!K195</f>
        <v>56365</v>
      </c>
      <c r="G196">
        <f>CSV!L195</f>
        <v>988</v>
      </c>
      <c r="H196" t="str">
        <f>IFERROR(VLOOKUP(G196,Sheet3!B:C,2,0),"")</f>
        <v>MACARRÃO</v>
      </c>
      <c r="I196">
        <v>8</v>
      </c>
      <c r="K196">
        <f>VLOOKUP(G196,Sheet3!B:E,4,0)</f>
        <v>4.75</v>
      </c>
      <c r="O196" s="10">
        <f t="shared" si="3"/>
        <v>4.75</v>
      </c>
      <c r="P196" s="11" t="str">
        <f>VLOOKUP(C196,DE_PARA!H:I,2,0)</f>
        <v>Maio</v>
      </c>
      <c r="Q196" s="11" t="str">
        <f>VLOOKUP(F196,'BASE CONTATOS'!C:D,2,0)</f>
        <v>Dr. Januário</v>
      </c>
    </row>
    <row r="197" spans="2:17" hidden="1" x14ac:dyDescent="0.3">
      <c r="B197" t="str">
        <f>CSV!M196</f>
        <v/>
      </c>
      <c r="C197" t="str">
        <f>CSV!O196</f>
        <v/>
      </c>
      <c r="D197" s="6" t="e">
        <f>CSV!P196</f>
        <v>#VALUE!</v>
      </c>
      <c r="F197" t="str">
        <f>CSV!K196</f>
        <v/>
      </c>
      <c r="G197" t="str">
        <f>CSV!L196</f>
        <v/>
      </c>
      <c r="H197" t="str">
        <f>IFERROR(VLOOKUP(G197,Sheet3!B:C,2,0),"")</f>
        <v/>
      </c>
      <c r="I197">
        <v>9</v>
      </c>
      <c r="K197" t="e">
        <f>VLOOKUP(G197,Sheet3!B:E,4,0)</f>
        <v>#N/A</v>
      </c>
      <c r="O197" s="10" t="e">
        <f t="shared" si="3"/>
        <v>#N/A</v>
      </c>
      <c r="P197" s="11" t="e">
        <f>VLOOKUP(C197,DE_PARA!H:I,2,0)</f>
        <v>#N/A</v>
      </c>
      <c r="Q197" s="11" t="e">
        <f>VLOOKUP(F197,'BASE CONTATOS'!C:D,2,0)</f>
        <v>#N/A</v>
      </c>
    </row>
    <row r="198" spans="2:17" x14ac:dyDescent="0.3">
      <c r="B198">
        <f>CSV!M197</f>
        <v>2019</v>
      </c>
      <c r="C198">
        <f>CSV!O197</f>
        <v>5</v>
      </c>
      <c r="D198" s="6">
        <f>CSV!P197</f>
        <v>16</v>
      </c>
      <c r="F198">
        <f>CSV!K197</f>
        <v>57543</v>
      </c>
      <c r="G198">
        <f>CSV!L197</f>
        <v>2349</v>
      </c>
      <c r="H198" t="str">
        <f>IFERROR(VLOOKUP(G198,Sheet3!B:C,2,0),"")</f>
        <v>AÇÚCAR</v>
      </c>
      <c r="I198">
        <v>10</v>
      </c>
      <c r="K198">
        <f>VLOOKUP(G198,Sheet3!B:E,4,0)</f>
        <v>10.74</v>
      </c>
      <c r="O198" s="10">
        <f t="shared" si="3"/>
        <v>10.74</v>
      </c>
      <c r="P198" s="11" t="str">
        <f>VLOOKUP(C198,DE_PARA!H:I,2,0)</f>
        <v>Maio</v>
      </c>
      <c r="Q198" s="11" t="str">
        <f>VLOOKUP(F198,'BASE CONTATOS'!C:D,2,0)</f>
        <v>Stella</v>
      </c>
    </row>
    <row r="199" spans="2:17" hidden="1" x14ac:dyDescent="0.3">
      <c r="B199" t="str">
        <f>CSV!M198</f>
        <v/>
      </c>
      <c r="C199" t="str">
        <f>CSV!O198</f>
        <v/>
      </c>
      <c r="D199" s="6" t="e">
        <f>CSV!P198</f>
        <v>#VALUE!</v>
      </c>
      <c r="F199" t="str">
        <f>CSV!K198</f>
        <v/>
      </c>
      <c r="G199" t="str">
        <f>CSV!L198</f>
        <v/>
      </c>
      <c r="H199" t="str">
        <f>IFERROR(VLOOKUP(G199,Sheet3!B:C,2,0),"")</f>
        <v/>
      </c>
      <c r="I199">
        <v>6</v>
      </c>
      <c r="K199" t="e">
        <f>VLOOKUP(G199,Sheet3!B:E,4,0)</f>
        <v>#N/A</v>
      </c>
      <c r="O199" s="10" t="e">
        <f t="shared" si="3"/>
        <v>#N/A</v>
      </c>
      <c r="P199" s="11" t="e">
        <f>VLOOKUP(C199,DE_PARA!H:I,2,0)</f>
        <v>#N/A</v>
      </c>
      <c r="Q199" s="11" t="e">
        <f>VLOOKUP(F199,'BASE CONTATOS'!C:D,2,0)</f>
        <v>#N/A</v>
      </c>
    </row>
    <row r="200" spans="2:17" x14ac:dyDescent="0.3">
      <c r="B200">
        <f>CSV!M199</f>
        <v>2019</v>
      </c>
      <c r="C200">
        <f>CSV!O199</f>
        <v>5</v>
      </c>
      <c r="D200" s="6">
        <f>CSV!P199</f>
        <v>3</v>
      </c>
      <c r="F200">
        <f>CSV!K199</f>
        <v>98663</v>
      </c>
      <c r="G200">
        <f>CSV!L199</f>
        <v>9084</v>
      </c>
      <c r="H200" t="str">
        <f>IFERROR(VLOOKUP(G200,Sheet3!B:C,2,0),"")</f>
        <v>MEL</v>
      </c>
      <c r="I200">
        <v>8</v>
      </c>
      <c r="K200">
        <f>VLOOKUP(G200,Sheet3!B:E,4,0)</f>
        <v>19.190000000000001</v>
      </c>
      <c r="O200" s="10">
        <f t="shared" si="3"/>
        <v>19.190000000000001</v>
      </c>
      <c r="P200" s="11" t="str">
        <f>VLOOKUP(C200,DE_PARA!H:I,2,0)</f>
        <v>Maio</v>
      </c>
      <c r="Q200" s="11" t="str">
        <f>VLOOKUP(F200,'BASE CONTATOS'!C:D,2,0)</f>
        <v>Natalia</v>
      </c>
    </row>
    <row r="201" spans="2:17" hidden="1" x14ac:dyDescent="0.3">
      <c r="B201" t="str">
        <f>CSV!M200</f>
        <v/>
      </c>
      <c r="C201" t="str">
        <f>CSV!O200</f>
        <v/>
      </c>
      <c r="D201" s="6" t="e">
        <f>CSV!P200</f>
        <v>#VALUE!</v>
      </c>
      <c r="F201" t="str">
        <f>CSV!K200</f>
        <v/>
      </c>
      <c r="G201" t="str">
        <f>CSV!L200</f>
        <v/>
      </c>
      <c r="H201" t="str">
        <f>IFERROR(VLOOKUP(G201,Sheet3!B:C,2,0),"")</f>
        <v/>
      </c>
      <c r="I201">
        <v>7</v>
      </c>
      <c r="K201" t="e">
        <f>VLOOKUP(G201,Sheet3!B:E,4,0)</f>
        <v>#N/A</v>
      </c>
      <c r="O201" s="10" t="e">
        <f t="shared" si="3"/>
        <v>#N/A</v>
      </c>
      <c r="P201" s="11" t="e">
        <f>VLOOKUP(C201,DE_PARA!H:I,2,0)</f>
        <v>#N/A</v>
      </c>
      <c r="Q201" s="11" t="e">
        <f>VLOOKUP(F201,'BASE CONTATOS'!C:D,2,0)</f>
        <v>#N/A</v>
      </c>
    </row>
    <row r="202" spans="2:17" x14ac:dyDescent="0.3">
      <c r="B202">
        <f>CSV!M201</f>
        <v>2019</v>
      </c>
      <c r="C202">
        <f>CSV!O201</f>
        <v>5</v>
      </c>
      <c r="D202" s="6">
        <f>CSV!P201</f>
        <v>29</v>
      </c>
      <c r="F202">
        <f>CSV!K201</f>
        <v>90364</v>
      </c>
      <c r="G202">
        <f>CSV!L201</f>
        <v>988</v>
      </c>
      <c r="H202" t="str">
        <f>IFERROR(VLOOKUP(G202,Sheet3!B:C,2,0),"")</f>
        <v>MACARRÃO</v>
      </c>
      <c r="I202">
        <v>7</v>
      </c>
      <c r="K202">
        <f>VLOOKUP(G202,Sheet3!B:E,4,0)</f>
        <v>4.75</v>
      </c>
      <c r="O202" s="10">
        <f t="shared" si="3"/>
        <v>4.75</v>
      </c>
      <c r="P202" s="11" t="str">
        <f>VLOOKUP(C202,DE_PARA!H:I,2,0)</f>
        <v>Maio</v>
      </c>
      <c r="Q202" s="11" t="str">
        <f>VLOOKUP(F202,'BASE CONTATOS'!C:D,2,0)</f>
        <v>Thomaz</v>
      </c>
    </row>
    <row r="203" spans="2:17" hidden="1" x14ac:dyDescent="0.3">
      <c r="B203" t="str">
        <f>CSV!M202</f>
        <v/>
      </c>
      <c r="C203" t="str">
        <f>CSV!O202</f>
        <v/>
      </c>
      <c r="D203" s="6" t="e">
        <f>CSV!P202</f>
        <v>#VALUE!</v>
      </c>
      <c r="F203" t="str">
        <f>CSV!K202</f>
        <v/>
      </c>
      <c r="G203" t="str">
        <f>CSV!L202</f>
        <v/>
      </c>
      <c r="H203" t="str">
        <f>IFERROR(VLOOKUP(G203,Sheet3!B:C,2,0),"")</f>
        <v/>
      </c>
      <c r="I203">
        <v>9</v>
      </c>
      <c r="K203" t="e">
        <f>VLOOKUP(G203,Sheet3!B:E,4,0)</f>
        <v>#N/A</v>
      </c>
      <c r="O203" s="10" t="e">
        <f t="shared" si="3"/>
        <v>#N/A</v>
      </c>
      <c r="P203" s="11" t="e">
        <f>VLOOKUP(C203,DE_PARA!H:I,2,0)</f>
        <v>#N/A</v>
      </c>
      <c r="Q203" s="11" t="e">
        <f>VLOOKUP(F203,'BASE CONTATOS'!C:D,2,0)</f>
        <v>#N/A</v>
      </c>
    </row>
    <row r="204" spans="2:17" x14ac:dyDescent="0.3">
      <c r="B204">
        <f>CSV!M203</f>
        <v>2019</v>
      </c>
      <c r="C204">
        <f>CSV!O203</f>
        <v>5</v>
      </c>
      <c r="D204" s="6">
        <f>CSV!P203</f>
        <v>21</v>
      </c>
      <c r="F204">
        <f>CSV!K203</f>
        <v>56365</v>
      </c>
      <c r="G204">
        <f>CSV!L203</f>
        <v>9084</v>
      </c>
      <c r="H204" t="str">
        <f>IFERROR(VLOOKUP(G204,Sheet3!B:C,2,0),"")</f>
        <v>MEL</v>
      </c>
      <c r="I204">
        <v>5</v>
      </c>
      <c r="K204">
        <f>VLOOKUP(G204,Sheet3!B:E,4,0)</f>
        <v>19.190000000000001</v>
      </c>
      <c r="O204" s="10">
        <f t="shared" si="3"/>
        <v>19.190000000000001</v>
      </c>
      <c r="P204" s="11" t="str">
        <f>VLOOKUP(C204,DE_PARA!H:I,2,0)</f>
        <v>Maio</v>
      </c>
      <c r="Q204" s="11" t="str">
        <f>VLOOKUP(F204,'BASE CONTATOS'!C:D,2,0)</f>
        <v>Dr. Januário</v>
      </c>
    </row>
    <row r="205" spans="2:17" hidden="1" x14ac:dyDescent="0.3">
      <c r="B205" t="str">
        <f>CSV!M204</f>
        <v/>
      </c>
      <c r="C205" t="str">
        <f>CSV!O204</f>
        <v/>
      </c>
      <c r="D205" s="6" t="e">
        <f>CSV!P204</f>
        <v>#VALUE!</v>
      </c>
      <c r="F205" t="str">
        <f>CSV!K204</f>
        <v/>
      </c>
      <c r="G205" t="str">
        <f>CSV!L204</f>
        <v/>
      </c>
      <c r="H205" t="str">
        <f>IFERROR(VLOOKUP(G205,Sheet3!B:C,2,0),"")</f>
        <v/>
      </c>
      <c r="I205">
        <v>9</v>
      </c>
      <c r="K205" t="e">
        <f>VLOOKUP(G205,Sheet3!B:E,4,0)</f>
        <v>#N/A</v>
      </c>
      <c r="O205" s="10" t="e">
        <f t="shared" si="3"/>
        <v>#N/A</v>
      </c>
      <c r="P205" s="11" t="e">
        <f>VLOOKUP(C205,DE_PARA!H:I,2,0)</f>
        <v>#N/A</v>
      </c>
      <c r="Q205" s="11" t="e">
        <f>VLOOKUP(F205,'BASE CONTATOS'!C:D,2,0)</f>
        <v>#N/A</v>
      </c>
    </row>
    <row r="206" spans="2:17" x14ac:dyDescent="0.3">
      <c r="B206">
        <f>CSV!M205</f>
        <v>2019</v>
      </c>
      <c r="C206">
        <f>CSV!O205</f>
        <v>5</v>
      </c>
      <c r="D206" s="6">
        <f>CSV!P205</f>
        <v>26</v>
      </c>
      <c r="F206">
        <f>CSV!K205</f>
        <v>62286</v>
      </c>
      <c r="G206">
        <f>CSV!L205</f>
        <v>9084</v>
      </c>
      <c r="H206" t="str">
        <f>IFERROR(VLOOKUP(G206,Sheet3!B:C,2,0),"")</f>
        <v>MEL</v>
      </c>
      <c r="I206">
        <v>9</v>
      </c>
      <c r="K206">
        <f>VLOOKUP(G206,Sheet3!B:E,4,0)</f>
        <v>19.190000000000001</v>
      </c>
      <c r="O206" s="10">
        <f t="shared" si="3"/>
        <v>19.190000000000001</v>
      </c>
      <c r="P206" s="11" t="str">
        <f>VLOOKUP(C206,DE_PARA!H:I,2,0)</f>
        <v>Maio</v>
      </c>
      <c r="Q206" s="11" t="str">
        <f>VLOOKUP(F206,'BASE CONTATOS'!C:D,2,0)</f>
        <v>Steffan</v>
      </c>
    </row>
    <row r="207" spans="2:17" hidden="1" x14ac:dyDescent="0.3">
      <c r="B207" t="str">
        <f>CSV!M206</f>
        <v/>
      </c>
      <c r="C207" t="str">
        <f>CSV!O206</f>
        <v/>
      </c>
      <c r="D207" s="6" t="e">
        <f>CSV!P206</f>
        <v>#VALUE!</v>
      </c>
      <c r="F207" t="str">
        <f>CSV!K206</f>
        <v/>
      </c>
      <c r="G207" t="str">
        <f>CSV!L206</f>
        <v/>
      </c>
      <c r="H207" t="str">
        <f>IFERROR(VLOOKUP(G207,Sheet3!B:C,2,0),"")</f>
        <v/>
      </c>
      <c r="I207">
        <v>5</v>
      </c>
      <c r="K207" t="e">
        <f>VLOOKUP(G207,Sheet3!B:E,4,0)</f>
        <v>#N/A</v>
      </c>
      <c r="O207" s="10" t="e">
        <f t="shared" si="3"/>
        <v>#N/A</v>
      </c>
      <c r="P207" s="11" t="e">
        <f>VLOOKUP(C207,DE_PARA!H:I,2,0)</f>
        <v>#N/A</v>
      </c>
      <c r="Q207" s="11" t="e">
        <f>VLOOKUP(F207,'BASE CONTATOS'!C:D,2,0)</f>
        <v>#N/A</v>
      </c>
    </row>
    <row r="208" spans="2:17" x14ac:dyDescent="0.3">
      <c r="B208">
        <f>CSV!M207</f>
        <v>2019</v>
      </c>
      <c r="C208">
        <f>CSV!O207</f>
        <v>5</v>
      </c>
      <c r="D208" s="6">
        <f>CSV!P207</f>
        <v>28</v>
      </c>
      <c r="F208">
        <f>CSV!K207</f>
        <v>62286</v>
      </c>
      <c r="G208">
        <f>CSV!L207</f>
        <v>504</v>
      </c>
      <c r="H208" t="str">
        <f>IFERROR(VLOOKUP(G208,Sheet3!B:C,2,0),"")</f>
        <v>LEITE</v>
      </c>
      <c r="I208">
        <v>10</v>
      </c>
      <c r="K208">
        <f>VLOOKUP(G208,Sheet3!B:E,4,0)</f>
        <v>3.99</v>
      </c>
      <c r="O208" s="10">
        <f t="shared" si="3"/>
        <v>3.99</v>
      </c>
      <c r="P208" s="11" t="str">
        <f>VLOOKUP(C208,DE_PARA!H:I,2,0)</f>
        <v>Maio</v>
      </c>
      <c r="Q208" s="11" t="str">
        <f>VLOOKUP(F208,'BASE CONTATOS'!C:D,2,0)</f>
        <v>Steffan</v>
      </c>
    </row>
    <row r="209" spans="2:17" hidden="1" x14ac:dyDescent="0.3">
      <c r="B209" t="str">
        <f>CSV!M208</f>
        <v/>
      </c>
      <c r="C209" t="str">
        <f>CSV!O208</f>
        <v/>
      </c>
      <c r="D209" s="6" t="e">
        <f>CSV!P208</f>
        <v>#VALUE!</v>
      </c>
      <c r="F209" t="str">
        <f>CSV!K208</f>
        <v/>
      </c>
      <c r="G209" t="str">
        <f>CSV!L208</f>
        <v/>
      </c>
      <c r="H209" t="str">
        <f>IFERROR(VLOOKUP(G209,Sheet3!B:C,2,0),"")</f>
        <v/>
      </c>
      <c r="I209">
        <v>7</v>
      </c>
      <c r="K209" t="e">
        <f>VLOOKUP(G209,Sheet3!B:E,4,0)</f>
        <v>#N/A</v>
      </c>
      <c r="O209" s="10" t="e">
        <f t="shared" si="3"/>
        <v>#N/A</v>
      </c>
      <c r="P209" s="11" t="e">
        <f>VLOOKUP(C209,DE_PARA!H:I,2,0)</f>
        <v>#N/A</v>
      </c>
      <c r="Q209" s="11" t="e">
        <f>VLOOKUP(F209,'BASE CONTATOS'!C:D,2,0)</f>
        <v>#N/A</v>
      </c>
    </row>
    <row r="210" spans="2:17" x14ac:dyDescent="0.3">
      <c r="B210">
        <f>CSV!M209</f>
        <v>2019</v>
      </c>
      <c r="C210">
        <f>CSV!O209</f>
        <v>5</v>
      </c>
      <c r="D210" s="6">
        <f>CSV!P209</f>
        <v>8</v>
      </c>
      <c r="F210">
        <f>CSV!K209</f>
        <v>62900</v>
      </c>
      <c r="G210">
        <f>CSV!L209</f>
        <v>988</v>
      </c>
      <c r="H210" t="str">
        <f>IFERROR(VLOOKUP(G210,Sheet3!B:C,2,0),"")</f>
        <v>MACARRÃO</v>
      </c>
      <c r="I210">
        <v>8</v>
      </c>
      <c r="K210">
        <f>VLOOKUP(G210,Sheet3!B:E,4,0)</f>
        <v>4.75</v>
      </c>
      <c r="O210" s="10">
        <f t="shared" si="3"/>
        <v>4.75</v>
      </c>
      <c r="P210" s="11" t="str">
        <f>VLOOKUP(C210,DE_PARA!H:I,2,0)</f>
        <v>Maio</v>
      </c>
      <c r="Q210" s="11" t="str">
        <f>VLOOKUP(F210,'BASE CONTATOS'!C:D,2,0)</f>
        <v>Bial</v>
      </c>
    </row>
    <row r="211" spans="2:17" hidden="1" x14ac:dyDescent="0.3">
      <c r="B211" t="str">
        <f>CSV!M210</f>
        <v/>
      </c>
      <c r="C211" t="str">
        <f>CSV!O210</f>
        <v/>
      </c>
      <c r="D211" s="6" t="e">
        <f>CSV!P210</f>
        <v>#VALUE!</v>
      </c>
      <c r="F211" t="str">
        <f>CSV!K210</f>
        <v/>
      </c>
      <c r="G211" t="str">
        <f>CSV!L210</f>
        <v/>
      </c>
      <c r="H211" t="str">
        <f>IFERROR(VLOOKUP(G211,Sheet3!B:C,2,0),"")</f>
        <v/>
      </c>
      <c r="I211">
        <v>10</v>
      </c>
      <c r="K211" t="e">
        <f>VLOOKUP(G211,Sheet3!B:E,4,0)</f>
        <v>#N/A</v>
      </c>
      <c r="O211" s="10" t="e">
        <f t="shared" si="3"/>
        <v>#N/A</v>
      </c>
      <c r="P211" s="11" t="e">
        <f>VLOOKUP(C211,DE_PARA!H:I,2,0)</f>
        <v>#N/A</v>
      </c>
      <c r="Q211" s="11" t="e">
        <f>VLOOKUP(F211,'BASE CONTATOS'!C:D,2,0)</f>
        <v>#N/A</v>
      </c>
    </row>
    <row r="212" spans="2:17" x14ac:dyDescent="0.3">
      <c r="B212">
        <f>CSV!M211</f>
        <v>2019</v>
      </c>
      <c r="C212">
        <f>CSV!O211</f>
        <v>5</v>
      </c>
      <c r="D212" s="6">
        <f>CSV!P211</f>
        <v>7</v>
      </c>
      <c r="F212">
        <f>CSV!K211</f>
        <v>56365</v>
      </c>
      <c r="G212">
        <f>CSV!L211</f>
        <v>504</v>
      </c>
      <c r="H212" t="str">
        <f>IFERROR(VLOOKUP(G212,Sheet3!B:C,2,0),"")</f>
        <v>LEITE</v>
      </c>
      <c r="I212">
        <v>7</v>
      </c>
      <c r="K212">
        <f>VLOOKUP(G212,Sheet3!B:E,4,0)</f>
        <v>3.99</v>
      </c>
      <c r="O212" s="10">
        <f t="shared" si="3"/>
        <v>3.99</v>
      </c>
      <c r="P212" s="11" t="str">
        <f>VLOOKUP(C212,DE_PARA!H:I,2,0)</f>
        <v>Maio</v>
      </c>
      <c r="Q212" s="11" t="str">
        <f>VLOOKUP(F212,'BASE CONTATOS'!C:D,2,0)</f>
        <v>Dr. Januário</v>
      </c>
    </row>
    <row r="213" spans="2:17" hidden="1" x14ac:dyDescent="0.3">
      <c r="B213" t="str">
        <f>CSV!M212</f>
        <v/>
      </c>
      <c r="C213" t="str">
        <f>CSV!O212</f>
        <v/>
      </c>
      <c r="D213" s="6" t="e">
        <f>CSV!P212</f>
        <v>#VALUE!</v>
      </c>
      <c r="F213" t="str">
        <f>CSV!K212</f>
        <v/>
      </c>
      <c r="G213" t="str">
        <f>CSV!L212</f>
        <v/>
      </c>
      <c r="H213" t="str">
        <f>IFERROR(VLOOKUP(G213,Sheet3!B:C,2,0),"")</f>
        <v/>
      </c>
      <c r="I213">
        <v>5</v>
      </c>
      <c r="K213" t="e">
        <f>VLOOKUP(G213,Sheet3!B:E,4,0)</f>
        <v>#N/A</v>
      </c>
      <c r="O213" s="10" t="e">
        <f t="shared" si="3"/>
        <v>#N/A</v>
      </c>
      <c r="P213" s="11" t="e">
        <f>VLOOKUP(C213,DE_PARA!H:I,2,0)</f>
        <v>#N/A</v>
      </c>
      <c r="Q213" s="11" t="e">
        <f>VLOOKUP(F213,'BASE CONTATOS'!C:D,2,0)</f>
        <v>#N/A</v>
      </c>
    </row>
    <row r="214" spans="2:17" x14ac:dyDescent="0.3">
      <c r="B214">
        <f>CSV!M213</f>
        <v>2019</v>
      </c>
      <c r="C214">
        <f>CSV!O213</f>
        <v>6</v>
      </c>
      <c r="D214" s="6">
        <f>CSV!P213</f>
        <v>27</v>
      </c>
      <c r="F214">
        <f>CSV!K213</f>
        <v>62286</v>
      </c>
      <c r="G214">
        <f>CSV!L213</f>
        <v>504</v>
      </c>
      <c r="H214" t="str">
        <f>IFERROR(VLOOKUP(G214,Sheet3!B:C,2,0),"")</f>
        <v>LEITE</v>
      </c>
      <c r="I214">
        <v>1</v>
      </c>
      <c r="K214">
        <f>VLOOKUP(G214,Sheet3!B:E,4,0)</f>
        <v>3.99</v>
      </c>
      <c r="O214" s="10">
        <f t="shared" si="3"/>
        <v>3.99</v>
      </c>
      <c r="P214" s="11" t="str">
        <f>VLOOKUP(C214,DE_PARA!H:I,2,0)</f>
        <v>Junho</v>
      </c>
      <c r="Q214" s="11" t="str">
        <f>VLOOKUP(F214,'BASE CONTATOS'!C:D,2,0)</f>
        <v>Steffan</v>
      </c>
    </row>
    <row r="215" spans="2:17" hidden="1" x14ac:dyDescent="0.3">
      <c r="B215" t="str">
        <f>CSV!M214</f>
        <v/>
      </c>
      <c r="C215" t="str">
        <f>CSV!O214</f>
        <v/>
      </c>
      <c r="D215" s="6" t="e">
        <f>CSV!P214</f>
        <v>#VALUE!</v>
      </c>
      <c r="F215" t="str">
        <f>CSV!K214</f>
        <v/>
      </c>
      <c r="G215" t="str">
        <f>CSV!L214</f>
        <v/>
      </c>
      <c r="H215" t="str">
        <f>IFERROR(VLOOKUP(G215,Sheet3!B:C,2,0),"")</f>
        <v/>
      </c>
      <c r="I215">
        <v>9</v>
      </c>
      <c r="K215" t="e">
        <f>VLOOKUP(G215,Sheet3!B:E,4,0)</f>
        <v>#N/A</v>
      </c>
      <c r="O215" s="10" t="e">
        <f t="shared" si="3"/>
        <v>#N/A</v>
      </c>
      <c r="P215" s="11" t="e">
        <f>VLOOKUP(C215,DE_PARA!H:I,2,0)</f>
        <v>#N/A</v>
      </c>
      <c r="Q215" s="11" t="e">
        <f>VLOOKUP(F215,'BASE CONTATOS'!C:D,2,0)</f>
        <v>#N/A</v>
      </c>
    </row>
    <row r="216" spans="2:17" x14ac:dyDescent="0.3">
      <c r="B216">
        <f>CSV!M215</f>
        <v>2019</v>
      </c>
      <c r="C216">
        <f>CSV!O215</f>
        <v>6</v>
      </c>
      <c r="D216" s="6">
        <f>CSV!P215</f>
        <v>28</v>
      </c>
      <c r="F216">
        <f>CSV!K215</f>
        <v>56365</v>
      </c>
      <c r="G216">
        <f>CSV!L215</f>
        <v>9096</v>
      </c>
      <c r="H216" t="str">
        <f>IFERROR(VLOOKUP(G216,Sheet3!B:C,2,0),"")</f>
        <v>AVEIA</v>
      </c>
      <c r="I216">
        <v>9</v>
      </c>
      <c r="K216">
        <f>VLOOKUP(G216,Sheet3!B:E,4,0)</f>
        <v>13.9</v>
      </c>
      <c r="O216" s="10">
        <f t="shared" si="3"/>
        <v>13.9</v>
      </c>
      <c r="P216" s="11" t="str">
        <f>VLOOKUP(C216,DE_PARA!H:I,2,0)</f>
        <v>Junho</v>
      </c>
      <c r="Q216" s="11" t="str">
        <f>VLOOKUP(F216,'BASE CONTATOS'!C:D,2,0)</f>
        <v>Dr. Januário</v>
      </c>
    </row>
    <row r="217" spans="2:17" hidden="1" x14ac:dyDescent="0.3">
      <c r="B217" t="str">
        <f>CSV!M216</f>
        <v/>
      </c>
      <c r="C217" t="str">
        <f>CSV!O216</f>
        <v/>
      </c>
      <c r="D217" s="6" t="e">
        <f>CSV!P216</f>
        <v>#VALUE!</v>
      </c>
      <c r="F217" t="str">
        <f>CSV!K216</f>
        <v/>
      </c>
      <c r="G217" t="str">
        <f>CSV!L216</f>
        <v/>
      </c>
      <c r="H217" t="str">
        <f>IFERROR(VLOOKUP(G217,Sheet3!B:C,2,0),"")</f>
        <v/>
      </c>
      <c r="I217">
        <v>6</v>
      </c>
      <c r="K217" t="e">
        <f>VLOOKUP(G217,Sheet3!B:E,4,0)</f>
        <v>#N/A</v>
      </c>
      <c r="O217" s="10" t="e">
        <f t="shared" si="3"/>
        <v>#N/A</v>
      </c>
      <c r="P217" s="11" t="e">
        <f>VLOOKUP(C217,DE_PARA!H:I,2,0)</f>
        <v>#N/A</v>
      </c>
      <c r="Q217" s="11" t="e">
        <f>VLOOKUP(F217,'BASE CONTATOS'!C:D,2,0)</f>
        <v>#N/A</v>
      </c>
    </row>
    <row r="218" spans="2:17" x14ac:dyDescent="0.3">
      <c r="B218">
        <f>CSV!M217</f>
        <v>2019</v>
      </c>
      <c r="C218">
        <f>CSV!O217</f>
        <v>6</v>
      </c>
      <c r="D218" s="6">
        <f>CSV!P217</f>
        <v>24</v>
      </c>
      <c r="F218">
        <f>CSV!K217</f>
        <v>62900</v>
      </c>
      <c r="G218">
        <f>CSV!L217</f>
        <v>988</v>
      </c>
      <c r="H218" t="str">
        <f>IFERROR(VLOOKUP(G218,Sheet3!B:C,2,0),"")</f>
        <v>MACARRÃO</v>
      </c>
      <c r="I218">
        <v>5</v>
      </c>
      <c r="K218">
        <f>VLOOKUP(G218,Sheet3!B:E,4,0)</f>
        <v>4.75</v>
      </c>
      <c r="O218" s="10">
        <f t="shared" si="3"/>
        <v>4.75</v>
      </c>
      <c r="P218" s="11" t="str">
        <f>VLOOKUP(C218,DE_PARA!H:I,2,0)</f>
        <v>Junho</v>
      </c>
      <c r="Q218" s="11" t="str">
        <f>VLOOKUP(F218,'BASE CONTATOS'!C:D,2,0)</f>
        <v>Bial</v>
      </c>
    </row>
    <row r="219" spans="2:17" hidden="1" x14ac:dyDescent="0.3">
      <c r="B219" t="str">
        <f>CSV!M218</f>
        <v/>
      </c>
      <c r="C219" t="str">
        <f>CSV!O218</f>
        <v/>
      </c>
      <c r="D219" s="6" t="e">
        <f>CSV!P218</f>
        <v>#VALUE!</v>
      </c>
      <c r="F219" t="str">
        <f>CSV!K218</f>
        <v/>
      </c>
      <c r="G219" t="str">
        <f>CSV!L218</f>
        <v/>
      </c>
      <c r="H219" t="str">
        <f>IFERROR(VLOOKUP(G219,Sheet3!B:C,2,0),"")</f>
        <v/>
      </c>
      <c r="I219">
        <v>4</v>
      </c>
      <c r="K219" t="e">
        <f>VLOOKUP(G219,Sheet3!B:E,4,0)</f>
        <v>#N/A</v>
      </c>
      <c r="O219" s="10" t="e">
        <f t="shared" si="3"/>
        <v>#N/A</v>
      </c>
      <c r="P219" s="11" t="e">
        <f>VLOOKUP(C219,DE_PARA!H:I,2,0)</f>
        <v>#N/A</v>
      </c>
      <c r="Q219" s="11" t="e">
        <f>VLOOKUP(F219,'BASE CONTATOS'!C:D,2,0)</f>
        <v>#N/A</v>
      </c>
    </row>
    <row r="220" spans="2:17" x14ac:dyDescent="0.3">
      <c r="B220">
        <f>CSV!M219</f>
        <v>2019</v>
      </c>
      <c r="C220">
        <f>CSV!O219</f>
        <v>6</v>
      </c>
      <c r="D220" s="6">
        <f>CSV!P219</f>
        <v>5</v>
      </c>
      <c r="F220">
        <f>CSV!K219</f>
        <v>27697</v>
      </c>
      <c r="G220">
        <f>CSV!L219</f>
        <v>2349</v>
      </c>
      <c r="H220" t="str">
        <f>IFERROR(VLOOKUP(G220,Sheet3!B:C,2,0),"")</f>
        <v>AÇÚCAR</v>
      </c>
      <c r="I220">
        <v>2</v>
      </c>
      <c r="K220">
        <f>VLOOKUP(G220,Sheet3!B:E,4,0)</f>
        <v>10.74</v>
      </c>
      <c r="O220" s="10">
        <f t="shared" si="3"/>
        <v>10.74</v>
      </c>
      <c r="P220" s="11" t="str">
        <f>VLOOKUP(C220,DE_PARA!H:I,2,0)</f>
        <v>Junho</v>
      </c>
      <c r="Q220" s="11" t="e">
        <f>VLOOKUP(F220,'BASE CONTATOS'!C:D,2,0)</f>
        <v>#N/A</v>
      </c>
    </row>
    <row r="221" spans="2:17" hidden="1" x14ac:dyDescent="0.3">
      <c r="B221" t="str">
        <f>CSV!M220</f>
        <v/>
      </c>
      <c r="C221" t="str">
        <f>CSV!O220</f>
        <v/>
      </c>
      <c r="D221" s="6" t="e">
        <f>CSV!P220</f>
        <v>#VALUE!</v>
      </c>
      <c r="F221" t="str">
        <f>CSV!K220</f>
        <v/>
      </c>
      <c r="G221" t="str">
        <f>CSV!L220</f>
        <v/>
      </c>
      <c r="H221" t="str">
        <f>IFERROR(VLOOKUP(G221,Sheet3!B:C,2,0),"")</f>
        <v/>
      </c>
      <c r="I221">
        <v>8</v>
      </c>
      <c r="K221" t="e">
        <f>VLOOKUP(G221,Sheet3!B:E,4,0)</f>
        <v>#N/A</v>
      </c>
      <c r="O221" s="10" t="e">
        <f t="shared" si="3"/>
        <v>#N/A</v>
      </c>
      <c r="P221" s="11" t="e">
        <f>VLOOKUP(C221,DE_PARA!H:I,2,0)</f>
        <v>#N/A</v>
      </c>
      <c r="Q221" s="11" t="e">
        <f>VLOOKUP(F221,'BASE CONTATOS'!C:D,2,0)</f>
        <v>#N/A</v>
      </c>
    </row>
    <row r="222" spans="2:17" x14ac:dyDescent="0.3">
      <c r="B222">
        <f>CSV!M221</f>
        <v>2019</v>
      </c>
      <c r="C222">
        <f>CSV!O221</f>
        <v>6</v>
      </c>
      <c r="D222" s="6">
        <f>CSV!P221</f>
        <v>17</v>
      </c>
      <c r="F222">
        <f>CSV!K221</f>
        <v>61673</v>
      </c>
      <c r="G222">
        <f>CSV!L221</f>
        <v>9096</v>
      </c>
      <c r="H222" t="str">
        <f>IFERROR(VLOOKUP(G222,Sheet3!B:C,2,0),"")</f>
        <v>AVEIA</v>
      </c>
      <c r="I222">
        <v>6</v>
      </c>
      <c r="K222">
        <f>VLOOKUP(G222,Sheet3!B:E,4,0)</f>
        <v>13.9</v>
      </c>
      <c r="O222" s="10">
        <f t="shared" si="3"/>
        <v>13.9</v>
      </c>
      <c r="P222" s="11" t="str">
        <f>VLOOKUP(C222,DE_PARA!H:I,2,0)</f>
        <v>Junho</v>
      </c>
      <c r="Q222" s="11" t="str">
        <f>VLOOKUP(F222,'BASE CONTATOS'!C:D,2,0)</f>
        <v>Pedro</v>
      </c>
    </row>
    <row r="223" spans="2:17" hidden="1" x14ac:dyDescent="0.3">
      <c r="B223" t="str">
        <f>CSV!M222</f>
        <v/>
      </c>
      <c r="C223" t="str">
        <f>CSV!O222</f>
        <v/>
      </c>
      <c r="D223" s="6" t="e">
        <f>CSV!P222</f>
        <v>#VALUE!</v>
      </c>
      <c r="F223" t="str">
        <f>CSV!K222</f>
        <v/>
      </c>
      <c r="G223" t="str">
        <f>CSV!L222</f>
        <v/>
      </c>
      <c r="H223" t="str">
        <f>IFERROR(VLOOKUP(G223,Sheet3!B:C,2,0),"")</f>
        <v/>
      </c>
      <c r="I223">
        <v>3</v>
      </c>
      <c r="K223" t="e">
        <f>VLOOKUP(G223,Sheet3!B:E,4,0)</f>
        <v>#N/A</v>
      </c>
      <c r="O223" s="10" t="e">
        <f t="shared" si="3"/>
        <v>#N/A</v>
      </c>
      <c r="P223" s="11" t="e">
        <f>VLOOKUP(C223,DE_PARA!H:I,2,0)</f>
        <v>#N/A</v>
      </c>
      <c r="Q223" s="11" t="e">
        <f>VLOOKUP(F223,'BASE CONTATOS'!C:D,2,0)</f>
        <v>#N/A</v>
      </c>
    </row>
    <row r="224" spans="2:17" x14ac:dyDescent="0.3">
      <c r="B224">
        <f>CSV!M223</f>
        <v>2019</v>
      </c>
      <c r="C224">
        <f>CSV!O223</f>
        <v>6</v>
      </c>
      <c r="D224" s="6">
        <f>CSV!P223</f>
        <v>1</v>
      </c>
      <c r="F224">
        <f>CSV!K223</f>
        <v>90364</v>
      </c>
      <c r="G224">
        <f>CSV!L223</f>
        <v>988</v>
      </c>
      <c r="H224" t="str">
        <f>IFERROR(VLOOKUP(G224,Sheet3!B:C,2,0),"")</f>
        <v>MACARRÃO</v>
      </c>
      <c r="I224">
        <v>5</v>
      </c>
      <c r="K224">
        <f>VLOOKUP(G224,Sheet3!B:E,4,0)</f>
        <v>4.75</v>
      </c>
      <c r="O224" s="10">
        <f t="shared" si="3"/>
        <v>4.75</v>
      </c>
      <c r="P224" s="11" t="str">
        <f>VLOOKUP(C224,DE_PARA!H:I,2,0)</f>
        <v>Junho</v>
      </c>
      <c r="Q224" s="11" t="str">
        <f>VLOOKUP(F224,'BASE CONTATOS'!C:D,2,0)</f>
        <v>Thomaz</v>
      </c>
    </row>
    <row r="225" spans="2:17" hidden="1" x14ac:dyDescent="0.3">
      <c r="B225" t="str">
        <f>CSV!M224</f>
        <v/>
      </c>
      <c r="C225" t="str">
        <f>CSV!O224</f>
        <v/>
      </c>
      <c r="D225" s="6" t="e">
        <f>CSV!P224</f>
        <v>#VALUE!</v>
      </c>
      <c r="F225" t="str">
        <f>CSV!K224</f>
        <v/>
      </c>
      <c r="G225" t="str">
        <f>CSV!L224</f>
        <v/>
      </c>
      <c r="H225" t="str">
        <f>IFERROR(VLOOKUP(G225,Sheet3!B:C,2,0),"")</f>
        <v/>
      </c>
      <c r="I225">
        <v>9</v>
      </c>
      <c r="K225" t="e">
        <f>VLOOKUP(G225,Sheet3!B:E,4,0)</f>
        <v>#N/A</v>
      </c>
      <c r="O225" s="10" t="e">
        <f t="shared" si="3"/>
        <v>#N/A</v>
      </c>
      <c r="P225" s="11" t="e">
        <f>VLOOKUP(C225,DE_PARA!H:I,2,0)</f>
        <v>#N/A</v>
      </c>
      <c r="Q225" s="11" t="e">
        <f>VLOOKUP(F225,'BASE CONTATOS'!C:D,2,0)</f>
        <v>#N/A</v>
      </c>
    </row>
    <row r="226" spans="2:17" x14ac:dyDescent="0.3">
      <c r="B226">
        <f>CSV!M225</f>
        <v>2019</v>
      </c>
      <c r="C226">
        <f>CSV!O225</f>
        <v>6</v>
      </c>
      <c r="D226" s="6">
        <f>CSV!P225</f>
        <v>6</v>
      </c>
      <c r="F226">
        <f>CSV!K225</f>
        <v>62286</v>
      </c>
      <c r="G226">
        <f>CSV!L225</f>
        <v>2350</v>
      </c>
      <c r="H226" t="str">
        <f>IFERROR(VLOOKUP(G226,Sheet3!B:C,2,0),"")</f>
        <v>BISCOITO</v>
      </c>
      <c r="I226">
        <v>7</v>
      </c>
      <c r="K226">
        <f>VLOOKUP(G226,Sheet3!B:E,4,0)</f>
        <v>3.94</v>
      </c>
      <c r="O226" s="10">
        <f t="shared" si="3"/>
        <v>3.94</v>
      </c>
      <c r="P226" s="11" t="str">
        <f>VLOOKUP(C226,DE_PARA!H:I,2,0)</f>
        <v>Junho</v>
      </c>
      <c r="Q226" s="11" t="str">
        <f>VLOOKUP(F226,'BASE CONTATOS'!C:D,2,0)</f>
        <v>Steffan</v>
      </c>
    </row>
    <row r="227" spans="2:17" hidden="1" x14ac:dyDescent="0.3">
      <c r="B227" t="str">
        <f>CSV!M226</f>
        <v/>
      </c>
      <c r="C227" t="str">
        <f>CSV!O226</f>
        <v/>
      </c>
      <c r="D227" s="6" t="e">
        <f>CSV!P226</f>
        <v>#VALUE!</v>
      </c>
      <c r="F227" t="str">
        <f>CSV!K226</f>
        <v/>
      </c>
      <c r="G227" t="str">
        <f>CSV!L226</f>
        <v/>
      </c>
      <c r="H227" t="str">
        <f>IFERROR(VLOOKUP(G227,Sheet3!B:C,2,0),"")</f>
        <v/>
      </c>
      <c r="I227">
        <v>4</v>
      </c>
      <c r="K227" t="e">
        <f>VLOOKUP(G227,Sheet3!B:E,4,0)</f>
        <v>#N/A</v>
      </c>
      <c r="O227" s="10" t="e">
        <f t="shared" si="3"/>
        <v>#N/A</v>
      </c>
      <c r="P227" s="11" t="e">
        <f>VLOOKUP(C227,DE_PARA!H:I,2,0)</f>
        <v>#N/A</v>
      </c>
      <c r="Q227" s="11" t="e">
        <f>VLOOKUP(F227,'BASE CONTATOS'!C:D,2,0)</f>
        <v>#N/A</v>
      </c>
    </row>
    <row r="228" spans="2:17" x14ac:dyDescent="0.3">
      <c r="B228">
        <f>CSV!M227</f>
        <v>2019</v>
      </c>
      <c r="C228">
        <f>CSV!O227</f>
        <v>6</v>
      </c>
      <c r="D228" s="6">
        <f>CSV!P227</f>
        <v>24</v>
      </c>
      <c r="F228">
        <f>CSV!K227</f>
        <v>62286</v>
      </c>
      <c r="G228">
        <f>CSV!L227</f>
        <v>9087</v>
      </c>
      <c r="H228" t="str">
        <f>IFERROR(VLOOKUP(G228,Sheet3!B:C,2,0),"")</f>
        <v>FARINHA</v>
      </c>
      <c r="I228">
        <v>1</v>
      </c>
      <c r="K228">
        <f>VLOOKUP(G228,Sheet3!B:E,4,0)</f>
        <v>19.399999999999999</v>
      </c>
      <c r="O228" s="10">
        <f t="shared" si="3"/>
        <v>19.399999999999999</v>
      </c>
      <c r="P228" s="11" t="str">
        <f>VLOOKUP(C228,DE_PARA!H:I,2,0)</f>
        <v>Junho</v>
      </c>
      <c r="Q228" s="11" t="str">
        <f>VLOOKUP(F228,'BASE CONTATOS'!C:D,2,0)</f>
        <v>Steffan</v>
      </c>
    </row>
    <row r="229" spans="2:17" hidden="1" x14ac:dyDescent="0.3">
      <c r="B229" t="str">
        <f>CSV!M228</f>
        <v/>
      </c>
      <c r="C229" t="str">
        <f>CSV!O228</f>
        <v/>
      </c>
      <c r="D229" s="6" t="e">
        <f>CSV!P228</f>
        <v>#VALUE!</v>
      </c>
      <c r="F229" t="str">
        <f>CSV!K228</f>
        <v/>
      </c>
      <c r="G229" t="str">
        <f>CSV!L228</f>
        <v/>
      </c>
      <c r="H229" t="str">
        <f>IFERROR(VLOOKUP(G229,Sheet3!B:C,2,0),"")</f>
        <v/>
      </c>
      <c r="I229">
        <v>6</v>
      </c>
      <c r="K229" t="e">
        <f>VLOOKUP(G229,Sheet3!B:E,4,0)</f>
        <v>#N/A</v>
      </c>
      <c r="O229" s="10" t="e">
        <f t="shared" si="3"/>
        <v>#N/A</v>
      </c>
      <c r="P229" s="11" t="e">
        <f>VLOOKUP(C229,DE_PARA!H:I,2,0)</f>
        <v>#N/A</v>
      </c>
      <c r="Q229" s="11" t="e">
        <f>VLOOKUP(F229,'BASE CONTATOS'!C:D,2,0)</f>
        <v>#N/A</v>
      </c>
    </row>
    <row r="230" spans="2:17" x14ac:dyDescent="0.3">
      <c r="B230">
        <f>CSV!M229</f>
        <v>2019</v>
      </c>
      <c r="C230">
        <f>CSV!O229</f>
        <v>6</v>
      </c>
      <c r="D230" s="6">
        <f>CSV!P229</f>
        <v>24</v>
      </c>
      <c r="F230">
        <f>CSV!K229</f>
        <v>61673</v>
      </c>
      <c r="G230">
        <f>CSV!L229</f>
        <v>9087</v>
      </c>
      <c r="H230" t="str">
        <f>IFERROR(VLOOKUP(G230,Sheet3!B:C,2,0),"")</f>
        <v>FARINHA</v>
      </c>
      <c r="I230">
        <v>2</v>
      </c>
      <c r="K230">
        <f>VLOOKUP(G230,Sheet3!B:E,4,0)</f>
        <v>19.399999999999999</v>
      </c>
      <c r="O230" s="10">
        <f t="shared" si="3"/>
        <v>19.399999999999999</v>
      </c>
      <c r="P230" s="11" t="str">
        <f>VLOOKUP(C230,DE_PARA!H:I,2,0)</f>
        <v>Junho</v>
      </c>
      <c r="Q230" s="11" t="str">
        <f>VLOOKUP(F230,'BASE CONTATOS'!C:D,2,0)</f>
        <v>Pedro</v>
      </c>
    </row>
    <row r="231" spans="2:17" hidden="1" x14ac:dyDescent="0.3">
      <c r="B231" t="str">
        <f>CSV!M230</f>
        <v/>
      </c>
      <c r="C231" t="str">
        <f>CSV!O230</f>
        <v/>
      </c>
      <c r="D231" s="6" t="e">
        <f>CSV!P230</f>
        <v>#VALUE!</v>
      </c>
      <c r="F231" t="str">
        <f>CSV!K230</f>
        <v/>
      </c>
      <c r="G231" t="str">
        <f>CSV!L230</f>
        <v/>
      </c>
      <c r="H231" t="str">
        <f>IFERROR(VLOOKUP(G231,Sheet3!B:C,2,0),"")</f>
        <v/>
      </c>
      <c r="I231">
        <v>2</v>
      </c>
      <c r="K231" t="e">
        <f>VLOOKUP(G231,Sheet3!B:E,4,0)</f>
        <v>#N/A</v>
      </c>
      <c r="O231" s="10" t="e">
        <f t="shared" si="3"/>
        <v>#N/A</v>
      </c>
      <c r="P231" s="11" t="e">
        <f>VLOOKUP(C231,DE_PARA!H:I,2,0)</f>
        <v>#N/A</v>
      </c>
      <c r="Q231" s="11" t="e">
        <f>VLOOKUP(F231,'BASE CONTATOS'!C:D,2,0)</f>
        <v>#N/A</v>
      </c>
    </row>
    <row r="232" spans="2:17" x14ac:dyDescent="0.3">
      <c r="B232">
        <f>CSV!M231</f>
        <v>2019</v>
      </c>
      <c r="C232">
        <f>CSV!O231</f>
        <v>6</v>
      </c>
      <c r="D232" s="6">
        <f>CSV!P231</f>
        <v>29</v>
      </c>
      <c r="F232">
        <f>CSV!K231</f>
        <v>56365</v>
      </c>
      <c r="G232">
        <f>CSV!L231</f>
        <v>2349</v>
      </c>
      <c r="H232" t="str">
        <f>IFERROR(VLOOKUP(G232,Sheet3!B:C,2,0),"")</f>
        <v>AÇÚCAR</v>
      </c>
      <c r="I232">
        <v>5</v>
      </c>
      <c r="K232">
        <f>VLOOKUP(G232,Sheet3!B:E,4,0)</f>
        <v>10.74</v>
      </c>
      <c r="O232" s="10">
        <f t="shared" si="3"/>
        <v>10.74</v>
      </c>
      <c r="P232" s="11" t="str">
        <f>VLOOKUP(C232,DE_PARA!H:I,2,0)</f>
        <v>Junho</v>
      </c>
      <c r="Q232" s="11" t="str">
        <f>VLOOKUP(F232,'BASE CONTATOS'!C:D,2,0)</f>
        <v>Dr. Januário</v>
      </c>
    </row>
    <row r="233" spans="2:17" hidden="1" x14ac:dyDescent="0.3">
      <c r="B233" t="str">
        <f>CSV!M232</f>
        <v/>
      </c>
      <c r="C233" t="str">
        <f>CSV!O232</f>
        <v/>
      </c>
      <c r="D233" s="6" t="e">
        <f>CSV!P232</f>
        <v>#VALUE!</v>
      </c>
      <c r="F233" t="str">
        <f>CSV!K232</f>
        <v/>
      </c>
      <c r="G233" t="str">
        <f>CSV!L232</f>
        <v/>
      </c>
      <c r="H233" t="str">
        <f>IFERROR(VLOOKUP(G233,Sheet3!B:C,2,0),"")</f>
        <v/>
      </c>
      <c r="I233">
        <v>8</v>
      </c>
      <c r="K233" t="e">
        <f>VLOOKUP(G233,Sheet3!B:E,4,0)</f>
        <v>#N/A</v>
      </c>
      <c r="O233" s="10" t="e">
        <f t="shared" si="3"/>
        <v>#N/A</v>
      </c>
      <c r="P233" s="11" t="e">
        <f>VLOOKUP(C233,DE_PARA!H:I,2,0)</f>
        <v>#N/A</v>
      </c>
      <c r="Q233" s="11" t="e">
        <f>VLOOKUP(F233,'BASE CONTATOS'!C:D,2,0)</f>
        <v>#N/A</v>
      </c>
    </row>
    <row r="234" spans="2:17" x14ac:dyDescent="0.3">
      <c r="B234">
        <f>CSV!M233</f>
        <v>2019</v>
      </c>
      <c r="C234">
        <f>CSV!O233</f>
        <v>6</v>
      </c>
      <c r="D234" s="6">
        <f>CSV!P233</f>
        <v>5</v>
      </c>
      <c r="F234">
        <f>CSV!K233</f>
        <v>61673</v>
      </c>
      <c r="G234">
        <f>CSV!L233</f>
        <v>9084</v>
      </c>
      <c r="H234" t="str">
        <f>IFERROR(VLOOKUP(G234,Sheet3!B:C,2,0),"")</f>
        <v>MEL</v>
      </c>
      <c r="I234">
        <v>10</v>
      </c>
      <c r="K234">
        <f>VLOOKUP(G234,Sheet3!B:E,4,0)</f>
        <v>19.190000000000001</v>
      </c>
      <c r="O234" s="10">
        <f t="shared" si="3"/>
        <v>19.190000000000001</v>
      </c>
      <c r="P234" s="11" t="str">
        <f>VLOOKUP(C234,DE_PARA!H:I,2,0)</f>
        <v>Junho</v>
      </c>
      <c r="Q234" s="11" t="str">
        <f>VLOOKUP(F234,'BASE CONTATOS'!C:D,2,0)</f>
        <v>Pedro</v>
      </c>
    </row>
    <row r="235" spans="2:17" hidden="1" x14ac:dyDescent="0.3">
      <c r="B235" t="str">
        <f>CSV!M234</f>
        <v/>
      </c>
      <c r="C235" t="str">
        <f>CSV!O234</f>
        <v/>
      </c>
      <c r="D235" s="6" t="e">
        <f>CSV!P234</f>
        <v>#VALUE!</v>
      </c>
      <c r="F235" t="str">
        <f>CSV!K234</f>
        <v/>
      </c>
      <c r="G235" t="str">
        <f>CSV!L234</f>
        <v/>
      </c>
      <c r="H235" t="str">
        <f>IFERROR(VLOOKUP(G235,Sheet3!B:C,2,0),"")</f>
        <v/>
      </c>
      <c r="I235">
        <v>6</v>
      </c>
      <c r="K235" t="e">
        <f>VLOOKUP(G235,Sheet3!B:E,4,0)</f>
        <v>#N/A</v>
      </c>
      <c r="O235" s="10" t="e">
        <f t="shared" si="3"/>
        <v>#N/A</v>
      </c>
      <c r="P235" s="11" t="e">
        <f>VLOOKUP(C235,DE_PARA!H:I,2,0)</f>
        <v>#N/A</v>
      </c>
      <c r="Q235" s="11" t="e">
        <f>VLOOKUP(F235,'BASE CONTATOS'!C:D,2,0)</f>
        <v>#N/A</v>
      </c>
    </row>
    <row r="236" spans="2:17" x14ac:dyDescent="0.3">
      <c r="B236">
        <f>CSV!M235</f>
        <v>2019</v>
      </c>
      <c r="C236">
        <f>CSV!O235</f>
        <v>6</v>
      </c>
      <c r="D236" s="6">
        <f>CSV!P235</f>
        <v>8</v>
      </c>
      <c r="F236">
        <f>CSV!K235</f>
        <v>90364</v>
      </c>
      <c r="G236">
        <f>CSV!L235</f>
        <v>504</v>
      </c>
      <c r="H236" t="str">
        <f>IFERROR(VLOOKUP(G236,Sheet3!B:C,2,0),"")</f>
        <v>LEITE</v>
      </c>
      <c r="I236">
        <v>3</v>
      </c>
      <c r="K236">
        <f>VLOOKUP(G236,Sheet3!B:E,4,0)</f>
        <v>3.99</v>
      </c>
      <c r="O236" s="10">
        <f t="shared" si="3"/>
        <v>3.99</v>
      </c>
      <c r="P236" s="11" t="str">
        <f>VLOOKUP(C236,DE_PARA!H:I,2,0)</f>
        <v>Junho</v>
      </c>
      <c r="Q236" s="11" t="str">
        <f>VLOOKUP(F236,'BASE CONTATOS'!C:D,2,0)</f>
        <v>Thomaz</v>
      </c>
    </row>
    <row r="237" spans="2:17" hidden="1" x14ac:dyDescent="0.3">
      <c r="B237" t="str">
        <f>CSV!M236</f>
        <v/>
      </c>
      <c r="C237" t="str">
        <f>CSV!O236</f>
        <v/>
      </c>
      <c r="D237" s="6" t="e">
        <f>CSV!P236</f>
        <v>#VALUE!</v>
      </c>
      <c r="F237" t="str">
        <f>CSV!K236</f>
        <v/>
      </c>
      <c r="G237" t="str">
        <f>CSV!L236</f>
        <v/>
      </c>
      <c r="H237" t="str">
        <f>IFERROR(VLOOKUP(G237,Sheet3!B:C,2,0),"")</f>
        <v/>
      </c>
      <c r="I237">
        <v>5</v>
      </c>
      <c r="K237" t="e">
        <f>VLOOKUP(G237,Sheet3!B:E,4,0)</f>
        <v>#N/A</v>
      </c>
      <c r="O237" s="10" t="e">
        <f t="shared" si="3"/>
        <v>#N/A</v>
      </c>
      <c r="P237" s="11" t="e">
        <f>VLOOKUP(C237,DE_PARA!H:I,2,0)</f>
        <v>#N/A</v>
      </c>
      <c r="Q237" s="11" t="e">
        <f>VLOOKUP(F237,'BASE CONTATOS'!C:D,2,0)</f>
        <v>#N/A</v>
      </c>
    </row>
    <row r="238" spans="2:17" x14ac:dyDescent="0.3">
      <c r="B238">
        <f>CSV!M237</f>
        <v>2019</v>
      </c>
      <c r="C238">
        <f>CSV!O237</f>
        <v>6</v>
      </c>
      <c r="D238" s="6">
        <f>CSV!P237</f>
        <v>30</v>
      </c>
      <c r="F238">
        <f>CSV!K237</f>
        <v>98663</v>
      </c>
      <c r="G238">
        <f>CSV!L237</f>
        <v>988</v>
      </c>
      <c r="H238" t="str">
        <f>IFERROR(VLOOKUP(G238,Sheet3!B:C,2,0),"")</f>
        <v>MACARRÃO</v>
      </c>
      <c r="I238">
        <v>7</v>
      </c>
      <c r="K238">
        <f>VLOOKUP(G238,Sheet3!B:E,4,0)</f>
        <v>4.75</v>
      </c>
      <c r="O238" s="10">
        <f t="shared" si="3"/>
        <v>4.75</v>
      </c>
      <c r="P238" s="11" t="str">
        <f>VLOOKUP(C238,DE_PARA!H:I,2,0)</f>
        <v>Junho</v>
      </c>
      <c r="Q238" s="11" t="str">
        <f>VLOOKUP(F238,'BASE CONTATOS'!C:D,2,0)</f>
        <v>Natalia</v>
      </c>
    </row>
    <row r="239" spans="2:17" hidden="1" x14ac:dyDescent="0.3">
      <c r="B239" t="str">
        <f>CSV!M238</f>
        <v/>
      </c>
      <c r="C239" t="str">
        <f>CSV!O238</f>
        <v/>
      </c>
      <c r="D239" s="6" t="e">
        <f>CSV!P238</f>
        <v>#VALUE!</v>
      </c>
      <c r="F239" t="str">
        <f>CSV!K238</f>
        <v/>
      </c>
      <c r="G239" t="str">
        <f>CSV!L238</f>
        <v/>
      </c>
      <c r="H239" t="str">
        <f>IFERROR(VLOOKUP(G239,Sheet3!B:C,2,0),"")</f>
        <v/>
      </c>
      <c r="I239">
        <v>8</v>
      </c>
      <c r="K239" t="e">
        <f>VLOOKUP(G239,Sheet3!B:E,4,0)</f>
        <v>#N/A</v>
      </c>
      <c r="O239" s="10" t="e">
        <f t="shared" si="3"/>
        <v>#N/A</v>
      </c>
      <c r="P239" s="11" t="e">
        <f>VLOOKUP(C239,DE_PARA!H:I,2,0)</f>
        <v>#N/A</v>
      </c>
      <c r="Q239" s="11" t="e">
        <f>VLOOKUP(F239,'BASE CONTATOS'!C:D,2,0)</f>
        <v>#N/A</v>
      </c>
    </row>
    <row r="240" spans="2:17" x14ac:dyDescent="0.3">
      <c r="B240">
        <f>CSV!M239</f>
        <v>2019</v>
      </c>
      <c r="C240">
        <f>CSV!O239</f>
        <v>6</v>
      </c>
      <c r="D240" s="6">
        <f>CSV!P239</f>
        <v>25</v>
      </c>
      <c r="F240">
        <f>CSV!K239</f>
        <v>27697</v>
      </c>
      <c r="G240">
        <f>CSV!L239</f>
        <v>504</v>
      </c>
      <c r="H240" t="str">
        <f>IFERROR(VLOOKUP(G240,Sheet3!B:C,2,0),"")</f>
        <v>LEITE</v>
      </c>
      <c r="I240">
        <v>2</v>
      </c>
      <c r="K240">
        <f>VLOOKUP(G240,Sheet3!B:E,4,0)</f>
        <v>3.99</v>
      </c>
      <c r="O240" s="10">
        <f t="shared" si="3"/>
        <v>3.99</v>
      </c>
      <c r="P240" s="11" t="str">
        <f>VLOOKUP(C240,DE_PARA!H:I,2,0)</f>
        <v>Junho</v>
      </c>
      <c r="Q240" s="11" t="e">
        <f>VLOOKUP(F240,'BASE CONTATOS'!C:D,2,0)</f>
        <v>#N/A</v>
      </c>
    </row>
    <row r="241" spans="2:17" hidden="1" x14ac:dyDescent="0.3">
      <c r="B241" t="str">
        <f>CSV!M240</f>
        <v/>
      </c>
      <c r="C241" t="str">
        <f>CSV!O240</f>
        <v/>
      </c>
      <c r="D241" s="6" t="e">
        <f>CSV!P240</f>
        <v>#VALUE!</v>
      </c>
      <c r="F241" t="str">
        <f>CSV!K240</f>
        <v/>
      </c>
      <c r="G241" t="str">
        <f>CSV!L240</f>
        <v/>
      </c>
      <c r="H241" t="str">
        <f>IFERROR(VLOOKUP(G241,Sheet3!B:C,2,0),"")</f>
        <v/>
      </c>
      <c r="I241">
        <v>5</v>
      </c>
      <c r="K241" t="e">
        <f>VLOOKUP(G241,Sheet3!B:E,4,0)</f>
        <v>#N/A</v>
      </c>
      <c r="O241" s="10" t="e">
        <f t="shared" si="3"/>
        <v>#N/A</v>
      </c>
      <c r="P241" s="11" t="e">
        <f>VLOOKUP(C241,DE_PARA!H:I,2,0)</f>
        <v>#N/A</v>
      </c>
      <c r="Q241" s="11" t="e">
        <f>VLOOKUP(F241,'BASE CONTATOS'!C:D,2,0)</f>
        <v>#N/A</v>
      </c>
    </row>
    <row r="242" spans="2:17" x14ac:dyDescent="0.3">
      <c r="B242">
        <f>CSV!M241</f>
        <v>2019</v>
      </c>
      <c r="C242">
        <f>CSV!O241</f>
        <v>6</v>
      </c>
      <c r="D242" s="6">
        <f>CSV!P241</f>
        <v>11</v>
      </c>
      <c r="F242">
        <f>CSV!K241</f>
        <v>62286</v>
      </c>
      <c r="G242">
        <f>CSV!L241</f>
        <v>9084</v>
      </c>
      <c r="H242" t="str">
        <f>IFERROR(VLOOKUP(G242,Sheet3!B:C,2,0),"")</f>
        <v>MEL</v>
      </c>
      <c r="I242">
        <v>6</v>
      </c>
      <c r="K242">
        <f>VLOOKUP(G242,Sheet3!B:E,4,0)</f>
        <v>19.190000000000001</v>
      </c>
      <c r="O242" s="10">
        <f t="shared" si="3"/>
        <v>19.190000000000001</v>
      </c>
      <c r="P242" s="11" t="str">
        <f>VLOOKUP(C242,DE_PARA!H:I,2,0)</f>
        <v>Junho</v>
      </c>
      <c r="Q242" s="11" t="str">
        <f>VLOOKUP(F242,'BASE CONTATOS'!C:D,2,0)</f>
        <v>Steffan</v>
      </c>
    </row>
    <row r="243" spans="2:17" hidden="1" x14ac:dyDescent="0.3">
      <c r="B243" t="str">
        <f>CSV!M242</f>
        <v/>
      </c>
      <c r="C243" t="str">
        <f>CSV!O242</f>
        <v/>
      </c>
      <c r="D243" s="6" t="e">
        <f>CSV!P242</f>
        <v>#VALUE!</v>
      </c>
      <c r="F243" t="str">
        <f>CSV!K242</f>
        <v/>
      </c>
      <c r="G243" t="str">
        <f>CSV!L242</f>
        <v/>
      </c>
      <c r="H243" t="str">
        <f>IFERROR(VLOOKUP(G243,Sheet3!B:C,2,0),"")</f>
        <v/>
      </c>
      <c r="I243">
        <v>6</v>
      </c>
      <c r="K243" t="e">
        <f>VLOOKUP(G243,Sheet3!B:E,4,0)</f>
        <v>#N/A</v>
      </c>
      <c r="O243" s="10" t="e">
        <f t="shared" si="3"/>
        <v>#N/A</v>
      </c>
      <c r="P243" s="11" t="e">
        <f>VLOOKUP(C243,DE_PARA!H:I,2,0)</f>
        <v>#N/A</v>
      </c>
      <c r="Q243" s="11" t="e">
        <f>VLOOKUP(F243,'BASE CONTATOS'!C:D,2,0)</f>
        <v>#N/A</v>
      </c>
    </row>
    <row r="244" spans="2:17" x14ac:dyDescent="0.3">
      <c r="B244">
        <f>CSV!M243</f>
        <v>2019</v>
      </c>
      <c r="C244">
        <f>CSV!O243</f>
        <v>6</v>
      </c>
      <c r="D244" s="6">
        <f>CSV!P243</f>
        <v>18</v>
      </c>
      <c r="F244">
        <f>CSV!K243</f>
        <v>62286</v>
      </c>
      <c r="G244">
        <f>CSV!L243</f>
        <v>503</v>
      </c>
      <c r="H244" t="str">
        <f>IFERROR(VLOOKUP(G244,Sheet3!B:C,2,0),"")</f>
        <v>CARVÃO</v>
      </c>
      <c r="I244">
        <v>10</v>
      </c>
      <c r="K244">
        <f>VLOOKUP(G244,Sheet3!B:E,4,0)</f>
        <v>15.94</v>
      </c>
      <c r="O244" s="10">
        <f t="shared" si="3"/>
        <v>15.94</v>
      </c>
      <c r="P244" s="11" t="str">
        <f>VLOOKUP(C244,DE_PARA!H:I,2,0)</f>
        <v>Junho</v>
      </c>
      <c r="Q244" s="11" t="str">
        <f>VLOOKUP(F244,'BASE CONTATOS'!C:D,2,0)</f>
        <v>Steffan</v>
      </c>
    </row>
    <row r="245" spans="2:17" hidden="1" x14ac:dyDescent="0.3">
      <c r="B245" t="str">
        <f>CSV!M244</f>
        <v/>
      </c>
      <c r="C245" t="str">
        <f>CSV!O244</f>
        <v/>
      </c>
      <c r="D245" s="6" t="e">
        <f>CSV!P244</f>
        <v>#VALUE!</v>
      </c>
      <c r="F245" t="str">
        <f>CSV!K244</f>
        <v/>
      </c>
      <c r="G245" t="str">
        <f>CSV!L244</f>
        <v/>
      </c>
      <c r="H245" t="str">
        <f>IFERROR(VLOOKUP(G245,Sheet3!B:C,2,0),"")</f>
        <v/>
      </c>
      <c r="I245">
        <v>8</v>
      </c>
      <c r="K245" t="e">
        <f>VLOOKUP(G245,Sheet3!B:E,4,0)</f>
        <v>#N/A</v>
      </c>
      <c r="O245" s="10" t="e">
        <f t="shared" si="3"/>
        <v>#N/A</v>
      </c>
      <c r="P245" s="11" t="e">
        <f>VLOOKUP(C245,DE_PARA!H:I,2,0)</f>
        <v>#N/A</v>
      </c>
      <c r="Q245" s="11" t="e">
        <f>VLOOKUP(F245,'BASE CONTATOS'!C:D,2,0)</f>
        <v>#N/A</v>
      </c>
    </row>
    <row r="246" spans="2:17" x14ac:dyDescent="0.3">
      <c r="B246">
        <f>CSV!M245</f>
        <v>2019</v>
      </c>
      <c r="C246">
        <f>CSV!O245</f>
        <v>6</v>
      </c>
      <c r="D246" s="6">
        <f>CSV!P245</f>
        <v>18</v>
      </c>
      <c r="F246">
        <f>CSV!K245</f>
        <v>62286</v>
      </c>
      <c r="G246">
        <f>CSV!L245</f>
        <v>2349</v>
      </c>
      <c r="H246" t="str">
        <f>IFERROR(VLOOKUP(G246,Sheet3!B:C,2,0),"")</f>
        <v>AÇÚCAR</v>
      </c>
      <c r="I246">
        <v>5</v>
      </c>
      <c r="K246">
        <f>VLOOKUP(G246,Sheet3!B:E,4,0)</f>
        <v>10.74</v>
      </c>
      <c r="O246" s="10">
        <f t="shared" si="3"/>
        <v>10.74</v>
      </c>
      <c r="P246" s="11" t="str">
        <f>VLOOKUP(C246,DE_PARA!H:I,2,0)</f>
        <v>Junho</v>
      </c>
      <c r="Q246" s="11" t="str">
        <f>VLOOKUP(F246,'BASE CONTATOS'!C:D,2,0)</f>
        <v>Steffan</v>
      </c>
    </row>
    <row r="247" spans="2:17" hidden="1" x14ac:dyDescent="0.3">
      <c r="B247" t="str">
        <f>CSV!M246</f>
        <v/>
      </c>
      <c r="C247" t="str">
        <f>CSV!O246</f>
        <v/>
      </c>
      <c r="D247" s="6" t="e">
        <f>CSV!P246</f>
        <v>#VALUE!</v>
      </c>
      <c r="F247" t="str">
        <f>CSV!K246</f>
        <v/>
      </c>
      <c r="G247" t="str">
        <f>CSV!L246</f>
        <v/>
      </c>
      <c r="H247" t="str">
        <f>IFERROR(VLOOKUP(G247,Sheet3!B:C,2,0),"")</f>
        <v/>
      </c>
      <c r="I247">
        <v>4</v>
      </c>
      <c r="K247" t="e">
        <f>VLOOKUP(G247,Sheet3!B:E,4,0)</f>
        <v>#N/A</v>
      </c>
      <c r="O247" s="10" t="e">
        <f t="shared" si="3"/>
        <v>#N/A</v>
      </c>
      <c r="P247" s="11" t="e">
        <f>VLOOKUP(C247,DE_PARA!H:I,2,0)</f>
        <v>#N/A</v>
      </c>
      <c r="Q247" s="11" t="e">
        <f>VLOOKUP(F247,'BASE CONTATOS'!C:D,2,0)</f>
        <v>#N/A</v>
      </c>
    </row>
    <row r="248" spans="2:17" x14ac:dyDescent="0.3">
      <c r="B248">
        <f>CSV!M247</f>
        <v>2019</v>
      </c>
      <c r="C248">
        <f>CSV!O247</f>
        <v>6</v>
      </c>
      <c r="D248" s="6">
        <f>CSV!P247</f>
        <v>11</v>
      </c>
      <c r="F248">
        <f>CSV!K247</f>
        <v>56365</v>
      </c>
      <c r="G248">
        <f>CSV!L247</f>
        <v>988</v>
      </c>
      <c r="H248" t="str">
        <f>IFERROR(VLOOKUP(G248,Sheet3!B:C,2,0),"")</f>
        <v>MACARRÃO</v>
      </c>
      <c r="I248">
        <v>2</v>
      </c>
      <c r="K248">
        <f>VLOOKUP(G248,Sheet3!B:E,4,0)</f>
        <v>4.75</v>
      </c>
      <c r="O248" s="10">
        <f t="shared" si="3"/>
        <v>4.75</v>
      </c>
      <c r="P248" s="11" t="str">
        <f>VLOOKUP(C248,DE_PARA!H:I,2,0)</f>
        <v>Junho</v>
      </c>
      <c r="Q248" s="11" t="str">
        <f>VLOOKUP(F248,'BASE CONTATOS'!C:D,2,0)</f>
        <v>Dr. Januário</v>
      </c>
    </row>
    <row r="249" spans="2:17" hidden="1" x14ac:dyDescent="0.3">
      <c r="B249" t="str">
        <f>CSV!M248</f>
        <v/>
      </c>
      <c r="C249" t="str">
        <f>CSV!O248</f>
        <v/>
      </c>
      <c r="D249" s="6" t="e">
        <f>CSV!P248</f>
        <v>#VALUE!</v>
      </c>
      <c r="F249" t="str">
        <f>CSV!K248</f>
        <v/>
      </c>
      <c r="G249" t="str">
        <f>CSV!L248</f>
        <v/>
      </c>
      <c r="H249" t="str">
        <f>IFERROR(VLOOKUP(G249,Sheet3!B:C,2,0),"")</f>
        <v/>
      </c>
      <c r="I249">
        <v>6</v>
      </c>
      <c r="K249" t="e">
        <f>VLOOKUP(G249,Sheet3!B:E,4,0)</f>
        <v>#N/A</v>
      </c>
      <c r="O249" s="10" t="e">
        <f t="shared" si="3"/>
        <v>#N/A</v>
      </c>
      <c r="P249" s="11" t="e">
        <f>VLOOKUP(C249,DE_PARA!H:I,2,0)</f>
        <v>#N/A</v>
      </c>
      <c r="Q249" s="11" t="e">
        <f>VLOOKUP(F249,'BASE CONTATOS'!C:D,2,0)</f>
        <v>#N/A</v>
      </c>
    </row>
    <row r="250" spans="2:17" x14ac:dyDescent="0.3">
      <c r="B250">
        <f>CSV!M249</f>
        <v>2019</v>
      </c>
      <c r="C250">
        <f>CSV!O249</f>
        <v>6</v>
      </c>
      <c r="D250" s="6">
        <f>CSV!P249</f>
        <v>4</v>
      </c>
      <c r="F250">
        <f>CSV!K249</f>
        <v>27697</v>
      </c>
      <c r="G250">
        <f>CSV!L249</f>
        <v>503</v>
      </c>
      <c r="H250" t="str">
        <f>IFERROR(VLOOKUP(G250,Sheet3!B:C,2,0),"")</f>
        <v>CARVÃO</v>
      </c>
      <c r="I250">
        <v>4</v>
      </c>
      <c r="K250">
        <f>VLOOKUP(G250,Sheet3!B:E,4,0)</f>
        <v>15.94</v>
      </c>
      <c r="O250" s="10">
        <f t="shared" si="3"/>
        <v>15.94</v>
      </c>
      <c r="P250" s="11" t="str">
        <f>VLOOKUP(C250,DE_PARA!H:I,2,0)</f>
        <v>Junho</v>
      </c>
      <c r="Q250" s="11" t="e">
        <f>VLOOKUP(F250,'BASE CONTATOS'!C:D,2,0)</f>
        <v>#N/A</v>
      </c>
    </row>
    <row r="251" spans="2:17" hidden="1" x14ac:dyDescent="0.3">
      <c r="B251" t="str">
        <f>CSV!M250</f>
        <v/>
      </c>
      <c r="C251" t="str">
        <f>CSV!O250</f>
        <v/>
      </c>
      <c r="D251" s="6" t="e">
        <f>CSV!P250</f>
        <v>#VALUE!</v>
      </c>
      <c r="F251" t="str">
        <f>CSV!K250</f>
        <v/>
      </c>
      <c r="G251" t="str">
        <f>CSV!L250</f>
        <v/>
      </c>
      <c r="H251" t="str">
        <f>IFERROR(VLOOKUP(G251,Sheet3!B:C,2,0),"")</f>
        <v/>
      </c>
      <c r="I251">
        <v>4</v>
      </c>
      <c r="K251" t="e">
        <f>VLOOKUP(G251,Sheet3!B:E,4,0)</f>
        <v>#N/A</v>
      </c>
      <c r="O251" s="10" t="e">
        <f t="shared" si="3"/>
        <v>#N/A</v>
      </c>
      <c r="P251" s="11" t="e">
        <f>VLOOKUP(C251,DE_PARA!H:I,2,0)</f>
        <v>#N/A</v>
      </c>
      <c r="Q251" s="11" t="e">
        <f>VLOOKUP(F251,'BASE CONTATOS'!C:D,2,0)</f>
        <v>#N/A</v>
      </c>
    </row>
    <row r="252" spans="2:17" x14ac:dyDescent="0.3">
      <c r="B252">
        <f>CSV!M251</f>
        <v>2019</v>
      </c>
      <c r="C252">
        <f>CSV!O251</f>
        <v>6</v>
      </c>
      <c r="D252" s="6">
        <f>CSV!P251</f>
        <v>21</v>
      </c>
      <c r="F252">
        <f>CSV!K251</f>
        <v>56365</v>
      </c>
      <c r="G252">
        <f>CSV!L251</f>
        <v>504</v>
      </c>
      <c r="H252" t="str">
        <f>IFERROR(VLOOKUP(G252,Sheet3!B:C,2,0),"")</f>
        <v>LEITE</v>
      </c>
      <c r="I252">
        <v>10</v>
      </c>
      <c r="K252">
        <f>VLOOKUP(G252,Sheet3!B:E,4,0)</f>
        <v>3.99</v>
      </c>
      <c r="O252" s="10">
        <f t="shared" si="3"/>
        <v>3.99</v>
      </c>
      <c r="P252" s="11" t="str">
        <f>VLOOKUP(C252,DE_PARA!H:I,2,0)</f>
        <v>Junho</v>
      </c>
      <c r="Q252" s="11" t="str">
        <f>VLOOKUP(F252,'BASE CONTATOS'!C:D,2,0)</f>
        <v>Dr. Januário</v>
      </c>
    </row>
    <row r="253" spans="2:17" hidden="1" x14ac:dyDescent="0.3">
      <c r="B253" t="str">
        <f>CSV!M252</f>
        <v/>
      </c>
      <c r="C253" t="str">
        <f>CSV!O252</f>
        <v/>
      </c>
      <c r="D253" s="6" t="e">
        <f>CSV!P252</f>
        <v>#VALUE!</v>
      </c>
      <c r="F253" t="str">
        <f>CSV!K252</f>
        <v/>
      </c>
      <c r="G253" t="str">
        <f>CSV!L252</f>
        <v/>
      </c>
      <c r="H253" t="str">
        <f>IFERROR(VLOOKUP(G253,Sheet3!B:C,2,0),"")</f>
        <v/>
      </c>
      <c r="I253">
        <v>3</v>
      </c>
      <c r="K253" t="e">
        <f>VLOOKUP(G253,Sheet3!B:E,4,0)</f>
        <v>#N/A</v>
      </c>
      <c r="O253" s="10" t="e">
        <f t="shared" si="3"/>
        <v>#N/A</v>
      </c>
      <c r="P253" s="11" t="e">
        <f>VLOOKUP(C253,DE_PARA!H:I,2,0)</f>
        <v>#N/A</v>
      </c>
      <c r="Q253" s="11" t="e">
        <f>VLOOKUP(F253,'BASE CONTATOS'!C:D,2,0)</f>
        <v>#N/A</v>
      </c>
    </row>
    <row r="254" spans="2:17" x14ac:dyDescent="0.3">
      <c r="B254">
        <f>CSV!M253</f>
        <v>2019</v>
      </c>
      <c r="C254">
        <f>CSV!O253</f>
        <v>6</v>
      </c>
      <c r="D254" s="6">
        <f>CSV!P253</f>
        <v>30</v>
      </c>
      <c r="F254">
        <f>CSV!K253</f>
        <v>62286</v>
      </c>
      <c r="G254">
        <f>CSV!L253</f>
        <v>9096</v>
      </c>
      <c r="H254" t="str">
        <f>IFERROR(VLOOKUP(G254,Sheet3!B:C,2,0),"")</f>
        <v>AVEIA</v>
      </c>
      <c r="I254">
        <v>10</v>
      </c>
      <c r="K254">
        <f>VLOOKUP(G254,Sheet3!B:E,4,0)</f>
        <v>13.9</v>
      </c>
      <c r="O254" s="10">
        <f t="shared" si="3"/>
        <v>13.9</v>
      </c>
      <c r="P254" s="11" t="str">
        <f>VLOOKUP(C254,DE_PARA!H:I,2,0)</f>
        <v>Junho</v>
      </c>
      <c r="Q254" s="11" t="str">
        <f>VLOOKUP(F254,'BASE CONTATOS'!C:D,2,0)</f>
        <v>Steffan</v>
      </c>
    </row>
    <row r="255" spans="2:17" hidden="1" x14ac:dyDescent="0.3">
      <c r="B255" t="str">
        <f>CSV!M254</f>
        <v/>
      </c>
      <c r="C255" t="str">
        <f>CSV!O254</f>
        <v/>
      </c>
      <c r="D255" s="6" t="e">
        <f>CSV!P254</f>
        <v>#VALUE!</v>
      </c>
      <c r="F255" t="str">
        <f>CSV!K254</f>
        <v/>
      </c>
      <c r="G255" t="str">
        <f>CSV!L254</f>
        <v/>
      </c>
      <c r="H255" t="str">
        <f>IFERROR(VLOOKUP(G255,Sheet3!B:C,2,0),"")</f>
        <v/>
      </c>
      <c r="I255">
        <v>8</v>
      </c>
      <c r="K255" t="e">
        <f>VLOOKUP(G255,Sheet3!B:E,4,0)</f>
        <v>#N/A</v>
      </c>
      <c r="O255" s="10" t="e">
        <f t="shared" si="3"/>
        <v>#N/A</v>
      </c>
      <c r="P255" s="11" t="e">
        <f>VLOOKUP(C255,DE_PARA!H:I,2,0)</f>
        <v>#N/A</v>
      </c>
      <c r="Q255" s="11" t="e">
        <f>VLOOKUP(F255,'BASE CONTATOS'!C:D,2,0)</f>
        <v>#N/A</v>
      </c>
    </row>
    <row r="256" spans="2:17" x14ac:dyDescent="0.3">
      <c r="B256">
        <f>CSV!M255</f>
        <v>2019</v>
      </c>
      <c r="C256">
        <f>CSV!O255</f>
        <v>6</v>
      </c>
      <c r="D256" s="6">
        <f>CSV!P255</f>
        <v>18</v>
      </c>
      <c r="F256">
        <f>CSV!K255</f>
        <v>90364</v>
      </c>
      <c r="G256">
        <f>CSV!L255</f>
        <v>2349</v>
      </c>
      <c r="H256" t="str">
        <f>IFERROR(VLOOKUP(G256,Sheet3!B:C,2,0),"")</f>
        <v>AÇÚCAR</v>
      </c>
      <c r="I256">
        <v>9</v>
      </c>
      <c r="K256">
        <f>VLOOKUP(G256,Sheet3!B:E,4,0)</f>
        <v>10.74</v>
      </c>
      <c r="O256" s="10">
        <f t="shared" si="3"/>
        <v>10.74</v>
      </c>
      <c r="P256" s="11" t="str">
        <f>VLOOKUP(C256,DE_PARA!H:I,2,0)</f>
        <v>Junho</v>
      </c>
      <c r="Q256" s="11" t="str">
        <f>VLOOKUP(F256,'BASE CONTATOS'!C:D,2,0)</f>
        <v>Thomaz</v>
      </c>
    </row>
    <row r="257" spans="2:17" hidden="1" x14ac:dyDescent="0.3">
      <c r="B257" t="str">
        <f>CSV!M256</f>
        <v/>
      </c>
      <c r="C257" t="str">
        <f>CSV!O256</f>
        <v/>
      </c>
      <c r="D257" s="6" t="e">
        <f>CSV!P256</f>
        <v>#VALUE!</v>
      </c>
      <c r="F257" t="str">
        <f>CSV!K256</f>
        <v/>
      </c>
      <c r="G257" t="str">
        <f>CSV!L256</f>
        <v/>
      </c>
      <c r="H257" t="str">
        <f>IFERROR(VLOOKUP(G257,Sheet3!B:C,2,0),"")</f>
        <v/>
      </c>
      <c r="I257">
        <v>3</v>
      </c>
      <c r="K257" t="e">
        <f>VLOOKUP(G257,Sheet3!B:E,4,0)</f>
        <v>#N/A</v>
      </c>
      <c r="O257" s="10" t="e">
        <f t="shared" si="3"/>
        <v>#N/A</v>
      </c>
      <c r="P257" s="11" t="e">
        <f>VLOOKUP(C257,DE_PARA!H:I,2,0)</f>
        <v>#N/A</v>
      </c>
      <c r="Q257" s="11" t="e">
        <f>VLOOKUP(F257,'BASE CONTATOS'!C:D,2,0)</f>
        <v>#N/A</v>
      </c>
    </row>
    <row r="258" spans="2:17" x14ac:dyDescent="0.3">
      <c r="B258">
        <f>CSV!M257</f>
        <v>2019</v>
      </c>
      <c r="C258">
        <f>CSV!O257</f>
        <v>6</v>
      </c>
      <c r="D258" s="6">
        <f>CSV!P257</f>
        <v>6</v>
      </c>
      <c r="F258">
        <f>CSV!K257</f>
        <v>57543</v>
      </c>
      <c r="G258">
        <f>CSV!L257</f>
        <v>2349</v>
      </c>
      <c r="H258" t="str">
        <f>IFERROR(VLOOKUP(G258,Sheet3!B:C,2,0),"")</f>
        <v>AÇÚCAR</v>
      </c>
      <c r="I258">
        <v>10</v>
      </c>
      <c r="K258">
        <f>VLOOKUP(G258,Sheet3!B:E,4,0)</f>
        <v>10.74</v>
      </c>
      <c r="O258" s="10">
        <f t="shared" si="3"/>
        <v>10.74</v>
      </c>
      <c r="P258" s="11" t="str">
        <f>VLOOKUP(C258,DE_PARA!H:I,2,0)</f>
        <v>Junho</v>
      </c>
      <c r="Q258" s="11" t="str">
        <f>VLOOKUP(F258,'BASE CONTATOS'!C:D,2,0)</f>
        <v>Stella</v>
      </c>
    </row>
    <row r="259" spans="2:17" hidden="1" x14ac:dyDescent="0.3">
      <c r="B259" t="str">
        <f>CSV!M258</f>
        <v/>
      </c>
      <c r="C259" t="str">
        <f>CSV!O258</f>
        <v/>
      </c>
      <c r="D259" s="6" t="e">
        <f>CSV!P258</f>
        <v>#VALUE!</v>
      </c>
      <c r="F259" t="str">
        <f>CSV!K258</f>
        <v/>
      </c>
      <c r="G259" t="str">
        <f>CSV!L258</f>
        <v/>
      </c>
      <c r="H259" t="str">
        <f>IFERROR(VLOOKUP(G259,Sheet3!B:C,2,0),"")</f>
        <v/>
      </c>
      <c r="I259">
        <v>10</v>
      </c>
      <c r="K259" t="e">
        <f>VLOOKUP(G259,Sheet3!B:E,4,0)</f>
        <v>#N/A</v>
      </c>
      <c r="O259" s="10" t="e">
        <f t="shared" ref="O259:O322" si="4">IF(K259&gt;0,K259,"PENDENTE")</f>
        <v>#N/A</v>
      </c>
      <c r="P259" s="11" t="e">
        <f>VLOOKUP(C259,DE_PARA!H:I,2,0)</f>
        <v>#N/A</v>
      </c>
      <c r="Q259" s="11" t="e">
        <f>VLOOKUP(F259,'BASE CONTATOS'!C:D,2,0)</f>
        <v>#N/A</v>
      </c>
    </row>
    <row r="260" spans="2:17" x14ac:dyDescent="0.3">
      <c r="B260">
        <f>CSV!M259</f>
        <v>2019</v>
      </c>
      <c r="C260">
        <f>CSV!O259</f>
        <v>6</v>
      </c>
      <c r="D260" s="6">
        <f>CSV!P259</f>
        <v>21</v>
      </c>
      <c r="F260">
        <f>CSV!K259</f>
        <v>90364</v>
      </c>
      <c r="G260">
        <f>CSV!L259</f>
        <v>503</v>
      </c>
      <c r="H260" t="str">
        <f>IFERROR(VLOOKUP(G260,Sheet3!B:C,2,0),"")</f>
        <v>CARVÃO</v>
      </c>
      <c r="I260">
        <v>7</v>
      </c>
      <c r="K260">
        <f>VLOOKUP(G260,Sheet3!B:E,4,0)</f>
        <v>15.94</v>
      </c>
      <c r="O260" s="10">
        <f t="shared" si="4"/>
        <v>15.94</v>
      </c>
      <c r="P260" s="11" t="str">
        <f>VLOOKUP(C260,DE_PARA!H:I,2,0)</f>
        <v>Junho</v>
      </c>
      <c r="Q260" s="11" t="str">
        <f>VLOOKUP(F260,'BASE CONTATOS'!C:D,2,0)</f>
        <v>Thomaz</v>
      </c>
    </row>
    <row r="261" spans="2:17" hidden="1" x14ac:dyDescent="0.3">
      <c r="B261" t="str">
        <f>CSV!M260</f>
        <v/>
      </c>
      <c r="C261" t="str">
        <f>CSV!O260</f>
        <v/>
      </c>
      <c r="D261" s="6" t="e">
        <f>CSV!P260</f>
        <v>#VALUE!</v>
      </c>
      <c r="F261" t="str">
        <f>CSV!K260</f>
        <v/>
      </c>
      <c r="G261" t="str">
        <f>CSV!L260</f>
        <v/>
      </c>
      <c r="H261" t="str">
        <f>IFERROR(VLOOKUP(G261,Sheet3!B:C,2,0),"")</f>
        <v/>
      </c>
      <c r="I261">
        <v>8</v>
      </c>
      <c r="K261" t="e">
        <f>VLOOKUP(G261,Sheet3!B:E,4,0)</f>
        <v>#N/A</v>
      </c>
      <c r="O261" s="10" t="e">
        <f t="shared" si="4"/>
        <v>#N/A</v>
      </c>
      <c r="P261" s="11" t="e">
        <f>VLOOKUP(C261,DE_PARA!H:I,2,0)</f>
        <v>#N/A</v>
      </c>
      <c r="Q261" s="11" t="e">
        <f>VLOOKUP(F261,'BASE CONTATOS'!C:D,2,0)</f>
        <v>#N/A</v>
      </c>
    </row>
    <row r="262" spans="2:17" x14ac:dyDescent="0.3">
      <c r="B262">
        <f>CSV!M261</f>
        <v>2019</v>
      </c>
      <c r="C262">
        <f>CSV!O261</f>
        <v>6</v>
      </c>
      <c r="D262" s="6">
        <f>CSV!P261</f>
        <v>30</v>
      </c>
      <c r="F262">
        <f>CSV!K261</f>
        <v>98663</v>
      </c>
      <c r="G262">
        <f>CSV!L261</f>
        <v>9084</v>
      </c>
      <c r="H262" t="str">
        <f>IFERROR(VLOOKUP(G262,Sheet3!B:C,2,0),"")</f>
        <v>MEL</v>
      </c>
      <c r="I262">
        <v>1</v>
      </c>
      <c r="K262">
        <f>VLOOKUP(G262,Sheet3!B:E,4,0)</f>
        <v>19.190000000000001</v>
      </c>
      <c r="O262" s="10">
        <f t="shared" si="4"/>
        <v>19.190000000000001</v>
      </c>
      <c r="P262" s="11" t="str">
        <f>VLOOKUP(C262,DE_PARA!H:I,2,0)</f>
        <v>Junho</v>
      </c>
      <c r="Q262" s="11" t="str">
        <f>VLOOKUP(F262,'BASE CONTATOS'!C:D,2,0)</f>
        <v>Natalia</v>
      </c>
    </row>
    <row r="263" spans="2:17" hidden="1" x14ac:dyDescent="0.3">
      <c r="B263" t="str">
        <f>CSV!M262</f>
        <v/>
      </c>
      <c r="C263" t="str">
        <f>CSV!O262</f>
        <v/>
      </c>
      <c r="D263" s="6" t="e">
        <f>CSV!P262</f>
        <v>#VALUE!</v>
      </c>
      <c r="F263" t="str">
        <f>CSV!K262</f>
        <v/>
      </c>
      <c r="G263" t="str">
        <f>CSV!L262</f>
        <v/>
      </c>
      <c r="H263" t="str">
        <f>IFERROR(VLOOKUP(G263,Sheet3!B:C,2,0),"")</f>
        <v/>
      </c>
      <c r="I263">
        <v>3</v>
      </c>
      <c r="K263" t="e">
        <f>VLOOKUP(G263,Sheet3!B:E,4,0)</f>
        <v>#N/A</v>
      </c>
      <c r="O263" s="10" t="e">
        <f t="shared" si="4"/>
        <v>#N/A</v>
      </c>
      <c r="P263" s="11" t="e">
        <f>VLOOKUP(C263,DE_PARA!H:I,2,0)</f>
        <v>#N/A</v>
      </c>
      <c r="Q263" s="11" t="e">
        <f>VLOOKUP(F263,'BASE CONTATOS'!C:D,2,0)</f>
        <v>#N/A</v>
      </c>
    </row>
    <row r="264" spans="2:17" x14ac:dyDescent="0.3">
      <c r="B264">
        <f>CSV!M263</f>
        <v>2019</v>
      </c>
      <c r="C264">
        <f>CSV!O263</f>
        <v>6</v>
      </c>
      <c r="D264" s="6">
        <f>CSV!P263</f>
        <v>2</v>
      </c>
      <c r="F264">
        <f>CSV!K263</f>
        <v>98663</v>
      </c>
      <c r="G264">
        <f>CSV!L263</f>
        <v>9096</v>
      </c>
      <c r="H264" t="str">
        <f>IFERROR(VLOOKUP(G264,Sheet3!B:C,2,0),"")</f>
        <v>AVEIA</v>
      </c>
      <c r="I264">
        <v>4</v>
      </c>
      <c r="K264">
        <f>VLOOKUP(G264,Sheet3!B:E,4,0)</f>
        <v>13.9</v>
      </c>
      <c r="O264" s="10">
        <f t="shared" si="4"/>
        <v>13.9</v>
      </c>
      <c r="P264" s="11" t="str">
        <f>VLOOKUP(C264,DE_PARA!H:I,2,0)</f>
        <v>Junho</v>
      </c>
      <c r="Q264" s="11" t="str">
        <f>VLOOKUP(F264,'BASE CONTATOS'!C:D,2,0)</f>
        <v>Natalia</v>
      </c>
    </row>
    <row r="265" spans="2:17" hidden="1" x14ac:dyDescent="0.3">
      <c r="B265" t="str">
        <f>CSV!M264</f>
        <v/>
      </c>
      <c r="C265" t="str">
        <f>CSV!O264</f>
        <v/>
      </c>
      <c r="D265" s="6" t="e">
        <f>CSV!P264</f>
        <v>#VALUE!</v>
      </c>
      <c r="F265" t="str">
        <f>CSV!K264</f>
        <v/>
      </c>
      <c r="G265" t="str">
        <f>CSV!L264</f>
        <v/>
      </c>
      <c r="H265" t="str">
        <f>IFERROR(VLOOKUP(G265,Sheet3!B:C,2,0),"")</f>
        <v/>
      </c>
      <c r="I265">
        <v>1</v>
      </c>
      <c r="K265" t="e">
        <f>VLOOKUP(G265,Sheet3!B:E,4,0)</f>
        <v>#N/A</v>
      </c>
      <c r="O265" s="10" t="e">
        <f t="shared" si="4"/>
        <v>#N/A</v>
      </c>
      <c r="P265" s="11" t="e">
        <f>VLOOKUP(C265,DE_PARA!H:I,2,0)</f>
        <v>#N/A</v>
      </c>
      <c r="Q265" s="11" t="e">
        <f>VLOOKUP(F265,'BASE CONTATOS'!C:D,2,0)</f>
        <v>#N/A</v>
      </c>
    </row>
    <row r="266" spans="2:17" x14ac:dyDescent="0.3">
      <c r="B266">
        <f>CSV!M265</f>
        <v>2019</v>
      </c>
      <c r="C266">
        <f>CSV!O265</f>
        <v>7</v>
      </c>
      <c r="D266" s="6">
        <f>CSV!P265</f>
        <v>24</v>
      </c>
      <c r="F266">
        <f>CSV!K265</f>
        <v>62286</v>
      </c>
      <c r="G266">
        <f>CSV!L265</f>
        <v>2349</v>
      </c>
      <c r="H266" t="str">
        <f>IFERROR(VLOOKUP(G266,Sheet3!B:C,2,0),"")</f>
        <v>AÇÚCAR</v>
      </c>
      <c r="I266">
        <v>10</v>
      </c>
      <c r="K266">
        <f>VLOOKUP(G266,Sheet3!B:E,4,0)</f>
        <v>10.74</v>
      </c>
      <c r="O266" s="10">
        <f t="shared" si="4"/>
        <v>10.74</v>
      </c>
      <c r="P266" s="11" t="str">
        <f>VLOOKUP(C266,DE_PARA!H:I,2,0)</f>
        <v>Julho</v>
      </c>
      <c r="Q266" s="11" t="str">
        <f>VLOOKUP(F266,'BASE CONTATOS'!C:D,2,0)</f>
        <v>Steffan</v>
      </c>
    </row>
    <row r="267" spans="2:17" hidden="1" x14ac:dyDescent="0.3">
      <c r="B267" t="str">
        <f>CSV!M266</f>
        <v/>
      </c>
      <c r="C267" t="str">
        <f>CSV!O266</f>
        <v/>
      </c>
      <c r="D267" s="6" t="e">
        <f>CSV!P266</f>
        <v>#VALUE!</v>
      </c>
      <c r="F267" t="str">
        <f>CSV!K266</f>
        <v/>
      </c>
      <c r="G267" t="str">
        <f>CSV!L266</f>
        <v/>
      </c>
      <c r="H267" t="str">
        <f>IFERROR(VLOOKUP(G267,Sheet3!B:C,2,0),"")</f>
        <v/>
      </c>
      <c r="I267">
        <v>1</v>
      </c>
      <c r="K267" t="e">
        <f>VLOOKUP(G267,Sheet3!B:E,4,0)</f>
        <v>#N/A</v>
      </c>
      <c r="O267" s="10" t="e">
        <f t="shared" si="4"/>
        <v>#N/A</v>
      </c>
      <c r="P267" s="11" t="e">
        <f>VLOOKUP(C267,DE_PARA!H:I,2,0)</f>
        <v>#N/A</v>
      </c>
      <c r="Q267" s="11" t="e">
        <f>VLOOKUP(F267,'BASE CONTATOS'!C:D,2,0)</f>
        <v>#N/A</v>
      </c>
    </row>
    <row r="268" spans="2:17" x14ac:dyDescent="0.3">
      <c r="B268">
        <f>CSV!M267</f>
        <v>2019</v>
      </c>
      <c r="C268">
        <f>CSV!O267</f>
        <v>7</v>
      </c>
      <c r="D268" s="6">
        <f>CSV!P267</f>
        <v>19</v>
      </c>
      <c r="F268">
        <f>CSV!K267</f>
        <v>56365</v>
      </c>
      <c r="G268">
        <f>CSV!L267</f>
        <v>1164</v>
      </c>
      <c r="H268" t="str">
        <f>IFERROR(VLOOKUP(G268,Sheet3!B:C,2,0),"")</f>
        <v>QUEIJO</v>
      </c>
      <c r="I268">
        <v>5</v>
      </c>
      <c r="K268">
        <f>VLOOKUP(G268,Sheet3!B:E,4,0)</f>
        <v>27.41</v>
      </c>
      <c r="O268" s="10">
        <f t="shared" si="4"/>
        <v>27.41</v>
      </c>
      <c r="P268" s="11" t="str">
        <f>VLOOKUP(C268,DE_PARA!H:I,2,0)</f>
        <v>Julho</v>
      </c>
      <c r="Q268" s="11" t="str">
        <f>VLOOKUP(F268,'BASE CONTATOS'!C:D,2,0)</f>
        <v>Dr. Januário</v>
      </c>
    </row>
    <row r="269" spans="2:17" hidden="1" x14ac:dyDescent="0.3">
      <c r="B269" t="str">
        <f>CSV!M268</f>
        <v/>
      </c>
      <c r="C269" t="str">
        <f>CSV!O268</f>
        <v/>
      </c>
      <c r="D269" s="6" t="e">
        <f>CSV!P268</f>
        <v>#VALUE!</v>
      </c>
      <c r="F269" t="str">
        <f>CSV!K268</f>
        <v/>
      </c>
      <c r="G269" t="str">
        <f>CSV!L268</f>
        <v/>
      </c>
      <c r="H269" t="str">
        <f>IFERROR(VLOOKUP(G269,Sheet3!B:C,2,0),"")</f>
        <v/>
      </c>
      <c r="I269">
        <v>5</v>
      </c>
      <c r="K269" t="e">
        <f>VLOOKUP(G269,Sheet3!B:E,4,0)</f>
        <v>#N/A</v>
      </c>
      <c r="O269" s="10" t="e">
        <f t="shared" si="4"/>
        <v>#N/A</v>
      </c>
      <c r="P269" s="11" t="e">
        <f>VLOOKUP(C269,DE_PARA!H:I,2,0)</f>
        <v>#N/A</v>
      </c>
      <c r="Q269" s="11" t="e">
        <f>VLOOKUP(F269,'BASE CONTATOS'!C:D,2,0)</f>
        <v>#N/A</v>
      </c>
    </row>
    <row r="270" spans="2:17" x14ac:dyDescent="0.3">
      <c r="B270">
        <f>CSV!M269</f>
        <v>2019</v>
      </c>
      <c r="C270">
        <f>CSV!O269</f>
        <v>7</v>
      </c>
      <c r="D270" s="6">
        <f>CSV!P269</f>
        <v>13</v>
      </c>
      <c r="F270">
        <f>CSV!K269</f>
        <v>62286</v>
      </c>
      <c r="G270">
        <f>CSV!L269</f>
        <v>9084</v>
      </c>
      <c r="H270" t="str">
        <f>IFERROR(VLOOKUP(G270,Sheet3!B:C,2,0),"")</f>
        <v>MEL</v>
      </c>
      <c r="I270">
        <v>10</v>
      </c>
      <c r="K270">
        <f>VLOOKUP(G270,Sheet3!B:E,4,0)</f>
        <v>19.190000000000001</v>
      </c>
      <c r="O270" s="10">
        <f t="shared" si="4"/>
        <v>19.190000000000001</v>
      </c>
      <c r="P270" s="11" t="str">
        <f>VLOOKUP(C270,DE_PARA!H:I,2,0)</f>
        <v>Julho</v>
      </c>
      <c r="Q270" s="11" t="str">
        <f>VLOOKUP(F270,'BASE CONTATOS'!C:D,2,0)</f>
        <v>Steffan</v>
      </c>
    </row>
    <row r="271" spans="2:17" hidden="1" x14ac:dyDescent="0.3">
      <c r="B271" t="str">
        <f>CSV!M270</f>
        <v/>
      </c>
      <c r="C271" t="str">
        <f>CSV!O270</f>
        <v/>
      </c>
      <c r="D271" s="6" t="e">
        <f>CSV!P270</f>
        <v>#VALUE!</v>
      </c>
      <c r="F271" t="str">
        <f>CSV!K270</f>
        <v/>
      </c>
      <c r="G271" t="str">
        <f>CSV!L270</f>
        <v/>
      </c>
      <c r="H271" t="str">
        <f>IFERROR(VLOOKUP(G271,Sheet3!B:C,2,0),"")</f>
        <v/>
      </c>
      <c r="I271">
        <v>5</v>
      </c>
      <c r="K271" t="e">
        <f>VLOOKUP(G271,Sheet3!B:E,4,0)</f>
        <v>#N/A</v>
      </c>
      <c r="O271" s="10" t="e">
        <f t="shared" si="4"/>
        <v>#N/A</v>
      </c>
      <c r="P271" s="11" t="e">
        <f>VLOOKUP(C271,DE_PARA!H:I,2,0)</f>
        <v>#N/A</v>
      </c>
      <c r="Q271" s="11" t="e">
        <f>VLOOKUP(F271,'BASE CONTATOS'!C:D,2,0)</f>
        <v>#N/A</v>
      </c>
    </row>
    <row r="272" spans="2:17" x14ac:dyDescent="0.3">
      <c r="B272">
        <f>CSV!M271</f>
        <v>2019</v>
      </c>
      <c r="C272">
        <f>CSV!O271</f>
        <v>7</v>
      </c>
      <c r="D272" s="6">
        <f>CSV!P271</f>
        <v>28</v>
      </c>
      <c r="F272">
        <f>CSV!K271</f>
        <v>98663</v>
      </c>
      <c r="G272">
        <f>CSV!L271</f>
        <v>988</v>
      </c>
      <c r="H272" t="str">
        <f>IFERROR(VLOOKUP(G272,Sheet3!B:C,2,0),"")</f>
        <v>MACARRÃO</v>
      </c>
      <c r="I272">
        <v>8</v>
      </c>
      <c r="K272">
        <f>VLOOKUP(G272,Sheet3!B:E,4,0)</f>
        <v>4.75</v>
      </c>
      <c r="O272" s="10">
        <f t="shared" si="4"/>
        <v>4.75</v>
      </c>
      <c r="P272" s="11" t="str">
        <f>VLOOKUP(C272,DE_PARA!H:I,2,0)</f>
        <v>Julho</v>
      </c>
      <c r="Q272" s="11" t="str">
        <f>VLOOKUP(F272,'BASE CONTATOS'!C:D,2,0)</f>
        <v>Natalia</v>
      </c>
    </row>
    <row r="273" spans="2:17" hidden="1" x14ac:dyDescent="0.3">
      <c r="B273" t="str">
        <f>CSV!M272</f>
        <v/>
      </c>
      <c r="C273" t="str">
        <f>CSV!O272</f>
        <v/>
      </c>
      <c r="D273" s="6" t="e">
        <f>CSV!P272</f>
        <v>#VALUE!</v>
      </c>
      <c r="F273" t="str">
        <f>CSV!K272</f>
        <v/>
      </c>
      <c r="G273" t="str">
        <f>CSV!L272</f>
        <v/>
      </c>
      <c r="H273" t="str">
        <f>IFERROR(VLOOKUP(G273,Sheet3!B:C,2,0),"")</f>
        <v/>
      </c>
      <c r="I273">
        <v>1</v>
      </c>
      <c r="K273" t="e">
        <f>VLOOKUP(G273,Sheet3!B:E,4,0)</f>
        <v>#N/A</v>
      </c>
      <c r="O273" s="10" t="e">
        <f t="shared" si="4"/>
        <v>#N/A</v>
      </c>
      <c r="P273" s="11" t="e">
        <f>VLOOKUP(C273,DE_PARA!H:I,2,0)</f>
        <v>#N/A</v>
      </c>
      <c r="Q273" s="11" t="e">
        <f>VLOOKUP(F273,'BASE CONTATOS'!C:D,2,0)</f>
        <v>#N/A</v>
      </c>
    </row>
    <row r="274" spans="2:17" x14ac:dyDescent="0.3">
      <c r="B274">
        <f>CSV!M273</f>
        <v>2019</v>
      </c>
      <c r="C274">
        <f>CSV!O273</f>
        <v>7</v>
      </c>
      <c r="D274" s="6">
        <f>CSV!P273</f>
        <v>15</v>
      </c>
      <c r="F274">
        <f>CSV!K273</f>
        <v>27697</v>
      </c>
      <c r="G274">
        <f>CSV!L273</f>
        <v>504</v>
      </c>
      <c r="H274" t="str">
        <f>IFERROR(VLOOKUP(G274,Sheet3!B:C,2,0),"")</f>
        <v>LEITE</v>
      </c>
      <c r="I274">
        <v>6</v>
      </c>
      <c r="K274">
        <f>VLOOKUP(G274,Sheet3!B:E,4,0)</f>
        <v>3.99</v>
      </c>
      <c r="O274" s="10">
        <f t="shared" si="4"/>
        <v>3.99</v>
      </c>
      <c r="P274" s="11" t="str">
        <f>VLOOKUP(C274,DE_PARA!H:I,2,0)</f>
        <v>Julho</v>
      </c>
      <c r="Q274" s="11" t="e">
        <f>VLOOKUP(F274,'BASE CONTATOS'!C:D,2,0)</f>
        <v>#N/A</v>
      </c>
    </row>
    <row r="275" spans="2:17" hidden="1" x14ac:dyDescent="0.3">
      <c r="B275" t="str">
        <f>CSV!M274</f>
        <v/>
      </c>
      <c r="C275" t="str">
        <f>CSV!O274</f>
        <v/>
      </c>
      <c r="D275" s="6" t="e">
        <f>CSV!P274</f>
        <v>#VALUE!</v>
      </c>
      <c r="F275" t="str">
        <f>CSV!K274</f>
        <v/>
      </c>
      <c r="G275" t="str">
        <f>CSV!L274</f>
        <v/>
      </c>
      <c r="H275" t="str">
        <f>IFERROR(VLOOKUP(G275,Sheet3!B:C,2,0),"")</f>
        <v/>
      </c>
      <c r="I275">
        <v>3</v>
      </c>
      <c r="K275" t="e">
        <f>VLOOKUP(G275,Sheet3!B:E,4,0)</f>
        <v>#N/A</v>
      </c>
      <c r="O275" s="10" t="e">
        <f t="shared" si="4"/>
        <v>#N/A</v>
      </c>
      <c r="P275" s="11" t="e">
        <f>VLOOKUP(C275,DE_PARA!H:I,2,0)</f>
        <v>#N/A</v>
      </c>
      <c r="Q275" s="11" t="e">
        <f>VLOOKUP(F275,'BASE CONTATOS'!C:D,2,0)</f>
        <v>#N/A</v>
      </c>
    </row>
    <row r="276" spans="2:17" x14ac:dyDescent="0.3">
      <c r="B276">
        <f>CSV!M275</f>
        <v>2019</v>
      </c>
      <c r="C276">
        <f>CSV!O275</f>
        <v>7</v>
      </c>
      <c r="D276" s="6">
        <f>CSV!P275</f>
        <v>17</v>
      </c>
      <c r="F276">
        <f>CSV!K275</f>
        <v>62900</v>
      </c>
      <c r="G276">
        <f>CSV!L275</f>
        <v>988</v>
      </c>
      <c r="H276" t="str">
        <f>IFERROR(VLOOKUP(G276,Sheet3!B:C,2,0),"")</f>
        <v>MACARRÃO</v>
      </c>
      <c r="I276">
        <v>3</v>
      </c>
      <c r="K276">
        <f>VLOOKUP(G276,Sheet3!B:E,4,0)</f>
        <v>4.75</v>
      </c>
      <c r="O276" s="10">
        <f t="shared" si="4"/>
        <v>4.75</v>
      </c>
      <c r="P276" s="11" t="str">
        <f>VLOOKUP(C276,DE_PARA!H:I,2,0)</f>
        <v>Julho</v>
      </c>
      <c r="Q276" s="11" t="str">
        <f>VLOOKUP(F276,'BASE CONTATOS'!C:D,2,0)</f>
        <v>Bial</v>
      </c>
    </row>
    <row r="277" spans="2:17" hidden="1" x14ac:dyDescent="0.3">
      <c r="B277" t="str">
        <f>CSV!M276</f>
        <v/>
      </c>
      <c r="C277" t="str">
        <f>CSV!O276</f>
        <v/>
      </c>
      <c r="D277" s="6" t="e">
        <f>CSV!P276</f>
        <v>#VALUE!</v>
      </c>
      <c r="F277" t="str">
        <f>CSV!K276</f>
        <v/>
      </c>
      <c r="G277" t="str">
        <f>CSV!L276</f>
        <v/>
      </c>
      <c r="H277" t="str">
        <f>IFERROR(VLOOKUP(G277,Sheet3!B:C,2,0),"")</f>
        <v/>
      </c>
      <c r="I277">
        <v>7</v>
      </c>
      <c r="K277" t="e">
        <f>VLOOKUP(G277,Sheet3!B:E,4,0)</f>
        <v>#N/A</v>
      </c>
      <c r="O277" s="10" t="e">
        <f t="shared" si="4"/>
        <v>#N/A</v>
      </c>
      <c r="P277" s="11" t="e">
        <f>VLOOKUP(C277,DE_PARA!H:I,2,0)</f>
        <v>#N/A</v>
      </c>
      <c r="Q277" s="11" t="e">
        <f>VLOOKUP(F277,'BASE CONTATOS'!C:D,2,0)</f>
        <v>#N/A</v>
      </c>
    </row>
    <row r="278" spans="2:17" x14ac:dyDescent="0.3">
      <c r="B278">
        <f>CSV!M277</f>
        <v>2019</v>
      </c>
      <c r="C278">
        <f>CSV!O277</f>
        <v>7</v>
      </c>
      <c r="D278" s="6">
        <f>CSV!P277</f>
        <v>6</v>
      </c>
      <c r="F278">
        <f>CSV!K277</f>
        <v>56365</v>
      </c>
      <c r="G278">
        <f>CSV!L277</f>
        <v>9084</v>
      </c>
      <c r="H278" t="str">
        <f>IFERROR(VLOOKUP(G278,Sheet3!B:C,2,0),"")</f>
        <v>MEL</v>
      </c>
      <c r="I278">
        <v>1</v>
      </c>
      <c r="K278">
        <f>VLOOKUP(G278,Sheet3!B:E,4,0)</f>
        <v>19.190000000000001</v>
      </c>
      <c r="O278" s="10">
        <f t="shared" si="4"/>
        <v>19.190000000000001</v>
      </c>
      <c r="P278" s="11" t="str">
        <f>VLOOKUP(C278,DE_PARA!H:I,2,0)</f>
        <v>Julho</v>
      </c>
      <c r="Q278" s="11" t="str">
        <f>VLOOKUP(F278,'BASE CONTATOS'!C:D,2,0)</f>
        <v>Dr. Januário</v>
      </c>
    </row>
    <row r="279" spans="2:17" hidden="1" x14ac:dyDescent="0.3">
      <c r="B279" t="str">
        <f>CSV!M278</f>
        <v/>
      </c>
      <c r="C279" t="str">
        <f>CSV!O278</f>
        <v/>
      </c>
      <c r="D279" s="6" t="e">
        <f>CSV!P278</f>
        <v>#VALUE!</v>
      </c>
      <c r="F279" t="str">
        <f>CSV!K278</f>
        <v/>
      </c>
      <c r="G279" t="str">
        <f>CSV!L278</f>
        <v/>
      </c>
      <c r="H279" t="str">
        <f>IFERROR(VLOOKUP(G279,Sheet3!B:C,2,0),"")</f>
        <v/>
      </c>
      <c r="I279">
        <v>1</v>
      </c>
      <c r="K279" t="e">
        <f>VLOOKUP(G279,Sheet3!B:E,4,0)</f>
        <v>#N/A</v>
      </c>
      <c r="O279" s="10" t="e">
        <f t="shared" si="4"/>
        <v>#N/A</v>
      </c>
      <c r="P279" s="11" t="e">
        <f>VLOOKUP(C279,DE_PARA!H:I,2,0)</f>
        <v>#N/A</v>
      </c>
      <c r="Q279" s="11" t="e">
        <f>VLOOKUP(F279,'BASE CONTATOS'!C:D,2,0)</f>
        <v>#N/A</v>
      </c>
    </row>
    <row r="280" spans="2:17" x14ac:dyDescent="0.3">
      <c r="B280">
        <f>CSV!M279</f>
        <v>2019</v>
      </c>
      <c r="C280">
        <f>CSV!O279</f>
        <v>7</v>
      </c>
      <c r="D280" s="6">
        <f>CSV!P279</f>
        <v>1</v>
      </c>
      <c r="F280">
        <f>CSV!K279</f>
        <v>62286</v>
      </c>
      <c r="G280">
        <f>CSV!L279</f>
        <v>1164</v>
      </c>
      <c r="H280" t="str">
        <f>IFERROR(VLOOKUP(G280,Sheet3!B:C,2,0),"")</f>
        <v>QUEIJO</v>
      </c>
      <c r="I280">
        <v>10</v>
      </c>
      <c r="K280">
        <f>VLOOKUP(G280,Sheet3!B:E,4,0)</f>
        <v>27.41</v>
      </c>
      <c r="O280" s="10">
        <f t="shared" si="4"/>
        <v>27.41</v>
      </c>
      <c r="P280" s="11" t="str">
        <f>VLOOKUP(C280,DE_PARA!H:I,2,0)</f>
        <v>Julho</v>
      </c>
      <c r="Q280" s="11" t="str">
        <f>VLOOKUP(F280,'BASE CONTATOS'!C:D,2,0)</f>
        <v>Steffan</v>
      </c>
    </row>
    <row r="281" spans="2:17" hidden="1" x14ac:dyDescent="0.3">
      <c r="B281" t="str">
        <f>CSV!M280</f>
        <v/>
      </c>
      <c r="C281" t="str">
        <f>CSV!O280</f>
        <v/>
      </c>
      <c r="D281" s="6" t="e">
        <f>CSV!P280</f>
        <v>#VALUE!</v>
      </c>
      <c r="F281" t="str">
        <f>CSV!K280</f>
        <v/>
      </c>
      <c r="G281" t="str">
        <f>CSV!L280</f>
        <v/>
      </c>
      <c r="H281" t="str">
        <f>IFERROR(VLOOKUP(G281,Sheet3!B:C,2,0),"")</f>
        <v/>
      </c>
      <c r="I281">
        <v>1</v>
      </c>
      <c r="K281" t="e">
        <f>VLOOKUP(G281,Sheet3!B:E,4,0)</f>
        <v>#N/A</v>
      </c>
      <c r="O281" s="10" t="e">
        <f t="shared" si="4"/>
        <v>#N/A</v>
      </c>
      <c r="P281" s="11" t="e">
        <f>VLOOKUP(C281,DE_PARA!H:I,2,0)</f>
        <v>#N/A</v>
      </c>
      <c r="Q281" s="11" t="e">
        <f>VLOOKUP(F281,'BASE CONTATOS'!C:D,2,0)</f>
        <v>#N/A</v>
      </c>
    </row>
    <row r="282" spans="2:17" x14ac:dyDescent="0.3">
      <c r="B282">
        <f>CSV!M281</f>
        <v>2019</v>
      </c>
      <c r="C282">
        <f>CSV!O281</f>
        <v>7</v>
      </c>
      <c r="D282" s="6">
        <f>CSV!P281</f>
        <v>3</v>
      </c>
      <c r="F282">
        <f>CSV!K281</f>
        <v>90364</v>
      </c>
      <c r="G282">
        <f>CSV!L281</f>
        <v>2349</v>
      </c>
      <c r="H282" t="str">
        <f>IFERROR(VLOOKUP(G282,Sheet3!B:C,2,0),"")</f>
        <v>AÇÚCAR</v>
      </c>
      <c r="I282">
        <v>3</v>
      </c>
      <c r="K282">
        <f>VLOOKUP(G282,Sheet3!B:E,4,0)</f>
        <v>10.74</v>
      </c>
      <c r="O282" s="10">
        <f t="shared" si="4"/>
        <v>10.74</v>
      </c>
      <c r="P282" s="11" t="str">
        <f>VLOOKUP(C282,DE_PARA!H:I,2,0)</f>
        <v>Julho</v>
      </c>
      <c r="Q282" s="11" t="str">
        <f>VLOOKUP(F282,'BASE CONTATOS'!C:D,2,0)</f>
        <v>Thomaz</v>
      </c>
    </row>
    <row r="283" spans="2:17" hidden="1" x14ac:dyDescent="0.3">
      <c r="B283" t="str">
        <f>CSV!M282</f>
        <v/>
      </c>
      <c r="C283" t="str">
        <f>CSV!O282</f>
        <v/>
      </c>
      <c r="D283" s="6" t="e">
        <f>CSV!P282</f>
        <v>#VALUE!</v>
      </c>
      <c r="F283" t="str">
        <f>CSV!K282</f>
        <v/>
      </c>
      <c r="G283" t="str">
        <f>CSV!L282</f>
        <v/>
      </c>
      <c r="H283" t="str">
        <f>IFERROR(VLOOKUP(G283,Sheet3!B:C,2,0),"")</f>
        <v/>
      </c>
      <c r="I283">
        <v>2</v>
      </c>
      <c r="K283" t="e">
        <f>VLOOKUP(G283,Sheet3!B:E,4,0)</f>
        <v>#N/A</v>
      </c>
      <c r="O283" s="10" t="e">
        <f t="shared" si="4"/>
        <v>#N/A</v>
      </c>
      <c r="P283" s="11" t="e">
        <f>VLOOKUP(C283,DE_PARA!H:I,2,0)</f>
        <v>#N/A</v>
      </c>
      <c r="Q283" s="11" t="e">
        <f>VLOOKUP(F283,'BASE CONTATOS'!C:D,2,0)</f>
        <v>#N/A</v>
      </c>
    </row>
    <row r="284" spans="2:17" x14ac:dyDescent="0.3">
      <c r="B284">
        <f>CSV!M283</f>
        <v>2019</v>
      </c>
      <c r="C284">
        <f>CSV!O283</f>
        <v>7</v>
      </c>
      <c r="D284" s="6">
        <f>CSV!P283</f>
        <v>16</v>
      </c>
      <c r="F284">
        <f>CSV!K283</f>
        <v>62286</v>
      </c>
      <c r="G284">
        <f>CSV!L283</f>
        <v>2350</v>
      </c>
      <c r="H284" t="str">
        <f>IFERROR(VLOOKUP(G284,Sheet3!B:C,2,0),"")</f>
        <v>BISCOITO</v>
      </c>
      <c r="I284">
        <v>4</v>
      </c>
      <c r="K284">
        <f>VLOOKUP(G284,Sheet3!B:E,4,0)</f>
        <v>3.94</v>
      </c>
      <c r="O284" s="10">
        <f t="shared" si="4"/>
        <v>3.94</v>
      </c>
      <c r="P284" s="11" t="str">
        <f>VLOOKUP(C284,DE_PARA!H:I,2,0)</f>
        <v>Julho</v>
      </c>
      <c r="Q284" s="11" t="str">
        <f>VLOOKUP(F284,'BASE CONTATOS'!C:D,2,0)</f>
        <v>Steffan</v>
      </c>
    </row>
    <row r="285" spans="2:17" hidden="1" x14ac:dyDescent="0.3">
      <c r="B285" t="str">
        <f>CSV!M284</f>
        <v/>
      </c>
      <c r="C285" t="str">
        <f>CSV!O284</f>
        <v/>
      </c>
      <c r="D285" s="6" t="e">
        <f>CSV!P284</f>
        <v>#VALUE!</v>
      </c>
      <c r="F285" t="str">
        <f>CSV!K284</f>
        <v/>
      </c>
      <c r="G285" t="str">
        <f>CSV!L284</f>
        <v/>
      </c>
      <c r="H285" t="str">
        <f>IFERROR(VLOOKUP(G285,Sheet3!B:C,2,0),"")</f>
        <v/>
      </c>
      <c r="I285">
        <v>5</v>
      </c>
      <c r="K285" t="e">
        <f>VLOOKUP(G285,Sheet3!B:E,4,0)</f>
        <v>#N/A</v>
      </c>
      <c r="O285" s="10" t="e">
        <f t="shared" si="4"/>
        <v>#N/A</v>
      </c>
      <c r="P285" s="11" t="e">
        <f>VLOOKUP(C285,DE_PARA!H:I,2,0)</f>
        <v>#N/A</v>
      </c>
      <c r="Q285" s="11" t="e">
        <f>VLOOKUP(F285,'BASE CONTATOS'!C:D,2,0)</f>
        <v>#N/A</v>
      </c>
    </row>
    <row r="286" spans="2:17" x14ac:dyDescent="0.3">
      <c r="B286">
        <f>CSV!M285</f>
        <v>2019</v>
      </c>
      <c r="C286">
        <f>CSV!O285</f>
        <v>7</v>
      </c>
      <c r="D286" s="6">
        <f>CSV!P285</f>
        <v>15</v>
      </c>
      <c r="F286">
        <f>CSV!K285</f>
        <v>62286</v>
      </c>
      <c r="G286">
        <f>CSV!L285</f>
        <v>9096</v>
      </c>
      <c r="H286" t="str">
        <f>IFERROR(VLOOKUP(G286,Sheet3!B:C,2,0),"")</f>
        <v>AVEIA</v>
      </c>
      <c r="I286">
        <v>6</v>
      </c>
      <c r="K286">
        <f>VLOOKUP(G286,Sheet3!B:E,4,0)</f>
        <v>13.9</v>
      </c>
      <c r="O286" s="10">
        <f t="shared" si="4"/>
        <v>13.9</v>
      </c>
      <c r="P286" s="11" t="str">
        <f>VLOOKUP(C286,DE_PARA!H:I,2,0)</f>
        <v>Julho</v>
      </c>
      <c r="Q286" s="11" t="str">
        <f>VLOOKUP(F286,'BASE CONTATOS'!C:D,2,0)</f>
        <v>Steffan</v>
      </c>
    </row>
    <row r="287" spans="2:17" hidden="1" x14ac:dyDescent="0.3">
      <c r="B287" t="str">
        <f>CSV!M286</f>
        <v/>
      </c>
      <c r="C287" t="str">
        <f>CSV!O286</f>
        <v/>
      </c>
      <c r="D287" s="6" t="e">
        <f>CSV!P286</f>
        <v>#VALUE!</v>
      </c>
      <c r="F287" t="str">
        <f>CSV!K286</f>
        <v/>
      </c>
      <c r="G287" t="str">
        <f>CSV!L286</f>
        <v/>
      </c>
      <c r="H287" t="str">
        <f>IFERROR(VLOOKUP(G287,Sheet3!B:C,2,0),"")</f>
        <v/>
      </c>
      <c r="I287">
        <v>9</v>
      </c>
      <c r="K287" t="e">
        <f>VLOOKUP(G287,Sheet3!B:E,4,0)</f>
        <v>#N/A</v>
      </c>
      <c r="O287" s="10" t="e">
        <f t="shared" si="4"/>
        <v>#N/A</v>
      </c>
      <c r="P287" s="11" t="e">
        <f>VLOOKUP(C287,DE_PARA!H:I,2,0)</f>
        <v>#N/A</v>
      </c>
      <c r="Q287" s="11" t="e">
        <f>VLOOKUP(F287,'BASE CONTATOS'!C:D,2,0)</f>
        <v>#N/A</v>
      </c>
    </row>
    <row r="288" spans="2:17" x14ac:dyDescent="0.3">
      <c r="B288">
        <f>CSV!M287</f>
        <v>2019</v>
      </c>
      <c r="C288">
        <f>CSV!O287</f>
        <v>7</v>
      </c>
      <c r="D288" s="6">
        <f>CSV!P287</f>
        <v>3</v>
      </c>
      <c r="F288">
        <f>CSV!K287</f>
        <v>57543</v>
      </c>
      <c r="G288">
        <f>CSV!L287</f>
        <v>2349</v>
      </c>
      <c r="H288" t="str">
        <f>IFERROR(VLOOKUP(G288,Sheet3!B:C,2,0),"")</f>
        <v>AÇÚCAR</v>
      </c>
      <c r="I288">
        <v>1</v>
      </c>
      <c r="K288">
        <f>VLOOKUP(G288,Sheet3!B:E,4,0)</f>
        <v>10.74</v>
      </c>
      <c r="O288" s="10">
        <f t="shared" si="4"/>
        <v>10.74</v>
      </c>
      <c r="P288" s="11" t="str">
        <f>VLOOKUP(C288,DE_PARA!H:I,2,0)</f>
        <v>Julho</v>
      </c>
      <c r="Q288" s="11" t="str">
        <f>VLOOKUP(F288,'BASE CONTATOS'!C:D,2,0)</f>
        <v>Stella</v>
      </c>
    </row>
    <row r="289" spans="2:17" hidden="1" x14ac:dyDescent="0.3">
      <c r="B289" t="str">
        <f>CSV!M288</f>
        <v/>
      </c>
      <c r="C289" t="str">
        <f>CSV!O288</f>
        <v/>
      </c>
      <c r="D289" s="6" t="e">
        <f>CSV!P288</f>
        <v>#VALUE!</v>
      </c>
      <c r="F289" t="str">
        <f>CSV!K288</f>
        <v/>
      </c>
      <c r="G289" t="str">
        <f>CSV!L288</f>
        <v/>
      </c>
      <c r="H289" t="str">
        <f>IFERROR(VLOOKUP(G289,Sheet3!B:C,2,0),"")</f>
        <v/>
      </c>
      <c r="I289">
        <v>4</v>
      </c>
      <c r="K289" t="e">
        <f>VLOOKUP(G289,Sheet3!B:E,4,0)</f>
        <v>#N/A</v>
      </c>
      <c r="O289" s="10" t="e">
        <f t="shared" si="4"/>
        <v>#N/A</v>
      </c>
      <c r="P289" s="11" t="e">
        <f>VLOOKUP(C289,DE_PARA!H:I,2,0)</f>
        <v>#N/A</v>
      </c>
      <c r="Q289" s="11" t="e">
        <f>VLOOKUP(F289,'BASE CONTATOS'!C:D,2,0)</f>
        <v>#N/A</v>
      </c>
    </row>
    <row r="290" spans="2:17" x14ac:dyDescent="0.3">
      <c r="B290">
        <f>CSV!M289</f>
        <v>2019</v>
      </c>
      <c r="C290">
        <f>CSV!O289</f>
        <v>7</v>
      </c>
      <c r="D290" s="6">
        <f>CSV!P289</f>
        <v>18</v>
      </c>
      <c r="F290">
        <f>CSV!K289</f>
        <v>90364</v>
      </c>
      <c r="G290">
        <f>CSV!L289</f>
        <v>504</v>
      </c>
      <c r="H290" t="str">
        <f>IFERROR(VLOOKUP(G290,Sheet3!B:C,2,0),"")</f>
        <v>LEITE</v>
      </c>
      <c r="I290">
        <v>6</v>
      </c>
      <c r="K290">
        <f>VLOOKUP(G290,Sheet3!B:E,4,0)</f>
        <v>3.99</v>
      </c>
      <c r="O290" s="10">
        <f t="shared" si="4"/>
        <v>3.99</v>
      </c>
      <c r="P290" s="11" t="str">
        <f>VLOOKUP(C290,DE_PARA!H:I,2,0)</f>
        <v>Julho</v>
      </c>
      <c r="Q290" s="11" t="str">
        <f>VLOOKUP(F290,'BASE CONTATOS'!C:D,2,0)</f>
        <v>Thomaz</v>
      </c>
    </row>
    <row r="291" spans="2:17" hidden="1" x14ac:dyDescent="0.3">
      <c r="B291" t="str">
        <f>CSV!M290</f>
        <v/>
      </c>
      <c r="C291" t="str">
        <f>CSV!O290</f>
        <v/>
      </c>
      <c r="D291" s="6" t="e">
        <f>CSV!P290</f>
        <v>#VALUE!</v>
      </c>
      <c r="F291" t="str">
        <f>CSV!K290</f>
        <v/>
      </c>
      <c r="G291" t="str">
        <f>CSV!L290</f>
        <v/>
      </c>
      <c r="H291" t="str">
        <f>IFERROR(VLOOKUP(G291,Sheet3!B:C,2,0),"")</f>
        <v/>
      </c>
      <c r="I291">
        <v>6</v>
      </c>
      <c r="K291" t="e">
        <f>VLOOKUP(G291,Sheet3!B:E,4,0)</f>
        <v>#N/A</v>
      </c>
      <c r="O291" s="10" t="e">
        <f t="shared" si="4"/>
        <v>#N/A</v>
      </c>
      <c r="P291" s="11" t="e">
        <f>VLOOKUP(C291,DE_PARA!H:I,2,0)</f>
        <v>#N/A</v>
      </c>
      <c r="Q291" s="11" t="e">
        <f>VLOOKUP(F291,'BASE CONTATOS'!C:D,2,0)</f>
        <v>#N/A</v>
      </c>
    </row>
    <row r="292" spans="2:17" x14ac:dyDescent="0.3">
      <c r="B292">
        <f>CSV!M291</f>
        <v>2019</v>
      </c>
      <c r="C292">
        <f>CSV!O291</f>
        <v>7</v>
      </c>
      <c r="D292" s="6">
        <f>CSV!P291</f>
        <v>30</v>
      </c>
      <c r="F292">
        <f>CSV!K291</f>
        <v>62286</v>
      </c>
      <c r="G292">
        <f>CSV!L291</f>
        <v>9087</v>
      </c>
      <c r="H292" t="str">
        <f>IFERROR(VLOOKUP(G292,Sheet3!B:C,2,0),"")</f>
        <v>FARINHA</v>
      </c>
      <c r="I292">
        <v>3</v>
      </c>
      <c r="K292">
        <f>VLOOKUP(G292,Sheet3!B:E,4,0)</f>
        <v>19.399999999999999</v>
      </c>
      <c r="O292" s="10">
        <f t="shared" si="4"/>
        <v>19.399999999999999</v>
      </c>
      <c r="P292" s="11" t="str">
        <f>VLOOKUP(C292,DE_PARA!H:I,2,0)</f>
        <v>Julho</v>
      </c>
      <c r="Q292" s="11" t="str">
        <f>VLOOKUP(F292,'BASE CONTATOS'!C:D,2,0)</f>
        <v>Steffan</v>
      </c>
    </row>
    <row r="293" spans="2:17" hidden="1" x14ac:dyDescent="0.3">
      <c r="B293" t="str">
        <f>CSV!M292</f>
        <v/>
      </c>
      <c r="C293" t="str">
        <f>CSV!O292</f>
        <v/>
      </c>
      <c r="D293" s="6" t="e">
        <f>CSV!P292</f>
        <v>#VALUE!</v>
      </c>
      <c r="F293" t="str">
        <f>CSV!K292</f>
        <v/>
      </c>
      <c r="G293" t="str">
        <f>CSV!L292</f>
        <v/>
      </c>
      <c r="H293" t="str">
        <f>IFERROR(VLOOKUP(G293,Sheet3!B:C,2,0),"")</f>
        <v/>
      </c>
      <c r="I293">
        <v>3</v>
      </c>
      <c r="K293" t="e">
        <f>VLOOKUP(G293,Sheet3!B:E,4,0)</f>
        <v>#N/A</v>
      </c>
      <c r="O293" s="10" t="e">
        <f t="shared" si="4"/>
        <v>#N/A</v>
      </c>
      <c r="P293" s="11" t="e">
        <f>VLOOKUP(C293,DE_PARA!H:I,2,0)</f>
        <v>#N/A</v>
      </c>
      <c r="Q293" s="11" t="e">
        <f>VLOOKUP(F293,'BASE CONTATOS'!C:D,2,0)</f>
        <v>#N/A</v>
      </c>
    </row>
    <row r="294" spans="2:17" x14ac:dyDescent="0.3">
      <c r="B294">
        <f>CSV!M293</f>
        <v>2019</v>
      </c>
      <c r="C294">
        <f>CSV!O293</f>
        <v>7</v>
      </c>
      <c r="D294" s="6">
        <f>CSV!P293</f>
        <v>12</v>
      </c>
      <c r="F294">
        <f>CSV!K293</f>
        <v>98663</v>
      </c>
      <c r="G294">
        <f>CSV!L293</f>
        <v>9096</v>
      </c>
      <c r="H294" t="str">
        <f>IFERROR(VLOOKUP(G294,Sheet3!B:C,2,0),"")</f>
        <v>AVEIA</v>
      </c>
      <c r="I294">
        <v>2</v>
      </c>
      <c r="K294">
        <f>VLOOKUP(G294,Sheet3!B:E,4,0)</f>
        <v>13.9</v>
      </c>
      <c r="O294" s="10">
        <f t="shared" si="4"/>
        <v>13.9</v>
      </c>
      <c r="P294" s="11" t="str">
        <f>VLOOKUP(C294,DE_PARA!H:I,2,0)</f>
        <v>Julho</v>
      </c>
      <c r="Q294" s="11" t="str">
        <f>VLOOKUP(F294,'BASE CONTATOS'!C:D,2,0)</f>
        <v>Natalia</v>
      </c>
    </row>
    <row r="295" spans="2:17" hidden="1" x14ac:dyDescent="0.3">
      <c r="B295" t="str">
        <f>CSV!M294</f>
        <v/>
      </c>
      <c r="C295" t="str">
        <f>CSV!O294</f>
        <v/>
      </c>
      <c r="D295" s="6" t="e">
        <f>CSV!P294</f>
        <v>#VALUE!</v>
      </c>
      <c r="F295" t="str">
        <f>CSV!K294</f>
        <v/>
      </c>
      <c r="G295" t="str">
        <f>CSV!L294</f>
        <v/>
      </c>
      <c r="H295" t="str">
        <f>IFERROR(VLOOKUP(G295,Sheet3!B:C,2,0),"")</f>
        <v/>
      </c>
      <c r="I295">
        <v>1</v>
      </c>
      <c r="K295" t="e">
        <f>VLOOKUP(G295,Sheet3!B:E,4,0)</f>
        <v>#N/A</v>
      </c>
      <c r="O295" s="10" t="e">
        <f t="shared" si="4"/>
        <v>#N/A</v>
      </c>
      <c r="P295" s="11" t="e">
        <f>VLOOKUP(C295,DE_PARA!H:I,2,0)</f>
        <v>#N/A</v>
      </c>
      <c r="Q295" s="11" t="e">
        <f>VLOOKUP(F295,'BASE CONTATOS'!C:D,2,0)</f>
        <v>#N/A</v>
      </c>
    </row>
    <row r="296" spans="2:17" x14ac:dyDescent="0.3">
      <c r="B296">
        <f>CSV!M295</f>
        <v>2019</v>
      </c>
      <c r="C296">
        <f>CSV!O295</f>
        <v>7</v>
      </c>
      <c r="D296" s="6">
        <f>CSV!P295</f>
        <v>28</v>
      </c>
      <c r="F296">
        <f>CSV!K295</f>
        <v>27697</v>
      </c>
      <c r="G296">
        <f>CSV!L295</f>
        <v>2349</v>
      </c>
      <c r="H296" t="str">
        <f>IFERROR(VLOOKUP(G296,Sheet3!B:C,2,0),"")</f>
        <v>AÇÚCAR</v>
      </c>
      <c r="I296">
        <v>7</v>
      </c>
      <c r="K296">
        <f>VLOOKUP(G296,Sheet3!B:E,4,0)</f>
        <v>10.74</v>
      </c>
      <c r="O296" s="10">
        <f t="shared" si="4"/>
        <v>10.74</v>
      </c>
      <c r="P296" s="11" t="str">
        <f>VLOOKUP(C296,DE_PARA!H:I,2,0)</f>
        <v>Julho</v>
      </c>
      <c r="Q296" s="11" t="e">
        <f>VLOOKUP(F296,'BASE CONTATOS'!C:D,2,0)</f>
        <v>#N/A</v>
      </c>
    </row>
    <row r="297" spans="2:17" hidden="1" x14ac:dyDescent="0.3">
      <c r="B297" t="str">
        <f>CSV!M296</f>
        <v/>
      </c>
      <c r="C297" t="str">
        <f>CSV!O296</f>
        <v/>
      </c>
      <c r="D297" s="6" t="e">
        <f>CSV!P296</f>
        <v>#VALUE!</v>
      </c>
      <c r="F297" t="str">
        <f>CSV!K296</f>
        <v/>
      </c>
      <c r="G297" t="str">
        <f>CSV!L296</f>
        <v/>
      </c>
      <c r="H297" t="str">
        <f>IFERROR(VLOOKUP(G297,Sheet3!B:C,2,0),"")</f>
        <v/>
      </c>
      <c r="I297">
        <v>8</v>
      </c>
      <c r="K297" t="e">
        <f>VLOOKUP(G297,Sheet3!B:E,4,0)</f>
        <v>#N/A</v>
      </c>
      <c r="O297" s="10" t="e">
        <f t="shared" si="4"/>
        <v>#N/A</v>
      </c>
      <c r="P297" s="11" t="e">
        <f>VLOOKUP(C297,DE_PARA!H:I,2,0)</f>
        <v>#N/A</v>
      </c>
      <c r="Q297" s="11" t="e">
        <f>VLOOKUP(F297,'BASE CONTATOS'!C:D,2,0)</f>
        <v>#N/A</v>
      </c>
    </row>
    <row r="298" spans="2:17" x14ac:dyDescent="0.3">
      <c r="B298">
        <f>CSV!M297</f>
        <v>2019</v>
      </c>
      <c r="C298">
        <f>CSV!O297</f>
        <v>7</v>
      </c>
      <c r="D298" s="6">
        <f>CSV!P297</f>
        <v>17</v>
      </c>
      <c r="F298">
        <f>CSV!K297</f>
        <v>98663</v>
      </c>
      <c r="G298">
        <f>CSV!L297</f>
        <v>9084</v>
      </c>
      <c r="H298" t="str">
        <f>IFERROR(VLOOKUP(G298,Sheet3!B:C,2,0),"")</f>
        <v>MEL</v>
      </c>
      <c r="I298">
        <v>6</v>
      </c>
      <c r="K298">
        <f>VLOOKUP(G298,Sheet3!B:E,4,0)</f>
        <v>19.190000000000001</v>
      </c>
      <c r="O298" s="10">
        <f t="shared" si="4"/>
        <v>19.190000000000001</v>
      </c>
      <c r="P298" s="11" t="str">
        <f>VLOOKUP(C298,DE_PARA!H:I,2,0)</f>
        <v>Julho</v>
      </c>
      <c r="Q298" s="11" t="str">
        <f>VLOOKUP(F298,'BASE CONTATOS'!C:D,2,0)</f>
        <v>Natalia</v>
      </c>
    </row>
    <row r="299" spans="2:17" hidden="1" x14ac:dyDescent="0.3">
      <c r="B299" t="str">
        <f>CSV!M298</f>
        <v/>
      </c>
      <c r="C299" t="str">
        <f>CSV!O298</f>
        <v/>
      </c>
      <c r="D299" s="6" t="e">
        <f>CSV!P298</f>
        <v>#VALUE!</v>
      </c>
      <c r="F299" t="str">
        <f>CSV!K298</f>
        <v/>
      </c>
      <c r="G299" t="str">
        <f>CSV!L298</f>
        <v/>
      </c>
      <c r="H299" t="str">
        <f>IFERROR(VLOOKUP(G299,Sheet3!B:C,2,0),"")</f>
        <v/>
      </c>
      <c r="I299">
        <v>3</v>
      </c>
      <c r="K299" t="e">
        <f>VLOOKUP(G299,Sheet3!B:E,4,0)</f>
        <v>#N/A</v>
      </c>
      <c r="O299" s="10" t="e">
        <f t="shared" si="4"/>
        <v>#N/A</v>
      </c>
      <c r="P299" s="11" t="e">
        <f>VLOOKUP(C299,DE_PARA!H:I,2,0)</f>
        <v>#N/A</v>
      </c>
      <c r="Q299" s="11" t="e">
        <f>VLOOKUP(F299,'BASE CONTATOS'!C:D,2,0)</f>
        <v>#N/A</v>
      </c>
    </row>
    <row r="300" spans="2:17" x14ac:dyDescent="0.3">
      <c r="B300">
        <f>CSV!M299</f>
        <v>2019</v>
      </c>
      <c r="C300">
        <f>CSV!O299</f>
        <v>7</v>
      </c>
      <c r="D300" s="6">
        <f>CSV!P299</f>
        <v>18</v>
      </c>
      <c r="F300">
        <f>CSV!K299</f>
        <v>90364</v>
      </c>
      <c r="G300">
        <f>CSV!L299</f>
        <v>9084</v>
      </c>
      <c r="H300" t="str">
        <f>IFERROR(VLOOKUP(G300,Sheet3!B:C,2,0),"")</f>
        <v>MEL</v>
      </c>
      <c r="I300">
        <v>3</v>
      </c>
      <c r="K300">
        <f>VLOOKUP(G300,Sheet3!B:E,4,0)</f>
        <v>19.190000000000001</v>
      </c>
      <c r="O300" s="10">
        <f t="shared" si="4"/>
        <v>19.190000000000001</v>
      </c>
      <c r="P300" s="11" t="str">
        <f>VLOOKUP(C300,DE_PARA!H:I,2,0)</f>
        <v>Julho</v>
      </c>
      <c r="Q300" s="11" t="str">
        <f>VLOOKUP(F300,'BASE CONTATOS'!C:D,2,0)</f>
        <v>Thomaz</v>
      </c>
    </row>
    <row r="301" spans="2:17" hidden="1" x14ac:dyDescent="0.3">
      <c r="B301" t="str">
        <f>CSV!M300</f>
        <v/>
      </c>
      <c r="C301" t="str">
        <f>CSV!O300</f>
        <v/>
      </c>
      <c r="D301" s="6" t="e">
        <f>CSV!P300</f>
        <v>#VALUE!</v>
      </c>
      <c r="F301" t="str">
        <f>CSV!K300</f>
        <v/>
      </c>
      <c r="G301" t="str">
        <f>CSV!L300</f>
        <v/>
      </c>
      <c r="H301" t="str">
        <f>IFERROR(VLOOKUP(G301,Sheet3!B:C,2,0),"")</f>
        <v/>
      </c>
      <c r="I301">
        <v>8</v>
      </c>
      <c r="K301" t="e">
        <f>VLOOKUP(G301,Sheet3!B:E,4,0)</f>
        <v>#N/A</v>
      </c>
      <c r="O301" s="10" t="e">
        <f t="shared" si="4"/>
        <v>#N/A</v>
      </c>
      <c r="P301" s="11" t="e">
        <f>VLOOKUP(C301,DE_PARA!H:I,2,0)</f>
        <v>#N/A</v>
      </c>
      <c r="Q301" s="11" t="e">
        <f>VLOOKUP(F301,'BASE CONTATOS'!C:D,2,0)</f>
        <v>#N/A</v>
      </c>
    </row>
    <row r="302" spans="2:17" x14ac:dyDescent="0.3">
      <c r="B302">
        <f>CSV!M301</f>
        <v>2019</v>
      </c>
      <c r="C302">
        <f>CSV!O301</f>
        <v>7</v>
      </c>
      <c r="D302" s="6">
        <f>CSV!P301</f>
        <v>2</v>
      </c>
      <c r="F302">
        <f>CSV!K301</f>
        <v>90364</v>
      </c>
      <c r="G302">
        <f>CSV!L301</f>
        <v>503</v>
      </c>
      <c r="H302" t="str">
        <f>IFERROR(VLOOKUP(G302,Sheet3!B:C,2,0),"")</f>
        <v>CARVÃO</v>
      </c>
      <c r="I302">
        <v>3</v>
      </c>
      <c r="K302">
        <f>VLOOKUP(G302,Sheet3!B:E,4,0)</f>
        <v>15.94</v>
      </c>
      <c r="O302" s="10">
        <f t="shared" si="4"/>
        <v>15.94</v>
      </c>
      <c r="P302" s="11" t="str">
        <f>VLOOKUP(C302,DE_PARA!H:I,2,0)</f>
        <v>Julho</v>
      </c>
      <c r="Q302" s="11" t="str">
        <f>VLOOKUP(F302,'BASE CONTATOS'!C:D,2,0)</f>
        <v>Thomaz</v>
      </c>
    </row>
    <row r="303" spans="2:17" hidden="1" x14ac:dyDescent="0.3">
      <c r="B303" t="str">
        <f>CSV!M302</f>
        <v/>
      </c>
      <c r="C303" t="str">
        <f>CSV!O302</f>
        <v/>
      </c>
      <c r="D303" s="6" t="e">
        <f>CSV!P302</f>
        <v>#VALUE!</v>
      </c>
      <c r="F303" t="str">
        <f>CSV!K302</f>
        <v/>
      </c>
      <c r="G303" t="str">
        <f>CSV!L302</f>
        <v/>
      </c>
      <c r="H303" t="str">
        <f>IFERROR(VLOOKUP(G303,Sheet3!B:C,2,0),"")</f>
        <v/>
      </c>
      <c r="I303">
        <v>3</v>
      </c>
      <c r="K303" t="e">
        <f>VLOOKUP(G303,Sheet3!B:E,4,0)</f>
        <v>#N/A</v>
      </c>
      <c r="O303" s="10" t="e">
        <f t="shared" si="4"/>
        <v>#N/A</v>
      </c>
      <c r="P303" s="11" t="e">
        <f>VLOOKUP(C303,DE_PARA!H:I,2,0)</f>
        <v>#N/A</v>
      </c>
      <c r="Q303" s="11" t="e">
        <f>VLOOKUP(F303,'BASE CONTATOS'!C:D,2,0)</f>
        <v>#N/A</v>
      </c>
    </row>
    <row r="304" spans="2:17" x14ac:dyDescent="0.3">
      <c r="B304">
        <f>CSV!M303</f>
        <v>2019</v>
      </c>
      <c r="C304">
        <f>CSV!O303</f>
        <v>7</v>
      </c>
      <c r="D304" s="6">
        <f>CSV!P303</f>
        <v>27</v>
      </c>
      <c r="F304">
        <f>CSV!K303</f>
        <v>27697</v>
      </c>
      <c r="G304">
        <f>CSV!L303</f>
        <v>2350</v>
      </c>
      <c r="H304" t="str">
        <f>IFERROR(VLOOKUP(G304,Sheet3!B:C,2,0),"")</f>
        <v>BISCOITO</v>
      </c>
      <c r="I304">
        <v>1</v>
      </c>
      <c r="K304">
        <f>VLOOKUP(G304,Sheet3!B:E,4,0)</f>
        <v>3.94</v>
      </c>
      <c r="O304" s="10">
        <f t="shared" si="4"/>
        <v>3.94</v>
      </c>
      <c r="P304" s="11" t="str">
        <f>VLOOKUP(C304,DE_PARA!H:I,2,0)</f>
        <v>Julho</v>
      </c>
      <c r="Q304" s="11" t="e">
        <f>VLOOKUP(F304,'BASE CONTATOS'!C:D,2,0)</f>
        <v>#N/A</v>
      </c>
    </row>
    <row r="305" spans="2:17" hidden="1" x14ac:dyDescent="0.3">
      <c r="B305" t="str">
        <f>CSV!M304</f>
        <v/>
      </c>
      <c r="C305" t="str">
        <f>CSV!O304</f>
        <v/>
      </c>
      <c r="D305" s="6" t="e">
        <f>CSV!P304</f>
        <v>#VALUE!</v>
      </c>
      <c r="F305" t="str">
        <f>CSV!K304</f>
        <v/>
      </c>
      <c r="G305" t="str">
        <f>CSV!L304</f>
        <v/>
      </c>
      <c r="H305" t="str">
        <f>IFERROR(VLOOKUP(G305,Sheet3!B:C,2,0),"")</f>
        <v/>
      </c>
      <c r="I305">
        <v>1</v>
      </c>
      <c r="K305" t="e">
        <f>VLOOKUP(G305,Sheet3!B:E,4,0)</f>
        <v>#N/A</v>
      </c>
      <c r="O305" s="10" t="e">
        <f t="shared" si="4"/>
        <v>#N/A</v>
      </c>
      <c r="P305" s="11" t="e">
        <f>VLOOKUP(C305,DE_PARA!H:I,2,0)</f>
        <v>#N/A</v>
      </c>
      <c r="Q305" s="11" t="e">
        <f>VLOOKUP(F305,'BASE CONTATOS'!C:D,2,0)</f>
        <v>#N/A</v>
      </c>
    </row>
    <row r="306" spans="2:17" x14ac:dyDescent="0.3">
      <c r="B306">
        <f>CSV!M305</f>
        <v>2019</v>
      </c>
      <c r="C306">
        <f>CSV!O305</f>
        <v>7</v>
      </c>
      <c r="D306" s="6">
        <f>CSV!P305</f>
        <v>18</v>
      </c>
      <c r="F306">
        <f>CSV!K305</f>
        <v>90364</v>
      </c>
      <c r="G306">
        <f>CSV!L305</f>
        <v>988</v>
      </c>
      <c r="H306" t="str">
        <f>IFERROR(VLOOKUP(G306,Sheet3!B:C,2,0),"")</f>
        <v>MACARRÃO</v>
      </c>
      <c r="I306">
        <v>1</v>
      </c>
      <c r="K306">
        <f>VLOOKUP(G306,Sheet3!B:E,4,0)</f>
        <v>4.75</v>
      </c>
      <c r="O306" s="10">
        <f t="shared" si="4"/>
        <v>4.75</v>
      </c>
      <c r="P306" s="11" t="str">
        <f>VLOOKUP(C306,DE_PARA!H:I,2,0)</f>
        <v>Julho</v>
      </c>
      <c r="Q306" s="11" t="str">
        <f>VLOOKUP(F306,'BASE CONTATOS'!C:D,2,0)</f>
        <v>Thomaz</v>
      </c>
    </row>
    <row r="307" spans="2:17" hidden="1" x14ac:dyDescent="0.3">
      <c r="B307" t="str">
        <f>CSV!M306</f>
        <v/>
      </c>
      <c r="C307" t="str">
        <f>CSV!O306</f>
        <v/>
      </c>
      <c r="D307" s="6" t="e">
        <f>CSV!P306</f>
        <v>#VALUE!</v>
      </c>
      <c r="F307" t="str">
        <f>CSV!K306</f>
        <v/>
      </c>
      <c r="G307" t="str">
        <f>CSV!L306</f>
        <v/>
      </c>
      <c r="H307" t="str">
        <f>IFERROR(VLOOKUP(G307,Sheet3!B:C,2,0),"")</f>
        <v/>
      </c>
      <c r="I307">
        <v>2</v>
      </c>
      <c r="K307" t="e">
        <f>VLOOKUP(G307,Sheet3!B:E,4,0)</f>
        <v>#N/A</v>
      </c>
      <c r="O307" s="10" t="e">
        <f t="shared" si="4"/>
        <v>#N/A</v>
      </c>
      <c r="P307" s="11" t="e">
        <f>VLOOKUP(C307,DE_PARA!H:I,2,0)</f>
        <v>#N/A</v>
      </c>
      <c r="Q307" s="11" t="e">
        <f>VLOOKUP(F307,'BASE CONTATOS'!C:D,2,0)</f>
        <v>#N/A</v>
      </c>
    </row>
    <row r="308" spans="2:17" x14ac:dyDescent="0.3">
      <c r="B308">
        <f>CSV!M307</f>
        <v>2019</v>
      </c>
      <c r="C308">
        <f>CSV!O307</f>
        <v>7</v>
      </c>
      <c r="D308" s="6">
        <f>CSV!P307</f>
        <v>8</v>
      </c>
      <c r="F308">
        <f>CSV!K307</f>
        <v>90364</v>
      </c>
      <c r="G308">
        <f>CSV!L307</f>
        <v>9096</v>
      </c>
      <c r="H308" t="str">
        <f>IFERROR(VLOOKUP(G308,Sheet3!B:C,2,0),"")</f>
        <v>AVEIA</v>
      </c>
      <c r="I308">
        <v>1</v>
      </c>
      <c r="K308">
        <f>VLOOKUP(G308,Sheet3!B:E,4,0)</f>
        <v>13.9</v>
      </c>
      <c r="O308" s="10">
        <f t="shared" si="4"/>
        <v>13.9</v>
      </c>
      <c r="P308" s="11" t="str">
        <f>VLOOKUP(C308,DE_PARA!H:I,2,0)</f>
        <v>Julho</v>
      </c>
      <c r="Q308" s="11" t="str">
        <f>VLOOKUP(F308,'BASE CONTATOS'!C:D,2,0)</f>
        <v>Thomaz</v>
      </c>
    </row>
    <row r="309" spans="2:17" hidden="1" x14ac:dyDescent="0.3">
      <c r="B309" t="str">
        <f>CSV!M308</f>
        <v/>
      </c>
      <c r="C309" t="str">
        <f>CSV!O308</f>
        <v/>
      </c>
      <c r="D309" s="6" t="e">
        <f>CSV!P308</f>
        <v>#VALUE!</v>
      </c>
      <c r="F309" t="str">
        <f>CSV!K308</f>
        <v/>
      </c>
      <c r="G309" t="str">
        <f>CSV!L308</f>
        <v/>
      </c>
      <c r="H309" t="str">
        <f>IFERROR(VLOOKUP(G309,Sheet3!B:C,2,0),"")</f>
        <v/>
      </c>
      <c r="I309">
        <v>7</v>
      </c>
      <c r="K309" t="e">
        <f>VLOOKUP(G309,Sheet3!B:E,4,0)</f>
        <v>#N/A</v>
      </c>
      <c r="O309" s="10" t="e">
        <f t="shared" si="4"/>
        <v>#N/A</v>
      </c>
      <c r="P309" s="11" t="e">
        <f>VLOOKUP(C309,DE_PARA!H:I,2,0)</f>
        <v>#N/A</v>
      </c>
      <c r="Q309" s="11" t="e">
        <f>VLOOKUP(F309,'BASE CONTATOS'!C:D,2,0)</f>
        <v>#N/A</v>
      </c>
    </row>
    <row r="310" spans="2:17" x14ac:dyDescent="0.3">
      <c r="B310">
        <f>CSV!M309</f>
        <v>2019</v>
      </c>
      <c r="C310">
        <f>CSV!O309</f>
        <v>7</v>
      </c>
      <c r="D310" s="6">
        <f>CSV!P309</f>
        <v>30</v>
      </c>
      <c r="F310">
        <f>CSV!K309</f>
        <v>56365</v>
      </c>
      <c r="G310">
        <f>CSV!L309</f>
        <v>9087</v>
      </c>
      <c r="H310" t="str">
        <f>IFERROR(VLOOKUP(G310,Sheet3!B:C,2,0),"")</f>
        <v>FARINHA</v>
      </c>
      <c r="I310">
        <v>1</v>
      </c>
      <c r="K310">
        <f>VLOOKUP(G310,Sheet3!B:E,4,0)</f>
        <v>19.399999999999999</v>
      </c>
      <c r="O310" s="10">
        <f t="shared" si="4"/>
        <v>19.399999999999999</v>
      </c>
      <c r="P310" s="11" t="str">
        <f>VLOOKUP(C310,DE_PARA!H:I,2,0)</f>
        <v>Julho</v>
      </c>
      <c r="Q310" s="11" t="str">
        <f>VLOOKUP(F310,'BASE CONTATOS'!C:D,2,0)</f>
        <v>Dr. Januário</v>
      </c>
    </row>
    <row r="311" spans="2:17" hidden="1" x14ac:dyDescent="0.3">
      <c r="B311" t="str">
        <f>CSV!M310</f>
        <v/>
      </c>
      <c r="C311" t="str">
        <f>CSV!O310</f>
        <v/>
      </c>
      <c r="D311" s="6" t="e">
        <f>CSV!P310</f>
        <v>#VALUE!</v>
      </c>
      <c r="F311" t="str">
        <f>CSV!K310</f>
        <v/>
      </c>
      <c r="G311" t="str">
        <f>CSV!L310</f>
        <v/>
      </c>
      <c r="H311" t="str">
        <f>IFERROR(VLOOKUP(G311,Sheet3!B:C,2,0),"")</f>
        <v/>
      </c>
      <c r="I311">
        <v>2</v>
      </c>
      <c r="K311" t="e">
        <f>VLOOKUP(G311,Sheet3!B:E,4,0)</f>
        <v>#N/A</v>
      </c>
      <c r="O311" s="10" t="e">
        <f t="shared" si="4"/>
        <v>#N/A</v>
      </c>
      <c r="P311" s="11" t="e">
        <f>VLOOKUP(C311,DE_PARA!H:I,2,0)</f>
        <v>#N/A</v>
      </c>
      <c r="Q311" s="11" t="e">
        <f>VLOOKUP(F311,'BASE CONTATOS'!C:D,2,0)</f>
        <v>#N/A</v>
      </c>
    </row>
    <row r="312" spans="2:17" x14ac:dyDescent="0.3">
      <c r="B312">
        <f>CSV!M311</f>
        <v>2019</v>
      </c>
      <c r="C312">
        <f>CSV!O311</f>
        <v>7</v>
      </c>
      <c r="D312" s="6">
        <f>CSV!P311</f>
        <v>5</v>
      </c>
      <c r="F312">
        <f>CSV!K311</f>
        <v>56365</v>
      </c>
      <c r="G312">
        <f>CSV!L311</f>
        <v>9096</v>
      </c>
      <c r="H312" t="str">
        <f>IFERROR(VLOOKUP(G312,Sheet3!B:C,2,0),"")</f>
        <v>AVEIA</v>
      </c>
      <c r="I312">
        <v>7</v>
      </c>
      <c r="K312">
        <f>VLOOKUP(G312,Sheet3!B:E,4,0)</f>
        <v>13.9</v>
      </c>
      <c r="O312" s="10">
        <f t="shared" si="4"/>
        <v>13.9</v>
      </c>
      <c r="P312" s="11" t="str">
        <f>VLOOKUP(C312,DE_PARA!H:I,2,0)</f>
        <v>Julho</v>
      </c>
      <c r="Q312" s="11" t="str">
        <f>VLOOKUP(F312,'BASE CONTATOS'!C:D,2,0)</f>
        <v>Dr. Januário</v>
      </c>
    </row>
    <row r="313" spans="2:17" hidden="1" x14ac:dyDescent="0.3">
      <c r="B313" t="str">
        <f>CSV!M312</f>
        <v/>
      </c>
      <c r="C313" t="str">
        <f>CSV!O312</f>
        <v/>
      </c>
      <c r="D313" s="6" t="e">
        <f>CSV!P312</f>
        <v>#VALUE!</v>
      </c>
      <c r="F313" t="str">
        <f>CSV!K312</f>
        <v/>
      </c>
      <c r="G313" t="str">
        <f>CSV!L312</f>
        <v/>
      </c>
      <c r="H313" t="str">
        <f>IFERROR(VLOOKUP(G313,Sheet3!B:C,2,0),"")</f>
        <v/>
      </c>
      <c r="I313">
        <v>8</v>
      </c>
      <c r="K313" t="e">
        <f>VLOOKUP(G313,Sheet3!B:E,4,0)</f>
        <v>#N/A</v>
      </c>
      <c r="O313" s="10" t="e">
        <f t="shared" si="4"/>
        <v>#N/A</v>
      </c>
      <c r="P313" s="11" t="e">
        <f>VLOOKUP(C313,DE_PARA!H:I,2,0)</f>
        <v>#N/A</v>
      </c>
      <c r="Q313" s="11" t="e">
        <f>VLOOKUP(F313,'BASE CONTATOS'!C:D,2,0)</f>
        <v>#N/A</v>
      </c>
    </row>
    <row r="314" spans="2:17" x14ac:dyDescent="0.3">
      <c r="B314">
        <f>CSV!M313</f>
        <v>2019</v>
      </c>
      <c r="C314">
        <f>CSV!O313</f>
        <v>7</v>
      </c>
      <c r="D314" s="6">
        <f>CSV!P313</f>
        <v>26</v>
      </c>
      <c r="F314">
        <f>CSV!K313</f>
        <v>56365</v>
      </c>
      <c r="G314">
        <f>CSV!L313</f>
        <v>504</v>
      </c>
      <c r="H314" t="str">
        <f>IFERROR(VLOOKUP(G314,Sheet3!B:C,2,0),"")</f>
        <v>LEITE</v>
      </c>
      <c r="I314">
        <v>8</v>
      </c>
      <c r="K314">
        <f>VLOOKUP(G314,Sheet3!B:E,4,0)</f>
        <v>3.99</v>
      </c>
      <c r="O314" s="10">
        <f t="shared" si="4"/>
        <v>3.99</v>
      </c>
      <c r="P314" s="11" t="str">
        <f>VLOOKUP(C314,DE_PARA!H:I,2,0)</f>
        <v>Julho</v>
      </c>
      <c r="Q314" s="11" t="str">
        <f>VLOOKUP(F314,'BASE CONTATOS'!C:D,2,0)</f>
        <v>Dr. Januário</v>
      </c>
    </row>
    <row r="315" spans="2:17" hidden="1" x14ac:dyDescent="0.3">
      <c r="B315" t="str">
        <f>CSV!M314</f>
        <v/>
      </c>
      <c r="C315" t="str">
        <f>CSV!O314</f>
        <v/>
      </c>
      <c r="D315" s="6" t="e">
        <f>CSV!P314</f>
        <v>#VALUE!</v>
      </c>
      <c r="F315" t="str">
        <f>CSV!K314</f>
        <v/>
      </c>
      <c r="G315" t="str">
        <f>CSV!L314</f>
        <v/>
      </c>
      <c r="H315" t="str">
        <f>IFERROR(VLOOKUP(G315,Sheet3!B:C,2,0),"")</f>
        <v/>
      </c>
      <c r="I315">
        <v>9</v>
      </c>
      <c r="K315" t="e">
        <f>VLOOKUP(G315,Sheet3!B:E,4,0)</f>
        <v>#N/A</v>
      </c>
      <c r="O315" s="10" t="e">
        <f t="shared" si="4"/>
        <v>#N/A</v>
      </c>
      <c r="P315" s="11" t="e">
        <f>VLOOKUP(C315,DE_PARA!H:I,2,0)</f>
        <v>#N/A</v>
      </c>
      <c r="Q315" s="11" t="e">
        <f>VLOOKUP(F315,'BASE CONTATOS'!C:D,2,0)</f>
        <v>#N/A</v>
      </c>
    </row>
    <row r="316" spans="2:17" x14ac:dyDescent="0.3">
      <c r="B316">
        <f>CSV!M315</f>
        <v>2019</v>
      </c>
      <c r="C316">
        <f>CSV!O315</f>
        <v>7</v>
      </c>
      <c r="D316" s="6">
        <f>CSV!P315</f>
        <v>4</v>
      </c>
      <c r="F316">
        <f>CSV!K315</f>
        <v>56365</v>
      </c>
      <c r="G316">
        <f>CSV!L315</f>
        <v>988</v>
      </c>
      <c r="H316" t="str">
        <f>IFERROR(VLOOKUP(G316,Sheet3!B:C,2,0),"")</f>
        <v>MACARRÃO</v>
      </c>
      <c r="I316">
        <v>3</v>
      </c>
      <c r="K316">
        <f>VLOOKUP(G316,Sheet3!B:E,4,0)</f>
        <v>4.75</v>
      </c>
      <c r="O316" s="10">
        <f t="shared" si="4"/>
        <v>4.75</v>
      </c>
      <c r="P316" s="11" t="str">
        <f>VLOOKUP(C316,DE_PARA!H:I,2,0)</f>
        <v>Julho</v>
      </c>
      <c r="Q316" s="11" t="str">
        <f>VLOOKUP(F316,'BASE CONTATOS'!C:D,2,0)</f>
        <v>Dr. Januário</v>
      </c>
    </row>
    <row r="317" spans="2:17" hidden="1" x14ac:dyDescent="0.3">
      <c r="B317" t="str">
        <f>CSV!M316</f>
        <v/>
      </c>
      <c r="C317" t="str">
        <f>CSV!O316</f>
        <v/>
      </c>
      <c r="D317" s="6" t="e">
        <f>CSV!P316</f>
        <v>#VALUE!</v>
      </c>
      <c r="F317" t="str">
        <f>CSV!K316</f>
        <v/>
      </c>
      <c r="G317" t="str">
        <f>CSV!L316</f>
        <v/>
      </c>
      <c r="H317" t="str">
        <f>IFERROR(VLOOKUP(G317,Sheet3!B:C,2,0),"")</f>
        <v/>
      </c>
      <c r="I317">
        <v>4</v>
      </c>
      <c r="K317" t="e">
        <f>VLOOKUP(G317,Sheet3!B:E,4,0)</f>
        <v>#N/A</v>
      </c>
      <c r="O317" s="10" t="e">
        <f t="shared" si="4"/>
        <v>#N/A</v>
      </c>
      <c r="P317" s="11" t="e">
        <f>VLOOKUP(C317,DE_PARA!H:I,2,0)</f>
        <v>#N/A</v>
      </c>
      <c r="Q317" s="11" t="e">
        <f>VLOOKUP(F317,'BASE CONTATOS'!C:D,2,0)</f>
        <v>#N/A</v>
      </c>
    </row>
    <row r="318" spans="2:17" x14ac:dyDescent="0.3">
      <c r="B318">
        <f>CSV!M317</f>
        <v>2019</v>
      </c>
      <c r="C318">
        <f>CSV!O317</f>
        <v>7</v>
      </c>
      <c r="D318" s="6">
        <f>CSV!P317</f>
        <v>24</v>
      </c>
      <c r="F318">
        <f>CSV!K317</f>
        <v>62286</v>
      </c>
      <c r="G318">
        <f>CSV!L317</f>
        <v>504</v>
      </c>
      <c r="H318" t="str">
        <f>IFERROR(VLOOKUP(G318,Sheet3!B:C,2,0),"")</f>
        <v>LEITE</v>
      </c>
      <c r="I318">
        <v>2</v>
      </c>
      <c r="K318">
        <f>VLOOKUP(G318,Sheet3!B:E,4,0)</f>
        <v>3.99</v>
      </c>
      <c r="O318" s="10">
        <f t="shared" si="4"/>
        <v>3.99</v>
      </c>
      <c r="P318" s="11" t="str">
        <f>VLOOKUP(C318,DE_PARA!H:I,2,0)</f>
        <v>Julho</v>
      </c>
      <c r="Q318" s="11" t="str">
        <f>VLOOKUP(F318,'BASE CONTATOS'!C:D,2,0)</f>
        <v>Steffan</v>
      </c>
    </row>
    <row r="319" spans="2:17" hidden="1" x14ac:dyDescent="0.3">
      <c r="B319" t="str">
        <f>CSV!M318</f>
        <v/>
      </c>
      <c r="C319" t="str">
        <f>CSV!O318</f>
        <v/>
      </c>
      <c r="D319" s="6" t="e">
        <f>CSV!P318</f>
        <v>#VALUE!</v>
      </c>
      <c r="F319" t="str">
        <f>CSV!K318</f>
        <v/>
      </c>
      <c r="G319" t="str">
        <f>CSV!L318</f>
        <v/>
      </c>
      <c r="H319" t="str">
        <f>IFERROR(VLOOKUP(G319,Sheet3!B:C,2,0),"")</f>
        <v/>
      </c>
      <c r="I319">
        <v>7</v>
      </c>
      <c r="K319" t="e">
        <f>VLOOKUP(G319,Sheet3!B:E,4,0)</f>
        <v>#N/A</v>
      </c>
      <c r="O319" s="10" t="e">
        <f t="shared" si="4"/>
        <v>#N/A</v>
      </c>
      <c r="P319" s="11" t="e">
        <f>VLOOKUP(C319,DE_PARA!H:I,2,0)</f>
        <v>#N/A</v>
      </c>
      <c r="Q319" s="11" t="e">
        <f>VLOOKUP(F319,'BASE CONTATOS'!C:D,2,0)</f>
        <v>#N/A</v>
      </c>
    </row>
    <row r="320" spans="2:17" x14ac:dyDescent="0.3">
      <c r="B320">
        <f>CSV!M319</f>
        <v>2019</v>
      </c>
      <c r="C320">
        <f>CSV!O319</f>
        <v>7</v>
      </c>
      <c r="D320" s="6">
        <f>CSV!P319</f>
        <v>13</v>
      </c>
      <c r="F320">
        <f>CSV!K319</f>
        <v>62286</v>
      </c>
      <c r="G320">
        <f>CSV!L319</f>
        <v>503</v>
      </c>
      <c r="H320" t="str">
        <f>IFERROR(VLOOKUP(G320,Sheet3!B:C,2,0),"")</f>
        <v>CARVÃO</v>
      </c>
      <c r="I320">
        <v>6</v>
      </c>
      <c r="K320">
        <f>VLOOKUP(G320,Sheet3!B:E,4,0)</f>
        <v>15.94</v>
      </c>
      <c r="O320" s="10">
        <f t="shared" si="4"/>
        <v>15.94</v>
      </c>
      <c r="P320" s="11" t="str">
        <f>VLOOKUP(C320,DE_PARA!H:I,2,0)</f>
        <v>Julho</v>
      </c>
      <c r="Q320" s="11" t="str">
        <f>VLOOKUP(F320,'BASE CONTATOS'!C:D,2,0)</f>
        <v>Steffan</v>
      </c>
    </row>
    <row r="321" spans="2:17" hidden="1" x14ac:dyDescent="0.3">
      <c r="B321" t="str">
        <f>CSV!M320</f>
        <v/>
      </c>
      <c r="C321" t="str">
        <f>CSV!O320</f>
        <v/>
      </c>
      <c r="D321" s="6" t="e">
        <f>CSV!P320</f>
        <v>#VALUE!</v>
      </c>
      <c r="F321" t="str">
        <f>CSV!K320</f>
        <v/>
      </c>
      <c r="G321" t="str">
        <f>CSV!L320</f>
        <v/>
      </c>
      <c r="H321" t="str">
        <f>IFERROR(VLOOKUP(G321,Sheet3!B:C,2,0),"")</f>
        <v/>
      </c>
      <c r="I321">
        <v>3</v>
      </c>
      <c r="K321" t="e">
        <f>VLOOKUP(G321,Sheet3!B:E,4,0)</f>
        <v>#N/A</v>
      </c>
      <c r="O321" s="10" t="e">
        <f t="shared" si="4"/>
        <v>#N/A</v>
      </c>
      <c r="P321" s="11" t="e">
        <f>VLOOKUP(C321,DE_PARA!H:I,2,0)</f>
        <v>#N/A</v>
      </c>
      <c r="Q321" s="11" t="e">
        <f>VLOOKUP(F321,'BASE CONTATOS'!C:D,2,0)</f>
        <v>#N/A</v>
      </c>
    </row>
    <row r="322" spans="2:17" x14ac:dyDescent="0.3">
      <c r="B322">
        <f>CSV!M321</f>
        <v>2019</v>
      </c>
      <c r="C322">
        <f>CSV!O321</f>
        <v>8</v>
      </c>
      <c r="D322" s="6">
        <f>CSV!P321</f>
        <v>1</v>
      </c>
      <c r="F322">
        <f>CSV!K321</f>
        <v>56365</v>
      </c>
      <c r="G322">
        <f>CSV!L321</f>
        <v>9096</v>
      </c>
      <c r="H322" t="str">
        <f>IFERROR(VLOOKUP(G322,Sheet3!B:C,2,0),"")</f>
        <v>AVEIA</v>
      </c>
      <c r="I322">
        <v>1</v>
      </c>
      <c r="K322">
        <f>VLOOKUP(G322,Sheet3!B:E,4,0)</f>
        <v>13.9</v>
      </c>
      <c r="O322" s="10">
        <f t="shared" si="4"/>
        <v>13.9</v>
      </c>
      <c r="P322" s="11" t="str">
        <f>VLOOKUP(C322,DE_PARA!H:I,2,0)</f>
        <v>Agosto</v>
      </c>
      <c r="Q322" s="11" t="str">
        <f>VLOOKUP(F322,'BASE CONTATOS'!C:D,2,0)</f>
        <v>Dr. Januário</v>
      </c>
    </row>
    <row r="323" spans="2:17" hidden="1" x14ac:dyDescent="0.3">
      <c r="B323" t="str">
        <f>CSV!M322</f>
        <v/>
      </c>
      <c r="C323" t="str">
        <f>CSV!O322</f>
        <v/>
      </c>
      <c r="D323" s="6" t="e">
        <f>CSV!P322</f>
        <v>#VALUE!</v>
      </c>
      <c r="F323" t="str">
        <f>CSV!K322</f>
        <v/>
      </c>
      <c r="G323" t="str">
        <f>CSV!L322</f>
        <v/>
      </c>
      <c r="H323" t="str">
        <f>IFERROR(VLOOKUP(G323,Sheet3!B:C,2,0),"")</f>
        <v/>
      </c>
      <c r="I323">
        <v>3</v>
      </c>
      <c r="K323" t="e">
        <f>VLOOKUP(G323,Sheet3!B:E,4,0)</f>
        <v>#N/A</v>
      </c>
      <c r="O323" s="10" t="e">
        <f t="shared" ref="O323:O386" si="5">IF(K323&gt;0,K323,"PENDENTE")</f>
        <v>#N/A</v>
      </c>
      <c r="P323" s="11" t="e">
        <f>VLOOKUP(C323,DE_PARA!H:I,2,0)</f>
        <v>#N/A</v>
      </c>
      <c r="Q323" s="11" t="e">
        <f>VLOOKUP(F323,'BASE CONTATOS'!C:D,2,0)</f>
        <v>#N/A</v>
      </c>
    </row>
    <row r="324" spans="2:17" x14ac:dyDescent="0.3">
      <c r="B324">
        <f>CSV!M323</f>
        <v>2019</v>
      </c>
      <c r="C324">
        <f>CSV!O323</f>
        <v>8</v>
      </c>
      <c r="D324" s="6">
        <f>CSV!P323</f>
        <v>5</v>
      </c>
      <c r="F324">
        <f>CSV!K323</f>
        <v>62286</v>
      </c>
      <c r="G324">
        <f>CSV!L323</f>
        <v>9096</v>
      </c>
      <c r="H324" t="str">
        <f>IFERROR(VLOOKUP(G324,Sheet3!B:C,2,0),"")</f>
        <v>AVEIA</v>
      </c>
      <c r="I324">
        <v>10</v>
      </c>
      <c r="K324">
        <f>VLOOKUP(G324,Sheet3!B:E,4,0)</f>
        <v>13.9</v>
      </c>
      <c r="O324" s="10">
        <f t="shared" si="5"/>
        <v>13.9</v>
      </c>
      <c r="P324" s="11" t="str">
        <f>VLOOKUP(C324,DE_PARA!H:I,2,0)</f>
        <v>Agosto</v>
      </c>
      <c r="Q324" s="11" t="str">
        <f>VLOOKUP(F324,'BASE CONTATOS'!C:D,2,0)</f>
        <v>Steffan</v>
      </c>
    </row>
    <row r="325" spans="2:17" hidden="1" x14ac:dyDescent="0.3">
      <c r="B325" t="str">
        <f>CSV!M324</f>
        <v/>
      </c>
      <c r="C325" t="str">
        <f>CSV!O324</f>
        <v/>
      </c>
      <c r="D325" s="6" t="e">
        <f>CSV!P324</f>
        <v>#VALUE!</v>
      </c>
      <c r="F325" t="str">
        <f>CSV!K324</f>
        <v/>
      </c>
      <c r="G325" t="str">
        <f>CSV!L324</f>
        <v/>
      </c>
      <c r="H325" t="str">
        <f>IFERROR(VLOOKUP(G325,Sheet3!B:C,2,0),"")</f>
        <v/>
      </c>
      <c r="I325">
        <v>1</v>
      </c>
      <c r="K325" t="e">
        <f>VLOOKUP(G325,Sheet3!B:E,4,0)</f>
        <v>#N/A</v>
      </c>
      <c r="O325" s="10" t="e">
        <f t="shared" si="5"/>
        <v>#N/A</v>
      </c>
      <c r="P325" s="11" t="e">
        <f>VLOOKUP(C325,DE_PARA!H:I,2,0)</f>
        <v>#N/A</v>
      </c>
      <c r="Q325" s="11" t="e">
        <f>VLOOKUP(F325,'BASE CONTATOS'!C:D,2,0)</f>
        <v>#N/A</v>
      </c>
    </row>
    <row r="326" spans="2:17" x14ac:dyDescent="0.3">
      <c r="B326">
        <f>CSV!M325</f>
        <v>2019</v>
      </c>
      <c r="C326">
        <f>CSV!O325</f>
        <v>8</v>
      </c>
      <c r="D326" s="6">
        <f>CSV!P325</f>
        <v>7</v>
      </c>
      <c r="F326">
        <f>CSV!K325</f>
        <v>62286</v>
      </c>
      <c r="G326">
        <f>CSV!L325</f>
        <v>503</v>
      </c>
      <c r="H326" t="str">
        <f>IFERROR(VLOOKUP(G326,Sheet3!B:C,2,0),"")</f>
        <v>CARVÃO</v>
      </c>
      <c r="I326">
        <v>1</v>
      </c>
      <c r="K326">
        <f>VLOOKUP(G326,Sheet3!B:E,4,0)</f>
        <v>15.94</v>
      </c>
      <c r="O326" s="10">
        <f t="shared" si="5"/>
        <v>15.94</v>
      </c>
      <c r="P326" s="11" t="str">
        <f>VLOOKUP(C326,DE_PARA!H:I,2,0)</f>
        <v>Agosto</v>
      </c>
      <c r="Q326" s="11" t="str">
        <f>VLOOKUP(F326,'BASE CONTATOS'!C:D,2,0)</f>
        <v>Steffan</v>
      </c>
    </row>
    <row r="327" spans="2:17" hidden="1" x14ac:dyDescent="0.3">
      <c r="B327" t="str">
        <f>CSV!M326</f>
        <v/>
      </c>
      <c r="C327" t="str">
        <f>CSV!O326</f>
        <v/>
      </c>
      <c r="D327" s="6" t="e">
        <f>CSV!P326</f>
        <v>#VALUE!</v>
      </c>
      <c r="F327" t="str">
        <f>CSV!K326</f>
        <v/>
      </c>
      <c r="G327" t="str">
        <f>CSV!L326</f>
        <v/>
      </c>
      <c r="H327" t="str">
        <f>IFERROR(VLOOKUP(G327,Sheet3!B:C,2,0),"")</f>
        <v/>
      </c>
      <c r="I327">
        <v>1</v>
      </c>
      <c r="K327" t="e">
        <f>VLOOKUP(G327,Sheet3!B:E,4,0)</f>
        <v>#N/A</v>
      </c>
      <c r="O327" s="10" t="e">
        <f t="shared" si="5"/>
        <v>#N/A</v>
      </c>
      <c r="P327" s="11" t="e">
        <f>VLOOKUP(C327,DE_PARA!H:I,2,0)</f>
        <v>#N/A</v>
      </c>
      <c r="Q327" s="11" t="e">
        <f>VLOOKUP(F327,'BASE CONTATOS'!C:D,2,0)</f>
        <v>#N/A</v>
      </c>
    </row>
    <row r="328" spans="2:17" x14ac:dyDescent="0.3">
      <c r="B328">
        <f>CSV!M327</f>
        <v>2019</v>
      </c>
      <c r="C328">
        <f>CSV!O327</f>
        <v>8</v>
      </c>
      <c r="D328" s="6">
        <f>CSV!P327</f>
        <v>23</v>
      </c>
      <c r="F328">
        <f>CSV!K327</f>
        <v>62900</v>
      </c>
      <c r="G328">
        <f>CSV!L327</f>
        <v>9084</v>
      </c>
      <c r="H328" t="str">
        <f>IFERROR(VLOOKUP(G328,Sheet3!B:C,2,0),"")</f>
        <v>MEL</v>
      </c>
      <c r="I328">
        <v>5</v>
      </c>
      <c r="K328">
        <f>VLOOKUP(G328,Sheet3!B:E,4,0)</f>
        <v>19.190000000000001</v>
      </c>
      <c r="O328" s="10">
        <f t="shared" si="5"/>
        <v>19.190000000000001</v>
      </c>
      <c r="P328" s="11" t="str">
        <f>VLOOKUP(C328,DE_PARA!H:I,2,0)</f>
        <v>Agosto</v>
      </c>
      <c r="Q328" s="11" t="str">
        <f>VLOOKUP(F328,'BASE CONTATOS'!C:D,2,0)</f>
        <v>Bial</v>
      </c>
    </row>
    <row r="329" spans="2:17" hidden="1" x14ac:dyDescent="0.3">
      <c r="B329" t="str">
        <f>CSV!M328</f>
        <v/>
      </c>
      <c r="C329" t="str">
        <f>CSV!O328</f>
        <v/>
      </c>
      <c r="D329" s="6" t="e">
        <f>CSV!P328</f>
        <v>#VALUE!</v>
      </c>
      <c r="F329" t="str">
        <f>CSV!K328</f>
        <v/>
      </c>
      <c r="G329" t="str">
        <f>CSV!L328</f>
        <v/>
      </c>
      <c r="H329" t="str">
        <f>IFERROR(VLOOKUP(G329,Sheet3!B:C,2,0),"")</f>
        <v/>
      </c>
      <c r="I329">
        <v>3</v>
      </c>
      <c r="K329" t="e">
        <f>VLOOKUP(G329,Sheet3!B:E,4,0)</f>
        <v>#N/A</v>
      </c>
      <c r="O329" s="10" t="e">
        <f t="shared" si="5"/>
        <v>#N/A</v>
      </c>
      <c r="P329" s="11" t="e">
        <f>VLOOKUP(C329,DE_PARA!H:I,2,0)</f>
        <v>#N/A</v>
      </c>
      <c r="Q329" s="11" t="e">
        <f>VLOOKUP(F329,'BASE CONTATOS'!C:D,2,0)</f>
        <v>#N/A</v>
      </c>
    </row>
    <row r="330" spans="2:17" x14ac:dyDescent="0.3">
      <c r="B330">
        <f>CSV!M329</f>
        <v>2019</v>
      </c>
      <c r="C330">
        <f>CSV!O329</f>
        <v>8</v>
      </c>
      <c r="D330" s="6">
        <f>CSV!P329</f>
        <v>5</v>
      </c>
      <c r="F330">
        <f>CSV!K329</f>
        <v>62286</v>
      </c>
      <c r="G330">
        <f>CSV!L329</f>
        <v>2349</v>
      </c>
      <c r="H330" t="str">
        <f>IFERROR(VLOOKUP(G330,Sheet3!B:C,2,0),"")</f>
        <v>AÇÚCAR</v>
      </c>
      <c r="I330">
        <v>4</v>
      </c>
      <c r="K330">
        <f>VLOOKUP(G330,Sheet3!B:E,4,0)</f>
        <v>10.74</v>
      </c>
      <c r="O330" s="10">
        <f t="shared" si="5"/>
        <v>10.74</v>
      </c>
      <c r="P330" s="11" t="str">
        <f>VLOOKUP(C330,DE_PARA!H:I,2,0)</f>
        <v>Agosto</v>
      </c>
      <c r="Q330" s="11" t="str">
        <f>VLOOKUP(F330,'BASE CONTATOS'!C:D,2,0)</f>
        <v>Steffan</v>
      </c>
    </row>
    <row r="331" spans="2:17" hidden="1" x14ac:dyDescent="0.3">
      <c r="B331" t="str">
        <f>CSV!M330</f>
        <v/>
      </c>
      <c r="C331" t="str">
        <f>CSV!O330</f>
        <v/>
      </c>
      <c r="D331" s="6" t="e">
        <f>CSV!P330</f>
        <v>#VALUE!</v>
      </c>
      <c r="F331" t="str">
        <f>CSV!K330</f>
        <v/>
      </c>
      <c r="G331" t="str">
        <f>CSV!L330</f>
        <v/>
      </c>
      <c r="H331" t="str">
        <f>IFERROR(VLOOKUP(G331,Sheet3!B:C,2,0),"")</f>
        <v/>
      </c>
      <c r="I331">
        <v>10</v>
      </c>
      <c r="K331" t="e">
        <f>VLOOKUP(G331,Sheet3!B:E,4,0)</f>
        <v>#N/A</v>
      </c>
      <c r="O331" s="10" t="e">
        <f t="shared" si="5"/>
        <v>#N/A</v>
      </c>
      <c r="P331" s="11" t="e">
        <f>VLOOKUP(C331,DE_PARA!H:I,2,0)</f>
        <v>#N/A</v>
      </c>
      <c r="Q331" s="11" t="e">
        <f>VLOOKUP(F331,'BASE CONTATOS'!C:D,2,0)</f>
        <v>#N/A</v>
      </c>
    </row>
    <row r="332" spans="2:17" x14ac:dyDescent="0.3">
      <c r="B332">
        <f>CSV!M331</f>
        <v>2019</v>
      </c>
      <c r="C332">
        <f>CSV!O331</f>
        <v>8</v>
      </c>
      <c r="D332" s="6">
        <f>CSV!P331</f>
        <v>7</v>
      </c>
      <c r="F332">
        <f>CSV!K331</f>
        <v>27697</v>
      </c>
      <c r="G332">
        <f>CSV!L331</f>
        <v>2349</v>
      </c>
      <c r="H332" t="str">
        <f>IFERROR(VLOOKUP(G332,Sheet3!B:C,2,0),"")</f>
        <v>AÇÚCAR</v>
      </c>
      <c r="I332">
        <v>3</v>
      </c>
      <c r="K332">
        <f>VLOOKUP(G332,Sheet3!B:E,4,0)</f>
        <v>10.74</v>
      </c>
      <c r="O332" s="10">
        <f t="shared" si="5"/>
        <v>10.74</v>
      </c>
      <c r="P332" s="11" t="str">
        <f>VLOOKUP(C332,DE_PARA!H:I,2,0)</f>
        <v>Agosto</v>
      </c>
      <c r="Q332" s="11" t="e">
        <f>VLOOKUP(F332,'BASE CONTATOS'!C:D,2,0)</f>
        <v>#N/A</v>
      </c>
    </row>
    <row r="333" spans="2:17" hidden="1" x14ac:dyDescent="0.3">
      <c r="B333" t="str">
        <f>CSV!M332</f>
        <v/>
      </c>
      <c r="C333" t="str">
        <f>CSV!O332</f>
        <v/>
      </c>
      <c r="D333" s="6" t="e">
        <f>CSV!P332</f>
        <v>#VALUE!</v>
      </c>
      <c r="F333" t="str">
        <f>CSV!K332</f>
        <v/>
      </c>
      <c r="G333" t="str">
        <f>CSV!L332</f>
        <v/>
      </c>
      <c r="H333" t="str">
        <f>IFERROR(VLOOKUP(G333,Sheet3!B:C,2,0),"")</f>
        <v/>
      </c>
      <c r="I333">
        <v>5</v>
      </c>
      <c r="K333" t="e">
        <f>VLOOKUP(G333,Sheet3!B:E,4,0)</f>
        <v>#N/A</v>
      </c>
      <c r="O333" s="10" t="e">
        <f t="shared" si="5"/>
        <v>#N/A</v>
      </c>
      <c r="P333" s="11" t="e">
        <f>VLOOKUP(C333,DE_PARA!H:I,2,0)</f>
        <v>#N/A</v>
      </c>
      <c r="Q333" s="11" t="e">
        <f>VLOOKUP(F333,'BASE CONTATOS'!C:D,2,0)</f>
        <v>#N/A</v>
      </c>
    </row>
    <row r="334" spans="2:17" x14ac:dyDescent="0.3">
      <c r="B334">
        <f>CSV!M333</f>
        <v>2019</v>
      </c>
      <c r="C334">
        <f>CSV!O333</f>
        <v>8</v>
      </c>
      <c r="D334" s="6">
        <f>CSV!P333</f>
        <v>4</v>
      </c>
      <c r="F334">
        <f>CSV!K333</f>
        <v>62286</v>
      </c>
      <c r="G334">
        <f>CSV!L333</f>
        <v>9084</v>
      </c>
      <c r="H334" t="str">
        <f>IFERROR(VLOOKUP(G334,Sheet3!B:C,2,0),"")</f>
        <v>MEL</v>
      </c>
      <c r="I334">
        <v>3</v>
      </c>
      <c r="K334">
        <f>VLOOKUP(G334,Sheet3!B:E,4,0)</f>
        <v>19.190000000000001</v>
      </c>
      <c r="O334" s="10">
        <f t="shared" si="5"/>
        <v>19.190000000000001</v>
      </c>
      <c r="P334" s="11" t="str">
        <f>VLOOKUP(C334,DE_PARA!H:I,2,0)</f>
        <v>Agosto</v>
      </c>
      <c r="Q334" s="11" t="str">
        <f>VLOOKUP(F334,'BASE CONTATOS'!C:D,2,0)</f>
        <v>Steffan</v>
      </c>
    </row>
    <row r="335" spans="2:17" hidden="1" x14ac:dyDescent="0.3">
      <c r="B335" t="str">
        <f>CSV!M334</f>
        <v/>
      </c>
      <c r="C335" t="str">
        <f>CSV!O334</f>
        <v/>
      </c>
      <c r="D335" s="6" t="e">
        <f>CSV!P334</f>
        <v>#VALUE!</v>
      </c>
      <c r="F335" t="str">
        <f>CSV!K334</f>
        <v/>
      </c>
      <c r="G335" t="str">
        <f>CSV!L334</f>
        <v/>
      </c>
      <c r="H335" t="str">
        <f>IFERROR(VLOOKUP(G335,Sheet3!B:C,2,0),"")</f>
        <v/>
      </c>
      <c r="I335">
        <v>10</v>
      </c>
      <c r="K335" t="e">
        <f>VLOOKUP(G335,Sheet3!B:E,4,0)</f>
        <v>#N/A</v>
      </c>
      <c r="O335" s="10" t="e">
        <f t="shared" si="5"/>
        <v>#N/A</v>
      </c>
      <c r="P335" s="11" t="e">
        <f>VLOOKUP(C335,DE_PARA!H:I,2,0)</f>
        <v>#N/A</v>
      </c>
      <c r="Q335" s="11" t="e">
        <f>VLOOKUP(F335,'BASE CONTATOS'!C:D,2,0)</f>
        <v>#N/A</v>
      </c>
    </row>
    <row r="336" spans="2:17" x14ac:dyDescent="0.3">
      <c r="B336">
        <f>CSV!M335</f>
        <v>2019</v>
      </c>
      <c r="C336">
        <f>CSV!O335</f>
        <v>8</v>
      </c>
      <c r="D336" s="6">
        <f>CSV!P335</f>
        <v>4</v>
      </c>
      <c r="F336">
        <f>CSV!K335</f>
        <v>62900</v>
      </c>
      <c r="G336">
        <f>CSV!L335</f>
        <v>9096</v>
      </c>
      <c r="H336" t="str">
        <f>IFERROR(VLOOKUP(G336,Sheet3!B:C,2,0),"")</f>
        <v>AVEIA</v>
      </c>
      <c r="I336">
        <v>1</v>
      </c>
      <c r="K336">
        <f>VLOOKUP(G336,Sheet3!B:E,4,0)</f>
        <v>13.9</v>
      </c>
      <c r="O336" s="10">
        <f t="shared" si="5"/>
        <v>13.9</v>
      </c>
      <c r="P336" s="11" t="str">
        <f>VLOOKUP(C336,DE_PARA!H:I,2,0)</f>
        <v>Agosto</v>
      </c>
      <c r="Q336" s="11" t="str">
        <f>VLOOKUP(F336,'BASE CONTATOS'!C:D,2,0)</f>
        <v>Bial</v>
      </c>
    </row>
    <row r="337" spans="2:17" hidden="1" x14ac:dyDescent="0.3">
      <c r="B337" t="str">
        <f>CSV!M336</f>
        <v/>
      </c>
      <c r="C337" t="str">
        <f>CSV!O336</f>
        <v/>
      </c>
      <c r="D337" s="6" t="e">
        <f>CSV!P336</f>
        <v>#VALUE!</v>
      </c>
      <c r="F337" t="str">
        <f>CSV!K336</f>
        <v/>
      </c>
      <c r="G337" t="str">
        <f>CSV!L336</f>
        <v/>
      </c>
      <c r="H337" t="str">
        <f>IFERROR(VLOOKUP(G337,Sheet3!B:C,2,0),"")</f>
        <v/>
      </c>
      <c r="I337">
        <v>3</v>
      </c>
      <c r="K337" t="e">
        <f>VLOOKUP(G337,Sheet3!B:E,4,0)</f>
        <v>#N/A</v>
      </c>
      <c r="O337" s="10" t="e">
        <f t="shared" si="5"/>
        <v>#N/A</v>
      </c>
      <c r="P337" s="11" t="e">
        <f>VLOOKUP(C337,DE_PARA!H:I,2,0)</f>
        <v>#N/A</v>
      </c>
      <c r="Q337" s="11" t="e">
        <f>VLOOKUP(F337,'BASE CONTATOS'!C:D,2,0)</f>
        <v>#N/A</v>
      </c>
    </row>
    <row r="338" spans="2:17" x14ac:dyDescent="0.3">
      <c r="B338">
        <f>CSV!M337</f>
        <v>2019</v>
      </c>
      <c r="C338">
        <f>CSV!O337</f>
        <v>8</v>
      </c>
      <c r="D338" s="6">
        <f>CSV!P337</f>
        <v>14</v>
      </c>
      <c r="F338">
        <f>CSV!K337</f>
        <v>62900</v>
      </c>
      <c r="G338">
        <f>CSV!L337</f>
        <v>988</v>
      </c>
      <c r="H338" t="str">
        <f>IFERROR(VLOOKUP(G338,Sheet3!B:C,2,0),"")</f>
        <v>MACARRÃO</v>
      </c>
      <c r="I338">
        <v>1</v>
      </c>
      <c r="K338">
        <f>VLOOKUP(G338,Sheet3!B:E,4,0)</f>
        <v>4.75</v>
      </c>
      <c r="O338" s="10">
        <f t="shared" si="5"/>
        <v>4.75</v>
      </c>
      <c r="P338" s="11" t="str">
        <f>VLOOKUP(C338,DE_PARA!H:I,2,0)</f>
        <v>Agosto</v>
      </c>
      <c r="Q338" s="11" t="str">
        <f>VLOOKUP(F338,'BASE CONTATOS'!C:D,2,0)</f>
        <v>Bial</v>
      </c>
    </row>
    <row r="339" spans="2:17" hidden="1" x14ac:dyDescent="0.3">
      <c r="B339" t="str">
        <f>CSV!M338</f>
        <v/>
      </c>
      <c r="C339" t="str">
        <f>CSV!O338</f>
        <v/>
      </c>
      <c r="D339" s="6" t="e">
        <f>CSV!P338</f>
        <v>#VALUE!</v>
      </c>
      <c r="F339" t="str">
        <f>CSV!K338</f>
        <v/>
      </c>
      <c r="G339" t="str">
        <f>CSV!L338</f>
        <v/>
      </c>
      <c r="H339" t="str">
        <f>IFERROR(VLOOKUP(G339,Sheet3!B:C,2,0),"")</f>
        <v/>
      </c>
      <c r="I339">
        <v>8</v>
      </c>
      <c r="K339" t="e">
        <f>VLOOKUP(G339,Sheet3!B:E,4,0)</f>
        <v>#N/A</v>
      </c>
      <c r="O339" s="10" t="e">
        <f t="shared" si="5"/>
        <v>#N/A</v>
      </c>
      <c r="P339" s="11" t="e">
        <f>VLOOKUP(C339,DE_PARA!H:I,2,0)</f>
        <v>#N/A</v>
      </c>
      <c r="Q339" s="11" t="e">
        <f>VLOOKUP(F339,'BASE CONTATOS'!C:D,2,0)</f>
        <v>#N/A</v>
      </c>
    </row>
    <row r="340" spans="2:17" x14ac:dyDescent="0.3">
      <c r="B340">
        <f>CSV!M339</f>
        <v>2019</v>
      </c>
      <c r="C340">
        <f>CSV!O339</f>
        <v>8</v>
      </c>
      <c r="D340" s="6">
        <f>CSV!P339</f>
        <v>1</v>
      </c>
      <c r="F340">
        <f>CSV!K339</f>
        <v>57543</v>
      </c>
      <c r="G340">
        <f>CSV!L339</f>
        <v>2349</v>
      </c>
      <c r="H340" t="str">
        <f>IFERROR(VLOOKUP(G340,Sheet3!B:C,2,0),"")</f>
        <v>AÇÚCAR</v>
      </c>
      <c r="I340">
        <v>1</v>
      </c>
      <c r="K340">
        <f>VLOOKUP(G340,Sheet3!B:E,4,0)</f>
        <v>10.74</v>
      </c>
      <c r="O340" s="10">
        <f t="shared" si="5"/>
        <v>10.74</v>
      </c>
      <c r="P340" s="11" t="str">
        <f>VLOOKUP(C340,DE_PARA!H:I,2,0)</f>
        <v>Agosto</v>
      </c>
      <c r="Q340" s="11" t="str">
        <f>VLOOKUP(F340,'BASE CONTATOS'!C:D,2,0)</f>
        <v>Stella</v>
      </c>
    </row>
    <row r="341" spans="2:17" hidden="1" x14ac:dyDescent="0.3">
      <c r="B341" t="str">
        <f>CSV!M340</f>
        <v/>
      </c>
      <c r="C341" t="str">
        <f>CSV!O340</f>
        <v/>
      </c>
      <c r="D341" s="6" t="e">
        <f>CSV!P340</f>
        <v>#VALUE!</v>
      </c>
      <c r="F341" t="str">
        <f>CSV!K340</f>
        <v/>
      </c>
      <c r="G341" t="str">
        <f>CSV!L340</f>
        <v/>
      </c>
      <c r="H341" t="str">
        <f>IFERROR(VLOOKUP(G341,Sheet3!B:C,2,0),"")</f>
        <v/>
      </c>
      <c r="I341">
        <v>2</v>
      </c>
      <c r="K341" t="e">
        <f>VLOOKUP(G341,Sheet3!B:E,4,0)</f>
        <v>#N/A</v>
      </c>
      <c r="O341" s="10" t="e">
        <f t="shared" si="5"/>
        <v>#N/A</v>
      </c>
      <c r="P341" s="11" t="e">
        <f>VLOOKUP(C341,DE_PARA!H:I,2,0)</f>
        <v>#N/A</v>
      </c>
      <c r="Q341" s="11" t="e">
        <f>VLOOKUP(F341,'BASE CONTATOS'!C:D,2,0)</f>
        <v>#N/A</v>
      </c>
    </row>
    <row r="342" spans="2:17" x14ac:dyDescent="0.3">
      <c r="B342">
        <f>CSV!M341</f>
        <v>2019</v>
      </c>
      <c r="C342">
        <f>CSV!O341</f>
        <v>8</v>
      </c>
      <c r="D342" s="6">
        <f>CSV!P341</f>
        <v>4</v>
      </c>
      <c r="F342">
        <f>CSV!K341</f>
        <v>62286</v>
      </c>
      <c r="G342">
        <f>CSV!L341</f>
        <v>9087</v>
      </c>
      <c r="H342" t="str">
        <f>IFERROR(VLOOKUP(G342,Sheet3!B:C,2,0),"")</f>
        <v>FARINHA</v>
      </c>
      <c r="I342">
        <v>2</v>
      </c>
      <c r="K342">
        <f>VLOOKUP(G342,Sheet3!B:E,4,0)</f>
        <v>19.399999999999999</v>
      </c>
      <c r="O342" s="10">
        <f t="shared" si="5"/>
        <v>19.399999999999999</v>
      </c>
      <c r="P342" s="11" t="str">
        <f>VLOOKUP(C342,DE_PARA!H:I,2,0)</f>
        <v>Agosto</v>
      </c>
      <c r="Q342" s="11" t="str">
        <f>VLOOKUP(F342,'BASE CONTATOS'!C:D,2,0)</f>
        <v>Steffan</v>
      </c>
    </row>
    <row r="343" spans="2:17" hidden="1" x14ac:dyDescent="0.3">
      <c r="B343" t="str">
        <f>CSV!M342</f>
        <v/>
      </c>
      <c r="C343" t="str">
        <f>CSV!O342</f>
        <v/>
      </c>
      <c r="D343" s="6" t="e">
        <f>CSV!P342</f>
        <v>#VALUE!</v>
      </c>
      <c r="F343" t="str">
        <f>CSV!K342</f>
        <v/>
      </c>
      <c r="G343" t="str">
        <f>CSV!L342</f>
        <v/>
      </c>
      <c r="H343" t="str">
        <f>IFERROR(VLOOKUP(G343,Sheet3!B:C,2,0),"")</f>
        <v/>
      </c>
      <c r="I343">
        <v>2</v>
      </c>
      <c r="K343" t="e">
        <f>VLOOKUP(G343,Sheet3!B:E,4,0)</f>
        <v>#N/A</v>
      </c>
      <c r="O343" s="10" t="e">
        <f t="shared" si="5"/>
        <v>#N/A</v>
      </c>
      <c r="P343" s="11" t="e">
        <f>VLOOKUP(C343,DE_PARA!H:I,2,0)</f>
        <v>#N/A</v>
      </c>
      <c r="Q343" s="11" t="e">
        <f>VLOOKUP(F343,'BASE CONTATOS'!C:D,2,0)</f>
        <v>#N/A</v>
      </c>
    </row>
    <row r="344" spans="2:17" x14ac:dyDescent="0.3">
      <c r="B344">
        <f>CSV!M343</f>
        <v>2019</v>
      </c>
      <c r="C344">
        <f>CSV!O343</f>
        <v>8</v>
      </c>
      <c r="D344" s="6">
        <f>CSV!P343</f>
        <v>17</v>
      </c>
      <c r="F344">
        <f>CSV!K343</f>
        <v>56365</v>
      </c>
      <c r="G344">
        <f>CSV!L343</f>
        <v>2350</v>
      </c>
      <c r="H344" t="str">
        <f>IFERROR(VLOOKUP(G344,Sheet3!B:C,2,0),"")</f>
        <v>BISCOITO</v>
      </c>
      <c r="I344">
        <v>3</v>
      </c>
      <c r="K344">
        <f>VLOOKUP(G344,Sheet3!B:E,4,0)</f>
        <v>3.94</v>
      </c>
      <c r="O344" s="10">
        <f t="shared" si="5"/>
        <v>3.94</v>
      </c>
      <c r="P344" s="11" t="str">
        <f>VLOOKUP(C344,DE_PARA!H:I,2,0)</f>
        <v>Agosto</v>
      </c>
      <c r="Q344" s="11" t="str">
        <f>VLOOKUP(F344,'BASE CONTATOS'!C:D,2,0)</f>
        <v>Dr. Januário</v>
      </c>
    </row>
    <row r="345" spans="2:17" hidden="1" x14ac:dyDescent="0.3">
      <c r="B345" t="str">
        <f>CSV!M344</f>
        <v/>
      </c>
      <c r="C345" t="str">
        <f>CSV!O344</f>
        <v/>
      </c>
      <c r="D345" s="6" t="e">
        <f>CSV!P344</f>
        <v>#VALUE!</v>
      </c>
      <c r="F345" t="str">
        <f>CSV!K344</f>
        <v/>
      </c>
      <c r="G345" t="str">
        <f>CSV!L344</f>
        <v/>
      </c>
      <c r="H345" t="str">
        <f>IFERROR(VLOOKUP(G345,Sheet3!B:C,2,0),"")</f>
        <v/>
      </c>
      <c r="I345">
        <v>8</v>
      </c>
      <c r="K345" t="e">
        <f>VLOOKUP(G345,Sheet3!B:E,4,0)</f>
        <v>#N/A</v>
      </c>
      <c r="O345" s="10" t="e">
        <f t="shared" si="5"/>
        <v>#N/A</v>
      </c>
      <c r="P345" s="11" t="e">
        <f>VLOOKUP(C345,DE_PARA!H:I,2,0)</f>
        <v>#N/A</v>
      </c>
      <c r="Q345" s="11" t="e">
        <f>VLOOKUP(F345,'BASE CONTATOS'!C:D,2,0)</f>
        <v>#N/A</v>
      </c>
    </row>
    <row r="346" spans="2:17" x14ac:dyDescent="0.3">
      <c r="B346">
        <f>CSV!M345</f>
        <v>2019</v>
      </c>
      <c r="C346">
        <f>CSV!O345</f>
        <v>8</v>
      </c>
      <c r="D346" s="6">
        <f>CSV!P345</f>
        <v>23</v>
      </c>
      <c r="F346">
        <f>CSV!K345</f>
        <v>56365</v>
      </c>
      <c r="G346">
        <f>CSV!L345</f>
        <v>503</v>
      </c>
      <c r="H346" t="str">
        <f>IFERROR(VLOOKUP(G346,Sheet3!B:C,2,0),"")</f>
        <v>CARVÃO</v>
      </c>
      <c r="I346">
        <v>3</v>
      </c>
      <c r="K346">
        <f>VLOOKUP(G346,Sheet3!B:E,4,0)</f>
        <v>15.94</v>
      </c>
      <c r="O346" s="10">
        <f t="shared" si="5"/>
        <v>15.94</v>
      </c>
      <c r="P346" s="11" t="str">
        <f>VLOOKUP(C346,DE_PARA!H:I,2,0)</f>
        <v>Agosto</v>
      </c>
      <c r="Q346" s="11" t="str">
        <f>VLOOKUP(F346,'BASE CONTATOS'!C:D,2,0)</f>
        <v>Dr. Januário</v>
      </c>
    </row>
    <row r="347" spans="2:17" hidden="1" x14ac:dyDescent="0.3">
      <c r="B347" t="str">
        <f>CSV!M346</f>
        <v/>
      </c>
      <c r="C347" t="str">
        <f>CSV!O346</f>
        <v/>
      </c>
      <c r="D347" s="6" t="e">
        <f>CSV!P346</f>
        <v>#VALUE!</v>
      </c>
      <c r="F347" t="str">
        <f>CSV!K346</f>
        <v/>
      </c>
      <c r="G347" t="str">
        <f>CSV!L346</f>
        <v/>
      </c>
      <c r="H347" t="str">
        <f>IFERROR(VLOOKUP(G347,Sheet3!B:C,2,0),"")</f>
        <v/>
      </c>
      <c r="I347">
        <v>3</v>
      </c>
      <c r="K347" t="e">
        <f>VLOOKUP(G347,Sheet3!B:E,4,0)</f>
        <v>#N/A</v>
      </c>
      <c r="O347" s="10" t="e">
        <f t="shared" si="5"/>
        <v>#N/A</v>
      </c>
      <c r="P347" s="11" t="e">
        <f>VLOOKUP(C347,DE_PARA!H:I,2,0)</f>
        <v>#N/A</v>
      </c>
      <c r="Q347" s="11" t="e">
        <f>VLOOKUP(F347,'BASE CONTATOS'!C:D,2,0)</f>
        <v>#N/A</v>
      </c>
    </row>
    <row r="348" spans="2:17" x14ac:dyDescent="0.3">
      <c r="B348">
        <f>CSV!M347</f>
        <v>2019</v>
      </c>
      <c r="C348">
        <f>CSV!O347</f>
        <v>8</v>
      </c>
      <c r="D348" s="6">
        <f>CSV!P347</f>
        <v>10</v>
      </c>
      <c r="F348">
        <f>CSV!K347</f>
        <v>27697</v>
      </c>
      <c r="G348">
        <f>CSV!L347</f>
        <v>504</v>
      </c>
      <c r="H348" t="str">
        <f>IFERROR(VLOOKUP(G348,Sheet3!B:C,2,0),"")</f>
        <v>LEITE</v>
      </c>
      <c r="I348">
        <v>2</v>
      </c>
      <c r="K348">
        <f>VLOOKUP(G348,Sheet3!B:E,4,0)</f>
        <v>3.99</v>
      </c>
      <c r="O348" s="10">
        <f t="shared" si="5"/>
        <v>3.99</v>
      </c>
      <c r="P348" s="11" t="str">
        <f>VLOOKUP(C348,DE_PARA!H:I,2,0)</f>
        <v>Agosto</v>
      </c>
      <c r="Q348" s="11" t="e">
        <f>VLOOKUP(F348,'BASE CONTATOS'!C:D,2,0)</f>
        <v>#N/A</v>
      </c>
    </row>
    <row r="349" spans="2:17" hidden="1" x14ac:dyDescent="0.3">
      <c r="B349" t="str">
        <f>CSV!M348</f>
        <v/>
      </c>
      <c r="C349" t="str">
        <f>CSV!O348</f>
        <v/>
      </c>
      <c r="D349" s="6" t="e">
        <f>CSV!P348</f>
        <v>#VALUE!</v>
      </c>
      <c r="F349" t="str">
        <f>CSV!K348</f>
        <v/>
      </c>
      <c r="G349" t="str">
        <f>CSV!L348</f>
        <v/>
      </c>
      <c r="H349" t="str">
        <f>IFERROR(VLOOKUP(G349,Sheet3!B:C,2,0),"")</f>
        <v/>
      </c>
      <c r="I349">
        <v>7</v>
      </c>
      <c r="K349" t="e">
        <f>VLOOKUP(G349,Sheet3!B:E,4,0)</f>
        <v>#N/A</v>
      </c>
      <c r="O349" s="10" t="e">
        <f t="shared" si="5"/>
        <v>#N/A</v>
      </c>
      <c r="P349" s="11" t="e">
        <f>VLOOKUP(C349,DE_PARA!H:I,2,0)</f>
        <v>#N/A</v>
      </c>
      <c r="Q349" s="11" t="e">
        <f>VLOOKUP(F349,'BASE CONTATOS'!C:D,2,0)</f>
        <v>#N/A</v>
      </c>
    </row>
    <row r="350" spans="2:17" x14ac:dyDescent="0.3">
      <c r="B350">
        <f>CSV!M349</f>
        <v>2019</v>
      </c>
      <c r="C350">
        <f>CSV!O349</f>
        <v>8</v>
      </c>
      <c r="D350" s="6">
        <f>CSV!P349</f>
        <v>26</v>
      </c>
      <c r="F350">
        <f>CSV!K349</f>
        <v>98663</v>
      </c>
      <c r="G350">
        <f>CSV!L349</f>
        <v>9096</v>
      </c>
      <c r="H350" t="str">
        <f>IFERROR(VLOOKUP(G350,Sheet3!B:C,2,0),"")</f>
        <v>AVEIA</v>
      </c>
      <c r="I350">
        <v>4</v>
      </c>
      <c r="K350">
        <f>VLOOKUP(G350,Sheet3!B:E,4,0)</f>
        <v>13.9</v>
      </c>
      <c r="O350" s="10">
        <f t="shared" si="5"/>
        <v>13.9</v>
      </c>
      <c r="P350" s="11" t="str">
        <f>VLOOKUP(C350,DE_PARA!H:I,2,0)</f>
        <v>Agosto</v>
      </c>
      <c r="Q350" s="11" t="str">
        <f>VLOOKUP(F350,'BASE CONTATOS'!C:D,2,0)</f>
        <v>Natalia</v>
      </c>
    </row>
    <row r="351" spans="2:17" hidden="1" x14ac:dyDescent="0.3">
      <c r="B351" t="str">
        <f>CSV!M350</f>
        <v/>
      </c>
      <c r="C351" t="str">
        <f>CSV!O350</f>
        <v/>
      </c>
      <c r="D351" s="6" t="e">
        <f>CSV!P350</f>
        <v>#VALUE!</v>
      </c>
      <c r="F351" t="str">
        <f>CSV!K350</f>
        <v/>
      </c>
      <c r="G351" t="str">
        <f>CSV!L350</f>
        <v/>
      </c>
      <c r="H351" t="str">
        <f>IFERROR(VLOOKUP(G351,Sheet3!B:C,2,0),"")</f>
        <v/>
      </c>
      <c r="I351">
        <v>4</v>
      </c>
      <c r="K351" t="e">
        <f>VLOOKUP(G351,Sheet3!B:E,4,0)</f>
        <v>#N/A</v>
      </c>
      <c r="O351" s="10" t="e">
        <f t="shared" si="5"/>
        <v>#N/A</v>
      </c>
      <c r="P351" s="11" t="e">
        <f>VLOOKUP(C351,DE_PARA!H:I,2,0)</f>
        <v>#N/A</v>
      </c>
      <c r="Q351" s="11" t="e">
        <f>VLOOKUP(F351,'BASE CONTATOS'!C:D,2,0)</f>
        <v>#N/A</v>
      </c>
    </row>
    <row r="352" spans="2:17" x14ac:dyDescent="0.3">
      <c r="B352">
        <f>CSV!M351</f>
        <v>2019</v>
      </c>
      <c r="C352">
        <f>CSV!O351</f>
        <v>8</v>
      </c>
      <c r="D352" s="6">
        <f>CSV!P351</f>
        <v>1</v>
      </c>
      <c r="F352">
        <f>CSV!K351</f>
        <v>62286</v>
      </c>
      <c r="G352">
        <f>CSV!L351</f>
        <v>1164</v>
      </c>
      <c r="H352" t="str">
        <f>IFERROR(VLOOKUP(G352,Sheet3!B:C,2,0),"")</f>
        <v>QUEIJO</v>
      </c>
      <c r="I352">
        <v>9</v>
      </c>
      <c r="K352">
        <f>VLOOKUP(G352,Sheet3!B:E,4,0)</f>
        <v>27.41</v>
      </c>
      <c r="O352" s="10">
        <f t="shared" si="5"/>
        <v>27.41</v>
      </c>
      <c r="P352" s="11" t="str">
        <f>VLOOKUP(C352,DE_PARA!H:I,2,0)</f>
        <v>Agosto</v>
      </c>
      <c r="Q352" s="11" t="str">
        <f>VLOOKUP(F352,'BASE CONTATOS'!C:D,2,0)</f>
        <v>Steffan</v>
      </c>
    </row>
    <row r="353" spans="2:17" hidden="1" x14ac:dyDescent="0.3">
      <c r="B353" t="str">
        <f>CSV!M352</f>
        <v/>
      </c>
      <c r="C353" t="str">
        <f>CSV!O352</f>
        <v/>
      </c>
      <c r="D353" s="6" t="e">
        <f>CSV!P352</f>
        <v>#VALUE!</v>
      </c>
      <c r="F353" t="str">
        <f>CSV!K352</f>
        <v/>
      </c>
      <c r="G353" t="str">
        <f>CSV!L352</f>
        <v/>
      </c>
      <c r="H353" t="str">
        <f>IFERROR(VLOOKUP(G353,Sheet3!B:C,2,0),"")</f>
        <v/>
      </c>
      <c r="I353">
        <v>6</v>
      </c>
      <c r="K353" t="e">
        <f>VLOOKUP(G353,Sheet3!B:E,4,0)</f>
        <v>#N/A</v>
      </c>
      <c r="O353" s="10" t="e">
        <f t="shared" si="5"/>
        <v>#N/A</v>
      </c>
      <c r="P353" s="11" t="e">
        <f>VLOOKUP(C353,DE_PARA!H:I,2,0)</f>
        <v>#N/A</v>
      </c>
      <c r="Q353" s="11" t="e">
        <f>VLOOKUP(F353,'BASE CONTATOS'!C:D,2,0)</f>
        <v>#N/A</v>
      </c>
    </row>
    <row r="354" spans="2:17" x14ac:dyDescent="0.3">
      <c r="B354">
        <f>CSV!M353</f>
        <v>2019</v>
      </c>
      <c r="C354">
        <f>CSV!O353</f>
        <v>8</v>
      </c>
      <c r="D354" s="6">
        <f>CSV!P353</f>
        <v>22</v>
      </c>
      <c r="F354">
        <f>CSV!K353</f>
        <v>98663</v>
      </c>
      <c r="G354">
        <f>CSV!L353</f>
        <v>9084</v>
      </c>
      <c r="H354" t="str">
        <f>IFERROR(VLOOKUP(G354,Sheet3!B:C,2,0),"")</f>
        <v>MEL</v>
      </c>
      <c r="I354">
        <v>3</v>
      </c>
      <c r="K354">
        <f>VLOOKUP(G354,Sheet3!B:E,4,0)</f>
        <v>19.190000000000001</v>
      </c>
      <c r="O354" s="10">
        <f t="shared" si="5"/>
        <v>19.190000000000001</v>
      </c>
      <c r="P354" s="11" t="str">
        <f>VLOOKUP(C354,DE_PARA!H:I,2,0)</f>
        <v>Agosto</v>
      </c>
      <c r="Q354" s="11" t="str">
        <f>VLOOKUP(F354,'BASE CONTATOS'!C:D,2,0)</f>
        <v>Natalia</v>
      </c>
    </row>
    <row r="355" spans="2:17" hidden="1" x14ac:dyDescent="0.3">
      <c r="B355" t="str">
        <f>CSV!M354</f>
        <v/>
      </c>
      <c r="C355" t="str">
        <f>CSV!O354</f>
        <v/>
      </c>
      <c r="D355" s="6" t="e">
        <f>CSV!P354</f>
        <v>#VALUE!</v>
      </c>
      <c r="F355" t="str">
        <f>CSV!K354</f>
        <v/>
      </c>
      <c r="G355" t="str">
        <f>CSV!L354</f>
        <v/>
      </c>
      <c r="H355" t="str">
        <f>IFERROR(VLOOKUP(G355,Sheet3!B:C,2,0),"")</f>
        <v/>
      </c>
      <c r="I355">
        <v>5</v>
      </c>
      <c r="K355" t="e">
        <f>VLOOKUP(G355,Sheet3!B:E,4,0)</f>
        <v>#N/A</v>
      </c>
      <c r="O355" s="10" t="e">
        <f t="shared" si="5"/>
        <v>#N/A</v>
      </c>
      <c r="P355" s="11" t="e">
        <f>VLOOKUP(C355,DE_PARA!H:I,2,0)</f>
        <v>#N/A</v>
      </c>
      <c r="Q355" s="11" t="e">
        <f>VLOOKUP(F355,'BASE CONTATOS'!C:D,2,0)</f>
        <v>#N/A</v>
      </c>
    </row>
    <row r="356" spans="2:17" x14ac:dyDescent="0.3">
      <c r="B356">
        <f>CSV!M355</f>
        <v>2019</v>
      </c>
      <c r="C356">
        <f>CSV!O355</f>
        <v>8</v>
      </c>
      <c r="D356" s="6">
        <f>CSV!P355</f>
        <v>5</v>
      </c>
      <c r="F356">
        <f>CSV!K355</f>
        <v>56365</v>
      </c>
      <c r="G356">
        <f>CSV!L355</f>
        <v>504</v>
      </c>
      <c r="H356" t="str">
        <f>IFERROR(VLOOKUP(G356,Sheet3!B:C,2,0),"")</f>
        <v>LEITE</v>
      </c>
      <c r="I356">
        <v>4</v>
      </c>
      <c r="K356">
        <f>VLOOKUP(G356,Sheet3!B:E,4,0)</f>
        <v>3.99</v>
      </c>
      <c r="O356" s="10">
        <f t="shared" si="5"/>
        <v>3.99</v>
      </c>
      <c r="P356" s="11" t="str">
        <f>VLOOKUP(C356,DE_PARA!H:I,2,0)</f>
        <v>Agosto</v>
      </c>
      <c r="Q356" s="11" t="str">
        <f>VLOOKUP(F356,'BASE CONTATOS'!C:D,2,0)</f>
        <v>Dr. Januário</v>
      </c>
    </row>
    <row r="357" spans="2:17" hidden="1" x14ac:dyDescent="0.3">
      <c r="B357" t="str">
        <f>CSV!M356</f>
        <v/>
      </c>
      <c r="C357" t="str">
        <f>CSV!O356</f>
        <v/>
      </c>
      <c r="D357" s="6" t="e">
        <f>CSV!P356</f>
        <v>#VALUE!</v>
      </c>
      <c r="F357" t="str">
        <f>CSV!K356</f>
        <v/>
      </c>
      <c r="G357" t="str">
        <f>CSV!L356</f>
        <v/>
      </c>
      <c r="H357" t="str">
        <f>IFERROR(VLOOKUP(G357,Sheet3!B:C,2,0),"")</f>
        <v/>
      </c>
      <c r="I357">
        <v>1</v>
      </c>
      <c r="K357" t="e">
        <f>VLOOKUP(G357,Sheet3!B:E,4,0)</f>
        <v>#N/A</v>
      </c>
      <c r="O357" s="10" t="e">
        <f t="shared" si="5"/>
        <v>#N/A</v>
      </c>
      <c r="P357" s="11" t="e">
        <f>VLOOKUP(C357,DE_PARA!H:I,2,0)</f>
        <v>#N/A</v>
      </c>
      <c r="Q357" s="11" t="e">
        <f>VLOOKUP(F357,'BASE CONTATOS'!C:D,2,0)</f>
        <v>#N/A</v>
      </c>
    </row>
    <row r="358" spans="2:17" x14ac:dyDescent="0.3">
      <c r="B358">
        <f>CSV!M357</f>
        <v>2019</v>
      </c>
      <c r="C358">
        <f>CSV!O357</f>
        <v>8</v>
      </c>
      <c r="D358" s="6">
        <f>CSV!P357</f>
        <v>29</v>
      </c>
      <c r="F358">
        <f>CSV!K357</f>
        <v>56365</v>
      </c>
      <c r="G358">
        <f>CSV!L357</f>
        <v>988</v>
      </c>
      <c r="H358" t="str">
        <f>IFERROR(VLOOKUP(G358,Sheet3!B:C,2,0),"")</f>
        <v>MACARRÃO</v>
      </c>
      <c r="I358">
        <v>7</v>
      </c>
      <c r="K358">
        <f>VLOOKUP(G358,Sheet3!B:E,4,0)</f>
        <v>4.75</v>
      </c>
      <c r="O358" s="10">
        <f t="shared" si="5"/>
        <v>4.75</v>
      </c>
      <c r="P358" s="11" t="str">
        <f>VLOOKUP(C358,DE_PARA!H:I,2,0)</f>
        <v>Agosto</v>
      </c>
      <c r="Q358" s="11" t="str">
        <f>VLOOKUP(F358,'BASE CONTATOS'!C:D,2,0)</f>
        <v>Dr. Januário</v>
      </c>
    </row>
    <row r="359" spans="2:17" hidden="1" x14ac:dyDescent="0.3">
      <c r="B359" t="str">
        <f>CSV!M358</f>
        <v/>
      </c>
      <c r="C359" t="str">
        <f>CSV!O358</f>
        <v/>
      </c>
      <c r="D359" s="6" t="e">
        <f>CSV!P358</f>
        <v>#VALUE!</v>
      </c>
      <c r="F359" t="str">
        <f>CSV!K358</f>
        <v/>
      </c>
      <c r="G359" t="str">
        <f>CSV!L358</f>
        <v/>
      </c>
      <c r="H359" t="str">
        <f>IFERROR(VLOOKUP(G359,Sheet3!B:C,2,0),"")</f>
        <v/>
      </c>
      <c r="I359">
        <v>1</v>
      </c>
      <c r="K359" t="e">
        <f>VLOOKUP(G359,Sheet3!B:E,4,0)</f>
        <v>#N/A</v>
      </c>
      <c r="O359" s="10" t="e">
        <f t="shared" si="5"/>
        <v>#N/A</v>
      </c>
      <c r="P359" s="11" t="e">
        <f>VLOOKUP(C359,DE_PARA!H:I,2,0)</f>
        <v>#N/A</v>
      </c>
      <c r="Q359" s="11" t="e">
        <f>VLOOKUP(F359,'BASE CONTATOS'!C:D,2,0)</f>
        <v>#N/A</v>
      </c>
    </row>
    <row r="360" spans="2:17" x14ac:dyDescent="0.3">
      <c r="B360">
        <f>CSV!M359</f>
        <v>2019</v>
      </c>
      <c r="C360">
        <f>CSV!O359</f>
        <v>8</v>
      </c>
      <c r="D360" s="6">
        <f>CSV!P359</f>
        <v>22</v>
      </c>
      <c r="F360">
        <f>CSV!K359</f>
        <v>90364</v>
      </c>
      <c r="G360">
        <f>CSV!L359</f>
        <v>988</v>
      </c>
      <c r="H360" t="str">
        <f>IFERROR(VLOOKUP(G360,Sheet3!B:C,2,0),"")</f>
        <v>MACARRÃO</v>
      </c>
      <c r="I360">
        <v>4</v>
      </c>
      <c r="K360">
        <f>VLOOKUP(G360,Sheet3!B:E,4,0)</f>
        <v>4.75</v>
      </c>
      <c r="O360" s="10">
        <f t="shared" si="5"/>
        <v>4.75</v>
      </c>
      <c r="P360" s="11" t="str">
        <f>VLOOKUP(C360,DE_PARA!H:I,2,0)</f>
        <v>Agosto</v>
      </c>
      <c r="Q360" s="11" t="str">
        <f>VLOOKUP(F360,'BASE CONTATOS'!C:D,2,0)</f>
        <v>Thomaz</v>
      </c>
    </row>
    <row r="361" spans="2:17" hidden="1" x14ac:dyDescent="0.3">
      <c r="B361" t="str">
        <f>CSV!M360</f>
        <v/>
      </c>
      <c r="C361" t="str">
        <f>CSV!O360</f>
        <v/>
      </c>
      <c r="D361" s="6" t="e">
        <f>CSV!P360</f>
        <v>#VALUE!</v>
      </c>
      <c r="F361" t="str">
        <f>CSV!K360</f>
        <v/>
      </c>
      <c r="G361" t="str">
        <f>CSV!L360</f>
        <v/>
      </c>
      <c r="H361" t="str">
        <f>IFERROR(VLOOKUP(G361,Sheet3!B:C,2,0),"")</f>
        <v/>
      </c>
      <c r="I361">
        <v>7</v>
      </c>
      <c r="K361" t="e">
        <f>VLOOKUP(G361,Sheet3!B:E,4,0)</f>
        <v>#N/A</v>
      </c>
      <c r="O361" s="10" t="e">
        <f t="shared" si="5"/>
        <v>#N/A</v>
      </c>
      <c r="P361" s="11" t="e">
        <f>VLOOKUP(C361,DE_PARA!H:I,2,0)</f>
        <v>#N/A</v>
      </c>
      <c r="Q361" s="11" t="e">
        <f>VLOOKUP(F361,'BASE CONTATOS'!C:D,2,0)</f>
        <v>#N/A</v>
      </c>
    </row>
    <row r="362" spans="2:17" x14ac:dyDescent="0.3">
      <c r="B362">
        <f>CSV!M361</f>
        <v>2019</v>
      </c>
      <c r="C362">
        <f>CSV!O361</f>
        <v>8</v>
      </c>
      <c r="D362" s="6">
        <f>CSV!P361</f>
        <v>27</v>
      </c>
      <c r="F362">
        <f>CSV!K361</f>
        <v>56365</v>
      </c>
      <c r="G362">
        <f>CSV!L361</f>
        <v>9084</v>
      </c>
      <c r="H362" t="str">
        <f>IFERROR(VLOOKUP(G362,Sheet3!B:C,2,0),"")</f>
        <v>MEL</v>
      </c>
      <c r="I362">
        <v>9</v>
      </c>
      <c r="K362">
        <f>VLOOKUP(G362,Sheet3!B:E,4,0)</f>
        <v>19.190000000000001</v>
      </c>
      <c r="O362" s="10">
        <f t="shared" si="5"/>
        <v>19.190000000000001</v>
      </c>
      <c r="P362" s="11" t="str">
        <f>VLOOKUP(C362,DE_PARA!H:I,2,0)</f>
        <v>Agosto</v>
      </c>
      <c r="Q362" s="11" t="str">
        <f>VLOOKUP(F362,'BASE CONTATOS'!C:D,2,0)</f>
        <v>Dr. Januário</v>
      </c>
    </row>
    <row r="363" spans="2:17" hidden="1" x14ac:dyDescent="0.3">
      <c r="B363" t="str">
        <f>CSV!M362</f>
        <v/>
      </c>
      <c r="C363" t="str">
        <f>CSV!O362</f>
        <v/>
      </c>
      <c r="D363" s="6" t="e">
        <f>CSV!P362</f>
        <v>#VALUE!</v>
      </c>
      <c r="F363" t="str">
        <f>CSV!K362</f>
        <v/>
      </c>
      <c r="G363" t="str">
        <f>CSV!L362</f>
        <v/>
      </c>
      <c r="H363" t="str">
        <f>IFERROR(VLOOKUP(G363,Sheet3!B:C,2,0),"")</f>
        <v/>
      </c>
      <c r="I363">
        <v>10</v>
      </c>
      <c r="K363" t="e">
        <f>VLOOKUP(G363,Sheet3!B:E,4,0)</f>
        <v>#N/A</v>
      </c>
      <c r="O363" s="10" t="e">
        <f t="shared" si="5"/>
        <v>#N/A</v>
      </c>
      <c r="P363" s="11" t="e">
        <f>VLOOKUP(C363,DE_PARA!H:I,2,0)</f>
        <v>#N/A</v>
      </c>
      <c r="Q363" s="11" t="e">
        <f>VLOOKUP(F363,'BASE CONTATOS'!C:D,2,0)</f>
        <v>#N/A</v>
      </c>
    </row>
    <row r="364" spans="2:17" x14ac:dyDescent="0.3">
      <c r="B364">
        <f>CSV!M363</f>
        <v>2019</v>
      </c>
      <c r="C364">
        <f>CSV!O363</f>
        <v>8</v>
      </c>
      <c r="D364" s="6">
        <f>CSV!P363</f>
        <v>9</v>
      </c>
      <c r="F364">
        <f>CSV!K363</f>
        <v>62286</v>
      </c>
      <c r="G364">
        <f>CSV!L363</f>
        <v>2350</v>
      </c>
      <c r="H364" t="str">
        <f>IFERROR(VLOOKUP(G364,Sheet3!B:C,2,0),"")</f>
        <v>BISCOITO</v>
      </c>
      <c r="I364">
        <v>9</v>
      </c>
      <c r="K364">
        <f>VLOOKUP(G364,Sheet3!B:E,4,0)</f>
        <v>3.94</v>
      </c>
      <c r="O364" s="10">
        <f t="shared" si="5"/>
        <v>3.94</v>
      </c>
      <c r="P364" s="11" t="str">
        <f>VLOOKUP(C364,DE_PARA!H:I,2,0)</f>
        <v>Agosto</v>
      </c>
      <c r="Q364" s="11" t="str">
        <f>VLOOKUP(F364,'BASE CONTATOS'!C:D,2,0)</f>
        <v>Steffan</v>
      </c>
    </row>
    <row r="365" spans="2:17" hidden="1" x14ac:dyDescent="0.3">
      <c r="B365" t="str">
        <f>CSV!M364</f>
        <v/>
      </c>
      <c r="C365" t="str">
        <f>CSV!O364</f>
        <v/>
      </c>
      <c r="D365" s="6" t="e">
        <f>CSV!P364</f>
        <v>#VALUE!</v>
      </c>
      <c r="F365" t="str">
        <f>CSV!K364</f>
        <v/>
      </c>
      <c r="G365" t="str">
        <f>CSV!L364</f>
        <v/>
      </c>
      <c r="H365" t="str">
        <f>IFERROR(VLOOKUP(G365,Sheet3!B:C,2,0),"")</f>
        <v/>
      </c>
      <c r="I365">
        <v>8</v>
      </c>
      <c r="K365" t="e">
        <f>VLOOKUP(G365,Sheet3!B:E,4,0)</f>
        <v>#N/A</v>
      </c>
      <c r="O365" s="10" t="e">
        <f t="shared" si="5"/>
        <v>#N/A</v>
      </c>
      <c r="P365" s="11" t="e">
        <f>VLOOKUP(C365,DE_PARA!H:I,2,0)</f>
        <v>#N/A</v>
      </c>
      <c r="Q365" s="11" t="e">
        <f>VLOOKUP(F365,'BASE CONTATOS'!C:D,2,0)</f>
        <v>#N/A</v>
      </c>
    </row>
    <row r="366" spans="2:17" x14ac:dyDescent="0.3">
      <c r="B366">
        <f>CSV!M365</f>
        <v>2019</v>
      </c>
      <c r="C366">
        <f>CSV!O365</f>
        <v>8</v>
      </c>
      <c r="D366" s="6">
        <f>CSV!P365</f>
        <v>9</v>
      </c>
      <c r="F366">
        <f>CSV!K365</f>
        <v>62286</v>
      </c>
      <c r="G366">
        <f>CSV!L365</f>
        <v>504</v>
      </c>
      <c r="H366" t="str">
        <f>IFERROR(VLOOKUP(G366,Sheet3!B:C,2,0),"")</f>
        <v>LEITE</v>
      </c>
      <c r="I366">
        <v>4</v>
      </c>
      <c r="K366">
        <f>VLOOKUP(G366,Sheet3!B:E,4,0)</f>
        <v>3.99</v>
      </c>
      <c r="O366" s="10">
        <f t="shared" si="5"/>
        <v>3.99</v>
      </c>
      <c r="P366" s="11" t="str">
        <f>VLOOKUP(C366,DE_PARA!H:I,2,0)</f>
        <v>Agosto</v>
      </c>
      <c r="Q366" s="11" t="str">
        <f>VLOOKUP(F366,'BASE CONTATOS'!C:D,2,0)</f>
        <v>Steffan</v>
      </c>
    </row>
    <row r="367" spans="2:17" hidden="1" x14ac:dyDescent="0.3">
      <c r="B367" t="str">
        <f>CSV!M366</f>
        <v/>
      </c>
      <c r="C367" t="str">
        <f>CSV!O366</f>
        <v/>
      </c>
      <c r="D367" s="6" t="e">
        <f>CSV!P366</f>
        <v>#VALUE!</v>
      </c>
      <c r="F367" t="str">
        <f>CSV!K366</f>
        <v/>
      </c>
      <c r="G367" t="str">
        <f>CSV!L366</f>
        <v/>
      </c>
      <c r="H367" t="str">
        <f>IFERROR(VLOOKUP(G367,Sheet3!B:C,2,0),"")</f>
        <v/>
      </c>
      <c r="I367">
        <v>6</v>
      </c>
      <c r="K367" t="e">
        <f>VLOOKUP(G367,Sheet3!B:E,4,0)</f>
        <v>#N/A</v>
      </c>
      <c r="O367" s="10" t="e">
        <f t="shared" si="5"/>
        <v>#N/A</v>
      </c>
      <c r="P367" s="11" t="e">
        <f>VLOOKUP(C367,DE_PARA!H:I,2,0)</f>
        <v>#N/A</v>
      </c>
      <c r="Q367" s="11" t="e">
        <f>VLOOKUP(F367,'BASE CONTATOS'!C:D,2,0)</f>
        <v>#N/A</v>
      </c>
    </row>
    <row r="368" spans="2:17" x14ac:dyDescent="0.3">
      <c r="B368">
        <f>CSV!M367</f>
        <v>2019</v>
      </c>
      <c r="C368">
        <f>CSV!O367</f>
        <v>8</v>
      </c>
      <c r="D368" s="6">
        <f>CSV!P367</f>
        <v>3</v>
      </c>
      <c r="F368">
        <f>CSV!K367</f>
        <v>27697</v>
      </c>
      <c r="G368">
        <f>CSV!L367</f>
        <v>503</v>
      </c>
      <c r="H368" t="str">
        <f>IFERROR(VLOOKUP(G368,Sheet3!B:C,2,0),"")</f>
        <v>CARVÃO</v>
      </c>
      <c r="I368">
        <v>10</v>
      </c>
      <c r="K368">
        <f>VLOOKUP(G368,Sheet3!B:E,4,0)</f>
        <v>15.94</v>
      </c>
      <c r="O368" s="10">
        <f t="shared" si="5"/>
        <v>15.94</v>
      </c>
      <c r="P368" s="11" t="str">
        <f>VLOOKUP(C368,DE_PARA!H:I,2,0)</f>
        <v>Agosto</v>
      </c>
      <c r="Q368" s="11" t="e">
        <f>VLOOKUP(F368,'BASE CONTATOS'!C:D,2,0)</f>
        <v>#N/A</v>
      </c>
    </row>
    <row r="369" spans="2:17" hidden="1" x14ac:dyDescent="0.3">
      <c r="B369" t="str">
        <f>CSV!M368</f>
        <v/>
      </c>
      <c r="C369" t="str">
        <f>CSV!O368</f>
        <v/>
      </c>
      <c r="D369" s="6" t="e">
        <f>CSV!P368</f>
        <v>#VALUE!</v>
      </c>
      <c r="F369" t="str">
        <f>CSV!K368</f>
        <v/>
      </c>
      <c r="G369" t="str">
        <f>CSV!L368</f>
        <v/>
      </c>
      <c r="H369" t="str">
        <f>IFERROR(VLOOKUP(G369,Sheet3!B:C,2,0),"")</f>
        <v/>
      </c>
      <c r="I369">
        <v>1</v>
      </c>
      <c r="K369" t="e">
        <f>VLOOKUP(G369,Sheet3!B:E,4,0)</f>
        <v>#N/A</v>
      </c>
      <c r="O369" s="10" t="e">
        <f t="shared" si="5"/>
        <v>#N/A</v>
      </c>
      <c r="P369" s="11" t="e">
        <f>VLOOKUP(C369,DE_PARA!H:I,2,0)</f>
        <v>#N/A</v>
      </c>
      <c r="Q369" s="11" t="e">
        <f>VLOOKUP(F369,'BASE CONTATOS'!C:D,2,0)</f>
        <v>#N/A</v>
      </c>
    </row>
    <row r="370" spans="2:17" x14ac:dyDescent="0.3">
      <c r="B370">
        <f>CSV!M369</f>
        <v>2019</v>
      </c>
      <c r="C370">
        <f>CSV!O369</f>
        <v>8</v>
      </c>
      <c r="D370" s="6">
        <f>CSV!P369</f>
        <v>14</v>
      </c>
      <c r="F370">
        <f>CSV!K369</f>
        <v>90364</v>
      </c>
      <c r="G370">
        <f>CSV!L369</f>
        <v>2349</v>
      </c>
      <c r="H370" t="str">
        <f>IFERROR(VLOOKUP(G370,Sheet3!B:C,2,0),"")</f>
        <v>AÇÚCAR</v>
      </c>
      <c r="I370">
        <v>5</v>
      </c>
      <c r="K370">
        <f>VLOOKUP(G370,Sheet3!B:E,4,0)</f>
        <v>10.74</v>
      </c>
      <c r="O370" s="10">
        <f t="shared" si="5"/>
        <v>10.74</v>
      </c>
      <c r="P370" s="11" t="str">
        <f>VLOOKUP(C370,DE_PARA!H:I,2,0)</f>
        <v>Agosto</v>
      </c>
      <c r="Q370" s="11" t="str">
        <f>VLOOKUP(F370,'BASE CONTATOS'!C:D,2,0)</f>
        <v>Thomaz</v>
      </c>
    </row>
    <row r="371" spans="2:17" hidden="1" x14ac:dyDescent="0.3">
      <c r="B371" t="str">
        <f>CSV!M370</f>
        <v/>
      </c>
      <c r="C371" t="str">
        <f>CSV!O370</f>
        <v/>
      </c>
      <c r="D371" s="6" t="e">
        <f>CSV!P370</f>
        <v>#VALUE!</v>
      </c>
      <c r="F371" t="str">
        <f>CSV!K370</f>
        <v/>
      </c>
      <c r="G371" t="str">
        <f>CSV!L370</f>
        <v/>
      </c>
      <c r="H371" t="str">
        <f>IFERROR(VLOOKUP(G371,Sheet3!B:C,2,0),"")</f>
        <v/>
      </c>
      <c r="I371">
        <v>6</v>
      </c>
      <c r="K371" t="e">
        <f>VLOOKUP(G371,Sheet3!B:E,4,0)</f>
        <v>#N/A</v>
      </c>
      <c r="O371" s="10" t="e">
        <f t="shared" si="5"/>
        <v>#N/A</v>
      </c>
      <c r="P371" s="11" t="e">
        <f>VLOOKUP(C371,DE_PARA!H:I,2,0)</f>
        <v>#N/A</v>
      </c>
      <c r="Q371" s="11" t="e">
        <f>VLOOKUP(F371,'BASE CONTATOS'!C:D,2,0)</f>
        <v>#N/A</v>
      </c>
    </row>
    <row r="372" spans="2:17" x14ac:dyDescent="0.3">
      <c r="B372">
        <f>CSV!M371</f>
        <v>2019</v>
      </c>
      <c r="C372">
        <f>CSV!O371</f>
        <v>9</v>
      </c>
      <c r="D372" s="6">
        <f>CSV!P371</f>
        <v>4</v>
      </c>
      <c r="F372">
        <f>CSV!K371</f>
        <v>90364</v>
      </c>
      <c r="G372">
        <f>CSV!L371</f>
        <v>503</v>
      </c>
      <c r="H372" t="str">
        <f>IFERROR(VLOOKUP(G372,Sheet3!B:C,2,0),"")</f>
        <v>CARVÃO</v>
      </c>
      <c r="I372">
        <v>1</v>
      </c>
      <c r="K372">
        <f>VLOOKUP(G372,Sheet3!B:E,4,0)</f>
        <v>15.94</v>
      </c>
      <c r="O372" s="10">
        <f t="shared" si="5"/>
        <v>15.94</v>
      </c>
      <c r="P372" s="11" t="str">
        <f>VLOOKUP(C372,DE_PARA!H:I,2,0)</f>
        <v>Setembro</v>
      </c>
      <c r="Q372" s="11" t="str">
        <f>VLOOKUP(F372,'BASE CONTATOS'!C:D,2,0)</f>
        <v>Thomaz</v>
      </c>
    </row>
    <row r="373" spans="2:17" hidden="1" x14ac:dyDescent="0.3">
      <c r="B373" t="str">
        <f>CSV!M372</f>
        <v/>
      </c>
      <c r="C373" t="str">
        <f>CSV!O372</f>
        <v/>
      </c>
      <c r="D373" s="6" t="e">
        <f>CSV!P372</f>
        <v>#VALUE!</v>
      </c>
      <c r="F373" t="str">
        <f>CSV!K372</f>
        <v/>
      </c>
      <c r="G373" t="str">
        <f>CSV!L372</f>
        <v/>
      </c>
      <c r="H373" t="str">
        <f>IFERROR(VLOOKUP(G373,Sheet3!B:C,2,0),"")</f>
        <v/>
      </c>
      <c r="I373">
        <v>7</v>
      </c>
      <c r="K373" t="e">
        <f>VLOOKUP(G373,Sheet3!B:E,4,0)</f>
        <v>#N/A</v>
      </c>
      <c r="O373" s="10" t="e">
        <f t="shared" si="5"/>
        <v>#N/A</v>
      </c>
      <c r="P373" s="11" t="e">
        <f>VLOOKUP(C373,DE_PARA!H:I,2,0)</f>
        <v>#N/A</v>
      </c>
      <c r="Q373" s="11" t="e">
        <f>VLOOKUP(F373,'BASE CONTATOS'!C:D,2,0)</f>
        <v>#N/A</v>
      </c>
    </row>
    <row r="374" spans="2:17" x14ac:dyDescent="0.3">
      <c r="B374">
        <f>CSV!M373</f>
        <v>2019</v>
      </c>
      <c r="C374">
        <f>CSV!O373</f>
        <v>9</v>
      </c>
      <c r="D374" s="6">
        <f>CSV!P373</f>
        <v>12</v>
      </c>
      <c r="F374">
        <f>CSV!K373</f>
        <v>62286</v>
      </c>
      <c r="G374">
        <f>CSV!L373</f>
        <v>2349</v>
      </c>
      <c r="H374" t="str">
        <f>IFERROR(VLOOKUP(G374,Sheet3!B:C,2,0),"")</f>
        <v>AÇÚCAR</v>
      </c>
      <c r="I374">
        <v>9</v>
      </c>
      <c r="K374">
        <f>VLOOKUP(G374,Sheet3!B:E,4,0)</f>
        <v>10.74</v>
      </c>
      <c r="O374" s="10">
        <f t="shared" si="5"/>
        <v>10.74</v>
      </c>
      <c r="P374" s="11" t="str">
        <f>VLOOKUP(C374,DE_PARA!H:I,2,0)</f>
        <v>Setembro</v>
      </c>
      <c r="Q374" s="11" t="str">
        <f>VLOOKUP(F374,'BASE CONTATOS'!C:D,2,0)</f>
        <v>Steffan</v>
      </c>
    </row>
    <row r="375" spans="2:17" hidden="1" x14ac:dyDescent="0.3">
      <c r="B375" t="str">
        <f>CSV!M374</f>
        <v/>
      </c>
      <c r="C375" t="str">
        <f>CSV!O374</f>
        <v/>
      </c>
      <c r="D375" s="6" t="e">
        <f>CSV!P374</f>
        <v>#VALUE!</v>
      </c>
      <c r="F375" t="str">
        <f>CSV!K374</f>
        <v/>
      </c>
      <c r="G375" t="str">
        <f>CSV!L374</f>
        <v/>
      </c>
      <c r="H375" t="str">
        <f>IFERROR(VLOOKUP(G375,Sheet3!B:C,2,0),"")</f>
        <v/>
      </c>
      <c r="I375">
        <v>6</v>
      </c>
      <c r="K375" t="e">
        <f>VLOOKUP(G375,Sheet3!B:E,4,0)</f>
        <v>#N/A</v>
      </c>
      <c r="O375" s="10" t="e">
        <f t="shared" si="5"/>
        <v>#N/A</v>
      </c>
      <c r="P375" s="11" t="e">
        <f>VLOOKUP(C375,DE_PARA!H:I,2,0)</f>
        <v>#N/A</v>
      </c>
      <c r="Q375" s="11" t="e">
        <f>VLOOKUP(F375,'BASE CONTATOS'!C:D,2,0)</f>
        <v>#N/A</v>
      </c>
    </row>
    <row r="376" spans="2:17" x14ac:dyDescent="0.3">
      <c r="B376">
        <f>CSV!M375</f>
        <v>2019</v>
      </c>
      <c r="C376">
        <f>CSV!O375</f>
        <v>9</v>
      </c>
      <c r="D376" s="6">
        <f>CSV!P375</f>
        <v>9</v>
      </c>
      <c r="F376">
        <f>CSV!K375</f>
        <v>98663</v>
      </c>
      <c r="G376">
        <f>CSV!L375</f>
        <v>9096</v>
      </c>
      <c r="H376" t="str">
        <f>IFERROR(VLOOKUP(G376,Sheet3!B:C,2,0),"")</f>
        <v>AVEIA</v>
      </c>
      <c r="I376">
        <v>8</v>
      </c>
      <c r="K376">
        <f>VLOOKUP(G376,Sheet3!B:E,4,0)</f>
        <v>13.9</v>
      </c>
      <c r="O376" s="10">
        <f t="shared" si="5"/>
        <v>13.9</v>
      </c>
      <c r="P376" s="11" t="str">
        <f>VLOOKUP(C376,DE_PARA!H:I,2,0)</f>
        <v>Setembro</v>
      </c>
      <c r="Q376" s="11" t="str">
        <f>VLOOKUP(F376,'BASE CONTATOS'!C:D,2,0)</f>
        <v>Natalia</v>
      </c>
    </row>
    <row r="377" spans="2:17" hidden="1" x14ac:dyDescent="0.3">
      <c r="B377" t="str">
        <f>CSV!M376</f>
        <v/>
      </c>
      <c r="C377" t="str">
        <f>CSV!O376</f>
        <v/>
      </c>
      <c r="D377" s="6" t="e">
        <f>CSV!P376</f>
        <v>#VALUE!</v>
      </c>
      <c r="F377" t="str">
        <f>CSV!K376</f>
        <v/>
      </c>
      <c r="G377" t="str">
        <f>CSV!L376</f>
        <v/>
      </c>
      <c r="H377" t="str">
        <f>IFERROR(VLOOKUP(G377,Sheet3!B:C,2,0),"")</f>
        <v/>
      </c>
      <c r="I377">
        <v>1</v>
      </c>
      <c r="K377" t="e">
        <f>VLOOKUP(G377,Sheet3!B:E,4,0)</f>
        <v>#N/A</v>
      </c>
      <c r="O377" s="10" t="e">
        <f t="shared" si="5"/>
        <v>#N/A</v>
      </c>
      <c r="P377" s="11" t="e">
        <f>VLOOKUP(C377,DE_PARA!H:I,2,0)</f>
        <v>#N/A</v>
      </c>
      <c r="Q377" s="11" t="e">
        <f>VLOOKUP(F377,'BASE CONTATOS'!C:D,2,0)</f>
        <v>#N/A</v>
      </c>
    </row>
    <row r="378" spans="2:17" x14ac:dyDescent="0.3">
      <c r="B378">
        <f>CSV!M377</f>
        <v>2019</v>
      </c>
      <c r="C378">
        <f>CSV!O377</f>
        <v>9</v>
      </c>
      <c r="D378" s="6">
        <f>CSV!P377</f>
        <v>15</v>
      </c>
      <c r="F378">
        <f>CSV!K377</f>
        <v>90364</v>
      </c>
      <c r="G378">
        <f>CSV!L377</f>
        <v>988</v>
      </c>
      <c r="H378" t="str">
        <f>IFERROR(VLOOKUP(G378,Sheet3!B:C,2,0),"")</f>
        <v>MACARRÃO</v>
      </c>
      <c r="I378">
        <v>5</v>
      </c>
      <c r="K378">
        <f>VLOOKUP(G378,Sheet3!B:E,4,0)</f>
        <v>4.75</v>
      </c>
      <c r="O378" s="10">
        <f t="shared" si="5"/>
        <v>4.75</v>
      </c>
      <c r="P378" s="11" t="str">
        <f>VLOOKUP(C378,DE_PARA!H:I,2,0)</f>
        <v>Setembro</v>
      </c>
      <c r="Q378" s="11" t="str">
        <f>VLOOKUP(F378,'BASE CONTATOS'!C:D,2,0)</f>
        <v>Thomaz</v>
      </c>
    </row>
    <row r="379" spans="2:17" hidden="1" x14ac:dyDescent="0.3">
      <c r="B379" t="str">
        <f>CSV!M378</f>
        <v/>
      </c>
      <c r="C379" t="str">
        <f>CSV!O378</f>
        <v/>
      </c>
      <c r="D379" s="6" t="e">
        <f>CSV!P378</f>
        <v>#VALUE!</v>
      </c>
      <c r="F379" t="str">
        <f>CSV!K378</f>
        <v/>
      </c>
      <c r="G379" t="str">
        <f>CSV!L378</f>
        <v/>
      </c>
      <c r="H379" t="str">
        <f>IFERROR(VLOOKUP(G379,Sheet3!B:C,2,0),"")</f>
        <v/>
      </c>
      <c r="I379">
        <v>1</v>
      </c>
      <c r="K379" t="e">
        <f>VLOOKUP(G379,Sheet3!B:E,4,0)</f>
        <v>#N/A</v>
      </c>
      <c r="O379" s="10" t="e">
        <f t="shared" si="5"/>
        <v>#N/A</v>
      </c>
      <c r="P379" s="11" t="e">
        <f>VLOOKUP(C379,DE_PARA!H:I,2,0)</f>
        <v>#N/A</v>
      </c>
      <c r="Q379" s="11" t="e">
        <f>VLOOKUP(F379,'BASE CONTATOS'!C:D,2,0)</f>
        <v>#N/A</v>
      </c>
    </row>
    <row r="380" spans="2:17" x14ac:dyDescent="0.3">
      <c r="B380">
        <f>CSV!M379</f>
        <v>2019</v>
      </c>
      <c r="C380">
        <f>CSV!O379</f>
        <v>9</v>
      </c>
      <c r="D380" s="6">
        <f>CSV!P379</f>
        <v>22</v>
      </c>
      <c r="F380">
        <f>CSV!K379</f>
        <v>56365</v>
      </c>
      <c r="G380">
        <f>CSV!L379</f>
        <v>504</v>
      </c>
      <c r="H380" t="str">
        <f>IFERROR(VLOOKUP(G380,Sheet3!B:C,2,0),"")</f>
        <v>LEITE</v>
      </c>
      <c r="I380">
        <v>6</v>
      </c>
      <c r="K380">
        <f>VLOOKUP(G380,Sheet3!B:E,4,0)</f>
        <v>3.99</v>
      </c>
      <c r="O380" s="10">
        <f t="shared" si="5"/>
        <v>3.99</v>
      </c>
      <c r="P380" s="11" t="str">
        <f>VLOOKUP(C380,DE_PARA!H:I,2,0)</f>
        <v>Setembro</v>
      </c>
      <c r="Q380" s="11" t="str">
        <f>VLOOKUP(F380,'BASE CONTATOS'!C:D,2,0)</f>
        <v>Dr. Januário</v>
      </c>
    </row>
    <row r="381" spans="2:17" hidden="1" x14ac:dyDescent="0.3">
      <c r="B381" t="str">
        <f>CSV!M380</f>
        <v/>
      </c>
      <c r="C381" t="str">
        <f>CSV!O380</f>
        <v/>
      </c>
      <c r="D381" s="6" t="e">
        <f>CSV!P380</f>
        <v>#VALUE!</v>
      </c>
      <c r="F381" t="str">
        <f>CSV!K380</f>
        <v/>
      </c>
      <c r="G381" t="str">
        <f>CSV!L380</f>
        <v/>
      </c>
      <c r="H381" t="str">
        <f>IFERROR(VLOOKUP(G381,Sheet3!B:C,2,0),"")</f>
        <v/>
      </c>
      <c r="I381">
        <v>8</v>
      </c>
      <c r="K381" t="e">
        <f>VLOOKUP(G381,Sheet3!B:E,4,0)</f>
        <v>#N/A</v>
      </c>
      <c r="O381" s="10" t="e">
        <f t="shared" si="5"/>
        <v>#N/A</v>
      </c>
      <c r="P381" s="11" t="e">
        <f>VLOOKUP(C381,DE_PARA!H:I,2,0)</f>
        <v>#N/A</v>
      </c>
      <c r="Q381" s="11" t="e">
        <f>VLOOKUP(F381,'BASE CONTATOS'!C:D,2,0)</f>
        <v>#N/A</v>
      </c>
    </row>
    <row r="382" spans="2:17" x14ac:dyDescent="0.3">
      <c r="B382">
        <f>CSV!M381</f>
        <v>2019</v>
      </c>
      <c r="C382">
        <f>CSV!O381</f>
        <v>9</v>
      </c>
      <c r="D382" s="6">
        <f>CSV!P381</f>
        <v>23</v>
      </c>
      <c r="F382">
        <f>CSV!K381</f>
        <v>27697</v>
      </c>
      <c r="G382">
        <f>CSV!L381</f>
        <v>504</v>
      </c>
      <c r="H382" t="str">
        <f>IFERROR(VLOOKUP(G382,Sheet3!B:C,2,0),"")</f>
        <v>LEITE</v>
      </c>
      <c r="I382">
        <v>4</v>
      </c>
      <c r="K382">
        <f>VLOOKUP(G382,Sheet3!B:E,4,0)</f>
        <v>3.99</v>
      </c>
      <c r="O382" s="10">
        <f t="shared" si="5"/>
        <v>3.99</v>
      </c>
      <c r="P382" s="11" t="str">
        <f>VLOOKUP(C382,DE_PARA!H:I,2,0)</f>
        <v>Setembro</v>
      </c>
      <c r="Q382" s="11" t="e">
        <f>VLOOKUP(F382,'BASE CONTATOS'!C:D,2,0)</f>
        <v>#N/A</v>
      </c>
    </row>
    <row r="383" spans="2:17" hidden="1" x14ac:dyDescent="0.3">
      <c r="B383" t="str">
        <f>CSV!M382</f>
        <v/>
      </c>
      <c r="C383" t="str">
        <f>CSV!O382</f>
        <v/>
      </c>
      <c r="D383" s="6" t="e">
        <f>CSV!P382</f>
        <v>#VALUE!</v>
      </c>
      <c r="F383" t="str">
        <f>CSV!K382</f>
        <v/>
      </c>
      <c r="G383" t="str">
        <f>CSV!L382</f>
        <v/>
      </c>
      <c r="H383" t="str">
        <f>IFERROR(VLOOKUP(G383,Sheet3!B:C,2,0),"")</f>
        <v/>
      </c>
      <c r="I383">
        <v>10</v>
      </c>
      <c r="K383" t="e">
        <f>VLOOKUP(G383,Sheet3!B:E,4,0)</f>
        <v>#N/A</v>
      </c>
      <c r="O383" s="10" t="e">
        <f t="shared" si="5"/>
        <v>#N/A</v>
      </c>
      <c r="P383" s="11" t="e">
        <f>VLOOKUP(C383,DE_PARA!H:I,2,0)</f>
        <v>#N/A</v>
      </c>
      <c r="Q383" s="11" t="e">
        <f>VLOOKUP(F383,'BASE CONTATOS'!C:D,2,0)</f>
        <v>#N/A</v>
      </c>
    </row>
    <row r="384" spans="2:17" x14ac:dyDescent="0.3">
      <c r="B384">
        <f>CSV!M383</f>
        <v>2019</v>
      </c>
      <c r="C384">
        <f>CSV!O383</f>
        <v>9</v>
      </c>
      <c r="D384" s="6">
        <f>CSV!P383</f>
        <v>4</v>
      </c>
      <c r="F384">
        <f>CSV!K383</f>
        <v>56365</v>
      </c>
      <c r="G384">
        <f>CSV!L383</f>
        <v>2349</v>
      </c>
      <c r="H384" t="str">
        <f>IFERROR(VLOOKUP(G384,Sheet3!B:C,2,0),"")</f>
        <v>AÇÚCAR</v>
      </c>
      <c r="I384">
        <v>10</v>
      </c>
      <c r="K384">
        <f>VLOOKUP(G384,Sheet3!B:E,4,0)</f>
        <v>10.74</v>
      </c>
      <c r="O384" s="10">
        <f t="shared" si="5"/>
        <v>10.74</v>
      </c>
      <c r="P384" s="11" t="str">
        <f>VLOOKUP(C384,DE_PARA!H:I,2,0)</f>
        <v>Setembro</v>
      </c>
      <c r="Q384" s="11" t="str">
        <f>VLOOKUP(F384,'BASE CONTATOS'!C:D,2,0)</f>
        <v>Dr. Januário</v>
      </c>
    </row>
    <row r="385" spans="2:17" hidden="1" x14ac:dyDescent="0.3">
      <c r="B385" t="str">
        <f>CSV!M384</f>
        <v/>
      </c>
      <c r="C385" t="str">
        <f>CSV!O384</f>
        <v/>
      </c>
      <c r="D385" s="6" t="e">
        <f>CSV!P384</f>
        <v>#VALUE!</v>
      </c>
      <c r="F385" t="str">
        <f>CSV!K384</f>
        <v/>
      </c>
      <c r="G385" t="str">
        <f>CSV!L384</f>
        <v/>
      </c>
      <c r="H385" t="str">
        <f>IFERROR(VLOOKUP(G385,Sheet3!B:C,2,0),"")</f>
        <v/>
      </c>
      <c r="I385">
        <v>1</v>
      </c>
      <c r="K385" t="e">
        <f>VLOOKUP(G385,Sheet3!B:E,4,0)</f>
        <v>#N/A</v>
      </c>
      <c r="O385" s="10" t="e">
        <f t="shared" si="5"/>
        <v>#N/A</v>
      </c>
      <c r="P385" s="11" t="e">
        <f>VLOOKUP(C385,DE_PARA!H:I,2,0)</f>
        <v>#N/A</v>
      </c>
      <c r="Q385" s="11" t="e">
        <f>VLOOKUP(F385,'BASE CONTATOS'!C:D,2,0)</f>
        <v>#N/A</v>
      </c>
    </row>
    <row r="386" spans="2:17" x14ac:dyDescent="0.3">
      <c r="B386">
        <f>CSV!M385</f>
        <v>2019</v>
      </c>
      <c r="C386">
        <f>CSV!O385</f>
        <v>9</v>
      </c>
      <c r="D386" s="6">
        <f>CSV!P385</f>
        <v>26</v>
      </c>
      <c r="F386">
        <f>CSV!K385</f>
        <v>56365</v>
      </c>
      <c r="G386">
        <f>CSV!L385</f>
        <v>9096</v>
      </c>
      <c r="H386" t="str">
        <f>IFERROR(VLOOKUP(G386,Sheet3!B:C,2,0),"")</f>
        <v>AVEIA</v>
      </c>
      <c r="I386">
        <v>3</v>
      </c>
      <c r="K386">
        <f>VLOOKUP(G386,Sheet3!B:E,4,0)</f>
        <v>13.9</v>
      </c>
      <c r="O386" s="10">
        <f t="shared" si="5"/>
        <v>13.9</v>
      </c>
      <c r="P386" s="11" t="str">
        <f>VLOOKUP(C386,DE_PARA!H:I,2,0)</f>
        <v>Setembro</v>
      </c>
      <c r="Q386" s="11" t="str">
        <f>VLOOKUP(F386,'BASE CONTATOS'!C:D,2,0)</f>
        <v>Dr. Januário</v>
      </c>
    </row>
    <row r="387" spans="2:17" hidden="1" x14ac:dyDescent="0.3">
      <c r="B387" t="str">
        <f>CSV!M386</f>
        <v/>
      </c>
      <c r="C387" t="str">
        <f>CSV!O386</f>
        <v/>
      </c>
      <c r="D387" s="6" t="e">
        <f>CSV!P386</f>
        <v>#VALUE!</v>
      </c>
      <c r="F387" t="str">
        <f>CSV!K386</f>
        <v/>
      </c>
      <c r="G387" t="str">
        <f>CSV!L386</f>
        <v/>
      </c>
      <c r="H387" t="str">
        <f>IFERROR(VLOOKUP(G387,Sheet3!B:C,2,0),"")</f>
        <v/>
      </c>
      <c r="I387">
        <v>1</v>
      </c>
      <c r="K387" t="e">
        <f>VLOOKUP(G387,Sheet3!B:E,4,0)</f>
        <v>#N/A</v>
      </c>
      <c r="O387" s="10" t="e">
        <f t="shared" ref="O387:O450" si="6">IF(K387&gt;0,K387,"PENDENTE")</f>
        <v>#N/A</v>
      </c>
      <c r="P387" s="11" t="e">
        <f>VLOOKUP(C387,DE_PARA!H:I,2,0)</f>
        <v>#N/A</v>
      </c>
      <c r="Q387" s="11" t="e">
        <f>VLOOKUP(F387,'BASE CONTATOS'!C:D,2,0)</f>
        <v>#N/A</v>
      </c>
    </row>
    <row r="388" spans="2:17" x14ac:dyDescent="0.3">
      <c r="B388">
        <f>CSV!M387</f>
        <v>2019</v>
      </c>
      <c r="C388">
        <f>CSV!O387</f>
        <v>9</v>
      </c>
      <c r="D388" s="6">
        <f>CSV!P387</f>
        <v>2</v>
      </c>
      <c r="F388">
        <f>CSV!K387</f>
        <v>98663</v>
      </c>
      <c r="G388">
        <f>CSV!L387</f>
        <v>988</v>
      </c>
      <c r="H388" t="str">
        <f>IFERROR(VLOOKUP(G388,Sheet3!B:C,2,0),"")</f>
        <v>MACARRÃO</v>
      </c>
      <c r="I388">
        <v>6</v>
      </c>
      <c r="K388">
        <f>VLOOKUP(G388,Sheet3!B:E,4,0)</f>
        <v>4.75</v>
      </c>
      <c r="O388" s="10">
        <f t="shared" si="6"/>
        <v>4.75</v>
      </c>
      <c r="P388" s="11" t="str">
        <f>VLOOKUP(C388,DE_PARA!H:I,2,0)</f>
        <v>Setembro</v>
      </c>
      <c r="Q388" s="11" t="str">
        <f>VLOOKUP(F388,'BASE CONTATOS'!C:D,2,0)</f>
        <v>Natalia</v>
      </c>
    </row>
    <row r="389" spans="2:17" hidden="1" x14ac:dyDescent="0.3">
      <c r="B389" t="str">
        <f>CSV!M388</f>
        <v/>
      </c>
      <c r="C389" t="str">
        <f>CSV!O388</f>
        <v/>
      </c>
      <c r="D389" s="6" t="e">
        <f>CSV!P388</f>
        <v>#VALUE!</v>
      </c>
      <c r="F389" t="str">
        <f>CSV!K388</f>
        <v/>
      </c>
      <c r="G389" t="str">
        <f>CSV!L388</f>
        <v/>
      </c>
      <c r="H389" t="str">
        <f>IFERROR(VLOOKUP(G389,Sheet3!B:C,2,0),"")</f>
        <v/>
      </c>
      <c r="I389">
        <v>2</v>
      </c>
      <c r="K389" t="e">
        <f>VLOOKUP(G389,Sheet3!B:E,4,0)</f>
        <v>#N/A</v>
      </c>
      <c r="O389" s="10" t="e">
        <f t="shared" si="6"/>
        <v>#N/A</v>
      </c>
      <c r="P389" s="11" t="e">
        <f>VLOOKUP(C389,DE_PARA!H:I,2,0)</f>
        <v>#N/A</v>
      </c>
      <c r="Q389" s="11" t="e">
        <f>VLOOKUP(F389,'BASE CONTATOS'!C:D,2,0)</f>
        <v>#N/A</v>
      </c>
    </row>
    <row r="390" spans="2:17" x14ac:dyDescent="0.3">
      <c r="B390">
        <f>CSV!M389</f>
        <v>2019</v>
      </c>
      <c r="C390">
        <f>CSV!O389</f>
        <v>9</v>
      </c>
      <c r="D390" s="6">
        <f>CSV!P389</f>
        <v>17</v>
      </c>
      <c r="F390">
        <f>CSV!K389</f>
        <v>56365</v>
      </c>
      <c r="G390">
        <f>CSV!L389</f>
        <v>1164</v>
      </c>
      <c r="H390" t="str">
        <f>IFERROR(VLOOKUP(G390,Sheet3!B:C,2,0),"")</f>
        <v>QUEIJO</v>
      </c>
      <c r="I390">
        <v>2</v>
      </c>
      <c r="K390">
        <f>VLOOKUP(G390,Sheet3!B:E,4,0)</f>
        <v>27.41</v>
      </c>
      <c r="O390" s="10">
        <f t="shared" si="6"/>
        <v>27.41</v>
      </c>
      <c r="P390" s="11" t="str">
        <f>VLOOKUP(C390,DE_PARA!H:I,2,0)</f>
        <v>Setembro</v>
      </c>
      <c r="Q390" s="11" t="str">
        <f>VLOOKUP(F390,'BASE CONTATOS'!C:D,2,0)</f>
        <v>Dr. Januário</v>
      </c>
    </row>
    <row r="391" spans="2:17" hidden="1" x14ac:dyDescent="0.3">
      <c r="B391" t="str">
        <f>CSV!M390</f>
        <v/>
      </c>
      <c r="C391" t="str">
        <f>CSV!O390</f>
        <v/>
      </c>
      <c r="D391" s="6" t="e">
        <f>CSV!P390</f>
        <v>#VALUE!</v>
      </c>
      <c r="F391" t="str">
        <f>CSV!K390</f>
        <v/>
      </c>
      <c r="G391" t="str">
        <f>CSV!L390</f>
        <v/>
      </c>
      <c r="H391" t="str">
        <f>IFERROR(VLOOKUP(G391,Sheet3!B:C,2,0),"")</f>
        <v/>
      </c>
      <c r="I391">
        <v>5</v>
      </c>
      <c r="K391" t="e">
        <f>VLOOKUP(G391,Sheet3!B:E,4,0)</f>
        <v>#N/A</v>
      </c>
      <c r="O391" s="10" t="e">
        <f t="shared" si="6"/>
        <v>#N/A</v>
      </c>
      <c r="P391" s="11" t="e">
        <f>VLOOKUP(C391,DE_PARA!H:I,2,0)</f>
        <v>#N/A</v>
      </c>
      <c r="Q391" s="11" t="e">
        <f>VLOOKUP(F391,'BASE CONTATOS'!C:D,2,0)</f>
        <v>#N/A</v>
      </c>
    </row>
    <row r="392" spans="2:17" x14ac:dyDescent="0.3">
      <c r="B392">
        <f>CSV!M391</f>
        <v>2019</v>
      </c>
      <c r="C392">
        <f>CSV!O391</f>
        <v>9</v>
      </c>
      <c r="D392" s="6">
        <f>CSV!P391</f>
        <v>12</v>
      </c>
      <c r="F392">
        <f>CSV!K391</f>
        <v>27697</v>
      </c>
      <c r="G392">
        <f>CSV!L391</f>
        <v>2349</v>
      </c>
      <c r="H392" t="str">
        <f>IFERROR(VLOOKUP(G392,Sheet3!B:C,2,0),"")</f>
        <v>AÇÚCAR</v>
      </c>
      <c r="I392">
        <v>8</v>
      </c>
      <c r="K392">
        <f>VLOOKUP(G392,Sheet3!B:E,4,0)</f>
        <v>10.74</v>
      </c>
      <c r="O392" s="10">
        <f t="shared" si="6"/>
        <v>10.74</v>
      </c>
      <c r="P392" s="11" t="str">
        <f>VLOOKUP(C392,DE_PARA!H:I,2,0)</f>
        <v>Setembro</v>
      </c>
      <c r="Q392" s="11" t="e">
        <f>VLOOKUP(F392,'BASE CONTATOS'!C:D,2,0)</f>
        <v>#N/A</v>
      </c>
    </row>
    <row r="393" spans="2:17" hidden="1" x14ac:dyDescent="0.3">
      <c r="B393" t="str">
        <f>CSV!M392</f>
        <v/>
      </c>
      <c r="C393" t="str">
        <f>CSV!O392</f>
        <v/>
      </c>
      <c r="D393" s="6" t="e">
        <f>CSV!P392</f>
        <v>#VALUE!</v>
      </c>
      <c r="F393" t="str">
        <f>CSV!K392</f>
        <v/>
      </c>
      <c r="G393" t="str">
        <f>CSV!L392</f>
        <v/>
      </c>
      <c r="H393" t="str">
        <f>IFERROR(VLOOKUP(G393,Sheet3!B:C,2,0),"")</f>
        <v/>
      </c>
      <c r="I393">
        <v>5</v>
      </c>
      <c r="K393" t="e">
        <f>VLOOKUP(G393,Sheet3!B:E,4,0)</f>
        <v>#N/A</v>
      </c>
      <c r="O393" s="10" t="e">
        <f t="shared" si="6"/>
        <v>#N/A</v>
      </c>
      <c r="P393" s="11" t="e">
        <f>VLOOKUP(C393,DE_PARA!H:I,2,0)</f>
        <v>#N/A</v>
      </c>
      <c r="Q393" s="11" t="e">
        <f>VLOOKUP(F393,'BASE CONTATOS'!C:D,2,0)</f>
        <v>#N/A</v>
      </c>
    </row>
    <row r="394" spans="2:17" x14ac:dyDescent="0.3">
      <c r="B394">
        <f>CSV!M393</f>
        <v>2019</v>
      </c>
      <c r="C394">
        <f>CSV!O393</f>
        <v>9</v>
      </c>
      <c r="D394" s="6">
        <f>CSV!P393</f>
        <v>16</v>
      </c>
      <c r="F394">
        <f>CSV!K393</f>
        <v>62286</v>
      </c>
      <c r="G394">
        <f>CSV!L393</f>
        <v>504</v>
      </c>
      <c r="H394" t="str">
        <f>IFERROR(VLOOKUP(G394,Sheet3!B:C,2,0),"")</f>
        <v>LEITE</v>
      </c>
      <c r="I394">
        <v>4</v>
      </c>
      <c r="K394">
        <f>VLOOKUP(G394,Sheet3!B:E,4,0)</f>
        <v>3.99</v>
      </c>
      <c r="O394" s="10">
        <f t="shared" si="6"/>
        <v>3.99</v>
      </c>
      <c r="P394" s="11" t="str">
        <f>VLOOKUP(C394,DE_PARA!H:I,2,0)</f>
        <v>Setembro</v>
      </c>
      <c r="Q394" s="11" t="str">
        <f>VLOOKUP(F394,'BASE CONTATOS'!C:D,2,0)</f>
        <v>Steffan</v>
      </c>
    </row>
    <row r="395" spans="2:17" hidden="1" x14ac:dyDescent="0.3">
      <c r="B395" t="str">
        <f>CSV!M394</f>
        <v/>
      </c>
      <c r="C395" t="str">
        <f>CSV!O394</f>
        <v/>
      </c>
      <c r="D395" s="6" t="e">
        <f>CSV!P394</f>
        <v>#VALUE!</v>
      </c>
      <c r="F395" t="str">
        <f>CSV!K394</f>
        <v/>
      </c>
      <c r="G395" t="str">
        <f>CSV!L394</f>
        <v/>
      </c>
      <c r="H395" t="str">
        <f>IFERROR(VLOOKUP(G395,Sheet3!B:C,2,0),"")</f>
        <v/>
      </c>
      <c r="I395">
        <v>5</v>
      </c>
      <c r="K395" t="e">
        <f>VLOOKUP(G395,Sheet3!B:E,4,0)</f>
        <v>#N/A</v>
      </c>
      <c r="O395" s="10" t="e">
        <f t="shared" si="6"/>
        <v>#N/A</v>
      </c>
      <c r="P395" s="11" t="e">
        <f>VLOOKUP(C395,DE_PARA!H:I,2,0)</f>
        <v>#N/A</v>
      </c>
      <c r="Q395" s="11" t="e">
        <f>VLOOKUP(F395,'BASE CONTATOS'!C:D,2,0)</f>
        <v>#N/A</v>
      </c>
    </row>
    <row r="396" spans="2:17" x14ac:dyDescent="0.3">
      <c r="B396">
        <f>CSV!M395</f>
        <v>2019</v>
      </c>
      <c r="C396">
        <f>CSV!O395</f>
        <v>9</v>
      </c>
      <c r="D396" s="6">
        <f>CSV!P395</f>
        <v>19</v>
      </c>
      <c r="F396">
        <f>CSV!K395</f>
        <v>57543</v>
      </c>
      <c r="G396">
        <f>CSV!L395</f>
        <v>2349</v>
      </c>
      <c r="H396" t="str">
        <f>IFERROR(VLOOKUP(G396,Sheet3!B:C,2,0),"")</f>
        <v>AÇÚCAR</v>
      </c>
      <c r="I396">
        <v>10</v>
      </c>
      <c r="K396">
        <f>VLOOKUP(G396,Sheet3!B:E,4,0)</f>
        <v>10.74</v>
      </c>
      <c r="O396" s="10">
        <f t="shared" si="6"/>
        <v>10.74</v>
      </c>
      <c r="P396" s="11" t="str">
        <f>VLOOKUP(C396,DE_PARA!H:I,2,0)</f>
        <v>Setembro</v>
      </c>
      <c r="Q396" s="11" t="str">
        <f>VLOOKUP(F396,'BASE CONTATOS'!C:D,2,0)</f>
        <v>Stella</v>
      </c>
    </row>
    <row r="397" spans="2:17" hidden="1" x14ac:dyDescent="0.3">
      <c r="B397" t="str">
        <f>CSV!M396</f>
        <v/>
      </c>
      <c r="C397" t="str">
        <f>CSV!O396</f>
        <v/>
      </c>
      <c r="D397" s="6" t="e">
        <f>CSV!P396</f>
        <v>#VALUE!</v>
      </c>
      <c r="F397" t="str">
        <f>CSV!K396</f>
        <v/>
      </c>
      <c r="G397" t="str">
        <f>CSV!L396</f>
        <v/>
      </c>
      <c r="H397" t="str">
        <f>IFERROR(VLOOKUP(G397,Sheet3!B:C,2,0),"")</f>
        <v/>
      </c>
      <c r="I397">
        <v>9</v>
      </c>
      <c r="K397" t="e">
        <f>VLOOKUP(G397,Sheet3!B:E,4,0)</f>
        <v>#N/A</v>
      </c>
      <c r="O397" s="10" t="e">
        <f t="shared" si="6"/>
        <v>#N/A</v>
      </c>
      <c r="P397" s="11" t="e">
        <f>VLOOKUP(C397,DE_PARA!H:I,2,0)</f>
        <v>#N/A</v>
      </c>
      <c r="Q397" s="11" t="e">
        <f>VLOOKUP(F397,'BASE CONTATOS'!C:D,2,0)</f>
        <v>#N/A</v>
      </c>
    </row>
    <row r="398" spans="2:17" x14ac:dyDescent="0.3">
      <c r="B398">
        <f>CSV!M397</f>
        <v>2019</v>
      </c>
      <c r="C398">
        <f>CSV!O397</f>
        <v>9</v>
      </c>
      <c r="D398" s="6">
        <f>CSV!P397</f>
        <v>5</v>
      </c>
      <c r="F398">
        <f>CSV!K397</f>
        <v>61673</v>
      </c>
      <c r="G398">
        <f>CSV!L397</f>
        <v>9084</v>
      </c>
      <c r="H398" t="str">
        <f>IFERROR(VLOOKUP(G398,Sheet3!B:C,2,0),"")</f>
        <v>MEL</v>
      </c>
      <c r="I398">
        <v>10</v>
      </c>
      <c r="K398">
        <f>VLOOKUP(G398,Sheet3!B:E,4,0)</f>
        <v>19.190000000000001</v>
      </c>
      <c r="O398" s="10">
        <f t="shared" si="6"/>
        <v>19.190000000000001</v>
      </c>
      <c r="P398" s="11" t="str">
        <f>VLOOKUP(C398,DE_PARA!H:I,2,0)</f>
        <v>Setembro</v>
      </c>
      <c r="Q398" s="11" t="str">
        <f>VLOOKUP(F398,'BASE CONTATOS'!C:D,2,0)</f>
        <v>Pedro</v>
      </c>
    </row>
    <row r="399" spans="2:17" hidden="1" x14ac:dyDescent="0.3">
      <c r="B399" t="str">
        <f>CSV!M398</f>
        <v/>
      </c>
      <c r="C399" t="str">
        <f>CSV!O398</f>
        <v/>
      </c>
      <c r="D399" s="6" t="e">
        <f>CSV!P398</f>
        <v>#VALUE!</v>
      </c>
      <c r="F399" t="str">
        <f>CSV!K398</f>
        <v/>
      </c>
      <c r="G399" t="str">
        <f>CSV!L398</f>
        <v/>
      </c>
      <c r="H399" t="str">
        <f>IFERROR(VLOOKUP(G399,Sheet3!B:C,2,0),"")</f>
        <v/>
      </c>
      <c r="I399">
        <v>6</v>
      </c>
      <c r="K399" t="e">
        <f>VLOOKUP(G399,Sheet3!B:E,4,0)</f>
        <v>#N/A</v>
      </c>
      <c r="O399" s="10" t="e">
        <f t="shared" si="6"/>
        <v>#N/A</v>
      </c>
      <c r="P399" s="11" t="e">
        <f>VLOOKUP(C399,DE_PARA!H:I,2,0)</f>
        <v>#N/A</v>
      </c>
      <c r="Q399" s="11" t="e">
        <f>VLOOKUP(F399,'BASE CONTATOS'!C:D,2,0)</f>
        <v>#N/A</v>
      </c>
    </row>
    <row r="400" spans="2:17" x14ac:dyDescent="0.3">
      <c r="B400">
        <f>CSV!M399</f>
        <v>2019</v>
      </c>
      <c r="C400">
        <f>CSV!O399</f>
        <v>9</v>
      </c>
      <c r="D400" s="6">
        <f>CSV!P399</f>
        <v>10</v>
      </c>
      <c r="F400">
        <f>CSV!K399</f>
        <v>62900</v>
      </c>
      <c r="G400">
        <f>CSV!L399</f>
        <v>988</v>
      </c>
      <c r="H400" t="str">
        <f>IFERROR(VLOOKUP(G400,Sheet3!B:C,2,0),"")</f>
        <v>MACARRÃO</v>
      </c>
      <c r="I400">
        <v>4</v>
      </c>
      <c r="K400">
        <f>VLOOKUP(G400,Sheet3!B:E,4,0)</f>
        <v>4.75</v>
      </c>
      <c r="O400" s="10">
        <f t="shared" si="6"/>
        <v>4.75</v>
      </c>
      <c r="P400" s="11" t="str">
        <f>VLOOKUP(C400,DE_PARA!H:I,2,0)</f>
        <v>Setembro</v>
      </c>
      <c r="Q400" s="11" t="str">
        <f>VLOOKUP(F400,'BASE CONTATOS'!C:D,2,0)</f>
        <v>Bial</v>
      </c>
    </row>
    <row r="401" spans="2:17" hidden="1" x14ac:dyDescent="0.3">
      <c r="B401" t="str">
        <f>CSV!M400</f>
        <v/>
      </c>
      <c r="C401" t="str">
        <f>CSV!O400</f>
        <v/>
      </c>
      <c r="D401" s="6" t="e">
        <f>CSV!P400</f>
        <v>#VALUE!</v>
      </c>
      <c r="F401" t="str">
        <f>CSV!K400</f>
        <v/>
      </c>
      <c r="G401" t="str">
        <f>CSV!L400</f>
        <v/>
      </c>
      <c r="H401" t="str">
        <f>IFERROR(VLOOKUP(G401,Sheet3!B:C,2,0),"")</f>
        <v/>
      </c>
      <c r="I401">
        <v>2</v>
      </c>
      <c r="K401" t="e">
        <f>VLOOKUP(G401,Sheet3!B:E,4,0)</f>
        <v>#N/A</v>
      </c>
      <c r="O401" s="10" t="e">
        <f t="shared" si="6"/>
        <v>#N/A</v>
      </c>
      <c r="P401" s="11" t="e">
        <f>VLOOKUP(C401,DE_PARA!H:I,2,0)</f>
        <v>#N/A</v>
      </c>
      <c r="Q401" s="11" t="e">
        <f>VLOOKUP(F401,'BASE CONTATOS'!C:D,2,0)</f>
        <v>#N/A</v>
      </c>
    </row>
    <row r="402" spans="2:17" x14ac:dyDescent="0.3">
      <c r="B402">
        <f>CSV!M401</f>
        <v>2019</v>
      </c>
      <c r="C402">
        <f>CSV!O401</f>
        <v>9</v>
      </c>
      <c r="D402" s="6">
        <f>CSV!P401</f>
        <v>6</v>
      </c>
      <c r="F402">
        <f>CSV!K401</f>
        <v>62286</v>
      </c>
      <c r="G402">
        <f>CSV!L401</f>
        <v>9084</v>
      </c>
      <c r="H402" t="str">
        <f>IFERROR(VLOOKUP(G402,Sheet3!B:C,2,0),"")</f>
        <v>MEL</v>
      </c>
      <c r="I402">
        <v>4</v>
      </c>
      <c r="K402">
        <f>VLOOKUP(G402,Sheet3!B:E,4,0)</f>
        <v>19.190000000000001</v>
      </c>
      <c r="O402" s="10">
        <f t="shared" si="6"/>
        <v>19.190000000000001</v>
      </c>
      <c r="P402" s="11" t="str">
        <f>VLOOKUP(C402,DE_PARA!H:I,2,0)</f>
        <v>Setembro</v>
      </c>
      <c r="Q402" s="11" t="str">
        <f>VLOOKUP(F402,'BASE CONTATOS'!C:D,2,0)</f>
        <v>Steffan</v>
      </c>
    </row>
    <row r="403" spans="2:17" hidden="1" x14ac:dyDescent="0.3">
      <c r="B403" t="str">
        <f>CSV!M402</f>
        <v/>
      </c>
      <c r="C403" t="str">
        <f>CSV!O402</f>
        <v/>
      </c>
      <c r="D403" s="6" t="e">
        <f>CSV!P402</f>
        <v>#VALUE!</v>
      </c>
      <c r="F403" t="str">
        <f>CSV!K402</f>
        <v/>
      </c>
      <c r="G403" t="str">
        <f>CSV!L402</f>
        <v/>
      </c>
      <c r="H403" t="str">
        <f>IFERROR(VLOOKUP(G403,Sheet3!B:C,2,0),"")</f>
        <v/>
      </c>
      <c r="I403">
        <v>8</v>
      </c>
      <c r="K403" t="e">
        <f>VLOOKUP(G403,Sheet3!B:E,4,0)</f>
        <v>#N/A</v>
      </c>
      <c r="O403" s="10" t="e">
        <f t="shared" si="6"/>
        <v>#N/A</v>
      </c>
      <c r="P403" s="11" t="e">
        <f>VLOOKUP(C403,DE_PARA!H:I,2,0)</f>
        <v>#N/A</v>
      </c>
      <c r="Q403" s="11" t="e">
        <f>VLOOKUP(F403,'BASE CONTATOS'!C:D,2,0)</f>
        <v>#N/A</v>
      </c>
    </row>
    <row r="404" spans="2:17" x14ac:dyDescent="0.3">
      <c r="B404">
        <f>CSV!M403</f>
        <v>2019</v>
      </c>
      <c r="C404">
        <f>CSV!O403</f>
        <v>9</v>
      </c>
      <c r="D404" s="6">
        <f>CSV!P403</f>
        <v>7</v>
      </c>
      <c r="F404">
        <f>CSV!K403</f>
        <v>56365</v>
      </c>
      <c r="G404">
        <f>CSV!L403</f>
        <v>9084</v>
      </c>
      <c r="H404" t="str">
        <f>IFERROR(VLOOKUP(G404,Sheet3!B:C,2,0),"")</f>
        <v>MEL</v>
      </c>
      <c r="I404">
        <v>5</v>
      </c>
      <c r="K404">
        <f>VLOOKUP(G404,Sheet3!B:E,4,0)</f>
        <v>19.190000000000001</v>
      </c>
      <c r="O404" s="10">
        <f t="shared" si="6"/>
        <v>19.190000000000001</v>
      </c>
      <c r="P404" s="11" t="str">
        <f>VLOOKUP(C404,DE_PARA!H:I,2,0)</f>
        <v>Setembro</v>
      </c>
      <c r="Q404" s="11" t="str">
        <f>VLOOKUP(F404,'BASE CONTATOS'!C:D,2,0)</f>
        <v>Dr. Januário</v>
      </c>
    </row>
    <row r="405" spans="2:17" hidden="1" x14ac:dyDescent="0.3">
      <c r="B405" t="str">
        <f>CSV!M404</f>
        <v/>
      </c>
      <c r="C405" t="str">
        <f>CSV!O404</f>
        <v/>
      </c>
      <c r="D405" s="6" t="e">
        <f>CSV!P404</f>
        <v>#VALUE!</v>
      </c>
      <c r="F405" t="str">
        <f>CSV!K404</f>
        <v/>
      </c>
      <c r="G405" t="str">
        <f>CSV!L404</f>
        <v/>
      </c>
      <c r="H405" t="str">
        <f>IFERROR(VLOOKUP(G405,Sheet3!B:C,2,0),"")</f>
        <v/>
      </c>
      <c r="I405">
        <v>10</v>
      </c>
      <c r="K405" t="e">
        <f>VLOOKUP(G405,Sheet3!B:E,4,0)</f>
        <v>#N/A</v>
      </c>
      <c r="O405" s="10" t="e">
        <f t="shared" si="6"/>
        <v>#N/A</v>
      </c>
      <c r="P405" s="11" t="e">
        <f>VLOOKUP(C405,DE_PARA!H:I,2,0)</f>
        <v>#N/A</v>
      </c>
      <c r="Q405" s="11" t="e">
        <f>VLOOKUP(F405,'BASE CONTATOS'!C:D,2,0)</f>
        <v>#N/A</v>
      </c>
    </row>
    <row r="406" spans="2:17" x14ac:dyDescent="0.3">
      <c r="B406">
        <f>CSV!M405</f>
        <v>2019</v>
      </c>
      <c r="C406">
        <f>CSV!O405</f>
        <v>9</v>
      </c>
      <c r="D406" s="6">
        <f>CSV!P405</f>
        <v>23</v>
      </c>
      <c r="F406">
        <f>CSV!K405</f>
        <v>56365</v>
      </c>
      <c r="G406">
        <f>CSV!L405</f>
        <v>988</v>
      </c>
      <c r="H406" t="str">
        <f>IFERROR(VLOOKUP(G406,Sheet3!B:C,2,0),"")</f>
        <v>MACARRÃO</v>
      </c>
      <c r="I406">
        <v>7</v>
      </c>
      <c r="K406">
        <f>VLOOKUP(G406,Sheet3!B:E,4,0)</f>
        <v>4.75</v>
      </c>
      <c r="O406" s="10">
        <f t="shared" si="6"/>
        <v>4.75</v>
      </c>
      <c r="P406" s="11" t="str">
        <f>VLOOKUP(C406,DE_PARA!H:I,2,0)</f>
        <v>Setembro</v>
      </c>
      <c r="Q406" s="11" t="str">
        <f>VLOOKUP(F406,'BASE CONTATOS'!C:D,2,0)</f>
        <v>Dr. Januário</v>
      </c>
    </row>
    <row r="407" spans="2:17" hidden="1" x14ac:dyDescent="0.3">
      <c r="B407" t="str">
        <f>CSV!M406</f>
        <v/>
      </c>
      <c r="C407" t="str">
        <f>CSV!O406</f>
        <v/>
      </c>
      <c r="D407" s="6" t="e">
        <f>CSV!P406</f>
        <v>#VALUE!</v>
      </c>
      <c r="F407" t="str">
        <f>CSV!K406</f>
        <v/>
      </c>
      <c r="G407" t="str">
        <f>CSV!L406</f>
        <v/>
      </c>
      <c r="H407" t="str">
        <f>IFERROR(VLOOKUP(G407,Sheet3!B:C,2,0),"")</f>
        <v/>
      </c>
      <c r="I407">
        <v>8</v>
      </c>
      <c r="K407" t="e">
        <f>VLOOKUP(G407,Sheet3!B:E,4,0)</f>
        <v>#N/A</v>
      </c>
      <c r="O407" s="10" t="e">
        <f t="shared" si="6"/>
        <v>#N/A</v>
      </c>
      <c r="P407" s="11" t="e">
        <f>VLOOKUP(C407,DE_PARA!H:I,2,0)</f>
        <v>#N/A</v>
      </c>
      <c r="Q407" s="11" t="e">
        <f>VLOOKUP(F407,'BASE CONTATOS'!C:D,2,0)</f>
        <v>#N/A</v>
      </c>
    </row>
    <row r="408" spans="2:17" x14ac:dyDescent="0.3">
      <c r="B408">
        <f>CSV!M407</f>
        <v>2019</v>
      </c>
      <c r="C408">
        <f>CSV!O407</f>
        <v>9</v>
      </c>
      <c r="D408" s="6">
        <f>CSV!P407</f>
        <v>13</v>
      </c>
      <c r="F408">
        <f>CSV!K407</f>
        <v>57543</v>
      </c>
      <c r="G408">
        <f>CSV!L407</f>
        <v>504</v>
      </c>
      <c r="H408" t="str">
        <f>IFERROR(VLOOKUP(G408,Sheet3!B:C,2,0),"")</f>
        <v>LEITE</v>
      </c>
      <c r="I408">
        <v>5</v>
      </c>
      <c r="K408">
        <f>VLOOKUP(G408,Sheet3!B:E,4,0)</f>
        <v>3.99</v>
      </c>
      <c r="O408" s="10">
        <f t="shared" si="6"/>
        <v>3.99</v>
      </c>
      <c r="P408" s="11" t="str">
        <f>VLOOKUP(C408,DE_PARA!H:I,2,0)</f>
        <v>Setembro</v>
      </c>
      <c r="Q408" s="11" t="str">
        <f>VLOOKUP(F408,'BASE CONTATOS'!C:D,2,0)</f>
        <v>Stella</v>
      </c>
    </row>
    <row r="409" spans="2:17" hidden="1" x14ac:dyDescent="0.3">
      <c r="B409" t="str">
        <f>CSV!M408</f>
        <v/>
      </c>
      <c r="C409" t="str">
        <f>CSV!O408</f>
        <v/>
      </c>
      <c r="D409" s="6" t="e">
        <f>CSV!P408</f>
        <v>#VALUE!</v>
      </c>
      <c r="F409" t="str">
        <f>CSV!K408</f>
        <v/>
      </c>
      <c r="G409" t="str">
        <f>CSV!L408</f>
        <v/>
      </c>
      <c r="H409" t="str">
        <f>IFERROR(VLOOKUP(G409,Sheet3!B:C,2,0),"")</f>
        <v/>
      </c>
      <c r="I409">
        <v>7</v>
      </c>
      <c r="K409" t="e">
        <f>VLOOKUP(G409,Sheet3!B:E,4,0)</f>
        <v>#N/A</v>
      </c>
      <c r="O409" s="10" t="e">
        <f t="shared" si="6"/>
        <v>#N/A</v>
      </c>
      <c r="P409" s="11" t="e">
        <f>VLOOKUP(C409,DE_PARA!H:I,2,0)</f>
        <v>#N/A</v>
      </c>
      <c r="Q409" s="11" t="e">
        <f>VLOOKUP(F409,'BASE CONTATOS'!C:D,2,0)</f>
        <v>#N/A</v>
      </c>
    </row>
    <row r="410" spans="2:17" x14ac:dyDescent="0.3">
      <c r="B410">
        <f>CSV!M409</f>
        <v>2019</v>
      </c>
      <c r="C410">
        <f>CSV!O409</f>
        <v>9</v>
      </c>
      <c r="D410" s="6">
        <f>CSV!P409</f>
        <v>27</v>
      </c>
      <c r="F410">
        <f>CSV!K409</f>
        <v>56365</v>
      </c>
      <c r="G410">
        <f>CSV!L409</f>
        <v>503</v>
      </c>
      <c r="H410" t="str">
        <f>IFERROR(VLOOKUP(G410,Sheet3!B:C,2,0),"")</f>
        <v>CARVÃO</v>
      </c>
      <c r="I410">
        <v>3</v>
      </c>
      <c r="K410">
        <f>VLOOKUP(G410,Sheet3!B:E,4,0)</f>
        <v>15.94</v>
      </c>
      <c r="O410" s="10">
        <f t="shared" si="6"/>
        <v>15.94</v>
      </c>
      <c r="P410" s="11" t="str">
        <f>VLOOKUP(C410,DE_PARA!H:I,2,0)</f>
        <v>Setembro</v>
      </c>
      <c r="Q410" s="11" t="str">
        <f>VLOOKUP(F410,'BASE CONTATOS'!C:D,2,0)</f>
        <v>Dr. Januário</v>
      </c>
    </row>
    <row r="411" spans="2:17" hidden="1" x14ac:dyDescent="0.3">
      <c r="B411" t="str">
        <f>CSV!M410</f>
        <v/>
      </c>
      <c r="C411" t="str">
        <f>CSV!O410</f>
        <v/>
      </c>
      <c r="D411" s="6" t="e">
        <f>CSV!P410</f>
        <v>#VALUE!</v>
      </c>
      <c r="F411" t="str">
        <f>CSV!K410</f>
        <v/>
      </c>
      <c r="G411" t="str">
        <f>CSV!L410</f>
        <v/>
      </c>
      <c r="H411" t="str">
        <f>IFERROR(VLOOKUP(G411,Sheet3!B:C,2,0),"")</f>
        <v/>
      </c>
      <c r="I411">
        <v>8</v>
      </c>
      <c r="K411" t="e">
        <f>VLOOKUP(G411,Sheet3!B:E,4,0)</f>
        <v>#N/A</v>
      </c>
      <c r="O411" s="10" t="e">
        <f t="shared" si="6"/>
        <v>#N/A</v>
      </c>
      <c r="P411" s="11" t="e">
        <f>VLOOKUP(C411,DE_PARA!H:I,2,0)</f>
        <v>#N/A</v>
      </c>
      <c r="Q411" s="11" t="e">
        <f>VLOOKUP(F411,'BASE CONTATOS'!C:D,2,0)</f>
        <v>#N/A</v>
      </c>
    </row>
    <row r="412" spans="2:17" x14ac:dyDescent="0.3">
      <c r="B412">
        <f>CSV!M411</f>
        <v>2019</v>
      </c>
      <c r="C412">
        <f>CSV!O411</f>
        <v>10</v>
      </c>
      <c r="D412" s="6">
        <f>CSV!P411</f>
        <v>7</v>
      </c>
      <c r="F412">
        <f>CSV!K411</f>
        <v>27697</v>
      </c>
      <c r="G412">
        <f>CSV!L411</f>
        <v>2349</v>
      </c>
      <c r="H412" t="str">
        <f>IFERROR(VLOOKUP(G412,Sheet3!B:C,2,0),"")</f>
        <v>AÇÚCAR</v>
      </c>
      <c r="I412">
        <v>8</v>
      </c>
      <c r="K412">
        <f>VLOOKUP(G412,Sheet3!B:E,4,0)</f>
        <v>10.74</v>
      </c>
      <c r="O412" s="10">
        <f t="shared" si="6"/>
        <v>10.74</v>
      </c>
      <c r="P412" s="11" t="str">
        <f>VLOOKUP(C412,DE_PARA!H:I,2,0)</f>
        <v>Outubro</v>
      </c>
      <c r="Q412" s="11" t="e">
        <f>VLOOKUP(F412,'BASE CONTATOS'!C:D,2,0)</f>
        <v>#N/A</v>
      </c>
    </row>
    <row r="413" spans="2:17" hidden="1" x14ac:dyDescent="0.3">
      <c r="B413" t="str">
        <f>CSV!M412</f>
        <v/>
      </c>
      <c r="C413" t="str">
        <f>CSV!O412</f>
        <v/>
      </c>
      <c r="D413" s="6" t="e">
        <f>CSV!P412</f>
        <v>#VALUE!</v>
      </c>
      <c r="F413" t="str">
        <f>CSV!K412</f>
        <v/>
      </c>
      <c r="G413" t="str">
        <f>CSV!L412</f>
        <v/>
      </c>
      <c r="H413" t="str">
        <f>IFERROR(VLOOKUP(G413,Sheet3!B:C,2,0),"")</f>
        <v/>
      </c>
      <c r="I413">
        <v>2</v>
      </c>
      <c r="K413" t="e">
        <f>VLOOKUP(G413,Sheet3!B:E,4,0)</f>
        <v>#N/A</v>
      </c>
      <c r="O413" s="10" t="e">
        <f t="shared" si="6"/>
        <v>#N/A</v>
      </c>
      <c r="P413" s="11" t="e">
        <f>VLOOKUP(C413,DE_PARA!H:I,2,0)</f>
        <v>#N/A</v>
      </c>
      <c r="Q413" s="11" t="e">
        <f>VLOOKUP(F413,'BASE CONTATOS'!C:D,2,0)</f>
        <v>#N/A</v>
      </c>
    </row>
    <row r="414" spans="2:17" x14ac:dyDescent="0.3">
      <c r="B414">
        <f>CSV!M413</f>
        <v>2019</v>
      </c>
      <c r="C414">
        <f>CSV!O413</f>
        <v>10</v>
      </c>
      <c r="D414" s="6">
        <f>CSV!P413</f>
        <v>2</v>
      </c>
      <c r="F414">
        <f>CSV!K413</f>
        <v>61673</v>
      </c>
      <c r="G414">
        <f>CSV!L413</f>
        <v>9084</v>
      </c>
      <c r="H414" t="str">
        <f>IFERROR(VLOOKUP(G414,Sheet3!B:C,2,0),"")</f>
        <v>MEL</v>
      </c>
      <c r="I414">
        <v>4</v>
      </c>
      <c r="K414">
        <f>VLOOKUP(G414,Sheet3!B:E,4,0)</f>
        <v>19.190000000000001</v>
      </c>
      <c r="O414" s="10">
        <f t="shared" si="6"/>
        <v>19.190000000000001</v>
      </c>
      <c r="P414" s="11" t="str">
        <f>VLOOKUP(C414,DE_PARA!H:I,2,0)</f>
        <v>Outubro</v>
      </c>
      <c r="Q414" s="11" t="str">
        <f>VLOOKUP(F414,'BASE CONTATOS'!C:D,2,0)</f>
        <v>Pedro</v>
      </c>
    </row>
    <row r="415" spans="2:17" hidden="1" x14ac:dyDescent="0.3">
      <c r="B415" t="str">
        <f>CSV!M414</f>
        <v/>
      </c>
      <c r="C415" t="str">
        <f>CSV!O414</f>
        <v/>
      </c>
      <c r="D415" s="6" t="e">
        <f>CSV!P414</f>
        <v>#VALUE!</v>
      </c>
      <c r="F415" t="str">
        <f>CSV!K414</f>
        <v/>
      </c>
      <c r="G415" t="str">
        <f>CSV!L414</f>
        <v/>
      </c>
      <c r="H415" t="str">
        <f>IFERROR(VLOOKUP(G415,Sheet3!B:C,2,0),"")</f>
        <v/>
      </c>
      <c r="I415">
        <v>9</v>
      </c>
      <c r="K415" t="e">
        <f>VLOOKUP(G415,Sheet3!B:E,4,0)</f>
        <v>#N/A</v>
      </c>
      <c r="O415" s="10" t="e">
        <f t="shared" si="6"/>
        <v>#N/A</v>
      </c>
      <c r="P415" s="11" t="e">
        <f>VLOOKUP(C415,DE_PARA!H:I,2,0)</f>
        <v>#N/A</v>
      </c>
      <c r="Q415" s="11" t="e">
        <f>VLOOKUP(F415,'BASE CONTATOS'!C:D,2,0)</f>
        <v>#N/A</v>
      </c>
    </row>
    <row r="416" spans="2:17" x14ac:dyDescent="0.3">
      <c r="B416">
        <f>CSV!M415</f>
        <v>2019</v>
      </c>
      <c r="C416">
        <f>CSV!O415</f>
        <v>10</v>
      </c>
      <c r="D416" s="6">
        <f>CSV!P415</f>
        <v>25</v>
      </c>
      <c r="F416">
        <f>CSV!K415</f>
        <v>27697</v>
      </c>
      <c r="G416">
        <f>CSV!L415</f>
        <v>503</v>
      </c>
      <c r="H416" t="str">
        <f>IFERROR(VLOOKUP(G416,Sheet3!B:C,2,0),"")</f>
        <v>CARVÃO</v>
      </c>
      <c r="I416">
        <v>8</v>
      </c>
      <c r="K416">
        <f>VLOOKUP(G416,Sheet3!B:E,4,0)</f>
        <v>15.94</v>
      </c>
      <c r="O416" s="10">
        <f t="shared" si="6"/>
        <v>15.94</v>
      </c>
      <c r="P416" s="11" t="str">
        <f>VLOOKUP(C416,DE_PARA!H:I,2,0)</f>
        <v>Outubro</v>
      </c>
      <c r="Q416" s="11" t="e">
        <f>VLOOKUP(F416,'BASE CONTATOS'!C:D,2,0)</f>
        <v>#N/A</v>
      </c>
    </row>
    <row r="417" spans="2:17" hidden="1" x14ac:dyDescent="0.3">
      <c r="B417" t="str">
        <f>CSV!M416</f>
        <v/>
      </c>
      <c r="C417" t="str">
        <f>CSV!O416</f>
        <v/>
      </c>
      <c r="D417" s="6" t="e">
        <f>CSV!P416</f>
        <v>#VALUE!</v>
      </c>
      <c r="F417" t="str">
        <f>CSV!K416</f>
        <v/>
      </c>
      <c r="G417" t="str">
        <f>CSV!L416</f>
        <v/>
      </c>
      <c r="H417" t="str">
        <f>IFERROR(VLOOKUP(G417,Sheet3!B:C,2,0),"")</f>
        <v/>
      </c>
      <c r="I417">
        <v>4</v>
      </c>
      <c r="K417" t="e">
        <f>VLOOKUP(G417,Sheet3!B:E,4,0)</f>
        <v>#N/A</v>
      </c>
      <c r="O417" s="10" t="e">
        <f t="shared" si="6"/>
        <v>#N/A</v>
      </c>
      <c r="P417" s="11" t="e">
        <f>VLOOKUP(C417,DE_PARA!H:I,2,0)</f>
        <v>#N/A</v>
      </c>
      <c r="Q417" s="11" t="e">
        <f>VLOOKUP(F417,'BASE CONTATOS'!C:D,2,0)</f>
        <v>#N/A</v>
      </c>
    </row>
    <row r="418" spans="2:17" x14ac:dyDescent="0.3">
      <c r="B418">
        <f>CSV!M417</f>
        <v>2019</v>
      </c>
      <c r="C418">
        <f>CSV!O417</f>
        <v>10</v>
      </c>
      <c r="D418" s="6">
        <f>CSV!P417</f>
        <v>29</v>
      </c>
      <c r="F418">
        <f>CSV!K417</f>
        <v>90364</v>
      </c>
      <c r="G418">
        <f>CSV!L417</f>
        <v>2349</v>
      </c>
      <c r="H418" t="str">
        <f>IFERROR(VLOOKUP(G418,Sheet3!B:C,2,0),"")</f>
        <v>AÇÚCAR</v>
      </c>
      <c r="I418">
        <v>4</v>
      </c>
      <c r="K418">
        <f>VLOOKUP(G418,Sheet3!B:E,4,0)</f>
        <v>10.74</v>
      </c>
      <c r="O418" s="10">
        <f t="shared" si="6"/>
        <v>10.74</v>
      </c>
      <c r="P418" s="11" t="str">
        <f>VLOOKUP(C418,DE_PARA!H:I,2,0)</f>
        <v>Outubro</v>
      </c>
      <c r="Q418" s="11" t="str">
        <f>VLOOKUP(F418,'BASE CONTATOS'!C:D,2,0)</f>
        <v>Thomaz</v>
      </c>
    </row>
    <row r="419" spans="2:17" hidden="1" x14ac:dyDescent="0.3">
      <c r="B419" t="str">
        <f>CSV!M418</f>
        <v/>
      </c>
      <c r="C419" t="str">
        <f>CSV!O418</f>
        <v/>
      </c>
      <c r="D419" s="6" t="e">
        <f>CSV!P418</f>
        <v>#VALUE!</v>
      </c>
      <c r="F419" t="str">
        <f>CSV!K418</f>
        <v/>
      </c>
      <c r="G419" t="str">
        <f>CSV!L418</f>
        <v/>
      </c>
      <c r="H419" t="str">
        <f>IFERROR(VLOOKUP(G419,Sheet3!B:C,2,0),"")</f>
        <v/>
      </c>
      <c r="I419">
        <v>9</v>
      </c>
      <c r="K419" t="e">
        <f>VLOOKUP(G419,Sheet3!B:E,4,0)</f>
        <v>#N/A</v>
      </c>
      <c r="O419" s="10" t="e">
        <f t="shared" si="6"/>
        <v>#N/A</v>
      </c>
      <c r="P419" s="11" t="e">
        <f>VLOOKUP(C419,DE_PARA!H:I,2,0)</f>
        <v>#N/A</v>
      </c>
      <c r="Q419" s="11" t="e">
        <f>VLOOKUP(F419,'BASE CONTATOS'!C:D,2,0)</f>
        <v>#N/A</v>
      </c>
    </row>
    <row r="420" spans="2:17" x14ac:dyDescent="0.3">
      <c r="B420">
        <f>CSV!M419</f>
        <v>2019</v>
      </c>
      <c r="C420">
        <f>CSV!O419</f>
        <v>10</v>
      </c>
      <c r="D420" s="6">
        <f>CSV!P419</f>
        <v>3</v>
      </c>
      <c r="F420">
        <f>CSV!K419</f>
        <v>56365</v>
      </c>
      <c r="G420">
        <f>CSV!L419</f>
        <v>988</v>
      </c>
      <c r="H420" t="str">
        <f>IFERROR(VLOOKUP(G420,Sheet3!B:C,2,0),"")</f>
        <v>MACARRÃO</v>
      </c>
      <c r="I420">
        <v>4</v>
      </c>
      <c r="K420">
        <f>VLOOKUP(G420,Sheet3!B:E,4,0)</f>
        <v>4.75</v>
      </c>
      <c r="O420" s="10">
        <f t="shared" si="6"/>
        <v>4.75</v>
      </c>
      <c r="P420" s="11" t="str">
        <f>VLOOKUP(C420,DE_PARA!H:I,2,0)</f>
        <v>Outubro</v>
      </c>
      <c r="Q420" s="11" t="str">
        <f>VLOOKUP(F420,'BASE CONTATOS'!C:D,2,0)</f>
        <v>Dr. Januário</v>
      </c>
    </row>
    <row r="421" spans="2:17" hidden="1" x14ac:dyDescent="0.3">
      <c r="B421" t="str">
        <f>CSV!M420</f>
        <v/>
      </c>
      <c r="C421" t="str">
        <f>CSV!O420</f>
        <v/>
      </c>
      <c r="D421" s="6" t="e">
        <f>CSV!P420</f>
        <v>#VALUE!</v>
      </c>
      <c r="F421" t="str">
        <f>CSV!K420</f>
        <v/>
      </c>
      <c r="G421" t="str">
        <f>CSV!L420</f>
        <v/>
      </c>
      <c r="H421" t="str">
        <f>IFERROR(VLOOKUP(G421,Sheet3!B:C,2,0),"")</f>
        <v/>
      </c>
      <c r="I421">
        <v>6</v>
      </c>
      <c r="K421" t="e">
        <f>VLOOKUP(G421,Sheet3!B:E,4,0)</f>
        <v>#N/A</v>
      </c>
      <c r="O421" s="10" t="e">
        <f t="shared" si="6"/>
        <v>#N/A</v>
      </c>
      <c r="P421" s="11" t="e">
        <f>VLOOKUP(C421,DE_PARA!H:I,2,0)</f>
        <v>#N/A</v>
      </c>
      <c r="Q421" s="11" t="e">
        <f>VLOOKUP(F421,'BASE CONTATOS'!C:D,2,0)</f>
        <v>#N/A</v>
      </c>
    </row>
    <row r="422" spans="2:17" x14ac:dyDescent="0.3">
      <c r="B422">
        <f>CSV!M421</f>
        <v>2019</v>
      </c>
      <c r="C422">
        <f>CSV!O421</f>
        <v>10</v>
      </c>
      <c r="D422" s="6">
        <f>CSV!P421</f>
        <v>16</v>
      </c>
      <c r="F422">
        <f>CSV!K421</f>
        <v>62286</v>
      </c>
      <c r="G422">
        <f>CSV!L421</f>
        <v>1164</v>
      </c>
      <c r="H422" t="str">
        <f>IFERROR(VLOOKUP(G422,Sheet3!B:C,2,0),"")</f>
        <v>QUEIJO</v>
      </c>
      <c r="I422">
        <v>4</v>
      </c>
      <c r="K422">
        <f>VLOOKUP(G422,Sheet3!B:E,4,0)</f>
        <v>27.41</v>
      </c>
      <c r="O422" s="10">
        <f t="shared" si="6"/>
        <v>27.41</v>
      </c>
      <c r="P422" s="11" t="str">
        <f>VLOOKUP(C422,DE_PARA!H:I,2,0)</f>
        <v>Outubro</v>
      </c>
      <c r="Q422" s="11" t="str">
        <f>VLOOKUP(F422,'BASE CONTATOS'!C:D,2,0)</f>
        <v>Steffan</v>
      </c>
    </row>
    <row r="423" spans="2:17" hidden="1" x14ac:dyDescent="0.3">
      <c r="B423" t="str">
        <f>CSV!M422</f>
        <v/>
      </c>
      <c r="C423" t="str">
        <f>CSV!O422</f>
        <v/>
      </c>
      <c r="D423" s="6" t="e">
        <f>CSV!P422</f>
        <v>#VALUE!</v>
      </c>
      <c r="F423" t="str">
        <f>CSV!K422</f>
        <v/>
      </c>
      <c r="G423" t="str">
        <f>CSV!L422</f>
        <v/>
      </c>
      <c r="H423" t="str">
        <f>IFERROR(VLOOKUP(G423,Sheet3!B:C,2,0),"")</f>
        <v/>
      </c>
      <c r="I423">
        <v>9</v>
      </c>
      <c r="K423" t="e">
        <f>VLOOKUP(G423,Sheet3!B:E,4,0)</f>
        <v>#N/A</v>
      </c>
      <c r="O423" s="10" t="e">
        <f t="shared" si="6"/>
        <v>#N/A</v>
      </c>
      <c r="P423" s="11" t="e">
        <f>VLOOKUP(C423,DE_PARA!H:I,2,0)</f>
        <v>#N/A</v>
      </c>
      <c r="Q423" s="11" t="e">
        <f>VLOOKUP(F423,'BASE CONTATOS'!C:D,2,0)</f>
        <v>#N/A</v>
      </c>
    </row>
    <row r="424" spans="2:17" x14ac:dyDescent="0.3">
      <c r="B424">
        <f>CSV!M423</f>
        <v>2019</v>
      </c>
      <c r="C424">
        <f>CSV!O423</f>
        <v>10</v>
      </c>
      <c r="D424" s="6">
        <f>CSV!P423</f>
        <v>6</v>
      </c>
      <c r="F424">
        <f>CSV!K423</f>
        <v>56365</v>
      </c>
      <c r="G424">
        <f>CSV!L423</f>
        <v>9096</v>
      </c>
      <c r="H424" t="str">
        <f>IFERROR(VLOOKUP(G424,Sheet3!B:C,2,0),"")</f>
        <v>AVEIA</v>
      </c>
      <c r="I424">
        <v>6</v>
      </c>
      <c r="K424">
        <f>VLOOKUP(G424,Sheet3!B:E,4,0)</f>
        <v>13.9</v>
      </c>
      <c r="O424" s="10">
        <f t="shared" si="6"/>
        <v>13.9</v>
      </c>
      <c r="P424" s="11" t="str">
        <f>VLOOKUP(C424,DE_PARA!H:I,2,0)</f>
        <v>Outubro</v>
      </c>
      <c r="Q424" s="11" t="str">
        <f>VLOOKUP(F424,'BASE CONTATOS'!C:D,2,0)</f>
        <v>Dr. Januário</v>
      </c>
    </row>
    <row r="425" spans="2:17" hidden="1" x14ac:dyDescent="0.3">
      <c r="B425" t="str">
        <f>CSV!M424</f>
        <v/>
      </c>
      <c r="C425" t="str">
        <f>CSV!O424</f>
        <v/>
      </c>
      <c r="D425" s="6" t="e">
        <f>CSV!P424</f>
        <v>#VALUE!</v>
      </c>
      <c r="F425" t="str">
        <f>CSV!K424</f>
        <v/>
      </c>
      <c r="G425" t="str">
        <f>CSV!L424</f>
        <v/>
      </c>
      <c r="H425" t="str">
        <f>IFERROR(VLOOKUP(G425,Sheet3!B:C,2,0),"")</f>
        <v/>
      </c>
      <c r="I425">
        <v>4</v>
      </c>
      <c r="K425" t="e">
        <f>VLOOKUP(G425,Sheet3!B:E,4,0)</f>
        <v>#N/A</v>
      </c>
      <c r="O425" s="10" t="e">
        <f t="shared" si="6"/>
        <v>#N/A</v>
      </c>
      <c r="P425" s="11" t="e">
        <f>VLOOKUP(C425,DE_PARA!H:I,2,0)</f>
        <v>#N/A</v>
      </c>
      <c r="Q425" s="11" t="e">
        <f>VLOOKUP(F425,'BASE CONTATOS'!C:D,2,0)</f>
        <v>#N/A</v>
      </c>
    </row>
    <row r="426" spans="2:17" x14ac:dyDescent="0.3">
      <c r="B426">
        <f>CSV!M425</f>
        <v>2019</v>
      </c>
      <c r="C426">
        <f>CSV!O425</f>
        <v>10</v>
      </c>
      <c r="D426" s="6">
        <f>CSV!P425</f>
        <v>7</v>
      </c>
      <c r="F426">
        <f>CSV!K425</f>
        <v>62286</v>
      </c>
      <c r="G426">
        <f>CSV!L425</f>
        <v>9096</v>
      </c>
      <c r="H426" t="str">
        <f>IFERROR(VLOOKUP(G426,Sheet3!B:C,2,0),"")</f>
        <v>AVEIA</v>
      </c>
      <c r="I426">
        <v>1</v>
      </c>
      <c r="K426">
        <f>VLOOKUP(G426,Sheet3!B:E,4,0)</f>
        <v>13.9</v>
      </c>
      <c r="O426" s="10">
        <f t="shared" si="6"/>
        <v>13.9</v>
      </c>
      <c r="P426" s="11" t="str">
        <f>VLOOKUP(C426,DE_PARA!H:I,2,0)</f>
        <v>Outubro</v>
      </c>
      <c r="Q426" s="11" t="str">
        <f>VLOOKUP(F426,'BASE CONTATOS'!C:D,2,0)</f>
        <v>Steffan</v>
      </c>
    </row>
    <row r="427" spans="2:17" hidden="1" x14ac:dyDescent="0.3">
      <c r="B427" t="str">
        <f>CSV!M426</f>
        <v/>
      </c>
      <c r="C427" t="str">
        <f>CSV!O426</f>
        <v/>
      </c>
      <c r="D427" s="6" t="e">
        <f>CSV!P426</f>
        <v>#VALUE!</v>
      </c>
      <c r="F427" t="str">
        <f>CSV!K426</f>
        <v/>
      </c>
      <c r="G427" t="str">
        <f>CSV!L426</f>
        <v/>
      </c>
      <c r="H427" t="str">
        <f>IFERROR(VLOOKUP(G427,Sheet3!B:C,2,0),"")</f>
        <v/>
      </c>
      <c r="I427">
        <v>5</v>
      </c>
      <c r="K427" t="e">
        <f>VLOOKUP(G427,Sheet3!B:E,4,0)</f>
        <v>#N/A</v>
      </c>
      <c r="O427" s="10" t="e">
        <f t="shared" si="6"/>
        <v>#N/A</v>
      </c>
      <c r="P427" s="11" t="e">
        <f>VLOOKUP(C427,DE_PARA!H:I,2,0)</f>
        <v>#N/A</v>
      </c>
      <c r="Q427" s="11" t="e">
        <f>VLOOKUP(F427,'BASE CONTATOS'!C:D,2,0)</f>
        <v>#N/A</v>
      </c>
    </row>
    <row r="428" spans="2:17" x14ac:dyDescent="0.3">
      <c r="B428">
        <f>CSV!M427</f>
        <v>2019</v>
      </c>
      <c r="C428">
        <f>CSV!O427</f>
        <v>10</v>
      </c>
      <c r="D428" s="6">
        <f>CSV!P427</f>
        <v>23</v>
      </c>
      <c r="F428">
        <f>CSV!K427</f>
        <v>61673</v>
      </c>
      <c r="G428">
        <f>CSV!L427</f>
        <v>9096</v>
      </c>
      <c r="H428" t="str">
        <f>IFERROR(VLOOKUP(G428,Sheet3!B:C,2,0),"")</f>
        <v>AVEIA</v>
      </c>
      <c r="I428">
        <v>5</v>
      </c>
      <c r="K428">
        <f>VLOOKUP(G428,Sheet3!B:E,4,0)</f>
        <v>13.9</v>
      </c>
      <c r="O428" s="10">
        <f t="shared" si="6"/>
        <v>13.9</v>
      </c>
      <c r="P428" s="11" t="str">
        <f>VLOOKUP(C428,DE_PARA!H:I,2,0)</f>
        <v>Outubro</v>
      </c>
      <c r="Q428" s="11" t="str">
        <f>VLOOKUP(F428,'BASE CONTATOS'!C:D,2,0)</f>
        <v>Pedro</v>
      </c>
    </row>
    <row r="429" spans="2:17" hidden="1" x14ac:dyDescent="0.3">
      <c r="B429" t="str">
        <f>CSV!M428</f>
        <v/>
      </c>
      <c r="C429" t="str">
        <f>CSV!O428</f>
        <v/>
      </c>
      <c r="D429" s="6" t="e">
        <f>CSV!P428</f>
        <v>#VALUE!</v>
      </c>
      <c r="F429" t="str">
        <f>CSV!K428</f>
        <v/>
      </c>
      <c r="G429" t="str">
        <f>CSV!L428</f>
        <v/>
      </c>
      <c r="H429" t="str">
        <f>IFERROR(VLOOKUP(G429,Sheet3!B:C,2,0),"")</f>
        <v/>
      </c>
      <c r="I429">
        <v>10</v>
      </c>
      <c r="K429" t="e">
        <f>VLOOKUP(G429,Sheet3!B:E,4,0)</f>
        <v>#N/A</v>
      </c>
      <c r="O429" s="10" t="e">
        <f t="shared" si="6"/>
        <v>#N/A</v>
      </c>
      <c r="P429" s="11" t="e">
        <f>VLOOKUP(C429,DE_PARA!H:I,2,0)</f>
        <v>#N/A</v>
      </c>
      <c r="Q429" s="11" t="e">
        <f>VLOOKUP(F429,'BASE CONTATOS'!C:D,2,0)</f>
        <v>#N/A</v>
      </c>
    </row>
    <row r="430" spans="2:17" x14ac:dyDescent="0.3">
      <c r="B430">
        <f>CSV!M429</f>
        <v>2019</v>
      </c>
      <c r="C430">
        <f>CSV!O429</f>
        <v>10</v>
      </c>
      <c r="D430" s="6">
        <f>CSV!P429</f>
        <v>19</v>
      </c>
      <c r="F430">
        <f>CSV!K429</f>
        <v>62286</v>
      </c>
      <c r="G430">
        <f>CSV!L429</f>
        <v>2350</v>
      </c>
      <c r="H430" t="str">
        <f>IFERROR(VLOOKUP(G430,Sheet3!B:C,2,0),"")</f>
        <v>BISCOITO</v>
      </c>
      <c r="I430">
        <v>6</v>
      </c>
      <c r="K430">
        <f>VLOOKUP(G430,Sheet3!B:E,4,0)</f>
        <v>3.94</v>
      </c>
      <c r="O430" s="10">
        <f t="shared" si="6"/>
        <v>3.94</v>
      </c>
      <c r="P430" s="11" t="str">
        <f>VLOOKUP(C430,DE_PARA!H:I,2,0)</f>
        <v>Outubro</v>
      </c>
      <c r="Q430" s="11" t="str">
        <f>VLOOKUP(F430,'BASE CONTATOS'!C:D,2,0)</f>
        <v>Steffan</v>
      </c>
    </row>
    <row r="431" spans="2:17" hidden="1" x14ac:dyDescent="0.3">
      <c r="B431" t="str">
        <f>CSV!M430</f>
        <v/>
      </c>
      <c r="C431" t="str">
        <f>CSV!O430</f>
        <v/>
      </c>
      <c r="D431" s="6" t="e">
        <f>CSV!P430</f>
        <v>#VALUE!</v>
      </c>
      <c r="F431" t="str">
        <f>CSV!K430</f>
        <v/>
      </c>
      <c r="G431" t="str">
        <f>CSV!L430</f>
        <v/>
      </c>
      <c r="H431" t="str">
        <f>IFERROR(VLOOKUP(G431,Sheet3!B:C,2,0),"")</f>
        <v/>
      </c>
      <c r="I431">
        <v>3</v>
      </c>
      <c r="K431" t="e">
        <f>VLOOKUP(G431,Sheet3!B:E,4,0)</f>
        <v>#N/A</v>
      </c>
      <c r="O431" s="10" t="e">
        <f t="shared" si="6"/>
        <v>#N/A</v>
      </c>
      <c r="P431" s="11" t="e">
        <f>VLOOKUP(C431,DE_PARA!H:I,2,0)</f>
        <v>#N/A</v>
      </c>
      <c r="Q431" s="11" t="e">
        <f>VLOOKUP(F431,'BASE CONTATOS'!C:D,2,0)</f>
        <v>#N/A</v>
      </c>
    </row>
    <row r="432" spans="2:17" x14ac:dyDescent="0.3">
      <c r="B432">
        <f>CSV!M431</f>
        <v>2019</v>
      </c>
      <c r="C432">
        <f>CSV!O431</f>
        <v>10</v>
      </c>
      <c r="D432" s="6">
        <f>CSV!P431</f>
        <v>8</v>
      </c>
      <c r="F432">
        <f>CSV!K431</f>
        <v>27697</v>
      </c>
      <c r="G432">
        <f>CSV!L431</f>
        <v>504</v>
      </c>
      <c r="H432" t="str">
        <f>IFERROR(VLOOKUP(G432,Sheet3!B:C,2,0),"")</f>
        <v>LEITE</v>
      </c>
      <c r="I432">
        <v>9</v>
      </c>
      <c r="K432">
        <f>VLOOKUP(G432,Sheet3!B:E,4,0)</f>
        <v>3.99</v>
      </c>
      <c r="O432" s="10">
        <f t="shared" si="6"/>
        <v>3.99</v>
      </c>
      <c r="P432" s="11" t="str">
        <f>VLOOKUP(C432,DE_PARA!H:I,2,0)</f>
        <v>Outubro</v>
      </c>
      <c r="Q432" s="11" t="e">
        <f>VLOOKUP(F432,'BASE CONTATOS'!C:D,2,0)</f>
        <v>#N/A</v>
      </c>
    </row>
    <row r="433" spans="2:17" hidden="1" x14ac:dyDescent="0.3">
      <c r="B433" t="str">
        <f>CSV!M432</f>
        <v/>
      </c>
      <c r="C433" t="str">
        <f>CSV!O432</f>
        <v/>
      </c>
      <c r="D433" s="6" t="e">
        <f>CSV!P432</f>
        <v>#VALUE!</v>
      </c>
      <c r="F433" t="str">
        <f>CSV!K432</f>
        <v/>
      </c>
      <c r="G433" t="str">
        <f>CSV!L432</f>
        <v/>
      </c>
      <c r="H433" t="str">
        <f>IFERROR(VLOOKUP(G433,Sheet3!B:C,2,0),"")</f>
        <v/>
      </c>
      <c r="I433">
        <v>6</v>
      </c>
      <c r="K433" t="e">
        <f>VLOOKUP(G433,Sheet3!B:E,4,0)</f>
        <v>#N/A</v>
      </c>
      <c r="O433" s="10" t="e">
        <f t="shared" si="6"/>
        <v>#N/A</v>
      </c>
      <c r="P433" s="11" t="e">
        <f>VLOOKUP(C433,DE_PARA!H:I,2,0)</f>
        <v>#N/A</v>
      </c>
      <c r="Q433" s="11" t="e">
        <f>VLOOKUP(F433,'BASE CONTATOS'!C:D,2,0)</f>
        <v>#N/A</v>
      </c>
    </row>
    <row r="434" spans="2:17" x14ac:dyDescent="0.3">
      <c r="B434">
        <f>CSV!M433</f>
        <v>2019</v>
      </c>
      <c r="C434">
        <f>CSV!O433</f>
        <v>10</v>
      </c>
      <c r="D434" s="6">
        <f>CSV!P433</f>
        <v>12</v>
      </c>
      <c r="F434">
        <f>CSV!K433</f>
        <v>56365</v>
      </c>
      <c r="G434">
        <f>CSV!L433</f>
        <v>504</v>
      </c>
      <c r="H434" t="str">
        <f>IFERROR(VLOOKUP(G434,Sheet3!B:C,2,0),"")</f>
        <v>LEITE</v>
      </c>
      <c r="I434">
        <v>4</v>
      </c>
      <c r="K434">
        <f>VLOOKUP(G434,Sheet3!B:E,4,0)</f>
        <v>3.99</v>
      </c>
      <c r="O434" s="10">
        <f t="shared" si="6"/>
        <v>3.99</v>
      </c>
      <c r="P434" s="11" t="str">
        <f>VLOOKUP(C434,DE_PARA!H:I,2,0)</f>
        <v>Outubro</v>
      </c>
      <c r="Q434" s="11" t="str">
        <f>VLOOKUP(F434,'BASE CONTATOS'!C:D,2,0)</f>
        <v>Dr. Januário</v>
      </c>
    </row>
    <row r="435" spans="2:17" hidden="1" x14ac:dyDescent="0.3">
      <c r="B435" t="str">
        <f>CSV!M434</f>
        <v/>
      </c>
      <c r="C435" t="str">
        <f>CSV!O434</f>
        <v/>
      </c>
      <c r="D435" s="6" t="e">
        <f>CSV!P434</f>
        <v>#VALUE!</v>
      </c>
      <c r="F435" t="str">
        <f>CSV!K434</f>
        <v/>
      </c>
      <c r="G435" t="str">
        <f>CSV!L434</f>
        <v/>
      </c>
      <c r="H435" t="str">
        <f>IFERROR(VLOOKUP(G435,Sheet3!B:C,2,0),"")</f>
        <v/>
      </c>
      <c r="I435">
        <v>10</v>
      </c>
      <c r="K435" t="e">
        <f>VLOOKUP(G435,Sheet3!B:E,4,0)</f>
        <v>#N/A</v>
      </c>
      <c r="O435" s="10" t="e">
        <f t="shared" si="6"/>
        <v>#N/A</v>
      </c>
      <c r="P435" s="11" t="e">
        <f>VLOOKUP(C435,DE_PARA!H:I,2,0)</f>
        <v>#N/A</v>
      </c>
      <c r="Q435" s="11" t="e">
        <f>VLOOKUP(F435,'BASE CONTATOS'!C:D,2,0)</f>
        <v>#N/A</v>
      </c>
    </row>
    <row r="436" spans="2:17" x14ac:dyDescent="0.3">
      <c r="B436">
        <f>CSV!M435</f>
        <v>2019</v>
      </c>
      <c r="C436">
        <f>CSV!O435</f>
        <v>10</v>
      </c>
      <c r="D436" s="6">
        <f>CSV!P435</f>
        <v>20</v>
      </c>
      <c r="F436">
        <f>CSV!K435</f>
        <v>62900</v>
      </c>
      <c r="G436">
        <f>CSV!L435</f>
        <v>988</v>
      </c>
      <c r="H436" t="str">
        <f>IFERROR(VLOOKUP(G436,Sheet3!B:C,2,0),"")</f>
        <v>MACARRÃO</v>
      </c>
      <c r="I436">
        <v>7</v>
      </c>
      <c r="K436">
        <f>VLOOKUP(G436,Sheet3!B:E,4,0)</f>
        <v>4.75</v>
      </c>
      <c r="O436" s="10">
        <f t="shared" si="6"/>
        <v>4.75</v>
      </c>
      <c r="P436" s="11" t="str">
        <f>VLOOKUP(C436,DE_PARA!H:I,2,0)</f>
        <v>Outubro</v>
      </c>
      <c r="Q436" s="11" t="str">
        <f>VLOOKUP(F436,'BASE CONTATOS'!C:D,2,0)</f>
        <v>Bial</v>
      </c>
    </row>
    <row r="437" spans="2:17" hidden="1" x14ac:dyDescent="0.3">
      <c r="B437" t="str">
        <f>CSV!M436</f>
        <v/>
      </c>
      <c r="C437" t="str">
        <f>CSV!O436</f>
        <v/>
      </c>
      <c r="D437" s="6" t="e">
        <f>CSV!P436</f>
        <v>#VALUE!</v>
      </c>
      <c r="F437" t="str">
        <f>CSV!K436</f>
        <v/>
      </c>
      <c r="G437" t="str">
        <f>CSV!L436</f>
        <v/>
      </c>
      <c r="H437" t="str">
        <f>IFERROR(VLOOKUP(G437,Sheet3!B:C,2,0),"")</f>
        <v/>
      </c>
      <c r="I437">
        <v>1</v>
      </c>
      <c r="K437" t="e">
        <f>VLOOKUP(G437,Sheet3!B:E,4,0)</f>
        <v>#N/A</v>
      </c>
      <c r="O437" s="10" t="e">
        <f t="shared" si="6"/>
        <v>#N/A</v>
      </c>
      <c r="P437" s="11" t="e">
        <f>VLOOKUP(C437,DE_PARA!H:I,2,0)</f>
        <v>#N/A</v>
      </c>
      <c r="Q437" s="11" t="e">
        <f>VLOOKUP(F437,'BASE CONTATOS'!C:D,2,0)</f>
        <v>#N/A</v>
      </c>
    </row>
    <row r="438" spans="2:17" x14ac:dyDescent="0.3">
      <c r="B438">
        <f>CSV!M437</f>
        <v>2019</v>
      </c>
      <c r="C438">
        <f>CSV!O437</f>
        <v>10</v>
      </c>
      <c r="D438" s="6">
        <f>CSV!P437</f>
        <v>7</v>
      </c>
      <c r="F438">
        <f>CSV!K437</f>
        <v>61673</v>
      </c>
      <c r="G438">
        <f>CSV!L437</f>
        <v>9087</v>
      </c>
      <c r="H438" t="str">
        <f>IFERROR(VLOOKUP(G438,Sheet3!B:C,2,0),"")</f>
        <v>FARINHA</v>
      </c>
      <c r="I438">
        <v>2</v>
      </c>
      <c r="K438">
        <f>VLOOKUP(G438,Sheet3!B:E,4,0)</f>
        <v>19.399999999999999</v>
      </c>
      <c r="O438" s="10">
        <f t="shared" si="6"/>
        <v>19.399999999999999</v>
      </c>
      <c r="P438" s="11" t="str">
        <f>VLOOKUP(C438,DE_PARA!H:I,2,0)</f>
        <v>Outubro</v>
      </c>
      <c r="Q438" s="11" t="str">
        <f>VLOOKUP(F438,'BASE CONTATOS'!C:D,2,0)</f>
        <v>Pedro</v>
      </c>
    </row>
    <row r="439" spans="2:17" hidden="1" x14ac:dyDescent="0.3">
      <c r="B439" t="str">
        <f>CSV!M438</f>
        <v/>
      </c>
      <c r="C439" t="str">
        <f>CSV!O438</f>
        <v/>
      </c>
      <c r="D439" s="6" t="e">
        <f>CSV!P438</f>
        <v>#VALUE!</v>
      </c>
      <c r="F439" t="str">
        <f>CSV!K438</f>
        <v/>
      </c>
      <c r="G439" t="str">
        <f>CSV!L438</f>
        <v/>
      </c>
      <c r="H439" t="str">
        <f>IFERROR(VLOOKUP(G439,Sheet3!B:C,2,0),"")</f>
        <v/>
      </c>
      <c r="I439">
        <v>3</v>
      </c>
      <c r="K439" t="e">
        <f>VLOOKUP(G439,Sheet3!B:E,4,0)</f>
        <v>#N/A</v>
      </c>
      <c r="O439" s="10" t="e">
        <f t="shared" si="6"/>
        <v>#N/A</v>
      </c>
      <c r="P439" s="11" t="e">
        <f>VLOOKUP(C439,DE_PARA!H:I,2,0)</f>
        <v>#N/A</v>
      </c>
      <c r="Q439" s="11" t="e">
        <f>VLOOKUP(F439,'BASE CONTATOS'!C:D,2,0)</f>
        <v>#N/A</v>
      </c>
    </row>
    <row r="440" spans="2:17" x14ac:dyDescent="0.3">
      <c r="B440">
        <f>CSV!M439</f>
        <v>2019</v>
      </c>
      <c r="C440">
        <f>CSV!O439</f>
        <v>10</v>
      </c>
      <c r="D440" s="6">
        <f>CSV!P439</f>
        <v>8</v>
      </c>
      <c r="F440">
        <f>CSV!K439</f>
        <v>56365</v>
      </c>
      <c r="G440">
        <f>CSV!L439</f>
        <v>2349</v>
      </c>
      <c r="H440" t="str">
        <f>IFERROR(VLOOKUP(G440,Sheet3!B:C,2,0),"")</f>
        <v>AÇÚCAR</v>
      </c>
      <c r="I440">
        <v>6</v>
      </c>
      <c r="K440">
        <f>VLOOKUP(G440,Sheet3!B:E,4,0)</f>
        <v>10.74</v>
      </c>
      <c r="O440" s="10">
        <f t="shared" si="6"/>
        <v>10.74</v>
      </c>
      <c r="P440" s="11" t="str">
        <f>VLOOKUP(C440,DE_PARA!H:I,2,0)</f>
        <v>Outubro</v>
      </c>
      <c r="Q440" s="11" t="str">
        <f>VLOOKUP(F440,'BASE CONTATOS'!C:D,2,0)</f>
        <v>Dr. Januário</v>
      </c>
    </row>
    <row r="441" spans="2:17" hidden="1" x14ac:dyDescent="0.3">
      <c r="B441" t="str">
        <f>CSV!M440</f>
        <v/>
      </c>
      <c r="C441" t="str">
        <f>CSV!O440</f>
        <v/>
      </c>
      <c r="D441" s="6" t="e">
        <f>CSV!P440</f>
        <v>#VALUE!</v>
      </c>
      <c r="F441" t="str">
        <f>CSV!K440</f>
        <v/>
      </c>
      <c r="G441" t="str">
        <f>CSV!L440</f>
        <v/>
      </c>
      <c r="H441" t="str">
        <f>IFERROR(VLOOKUP(G441,Sheet3!B:C,2,0),"")</f>
        <v/>
      </c>
      <c r="I441">
        <v>1</v>
      </c>
      <c r="K441" t="e">
        <f>VLOOKUP(G441,Sheet3!B:E,4,0)</f>
        <v>#N/A</v>
      </c>
      <c r="O441" s="10" t="e">
        <f t="shared" si="6"/>
        <v>#N/A</v>
      </c>
      <c r="P441" s="11" t="e">
        <f>VLOOKUP(C441,DE_PARA!H:I,2,0)</f>
        <v>#N/A</v>
      </c>
      <c r="Q441" s="11" t="e">
        <f>VLOOKUP(F441,'BASE CONTATOS'!C:D,2,0)</f>
        <v>#N/A</v>
      </c>
    </row>
    <row r="442" spans="2:17" x14ac:dyDescent="0.3">
      <c r="B442">
        <f>CSV!M441</f>
        <v>2019</v>
      </c>
      <c r="C442">
        <f>CSV!O441</f>
        <v>10</v>
      </c>
      <c r="D442" s="6">
        <f>CSV!P441</f>
        <v>6</v>
      </c>
      <c r="F442">
        <f>CSV!K441</f>
        <v>90364</v>
      </c>
      <c r="G442">
        <f>CSV!L441</f>
        <v>9084</v>
      </c>
      <c r="H442" t="str">
        <f>IFERROR(VLOOKUP(G442,Sheet3!B:C,2,0),"")</f>
        <v>MEL</v>
      </c>
      <c r="I442">
        <v>2</v>
      </c>
      <c r="K442">
        <f>VLOOKUP(G442,Sheet3!B:E,4,0)</f>
        <v>19.190000000000001</v>
      </c>
      <c r="O442" s="10">
        <f t="shared" si="6"/>
        <v>19.190000000000001</v>
      </c>
      <c r="P442" s="11" t="str">
        <f>VLOOKUP(C442,DE_PARA!H:I,2,0)</f>
        <v>Outubro</v>
      </c>
      <c r="Q442" s="11" t="str">
        <f>VLOOKUP(F442,'BASE CONTATOS'!C:D,2,0)</f>
        <v>Thomaz</v>
      </c>
    </row>
    <row r="443" spans="2:17" hidden="1" x14ac:dyDescent="0.3">
      <c r="B443" t="str">
        <f>CSV!M442</f>
        <v/>
      </c>
      <c r="C443" t="str">
        <f>CSV!O442</f>
        <v/>
      </c>
      <c r="D443" s="6" t="e">
        <f>CSV!P442</f>
        <v>#VALUE!</v>
      </c>
      <c r="F443" t="str">
        <f>CSV!K442</f>
        <v/>
      </c>
      <c r="G443" t="str">
        <f>CSV!L442</f>
        <v/>
      </c>
      <c r="H443" t="str">
        <f>IFERROR(VLOOKUP(G443,Sheet3!B:C,2,0),"")</f>
        <v/>
      </c>
      <c r="I443">
        <v>4</v>
      </c>
      <c r="K443" t="e">
        <f>VLOOKUP(G443,Sheet3!B:E,4,0)</f>
        <v>#N/A</v>
      </c>
      <c r="O443" s="10" t="e">
        <f t="shared" si="6"/>
        <v>#N/A</v>
      </c>
      <c r="P443" s="11" t="e">
        <f>VLOOKUP(C443,DE_PARA!H:I,2,0)</f>
        <v>#N/A</v>
      </c>
      <c r="Q443" s="11" t="e">
        <f>VLOOKUP(F443,'BASE CONTATOS'!C:D,2,0)</f>
        <v>#N/A</v>
      </c>
    </row>
    <row r="444" spans="2:17" x14ac:dyDescent="0.3">
      <c r="B444">
        <f>CSV!M443</f>
        <v>2019</v>
      </c>
      <c r="C444">
        <f>CSV!O443</f>
        <v>10</v>
      </c>
      <c r="D444" s="6">
        <f>CSV!P443</f>
        <v>13</v>
      </c>
      <c r="F444">
        <f>CSV!K443</f>
        <v>90364</v>
      </c>
      <c r="G444">
        <f>CSV!L443</f>
        <v>988</v>
      </c>
      <c r="H444" t="str">
        <f>IFERROR(VLOOKUP(G444,Sheet3!B:C,2,0),"")</f>
        <v>MACARRÃO</v>
      </c>
      <c r="I444">
        <v>8</v>
      </c>
      <c r="K444">
        <f>VLOOKUP(G444,Sheet3!B:E,4,0)</f>
        <v>4.75</v>
      </c>
      <c r="O444" s="10">
        <f t="shared" si="6"/>
        <v>4.75</v>
      </c>
      <c r="P444" s="11" t="str">
        <f>VLOOKUP(C444,DE_PARA!H:I,2,0)</f>
        <v>Outubro</v>
      </c>
      <c r="Q444" s="11" t="str">
        <f>VLOOKUP(F444,'BASE CONTATOS'!C:D,2,0)</f>
        <v>Thomaz</v>
      </c>
    </row>
    <row r="445" spans="2:17" hidden="1" x14ac:dyDescent="0.3">
      <c r="B445" t="str">
        <f>CSV!M444</f>
        <v/>
      </c>
      <c r="C445" t="str">
        <f>CSV!O444</f>
        <v/>
      </c>
      <c r="D445" s="6" t="e">
        <f>CSV!P444</f>
        <v>#VALUE!</v>
      </c>
      <c r="F445" t="str">
        <f>CSV!K444</f>
        <v/>
      </c>
      <c r="G445" t="str">
        <f>CSV!L444</f>
        <v/>
      </c>
      <c r="H445" t="str">
        <f>IFERROR(VLOOKUP(G445,Sheet3!B:C,2,0),"")</f>
        <v/>
      </c>
      <c r="I445">
        <v>2</v>
      </c>
      <c r="K445" t="e">
        <f>VLOOKUP(G445,Sheet3!B:E,4,0)</f>
        <v>#N/A</v>
      </c>
      <c r="O445" s="10" t="e">
        <f t="shared" si="6"/>
        <v>#N/A</v>
      </c>
      <c r="P445" s="11" t="e">
        <f>VLOOKUP(C445,DE_PARA!H:I,2,0)</f>
        <v>#N/A</v>
      </c>
      <c r="Q445" s="11" t="e">
        <f>VLOOKUP(F445,'BASE CONTATOS'!C:D,2,0)</f>
        <v>#N/A</v>
      </c>
    </row>
    <row r="446" spans="2:17" x14ac:dyDescent="0.3">
      <c r="B446">
        <f>CSV!M445</f>
        <v>2019</v>
      </c>
      <c r="C446">
        <f>CSV!O445</f>
        <v>10</v>
      </c>
      <c r="D446" s="6">
        <f>CSV!P445</f>
        <v>4</v>
      </c>
      <c r="F446">
        <f>CSV!K445</f>
        <v>12278</v>
      </c>
      <c r="G446">
        <f>CSV!L445</f>
        <v>9084</v>
      </c>
      <c r="H446" t="str">
        <f>IFERROR(VLOOKUP(G446,Sheet3!B:C,2,0),"")</f>
        <v>MEL</v>
      </c>
      <c r="I446">
        <v>4</v>
      </c>
      <c r="K446">
        <f>VLOOKUP(G446,Sheet3!B:E,4,0)</f>
        <v>19.190000000000001</v>
      </c>
      <c r="O446" s="10">
        <f t="shared" si="6"/>
        <v>19.190000000000001</v>
      </c>
      <c r="P446" s="11" t="str">
        <f>VLOOKUP(C446,DE_PARA!H:I,2,0)</f>
        <v>Outubro</v>
      </c>
      <c r="Q446" s="11" t="str">
        <f>VLOOKUP(F446,'BASE CONTATOS'!C:D,2,0)</f>
        <v>Silvinha</v>
      </c>
    </row>
    <row r="447" spans="2:17" hidden="1" x14ac:dyDescent="0.3">
      <c r="B447" t="str">
        <f>CSV!M446</f>
        <v/>
      </c>
      <c r="C447" t="str">
        <f>CSV!O446</f>
        <v/>
      </c>
      <c r="D447" s="6" t="e">
        <f>CSV!P446</f>
        <v>#VALUE!</v>
      </c>
      <c r="F447" t="str">
        <f>CSV!K446</f>
        <v/>
      </c>
      <c r="G447" t="str">
        <f>CSV!L446</f>
        <v/>
      </c>
      <c r="H447" t="str">
        <f>IFERROR(VLOOKUP(G447,Sheet3!B:C,2,0),"")</f>
        <v/>
      </c>
      <c r="I447">
        <v>6</v>
      </c>
      <c r="K447" t="e">
        <f>VLOOKUP(G447,Sheet3!B:E,4,0)</f>
        <v>#N/A</v>
      </c>
      <c r="O447" s="10" t="e">
        <f t="shared" si="6"/>
        <v>#N/A</v>
      </c>
      <c r="P447" s="11" t="e">
        <f>VLOOKUP(C447,DE_PARA!H:I,2,0)</f>
        <v>#N/A</v>
      </c>
      <c r="Q447" s="11" t="e">
        <f>VLOOKUP(F447,'BASE CONTATOS'!C:D,2,0)</f>
        <v>#N/A</v>
      </c>
    </row>
    <row r="448" spans="2:17" x14ac:dyDescent="0.3">
      <c r="B448">
        <f>CSV!M447</f>
        <v>2019</v>
      </c>
      <c r="C448">
        <f>CSV!O447</f>
        <v>10</v>
      </c>
      <c r="D448" s="6">
        <f>CSV!P447</f>
        <v>4</v>
      </c>
      <c r="F448">
        <f>CSV!K447</f>
        <v>90364</v>
      </c>
      <c r="G448">
        <f>CSV!L447</f>
        <v>9096</v>
      </c>
      <c r="H448" t="str">
        <f>IFERROR(VLOOKUP(G448,Sheet3!B:C,2,0),"")</f>
        <v>AVEIA</v>
      </c>
      <c r="I448">
        <v>7</v>
      </c>
      <c r="K448">
        <f>VLOOKUP(G448,Sheet3!B:E,4,0)</f>
        <v>13.9</v>
      </c>
      <c r="O448" s="10">
        <f t="shared" si="6"/>
        <v>13.9</v>
      </c>
      <c r="P448" s="11" t="str">
        <f>VLOOKUP(C448,DE_PARA!H:I,2,0)</f>
        <v>Outubro</v>
      </c>
      <c r="Q448" s="11" t="str">
        <f>VLOOKUP(F448,'BASE CONTATOS'!C:D,2,0)</f>
        <v>Thomaz</v>
      </c>
    </row>
    <row r="449" spans="2:17" hidden="1" x14ac:dyDescent="0.3">
      <c r="B449" t="str">
        <f>CSV!M448</f>
        <v/>
      </c>
      <c r="C449" t="str">
        <f>CSV!O448</f>
        <v/>
      </c>
      <c r="D449" s="6" t="e">
        <f>CSV!P448</f>
        <v>#VALUE!</v>
      </c>
      <c r="F449" t="str">
        <f>CSV!K448</f>
        <v/>
      </c>
      <c r="G449" t="str">
        <f>CSV!L448</f>
        <v/>
      </c>
      <c r="H449" t="str">
        <f>IFERROR(VLOOKUP(G449,Sheet3!B:C,2,0),"")</f>
        <v/>
      </c>
      <c r="I449">
        <v>9</v>
      </c>
      <c r="K449" t="e">
        <f>VLOOKUP(G449,Sheet3!B:E,4,0)</f>
        <v>#N/A</v>
      </c>
      <c r="O449" s="10" t="e">
        <f t="shared" si="6"/>
        <v>#N/A</v>
      </c>
      <c r="P449" s="11" t="e">
        <f>VLOOKUP(C449,DE_PARA!H:I,2,0)</f>
        <v>#N/A</v>
      </c>
      <c r="Q449" s="11" t="e">
        <f>VLOOKUP(F449,'BASE CONTATOS'!C:D,2,0)</f>
        <v>#N/A</v>
      </c>
    </row>
    <row r="450" spans="2:17" x14ac:dyDescent="0.3">
      <c r="B450">
        <f>CSV!M449</f>
        <v>2019</v>
      </c>
      <c r="C450">
        <f>CSV!O449</f>
        <v>10</v>
      </c>
      <c r="D450" s="6">
        <f>CSV!P449</f>
        <v>4</v>
      </c>
      <c r="F450">
        <f>CSV!K449</f>
        <v>62286</v>
      </c>
      <c r="G450">
        <f>CSV!L449</f>
        <v>503</v>
      </c>
      <c r="H450" t="str">
        <f>IFERROR(VLOOKUP(G450,Sheet3!B:C,2,0),"")</f>
        <v>CARVÃO</v>
      </c>
      <c r="I450">
        <v>6</v>
      </c>
      <c r="K450">
        <f>VLOOKUP(G450,Sheet3!B:E,4,0)</f>
        <v>15.94</v>
      </c>
      <c r="O450" s="10">
        <f t="shared" si="6"/>
        <v>15.94</v>
      </c>
      <c r="P450" s="11" t="str">
        <f>VLOOKUP(C450,DE_PARA!H:I,2,0)</f>
        <v>Outubro</v>
      </c>
      <c r="Q450" s="11" t="str">
        <f>VLOOKUP(F450,'BASE CONTATOS'!C:D,2,0)</f>
        <v>Steffan</v>
      </c>
    </row>
    <row r="451" spans="2:17" hidden="1" x14ac:dyDescent="0.3">
      <c r="B451" t="str">
        <f>CSV!M450</f>
        <v/>
      </c>
      <c r="C451" t="str">
        <f>CSV!O450</f>
        <v/>
      </c>
      <c r="D451" s="6" t="e">
        <f>CSV!P450</f>
        <v>#VALUE!</v>
      </c>
      <c r="F451" t="str">
        <f>CSV!K450</f>
        <v/>
      </c>
      <c r="G451" t="str">
        <f>CSV!L450</f>
        <v/>
      </c>
      <c r="H451" t="str">
        <f>IFERROR(VLOOKUP(G451,Sheet3!B:C,2,0),"")</f>
        <v/>
      </c>
      <c r="I451">
        <v>1</v>
      </c>
      <c r="K451" t="e">
        <f>VLOOKUP(G451,Sheet3!B:E,4,0)</f>
        <v>#N/A</v>
      </c>
      <c r="O451" s="10" t="e">
        <f t="shared" ref="O451:O514" si="7">IF(K451&gt;0,K451,"PENDENTE")</f>
        <v>#N/A</v>
      </c>
      <c r="P451" s="11" t="e">
        <f>VLOOKUP(C451,DE_PARA!H:I,2,0)</f>
        <v>#N/A</v>
      </c>
      <c r="Q451" s="11" t="e">
        <f>VLOOKUP(F451,'BASE CONTATOS'!C:D,2,0)</f>
        <v>#N/A</v>
      </c>
    </row>
    <row r="452" spans="2:17" x14ac:dyDescent="0.3">
      <c r="B452">
        <f>CSV!M451</f>
        <v>2019</v>
      </c>
      <c r="C452">
        <f>CSV!O451</f>
        <v>10</v>
      </c>
      <c r="D452" s="6">
        <f>CSV!P451</f>
        <v>19</v>
      </c>
      <c r="F452">
        <f>CSV!K451</f>
        <v>62286</v>
      </c>
      <c r="G452">
        <f>CSV!L451</f>
        <v>2349</v>
      </c>
      <c r="H452" t="str">
        <f>IFERROR(VLOOKUP(G452,Sheet3!B:C,2,0),"")</f>
        <v>AÇÚCAR</v>
      </c>
      <c r="I452">
        <v>3</v>
      </c>
      <c r="K452">
        <f>VLOOKUP(G452,Sheet3!B:E,4,0)</f>
        <v>10.74</v>
      </c>
      <c r="O452" s="10">
        <f t="shared" si="7"/>
        <v>10.74</v>
      </c>
      <c r="P452" s="11" t="str">
        <f>VLOOKUP(C452,DE_PARA!H:I,2,0)</f>
        <v>Outubro</v>
      </c>
      <c r="Q452" s="11" t="str">
        <f>VLOOKUP(F452,'BASE CONTATOS'!C:D,2,0)</f>
        <v>Steffan</v>
      </c>
    </row>
    <row r="453" spans="2:17" hidden="1" x14ac:dyDescent="0.3">
      <c r="B453" t="str">
        <f>CSV!M452</f>
        <v/>
      </c>
      <c r="C453" t="str">
        <f>CSV!O452</f>
        <v/>
      </c>
      <c r="D453" s="6" t="e">
        <f>CSV!P452</f>
        <v>#VALUE!</v>
      </c>
      <c r="F453" t="str">
        <f>CSV!K452</f>
        <v/>
      </c>
      <c r="G453" t="str">
        <f>CSV!L452</f>
        <v/>
      </c>
      <c r="H453" t="str">
        <f>IFERROR(VLOOKUP(G453,Sheet3!B:C,2,0),"")</f>
        <v/>
      </c>
      <c r="I453">
        <v>8</v>
      </c>
      <c r="K453" t="e">
        <f>VLOOKUP(G453,Sheet3!B:E,4,0)</f>
        <v>#N/A</v>
      </c>
      <c r="O453" s="10" t="e">
        <f t="shared" si="7"/>
        <v>#N/A</v>
      </c>
      <c r="P453" s="11" t="e">
        <f>VLOOKUP(C453,DE_PARA!H:I,2,0)</f>
        <v>#N/A</v>
      </c>
      <c r="Q453" s="11" t="e">
        <f>VLOOKUP(F453,'BASE CONTATOS'!C:D,2,0)</f>
        <v>#N/A</v>
      </c>
    </row>
    <row r="454" spans="2:17" x14ac:dyDescent="0.3">
      <c r="B454">
        <f>CSV!M453</f>
        <v>2019</v>
      </c>
      <c r="C454">
        <f>CSV!O453</f>
        <v>10</v>
      </c>
      <c r="D454" s="6">
        <f>CSV!P453</f>
        <v>24</v>
      </c>
      <c r="F454">
        <f>CSV!K453</f>
        <v>98663</v>
      </c>
      <c r="G454">
        <f>CSV!L453</f>
        <v>9084</v>
      </c>
      <c r="H454" t="str">
        <f>IFERROR(VLOOKUP(G454,Sheet3!B:C,2,0),"")</f>
        <v>MEL</v>
      </c>
      <c r="I454">
        <v>5</v>
      </c>
      <c r="K454">
        <f>VLOOKUP(G454,Sheet3!B:E,4,0)</f>
        <v>19.190000000000001</v>
      </c>
      <c r="O454" s="10">
        <f t="shared" si="7"/>
        <v>19.190000000000001</v>
      </c>
      <c r="P454" s="11" t="str">
        <f>VLOOKUP(C454,DE_PARA!H:I,2,0)</f>
        <v>Outubro</v>
      </c>
      <c r="Q454" s="11" t="str">
        <f>VLOOKUP(F454,'BASE CONTATOS'!C:D,2,0)</f>
        <v>Natalia</v>
      </c>
    </row>
    <row r="455" spans="2:17" hidden="1" x14ac:dyDescent="0.3">
      <c r="B455" t="str">
        <f>CSV!M454</f>
        <v/>
      </c>
      <c r="C455" t="str">
        <f>CSV!O454</f>
        <v/>
      </c>
      <c r="D455" s="6" t="e">
        <f>CSV!P454</f>
        <v>#VALUE!</v>
      </c>
      <c r="F455" t="str">
        <f>CSV!K454</f>
        <v/>
      </c>
      <c r="G455" t="str">
        <f>CSV!L454</f>
        <v/>
      </c>
      <c r="H455" t="str">
        <f>IFERROR(VLOOKUP(G455,Sheet3!B:C,2,0),"")</f>
        <v/>
      </c>
      <c r="I455">
        <v>1</v>
      </c>
      <c r="K455" t="e">
        <f>VLOOKUP(G455,Sheet3!B:E,4,0)</f>
        <v>#N/A</v>
      </c>
      <c r="O455" s="10" t="e">
        <f t="shared" si="7"/>
        <v>#N/A</v>
      </c>
      <c r="P455" s="11" t="e">
        <f>VLOOKUP(C455,DE_PARA!H:I,2,0)</f>
        <v>#N/A</v>
      </c>
      <c r="Q455" s="11" t="e">
        <f>VLOOKUP(F455,'BASE CONTATOS'!C:D,2,0)</f>
        <v>#N/A</v>
      </c>
    </row>
    <row r="456" spans="2:17" x14ac:dyDescent="0.3">
      <c r="B456">
        <f>CSV!M455</f>
        <v>2019</v>
      </c>
      <c r="C456">
        <f>CSV!O455</f>
        <v>10</v>
      </c>
      <c r="D456" s="6">
        <f>CSV!P455</f>
        <v>13</v>
      </c>
      <c r="F456">
        <f>CSV!K455</f>
        <v>62286</v>
      </c>
      <c r="G456">
        <f>CSV!L455</f>
        <v>9087</v>
      </c>
      <c r="H456" t="str">
        <f>IFERROR(VLOOKUP(G456,Sheet3!B:C,2,0),"")</f>
        <v>FARINHA</v>
      </c>
      <c r="I456">
        <v>5</v>
      </c>
      <c r="K456">
        <f>VLOOKUP(G456,Sheet3!B:E,4,0)</f>
        <v>19.399999999999999</v>
      </c>
      <c r="O456" s="10">
        <f t="shared" si="7"/>
        <v>19.399999999999999</v>
      </c>
      <c r="P456" s="11" t="str">
        <f>VLOOKUP(C456,DE_PARA!H:I,2,0)</f>
        <v>Outubro</v>
      </c>
      <c r="Q456" s="11" t="str">
        <f>VLOOKUP(F456,'BASE CONTATOS'!C:D,2,0)</f>
        <v>Steffan</v>
      </c>
    </row>
    <row r="457" spans="2:17" hidden="1" x14ac:dyDescent="0.3">
      <c r="B457" t="str">
        <f>CSV!M456</f>
        <v/>
      </c>
      <c r="C457" t="str">
        <f>CSV!O456</f>
        <v/>
      </c>
      <c r="D457" s="6" t="e">
        <f>CSV!P456</f>
        <v>#VALUE!</v>
      </c>
      <c r="F457" t="str">
        <f>CSV!K456</f>
        <v/>
      </c>
      <c r="G457" t="str">
        <f>CSV!L456</f>
        <v/>
      </c>
      <c r="H457" t="str">
        <f>IFERROR(VLOOKUP(G457,Sheet3!B:C,2,0),"")</f>
        <v/>
      </c>
      <c r="I457">
        <v>6</v>
      </c>
      <c r="K457" t="e">
        <f>VLOOKUP(G457,Sheet3!B:E,4,0)</f>
        <v>#N/A</v>
      </c>
      <c r="O457" s="10" t="e">
        <f t="shared" si="7"/>
        <v>#N/A</v>
      </c>
      <c r="P457" s="11" t="e">
        <f>VLOOKUP(C457,DE_PARA!H:I,2,0)</f>
        <v>#N/A</v>
      </c>
      <c r="Q457" s="11" t="e">
        <f>VLOOKUP(F457,'BASE CONTATOS'!C:D,2,0)</f>
        <v>#N/A</v>
      </c>
    </row>
    <row r="458" spans="2:17" x14ac:dyDescent="0.3">
      <c r="B458">
        <f>CSV!M457</f>
        <v>2019</v>
      </c>
      <c r="C458">
        <f>CSV!O457</f>
        <v>10</v>
      </c>
      <c r="D458" s="6">
        <f>CSV!P457</f>
        <v>23</v>
      </c>
      <c r="F458">
        <f>CSV!K457</f>
        <v>62286</v>
      </c>
      <c r="G458">
        <f>CSV!L457</f>
        <v>9084</v>
      </c>
      <c r="H458" t="str">
        <f>IFERROR(VLOOKUP(G458,Sheet3!B:C,2,0),"")</f>
        <v>MEL</v>
      </c>
      <c r="I458">
        <v>6</v>
      </c>
      <c r="K458">
        <f>VLOOKUP(G458,Sheet3!B:E,4,0)</f>
        <v>19.190000000000001</v>
      </c>
      <c r="O458" s="10">
        <f t="shared" si="7"/>
        <v>19.190000000000001</v>
      </c>
      <c r="P458" s="11" t="str">
        <f>VLOOKUP(C458,DE_PARA!H:I,2,0)</f>
        <v>Outubro</v>
      </c>
      <c r="Q458" s="11" t="str">
        <f>VLOOKUP(F458,'BASE CONTATOS'!C:D,2,0)</f>
        <v>Steffan</v>
      </c>
    </row>
    <row r="459" spans="2:17" hidden="1" x14ac:dyDescent="0.3">
      <c r="B459" t="str">
        <f>CSV!M458</f>
        <v/>
      </c>
      <c r="C459" t="str">
        <f>CSV!O458</f>
        <v/>
      </c>
      <c r="D459" s="6" t="e">
        <f>CSV!P458</f>
        <v>#VALUE!</v>
      </c>
      <c r="F459" t="str">
        <f>CSV!K458</f>
        <v/>
      </c>
      <c r="G459" t="str">
        <f>CSV!L458</f>
        <v/>
      </c>
      <c r="H459" t="str">
        <f>IFERROR(VLOOKUP(G459,Sheet3!B:C,2,0),"")</f>
        <v/>
      </c>
      <c r="I459">
        <v>3</v>
      </c>
      <c r="K459" t="e">
        <f>VLOOKUP(G459,Sheet3!B:E,4,0)</f>
        <v>#N/A</v>
      </c>
      <c r="O459" s="10" t="e">
        <f t="shared" si="7"/>
        <v>#N/A</v>
      </c>
      <c r="P459" s="11" t="e">
        <f>VLOOKUP(C459,DE_PARA!H:I,2,0)</f>
        <v>#N/A</v>
      </c>
      <c r="Q459" s="11" t="e">
        <f>VLOOKUP(F459,'BASE CONTATOS'!C:D,2,0)</f>
        <v>#N/A</v>
      </c>
    </row>
    <row r="460" spans="2:17" x14ac:dyDescent="0.3">
      <c r="B460">
        <f>CSV!M459</f>
        <v>2019</v>
      </c>
      <c r="C460">
        <f>CSV!O459</f>
        <v>11</v>
      </c>
      <c r="D460" s="6">
        <f>CSV!P459</f>
        <v>26</v>
      </c>
      <c r="F460">
        <f>CSV!K459</f>
        <v>62286</v>
      </c>
      <c r="G460">
        <f>CSV!L459</f>
        <v>9087</v>
      </c>
      <c r="H460" t="str">
        <f>IFERROR(VLOOKUP(G460,Sheet3!B:C,2,0),"")</f>
        <v>FARINHA</v>
      </c>
      <c r="I460">
        <v>10</v>
      </c>
      <c r="K460">
        <f>VLOOKUP(G460,Sheet3!B:E,4,0)</f>
        <v>19.399999999999999</v>
      </c>
      <c r="O460" s="10">
        <f t="shared" si="7"/>
        <v>19.399999999999999</v>
      </c>
      <c r="P460" s="11" t="str">
        <f>VLOOKUP(C460,DE_PARA!H:I,2,0)</f>
        <v>Novembro</v>
      </c>
      <c r="Q460" s="11" t="str">
        <f>VLOOKUP(F460,'BASE CONTATOS'!C:D,2,0)</f>
        <v>Steffan</v>
      </c>
    </row>
    <row r="461" spans="2:17" hidden="1" x14ac:dyDescent="0.3">
      <c r="B461" t="str">
        <f>CSV!M460</f>
        <v/>
      </c>
      <c r="C461" t="str">
        <f>CSV!O460</f>
        <v/>
      </c>
      <c r="D461" s="6" t="e">
        <f>CSV!P460</f>
        <v>#VALUE!</v>
      </c>
      <c r="F461" t="str">
        <f>CSV!K460</f>
        <v/>
      </c>
      <c r="G461" t="str">
        <f>CSV!L460</f>
        <v/>
      </c>
      <c r="H461" t="str">
        <f>IFERROR(VLOOKUP(G461,Sheet3!B:C,2,0),"")</f>
        <v/>
      </c>
      <c r="I461">
        <v>9</v>
      </c>
      <c r="K461" t="e">
        <f>VLOOKUP(G461,Sheet3!B:E,4,0)</f>
        <v>#N/A</v>
      </c>
      <c r="O461" s="10" t="e">
        <f t="shared" si="7"/>
        <v>#N/A</v>
      </c>
      <c r="P461" s="11" t="e">
        <f>VLOOKUP(C461,DE_PARA!H:I,2,0)</f>
        <v>#N/A</v>
      </c>
      <c r="Q461" s="11" t="e">
        <f>VLOOKUP(F461,'BASE CONTATOS'!C:D,2,0)</f>
        <v>#N/A</v>
      </c>
    </row>
    <row r="462" spans="2:17" x14ac:dyDescent="0.3">
      <c r="B462">
        <f>CSV!M461</f>
        <v>2019</v>
      </c>
      <c r="C462">
        <f>CSV!O461</f>
        <v>11</v>
      </c>
      <c r="D462" s="6">
        <f>CSV!P461</f>
        <v>20</v>
      </c>
      <c r="F462">
        <f>CSV!K461</f>
        <v>62286</v>
      </c>
      <c r="G462">
        <f>CSV!L461</f>
        <v>1164</v>
      </c>
      <c r="H462" t="str">
        <f>IFERROR(VLOOKUP(G462,Sheet3!B:C,2,0),"")</f>
        <v>QUEIJO</v>
      </c>
      <c r="I462">
        <v>6</v>
      </c>
      <c r="K462">
        <f>VLOOKUP(G462,Sheet3!B:E,4,0)</f>
        <v>27.41</v>
      </c>
      <c r="O462" s="10">
        <f t="shared" si="7"/>
        <v>27.41</v>
      </c>
      <c r="P462" s="11" t="str">
        <f>VLOOKUP(C462,DE_PARA!H:I,2,0)</f>
        <v>Novembro</v>
      </c>
      <c r="Q462" s="11" t="str">
        <f>VLOOKUP(F462,'BASE CONTATOS'!C:D,2,0)</f>
        <v>Steffan</v>
      </c>
    </row>
    <row r="463" spans="2:17" hidden="1" x14ac:dyDescent="0.3">
      <c r="B463" t="str">
        <f>CSV!M462</f>
        <v/>
      </c>
      <c r="C463" t="str">
        <f>CSV!O462</f>
        <v/>
      </c>
      <c r="D463" s="6" t="e">
        <f>CSV!P462</f>
        <v>#VALUE!</v>
      </c>
      <c r="F463" t="str">
        <f>CSV!K462</f>
        <v/>
      </c>
      <c r="G463" t="str">
        <f>CSV!L462</f>
        <v/>
      </c>
      <c r="H463" t="str">
        <f>IFERROR(VLOOKUP(G463,Sheet3!B:C,2,0),"")</f>
        <v/>
      </c>
      <c r="I463">
        <v>5</v>
      </c>
      <c r="K463" t="e">
        <f>VLOOKUP(G463,Sheet3!B:E,4,0)</f>
        <v>#N/A</v>
      </c>
      <c r="O463" s="10" t="e">
        <f t="shared" si="7"/>
        <v>#N/A</v>
      </c>
      <c r="P463" s="11" t="e">
        <f>VLOOKUP(C463,DE_PARA!H:I,2,0)</f>
        <v>#N/A</v>
      </c>
      <c r="Q463" s="11" t="e">
        <f>VLOOKUP(F463,'BASE CONTATOS'!C:D,2,0)</f>
        <v>#N/A</v>
      </c>
    </row>
    <row r="464" spans="2:17" x14ac:dyDescent="0.3">
      <c r="B464">
        <f>CSV!M463</f>
        <v>2019</v>
      </c>
      <c r="C464">
        <f>CSV!O463</f>
        <v>11</v>
      </c>
      <c r="D464" s="6">
        <f>CSV!P463</f>
        <v>16</v>
      </c>
      <c r="F464">
        <f>CSV!K463</f>
        <v>62286</v>
      </c>
      <c r="G464">
        <f>CSV!L463</f>
        <v>503</v>
      </c>
      <c r="H464" t="str">
        <f>IFERROR(VLOOKUP(G464,Sheet3!B:C,2,0),"")</f>
        <v>CARVÃO</v>
      </c>
      <c r="I464">
        <v>9</v>
      </c>
      <c r="K464">
        <f>VLOOKUP(G464,Sheet3!B:E,4,0)</f>
        <v>15.94</v>
      </c>
      <c r="O464" s="10">
        <f t="shared" si="7"/>
        <v>15.94</v>
      </c>
      <c r="P464" s="11" t="str">
        <f>VLOOKUP(C464,DE_PARA!H:I,2,0)</f>
        <v>Novembro</v>
      </c>
      <c r="Q464" s="11" t="str">
        <f>VLOOKUP(F464,'BASE CONTATOS'!C:D,2,0)</f>
        <v>Steffan</v>
      </c>
    </row>
    <row r="465" spans="2:17" hidden="1" x14ac:dyDescent="0.3">
      <c r="B465" t="str">
        <f>CSV!M464</f>
        <v/>
      </c>
      <c r="C465" t="str">
        <f>CSV!O464</f>
        <v/>
      </c>
      <c r="D465" s="6" t="e">
        <f>CSV!P464</f>
        <v>#VALUE!</v>
      </c>
      <c r="F465" t="str">
        <f>CSV!K464</f>
        <v/>
      </c>
      <c r="G465" t="str">
        <f>CSV!L464</f>
        <v/>
      </c>
      <c r="H465" t="str">
        <f>IFERROR(VLOOKUP(G465,Sheet3!B:C,2,0),"")</f>
        <v/>
      </c>
      <c r="I465">
        <v>3</v>
      </c>
      <c r="K465" t="e">
        <f>VLOOKUP(G465,Sheet3!B:E,4,0)</f>
        <v>#N/A</v>
      </c>
      <c r="O465" s="10" t="e">
        <f t="shared" si="7"/>
        <v>#N/A</v>
      </c>
      <c r="P465" s="11" t="e">
        <f>VLOOKUP(C465,DE_PARA!H:I,2,0)</f>
        <v>#N/A</v>
      </c>
      <c r="Q465" s="11" t="e">
        <f>VLOOKUP(F465,'BASE CONTATOS'!C:D,2,0)</f>
        <v>#N/A</v>
      </c>
    </row>
    <row r="466" spans="2:17" x14ac:dyDescent="0.3">
      <c r="B466">
        <f>CSV!M465</f>
        <v>2019</v>
      </c>
      <c r="C466">
        <f>CSV!O465</f>
        <v>11</v>
      </c>
      <c r="D466" s="6">
        <f>CSV!P465</f>
        <v>26</v>
      </c>
      <c r="F466">
        <f>CSV!K465</f>
        <v>56365</v>
      </c>
      <c r="G466">
        <f>CSV!L465</f>
        <v>504</v>
      </c>
      <c r="H466" t="str">
        <f>IFERROR(VLOOKUP(G466,Sheet3!B:C,2,0),"")</f>
        <v>LEITE</v>
      </c>
      <c r="I466">
        <v>1</v>
      </c>
      <c r="K466">
        <f>VLOOKUP(G466,Sheet3!B:E,4,0)</f>
        <v>3.99</v>
      </c>
      <c r="O466" s="10">
        <f t="shared" si="7"/>
        <v>3.99</v>
      </c>
      <c r="P466" s="11" t="str">
        <f>VLOOKUP(C466,DE_PARA!H:I,2,0)</f>
        <v>Novembro</v>
      </c>
      <c r="Q466" s="11" t="str">
        <f>VLOOKUP(F466,'BASE CONTATOS'!C:D,2,0)</f>
        <v>Dr. Januário</v>
      </c>
    </row>
    <row r="467" spans="2:17" hidden="1" x14ac:dyDescent="0.3">
      <c r="B467" t="str">
        <f>CSV!M466</f>
        <v/>
      </c>
      <c r="C467" t="str">
        <f>CSV!O466</f>
        <v/>
      </c>
      <c r="D467" s="6" t="e">
        <f>CSV!P466</f>
        <v>#VALUE!</v>
      </c>
      <c r="F467" t="str">
        <f>CSV!K466</f>
        <v/>
      </c>
      <c r="G467" t="str">
        <f>CSV!L466</f>
        <v/>
      </c>
      <c r="H467" t="str">
        <f>IFERROR(VLOOKUP(G467,Sheet3!B:C,2,0),"")</f>
        <v/>
      </c>
      <c r="I467">
        <v>7</v>
      </c>
      <c r="K467" t="e">
        <f>VLOOKUP(G467,Sheet3!B:E,4,0)</f>
        <v>#N/A</v>
      </c>
      <c r="O467" s="10" t="e">
        <f t="shared" si="7"/>
        <v>#N/A</v>
      </c>
      <c r="P467" s="11" t="e">
        <f>VLOOKUP(C467,DE_PARA!H:I,2,0)</f>
        <v>#N/A</v>
      </c>
      <c r="Q467" s="11" t="e">
        <f>VLOOKUP(F467,'BASE CONTATOS'!C:D,2,0)</f>
        <v>#N/A</v>
      </c>
    </row>
    <row r="468" spans="2:17" x14ac:dyDescent="0.3">
      <c r="B468">
        <f>CSV!M467</f>
        <v>2019</v>
      </c>
      <c r="C468">
        <f>CSV!O467</f>
        <v>11</v>
      </c>
      <c r="D468" s="6">
        <f>CSV!P467</f>
        <v>7</v>
      </c>
      <c r="F468">
        <f>CSV!K467</f>
        <v>56365</v>
      </c>
      <c r="G468">
        <f>CSV!L467</f>
        <v>9096</v>
      </c>
      <c r="H468" t="str">
        <f>IFERROR(VLOOKUP(G468,Sheet3!B:C,2,0),"")</f>
        <v>AVEIA</v>
      </c>
      <c r="I468">
        <v>9</v>
      </c>
      <c r="K468">
        <f>VLOOKUP(G468,Sheet3!B:E,4,0)</f>
        <v>13.9</v>
      </c>
      <c r="O468" s="10">
        <f t="shared" si="7"/>
        <v>13.9</v>
      </c>
      <c r="P468" s="11" t="str">
        <f>VLOOKUP(C468,DE_PARA!H:I,2,0)</f>
        <v>Novembro</v>
      </c>
      <c r="Q468" s="11" t="str">
        <f>VLOOKUP(F468,'BASE CONTATOS'!C:D,2,0)</f>
        <v>Dr. Januário</v>
      </c>
    </row>
    <row r="469" spans="2:17" hidden="1" x14ac:dyDescent="0.3">
      <c r="B469" t="str">
        <f>CSV!M468</f>
        <v/>
      </c>
      <c r="C469" t="str">
        <f>CSV!O468</f>
        <v/>
      </c>
      <c r="D469" s="6" t="e">
        <f>CSV!P468</f>
        <v>#VALUE!</v>
      </c>
      <c r="F469" t="str">
        <f>CSV!K468</f>
        <v/>
      </c>
      <c r="G469" t="str">
        <f>CSV!L468</f>
        <v/>
      </c>
      <c r="H469" t="str">
        <f>IFERROR(VLOOKUP(G469,Sheet3!B:C,2,0),"")</f>
        <v/>
      </c>
      <c r="I469">
        <v>4</v>
      </c>
      <c r="K469" t="e">
        <f>VLOOKUP(G469,Sheet3!B:E,4,0)</f>
        <v>#N/A</v>
      </c>
      <c r="O469" s="10" t="e">
        <f t="shared" si="7"/>
        <v>#N/A</v>
      </c>
      <c r="P469" s="11" t="e">
        <f>VLOOKUP(C469,DE_PARA!H:I,2,0)</f>
        <v>#N/A</v>
      </c>
      <c r="Q469" s="11" t="e">
        <f>VLOOKUP(F469,'BASE CONTATOS'!C:D,2,0)</f>
        <v>#N/A</v>
      </c>
    </row>
    <row r="470" spans="2:17" x14ac:dyDescent="0.3">
      <c r="B470">
        <f>CSV!M469</f>
        <v>2019</v>
      </c>
      <c r="C470">
        <f>CSV!O469</f>
        <v>11</v>
      </c>
      <c r="D470" s="6">
        <f>CSV!P469</f>
        <v>14</v>
      </c>
      <c r="F470">
        <f>CSV!K469</f>
        <v>90364</v>
      </c>
      <c r="G470">
        <f>CSV!L469</f>
        <v>503</v>
      </c>
      <c r="H470" t="str">
        <f>IFERROR(VLOOKUP(G470,Sheet3!B:C,2,0),"")</f>
        <v>CARVÃO</v>
      </c>
      <c r="I470">
        <v>5</v>
      </c>
      <c r="K470">
        <f>VLOOKUP(G470,Sheet3!B:E,4,0)</f>
        <v>15.94</v>
      </c>
      <c r="O470" s="10">
        <f t="shared" si="7"/>
        <v>15.94</v>
      </c>
      <c r="P470" s="11" t="str">
        <f>VLOOKUP(C470,DE_PARA!H:I,2,0)</f>
        <v>Novembro</v>
      </c>
      <c r="Q470" s="11" t="str">
        <f>VLOOKUP(F470,'BASE CONTATOS'!C:D,2,0)</f>
        <v>Thomaz</v>
      </c>
    </row>
    <row r="471" spans="2:17" hidden="1" x14ac:dyDescent="0.3">
      <c r="B471" t="str">
        <f>CSV!M470</f>
        <v/>
      </c>
      <c r="C471" t="str">
        <f>CSV!O470</f>
        <v/>
      </c>
      <c r="D471" s="6" t="e">
        <f>CSV!P470</f>
        <v>#VALUE!</v>
      </c>
      <c r="F471" t="str">
        <f>CSV!K470</f>
        <v/>
      </c>
      <c r="G471" t="str">
        <f>CSV!L470</f>
        <v/>
      </c>
      <c r="H471" t="str">
        <f>IFERROR(VLOOKUP(G471,Sheet3!B:C,2,0),"")</f>
        <v/>
      </c>
      <c r="I471">
        <v>4</v>
      </c>
      <c r="K471" t="e">
        <f>VLOOKUP(G471,Sheet3!B:E,4,0)</f>
        <v>#N/A</v>
      </c>
      <c r="O471" s="10" t="e">
        <f t="shared" si="7"/>
        <v>#N/A</v>
      </c>
      <c r="P471" s="11" t="e">
        <f>VLOOKUP(C471,DE_PARA!H:I,2,0)</f>
        <v>#N/A</v>
      </c>
      <c r="Q471" s="11" t="e">
        <f>VLOOKUP(F471,'BASE CONTATOS'!C:D,2,0)</f>
        <v>#N/A</v>
      </c>
    </row>
    <row r="472" spans="2:17" x14ac:dyDescent="0.3">
      <c r="B472">
        <f>CSV!M471</f>
        <v>2019</v>
      </c>
      <c r="C472">
        <f>CSV!O471</f>
        <v>11</v>
      </c>
      <c r="D472" s="6">
        <f>CSV!P471</f>
        <v>30</v>
      </c>
      <c r="F472">
        <f>CSV!K471</f>
        <v>62286</v>
      </c>
      <c r="G472">
        <f>CSV!L471</f>
        <v>2350</v>
      </c>
      <c r="H472" t="str">
        <f>IFERROR(VLOOKUP(G472,Sheet3!B:C,2,0),"")</f>
        <v>BISCOITO</v>
      </c>
      <c r="I472">
        <v>5</v>
      </c>
      <c r="K472">
        <f>VLOOKUP(G472,Sheet3!B:E,4,0)</f>
        <v>3.94</v>
      </c>
      <c r="O472" s="10">
        <f t="shared" si="7"/>
        <v>3.94</v>
      </c>
      <c r="P472" s="11" t="str">
        <f>VLOOKUP(C472,DE_PARA!H:I,2,0)</f>
        <v>Novembro</v>
      </c>
      <c r="Q472" s="11" t="str">
        <f>VLOOKUP(F472,'BASE CONTATOS'!C:D,2,0)</f>
        <v>Steffan</v>
      </c>
    </row>
    <row r="473" spans="2:17" hidden="1" x14ac:dyDescent="0.3">
      <c r="B473" t="str">
        <f>CSV!M472</f>
        <v/>
      </c>
      <c r="C473" t="str">
        <f>CSV!O472</f>
        <v/>
      </c>
      <c r="D473" s="6" t="e">
        <f>CSV!P472</f>
        <v>#VALUE!</v>
      </c>
      <c r="F473" t="str">
        <f>CSV!K472</f>
        <v/>
      </c>
      <c r="G473" t="str">
        <f>CSV!L472</f>
        <v/>
      </c>
      <c r="H473" t="str">
        <f>IFERROR(VLOOKUP(G473,Sheet3!B:C,2,0),"")</f>
        <v/>
      </c>
      <c r="I473">
        <v>10</v>
      </c>
      <c r="K473" t="e">
        <f>VLOOKUP(G473,Sheet3!B:E,4,0)</f>
        <v>#N/A</v>
      </c>
      <c r="O473" s="10" t="e">
        <f t="shared" si="7"/>
        <v>#N/A</v>
      </c>
      <c r="P473" s="11" t="e">
        <f>VLOOKUP(C473,DE_PARA!H:I,2,0)</f>
        <v>#N/A</v>
      </c>
      <c r="Q473" s="11" t="e">
        <f>VLOOKUP(F473,'BASE CONTATOS'!C:D,2,0)</f>
        <v>#N/A</v>
      </c>
    </row>
    <row r="474" spans="2:17" x14ac:dyDescent="0.3">
      <c r="B474">
        <f>CSV!M473</f>
        <v>2019</v>
      </c>
      <c r="C474">
        <f>CSV!O473</f>
        <v>11</v>
      </c>
      <c r="D474" s="6">
        <f>CSV!P473</f>
        <v>16</v>
      </c>
      <c r="F474">
        <f>CSV!K473</f>
        <v>98663</v>
      </c>
      <c r="G474">
        <f>CSV!L473</f>
        <v>9084</v>
      </c>
      <c r="H474" t="str">
        <f>IFERROR(VLOOKUP(G474,Sheet3!B:C,2,0),"")</f>
        <v>MEL</v>
      </c>
      <c r="I474">
        <v>8</v>
      </c>
      <c r="K474">
        <f>VLOOKUP(G474,Sheet3!B:E,4,0)</f>
        <v>19.190000000000001</v>
      </c>
      <c r="O474" s="10">
        <f t="shared" si="7"/>
        <v>19.190000000000001</v>
      </c>
      <c r="P474" s="11" t="str">
        <f>VLOOKUP(C474,DE_PARA!H:I,2,0)</f>
        <v>Novembro</v>
      </c>
      <c r="Q474" s="11" t="str">
        <f>VLOOKUP(F474,'BASE CONTATOS'!C:D,2,0)</f>
        <v>Natalia</v>
      </c>
    </row>
    <row r="475" spans="2:17" hidden="1" x14ac:dyDescent="0.3">
      <c r="B475" t="str">
        <f>CSV!M474</f>
        <v/>
      </c>
      <c r="C475" t="str">
        <f>CSV!O474</f>
        <v/>
      </c>
      <c r="D475" s="6" t="e">
        <f>CSV!P474</f>
        <v>#VALUE!</v>
      </c>
      <c r="F475" t="str">
        <f>CSV!K474</f>
        <v/>
      </c>
      <c r="G475" t="str">
        <f>CSV!L474</f>
        <v/>
      </c>
      <c r="H475" t="str">
        <f>IFERROR(VLOOKUP(G475,Sheet3!B:C,2,0),"")</f>
        <v/>
      </c>
      <c r="I475">
        <v>10</v>
      </c>
      <c r="K475" t="e">
        <f>VLOOKUP(G475,Sheet3!B:E,4,0)</f>
        <v>#N/A</v>
      </c>
      <c r="O475" s="10" t="e">
        <f t="shared" si="7"/>
        <v>#N/A</v>
      </c>
      <c r="P475" s="11" t="e">
        <f>VLOOKUP(C475,DE_PARA!H:I,2,0)</f>
        <v>#N/A</v>
      </c>
      <c r="Q475" s="11" t="e">
        <f>VLOOKUP(F475,'BASE CONTATOS'!C:D,2,0)</f>
        <v>#N/A</v>
      </c>
    </row>
    <row r="476" spans="2:17" x14ac:dyDescent="0.3">
      <c r="B476">
        <f>CSV!M475</f>
        <v>2019</v>
      </c>
      <c r="C476">
        <f>CSV!O475</f>
        <v>11</v>
      </c>
      <c r="D476" s="6">
        <f>CSV!P475</f>
        <v>11</v>
      </c>
      <c r="F476">
        <f>CSV!K475</f>
        <v>61673</v>
      </c>
      <c r="G476">
        <f>CSV!L475</f>
        <v>9084</v>
      </c>
      <c r="H476" t="str">
        <f>IFERROR(VLOOKUP(G476,Sheet3!B:C,2,0),"")</f>
        <v>MEL</v>
      </c>
      <c r="I476">
        <v>8</v>
      </c>
      <c r="K476">
        <f>VLOOKUP(G476,Sheet3!B:E,4,0)</f>
        <v>19.190000000000001</v>
      </c>
      <c r="O476" s="10">
        <f t="shared" si="7"/>
        <v>19.190000000000001</v>
      </c>
      <c r="P476" s="11" t="str">
        <f>VLOOKUP(C476,DE_PARA!H:I,2,0)</f>
        <v>Novembro</v>
      </c>
      <c r="Q476" s="11" t="str">
        <f>VLOOKUP(F476,'BASE CONTATOS'!C:D,2,0)</f>
        <v>Pedro</v>
      </c>
    </row>
    <row r="477" spans="2:17" hidden="1" x14ac:dyDescent="0.3">
      <c r="B477" t="str">
        <f>CSV!M476</f>
        <v/>
      </c>
      <c r="C477" t="str">
        <f>CSV!O476</f>
        <v/>
      </c>
      <c r="D477" s="6" t="e">
        <f>CSV!P476</f>
        <v>#VALUE!</v>
      </c>
      <c r="F477" t="str">
        <f>CSV!K476</f>
        <v/>
      </c>
      <c r="G477" t="str">
        <f>CSV!L476</f>
        <v/>
      </c>
      <c r="H477" t="str">
        <f>IFERROR(VLOOKUP(G477,Sheet3!B:C,2,0),"")</f>
        <v/>
      </c>
      <c r="I477">
        <v>3</v>
      </c>
      <c r="K477" t="e">
        <f>VLOOKUP(G477,Sheet3!B:E,4,0)</f>
        <v>#N/A</v>
      </c>
      <c r="O477" s="10" t="e">
        <f t="shared" si="7"/>
        <v>#N/A</v>
      </c>
      <c r="P477" s="11" t="e">
        <f>VLOOKUP(C477,DE_PARA!H:I,2,0)</f>
        <v>#N/A</v>
      </c>
      <c r="Q477" s="11" t="e">
        <f>VLOOKUP(F477,'BASE CONTATOS'!C:D,2,0)</f>
        <v>#N/A</v>
      </c>
    </row>
    <row r="478" spans="2:17" x14ac:dyDescent="0.3">
      <c r="B478">
        <f>CSV!M477</f>
        <v>2019</v>
      </c>
      <c r="C478">
        <f>CSV!O477</f>
        <v>11</v>
      </c>
      <c r="D478" s="6">
        <f>CSV!P477</f>
        <v>17</v>
      </c>
      <c r="F478">
        <f>CSV!K477</f>
        <v>61673</v>
      </c>
      <c r="G478">
        <f>CSV!L477</f>
        <v>9087</v>
      </c>
      <c r="H478" t="str">
        <f>IFERROR(VLOOKUP(G478,Sheet3!B:C,2,0),"")</f>
        <v>FARINHA</v>
      </c>
      <c r="I478">
        <v>1</v>
      </c>
      <c r="K478">
        <f>VLOOKUP(G478,Sheet3!B:E,4,0)</f>
        <v>19.399999999999999</v>
      </c>
      <c r="O478" s="10">
        <f t="shared" si="7"/>
        <v>19.399999999999999</v>
      </c>
      <c r="P478" s="11" t="str">
        <f>VLOOKUP(C478,DE_PARA!H:I,2,0)</f>
        <v>Novembro</v>
      </c>
      <c r="Q478" s="11" t="str">
        <f>VLOOKUP(F478,'BASE CONTATOS'!C:D,2,0)</f>
        <v>Pedro</v>
      </c>
    </row>
    <row r="479" spans="2:17" hidden="1" x14ac:dyDescent="0.3">
      <c r="B479" t="str">
        <f>CSV!M478</f>
        <v/>
      </c>
      <c r="C479" t="str">
        <f>CSV!O478</f>
        <v/>
      </c>
      <c r="D479" s="6" t="e">
        <f>CSV!P478</f>
        <v>#VALUE!</v>
      </c>
      <c r="F479" t="str">
        <f>CSV!K478</f>
        <v/>
      </c>
      <c r="G479" t="str">
        <f>CSV!L478</f>
        <v/>
      </c>
      <c r="H479" t="str">
        <f>IFERROR(VLOOKUP(G479,Sheet3!B:C,2,0),"")</f>
        <v/>
      </c>
      <c r="I479">
        <v>4</v>
      </c>
      <c r="K479" t="e">
        <f>VLOOKUP(G479,Sheet3!B:E,4,0)</f>
        <v>#N/A</v>
      </c>
      <c r="O479" s="10" t="e">
        <f t="shared" si="7"/>
        <v>#N/A</v>
      </c>
      <c r="P479" s="11" t="e">
        <f>VLOOKUP(C479,DE_PARA!H:I,2,0)</f>
        <v>#N/A</v>
      </c>
      <c r="Q479" s="11" t="e">
        <f>VLOOKUP(F479,'BASE CONTATOS'!C:D,2,0)</f>
        <v>#N/A</v>
      </c>
    </row>
    <row r="480" spans="2:17" x14ac:dyDescent="0.3">
      <c r="B480">
        <f>CSV!M479</f>
        <v>2019</v>
      </c>
      <c r="C480">
        <f>CSV!O479</f>
        <v>11</v>
      </c>
      <c r="D480" s="6">
        <f>CSV!P479</f>
        <v>26</v>
      </c>
      <c r="F480">
        <f>CSV!K479</f>
        <v>90364</v>
      </c>
      <c r="G480">
        <f>CSV!L479</f>
        <v>2349</v>
      </c>
      <c r="H480" t="str">
        <f>IFERROR(VLOOKUP(G480,Sheet3!B:C,2,0),"")</f>
        <v>AÇÚCAR</v>
      </c>
      <c r="I480">
        <v>5</v>
      </c>
      <c r="K480">
        <f>VLOOKUP(G480,Sheet3!B:E,4,0)</f>
        <v>10.74</v>
      </c>
      <c r="O480" s="10">
        <f t="shared" si="7"/>
        <v>10.74</v>
      </c>
      <c r="P480" s="11" t="str">
        <f>VLOOKUP(C480,DE_PARA!H:I,2,0)</f>
        <v>Novembro</v>
      </c>
      <c r="Q480" s="11" t="str">
        <f>VLOOKUP(F480,'BASE CONTATOS'!C:D,2,0)</f>
        <v>Thomaz</v>
      </c>
    </row>
    <row r="481" spans="2:17" hidden="1" x14ac:dyDescent="0.3">
      <c r="B481" t="str">
        <f>CSV!M480</f>
        <v/>
      </c>
      <c r="C481" t="str">
        <f>CSV!O480</f>
        <v/>
      </c>
      <c r="D481" s="6" t="e">
        <f>CSV!P480</f>
        <v>#VALUE!</v>
      </c>
      <c r="F481" t="str">
        <f>CSV!K480</f>
        <v/>
      </c>
      <c r="G481" t="str">
        <f>CSV!L480</f>
        <v/>
      </c>
      <c r="H481" t="str">
        <f>IFERROR(VLOOKUP(G481,Sheet3!B:C,2,0),"")</f>
        <v/>
      </c>
      <c r="I481">
        <v>10</v>
      </c>
      <c r="K481" t="e">
        <f>VLOOKUP(G481,Sheet3!B:E,4,0)</f>
        <v>#N/A</v>
      </c>
      <c r="O481" s="10" t="e">
        <f t="shared" si="7"/>
        <v>#N/A</v>
      </c>
      <c r="P481" s="11" t="e">
        <f>VLOOKUP(C481,DE_PARA!H:I,2,0)</f>
        <v>#N/A</v>
      </c>
      <c r="Q481" s="11" t="e">
        <f>VLOOKUP(F481,'BASE CONTATOS'!C:D,2,0)</f>
        <v>#N/A</v>
      </c>
    </row>
    <row r="482" spans="2:17" x14ac:dyDescent="0.3">
      <c r="B482">
        <f>CSV!M481</f>
        <v>2019</v>
      </c>
      <c r="C482">
        <f>CSV!O481</f>
        <v>11</v>
      </c>
      <c r="D482" s="6">
        <f>CSV!P481</f>
        <v>27</v>
      </c>
      <c r="F482">
        <f>CSV!K481</f>
        <v>62900</v>
      </c>
      <c r="G482">
        <f>CSV!L481</f>
        <v>988</v>
      </c>
      <c r="H482" t="str">
        <f>IFERROR(VLOOKUP(G482,Sheet3!B:C,2,0),"")</f>
        <v>MACARRÃO</v>
      </c>
      <c r="I482">
        <v>3</v>
      </c>
      <c r="K482">
        <f>VLOOKUP(G482,Sheet3!B:E,4,0)</f>
        <v>4.75</v>
      </c>
      <c r="O482" s="10">
        <f t="shared" si="7"/>
        <v>4.75</v>
      </c>
      <c r="P482" s="11" t="str">
        <f>VLOOKUP(C482,DE_PARA!H:I,2,0)</f>
        <v>Novembro</v>
      </c>
      <c r="Q482" s="11" t="str">
        <f>VLOOKUP(F482,'BASE CONTATOS'!C:D,2,0)</f>
        <v>Bial</v>
      </c>
    </row>
    <row r="483" spans="2:17" hidden="1" x14ac:dyDescent="0.3">
      <c r="B483" t="str">
        <f>CSV!M482</f>
        <v/>
      </c>
      <c r="C483" t="str">
        <f>CSV!O482</f>
        <v/>
      </c>
      <c r="D483" s="6" t="e">
        <f>CSV!P482</f>
        <v>#VALUE!</v>
      </c>
      <c r="F483" t="str">
        <f>CSV!K482</f>
        <v/>
      </c>
      <c r="G483" t="str">
        <f>CSV!L482</f>
        <v/>
      </c>
      <c r="H483" t="str">
        <f>IFERROR(VLOOKUP(G483,Sheet3!B:C,2,0),"")</f>
        <v/>
      </c>
      <c r="I483">
        <v>1</v>
      </c>
      <c r="K483" t="e">
        <f>VLOOKUP(G483,Sheet3!B:E,4,0)</f>
        <v>#N/A</v>
      </c>
      <c r="O483" s="10" t="e">
        <f t="shared" si="7"/>
        <v>#N/A</v>
      </c>
      <c r="P483" s="11" t="e">
        <f>VLOOKUP(C483,DE_PARA!H:I,2,0)</f>
        <v>#N/A</v>
      </c>
      <c r="Q483" s="11" t="e">
        <f>VLOOKUP(F483,'BASE CONTATOS'!C:D,2,0)</f>
        <v>#N/A</v>
      </c>
    </row>
    <row r="484" spans="2:17" x14ac:dyDescent="0.3">
      <c r="B484">
        <f>CSV!M483</f>
        <v>2019</v>
      </c>
      <c r="C484">
        <f>CSV!O483</f>
        <v>11</v>
      </c>
      <c r="D484" s="6">
        <f>CSV!P483</f>
        <v>9</v>
      </c>
      <c r="F484">
        <f>CSV!K483</f>
        <v>61673</v>
      </c>
      <c r="G484">
        <f>CSV!L483</f>
        <v>9096</v>
      </c>
      <c r="H484" t="str">
        <f>IFERROR(VLOOKUP(G484,Sheet3!B:C,2,0),"")</f>
        <v>AVEIA</v>
      </c>
      <c r="I484">
        <v>9</v>
      </c>
      <c r="K484">
        <f>VLOOKUP(G484,Sheet3!B:E,4,0)</f>
        <v>13.9</v>
      </c>
      <c r="O484" s="10">
        <f t="shared" si="7"/>
        <v>13.9</v>
      </c>
      <c r="P484" s="11" t="str">
        <f>VLOOKUP(C484,DE_PARA!H:I,2,0)</f>
        <v>Novembro</v>
      </c>
      <c r="Q484" s="11" t="str">
        <f>VLOOKUP(F484,'BASE CONTATOS'!C:D,2,0)</f>
        <v>Pedro</v>
      </c>
    </row>
    <row r="485" spans="2:17" hidden="1" x14ac:dyDescent="0.3">
      <c r="B485" t="str">
        <f>CSV!M484</f>
        <v/>
      </c>
      <c r="C485" t="str">
        <f>CSV!O484</f>
        <v/>
      </c>
      <c r="D485" s="6" t="e">
        <f>CSV!P484</f>
        <v>#VALUE!</v>
      </c>
      <c r="F485" t="str">
        <f>CSV!K484</f>
        <v/>
      </c>
      <c r="G485" t="str">
        <f>CSV!L484</f>
        <v/>
      </c>
      <c r="H485" t="str">
        <f>IFERROR(VLOOKUP(G485,Sheet3!B:C,2,0),"")</f>
        <v/>
      </c>
      <c r="I485">
        <v>1</v>
      </c>
      <c r="K485" t="e">
        <f>VLOOKUP(G485,Sheet3!B:E,4,0)</f>
        <v>#N/A</v>
      </c>
      <c r="O485" s="10" t="e">
        <f t="shared" si="7"/>
        <v>#N/A</v>
      </c>
      <c r="P485" s="11" t="e">
        <f>VLOOKUP(C485,DE_PARA!H:I,2,0)</f>
        <v>#N/A</v>
      </c>
      <c r="Q485" s="11" t="e">
        <f>VLOOKUP(F485,'BASE CONTATOS'!C:D,2,0)</f>
        <v>#N/A</v>
      </c>
    </row>
    <row r="486" spans="2:17" x14ac:dyDescent="0.3">
      <c r="B486">
        <f>CSV!M485</f>
        <v>2019</v>
      </c>
      <c r="C486">
        <f>CSV!O485</f>
        <v>11</v>
      </c>
      <c r="D486" s="6">
        <f>CSV!P485</f>
        <v>19</v>
      </c>
      <c r="F486">
        <f>CSV!K485</f>
        <v>90364</v>
      </c>
      <c r="G486">
        <f>CSV!L485</f>
        <v>504</v>
      </c>
      <c r="H486" t="str">
        <f>IFERROR(VLOOKUP(G486,Sheet3!B:C,2,0),"")</f>
        <v>LEITE</v>
      </c>
      <c r="I486">
        <v>1</v>
      </c>
      <c r="K486">
        <f>VLOOKUP(G486,Sheet3!B:E,4,0)</f>
        <v>3.99</v>
      </c>
      <c r="O486" s="10">
        <f t="shared" si="7"/>
        <v>3.99</v>
      </c>
      <c r="P486" s="11" t="str">
        <f>VLOOKUP(C486,DE_PARA!H:I,2,0)</f>
        <v>Novembro</v>
      </c>
      <c r="Q486" s="11" t="str">
        <f>VLOOKUP(F486,'BASE CONTATOS'!C:D,2,0)</f>
        <v>Thomaz</v>
      </c>
    </row>
    <row r="487" spans="2:17" hidden="1" x14ac:dyDescent="0.3">
      <c r="B487" t="str">
        <f>CSV!M486</f>
        <v/>
      </c>
      <c r="C487" t="str">
        <f>CSV!O486</f>
        <v/>
      </c>
      <c r="D487" s="6" t="e">
        <f>CSV!P486</f>
        <v>#VALUE!</v>
      </c>
      <c r="F487" t="str">
        <f>CSV!K486</f>
        <v/>
      </c>
      <c r="G487" t="str">
        <f>CSV!L486</f>
        <v/>
      </c>
      <c r="H487" t="str">
        <f>IFERROR(VLOOKUP(G487,Sheet3!B:C,2,0),"")</f>
        <v/>
      </c>
      <c r="I487">
        <v>10</v>
      </c>
      <c r="K487" t="e">
        <f>VLOOKUP(G487,Sheet3!B:E,4,0)</f>
        <v>#N/A</v>
      </c>
      <c r="O487" s="10" t="e">
        <f t="shared" si="7"/>
        <v>#N/A</v>
      </c>
      <c r="P487" s="11" t="e">
        <f>VLOOKUP(C487,DE_PARA!H:I,2,0)</f>
        <v>#N/A</v>
      </c>
      <c r="Q487" s="11" t="e">
        <f>VLOOKUP(F487,'BASE CONTATOS'!C:D,2,0)</f>
        <v>#N/A</v>
      </c>
    </row>
    <row r="488" spans="2:17" x14ac:dyDescent="0.3">
      <c r="B488">
        <f>CSV!M487</f>
        <v>2019</v>
      </c>
      <c r="C488">
        <f>CSV!O487</f>
        <v>11</v>
      </c>
      <c r="D488" s="6">
        <f>CSV!P487</f>
        <v>24</v>
      </c>
      <c r="F488">
        <f>CSV!K487</f>
        <v>57543</v>
      </c>
      <c r="G488">
        <f>CSV!L487</f>
        <v>2349</v>
      </c>
      <c r="H488" t="str">
        <f>IFERROR(VLOOKUP(G488,Sheet3!B:C,2,0),"")</f>
        <v>AÇÚCAR</v>
      </c>
      <c r="I488">
        <v>2</v>
      </c>
      <c r="K488">
        <f>VLOOKUP(G488,Sheet3!B:E,4,0)</f>
        <v>10.74</v>
      </c>
      <c r="O488" s="10">
        <f t="shared" si="7"/>
        <v>10.74</v>
      </c>
      <c r="P488" s="11" t="str">
        <f>VLOOKUP(C488,DE_PARA!H:I,2,0)</f>
        <v>Novembro</v>
      </c>
      <c r="Q488" s="11" t="str">
        <f>VLOOKUP(F488,'BASE CONTATOS'!C:D,2,0)</f>
        <v>Stella</v>
      </c>
    </row>
    <row r="489" spans="2:17" hidden="1" x14ac:dyDescent="0.3">
      <c r="B489" t="str">
        <f>CSV!M488</f>
        <v/>
      </c>
      <c r="C489" t="str">
        <f>CSV!O488</f>
        <v/>
      </c>
      <c r="D489" s="6" t="e">
        <f>CSV!P488</f>
        <v>#VALUE!</v>
      </c>
      <c r="F489" t="str">
        <f>CSV!K488</f>
        <v/>
      </c>
      <c r="G489" t="str">
        <f>CSV!L488</f>
        <v/>
      </c>
      <c r="H489" t="str">
        <f>IFERROR(VLOOKUP(G489,Sheet3!B:C,2,0),"")</f>
        <v/>
      </c>
      <c r="I489">
        <v>6</v>
      </c>
      <c r="K489" t="e">
        <f>VLOOKUP(G489,Sheet3!B:E,4,0)</f>
        <v>#N/A</v>
      </c>
      <c r="O489" s="10" t="e">
        <f t="shared" si="7"/>
        <v>#N/A</v>
      </c>
      <c r="P489" s="11" t="e">
        <f>VLOOKUP(C489,DE_PARA!H:I,2,0)</f>
        <v>#N/A</v>
      </c>
      <c r="Q489" s="11" t="e">
        <f>VLOOKUP(F489,'BASE CONTATOS'!C:D,2,0)</f>
        <v>#N/A</v>
      </c>
    </row>
    <row r="490" spans="2:17" x14ac:dyDescent="0.3">
      <c r="B490">
        <f>CSV!M489</f>
        <v>2019</v>
      </c>
      <c r="C490">
        <f>CSV!O489</f>
        <v>11</v>
      </c>
      <c r="D490" s="6">
        <f>CSV!P489</f>
        <v>18</v>
      </c>
      <c r="F490">
        <f>CSV!K489</f>
        <v>90364</v>
      </c>
      <c r="G490">
        <f>CSV!L489</f>
        <v>988</v>
      </c>
      <c r="H490" t="str">
        <f>IFERROR(VLOOKUP(G490,Sheet3!B:C,2,0),"")</f>
        <v>MACARRÃO</v>
      </c>
      <c r="I490">
        <v>6</v>
      </c>
      <c r="K490">
        <f>VLOOKUP(G490,Sheet3!B:E,4,0)</f>
        <v>4.75</v>
      </c>
      <c r="O490" s="10">
        <f t="shared" si="7"/>
        <v>4.75</v>
      </c>
      <c r="P490" s="11" t="str">
        <f>VLOOKUP(C490,DE_PARA!H:I,2,0)</f>
        <v>Novembro</v>
      </c>
      <c r="Q490" s="11" t="str">
        <f>VLOOKUP(F490,'BASE CONTATOS'!C:D,2,0)</f>
        <v>Thomaz</v>
      </c>
    </row>
    <row r="491" spans="2:17" hidden="1" x14ac:dyDescent="0.3">
      <c r="B491" t="str">
        <f>CSV!M490</f>
        <v/>
      </c>
      <c r="C491" t="str">
        <f>CSV!O490</f>
        <v/>
      </c>
      <c r="D491" s="6" t="e">
        <f>CSV!P490</f>
        <v>#VALUE!</v>
      </c>
      <c r="F491" t="str">
        <f>CSV!K490</f>
        <v/>
      </c>
      <c r="G491" t="str">
        <f>CSV!L490</f>
        <v/>
      </c>
      <c r="H491" t="str">
        <f>IFERROR(VLOOKUP(G491,Sheet3!B:C,2,0),"")</f>
        <v/>
      </c>
      <c r="I491">
        <v>8</v>
      </c>
      <c r="K491" t="e">
        <f>VLOOKUP(G491,Sheet3!B:E,4,0)</f>
        <v>#N/A</v>
      </c>
      <c r="O491" s="10" t="e">
        <f t="shared" si="7"/>
        <v>#N/A</v>
      </c>
      <c r="P491" s="11" t="e">
        <f>VLOOKUP(C491,DE_PARA!H:I,2,0)</f>
        <v>#N/A</v>
      </c>
      <c r="Q491" s="11" t="e">
        <f>VLOOKUP(F491,'BASE CONTATOS'!C:D,2,0)</f>
        <v>#N/A</v>
      </c>
    </row>
    <row r="492" spans="2:17" x14ac:dyDescent="0.3">
      <c r="B492">
        <f>CSV!M491</f>
        <v>2019</v>
      </c>
      <c r="C492">
        <f>CSV!O491</f>
        <v>11</v>
      </c>
      <c r="D492" s="6">
        <f>CSV!P491</f>
        <v>25</v>
      </c>
      <c r="F492">
        <f>CSV!K491</f>
        <v>27697</v>
      </c>
      <c r="G492">
        <f>CSV!L491</f>
        <v>2349</v>
      </c>
      <c r="H492" t="str">
        <f>IFERROR(VLOOKUP(G492,Sheet3!B:C,2,0),"")</f>
        <v>AÇÚCAR</v>
      </c>
      <c r="I492">
        <v>5</v>
      </c>
      <c r="K492">
        <f>VLOOKUP(G492,Sheet3!B:E,4,0)</f>
        <v>10.74</v>
      </c>
      <c r="O492" s="10">
        <f t="shared" si="7"/>
        <v>10.74</v>
      </c>
      <c r="P492" s="11" t="str">
        <f>VLOOKUP(C492,DE_PARA!H:I,2,0)</f>
        <v>Novembro</v>
      </c>
      <c r="Q492" s="11" t="e">
        <f>VLOOKUP(F492,'BASE CONTATOS'!C:D,2,0)</f>
        <v>#N/A</v>
      </c>
    </row>
    <row r="493" spans="2:17" hidden="1" x14ac:dyDescent="0.3">
      <c r="B493" t="str">
        <f>CSV!M492</f>
        <v/>
      </c>
      <c r="C493" t="str">
        <f>CSV!O492</f>
        <v/>
      </c>
      <c r="D493" s="6" t="e">
        <f>CSV!P492</f>
        <v>#VALUE!</v>
      </c>
      <c r="F493" t="str">
        <f>CSV!K492</f>
        <v/>
      </c>
      <c r="G493" t="str">
        <f>CSV!L492</f>
        <v/>
      </c>
      <c r="H493" t="str">
        <f>IFERROR(VLOOKUP(G493,Sheet3!B:C,2,0),"")</f>
        <v/>
      </c>
      <c r="I493">
        <v>5</v>
      </c>
      <c r="K493" t="e">
        <f>VLOOKUP(G493,Sheet3!B:E,4,0)</f>
        <v>#N/A</v>
      </c>
      <c r="O493" s="10" t="e">
        <f t="shared" si="7"/>
        <v>#N/A</v>
      </c>
      <c r="P493" s="11" t="e">
        <f>VLOOKUP(C493,DE_PARA!H:I,2,0)</f>
        <v>#N/A</v>
      </c>
      <c r="Q493" s="11" t="e">
        <f>VLOOKUP(F493,'BASE CONTATOS'!C:D,2,0)</f>
        <v>#N/A</v>
      </c>
    </row>
    <row r="494" spans="2:17" x14ac:dyDescent="0.3">
      <c r="B494">
        <f>CSV!M493</f>
        <v>2019</v>
      </c>
      <c r="C494">
        <f>CSV!O493</f>
        <v>11</v>
      </c>
      <c r="D494" s="6">
        <f>CSV!P493</f>
        <v>6</v>
      </c>
      <c r="F494">
        <f>CSV!K493</f>
        <v>56365</v>
      </c>
      <c r="G494">
        <f>CSV!L493</f>
        <v>988</v>
      </c>
      <c r="H494" t="str">
        <f>IFERROR(VLOOKUP(G494,Sheet3!B:C,2,0),"")</f>
        <v>MACARRÃO</v>
      </c>
      <c r="I494">
        <v>4</v>
      </c>
      <c r="K494">
        <f>VLOOKUP(G494,Sheet3!B:E,4,0)</f>
        <v>4.75</v>
      </c>
      <c r="O494" s="10">
        <f t="shared" si="7"/>
        <v>4.75</v>
      </c>
      <c r="P494" s="11" t="str">
        <f>VLOOKUP(C494,DE_PARA!H:I,2,0)</f>
        <v>Novembro</v>
      </c>
      <c r="Q494" s="11" t="str">
        <f>VLOOKUP(F494,'BASE CONTATOS'!C:D,2,0)</f>
        <v>Dr. Januário</v>
      </c>
    </row>
    <row r="495" spans="2:17" hidden="1" x14ac:dyDescent="0.3">
      <c r="B495" t="str">
        <f>CSV!M494</f>
        <v/>
      </c>
      <c r="C495" t="str">
        <f>CSV!O494</f>
        <v/>
      </c>
      <c r="D495" s="6" t="e">
        <f>CSV!P494</f>
        <v>#VALUE!</v>
      </c>
      <c r="F495" t="str">
        <f>CSV!K494</f>
        <v/>
      </c>
      <c r="G495" t="str">
        <f>CSV!L494</f>
        <v/>
      </c>
      <c r="H495" t="str">
        <f>IFERROR(VLOOKUP(G495,Sheet3!B:C,2,0),"")</f>
        <v/>
      </c>
      <c r="I495">
        <v>9</v>
      </c>
      <c r="K495" t="e">
        <f>VLOOKUP(G495,Sheet3!B:E,4,0)</f>
        <v>#N/A</v>
      </c>
      <c r="O495" s="10" t="e">
        <f t="shared" si="7"/>
        <v>#N/A</v>
      </c>
      <c r="P495" s="11" t="e">
        <f>VLOOKUP(C495,DE_PARA!H:I,2,0)</f>
        <v>#N/A</v>
      </c>
      <c r="Q495" s="11" t="e">
        <f>VLOOKUP(F495,'BASE CONTATOS'!C:D,2,0)</f>
        <v>#N/A</v>
      </c>
    </row>
    <row r="496" spans="2:17" x14ac:dyDescent="0.3">
      <c r="B496">
        <f>CSV!M495</f>
        <v>2019</v>
      </c>
      <c r="C496">
        <f>CSV!O495</f>
        <v>11</v>
      </c>
      <c r="D496" s="6">
        <f>CSV!P495</f>
        <v>27</v>
      </c>
      <c r="F496">
        <f>CSV!K495</f>
        <v>56365</v>
      </c>
      <c r="G496">
        <f>CSV!L495</f>
        <v>9084</v>
      </c>
      <c r="H496" t="str">
        <f>IFERROR(VLOOKUP(G496,Sheet3!B:C,2,0),"")</f>
        <v>MEL</v>
      </c>
      <c r="I496">
        <v>9</v>
      </c>
      <c r="K496">
        <f>VLOOKUP(G496,Sheet3!B:E,4,0)</f>
        <v>19.190000000000001</v>
      </c>
      <c r="O496" s="10">
        <f t="shared" si="7"/>
        <v>19.190000000000001</v>
      </c>
      <c r="P496" s="11" t="str">
        <f>VLOOKUP(C496,DE_PARA!H:I,2,0)</f>
        <v>Novembro</v>
      </c>
      <c r="Q496" s="11" t="str">
        <f>VLOOKUP(F496,'BASE CONTATOS'!C:D,2,0)</f>
        <v>Dr. Januário</v>
      </c>
    </row>
    <row r="497" spans="2:17" hidden="1" x14ac:dyDescent="0.3">
      <c r="B497" t="str">
        <f>CSV!M496</f>
        <v/>
      </c>
      <c r="C497" t="str">
        <f>CSV!O496</f>
        <v/>
      </c>
      <c r="D497" s="6" t="e">
        <f>CSV!P496</f>
        <v>#VALUE!</v>
      </c>
      <c r="F497" t="str">
        <f>CSV!K496</f>
        <v/>
      </c>
      <c r="G497" t="str">
        <f>CSV!L496</f>
        <v/>
      </c>
      <c r="H497" t="str">
        <f>IFERROR(VLOOKUP(G497,Sheet3!B:C,2,0),"")</f>
        <v/>
      </c>
      <c r="I497">
        <v>8</v>
      </c>
      <c r="K497" t="e">
        <f>VLOOKUP(G497,Sheet3!B:E,4,0)</f>
        <v>#N/A</v>
      </c>
      <c r="O497" s="10" t="e">
        <f t="shared" si="7"/>
        <v>#N/A</v>
      </c>
      <c r="P497" s="11" t="e">
        <f>VLOOKUP(C497,DE_PARA!H:I,2,0)</f>
        <v>#N/A</v>
      </c>
      <c r="Q497" s="11" t="e">
        <f>VLOOKUP(F497,'BASE CONTATOS'!C:D,2,0)</f>
        <v>#N/A</v>
      </c>
    </row>
    <row r="498" spans="2:17" x14ac:dyDescent="0.3">
      <c r="B498">
        <f>CSV!M497</f>
        <v>2019</v>
      </c>
      <c r="C498">
        <f>CSV!O497</f>
        <v>11</v>
      </c>
      <c r="D498" s="6">
        <f>CSV!P497</f>
        <v>19</v>
      </c>
      <c r="F498">
        <f>CSV!K497</f>
        <v>62286</v>
      </c>
      <c r="G498">
        <f>CSV!L497</f>
        <v>9084</v>
      </c>
      <c r="H498" t="str">
        <f>IFERROR(VLOOKUP(G498,Sheet3!B:C,2,0),"")</f>
        <v>MEL</v>
      </c>
      <c r="I498">
        <v>1</v>
      </c>
      <c r="K498">
        <f>VLOOKUP(G498,Sheet3!B:E,4,0)</f>
        <v>19.190000000000001</v>
      </c>
      <c r="O498" s="10">
        <f t="shared" si="7"/>
        <v>19.190000000000001</v>
      </c>
      <c r="P498" s="11" t="str">
        <f>VLOOKUP(C498,DE_PARA!H:I,2,0)</f>
        <v>Novembro</v>
      </c>
      <c r="Q498" s="11" t="str">
        <f>VLOOKUP(F498,'BASE CONTATOS'!C:D,2,0)</f>
        <v>Steffan</v>
      </c>
    </row>
    <row r="499" spans="2:17" hidden="1" x14ac:dyDescent="0.3">
      <c r="B499" t="str">
        <f>CSV!M498</f>
        <v/>
      </c>
      <c r="C499" t="str">
        <f>CSV!O498</f>
        <v/>
      </c>
      <c r="D499" s="6" t="e">
        <f>CSV!P498</f>
        <v>#VALUE!</v>
      </c>
      <c r="F499" t="str">
        <f>CSV!K498</f>
        <v/>
      </c>
      <c r="G499" t="str">
        <f>CSV!L498</f>
        <v/>
      </c>
      <c r="H499" t="str">
        <f>IFERROR(VLOOKUP(G499,Sheet3!B:C,2,0),"")</f>
        <v/>
      </c>
      <c r="I499">
        <v>9</v>
      </c>
      <c r="K499" t="e">
        <f>VLOOKUP(G499,Sheet3!B:E,4,0)</f>
        <v>#N/A</v>
      </c>
      <c r="O499" s="10" t="e">
        <f t="shared" si="7"/>
        <v>#N/A</v>
      </c>
      <c r="P499" s="11" t="e">
        <f>VLOOKUP(C499,DE_PARA!H:I,2,0)</f>
        <v>#N/A</v>
      </c>
      <c r="Q499" s="11" t="e">
        <f>VLOOKUP(F499,'BASE CONTATOS'!C:D,2,0)</f>
        <v>#N/A</v>
      </c>
    </row>
    <row r="500" spans="2:17" x14ac:dyDescent="0.3">
      <c r="B500">
        <f>CSV!M499</f>
        <v>2019</v>
      </c>
      <c r="C500">
        <f>CSV!O499</f>
        <v>11</v>
      </c>
      <c r="D500" s="6">
        <f>CSV!P499</f>
        <v>7</v>
      </c>
      <c r="F500">
        <f>CSV!K499</f>
        <v>98663</v>
      </c>
      <c r="G500">
        <f>CSV!L499</f>
        <v>9096</v>
      </c>
      <c r="H500" t="str">
        <f>IFERROR(VLOOKUP(G500,Sheet3!B:C,2,0),"")</f>
        <v>AVEIA</v>
      </c>
      <c r="I500">
        <v>6</v>
      </c>
      <c r="K500">
        <f>VLOOKUP(G500,Sheet3!B:E,4,0)</f>
        <v>13.9</v>
      </c>
      <c r="O500" s="10">
        <f t="shared" si="7"/>
        <v>13.9</v>
      </c>
      <c r="P500" s="11" t="str">
        <f>VLOOKUP(C500,DE_PARA!H:I,2,0)</f>
        <v>Novembro</v>
      </c>
      <c r="Q500" s="11" t="str">
        <f>VLOOKUP(F500,'BASE CONTATOS'!C:D,2,0)</f>
        <v>Natalia</v>
      </c>
    </row>
    <row r="501" spans="2:17" hidden="1" x14ac:dyDescent="0.3">
      <c r="B501" t="str">
        <f>CSV!M500</f>
        <v/>
      </c>
      <c r="C501" t="str">
        <f>CSV!O500</f>
        <v/>
      </c>
      <c r="D501" s="6" t="e">
        <f>CSV!P500</f>
        <v>#VALUE!</v>
      </c>
      <c r="F501" t="str">
        <f>CSV!K500</f>
        <v/>
      </c>
      <c r="G501" t="str">
        <f>CSV!L500</f>
        <v/>
      </c>
      <c r="H501" t="str">
        <f>IFERROR(VLOOKUP(G501,Sheet3!B:C,2,0),"")</f>
        <v/>
      </c>
      <c r="I501">
        <v>1</v>
      </c>
      <c r="K501" t="e">
        <f>VLOOKUP(G501,Sheet3!B:E,4,0)</f>
        <v>#N/A</v>
      </c>
      <c r="O501" s="10" t="e">
        <f t="shared" si="7"/>
        <v>#N/A</v>
      </c>
      <c r="P501" s="11" t="e">
        <f>VLOOKUP(C501,DE_PARA!H:I,2,0)</f>
        <v>#N/A</v>
      </c>
      <c r="Q501" s="11" t="e">
        <f>VLOOKUP(F501,'BASE CONTATOS'!C:D,2,0)</f>
        <v>#N/A</v>
      </c>
    </row>
    <row r="502" spans="2:17" x14ac:dyDescent="0.3">
      <c r="B502">
        <f>CSV!M501</f>
        <v>2019</v>
      </c>
      <c r="C502">
        <f>CSV!O501</f>
        <v>11</v>
      </c>
      <c r="D502" s="6">
        <f>CSV!P501</f>
        <v>8</v>
      </c>
      <c r="F502">
        <f>CSV!K501</f>
        <v>27697</v>
      </c>
      <c r="G502">
        <f>CSV!L501</f>
        <v>504</v>
      </c>
      <c r="H502" t="str">
        <f>IFERROR(VLOOKUP(G502,Sheet3!B:C,2,0),"")</f>
        <v>LEITE</v>
      </c>
      <c r="I502">
        <v>7</v>
      </c>
      <c r="K502">
        <f>VLOOKUP(G502,Sheet3!B:E,4,0)</f>
        <v>3.99</v>
      </c>
      <c r="O502" s="10">
        <f t="shared" si="7"/>
        <v>3.99</v>
      </c>
      <c r="P502" s="11" t="str">
        <f>VLOOKUP(C502,DE_PARA!H:I,2,0)</f>
        <v>Novembro</v>
      </c>
      <c r="Q502" s="11" t="e">
        <f>VLOOKUP(F502,'BASE CONTATOS'!C:D,2,0)</f>
        <v>#N/A</v>
      </c>
    </row>
    <row r="503" spans="2:17" hidden="1" x14ac:dyDescent="0.3">
      <c r="B503" t="str">
        <f>CSV!M502</f>
        <v/>
      </c>
      <c r="C503" t="str">
        <f>CSV!O502</f>
        <v/>
      </c>
      <c r="D503" s="6" t="e">
        <f>CSV!P502</f>
        <v>#VALUE!</v>
      </c>
      <c r="F503" t="str">
        <f>CSV!K502</f>
        <v/>
      </c>
      <c r="G503" t="str">
        <f>CSV!L502</f>
        <v/>
      </c>
      <c r="H503" t="str">
        <f>IFERROR(VLOOKUP(G503,Sheet3!B:C,2,0),"")</f>
        <v/>
      </c>
      <c r="I503">
        <v>5</v>
      </c>
      <c r="K503" t="e">
        <f>VLOOKUP(G503,Sheet3!B:E,4,0)</f>
        <v>#N/A</v>
      </c>
      <c r="O503" s="10" t="e">
        <f t="shared" si="7"/>
        <v>#N/A</v>
      </c>
      <c r="P503" s="11" t="e">
        <f>VLOOKUP(C503,DE_PARA!H:I,2,0)</f>
        <v>#N/A</v>
      </c>
      <c r="Q503" s="11" t="e">
        <f>VLOOKUP(F503,'BASE CONTATOS'!C:D,2,0)</f>
        <v>#N/A</v>
      </c>
    </row>
    <row r="504" spans="2:17" x14ac:dyDescent="0.3">
      <c r="B504">
        <f>CSV!M503</f>
        <v>2019</v>
      </c>
      <c r="C504">
        <f>CSV!O503</f>
        <v>11</v>
      </c>
      <c r="D504" s="6">
        <f>CSV!P503</f>
        <v>16</v>
      </c>
      <c r="F504">
        <f>CSV!K503</f>
        <v>27697</v>
      </c>
      <c r="G504">
        <f>CSV!L503</f>
        <v>503</v>
      </c>
      <c r="H504" t="str">
        <f>IFERROR(VLOOKUP(G504,Sheet3!B:C,2,0),"")</f>
        <v>CARVÃO</v>
      </c>
      <c r="I504">
        <v>7</v>
      </c>
      <c r="K504">
        <f>VLOOKUP(G504,Sheet3!B:E,4,0)</f>
        <v>15.94</v>
      </c>
      <c r="O504" s="10">
        <f t="shared" si="7"/>
        <v>15.94</v>
      </c>
      <c r="P504" s="11" t="str">
        <f>VLOOKUP(C504,DE_PARA!H:I,2,0)</f>
        <v>Novembro</v>
      </c>
      <c r="Q504" s="11" t="e">
        <f>VLOOKUP(F504,'BASE CONTATOS'!C:D,2,0)</f>
        <v>#N/A</v>
      </c>
    </row>
    <row r="505" spans="2:17" hidden="1" x14ac:dyDescent="0.3">
      <c r="B505" t="str">
        <f>CSV!M504</f>
        <v/>
      </c>
      <c r="C505" t="str">
        <f>CSV!O504</f>
        <v/>
      </c>
      <c r="D505" s="6" t="e">
        <f>CSV!P504</f>
        <v>#VALUE!</v>
      </c>
      <c r="F505" t="str">
        <f>CSV!K504</f>
        <v/>
      </c>
      <c r="G505" t="str">
        <f>CSV!L504</f>
        <v/>
      </c>
      <c r="H505" t="str">
        <f>IFERROR(VLOOKUP(G505,Sheet3!B:C,2,0),"")</f>
        <v/>
      </c>
      <c r="I505">
        <v>3</v>
      </c>
      <c r="K505" t="e">
        <f>VLOOKUP(G505,Sheet3!B:E,4,0)</f>
        <v>#N/A</v>
      </c>
      <c r="O505" s="10" t="e">
        <f t="shared" si="7"/>
        <v>#N/A</v>
      </c>
      <c r="P505" s="11" t="e">
        <f>VLOOKUP(C505,DE_PARA!H:I,2,0)</f>
        <v>#N/A</v>
      </c>
      <c r="Q505" s="11" t="e">
        <f>VLOOKUP(F505,'BASE CONTATOS'!C:D,2,0)</f>
        <v>#N/A</v>
      </c>
    </row>
    <row r="506" spans="2:17" x14ac:dyDescent="0.3">
      <c r="B506">
        <f>CSV!M505</f>
        <v>2019</v>
      </c>
      <c r="C506">
        <f>CSV!O505</f>
        <v>12</v>
      </c>
      <c r="D506" s="6">
        <f>CSV!P505</f>
        <v>7</v>
      </c>
      <c r="F506">
        <f>CSV!K505</f>
        <v>62900</v>
      </c>
      <c r="G506">
        <f>CSV!L505</f>
        <v>988</v>
      </c>
      <c r="H506" t="str">
        <f>IFERROR(VLOOKUP(G506,Sheet3!B:C,2,0),"")</f>
        <v>MACARRÃO</v>
      </c>
      <c r="I506">
        <v>9</v>
      </c>
      <c r="K506">
        <f>VLOOKUP(G506,Sheet3!B:E,4,0)</f>
        <v>4.75</v>
      </c>
      <c r="O506" s="10">
        <f t="shared" si="7"/>
        <v>4.75</v>
      </c>
      <c r="P506" s="11" t="str">
        <f>VLOOKUP(C506,DE_PARA!H:I,2,0)</f>
        <v>Dezembro</v>
      </c>
      <c r="Q506" s="11" t="str">
        <f>VLOOKUP(F506,'BASE CONTATOS'!C:D,2,0)</f>
        <v>Bial</v>
      </c>
    </row>
    <row r="507" spans="2:17" hidden="1" x14ac:dyDescent="0.3">
      <c r="B507" t="str">
        <f>CSV!M506</f>
        <v/>
      </c>
      <c r="C507" t="str">
        <f>CSV!O506</f>
        <v/>
      </c>
      <c r="D507" s="6" t="e">
        <f>CSV!P506</f>
        <v>#VALUE!</v>
      </c>
      <c r="F507" t="str">
        <f>CSV!K506</f>
        <v/>
      </c>
      <c r="G507" t="str">
        <f>CSV!L506</f>
        <v/>
      </c>
      <c r="H507" t="str">
        <f>IFERROR(VLOOKUP(G507,Sheet3!B:C,2,0),"")</f>
        <v/>
      </c>
      <c r="I507">
        <v>2</v>
      </c>
      <c r="K507" t="e">
        <f>VLOOKUP(G507,Sheet3!B:E,4,0)</f>
        <v>#N/A</v>
      </c>
      <c r="O507" s="10" t="e">
        <f t="shared" si="7"/>
        <v>#N/A</v>
      </c>
      <c r="P507" s="11" t="e">
        <f>VLOOKUP(C507,DE_PARA!H:I,2,0)</f>
        <v>#N/A</v>
      </c>
      <c r="Q507" s="11" t="e">
        <f>VLOOKUP(F507,'BASE CONTATOS'!C:D,2,0)</f>
        <v>#N/A</v>
      </c>
    </row>
    <row r="508" spans="2:17" x14ac:dyDescent="0.3">
      <c r="B508">
        <f>CSV!M507</f>
        <v>2019</v>
      </c>
      <c r="C508">
        <f>CSV!O507</f>
        <v>12</v>
      </c>
      <c r="D508" s="6">
        <f>CSV!P507</f>
        <v>25</v>
      </c>
      <c r="F508">
        <f>CSV!K507</f>
        <v>57543</v>
      </c>
      <c r="G508">
        <f>CSV!L507</f>
        <v>2349</v>
      </c>
      <c r="H508" t="str">
        <f>IFERROR(VLOOKUP(G508,Sheet3!B:C,2,0),"")</f>
        <v>AÇÚCAR</v>
      </c>
      <c r="I508">
        <v>6</v>
      </c>
      <c r="K508">
        <f>VLOOKUP(G508,Sheet3!B:E,4,0)</f>
        <v>10.74</v>
      </c>
      <c r="O508" s="10">
        <f t="shared" si="7"/>
        <v>10.74</v>
      </c>
      <c r="P508" s="11" t="str">
        <f>VLOOKUP(C508,DE_PARA!H:I,2,0)</f>
        <v>Dezembro</v>
      </c>
      <c r="Q508" s="11" t="str">
        <f>VLOOKUP(F508,'BASE CONTATOS'!C:D,2,0)</f>
        <v>Stella</v>
      </c>
    </row>
    <row r="509" spans="2:17" hidden="1" x14ac:dyDescent="0.3">
      <c r="B509" t="str">
        <f>CSV!M508</f>
        <v/>
      </c>
      <c r="C509" t="str">
        <f>CSV!O508</f>
        <v/>
      </c>
      <c r="D509" s="6" t="e">
        <f>CSV!P508</f>
        <v>#VALUE!</v>
      </c>
      <c r="F509" t="str">
        <f>CSV!K508</f>
        <v/>
      </c>
      <c r="G509" t="str">
        <f>CSV!L508</f>
        <v/>
      </c>
      <c r="H509" t="str">
        <f>IFERROR(VLOOKUP(G509,Sheet3!B:C,2,0),"")</f>
        <v/>
      </c>
      <c r="I509">
        <v>5</v>
      </c>
      <c r="K509" t="e">
        <f>VLOOKUP(G509,Sheet3!B:E,4,0)</f>
        <v>#N/A</v>
      </c>
      <c r="O509" s="10" t="e">
        <f t="shared" si="7"/>
        <v>#N/A</v>
      </c>
      <c r="P509" s="11" t="e">
        <f>VLOOKUP(C509,DE_PARA!H:I,2,0)</f>
        <v>#N/A</v>
      </c>
      <c r="Q509" s="11" t="e">
        <f>VLOOKUP(F509,'BASE CONTATOS'!C:D,2,0)</f>
        <v>#N/A</v>
      </c>
    </row>
    <row r="510" spans="2:17" x14ac:dyDescent="0.3">
      <c r="B510">
        <f>CSV!M509</f>
        <v>2019</v>
      </c>
      <c r="C510">
        <f>CSV!O509</f>
        <v>12</v>
      </c>
      <c r="D510" s="6">
        <f>CSV!P509</f>
        <v>14</v>
      </c>
      <c r="F510">
        <f>CSV!K509</f>
        <v>12278</v>
      </c>
      <c r="G510">
        <f>CSV!L509</f>
        <v>9096</v>
      </c>
      <c r="H510" t="str">
        <f>IFERROR(VLOOKUP(G510,Sheet3!B:C,2,0),"")</f>
        <v>AVEIA</v>
      </c>
      <c r="I510">
        <v>7</v>
      </c>
      <c r="K510">
        <f>VLOOKUP(G510,Sheet3!B:E,4,0)</f>
        <v>13.9</v>
      </c>
      <c r="O510" s="10">
        <f t="shared" si="7"/>
        <v>13.9</v>
      </c>
      <c r="P510" s="11" t="str">
        <f>VLOOKUP(C510,DE_PARA!H:I,2,0)</f>
        <v>Dezembro</v>
      </c>
      <c r="Q510" s="11" t="str">
        <f>VLOOKUP(F510,'BASE CONTATOS'!C:D,2,0)</f>
        <v>Silvinha</v>
      </c>
    </row>
    <row r="511" spans="2:17" hidden="1" x14ac:dyDescent="0.3">
      <c r="B511" t="str">
        <f>CSV!M510</f>
        <v/>
      </c>
      <c r="C511" t="str">
        <f>CSV!O510</f>
        <v/>
      </c>
      <c r="D511" s="6" t="e">
        <f>CSV!P510</f>
        <v>#VALUE!</v>
      </c>
      <c r="F511" t="str">
        <f>CSV!K510</f>
        <v/>
      </c>
      <c r="G511" t="str">
        <f>CSV!L510</f>
        <v/>
      </c>
      <c r="H511" t="str">
        <f>IFERROR(VLOOKUP(G511,Sheet3!B:C,2,0),"")</f>
        <v/>
      </c>
      <c r="I511">
        <v>3</v>
      </c>
      <c r="K511" t="e">
        <f>VLOOKUP(G511,Sheet3!B:E,4,0)</f>
        <v>#N/A</v>
      </c>
      <c r="O511" s="10" t="e">
        <f t="shared" si="7"/>
        <v>#N/A</v>
      </c>
      <c r="P511" s="11" t="e">
        <f>VLOOKUP(C511,DE_PARA!H:I,2,0)</f>
        <v>#N/A</v>
      </c>
      <c r="Q511" s="11" t="e">
        <f>VLOOKUP(F511,'BASE CONTATOS'!C:D,2,0)</f>
        <v>#N/A</v>
      </c>
    </row>
    <row r="512" spans="2:17" x14ac:dyDescent="0.3">
      <c r="B512">
        <f>CSV!M511</f>
        <v>2019</v>
      </c>
      <c r="C512">
        <f>CSV!O511</f>
        <v>12</v>
      </c>
      <c r="D512" s="6">
        <f>CSV!P511</f>
        <v>11</v>
      </c>
      <c r="F512">
        <f>CSV!K511</f>
        <v>98663</v>
      </c>
      <c r="G512">
        <f>CSV!L511</f>
        <v>9087</v>
      </c>
      <c r="H512" t="str">
        <f>IFERROR(VLOOKUP(G512,Sheet3!B:C,2,0),"")</f>
        <v>FARINHA</v>
      </c>
      <c r="I512">
        <v>9</v>
      </c>
      <c r="K512">
        <f>VLOOKUP(G512,Sheet3!B:E,4,0)</f>
        <v>19.399999999999999</v>
      </c>
      <c r="O512" s="10">
        <f t="shared" si="7"/>
        <v>19.399999999999999</v>
      </c>
      <c r="P512" s="11" t="str">
        <f>VLOOKUP(C512,DE_PARA!H:I,2,0)</f>
        <v>Dezembro</v>
      </c>
      <c r="Q512" s="11" t="str">
        <f>VLOOKUP(F512,'BASE CONTATOS'!C:D,2,0)</f>
        <v>Natalia</v>
      </c>
    </row>
    <row r="513" spans="2:17" hidden="1" x14ac:dyDescent="0.3">
      <c r="B513" t="str">
        <f>CSV!M512</f>
        <v/>
      </c>
      <c r="C513" t="str">
        <f>CSV!O512</f>
        <v/>
      </c>
      <c r="D513" s="6" t="e">
        <f>CSV!P512</f>
        <v>#VALUE!</v>
      </c>
      <c r="F513" t="str">
        <f>CSV!K512</f>
        <v/>
      </c>
      <c r="G513" t="str">
        <f>CSV!L512</f>
        <v/>
      </c>
      <c r="H513" t="str">
        <f>IFERROR(VLOOKUP(G513,Sheet3!B:C,2,0),"")</f>
        <v/>
      </c>
      <c r="I513">
        <v>2</v>
      </c>
      <c r="K513" t="e">
        <f>VLOOKUP(G513,Sheet3!B:E,4,0)</f>
        <v>#N/A</v>
      </c>
      <c r="O513" s="10" t="e">
        <f t="shared" si="7"/>
        <v>#N/A</v>
      </c>
      <c r="P513" s="11" t="e">
        <f>VLOOKUP(C513,DE_PARA!H:I,2,0)</f>
        <v>#N/A</v>
      </c>
      <c r="Q513" s="11" t="e">
        <f>VLOOKUP(F513,'BASE CONTATOS'!C:D,2,0)</f>
        <v>#N/A</v>
      </c>
    </row>
    <row r="514" spans="2:17" x14ac:dyDescent="0.3">
      <c r="B514">
        <f>CSV!M513</f>
        <v>2019</v>
      </c>
      <c r="C514">
        <f>CSV!O513</f>
        <v>12</v>
      </c>
      <c r="D514" s="6">
        <f>CSV!P513</f>
        <v>11</v>
      </c>
      <c r="F514">
        <f>CSV!K513</f>
        <v>90364</v>
      </c>
      <c r="G514">
        <f>CSV!L513</f>
        <v>2349</v>
      </c>
      <c r="H514" t="str">
        <f>IFERROR(VLOOKUP(G514,Sheet3!B:C,2,0),"")</f>
        <v>AÇÚCAR</v>
      </c>
      <c r="I514">
        <v>5</v>
      </c>
      <c r="K514">
        <f>VLOOKUP(G514,Sheet3!B:E,4,0)</f>
        <v>10.74</v>
      </c>
      <c r="O514" s="10">
        <f t="shared" si="7"/>
        <v>10.74</v>
      </c>
      <c r="P514" s="11" t="str">
        <f>VLOOKUP(C514,DE_PARA!H:I,2,0)</f>
        <v>Dezembro</v>
      </c>
      <c r="Q514" s="11" t="str">
        <f>VLOOKUP(F514,'BASE CONTATOS'!C:D,2,0)</f>
        <v>Thomaz</v>
      </c>
    </row>
    <row r="515" spans="2:17" hidden="1" x14ac:dyDescent="0.3">
      <c r="B515" t="str">
        <f>CSV!M514</f>
        <v/>
      </c>
      <c r="C515" t="str">
        <f>CSV!O514</f>
        <v/>
      </c>
      <c r="D515" s="6" t="e">
        <f>CSV!P514</f>
        <v>#VALUE!</v>
      </c>
      <c r="F515" t="str">
        <f>CSV!K514</f>
        <v/>
      </c>
      <c r="G515" t="str">
        <f>CSV!L514</f>
        <v/>
      </c>
      <c r="H515" t="str">
        <f>IFERROR(VLOOKUP(G515,Sheet3!B:C,2,0),"")</f>
        <v/>
      </c>
      <c r="I515">
        <v>9</v>
      </c>
      <c r="K515" t="e">
        <f>VLOOKUP(G515,Sheet3!B:E,4,0)</f>
        <v>#N/A</v>
      </c>
      <c r="O515" s="10" t="e">
        <f t="shared" ref="O515:O578" si="8">IF(K515&gt;0,K515,"PENDENTE")</f>
        <v>#N/A</v>
      </c>
      <c r="P515" s="11" t="e">
        <f>VLOOKUP(C515,DE_PARA!H:I,2,0)</f>
        <v>#N/A</v>
      </c>
      <c r="Q515" s="11" t="e">
        <f>VLOOKUP(F515,'BASE CONTATOS'!C:D,2,0)</f>
        <v>#N/A</v>
      </c>
    </row>
    <row r="516" spans="2:17" x14ac:dyDescent="0.3">
      <c r="B516">
        <f>CSV!M515</f>
        <v>2019</v>
      </c>
      <c r="C516">
        <f>CSV!O515</f>
        <v>12</v>
      </c>
      <c r="D516" s="6">
        <f>CSV!P515</f>
        <v>2</v>
      </c>
      <c r="F516">
        <f>CSV!K515</f>
        <v>56365</v>
      </c>
      <c r="G516">
        <f>CSV!L515</f>
        <v>9084</v>
      </c>
      <c r="H516" t="str">
        <f>IFERROR(VLOOKUP(G516,Sheet3!B:C,2,0),"")</f>
        <v>MEL</v>
      </c>
      <c r="I516">
        <v>2</v>
      </c>
      <c r="K516">
        <f>VLOOKUP(G516,Sheet3!B:E,4,0)</f>
        <v>19.190000000000001</v>
      </c>
      <c r="O516" s="10">
        <f t="shared" si="8"/>
        <v>19.190000000000001</v>
      </c>
      <c r="P516" s="11" t="str">
        <f>VLOOKUP(C516,DE_PARA!H:I,2,0)</f>
        <v>Dezembro</v>
      </c>
      <c r="Q516" s="11" t="str">
        <f>VLOOKUP(F516,'BASE CONTATOS'!C:D,2,0)</f>
        <v>Dr. Januário</v>
      </c>
    </row>
    <row r="517" spans="2:17" hidden="1" x14ac:dyDescent="0.3">
      <c r="B517" t="str">
        <f>CSV!M516</f>
        <v/>
      </c>
      <c r="C517" t="str">
        <f>CSV!O516</f>
        <v/>
      </c>
      <c r="D517" s="6" t="e">
        <f>CSV!P516</f>
        <v>#VALUE!</v>
      </c>
      <c r="F517" t="str">
        <f>CSV!K516</f>
        <v/>
      </c>
      <c r="G517" t="str">
        <f>CSV!L516</f>
        <v/>
      </c>
      <c r="H517" t="str">
        <f>IFERROR(VLOOKUP(G517,Sheet3!B:C,2,0),"")</f>
        <v/>
      </c>
      <c r="I517">
        <v>7</v>
      </c>
      <c r="K517" t="e">
        <f>VLOOKUP(G517,Sheet3!B:E,4,0)</f>
        <v>#N/A</v>
      </c>
      <c r="O517" s="10" t="e">
        <f t="shared" si="8"/>
        <v>#N/A</v>
      </c>
      <c r="P517" s="11" t="e">
        <f>VLOOKUP(C517,DE_PARA!H:I,2,0)</f>
        <v>#N/A</v>
      </c>
      <c r="Q517" s="11" t="e">
        <f>VLOOKUP(F517,'BASE CONTATOS'!C:D,2,0)</f>
        <v>#N/A</v>
      </c>
    </row>
    <row r="518" spans="2:17" x14ac:dyDescent="0.3">
      <c r="B518">
        <f>CSV!M517</f>
        <v>2019</v>
      </c>
      <c r="C518">
        <f>CSV!O517</f>
        <v>12</v>
      </c>
      <c r="D518" s="6">
        <f>CSV!P517</f>
        <v>22</v>
      </c>
      <c r="F518">
        <f>CSV!K517</f>
        <v>62286</v>
      </c>
      <c r="G518">
        <f>CSV!L517</f>
        <v>9096</v>
      </c>
      <c r="H518" t="str">
        <f>IFERROR(VLOOKUP(G518,Sheet3!B:C,2,0),"")</f>
        <v>AVEIA</v>
      </c>
      <c r="I518">
        <v>10</v>
      </c>
      <c r="K518">
        <f>VLOOKUP(G518,Sheet3!B:E,4,0)</f>
        <v>13.9</v>
      </c>
      <c r="O518" s="10">
        <f t="shared" si="8"/>
        <v>13.9</v>
      </c>
      <c r="P518" s="11" t="str">
        <f>VLOOKUP(C518,DE_PARA!H:I,2,0)</f>
        <v>Dezembro</v>
      </c>
      <c r="Q518" s="11" t="str">
        <f>VLOOKUP(F518,'BASE CONTATOS'!C:D,2,0)</f>
        <v>Steffan</v>
      </c>
    </row>
    <row r="519" spans="2:17" hidden="1" x14ac:dyDescent="0.3">
      <c r="B519" t="str">
        <f>CSV!M518</f>
        <v/>
      </c>
      <c r="C519" t="str">
        <f>CSV!O518</f>
        <v/>
      </c>
      <c r="D519" s="6" t="e">
        <f>CSV!P518</f>
        <v>#VALUE!</v>
      </c>
      <c r="F519" t="str">
        <f>CSV!K518</f>
        <v/>
      </c>
      <c r="G519" t="str">
        <f>CSV!L518</f>
        <v/>
      </c>
      <c r="H519" t="str">
        <f>IFERROR(VLOOKUP(G519,Sheet3!B:C,2,0),"")</f>
        <v/>
      </c>
      <c r="I519">
        <v>8</v>
      </c>
      <c r="K519" t="e">
        <f>VLOOKUP(G519,Sheet3!B:E,4,0)</f>
        <v>#N/A</v>
      </c>
      <c r="O519" s="10" t="e">
        <f t="shared" si="8"/>
        <v>#N/A</v>
      </c>
      <c r="P519" s="11" t="e">
        <f>VLOOKUP(C519,DE_PARA!H:I,2,0)</f>
        <v>#N/A</v>
      </c>
      <c r="Q519" s="11" t="e">
        <f>VLOOKUP(F519,'BASE CONTATOS'!C:D,2,0)</f>
        <v>#N/A</v>
      </c>
    </row>
    <row r="520" spans="2:17" x14ac:dyDescent="0.3">
      <c r="B520">
        <f>CSV!M519</f>
        <v>2019</v>
      </c>
      <c r="C520">
        <f>CSV!O519</f>
        <v>12</v>
      </c>
      <c r="D520" s="6">
        <f>CSV!P519</f>
        <v>27</v>
      </c>
      <c r="F520">
        <f>CSV!K519</f>
        <v>27697</v>
      </c>
      <c r="G520">
        <f>CSV!L519</f>
        <v>504</v>
      </c>
      <c r="H520" t="str">
        <f>IFERROR(VLOOKUP(G520,Sheet3!B:C,2,0),"")</f>
        <v>LEITE</v>
      </c>
      <c r="I520">
        <v>9</v>
      </c>
      <c r="K520">
        <f>VLOOKUP(G520,Sheet3!B:E,4,0)</f>
        <v>3.99</v>
      </c>
      <c r="O520" s="10">
        <f t="shared" si="8"/>
        <v>3.99</v>
      </c>
      <c r="P520" s="11" t="str">
        <f>VLOOKUP(C520,DE_PARA!H:I,2,0)</f>
        <v>Dezembro</v>
      </c>
      <c r="Q520" s="11" t="e">
        <f>VLOOKUP(F520,'BASE CONTATOS'!C:D,2,0)</f>
        <v>#N/A</v>
      </c>
    </row>
    <row r="521" spans="2:17" hidden="1" x14ac:dyDescent="0.3">
      <c r="B521" t="str">
        <f>CSV!M520</f>
        <v/>
      </c>
      <c r="C521" t="str">
        <f>CSV!O520</f>
        <v/>
      </c>
      <c r="D521" s="6" t="e">
        <f>CSV!P520</f>
        <v>#VALUE!</v>
      </c>
      <c r="F521" t="str">
        <f>CSV!K520</f>
        <v/>
      </c>
      <c r="G521" t="str">
        <f>CSV!L520</f>
        <v/>
      </c>
      <c r="H521" t="str">
        <f>IFERROR(VLOOKUP(G521,Sheet3!B:C,2,0),"")</f>
        <v/>
      </c>
      <c r="I521">
        <v>6</v>
      </c>
      <c r="K521" t="e">
        <f>VLOOKUP(G521,Sheet3!B:E,4,0)</f>
        <v>#N/A</v>
      </c>
      <c r="O521" s="10" t="e">
        <f t="shared" si="8"/>
        <v>#N/A</v>
      </c>
      <c r="P521" s="11" t="e">
        <f>VLOOKUP(C521,DE_PARA!H:I,2,0)</f>
        <v>#N/A</v>
      </c>
      <c r="Q521" s="11" t="e">
        <f>VLOOKUP(F521,'BASE CONTATOS'!C:D,2,0)</f>
        <v>#N/A</v>
      </c>
    </row>
    <row r="522" spans="2:17" x14ac:dyDescent="0.3">
      <c r="B522">
        <f>CSV!M521</f>
        <v>2019</v>
      </c>
      <c r="C522">
        <f>CSV!O521</f>
        <v>12</v>
      </c>
      <c r="D522" s="6">
        <f>CSV!P521</f>
        <v>7</v>
      </c>
      <c r="F522">
        <f>CSV!K521</f>
        <v>56365</v>
      </c>
      <c r="G522">
        <f>CSV!L521</f>
        <v>504</v>
      </c>
      <c r="H522" t="str">
        <f>IFERROR(VLOOKUP(G522,Sheet3!B:C,2,0),"")</f>
        <v>LEITE</v>
      </c>
      <c r="I522">
        <v>8</v>
      </c>
      <c r="K522">
        <f>VLOOKUP(G522,Sheet3!B:E,4,0)</f>
        <v>3.99</v>
      </c>
      <c r="O522" s="10">
        <f t="shared" si="8"/>
        <v>3.99</v>
      </c>
      <c r="P522" s="11" t="str">
        <f>VLOOKUP(C522,DE_PARA!H:I,2,0)</f>
        <v>Dezembro</v>
      </c>
      <c r="Q522" s="11" t="str">
        <f>VLOOKUP(F522,'BASE CONTATOS'!C:D,2,0)</f>
        <v>Dr. Januário</v>
      </c>
    </row>
    <row r="523" spans="2:17" hidden="1" x14ac:dyDescent="0.3">
      <c r="B523" t="str">
        <f>CSV!M522</f>
        <v/>
      </c>
      <c r="C523" t="str">
        <f>CSV!O522</f>
        <v/>
      </c>
      <c r="D523" s="6" t="e">
        <f>CSV!P522</f>
        <v>#VALUE!</v>
      </c>
      <c r="F523" t="str">
        <f>CSV!K522</f>
        <v/>
      </c>
      <c r="G523" t="str">
        <f>CSV!L522</f>
        <v/>
      </c>
      <c r="H523" t="str">
        <f>IFERROR(VLOOKUP(G523,Sheet3!B:C,2,0),"")</f>
        <v/>
      </c>
      <c r="I523">
        <v>1</v>
      </c>
      <c r="K523" t="e">
        <f>VLOOKUP(G523,Sheet3!B:E,4,0)</f>
        <v>#N/A</v>
      </c>
      <c r="O523" s="10" t="e">
        <f t="shared" si="8"/>
        <v>#N/A</v>
      </c>
      <c r="P523" s="11" t="e">
        <f>VLOOKUP(C523,DE_PARA!H:I,2,0)</f>
        <v>#N/A</v>
      </c>
      <c r="Q523" s="11" t="e">
        <f>VLOOKUP(F523,'BASE CONTATOS'!C:D,2,0)</f>
        <v>#N/A</v>
      </c>
    </row>
    <row r="524" spans="2:17" x14ac:dyDescent="0.3">
      <c r="B524">
        <f>CSV!M523</f>
        <v>2019</v>
      </c>
      <c r="C524">
        <f>CSV!O523</f>
        <v>12</v>
      </c>
      <c r="D524" s="6">
        <f>CSV!P523</f>
        <v>20</v>
      </c>
      <c r="F524">
        <f>CSV!K523</f>
        <v>62286</v>
      </c>
      <c r="G524">
        <f>CSV!L523</f>
        <v>9087</v>
      </c>
      <c r="H524" t="str">
        <f>IFERROR(VLOOKUP(G524,Sheet3!B:C,2,0),"")</f>
        <v>FARINHA</v>
      </c>
      <c r="I524">
        <v>7</v>
      </c>
      <c r="K524">
        <f>VLOOKUP(G524,Sheet3!B:E,4,0)</f>
        <v>19.399999999999999</v>
      </c>
      <c r="O524" s="10">
        <f t="shared" si="8"/>
        <v>19.399999999999999</v>
      </c>
      <c r="P524" s="11" t="str">
        <f>VLOOKUP(C524,DE_PARA!H:I,2,0)</f>
        <v>Dezembro</v>
      </c>
      <c r="Q524" s="11" t="str">
        <f>VLOOKUP(F524,'BASE CONTATOS'!C:D,2,0)</f>
        <v>Steffan</v>
      </c>
    </row>
    <row r="525" spans="2:17" hidden="1" x14ac:dyDescent="0.3">
      <c r="B525" t="str">
        <f>CSV!M524</f>
        <v/>
      </c>
      <c r="C525" t="str">
        <f>CSV!O524</f>
        <v/>
      </c>
      <c r="D525" s="6" t="e">
        <f>CSV!P524</f>
        <v>#VALUE!</v>
      </c>
      <c r="F525" t="str">
        <f>CSV!K524</f>
        <v/>
      </c>
      <c r="G525" t="str">
        <f>CSV!L524</f>
        <v/>
      </c>
      <c r="H525" t="str">
        <f>IFERROR(VLOOKUP(G525,Sheet3!B:C,2,0),"")</f>
        <v/>
      </c>
      <c r="I525">
        <v>7</v>
      </c>
      <c r="K525" t="e">
        <f>VLOOKUP(G525,Sheet3!B:E,4,0)</f>
        <v>#N/A</v>
      </c>
      <c r="O525" s="10" t="e">
        <f t="shared" si="8"/>
        <v>#N/A</v>
      </c>
      <c r="P525" s="11" t="e">
        <f>VLOOKUP(C525,DE_PARA!H:I,2,0)</f>
        <v>#N/A</v>
      </c>
      <c r="Q525" s="11" t="e">
        <f>VLOOKUP(F525,'BASE CONTATOS'!C:D,2,0)</f>
        <v>#N/A</v>
      </c>
    </row>
    <row r="526" spans="2:17" x14ac:dyDescent="0.3">
      <c r="B526">
        <f>CSV!M525</f>
        <v>2019</v>
      </c>
      <c r="C526">
        <f>CSV!O525</f>
        <v>12</v>
      </c>
      <c r="D526" s="6">
        <f>CSV!P525</f>
        <v>4</v>
      </c>
      <c r="F526">
        <f>CSV!K525</f>
        <v>90364</v>
      </c>
      <c r="G526">
        <f>CSV!L525</f>
        <v>9084</v>
      </c>
      <c r="H526" t="str">
        <f>IFERROR(VLOOKUP(G526,Sheet3!B:C,2,0),"")</f>
        <v>MEL</v>
      </c>
      <c r="I526">
        <v>9</v>
      </c>
      <c r="K526">
        <f>VLOOKUP(G526,Sheet3!B:E,4,0)</f>
        <v>19.190000000000001</v>
      </c>
      <c r="O526" s="10">
        <f t="shared" si="8"/>
        <v>19.190000000000001</v>
      </c>
      <c r="P526" s="11" t="str">
        <f>VLOOKUP(C526,DE_PARA!H:I,2,0)</f>
        <v>Dezembro</v>
      </c>
      <c r="Q526" s="11" t="str">
        <f>VLOOKUP(F526,'BASE CONTATOS'!C:D,2,0)</f>
        <v>Thomaz</v>
      </c>
    </row>
    <row r="527" spans="2:17" hidden="1" x14ac:dyDescent="0.3">
      <c r="B527" t="str">
        <f>CSV!M526</f>
        <v/>
      </c>
      <c r="C527" t="str">
        <f>CSV!O526</f>
        <v/>
      </c>
      <c r="D527" s="6" t="e">
        <f>CSV!P526</f>
        <v>#VALUE!</v>
      </c>
      <c r="F527" t="str">
        <f>CSV!K526</f>
        <v/>
      </c>
      <c r="G527" t="str">
        <f>CSV!L526</f>
        <v/>
      </c>
      <c r="H527" t="str">
        <f>IFERROR(VLOOKUP(G527,Sheet3!B:C,2,0),"")</f>
        <v/>
      </c>
      <c r="I527">
        <v>8</v>
      </c>
      <c r="K527" t="e">
        <f>VLOOKUP(G527,Sheet3!B:E,4,0)</f>
        <v>#N/A</v>
      </c>
      <c r="O527" s="10" t="e">
        <f t="shared" si="8"/>
        <v>#N/A</v>
      </c>
      <c r="P527" s="11" t="e">
        <f>VLOOKUP(C527,DE_PARA!H:I,2,0)</f>
        <v>#N/A</v>
      </c>
      <c r="Q527" s="11" t="e">
        <f>VLOOKUP(F527,'BASE CONTATOS'!C:D,2,0)</f>
        <v>#N/A</v>
      </c>
    </row>
    <row r="528" spans="2:17" x14ac:dyDescent="0.3">
      <c r="B528">
        <f>CSV!M527</f>
        <v>2019</v>
      </c>
      <c r="C528">
        <f>CSV!O527</f>
        <v>12</v>
      </c>
      <c r="D528" s="6">
        <f>CSV!P527</f>
        <v>28</v>
      </c>
      <c r="F528">
        <f>CSV!K527</f>
        <v>62286</v>
      </c>
      <c r="G528">
        <f>CSV!L527</f>
        <v>9084</v>
      </c>
      <c r="H528" t="str">
        <f>IFERROR(VLOOKUP(G528,Sheet3!B:C,2,0),"")</f>
        <v>MEL</v>
      </c>
      <c r="I528">
        <v>7</v>
      </c>
      <c r="K528">
        <f>VLOOKUP(G528,Sheet3!B:E,4,0)</f>
        <v>19.190000000000001</v>
      </c>
      <c r="O528" s="10">
        <f t="shared" si="8"/>
        <v>19.190000000000001</v>
      </c>
      <c r="P528" s="11" t="str">
        <f>VLOOKUP(C528,DE_PARA!H:I,2,0)</f>
        <v>Dezembro</v>
      </c>
      <c r="Q528" s="11" t="str">
        <f>VLOOKUP(F528,'BASE CONTATOS'!C:D,2,0)</f>
        <v>Steffan</v>
      </c>
    </row>
    <row r="529" spans="2:17" hidden="1" x14ac:dyDescent="0.3">
      <c r="B529" t="str">
        <f>CSV!M528</f>
        <v/>
      </c>
      <c r="C529" t="str">
        <f>CSV!O528</f>
        <v/>
      </c>
      <c r="D529" s="6" t="e">
        <f>CSV!P528</f>
        <v>#VALUE!</v>
      </c>
      <c r="F529" t="str">
        <f>CSV!K528</f>
        <v/>
      </c>
      <c r="G529" t="str">
        <f>CSV!L528</f>
        <v/>
      </c>
      <c r="H529" t="str">
        <f>IFERROR(VLOOKUP(G529,Sheet3!B:C,2,0),"")</f>
        <v/>
      </c>
      <c r="I529">
        <v>3</v>
      </c>
      <c r="K529" t="e">
        <f>VLOOKUP(G529,Sheet3!B:E,4,0)</f>
        <v>#N/A</v>
      </c>
      <c r="O529" s="10" t="e">
        <f t="shared" si="8"/>
        <v>#N/A</v>
      </c>
      <c r="P529" s="11" t="e">
        <f>VLOOKUP(C529,DE_PARA!H:I,2,0)</f>
        <v>#N/A</v>
      </c>
      <c r="Q529" s="11" t="e">
        <f>VLOOKUP(F529,'BASE CONTATOS'!C:D,2,0)</f>
        <v>#N/A</v>
      </c>
    </row>
    <row r="530" spans="2:17" x14ac:dyDescent="0.3">
      <c r="B530">
        <f>CSV!M529</f>
        <v>2019</v>
      </c>
      <c r="C530">
        <f>CSV!O529</f>
        <v>12</v>
      </c>
      <c r="D530" s="6">
        <f>CSV!P529</f>
        <v>11</v>
      </c>
      <c r="F530">
        <f>CSV!K529</f>
        <v>62286</v>
      </c>
      <c r="G530">
        <f>CSV!L529</f>
        <v>2350</v>
      </c>
      <c r="H530" t="str">
        <f>IFERROR(VLOOKUP(G530,Sheet3!B:C,2,0),"")</f>
        <v>BISCOITO</v>
      </c>
      <c r="I530">
        <v>5</v>
      </c>
      <c r="K530">
        <f>VLOOKUP(G530,Sheet3!B:E,4,0)</f>
        <v>3.94</v>
      </c>
      <c r="O530" s="10">
        <f t="shared" si="8"/>
        <v>3.94</v>
      </c>
      <c r="P530" s="11" t="str">
        <f>VLOOKUP(C530,DE_PARA!H:I,2,0)</f>
        <v>Dezembro</v>
      </c>
      <c r="Q530" s="11" t="str">
        <f>VLOOKUP(F530,'BASE CONTATOS'!C:D,2,0)</f>
        <v>Steffan</v>
      </c>
    </row>
    <row r="531" spans="2:17" hidden="1" x14ac:dyDescent="0.3">
      <c r="B531" t="str">
        <f>CSV!M530</f>
        <v/>
      </c>
      <c r="C531" t="str">
        <f>CSV!O530</f>
        <v/>
      </c>
      <c r="D531" s="6" t="e">
        <f>CSV!P530</f>
        <v>#VALUE!</v>
      </c>
      <c r="F531" t="str">
        <f>CSV!K530</f>
        <v/>
      </c>
      <c r="G531" t="str">
        <f>CSV!L530</f>
        <v/>
      </c>
      <c r="H531" t="str">
        <f>IFERROR(VLOOKUP(G531,Sheet3!B:C,2,0),"")</f>
        <v/>
      </c>
      <c r="I531">
        <v>9</v>
      </c>
      <c r="K531" t="e">
        <f>VLOOKUP(G531,Sheet3!B:E,4,0)</f>
        <v>#N/A</v>
      </c>
      <c r="O531" s="10" t="e">
        <f t="shared" si="8"/>
        <v>#N/A</v>
      </c>
      <c r="P531" s="11" t="e">
        <f>VLOOKUP(C531,DE_PARA!H:I,2,0)</f>
        <v>#N/A</v>
      </c>
      <c r="Q531" s="11" t="e">
        <f>VLOOKUP(F531,'BASE CONTATOS'!C:D,2,0)</f>
        <v>#N/A</v>
      </c>
    </row>
    <row r="532" spans="2:17" x14ac:dyDescent="0.3">
      <c r="B532">
        <f>CSV!M531</f>
        <v>2019</v>
      </c>
      <c r="C532">
        <f>CSV!O531</f>
        <v>12</v>
      </c>
      <c r="D532" s="6">
        <f>CSV!P531</f>
        <v>23</v>
      </c>
      <c r="F532">
        <f>CSV!K531</f>
        <v>90364</v>
      </c>
      <c r="G532">
        <f>CSV!L531</f>
        <v>9096</v>
      </c>
      <c r="H532" t="str">
        <f>IFERROR(VLOOKUP(G532,Sheet3!B:C,2,0),"")</f>
        <v>AVEIA</v>
      </c>
      <c r="I532">
        <v>5</v>
      </c>
      <c r="K532">
        <f>VLOOKUP(G532,Sheet3!B:E,4,0)</f>
        <v>13.9</v>
      </c>
      <c r="O532" s="10">
        <f t="shared" si="8"/>
        <v>13.9</v>
      </c>
      <c r="P532" s="11" t="str">
        <f>VLOOKUP(C532,DE_PARA!H:I,2,0)</f>
        <v>Dezembro</v>
      </c>
      <c r="Q532" s="11" t="str">
        <f>VLOOKUP(F532,'BASE CONTATOS'!C:D,2,0)</f>
        <v>Thomaz</v>
      </c>
    </row>
    <row r="533" spans="2:17" hidden="1" x14ac:dyDescent="0.3">
      <c r="B533" t="str">
        <f>CSV!M532</f>
        <v/>
      </c>
      <c r="C533" t="str">
        <f>CSV!O532</f>
        <v/>
      </c>
      <c r="D533" s="6" t="e">
        <f>CSV!P532</f>
        <v>#VALUE!</v>
      </c>
      <c r="F533" t="str">
        <f>CSV!K532</f>
        <v/>
      </c>
      <c r="G533" t="str">
        <f>CSV!L532</f>
        <v/>
      </c>
      <c r="H533" t="str">
        <f>IFERROR(VLOOKUP(G533,Sheet3!B:C,2,0),"")</f>
        <v/>
      </c>
      <c r="I533">
        <v>10</v>
      </c>
      <c r="K533" t="e">
        <f>VLOOKUP(G533,Sheet3!B:E,4,0)</f>
        <v>#N/A</v>
      </c>
      <c r="O533" s="10" t="e">
        <f t="shared" si="8"/>
        <v>#N/A</v>
      </c>
      <c r="P533" s="11" t="e">
        <f>VLOOKUP(C533,DE_PARA!H:I,2,0)</f>
        <v>#N/A</v>
      </c>
      <c r="Q533" s="11" t="e">
        <f>VLOOKUP(F533,'BASE CONTATOS'!C:D,2,0)</f>
        <v>#N/A</v>
      </c>
    </row>
    <row r="534" spans="2:17" x14ac:dyDescent="0.3">
      <c r="B534">
        <f>CSV!M533</f>
        <v>2019</v>
      </c>
      <c r="C534">
        <f>CSV!O533</f>
        <v>12</v>
      </c>
      <c r="D534" s="6">
        <f>CSV!P533</f>
        <v>13</v>
      </c>
      <c r="F534">
        <f>CSV!K533</f>
        <v>27697</v>
      </c>
      <c r="G534">
        <f>CSV!L533</f>
        <v>2349</v>
      </c>
      <c r="H534" t="str">
        <f>IFERROR(VLOOKUP(G534,Sheet3!B:C,2,0),"")</f>
        <v>AÇÚCAR</v>
      </c>
      <c r="I534">
        <v>9</v>
      </c>
      <c r="K534">
        <f>VLOOKUP(G534,Sheet3!B:E,4,0)</f>
        <v>10.74</v>
      </c>
      <c r="O534" s="10">
        <f t="shared" si="8"/>
        <v>10.74</v>
      </c>
      <c r="P534" s="11" t="str">
        <f>VLOOKUP(C534,DE_PARA!H:I,2,0)</f>
        <v>Dezembro</v>
      </c>
      <c r="Q534" s="11" t="e">
        <f>VLOOKUP(F534,'BASE CONTATOS'!C:D,2,0)</f>
        <v>#N/A</v>
      </c>
    </row>
    <row r="535" spans="2:17" hidden="1" x14ac:dyDescent="0.3">
      <c r="B535" t="str">
        <f>CSV!M534</f>
        <v/>
      </c>
      <c r="C535" t="str">
        <f>CSV!O534</f>
        <v/>
      </c>
      <c r="D535" s="6" t="e">
        <f>CSV!P534</f>
        <v>#VALUE!</v>
      </c>
      <c r="F535" t="str">
        <f>CSV!K534</f>
        <v/>
      </c>
      <c r="G535" t="str">
        <f>CSV!L534</f>
        <v/>
      </c>
      <c r="H535" t="str">
        <f>IFERROR(VLOOKUP(G535,Sheet3!B:C,2,0),"")</f>
        <v/>
      </c>
      <c r="I535">
        <v>1</v>
      </c>
      <c r="K535" t="e">
        <f>VLOOKUP(G535,Sheet3!B:E,4,0)</f>
        <v>#N/A</v>
      </c>
      <c r="O535" s="10" t="e">
        <f t="shared" si="8"/>
        <v>#N/A</v>
      </c>
      <c r="P535" s="11" t="e">
        <f>VLOOKUP(C535,DE_PARA!H:I,2,0)</f>
        <v>#N/A</v>
      </c>
      <c r="Q535" s="11" t="e">
        <f>VLOOKUP(F535,'BASE CONTATOS'!C:D,2,0)</f>
        <v>#N/A</v>
      </c>
    </row>
    <row r="536" spans="2:17" x14ac:dyDescent="0.3">
      <c r="B536">
        <f>CSV!M535</f>
        <v>2019</v>
      </c>
      <c r="C536">
        <f>CSV!O535</f>
        <v>12</v>
      </c>
      <c r="D536" s="6">
        <f>CSV!P535</f>
        <v>2</v>
      </c>
      <c r="F536">
        <f>CSV!K535</f>
        <v>62286</v>
      </c>
      <c r="G536">
        <f>CSV!L535</f>
        <v>503</v>
      </c>
      <c r="H536" t="str">
        <f>IFERROR(VLOOKUP(G536,Sheet3!B:C,2,0),"")</f>
        <v>CARVÃO</v>
      </c>
      <c r="I536">
        <v>3</v>
      </c>
      <c r="K536">
        <f>VLOOKUP(G536,Sheet3!B:E,4,0)</f>
        <v>15.94</v>
      </c>
      <c r="O536" s="10">
        <f t="shared" si="8"/>
        <v>15.94</v>
      </c>
      <c r="P536" s="11" t="str">
        <f>VLOOKUP(C536,DE_PARA!H:I,2,0)</f>
        <v>Dezembro</v>
      </c>
      <c r="Q536" s="11" t="str">
        <f>VLOOKUP(F536,'BASE CONTATOS'!C:D,2,0)</f>
        <v>Steffan</v>
      </c>
    </row>
    <row r="537" spans="2:17" hidden="1" x14ac:dyDescent="0.3">
      <c r="B537" t="str">
        <f>CSV!M536</f>
        <v/>
      </c>
      <c r="C537" t="str">
        <f>CSV!O536</f>
        <v/>
      </c>
      <c r="D537" s="6" t="e">
        <f>CSV!P536</f>
        <v>#VALUE!</v>
      </c>
      <c r="F537" t="str">
        <f>CSV!K536</f>
        <v/>
      </c>
      <c r="G537" t="str">
        <f>CSV!L536</f>
        <v/>
      </c>
      <c r="H537" t="str">
        <f>IFERROR(VLOOKUP(G537,Sheet3!B:C,2,0),"")</f>
        <v/>
      </c>
      <c r="I537">
        <v>5</v>
      </c>
      <c r="K537" t="e">
        <f>VLOOKUP(G537,Sheet3!B:E,4,0)</f>
        <v>#N/A</v>
      </c>
      <c r="O537" s="10" t="e">
        <f t="shared" si="8"/>
        <v>#N/A</v>
      </c>
      <c r="P537" s="11" t="e">
        <f>VLOOKUP(C537,DE_PARA!H:I,2,0)</f>
        <v>#N/A</v>
      </c>
      <c r="Q537" s="11" t="e">
        <f>VLOOKUP(F537,'BASE CONTATOS'!C:D,2,0)</f>
        <v>#N/A</v>
      </c>
    </row>
    <row r="538" spans="2:17" x14ac:dyDescent="0.3">
      <c r="B538">
        <f>CSV!M537</f>
        <v>2019</v>
      </c>
      <c r="C538">
        <f>CSV!O537</f>
        <v>12</v>
      </c>
      <c r="D538" s="6">
        <f>CSV!P537</f>
        <v>30</v>
      </c>
      <c r="F538">
        <f>CSV!K537</f>
        <v>12278</v>
      </c>
      <c r="G538">
        <f>CSV!L537</f>
        <v>9084</v>
      </c>
      <c r="H538" t="str">
        <f>IFERROR(VLOOKUP(G538,Sheet3!B:C,2,0),"")</f>
        <v>MEL</v>
      </c>
      <c r="I538">
        <v>1</v>
      </c>
      <c r="K538">
        <f>VLOOKUP(G538,Sheet3!B:E,4,0)</f>
        <v>19.190000000000001</v>
      </c>
      <c r="O538" s="10">
        <f t="shared" si="8"/>
        <v>19.190000000000001</v>
      </c>
      <c r="P538" s="11" t="str">
        <f>VLOOKUP(C538,DE_PARA!H:I,2,0)</f>
        <v>Dezembro</v>
      </c>
      <c r="Q538" s="11" t="str">
        <f>VLOOKUP(F538,'BASE CONTATOS'!C:D,2,0)</f>
        <v>Silvinha</v>
      </c>
    </row>
    <row r="539" spans="2:17" hidden="1" x14ac:dyDescent="0.3">
      <c r="B539" t="str">
        <f>CSV!M538</f>
        <v/>
      </c>
      <c r="C539" t="str">
        <f>CSV!O538</f>
        <v/>
      </c>
      <c r="D539" s="6" t="e">
        <f>CSV!P538</f>
        <v>#VALUE!</v>
      </c>
      <c r="F539" t="str">
        <f>CSV!K538</f>
        <v/>
      </c>
      <c r="G539" t="str">
        <f>CSV!L538</f>
        <v/>
      </c>
      <c r="H539" t="str">
        <f>IFERROR(VLOOKUP(G539,Sheet3!B:C,2,0),"")</f>
        <v/>
      </c>
      <c r="I539">
        <v>7</v>
      </c>
      <c r="K539" t="e">
        <f>VLOOKUP(G539,Sheet3!B:E,4,0)</f>
        <v>#N/A</v>
      </c>
      <c r="O539" s="10" t="e">
        <f t="shared" si="8"/>
        <v>#N/A</v>
      </c>
      <c r="P539" s="11" t="e">
        <f>VLOOKUP(C539,DE_PARA!H:I,2,0)</f>
        <v>#N/A</v>
      </c>
      <c r="Q539" s="11" t="e">
        <f>VLOOKUP(F539,'BASE CONTATOS'!C:D,2,0)</f>
        <v>#N/A</v>
      </c>
    </row>
    <row r="540" spans="2:17" x14ac:dyDescent="0.3">
      <c r="B540">
        <f>CSV!M539</f>
        <v>2019</v>
      </c>
      <c r="C540">
        <f>CSV!O539</f>
        <v>12</v>
      </c>
      <c r="D540" s="6">
        <f>CSV!P539</f>
        <v>1</v>
      </c>
      <c r="F540">
        <f>CSV!K539</f>
        <v>98663</v>
      </c>
      <c r="G540">
        <f>CSV!L539</f>
        <v>1164</v>
      </c>
      <c r="H540" t="str">
        <f>IFERROR(VLOOKUP(G540,Sheet3!B:C,2,0),"")</f>
        <v>QUEIJO</v>
      </c>
      <c r="I540">
        <v>5</v>
      </c>
      <c r="K540">
        <f>VLOOKUP(G540,Sheet3!B:E,4,0)</f>
        <v>27.41</v>
      </c>
      <c r="O540" s="10">
        <f t="shared" si="8"/>
        <v>27.41</v>
      </c>
      <c r="P540" s="11" t="str">
        <f>VLOOKUP(C540,DE_PARA!H:I,2,0)</f>
        <v>Dezembro</v>
      </c>
      <c r="Q540" s="11" t="str">
        <f>VLOOKUP(F540,'BASE CONTATOS'!C:D,2,0)</f>
        <v>Natalia</v>
      </c>
    </row>
    <row r="541" spans="2:17" hidden="1" x14ac:dyDescent="0.3">
      <c r="B541" t="str">
        <f>CSV!M540</f>
        <v/>
      </c>
      <c r="C541" t="str">
        <f>CSV!O540</f>
        <v/>
      </c>
      <c r="D541" s="6" t="e">
        <f>CSV!P540</f>
        <v>#VALUE!</v>
      </c>
      <c r="F541" t="str">
        <f>CSV!K540</f>
        <v/>
      </c>
      <c r="G541" t="str">
        <f>CSV!L540</f>
        <v/>
      </c>
      <c r="H541" t="str">
        <f>IFERROR(VLOOKUP(G541,Sheet3!B:C,2,0),"")</f>
        <v/>
      </c>
      <c r="I541">
        <v>9</v>
      </c>
      <c r="K541" t="e">
        <f>VLOOKUP(G541,Sheet3!B:E,4,0)</f>
        <v>#N/A</v>
      </c>
      <c r="O541" s="10" t="e">
        <f t="shared" si="8"/>
        <v>#N/A</v>
      </c>
      <c r="P541" s="11" t="e">
        <f>VLOOKUP(C541,DE_PARA!H:I,2,0)</f>
        <v>#N/A</v>
      </c>
      <c r="Q541" s="11" t="e">
        <f>VLOOKUP(F541,'BASE CONTATOS'!C:D,2,0)</f>
        <v>#N/A</v>
      </c>
    </row>
    <row r="542" spans="2:17" x14ac:dyDescent="0.3">
      <c r="B542">
        <f>CSV!M541</f>
        <v>2019</v>
      </c>
      <c r="C542">
        <f>CSV!O541</f>
        <v>12</v>
      </c>
      <c r="D542" s="6">
        <f>CSV!P541</f>
        <v>14</v>
      </c>
      <c r="F542">
        <f>CSV!K541</f>
        <v>90364</v>
      </c>
      <c r="G542">
        <f>CSV!L541</f>
        <v>988</v>
      </c>
      <c r="H542" t="str">
        <f>IFERROR(VLOOKUP(G542,Sheet3!B:C,2,0),"")</f>
        <v>MACARRÃO</v>
      </c>
      <c r="I542">
        <v>1</v>
      </c>
      <c r="K542">
        <f>VLOOKUP(G542,Sheet3!B:E,4,0)</f>
        <v>4.75</v>
      </c>
      <c r="O542" s="10">
        <f t="shared" si="8"/>
        <v>4.75</v>
      </c>
      <c r="P542" s="11" t="str">
        <f>VLOOKUP(C542,DE_PARA!H:I,2,0)</f>
        <v>Dezembro</v>
      </c>
      <c r="Q542" s="11" t="str">
        <f>VLOOKUP(F542,'BASE CONTATOS'!C:D,2,0)</f>
        <v>Thomaz</v>
      </c>
    </row>
    <row r="543" spans="2:17" hidden="1" x14ac:dyDescent="0.3">
      <c r="B543" t="str">
        <f>CSV!M542</f>
        <v/>
      </c>
      <c r="C543" t="str">
        <f>CSV!O542</f>
        <v/>
      </c>
      <c r="D543" s="6" t="e">
        <f>CSV!P542</f>
        <v>#VALUE!</v>
      </c>
      <c r="F543" t="str">
        <f>CSV!K542</f>
        <v/>
      </c>
      <c r="G543" t="str">
        <f>CSV!L542</f>
        <v/>
      </c>
      <c r="H543" t="str">
        <f>IFERROR(VLOOKUP(G543,Sheet3!B:C,2,0),"")</f>
        <v/>
      </c>
      <c r="I543">
        <v>8</v>
      </c>
      <c r="K543" t="e">
        <f>VLOOKUP(G543,Sheet3!B:E,4,0)</f>
        <v>#N/A</v>
      </c>
      <c r="O543" s="10" t="e">
        <f t="shared" si="8"/>
        <v>#N/A</v>
      </c>
      <c r="P543" s="11" t="e">
        <f>VLOOKUP(C543,DE_PARA!H:I,2,0)</f>
        <v>#N/A</v>
      </c>
      <c r="Q543" s="11" t="e">
        <f>VLOOKUP(F543,'BASE CONTATOS'!C:D,2,0)</f>
        <v>#N/A</v>
      </c>
    </row>
    <row r="544" spans="2:17" x14ac:dyDescent="0.3">
      <c r="B544">
        <f>CSV!M543</f>
        <v>2019</v>
      </c>
      <c r="C544">
        <f>CSV!O543</f>
        <v>12</v>
      </c>
      <c r="D544" s="6">
        <f>CSV!P543</f>
        <v>6</v>
      </c>
      <c r="F544">
        <f>CSV!K543</f>
        <v>62286</v>
      </c>
      <c r="G544">
        <f>CSV!L543</f>
        <v>504</v>
      </c>
      <c r="H544" t="str">
        <f>IFERROR(VLOOKUP(G544,Sheet3!B:C,2,0),"")</f>
        <v>LEITE</v>
      </c>
      <c r="I544">
        <v>1</v>
      </c>
      <c r="K544">
        <f>VLOOKUP(G544,Sheet3!B:E,4,0)</f>
        <v>3.99</v>
      </c>
      <c r="O544" s="10">
        <f t="shared" si="8"/>
        <v>3.99</v>
      </c>
      <c r="P544" s="11" t="str">
        <f>VLOOKUP(C544,DE_PARA!H:I,2,0)</f>
        <v>Dezembro</v>
      </c>
      <c r="Q544" s="11" t="str">
        <f>VLOOKUP(F544,'BASE CONTATOS'!C:D,2,0)</f>
        <v>Steffan</v>
      </c>
    </row>
    <row r="545" spans="2:17" hidden="1" x14ac:dyDescent="0.3">
      <c r="B545" t="str">
        <f>CSV!M544</f>
        <v/>
      </c>
      <c r="C545" t="str">
        <f>CSV!O544</f>
        <v/>
      </c>
      <c r="D545" s="6" t="e">
        <f>CSV!P544</f>
        <v>#VALUE!</v>
      </c>
      <c r="F545" t="str">
        <f>CSV!K544</f>
        <v/>
      </c>
      <c r="G545" t="str">
        <f>CSV!L544</f>
        <v/>
      </c>
      <c r="H545" t="str">
        <f>IFERROR(VLOOKUP(G545,Sheet3!B:C,2,0),"")</f>
        <v/>
      </c>
      <c r="I545">
        <v>9</v>
      </c>
      <c r="K545" t="e">
        <f>VLOOKUP(G545,Sheet3!B:E,4,0)</f>
        <v>#N/A</v>
      </c>
      <c r="O545" s="10" t="e">
        <f t="shared" si="8"/>
        <v>#N/A</v>
      </c>
      <c r="P545" s="11" t="e">
        <f>VLOOKUP(C545,DE_PARA!H:I,2,0)</f>
        <v>#N/A</v>
      </c>
      <c r="Q545" s="11" t="e">
        <f>VLOOKUP(F545,'BASE CONTATOS'!C:D,2,0)</f>
        <v>#N/A</v>
      </c>
    </row>
    <row r="546" spans="2:17" x14ac:dyDescent="0.3">
      <c r="B546">
        <f>CSV!M545</f>
        <v>2019</v>
      </c>
      <c r="C546">
        <f>CSV!O545</f>
        <v>12</v>
      </c>
      <c r="D546" s="6">
        <f>CSV!P545</f>
        <v>25</v>
      </c>
      <c r="F546">
        <f>CSV!K545</f>
        <v>98663</v>
      </c>
      <c r="G546">
        <f>CSV!L545</f>
        <v>988</v>
      </c>
      <c r="H546" t="str">
        <f>IFERROR(VLOOKUP(G546,Sheet3!B:C,2,0),"")</f>
        <v>MACARRÃO</v>
      </c>
      <c r="I546">
        <v>7</v>
      </c>
      <c r="K546">
        <f>VLOOKUP(G546,Sheet3!B:E,4,0)</f>
        <v>4.75</v>
      </c>
      <c r="O546" s="10">
        <f t="shared" si="8"/>
        <v>4.75</v>
      </c>
      <c r="P546" s="11" t="str">
        <f>VLOOKUP(C546,DE_PARA!H:I,2,0)</f>
        <v>Dezembro</v>
      </c>
      <c r="Q546" s="11" t="str">
        <f>VLOOKUP(F546,'BASE CONTATOS'!C:D,2,0)</f>
        <v>Natalia</v>
      </c>
    </row>
    <row r="547" spans="2:17" hidden="1" x14ac:dyDescent="0.3">
      <c r="B547" t="str">
        <f>CSV!M546</f>
        <v/>
      </c>
      <c r="C547" t="str">
        <f>CSV!O546</f>
        <v/>
      </c>
      <c r="D547" s="6" t="e">
        <f>CSV!P546</f>
        <v>#VALUE!</v>
      </c>
      <c r="F547" t="str">
        <f>CSV!K546</f>
        <v/>
      </c>
      <c r="G547" t="str">
        <f>CSV!L546</f>
        <v/>
      </c>
      <c r="H547" t="str">
        <f>IFERROR(VLOOKUP(G547,Sheet3!B:C,2,0),"")</f>
        <v/>
      </c>
      <c r="I547">
        <v>3</v>
      </c>
      <c r="K547" t="e">
        <f>VLOOKUP(G547,Sheet3!B:E,4,0)</f>
        <v>#N/A</v>
      </c>
      <c r="O547" s="10" t="e">
        <f t="shared" si="8"/>
        <v>#N/A</v>
      </c>
      <c r="P547" s="11" t="e">
        <f>VLOOKUP(C547,DE_PARA!H:I,2,0)</f>
        <v>#N/A</v>
      </c>
      <c r="Q547" s="11" t="e">
        <f>VLOOKUP(F547,'BASE CONTATOS'!C:D,2,0)</f>
        <v>#N/A</v>
      </c>
    </row>
    <row r="548" spans="2:17" x14ac:dyDescent="0.3">
      <c r="B548">
        <f>CSV!M547</f>
        <v>2019</v>
      </c>
      <c r="C548">
        <f>CSV!O547</f>
        <v>12</v>
      </c>
      <c r="D548" s="6">
        <f>CSV!P547</f>
        <v>12</v>
      </c>
      <c r="F548">
        <f>CSV!K547</f>
        <v>62286</v>
      </c>
      <c r="G548">
        <f>CSV!L547</f>
        <v>1164</v>
      </c>
      <c r="H548" t="str">
        <f>IFERROR(VLOOKUP(G548,Sheet3!B:C,2,0),"")</f>
        <v>QUEIJO</v>
      </c>
      <c r="I548">
        <v>4</v>
      </c>
      <c r="K548">
        <f>VLOOKUP(G548,Sheet3!B:E,4,0)</f>
        <v>27.41</v>
      </c>
      <c r="O548" s="10">
        <f t="shared" si="8"/>
        <v>27.41</v>
      </c>
      <c r="P548" s="11" t="str">
        <f>VLOOKUP(C548,DE_PARA!H:I,2,0)</f>
        <v>Dezembro</v>
      </c>
      <c r="Q548" s="11" t="str">
        <f>VLOOKUP(F548,'BASE CONTATOS'!C:D,2,0)</f>
        <v>Steffan</v>
      </c>
    </row>
    <row r="549" spans="2:17" hidden="1" x14ac:dyDescent="0.3">
      <c r="B549" t="str">
        <f>CSV!M548</f>
        <v/>
      </c>
      <c r="C549" t="str">
        <f>CSV!O548</f>
        <v/>
      </c>
      <c r="D549" s="6" t="e">
        <f>CSV!P548</f>
        <v>#VALUE!</v>
      </c>
      <c r="F549" t="str">
        <f>CSV!K548</f>
        <v/>
      </c>
      <c r="G549" t="str">
        <f>CSV!L548</f>
        <v/>
      </c>
      <c r="H549" t="str">
        <f>IFERROR(VLOOKUP(G549,Sheet3!B:C,2,0),"")</f>
        <v/>
      </c>
      <c r="I549">
        <v>7</v>
      </c>
      <c r="K549" t="e">
        <f>VLOOKUP(G549,Sheet3!B:E,4,0)</f>
        <v>#N/A</v>
      </c>
      <c r="O549" s="10" t="e">
        <f t="shared" si="8"/>
        <v>#N/A</v>
      </c>
      <c r="P549" s="11" t="e">
        <f>VLOOKUP(C549,DE_PARA!H:I,2,0)</f>
        <v>#N/A</v>
      </c>
      <c r="Q549" s="11" t="e">
        <f>VLOOKUP(F549,'BASE CONTATOS'!C:D,2,0)</f>
        <v>#N/A</v>
      </c>
    </row>
    <row r="550" spans="2:17" x14ac:dyDescent="0.3">
      <c r="B550">
        <f>CSV!M549</f>
        <v>2019</v>
      </c>
      <c r="C550">
        <f>CSV!O549</f>
        <v>12</v>
      </c>
      <c r="D550" s="6">
        <f>CSV!P549</f>
        <v>22</v>
      </c>
      <c r="F550">
        <f>CSV!K549</f>
        <v>27697</v>
      </c>
      <c r="G550">
        <f>CSV!L549</f>
        <v>503</v>
      </c>
      <c r="H550" t="str">
        <f>IFERROR(VLOOKUP(G550,Sheet3!B:C,2,0),"")</f>
        <v>CARVÃO</v>
      </c>
      <c r="I550">
        <v>3</v>
      </c>
      <c r="K550">
        <f>VLOOKUP(G550,Sheet3!B:E,4,0)</f>
        <v>15.94</v>
      </c>
      <c r="O550" s="10">
        <f t="shared" si="8"/>
        <v>15.94</v>
      </c>
      <c r="P550" s="11" t="str">
        <f>VLOOKUP(C550,DE_PARA!H:I,2,0)</f>
        <v>Dezembro</v>
      </c>
      <c r="Q550" s="11" t="e">
        <f>VLOOKUP(F550,'BASE CONTATOS'!C:D,2,0)</f>
        <v>#N/A</v>
      </c>
    </row>
    <row r="551" spans="2:17" hidden="1" x14ac:dyDescent="0.3">
      <c r="B551" t="str">
        <f>CSV!M550</f>
        <v/>
      </c>
      <c r="C551" t="str">
        <f>CSV!O550</f>
        <v/>
      </c>
      <c r="D551" s="6" t="e">
        <f>CSV!P550</f>
        <v>#VALUE!</v>
      </c>
      <c r="F551" t="str">
        <f>CSV!K550</f>
        <v/>
      </c>
      <c r="G551" t="str">
        <f>CSV!L550</f>
        <v/>
      </c>
      <c r="H551" t="str">
        <f>IFERROR(VLOOKUP(G551,Sheet3!B:C,2,0),"")</f>
        <v/>
      </c>
      <c r="I551">
        <v>4</v>
      </c>
      <c r="K551" t="e">
        <f>VLOOKUP(G551,Sheet3!B:E,4,0)</f>
        <v>#N/A</v>
      </c>
      <c r="O551" s="10" t="e">
        <f t="shared" si="8"/>
        <v>#N/A</v>
      </c>
      <c r="P551" s="11" t="e">
        <f>VLOOKUP(C551,DE_PARA!H:I,2,0)</f>
        <v>#N/A</v>
      </c>
      <c r="Q551" s="11" t="e">
        <f>VLOOKUP(F551,'BASE CONTATOS'!C:D,2,0)</f>
        <v>#N/A</v>
      </c>
    </row>
    <row r="552" spans="2:17" x14ac:dyDescent="0.3">
      <c r="B552">
        <f>CSV!M551</f>
        <v>2019</v>
      </c>
      <c r="C552">
        <f>CSV!O551</f>
        <v>12</v>
      </c>
      <c r="D552" s="6">
        <f>CSV!P551</f>
        <v>22</v>
      </c>
      <c r="F552">
        <f>CSV!K551</f>
        <v>56365</v>
      </c>
      <c r="G552">
        <f>CSV!L551</f>
        <v>988</v>
      </c>
      <c r="H552" t="str">
        <f>IFERROR(VLOOKUP(G552,Sheet3!B:C,2,0),"")</f>
        <v>MACARRÃO</v>
      </c>
      <c r="I552">
        <v>5</v>
      </c>
      <c r="K552">
        <f>VLOOKUP(G552,Sheet3!B:E,4,0)</f>
        <v>4.75</v>
      </c>
      <c r="O552" s="10">
        <f t="shared" si="8"/>
        <v>4.75</v>
      </c>
      <c r="P552" s="11" t="str">
        <f>VLOOKUP(C552,DE_PARA!H:I,2,0)</f>
        <v>Dezembro</v>
      </c>
      <c r="Q552" s="11" t="str">
        <f>VLOOKUP(F552,'BASE CONTATOS'!C:D,2,0)</f>
        <v>Dr. Januário</v>
      </c>
    </row>
    <row r="553" spans="2:17" hidden="1" x14ac:dyDescent="0.3">
      <c r="B553" t="str">
        <f>CSV!M552</f>
        <v/>
      </c>
      <c r="C553" t="str">
        <f>CSV!O552</f>
        <v/>
      </c>
      <c r="D553" s="6" t="e">
        <f>CSV!P552</f>
        <v>#VALUE!</v>
      </c>
      <c r="F553" t="str">
        <f>CSV!K552</f>
        <v/>
      </c>
      <c r="G553" t="str">
        <f>CSV!L552</f>
        <v/>
      </c>
      <c r="H553" t="str">
        <f>IFERROR(VLOOKUP(G553,Sheet3!B:C,2,0),"")</f>
        <v/>
      </c>
      <c r="I553">
        <v>9</v>
      </c>
      <c r="K553" t="e">
        <f>VLOOKUP(G553,Sheet3!B:E,4,0)</f>
        <v>#N/A</v>
      </c>
      <c r="O553" s="10" t="e">
        <f t="shared" si="8"/>
        <v>#N/A</v>
      </c>
      <c r="P553" s="11" t="e">
        <f>VLOOKUP(C553,DE_PARA!H:I,2,0)</f>
        <v>#N/A</v>
      </c>
      <c r="Q553" s="11" t="e">
        <f>VLOOKUP(F553,'BASE CONTATOS'!C:D,2,0)</f>
        <v>#N/A</v>
      </c>
    </row>
    <row r="554" spans="2:17" x14ac:dyDescent="0.3">
      <c r="B554">
        <f>CSV!M553</f>
        <v>2019</v>
      </c>
      <c r="C554">
        <f>CSV!O553</f>
        <v>12</v>
      </c>
      <c r="D554" s="6">
        <f>CSV!P553</f>
        <v>21</v>
      </c>
      <c r="F554">
        <f>CSV!K553</f>
        <v>56365</v>
      </c>
      <c r="G554">
        <f>CSV!L553</f>
        <v>2349</v>
      </c>
      <c r="H554" t="str">
        <f>IFERROR(VLOOKUP(G554,Sheet3!B:C,2,0),"")</f>
        <v>AÇÚCAR</v>
      </c>
      <c r="I554">
        <v>10</v>
      </c>
      <c r="K554">
        <f>VLOOKUP(G554,Sheet3!B:E,4,0)</f>
        <v>10.74</v>
      </c>
      <c r="O554" s="10">
        <f t="shared" si="8"/>
        <v>10.74</v>
      </c>
      <c r="P554" s="11" t="str">
        <f>VLOOKUP(C554,DE_PARA!H:I,2,0)</f>
        <v>Dezembro</v>
      </c>
      <c r="Q554" s="11" t="str">
        <f>VLOOKUP(F554,'BASE CONTATOS'!C:D,2,0)</f>
        <v>Dr. Januário</v>
      </c>
    </row>
    <row r="555" spans="2:17" hidden="1" x14ac:dyDescent="0.3">
      <c r="B555" t="str">
        <f>CSV!M554</f>
        <v/>
      </c>
      <c r="C555" t="str">
        <f>CSV!O554</f>
        <v/>
      </c>
      <c r="D555" s="6" t="e">
        <f>CSV!P554</f>
        <v>#VALUE!</v>
      </c>
      <c r="F555" t="str">
        <f>CSV!K554</f>
        <v/>
      </c>
      <c r="G555" t="str">
        <f>CSV!L554</f>
        <v/>
      </c>
      <c r="H555" t="str">
        <f>IFERROR(VLOOKUP(G555,Sheet3!B:C,2,0),"")</f>
        <v/>
      </c>
      <c r="I555">
        <v>10</v>
      </c>
      <c r="K555" t="e">
        <f>VLOOKUP(G555,Sheet3!B:E,4,0)</f>
        <v>#N/A</v>
      </c>
      <c r="O555" s="10" t="e">
        <f t="shared" si="8"/>
        <v>#N/A</v>
      </c>
      <c r="P555" s="11" t="e">
        <f>VLOOKUP(C555,DE_PARA!H:I,2,0)</f>
        <v>#N/A</v>
      </c>
      <c r="Q555" s="11" t="e">
        <f>VLOOKUP(F555,'BASE CONTATOS'!C:D,2,0)</f>
        <v>#N/A</v>
      </c>
    </row>
    <row r="556" spans="2:17" x14ac:dyDescent="0.3">
      <c r="B556">
        <f>CSV!M555</f>
        <v>2019</v>
      </c>
      <c r="C556">
        <f>CSV!O555</f>
        <v>12</v>
      </c>
      <c r="D556" s="6">
        <f>CSV!P555</f>
        <v>6</v>
      </c>
      <c r="F556">
        <f>CSV!K555</f>
        <v>56365</v>
      </c>
      <c r="G556">
        <f>CSV!L555</f>
        <v>9096</v>
      </c>
      <c r="H556" t="str">
        <f>IFERROR(VLOOKUP(G556,Sheet3!B:C,2,0),"")</f>
        <v>AVEIA</v>
      </c>
      <c r="I556">
        <v>9</v>
      </c>
      <c r="K556">
        <f>VLOOKUP(G556,Sheet3!B:E,4,0)</f>
        <v>13.9</v>
      </c>
      <c r="O556" s="10">
        <f t="shared" si="8"/>
        <v>13.9</v>
      </c>
      <c r="P556" s="11" t="str">
        <f>VLOOKUP(C556,DE_PARA!H:I,2,0)</f>
        <v>Dezembro</v>
      </c>
      <c r="Q556" s="11" t="str">
        <f>VLOOKUP(F556,'BASE CONTATOS'!C:D,2,0)</f>
        <v>Dr. Januário</v>
      </c>
    </row>
    <row r="557" spans="2:17" hidden="1" x14ac:dyDescent="0.3">
      <c r="B557" t="str">
        <f>CSV!M556</f>
        <v/>
      </c>
      <c r="C557" t="str">
        <f>CSV!O556</f>
        <v/>
      </c>
      <c r="D557" s="6" t="e">
        <f>CSV!P556</f>
        <v>#VALUE!</v>
      </c>
      <c r="F557" t="str">
        <f>CSV!K556</f>
        <v/>
      </c>
      <c r="G557" t="str">
        <f>CSV!L556</f>
        <v/>
      </c>
      <c r="H557" t="str">
        <f>IFERROR(VLOOKUP(G557,Sheet3!B:C,2,0),"")</f>
        <v/>
      </c>
      <c r="I557">
        <v>6</v>
      </c>
      <c r="K557" t="e">
        <f>VLOOKUP(G557,Sheet3!B:E,4,0)</f>
        <v>#N/A</v>
      </c>
      <c r="O557" s="10" t="e">
        <f t="shared" si="8"/>
        <v>#N/A</v>
      </c>
      <c r="P557" s="11" t="e">
        <f>VLOOKUP(C557,DE_PARA!H:I,2,0)</f>
        <v>#N/A</v>
      </c>
      <c r="Q557" s="11" t="e">
        <f>VLOOKUP(F557,'BASE CONTATOS'!C:D,2,0)</f>
        <v>#N/A</v>
      </c>
    </row>
    <row r="558" spans="2:17" x14ac:dyDescent="0.3">
      <c r="B558">
        <f>CSV!M557</f>
        <v>2019</v>
      </c>
      <c r="C558">
        <f>CSV!O557</f>
        <v>12</v>
      </c>
      <c r="D558" s="6">
        <f>CSV!P557</f>
        <v>14</v>
      </c>
      <c r="F558">
        <f>CSV!K557</f>
        <v>98663</v>
      </c>
      <c r="G558">
        <f>CSV!L557</f>
        <v>9096</v>
      </c>
      <c r="H558" t="str">
        <f>IFERROR(VLOOKUP(G558,Sheet3!B:C,2,0),"")</f>
        <v>AVEIA</v>
      </c>
      <c r="I558">
        <v>2</v>
      </c>
      <c r="K558">
        <f>VLOOKUP(G558,Sheet3!B:E,4,0)</f>
        <v>13.9</v>
      </c>
      <c r="O558" s="10">
        <f t="shared" si="8"/>
        <v>13.9</v>
      </c>
      <c r="P558" s="11" t="str">
        <f>VLOOKUP(C558,DE_PARA!H:I,2,0)</f>
        <v>Dezembro</v>
      </c>
      <c r="Q558" s="11" t="str">
        <f>VLOOKUP(F558,'BASE CONTATOS'!C:D,2,0)</f>
        <v>Natalia</v>
      </c>
    </row>
    <row r="559" spans="2:17" hidden="1" x14ac:dyDescent="0.3">
      <c r="B559" t="str">
        <f>CSV!M558</f>
        <v/>
      </c>
      <c r="C559" t="str">
        <f>CSV!O558</f>
        <v/>
      </c>
      <c r="D559" s="6" t="e">
        <f>CSV!P558</f>
        <v>#VALUE!</v>
      </c>
      <c r="F559" t="str">
        <f>CSV!K558</f>
        <v/>
      </c>
      <c r="G559" t="str">
        <f>CSV!L558</f>
        <v/>
      </c>
      <c r="H559" t="str">
        <f>IFERROR(VLOOKUP(G559,Sheet3!B:C,2,0),"")</f>
        <v/>
      </c>
      <c r="I559">
        <v>8</v>
      </c>
      <c r="K559" t="e">
        <f>VLOOKUP(G559,Sheet3!B:E,4,0)</f>
        <v>#N/A</v>
      </c>
      <c r="O559" s="10" t="e">
        <f t="shared" si="8"/>
        <v>#N/A</v>
      </c>
      <c r="P559" s="11" t="e">
        <f>VLOOKUP(C559,DE_PARA!H:I,2,0)</f>
        <v>#N/A</v>
      </c>
      <c r="Q559" s="11" t="e">
        <f>VLOOKUP(F559,'BASE CONTATOS'!C:D,2,0)</f>
        <v>#N/A</v>
      </c>
    </row>
    <row r="560" spans="2:17" x14ac:dyDescent="0.3">
      <c r="B560">
        <f>CSV!M559</f>
        <v>2019</v>
      </c>
      <c r="C560">
        <f>CSV!O559</f>
        <v>12</v>
      </c>
      <c r="D560" s="6">
        <f>CSV!P559</f>
        <v>20</v>
      </c>
      <c r="F560">
        <f>CSV!K559</f>
        <v>98663</v>
      </c>
      <c r="G560">
        <f>CSV!L559</f>
        <v>9084</v>
      </c>
      <c r="H560" t="str">
        <f>IFERROR(VLOOKUP(G560,Sheet3!B:C,2,0),"")</f>
        <v>MEL</v>
      </c>
      <c r="I560">
        <v>10</v>
      </c>
      <c r="K560">
        <f>VLOOKUP(G560,Sheet3!B:E,4,0)</f>
        <v>19.190000000000001</v>
      </c>
      <c r="O560" s="10">
        <f t="shared" si="8"/>
        <v>19.190000000000001</v>
      </c>
      <c r="P560" s="11" t="str">
        <f>VLOOKUP(C560,DE_PARA!H:I,2,0)</f>
        <v>Dezembro</v>
      </c>
      <c r="Q560" s="11" t="str">
        <f>VLOOKUP(F560,'BASE CONTATOS'!C:D,2,0)</f>
        <v>Natalia</v>
      </c>
    </row>
    <row r="561" spans="2:17" hidden="1" x14ac:dyDescent="0.3">
      <c r="B561" t="str">
        <f>CSV!M560</f>
        <v/>
      </c>
      <c r="C561" t="str">
        <f>CSV!O560</f>
        <v/>
      </c>
      <c r="D561" s="6" t="e">
        <f>CSV!P560</f>
        <v>#VALUE!</v>
      </c>
      <c r="F561" t="str">
        <f>CSV!K560</f>
        <v/>
      </c>
      <c r="G561" t="str">
        <f>CSV!L560</f>
        <v/>
      </c>
      <c r="H561" t="str">
        <f>IFERROR(VLOOKUP(G561,Sheet3!B:C,2,0),"")</f>
        <v/>
      </c>
      <c r="I561">
        <v>9</v>
      </c>
      <c r="K561" t="e">
        <f>VLOOKUP(G561,Sheet3!B:E,4,0)</f>
        <v>#N/A</v>
      </c>
      <c r="O561" s="10" t="e">
        <f t="shared" si="8"/>
        <v>#N/A</v>
      </c>
      <c r="P561" s="11" t="e">
        <f>VLOOKUP(C561,DE_PARA!H:I,2,0)</f>
        <v>#N/A</v>
      </c>
      <c r="Q561" s="11" t="e">
        <f>VLOOKUP(F561,'BASE CONTATOS'!C:D,2,0)</f>
        <v>#N/A</v>
      </c>
    </row>
    <row r="562" spans="2:17" hidden="1" x14ac:dyDescent="0.3">
      <c r="B562">
        <f>CSV!M561</f>
        <v>2020</v>
      </c>
      <c r="C562">
        <f>CSV!O561</f>
        <v>1</v>
      </c>
      <c r="D562" s="6">
        <f>CSV!P561</f>
        <v>8</v>
      </c>
      <c r="F562">
        <f>CSV!K561</f>
        <v>57543</v>
      </c>
      <c r="G562">
        <f>CSV!L561</f>
        <v>2349</v>
      </c>
      <c r="H562" t="str">
        <f>IFERROR(VLOOKUP(G562,Sheet3!B:C,2,0),"")</f>
        <v>AÇÚCAR</v>
      </c>
      <c r="I562">
        <v>9</v>
      </c>
      <c r="K562">
        <f>VLOOKUP(G562,Sheet3!B:E,4,0)</f>
        <v>10.74</v>
      </c>
      <c r="O562" s="10">
        <f t="shared" si="8"/>
        <v>10.74</v>
      </c>
      <c r="P562" s="11" t="str">
        <f>VLOOKUP(C562,DE_PARA!H:I,2,0)</f>
        <v>Janeiro</v>
      </c>
      <c r="Q562" s="11" t="str">
        <f>VLOOKUP(F562,'BASE CONTATOS'!C:D,2,0)</f>
        <v>Stella</v>
      </c>
    </row>
    <row r="563" spans="2:17" hidden="1" x14ac:dyDescent="0.3">
      <c r="B563" t="str">
        <f>CSV!M562</f>
        <v/>
      </c>
      <c r="C563" t="str">
        <f>CSV!O562</f>
        <v/>
      </c>
      <c r="D563" s="6" t="e">
        <f>CSV!P562</f>
        <v>#VALUE!</v>
      </c>
      <c r="F563" t="str">
        <f>CSV!K562</f>
        <v/>
      </c>
      <c r="G563" t="str">
        <f>CSV!L562</f>
        <v/>
      </c>
      <c r="H563" t="str">
        <f>IFERROR(VLOOKUP(G563,Sheet3!B:C,2,0),"")</f>
        <v/>
      </c>
      <c r="I563">
        <v>3</v>
      </c>
      <c r="K563" t="e">
        <f>VLOOKUP(G563,Sheet3!B:E,4,0)</f>
        <v>#N/A</v>
      </c>
      <c r="O563" s="10" t="e">
        <f t="shared" si="8"/>
        <v>#N/A</v>
      </c>
      <c r="P563" s="11" t="e">
        <f>VLOOKUP(C563,DE_PARA!H:I,2,0)</f>
        <v>#N/A</v>
      </c>
      <c r="Q563" s="11" t="e">
        <f>VLOOKUP(F563,'BASE CONTATOS'!C:D,2,0)</f>
        <v>#N/A</v>
      </c>
    </row>
    <row r="564" spans="2:17" hidden="1" x14ac:dyDescent="0.3">
      <c r="B564">
        <f>CSV!M563</f>
        <v>2020</v>
      </c>
      <c r="C564">
        <f>CSV!O563</f>
        <v>1</v>
      </c>
      <c r="D564" s="6">
        <f>CSV!P563</f>
        <v>16</v>
      </c>
      <c r="F564">
        <f>CSV!K563</f>
        <v>62286</v>
      </c>
      <c r="G564">
        <f>CSV!L563</f>
        <v>9087</v>
      </c>
      <c r="H564" t="str">
        <f>IFERROR(VLOOKUP(G564,Sheet3!B:C,2,0),"")</f>
        <v>FARINHA</v>
      </c>
      <c r="I564">
        <v>5</v>
      </c>
      <c r="K564">
        <f>VLOOKUP(G564,Sheet3!B:E,4,0)</f>
        <v>19.399999999999999</v>
      </c>
      <c r="O564" s="10">
        <f t="shared" si="8"/>
        <v>19.399999999999999</v>
      </c>
      <c r="P564" s="11" t="str">
        <f>VLOOKUP(C564,DE_PARA!H:I,2,0)</f>
        <v>Janeiro</v>
      </c>
      <c r="Q564" s="11" t="str">
        <f>VLOOKUP(F564,'BASE CONTATOS'!C:D,2,0)</f>
        <v>Steffan</v>
      </c>
    </row>
    <row r="565" spans="2:17" hidden="1" x14ac:dyDescent="0.3">
      <c r="B565" t="str">
        <f>CSV!M564</f>
        <v/>
      </c>
      <c r="C565" t="str">
        <f>CSV!O564</f>
        <v/>
      </c>
      <c r="D565" s="6" t="e">
        <f>CSV!P564</f>
        <v>#VALUE!</v>
      </c>
      <c r="F565" t="str">
        <f>CSV!K564</f>
        <v/>
      </c>
      <c r="G565" t="str">
        <f>CSV!L564</f>
        <v/>
      </c>
      <c r="H565" t="str">
        <f>IFERROR(VLOOKUP(G565,Sheet3!B:C,2,0),"")</f>
        <v/>
      </c>
      <c r="I565">
        <v>4</v>
      </c>
      <c r="K565" t="e">
        <f>VLOOKUP(G565,Sheet3!B:E,4,0)</f>
        <v>#N/A</v>
      </c>
      <c r="O565" s="10" t="e">
        <f t="shared" si="8"/>
        <v>#N/A</v>
      </c>
      <c r="P565" s="11" t="e">
        <f>VLOOKUP(C565,DE_PARA!H:I,2,0)</f>
        <v>#N/A</v>
      </c>
      <c r="Q565" s="11" t="e">
        <f>VLOOKUP(F565,'BASE CONTATOS'!C:D,2,0)</f>
        <v>#N/A</v>
      </c>
    </row>
    <row r="566" spans="2:17" hidden="1" x14ac:dyDescent="0.3">
      <c r="B566">
        <f>CSV!M565</f>
        <v>2020</v>
      </c>
      <c r="C566">
        <f>CSV!O565</f>
        <v>1</v>
      </c>
      <c r="D566" s="6">
        <f>CSV!P565</f>
        <v>2</v>
      </c>
      <c r="F566">
        <f>CSV!K565</f>
        <v>27697</v>
      </c>
      <c r="G566">
        <f>CSV!L565</f>
        <v>2350</v>
      </c>
      <c r="H566" t="str">
        <f>IFERROR(VLOOKUP(G566,Sheet3!B:C,2,0),"")</f>
        <v>BISCOITO</v>
      </c>
      <c r="I566">
        <v>6</v>
      </c>
      <c r="K566">
        <f>VLOOKUP(G566,Sheet3!B:E,4,0)</f>
        <v>3.94</v>
      </c>
      <c r="O566" s="10">
        <f t="shared" si="8"/>
        <v>3.94</v>
      </c>
      <c r="P566" s="11" t="str">
        <f>VLOOKUP(C566,DE_PARA!H:I,2,0)</f>
        <v>Janeiro</v>
      </c>
      <c r="Q566" s="11" t="e">
        <f>VLOOKUP(F566,'BASE CONTATOS'!C:D,2,0)</f>
        <v>#N/A</v>
      </c>
    </row>
    <row r="567" spans="2:17" hidden="1" x14ac:dyDescent="0.3">
      <c r="B567" t="str">
        <f>CSV!M566</f>
        <v/>
      </c>
      <c r="C567" t="str">
        <f>CSV!O566</f>
        <v/>
      </c>
      <c r="D567" s="6" t="e">
        <f>CSV!P566</f>
        <v>#VALUE!</v>
      </c>
      <c r="F567" t="str">
        <f>CSV!K566</f>
        <v/>
      </c>
      <c r="G567" t="str">
        <f>CSV!L566</f>
        <v/>
      </c>
      <c r="H567" t="str">
        <f>IFERROR(VLOOKUP(G567,Sheet3!B:C,2,0),"")</f>
        <v/>
      </c>
      <c r="I567">
        <v>5</v>
      </c>
      <c r="K567" t="e">
        <f>VLOOKUP(G567,Sheet3!B:E,4,0)</f>
        <v>#N/A</v>
      </c>
      <c r="O567" s="10" t="e">
        <f t="shared" si="8"/>
        <v>#N/A</v>
      </c>
      <c r="P567" s="11" t="e">
        <f>VLOOKUP(C567,DE_PARA!H:I,2,0)</f>
        <v>#N/A</v>
      </c>
      <c r="Q567" s="11" t="e">
        <f>VLOOKUP(F567,'BASE CONTATOS'!C:D,2,0)</f>
        <v>#N/A</v>
      </c>
    </row>
    <row r="568" spans="2:17" hidden="1" x14ac:dyDescent="0.3">
      <c r="B568">
        <f>CSV!M567</f>
        <v>2020</v>
      </c>
      <c r="C568">
        <f>CSV!O567</f>
        <v>1</v>
      </c>
      <c r="D568" s="6">
        <f>CSV!P567</f>
        <v>30</v>
      </c>
      <c r="F568">
        <f>CSV!K567</f>
        <v>56365</v>
      </c>
      <c r="G568">
        <f>CSV!L567</f>
        <v>988</v>
      </c>
      <c r="H568" t="str">
        <f>IFERROR(VLOOKUP(G568,Sheet3!B:C,2,0),"")</f>
        <v>MACARRÃO</v>
      </c>
      <c r="I568">
        <v>1</v>
      </c>
      <c r="K568">
        <f>VLOOKUP(G568,Sheet3!B:E,4,0)</f>
        <v>4.75</v>
      </c>
      <c r="O568" s="10">
        <f t="shared" si="8"/>
        <v>4.75</v>
      </c>
      <c r="P568" s="11" t="str">
        <f>VLOOKUP(C568,DE_PARA!H:I,2,0)</f>
        <v>Janeiro</v>
      </c>
      <c r="Q568" s="11" t="str">
        <f>VLOOKUP(F568,'BASE CONTATOS'!C:D,2,0)</f>
        <v>Dr. Januário</v>
      </c>
    </row>
    <row r="569" spans="2:17" hidden="1" x14ac:dyDescent="0.3">
      <c r="B569" t="str">
        <f>CSV!M568</f>
        <v/>
      </c>
      <c r="C569" t="str">
        <f>CSV!O568</f>
        <v/>
      </c>
      <c r="D569" s="6" t="e">
        <f>CSV!P568</f>
        <v>#VALUE!</v>
      </c>
      <c r="F569" t="str">
        <f>CSV!K568</f>
        <v/>
      </c>
      <c r="G569" t="str">
        <f>CSV!L568</f>
        <v/>
      </c>
      <c r="H569" t="str">
        <f>IFERROR(VLOOKUP(G569,Sheet3!B:C,2,0),"")</f>
        <v/>
      </c>
      <c r="I569">
        <v>10</v>
      </c>
      <c r="K569" t="e">
        <f>VLOOKUP(G569,Sheet3!B:E,4,0)</f>
        <v>#N/A</v>
      </c>
      <c r="O569" s="10" t="e">
        <f t="shared" si="8"/>
        <v>#N/A</v>
      </c>
      <c r="P569" s="11" t="e">
        <f>VLOOKUP(C569,DE_PARA!H:I,2,0)</f>
        <v>#N/A</v>
      </c>
      <c r="Q569" s="11" t="e">
        <f>VLOOKUP(F569,'BASE CONTATOS'!C:D,2,0)</f>
        <v>#N/A</v>
      </c>
    </row>
    <row r="570" spans="2:17" hidden="1" x14ac:dyDescent="0.3">
      <c r="B570">
        <f>CSV!M569</f>
        <v>2020</v>
      </c>
      <c r="C570">
        <f>CSV!O569</f>
        <v>1</v>
      </c>
      <c r="D570" s="6">
        <f>CSV!P569</f>
        <v>10</v>
      </c>
      <c r="F570">
        <f>CSV!K569</f>
        <v>27697</v>
      </c>
      <c r="G570">
        <f>CSV!L569</f>
        <v>504</v>
      </c>
      <c r="H570" t="str">
        <f>IFERROR(VLOOKUP(G570,Sheet3!B:C,2,0),"")</f>
        <v>LEITE</v>
      </c>
      <c r="I570">
        <v>4</v>
      </c>
      <c r="K570">
        <f>VLOOKUP(G570,Sheet3!B:E,4,0)</f>
        <v>3.99</v>
      </c>
      <c r="O570" s="10">
        <f t="shared" si="8"/>
        <v>3.99</v>
      </c>
      <c r="P570" s="11" t="str">
        <f>VLOOKUP(C570,DE_PARA!H:I,2,0)</f>
        <v>Janeiro</v>
      </c>
      <c r="Q570" s="11" t="e">
        <f>VLOOKUP(F570,'BASE CONTATOS'!C:D,2,0)</f>
        <v>#N/A</v>
      </c>
    </row>
    <row r="571" spans="2:17" hidden="1" x14ac:dyDescent="0.3">
      <c r="B571" t="str">
        <f>CSV!M570</f>
        <v/>
      </c>
      <c r="C571" t="str">
        <f>CSV!O570</f>
        <v/>
      </c>
      <c r="D571" s="6" t="e">
        <f>CSV!P570</f>
        <v>#VALUE!</v>
      </c>
      <c r="F571" t="str">
        <f>CSV!K570</f>
        <v/>
      </c>
      <c r="G571" t="str">
        <f>CSV!L570</f>
        <v/>
      </c>
      <c r="H571" t="str">
        <f>IFERROR(VLOOKUP(G571,Sheet3!B:C,2,0),"")</f>
        <v/>
      </c>
      <c r="I571">
        <v>9</v>
      </c>
      <c r="K571" t="e">
        <f>VLOOKUP(G571,Sheet3!B:E,4,0)</f>
        <v>#N/A</v>
      </c>
      <c r="O571" s="10" t="e">
        <f t="shared" si="8"/>
        <v>#N/A</v>
      </c>
      <c r="P571" s="11" t="e">
        <f>VLOOKUP(C571,DE_PARA!H:I,2,0)</f>
        <v>#N/A</v>
      </c>
      <c r="Q571" s="11" t="e">
        <f>VLOOKUP(F571,'BASE CONTATOS'!C:D,2,0)</f>
        <v>#N/A</v>
      </c>
    </row>
    <row r="572" spans="2:17" hidden="1" x14ac:dyDescent="0.3">
      <c r="B572">
        <f>CSV!M571</f>
        <v>2020</v>
      </c>
      <c r="C572">
        <f>CSV!O571</f>
        <v>1</v>
      </c>
      <c r="D572" s="6">
        <f>CSV!P571</f>
        <v>17</v>
      </c>
      <c r="F572">
        <f>CSV!K571</f>
        <v>27697</v>
      </c>
      <c r="G572">
        <f>CSV!L571</f>
        <v>2349</v>
      </c>
      <c r="H572" t="str">
        <f>IFERROR(VLOOKUP(G572,Sheet3!B:C,2,0),"")</f>
        <v>AÇÚCAR</v>
      </c>
      <c r="I572">
        <v>1</v>
      </c>
      <c r="K572">
        <f>VLOOKUP(G572,Sheet3!B:E,4,0)</f>
        <v>10.74</v>
      </c>
      <c r="O572" s="10">
        <f t="shared" si="8"/>
        <v>10.74</v>
      </c>
      <c r="P572" s="11" t="str">
        <f>VLOOKUP(C572,DE_PARA!H:I,2,0)</f>
        <v>Janeiro</v>
      </c>
      <c r="Q572" s="11" t="e">
        <f>VLOOKUP(F572,'BASE CONTATOS'!C:D,2,0)</f>
        <v>#N/A</v>
      </c>
    </row>
    <row r="573" spans="2:17" hidden="1" x14ac:dyDescent="0.3">
      <c r="B573" t="str">
        <f>CSV!M572</f>
        <v/>
      </c>
      <c r="C573" t="str">
        <f>CSV!O572</f>
        <v/>
      </c>
      <c r="D573" s="6" t="e">
        <f>CSV!P572</f>
        <v>#VALUE!</v>
      </c>
      <c r="F573" t="str">
        <f>CSV!K572</f>
        <v/>
      </c>
      <c r="G573" t="str">
        <f>CSV!L572</f>
        <v/>
      </c>
      <c r="H573" t="str">
        <f>IFERROR(VLOOKUP(G573,Sheet3!B:C,2,0),"")</f>
        <v/>
      </c>
      <c r="I573">
        <v>10</v>
      </c>
      <c r="K573" t="e">
        <f>VLOOKUP(G573,Sheet3!B:E,4,0)</f>
        <v>#N/A</v>
      </c>
      <c r="O573" s="10" t="e">
        <f t="shared" si="8"/>
        <v>#N/A</v>
      </c>
      <c r="P573" s="11" t="e">
        <f>VLOOKUP(C573,DE_PARA!H:I,2,0)</f>
        <v>#N/A</v>
      </c>
      <c r="Q573" s="11" t="e">
        <f>VLOOKUP(F573,'BASE CONTATOS'!C:D,2,0)</f>
        <v>#N/A</v>
      </c>
    </row>
    <row r="574" spans="2:17" hidden="1" x14ac:dyDescent="0.3">
      <c r="B574">
        <f>CSV!M573</f>
        <v>2020</v>
      </c>
      <c r="C574">
        <f>CSV!O573</f>
        <v>1</v>
      </c>
      <c r="D574" s="6">
        <f>CSV!P573</f>
        <v>25</v>
      </c>
      <c r="F574">
        <f>CSV!K573</f>
        <v>62286</v>
      </c>
      <c r="G574">
        <f>CSV!L573</f>
        <v>9084</v>
      </c>
      <c r="H574" t="str">
        <f>IFERROR(VLOOKUP(G574,Sheet3!B:C,2,0),"")</f>
        <v>MEL</v>
      </c>
      <c r="I574">
        <v>2</v>
      </c>
      <c r="K574">
        <f>VLOOKUP(G574,Sheet3!B:E,4,0)</f>
        <v>19.190000000000001</v>
      </c>
      <c r="O574" s="10">
        <f t="shared" si="8"/>
        <v>19.190000000000001</v>
      </c>
      <c r="P574" s="11" t="str">
        <f>VLOOKUP(C574,DE_PARA!H:I,2,0)</f>
        <v>Janeiro</v>
      </c>
      <c r="Q574" s="11" t="str">
        <f>VLOOKUP(F574,'BASE CONTATOS'!C:D,2,0)</f>
        <v>Steffan</v>
      </c>
    </row>
    <row r="575" spans="2:17" hidden="1" x14ac:dyDescent="0.3">
      <c r="B575" t="str">
        <f>CSV!M574</f>
        <v/>
      </c>
      <c r="C575" t="str">
        <f>CSV!O574</f>
        <v/>
      </c>
      <c r="D575" s="6" t="e">
        <f>CSV!P574</f>
        <v>#VALUE!</v>
      </c>
      <c r="F575" t="str">
        <f>CSV!K574</f>
        <v/>
      </c>
      <c r="G575" t="str">
        <f>CSV!L574</f>
        <v/>
      </c>
      <c r="H575" t="str">
        <f>IFERROR(VLOOKUP(G575,Sheet3!B:C,2,0),"")</f>
        <v/>
      </c>
      <c r="I575">
        <v>2</v>
      </c>
      <c r="K575" t="e">
        <f>VLOOKUP(G575,Sheet3!B:E,4,0)</f>
        <v>#N/A</v>
      </c>
      <c r="O575" s="10" t="e">
        <f t="shared" si="8"/>
        <v>#N/A</v>
      </c>
      <c r="P575" s="11" t="e">
        <f>VLOOKUP(C575,DE_PARA!H:I,2,0)</f>
        <v>#N/A</v>
      </c>
      <c r="Q575" s="11" t="e">
        <f>VLOOKUP(F575,'BASE CONTATOS'!C:D,2,0)</f>
        <v>#N/A</v>
      </c>
    </row>
    <row r="576" spans="2:17" hidden="1" x14ac:dyDescent="0.3">
      <c r="B576">
        <f>CSV!M575</f>
        <v>2020</v>
      </c>
      <c r="C576">
        <f>CSV!O575</f>
        <v>1</v>
      </c>
      <c r="D576" s="6">
        <f>CSV!P575</f>
        <v>13</v>
      </c>
      <c r="F576">
        <f>CSV!K575</f>
        <v>61673</v>
      </c>
      <c r="G576">
        <f>CSV!L575</f>
        <v>9087</v>
      </c>
      <c r="H576" t="str">
        <f>IFERROR(VLOOKUP(G576,Sheet3!B:C,2,0),"")</f>
        <v>FARINHA</v>
      </c>
      <c r="I576">
        <v>9</v>
      </c>
      <c r="K576">
        <f>VLOOKUP(G576,Sheet3!B:E,4,0)</f>
        <v>19.399999999999999</v>
      </c>
      <c r="O576" s="10">
        <f t="shared" si="8"/>
        <v>19.399999999999999</v>
      </c>
      <c r="P576" s="11" t="str">
        <f>VLOOKUP(C576,DE_PARA!H:I,2,0)</f>
        <v>Janeiro</v>
      </c>
      <c r="Q576" s="11" t="str">
        <f>VLOOKUP(F576,'BASE CONTATOS'!C:D,2,0)</f>
        <v>Pedro</v>
      </c>
    </row>
    <row r="577" spans="2:17" hidden="1" x14ac:dyDescent="0.3">
      <c r="B577" t="str">
        <f>CSV!M576</f>
        <v/>
      </c>
      <c r="C577" t="str">
        <f>CSV!O576</f>
        <v/>
      </c>
      <c r="D577" s="6" t="e">
        <f>CSV!P576</f>
        <v>#VALUE!</v>
      </c>
      <c r="F577" t="str">
        <f>CSV!K576</f>
        <v/>
      </c>
      <c r="G577" t="str">
        <f>CSV!L576</f>
        <v/>
      </c>
      <c r="H577" t="str">
        <f>IFERROR(VLOOKUP(G577,Sheet3!B:C,2,0),"")</f>
        <v/>
      </c>
      <c r="I577">
        <v>10</v>
      </c>
      <c r="K577" t="e">
        <f>VLOOKUP(G577,Sheet3!B:E,4,0)</f>
        <v>#N/A</v>
      </c>
      <c r="O577" s="10" t="e">
        <f t="shared" si="8"/>
        <v>#N/A</v>
      </c>
      <c r="P577" s="11" t="e">
        <f>VLOOKUP(C577,DE_PARA!H:I,2,0)</f>
        <v>#N/A</v>
      </c>
      <c r="Q577" s="11" t="e">
        <f>VLOOKUP(F577,'BASE CONTATOS'!C:D,2,0)</f>
        <v>#N/A</v>
      </c>
    </row>
    <row r="578" spans="2:17" hidden="1" x14ac:dyDescent="0.3">
      <c r="B578">
        <f>CSV!M577</f>
        <v>2020</v>
      </c>
      <c r="C578">
        <f>CSV!O577</f>
        <v>1</v>
      </c>
      <c r="D578" s="6">
        <f>CSV!P577</f>
        <v>24</v>
      </c>
      <c r="F578">
        <f>CSV!K577</f>
        <v>61673</v>
      </c>
      <c r="G578">
        <f>CSV!L577</f>
        <v>9084</v>
      </c>
      <c r="H578" t="str">
        <f>IFERROR(VLOOKUP(G578,Sheet3!B:C,2,0),"")</f>
        <v>MEL</v>
      </c>
      <c r="I578">
        <v>8</v>
      </c>
      <c r="K578">
        <f>VLOOKUP(G578,Sheet3!B:E,4,0)</f>
        <v>19.190000000000001</v>
      </c>
      <c r="O578" s="10">
        <f t="shared" si="8"/>
        <v>19.190000000000001</v>
      </c>
      <c r="P578" s="11" t="str">
        <f>VLOOKUP(C578,DE_PARA!H:I,2,0)</f>
        <v>Janeiro</v>
      </c>
      <c r="Q578" s="11" t="str">
        <f>VLOOKUP(F578,'BASE CONTATOS'!C:D,2,0)</f>
        <v>Pedro</v>
      </c>
    </row>
    <row r="579" spans="2:17" hidden="1" x14ac:dyDescent="0.3">
      <c r="B579" t="str">
        <f>CSV!M578</f>
        <v/>
      </c>
      <c r="C579" t="str">
        <f>CSV!O578</f>
        <v/>
      </c>
      <c r="D579" s="6" t="e">
        <f>CSV!P578</f>
        <v>#VALUE!</v>
      </c>
      <c r="F579" t="str">
        <f>CSV!K578</f>
        <v/>
      </c>
      <c r="G579" t="str">
        <f>CSV!L578</f>
        <v/>
      </c>
      <c r="H579" t="str">
        <f>IFERROR(VLOOKUP(G579,Sheet3!B:C,2,0),"")</f>
        <v/>
      </c>
      <c r="I579">
        <v>5</v>
      </c>
      <c r="K579" t="e">
        <f>VLOOKUP(G579,Sheet3!B:E,4,0)</f>
        <v>#N/A</v>
      </c>
      <c r="O579" s="10" t="e">
        <f t="shared" ref="O579:O642" si="9">IF(K579&gt;0,K579,"PENDENTE")</f>
        <v>#N/A</v>
      </c>
      <c r="P579" s="11" t="e">
        <f>VLOOKUP(C579,DE_PARA!H:I,2,0)</f>
        <v>#N/A</v>
      </c>
      <c r="Q579" s="11" t="e">
        <f>VLOOKUP(F579,'BASE CONTATOS'!C:D,2,0)</f>
        <v>#N/A</v>
      </c>
    </row>
    <row r="580" spans="2:17" hidden="1" x14ac:dyDescent="0.3">
      <c r="B580">
        <f>CSV!M579</f>
        <v>2020</v>
      </c>
      <c r="C580">
        <f>CSV!O579</f>
        <v>1</v>
      </c>
      <c r="D580" s="6">
        <f>CSV!P579</f>
        <v>17</v>
      </c>
      <c r="F580">
        <f>CSV!K579</f>
        <v>62286</v>
      </c>
      <c r="G580">
        <f>CSV!L579</f>
        <v>504</v>
      </c>
      <c r="H580" t="str">
        <f>IFERROR(VLOOKUP(G580,Sheet3!B:C,2,0),"")</f>
        <v>LEITE</v>
      </c>
      <c r="I580">
        <v>4</v>
      </c>
      <c r="K580">
        <f>VLOOKUP(G580,Sheet3!B:E,4,0)</f>
        <v>3.99</v>
      </c>
      <c r="O580" s="10">
        <f t="shared" si="9"/>
        <v>3.99</v>
      </c>
      <c r="P580" s="11" t="str">
        <f>VLOOKUP(C580,DE_PARA!H:I,2,0)</f>
        <v>Janeiro</v>
      </c>
      <c r="Q580" s="11" t="str">
        <f>VLOOKUP(F580,'BASE CONTATOS'!C:D,2,0)</f>
        <v>Steffan</v>
      </c>
    </row>
    <row r="581" spans="2:17" hidden="1" x14ac:dyDescent="0.3">
      <c r="B581" t="str">
        <f>CSV!M580</f>
        <v/>
      </c>
      <c r="C581" t="str">
        <f>CSV!O580</f>
        <v/>
      </c>
      <c r="D581" s="6" t="e">
        <f>CSV!P580</f>
        <v>#VALUE!</v>
      </c>
      <c r="F581" t="str">
        <f>CSV!K580</f>
        <v/>
      </c>
      <c r="G581" t="str">
        <f>CSV!L580</f>
        <v/>
      </c>
      <c r="H581" t="str">
        <f>IFERROR(VLOOKUP(G581,Sheet3!B:C,2,0),"")</f>
        <v/>
      </c>
      <c r="I581">
        <v>9</v>
      </c>
      <c r="K581" t="e">
        <f>VLOOKUP(G581,Sheet3!B:E,4,0)</f>
        <v>#N/A</v>
      </c>
      <c r="O581" s="10" t="e">
        <f t="shared" si="9"/>
        <v>#N/A</v>
      </c>
      <c r="P581" s="11" t="e">
        <f>VLOOKUP(C581,DE_PARA!H:I,2,0)</f>
        <v>#N/A</v>
      </c>
      <c r="Q581" s="11" t="e">
        <f>VLOOKUP(F581,'BASE CONTATOS'!C:D,2,0)</f>
        <v>#N/A</v>
      </c>
    </row>
    <row r="582" spans="2:17" hidden="1" x14ac:dyDescent="0.3">
      <c r="B582">
        <f>CSV!M581</f>
        <v>2020</v>
      </c>
      <c r="C582">
        <f>CSV!O581</f>
        <v>1</v>
      </c>
      <c r="D582" s="6">
        <f>CSV!P581</f>
        <v>11</v>
      </c>
      <c r="F582">
        <f>CSV!K581</f>
        <v>62286</v>
      </c>
      <c r="G582">
        <f>CSV!L581</f>
        <v>9096</v>
      </c>
      <c r="H582" t="str">
        <f>IFERROR(VLOOKUP(G582,Sheet3!B:C,2,0),"")</f>
        <v>AVEIA</v>
      </c>
      <c r="I582">
        <v>9</v>
      </c>
      <c r="K582">
        <f>VLOOKUP(G582,Sheet3!B:E,4,0)</f>
        <v>13.9</v>
      </c>
      <c r="O582" s="10">
        <f t="shared" si="9"/>
        <v>13.9</v>
      </c>
      <c r="P582" s="11" t="str">
        <f>VLOOKUP(C582,DE_PARA!H:I,2,0)</f>
        <v>Janeiro</v>
      </c>
      <c r="Q582" s="11" t="str">
        <f>VLOOKUP(F582,'BASE CONTATOS'!C:D,2,0)</f>
        <v>Steffan</v>
      </c>
    </row>
    <row r="583" spans="2:17" hidden="1" x14ac:dyDescent="0.3">
      <c r="B583" t="str">
        <f>CSV!M582</f>
        <v/>
      </c>
      <c r="C583" t="str">
        <f>CSV!O582</f>
        <v/>
      </c>
      <c r="D583" s="6" t="e">
        <f>CSV!P582</f>
        <v>#VALUE!</v>
      </c>
      <c r="F583" t="str">
        <f>CSV!K582</f>
        <v/>
      </c>
      <c r="G583" t="str">
        <f>CSV!L582</f>
        <v/>
      </c>
      <c r="H583" t="str">
        <f>IFERROR(VLOOKUP(G583,Sheet3!B:C,2,0),"")</f>
        <v/>
      </c>
      <c r="I583">
        <v>7</v>
      </c>
      <c r="K583" t="e">
        <f>VLOOKUP(G583,Sheet3!B:E,4,0)</f>
        <v>#N/A</v>
      </c>
      <c r="O583" s="10" t="e">
        <f t="shared" si="9"/>
        <v>#N/A</v>
      </c>
      <c r="P583" s="11" t="e">
        <f>VLOOKUP(C583,DE_PARA!H:I,2,0)</f>
        <v>#N/A</v>
      </c>
      <c r="Q583" s="11" t="e">
        <f>VLOOKUP(F583,'BASE CONTATOS'!C:D,2,0)</f>
        <v>#N/A</v>
      </c>
    </row>
    <row r="584" spans="2:17" hidden="1" x14ac:dyDescent="0.3">
      <c r="B584">
        <f>CSV!M583</f>
        <v>2020</v>
      </c>
      <c r="C584">
        <f>CSV!O583</f>
        <v>1</v>
      </c>
      <c r="D584" s="6">
        <f>CSV!P583</f>
        <v>17</v>
      </c>
      <c r="F584">
        <f>CSV!K583</f>
        <v>56365</v>
      </c>
      <c r="G584">
        <f>CSV!L583</f>
        <v>504</v>
      </c>
      <c r="H584" t="str">
        <f>IFERROR(VLOOKUP(G584,Sheet3!B:C,2,0),"")</f>
        <v>LEITE</v>
      </c>
      <c r="I584">
        <v>6</v>
      </c>
      <c r="K584">
        <f>VLOOKUP(G584,Sheet3!B:E,4,0)</f>
        <v>3.99</v>
      </c>
      <c r="O584" s="10">
        <f t="shared" si="9"/>
        <v>3.99</v>
      </c>
      <c r="P584" s="11" t="str">
        <f>VLOOKUP(C584,DE_PARA!H:I,2,0)</f>
        <v>Janeiro</v>
      </c>
      <c r="Q584" s="11" t="str">
        <f>VLOOKUP(F584,'BASE CONTATOS'!C:D,2,0)</f>
        <v>Dr. Januário</v>
      </c>
    </row>
    <row r="585" spans="2:17" hidden="1" x14ac:dyDescent="0.3">
      <c r="B585" t="str">
        <f>CSV!M584</f>
        <v/>
      </c>
      <c r="C585" t="str">
        <f>CSV!O584</f>
        <v/>
      </c>
      <c r="D585" s="6" t="e">
        <f>CSV!P584</f>
        <v>#VALUE!</v>
      </c>
      <c r="F585" t="str">
        <f>CSV!K584</f>
        <v/>
      </c>
      <c r="G585" t="str">
        <f>CSV!L584</f>
        <v/>
      </c>
      <c r="H585" t="str">
        <f>IFERROR(VLOOKUP(G585,Sheet3!B:C,2,0),"")</f>
        <v/>
      </c>
      <c r="I585">
        <v>8</v>
      </c>
      <c r="K585" t="e">
        <f>VLOOKUP(G585,Sheet3!B:E,4,0)</f>
        <v>#N/A</v>
      </c>
      <c r="O585" s="10" t="e">
        <f t="shared" si="9"/>
        <v>#N/A</v>
      </c>
      <c r="P585" s="11" t="e">
        <f>VLOOKUP(C585,DE_PARA!H:I,2,0)</f>
        <v>#N/A</v>
      </c>
      <c r="Q585" s="11" t="e">
        <f>VLOOKUP(F585,'BASE CONTATOS'!C:D,2,0)</f>
        <v>#N/A</v>
      </c>
    </row>
    <row r="586" spans="2:17" hidden="1" x14ac:dyDescent="0.3">
      <c r="B586">
        <f>CSV!M585</f>
        <v>2020</v>
      </c>
      <c r="C586">
        <f>CSV!O585</f>
        <v>1</v>
      </c>
      <c r="D586" s="6">
        <f>CSV!P585</f>
        <v>2</v>
      </c>
      <c r="F586">
        <f>CSV!K585</f>
        <v>12278</v>
      </c>
      <c r="G586">
        <f>CSV!L585</f>
        <v>9084</v>
      </c>
      <c r="H586" t="str">
        <f>IFERROR(VLOOKUP(G586,Sheet3!B:C,2,0),"")</f>
        <v>MEL</v>
      </c>
      <c r="I586">
        <v>2</v>
      </c>
      <c r="K586">
        <f>VLOOKUP(G586,Sheet3!B:E,4,0)</f>
        <v>19.190000000000001</v>
      </c>
      <c r="O586" s="10">
        <f t="shared" si="9"/>
        <v>19.190000000000001</v>
      </c>
      <c r="P586" s="11" t="str">
        <f>VLOOKUP(C586,DE_PARA!H:I,2,0)</f>
        <v>Janeiro</v>
      </c>
      <c r="Q586" s="11" t="str">
        <f>VLOOKUP(F586,'BASE CONTATOS'!C:D,2,0)</f>
        <v>Silvinha</v>
      </c>
    </row>
    <row r="587" spans="2:17" hidden="1" x14ac:dyDescent="0.3">
      <c r="B587" t="str">
        <f>CSV!M586</f>
        <v/>
      </c>
      <c r="C587" t="str">
        <f>CSV!O586</f>
        <v/>
      </c>
      <c r="D587" s="6" t="e">
        <f>CSV!P586</f>
        <v>#VALUE!</v>
      </c>
      <c r="F587" t="str">
        <f>CSV!K586</f>
        <v/>
      </c>
      <c r="G587" t="str">
        <f>CSV!L586</f>
        <v/>
      </c>
      <c r="H587" t="str">
        <f>IFERROR(VLOOKUP(G587,Sheet3!B:C,2,0),"")</f>
        <v/>
      </c>
      <c r="I587">
        <v>2</v>
      </c>
      <c r="K587" t="e">
        <f>VLOOKUP(G587,Sheet3!B:E,4,0)</f>
        <v>#N/A</v>
      </c>
      <c r="O587" s="10" t="e">
        <f t="shared" si="9"/>
        <v>#N/A</v>
      </c>
      <c r="P587" s="11" t="e">
        <f>VLOOKUP(C587,DE_PARA!H:I,2,0)</f>
        <v>#N/A</v>
      </c>
      <c r="Q587" s="11" t="e">
        <f>VLOOKUP(F587,'BASE CONTATOS'!C:D,2,0)</f>
        <v>#N/A</v>
      </c>
    </row>
    <row r="588" spans="2:17" hidden="1" x14ac:dyDescent="0.3">
      <c r="B588">
        <f>CSV!M587</f>
        <v>2020</v>
      </c>
      <c r="C588">
        <f>CSV!O587</f>
        <v>1</v>
      </c>
      <c r="D588" s="6">
        <f>CSV!P587</f>
        <v>22</v>
      </c>
      <c r="F588">
        <f>CSV!K587</f>
        <v>98663</v>
      </c>
      <c r="G588">
        <f>CSV!L587</f>
        <v>9084</v>
      </c>
      <c r="H588" t="str">
        <f>IFERROR(VLOOKUP(G588,Sheet3!B:C,2,0),"")</f>
        <v>MEL</v>
      </c>
      <c r="I588">
        <v>9</v>
      </c>
      <c r="K588">
        <f>VLOOKUP(G588,Sheet3!B:E,4,0)</f>
        <v>19.190000000000001</v>
      </c>
      <c r="O588" s="10">
        <f t="shared" si="9"/>
        <v>19.190000000000001</v>
      </c>
      <c r="P588" s="11" t="str">
        <f>VLOOKUP(C588,DE_PARA!H:I,2,0)</f>
        <v>Janeiro</v>
      </c>
      <c r="Q588" s="11" t="str">
        <f>VLOOKUP(F588,'BASE CONTATOS'!C:D,2,0)</f>
        <v>Natalia</v>
      </c>
    </row>
    <row r="589" spans="2:17" hidden="1" x14ac:dyDescent="0.3">
      <c r="B589" t="str">
        <f>CSV!M588</f>
        <v/>
      </c>
      <c r="C589" t="str">
        <f>CSV!O588</f>
        <v/>
      </c>
      <c r="D589" s="6" t="e">
        <f>CSV!P588</f>
        <v>#VALUE!</v>
      </c>
      <c r="F589" t="str">
        <f>CSV!K588</f>
        <v/>
      </c>
      <c r="G589" t="str">
        <f>CSV!L588</f>
        <v/>
      </c>
      <c r="H589" t="str">
        <f>IFERROR(VLOOKUP(G589,Sheet3!B:C,2,0),"")</f>
        <v/>
      </c>
      <c r="I589">
        <v>3</v>
      </c>
      <c r="K589" t="e">
        <f>VLOOKUP(G589,Sheet3!B:E,4,0)</f>
        <v>#N/A</v>
      </c>
      <c r="O589" s="10" t="e">
        <f t="shared" si="9"/>
        <v>#N/A</v>
      </c>
      <c r="P589" s="11" t="e">
        <f>VLOOKUP(C589,DE_PARA!H:I,2,0)</f>
        <v>#N/A</v>
      </c>
      <c r="Q589" s="11" t="e">
        <f>VLOOKUP(F589,'BASE CONTATOS'!C:D,2,0)</f>
        <v>#N/A</v>
      </c>
    </row>
    <row r="590" spans="2:17" hidden="1" x14ac:dyDescent="0.3">
      <c r="B590">
        <f>CSV!M589</f>
        <v>2020</v>
      </c>
      <c r="C590">
        <f>CSV!O589</f>
        <v>1</v>
      </c>
      <c r="D590" s="6">
        <f>CSV!P589</f>
        <v>8</v>
      </c>
      <c r="F590">
        <f>CSV!K589</f>
        <v>62286</v>
      </c>
      <c r="G590">
        <f>CSV!L589</f>
        <v>503</v>
      </c>
      <c r="H590" t="str">
        <f>IFERROR(VLOOKUP(G590,Sheet3!B:C,2,0),"")</f>
        <v>CARVÃO</v>
      </c>
      <c r="I590">
        <v>5</v>
      </c>
      <c r="K590">
        <f>VLOOKUP(G590,Sheet3!B:E,4,0)</f>
        <v>15.94</v>
      </c>
      <c r="O590" s="10">
        <f t="shared" si="9"/>
        <v>15.94</v>
      </c>
      <c r="P590" s="11" t="str">
        <f>VLOOKUP(C590,DE_PARA!H:I,2,0)</f>
        <v>Janeiro</v>
      </c>
      <c r="Q590" s="11" t="str">
        <f>VLOOKUP(F590,'BASE CONTATOS'!C:D,2,0)</f>
        <v>Steffan</v>
      </c>
    </row>
    <row r="591" spans="2:17" hidden="1" x14ac:dyDescent="0.3">
      <c r="B591" t="str">
        <f>CSV!M590</f>
        <v/>
      </c>
      <c r="C591" t="str">
        <f>CSV!O590</f>
        <v/>
      </c>
      <c r="D591" s="6" t="e">
        <f>CSV!P590</f>
        <v>#VALUE!</v>
      </c>
      <c r="F591" t="str">
        <f>CSV!K590</f>
        <v/>
      </c>
      <c r="G591" t="str">
        <f>CSV!L590</f>
        <v/>
      </c>
      <c r="H591" t="str">
        <f>IFERROR(VLOOKUP(G591,Sheet3!B:C,2,0),"")</f>
        <v/>
      </c>
      <c r="I591">
        <v>9</v>
      </c>
      <c r="K591" t="e">
        <f>VLOOKUP(G591,Sheet3!B:E,4,0)</f>
        <v>#N/A</v>
      </c>
      <c r="O591" s="10" t="e">
        <f t="shared" si="9"/>
        <v>#N/A</v>
      </c>
      <c r="P591" s="11" t="e">
        <f>VLOOKUP(C591,DE_PARA!H:I,2,0)</f>
        <v>#N/A</v>
      </c>
      <c r="Q591" s="11" t="e">
        <f>VLOOKUP(F591,'BASE CONTATOS'!C:D,2,0)</f>
        <v>#N/A</v>
      </c>
    </row>
    <row r="592" spans="2:17" hidden="1" x14ac:dyDescent="0.3">
      <c r="B592">
        <f>CSV!M591</f>
        <v>2020</v>
      </c>
      <c r="C592">
        <f>CSV!O591</f>
        <v>1</v>
      </c>
      <c r="D592" s="6">
        <f>CSV!P591</f>
        <v>10</v>
      </c>
      <c r="F592">
        <f>CSV!K591</f>
        <v>62286</v>
      </c>
      <c r="G592">
        <f>CSV!L591</f>
        <v>2350</v>
      </c>
      <c r="H592" t="str">
        <f>IFERROR(VLOOKUP(G592,Sheet3!B:C,2,0),"")</f>
        <v>BISCOITO</v>
      </c>
      <c r="I592">
        <v>2</v>
      </c>
      <c r="K592">
        <f>VLOOKUP(G592,Sheet3!B:E,4,0)</f>
        <v>3.94</v>
      </c>
      <c r="O592" s="10">
        <f t="shared" si="9"/>
        <v>3.94</v>
      </c>
      <c r="P592" s="11" t="str">
        <f>VLOOKUP(C592,DE_PARA!H:I,2,0)</f>
        <v>Janeiro</v>
      </c>
      <c r="Q592" s="11" t="str">
        <f>VLOOKUP(F592,'BASE CONTATOS'!C:D,2,0)</f>
        <v>Steffan</v>
      </c>
    </row>
    <row r="593" spans="2:17" hidden="1" x14ac:dyDescent="0.3">
      <c r="B593" t="str">
        <f>CSV!M592</f>
        <v/>
      </c>
      <c r="C593" t="str">
        <f>CSV!O592</f>
        <v/>
      </c>
      <c r="D593" s="6" t="e">
        <f>CSV!P592</f>
        <v>#VALUE!</v>
      </c>
      <c r="F593" t="str">
        <f>CSV!K592</f>
        <v/>
      </c>
      <c r="G593" t="str">
        <f>CSV!L592</f>
        <v/>
      </c>
      <c r="H593" t="str">
        <f>IFERROR(VLOOKUP(G593,Sheet3!B:C,2,0),"")</f>
        <v/>
      </c>
      <c r="I593">
        <v>10</v>
      </c>
      <c r="K593" t="e">
        <f>VLOOKUP(G593,Sheet3!B:E,4,0)</f>
        <v>#N/A</v>
      </c>
      <c r="O593" s="10" t="e">
        <f t="shared" si="9"/>
        <v>#N/A</v>
      </c>
      <c r="P593" s="11" t="e">
        <f>VLOOKUP(C593,DE_PARA!H:I,2,0)</f>
        <v>#N/A</v>
      </c>
      <c r="Q593" s="11" t="e">
        <f>VLOOKUP(F593,'BASE CONTATOS'!C:D,2,0)</f>
        <v>#N/A</v>
      </c>
    </row>
    <row r="594" spans="2:17" hidden="1" x14ac:dyDescent="0.3">
      <c r="B594">
        <f>CSV!M593</f>
        <v>2020</v>
      </c>
      <c r="C594">
        <f>CSV!O593</f>
        <v>1</v>
      </c>
      <c r="D594" s="6">
        <f>CSV!P593</f>
        <v>12</v>
      </c>
      <c r="F594">
        <f>CSV!K593</f>
        <v>62900</v>
      </c>
      <c r="G594">
        <f>CSV!L593</f>
        <v>988</v>
      </c>
      <c r="H594" t="str">
        <f>IFERROR(VLOOKUP(G594,Sheet3!B:C,2,0),"")</f>
        <v>MACARRÃO</v>
      </c>
      <c r="I594">
        <v>2</v>
      </c>
      <c r="K594">
        <f>VLOOKUP(G594,Sheet3!B:E,4,0)</f>
        <v>4.75</v>
      </c>
      <c r="O594" s="10">
        <f t="shared" si="9"/>
        <v>4.75</v>
      </c>
      <c r="P594" s="11" t="str">
        <f>VLOOKUP(C594,DE_PARA!H:I,2,0)</f>
        <v>Janeiro</v>
      </c>
      <c r="Q594" s="11" t="str">
        <f>VLOOKUP(F594,'BASE CONTATOS'!C:D,2,0)</f>
        <v>Bial</v>
      </c>
    </row>
    <row r="595" spans="2:17" hidden="1" x14ac:dyDescent="0.3">
      <c r="B595" t="str">
        <f>CSV!M594</f>
        <v/>
      </c>
      <c r="C595" t="str">
        <f>CSV!O594</f>
        <v/>
      </c>
      <c r="D595" s="6" t="e">
        <f>CSV!P594</f>
        <v>#VALUE!</v>
      </c>
      <c r="F595" t="str">
        <f>CSV!K594</f>
        <v/>
      </c>
      <c r="G595" t="str">
        <f>CSV!L594</f>
        <v/>
      </c>
      <c r="H595" t="str">
        <f>IFERROR(VLOOKUP(G595,Sheet3!B:C,2,0),"")</f>
        <v/>
      </c>
      <c r="I595">
        <v>5</v>
      </c>
      <c r="K595" t="e">
        <f>VLOOKUP(G595,Sheet3!B:E,4,0)</f>
        <v>#N/A</v>
      </c>
      <c r="O595" s="10" t="e">
        <f t="shared" si="9"/>
        <v>#N/A</v>
      </c>
      <c r="P595" s="11" t="e">
        <f>VLOOKUP(C595,DE_PARA!H:I,2,0)</f>
        <v>#N/A</v>
      </c>
      <c r="Q595" s="11" t="e">
        <f>VLOOKUP(F595,'BASE CONTATOS'!C:D,2,0)</f>
        <v>#N/A</v>
      </c>
    </row>
    <row r="596" spans="2:17" hidden="1" x14ac:dyDescent="0.3">
      <c r="B596">
        <f>CSV!M595</f>
        <v>2020</v>
      </c>
      <c r="C596">
        <f>CSV!O595</f>
        <v>1</v>
      </c>
      <c r="D596" s="6">
        <f>CSV!P595</f>
        <v>20</v>
      </c>
      <c r="F596">
        <f>CSV!K595</f>
        <v>61673</v>
      </c>
      <c r="G596">
        <f>CSV!L595</f>
        <v>9096</v>
      </c>
      <c r="H596" t="str">
        <f>IFERROR(VLOOKUP(G596,Sheet3!B:C,2,0),"")</f>
        <v>AVEIA</v>
      </c>
      <c r="I596">
        <v>6</v>
      </c>
      <c r="K596">
        <f>VLOOKUP(G596,Sheet3!B:E,4,0)</f>
        <v>13.9</v>
      </c>
      <c r="O596" s="10">
        <f t="shared" si="9"/>
        <v>13.9</v>
      </c>
      <c r="P596" s="11" t="str">
        <f>VLOOKUP(C596,DE_PARA!H:I,2,0)</f>
        <v>Janeiro</v>
      </c>
      <c r="Q596" s="11" t="str">
        <f>VLOOKUP(F596,'BASE CONTATOS'!C:D,2,0)</f>
        <v>Pedro</v>
      </c>
    </row>
    <row r="597" spans="2:17" hidden="1" x14ac:dyDescent="0.3">
      <c r="B597" t="str">
        <f>CSV!M596</f>
        <v/>
      </c>
      <c r="C597" t="str">
        <f>CSV!O596</f>
        <v/>
      </c>
      <c r="D597" s="6" t="e">
        <f>CSV!P596</f>
        <v>#VALUE!</v>
      </c>
      <c r="F597" t="str">
        <f>CSV!K596</f>
        <v/>
      </c>
      <c r="G597" t="str">
        <f>CSV!L596</f>
        <v/>
      </c>
      <c r="H597" t="str">
        <f>IFERROR(VLOOKUP(G597,Sheet3!B:C,2,0),"")</f>
        <v/>
      </c>
      <c r="I597">
        <v>8</v>
      </c>
      <c r="K597" t="e">
        <f>VLOOKUP(G597,Sheet3!B:E,4,0)</f>
        <v>#N/A</v>
      </c>
      <c r="O597" s="10" t="e">
        <f t="shared" si="9"/>
        <v>#N/A</v>
      </c>
      <c r="P597" s="11" t="e">
        <f>VLOOKUP(C597,DE_PARA!H:I,2,0)</f>
        <v>#N/A</v>
      </c>
      <c r="Q597" s="11" t="e">
        <f>VLOOKUP(F597,'BASE CONTATOS'!C:D,2,0)</f>
        <v>#N/A</v>
      </c>
    </row>
    <row r="598" spans="2:17" hidden="1" x14ac:dyDescent="0.3">
      <c r="B598">
        <f>CSV!M597</f>
        <v>2020</v>
      </c>
      <c r="C598">
        <f>CSV!O597</f>
        <v>1</v>
      </c>
      <c r="D598" s="6">
        <f>CSV!P597</f>
        <v>28</v>
      </c>
      <c r="F598">
        <f>CSV!K597</f>
        <v>56365</v>
      </c>
      <c r="G598">
        <f>CSV!L597</f>
        <v>2349</v>
      </c>
      <c r="H598" t="str">
        <f>IFERROR(VLOOKUP(G598,Sheet3!B:C,2,0),"")</f>
        <v>AÇÚCAR</v>
      </c>
      <c r="I598">
        <v>6</v>
      </c>
      <c r="K598">
        <f>VLOOKUP(G598,Sheet3!B:E,4,0)</f>
        <v>10.74</v>
      </c>
      <c r="O598" s="10">
        <f t="shared" si="9"/>
        <v>10.74</v>
      </c>
      <c r="P598" s="11" t="str">
        <f>VLOOKUP(C598,DE_PARA!H:I,2,0)</f>
        <v>Janeiro</v>
      </c>
      <c r="Q598" s="11" t="str">
        <f>VLOOKUP(F598,'BASE CONTATOS'!C:D,2,0)</f>
        <v>Dr. Januário</v>
      </c>
    </row>
    <row r="599" spans="2:17" hidden="1" x14ac:dyDescent="0.3">
      <c r="B599" t="str">
        <f>CSV!M598</f>
        <v/>
      </c>
      <c r="C599" t="str">
        <f>CSV!O598</f>
        <v/>
      </c>
      <c r="D599" s="6" t="e">
        <f>CSV!P598</f>
        <v>#VALUE!</v>
      </c>
      <c r="F599" t="str">
        <f>CSV!K598</f>
        <v/>
      </c>
      <c r="G599" t="str">
        <f>CSV!L598</f>
        <v/>
      </c>
      <c r="H599" t="str">
        <f>IFERROR(VLOOKUP(G599,Sheet3!B:C,2,0),"")</f>
        <v/>
      </c>
      <c r="I599">
        <v>5</v>
      </c>
      <c r="K599" t="e">
        <f>VLOOKUP(G599,Sheet3!B:E,4,0)</f>
        <v>#N/A</v>
      </c>
      <c r="O599" s="10" t="e">
        <f t="shared" si="9"/>
        <v>#N/A</v>
      </c>
      <c r="P599" s="11" t="e">
        <f>VLOOKUP(C599,DE_PARA!H:I,2,0)</f>
        <v>#N/A</v>
      </c>
      <c r="Q599" s="11" t="e">
        <f>VLOOKUP(F599,'BASE CONTATOS'!C:D,2,0)</f>
        <v>#N/A</v>
      </c>
    </row>
    <row r="600" spans="2:17" hidden="1" x14ac:dyDescent="0.3">
      <c r="B600">
        <f>CSV!M599</f>
        <v>2020</v>
      </c>
      <c r="C600">
        <f>CSV!O599</f>
        <v>1</v>
      </c>
      <c r="D600" s="6">
        <f>CSV!P599</f>
        <v>21</v>
      </c>
      <c r="F600">
        <f>CSV!K599</f>
        <v>90364</v>
      </c>
      <c r="G600">
        <f>CSV!L599</f>
        <v>988</v>
      </c>
      <c r="H600" t="str">
        <f>IFERROR(VLOOKUP(G600,Sheet3!B:C,2,0),"")</f>
        <v>MACARRÃO</v>
      </c>
      <c r="I600">
        <v>7</v>
      </c>
      <c r="K600">
        <f>VLOOKUP(G600,Sheet3!B:E,4,0)</f>
        <v>4.75</v>
      </c>
      <c r="O600" s="10">
        <f t="shared" si="9"/>
        <v>4.75</v>
      </c>
      <c r="P600" s="11" t="str">
        <f>VLOOKUP(C600,DE_PARA!H:I,2,0)</f>
        <v>Janeiro</v>
      </c>
      <c r="Q600" s="11" t="str">
        <f>VLOOKUP(F600,'BASE CONTATOS'!C:D,2,0)</f>
        <v>Thomaz</v>
      </c>
    </row>
    <row r="601" spans="2:17" hidden="1" x14ac:dyDescent="0.3">
      <c r="B601" t="str">
        <f>CSV!M600</f>
        <v/>
      </c>
      <c r="C601" t="str">
        <f>CSV!O600</f>
        <v/>
      </c>
      <c r="D601" s="6" t="e">
        <f>CSV!P600</f>
        <v>#VALUE!</v>
      </c>
      <c r="F601" t="str">
        <f>CSV!K600</f>
        <v/>
      </c>
      <c r="G601" t="str">
        <f>CSV!L600</f>
        <v/>
      </c>
      <c r="H601" t="str">
        <f>IFERROR(VLOOKUP(G601,Sheet3!B:C,2,0),"")</f>
        <v/>
      </c>
      <c r="I601">
        <v>2</v>
      </c>
      <c r="K601" t="e">
        <f>VLOOKUP(G601,Sheet3!B:E,4,0)</f>
        <v>#N/A</v>
      </c>
      <c r="O601" s="10" t="e">
        <f t="shared" si="9"/>
        <v>#N/A</v>
      </c>
      <c r="P601" s="11" t="e">
        <f>VLOOKUP(C601,DE_PARA!H:I,2,0)</f>
        <v>#N/A</v>
      </c>
      <c r="Q601" s="11" t="e">
        <f>VLOOKUP(F601,'BASE CONTATOS'!C:D,2,0)</f>
        <v>#N/A</v>
      </c>
    </row>
    <row r="602" spans="2:17" hidden="1" x14ac:dyDescent="0.3">
      <c r="B602">
        <f>CSV!M601</f>
        <v>2020</v>
      </c>
      <c r="C602">
        <f>CSV!O601</f>
        <v>1</v>
      </c>
      <c r="D602" s="6">
        <f>CSV!P601</f>
        <v>4</v>
      </c>
      <c r="F602">
        <f>CSV!K601</f>
        <v>90364</v>
      </c>
      <c r="G602">
        <f>CSV!L601</f>
        <v>2349</v>
      </c>
      <c r="H602" t="str">
        <f>IFERROR(VLOOKUP(G602,Sheet3!B:C,2,0),"")</f>
        <v>AÇÚCAR</v>
      </c>
      <c r="I602">
        <v>6</v>
      </c>
      <c r="K602">
        <f>VLOOKUP(G602,Sheet3!B:E,4,0)</f>
        <v>10.74</v>
      </c>
      <c r="O602" s="10">
        <f t="shared" si="9"/>
        <v>10.74</v>
      </c>
      <c r="P602" s="11" t="str">
        <f>VLOOKUP(C602,DE_PARA!H:I,2,0)</f>
        <v>Janeiro</v>
      </c>
      <c r="Q602" s="11" t="str">
        <f>VLOOKUP(F602,'BASE CONTATOS'!C:D,2,0)</f>
        <v>Thomaz</v>
      </c>
    </row>
    <row r="603" spans="2:17" hidden="1" x14ac:dyDescent="0.3">
      <c r="B603" t="str">
        <f>CSV!M602</f>
        <v/>
      </c>
      <c r="C603" t="str">
        <f>CSV!O602</f>
        <v/>
      </c>
      <c r="D603" s="6" t="e">
        <f>CSV!P602</f>
        <v>#VALUE!</v>
      </c>
      <c r="F603" t="str">
        <f>CSV!K602</f>
        <v/>
      </c>
      <c r="G603" t="str">
        <f>CSV!L602</f>
        <v/>
      </c>
      <c r="H603" t="str">
        <f>IFERROR(VLOOKUP(G603,Sheet3!B:C,2,0),"")</f>
        <v/>
      </c>
      <c r="I603">
        <v>6</v>
      </c>
      <c r="K603" t="e">
        <f>VLOOKUP(G603,Sheet3!B:E,4,0)</f>
        <v>#N/A</v>
      </c>
      <c r="O603" s="10" t="e">
        <f t="shared" si="9"/>
        <v>#N/A</v>
      </c>
      <c r="P603" s="11" t="e">
        <f>VLOOKUP(C603,DE_PARA!H:I,2,0)</f>
        <v>#N/A</v>
      </c>
      <c r="Q603" s="11" t="e">
        <f>VLOOKUP(F603,'BASE CONTATOS'!C:D,2,0)</f>
        <v>#N/A</v>
      </c>
    </row>
    <row r="604" spans="2:17" hidden="1" x14ac:dyDescent="0.3">
      <c r="B604">
        <f>CSV!M603</f>
        <v>2020</v>
      </c>
      <c r="C604">
        <f>CSV!O603</f>
        <v>2</v>
      </c>
      <c r="D604" s="6">
        <f>CSV!P603</f>
        <v>14</v>
      </c>
      <c r="F604">
        <f>CSV!K603</f>
        <v>56365</v>
      </c>
      <c r="G604">
        <f>CSV!L603</f>
        <v>2349</v>
      </c>
      <c r="H604" t="str">
        <f>IFERROR(VLOOKUP(G604,Sheet3!B:C,2,0),"")</f>
        <v>AÇÚCAR</v>
      </c>
      <c r="I604">
        <v>3</v>
      </c>
      <c r="K604">
        <f>VLOOKUP(G604,Sheet3!B:E,4,0)</f>
        <v>10.74</v>
      </c>
      <c r="O604" s="10">
        <f t="shared" si="9"/>
        <v>10.74</v>
      </c>
      <c r="P604" s="11" t="str">
        <f>VLOOKUP(C604,DE_PARA!H:I,2,0)</f>
        <v>Fevereiro</v>
      </c>
      <c r="Q604" s="11" t="str">
        <f>VLOOKUP(F604,'BASE CONTATOS'!C:D,2,0)</f>
        <v>Dr. Januário</v>
      </c>
    </row>
    <row r="605" spans="2:17" hidden="1" x14ac:dyDescent="0.3">
      <c r="B605" t="str">
        <f>CSV!M604</f>
        <v/>
      </c>
      <c r="C605" t="str">
        <f>CSV!O604</f>
        <v/>
      </c>
      <c r="D605" s="6" t="e">
        <f>CSV!P604</f>
        <v>#VALUE!</v>
      </c>
      <c r="F605" t="str">
        <f>CSV!K604</f>
        <v/>
      </c>
      <c r="G605" t="str">
        <f>CSV!L604</f>
        <v/>
      </c>
      <c r="H605" t="str">
        <f>IFERROR(VLOOKUP(G605,Sheet3!B:C,2,0),"")</f>
        <v/>
      </c>
      <c r="I605">
        <v>10</v>
      </c>
      <c r="K605" t="e">
        <f>VLOOKUP(G605,Sheet3!B:E,4,0)</f>
        <v>#N/A</v>
      </c>
      <c r="O605" s="10" t="e">
        <f t="shared" si="9"/>
        <v>#N/A</v>
      </c>
      <c r="P605" s="11" t="e">
        <f>VLOOKUP(C605,DE_PARA!H:I,2,0)</f>
        <v>#N/A</v>
      </c>
      <c r="Q605" s="11" t="e">
        <f>VLOOKUP(F605,'BASE CONTATOS'!C:D,2,0)</f>
        <v>#N/A</v>
      </c>
    </row>
    <row r="606" spans="2:17" hidden="1" x14ac:dyDescent="0.3">
      <c r="B606">
        <f>CSV!M605</f>
        <v>2020</v>
      </c>
      <c r="C606">
        <f>CSV!O605</f>
        <v>2</v>
      </c>
      <c r="D606" s="6">
        <f>CSV!P605</f>
        <v>14</v>
      </c>
      <c r="F606">
        <f>CSV!K605</f>
        <v>27697</v>
      </c>
      <c r="G606">
        <f>CSV!L605</f>
        <v>503</v>
      </c>
      <c r="H606" t="str">
        <f>IFERROR(VLOOKUP(G606,Sheet3!B:C,2,0),"")</f>
        <v>CARVÃO</v>
      </c>
      <c r="I606">
        <v>2</v>
      </c>
      <c r="K606">
        <f>VLOOKUP(G606,Sheet3!B:E,4,0)</f>
        <v>15.94</v>
      </c>
      <c r="O606" s="10">
        <f t="shared" si="9"/>
        <v>15.94</v>
      </c>
      <c r="P606" s="11" t="str">
        <f>VLOOKUP(C606,DE_PARA!H:I,2,0)</f>
        <v>Fevereiro</v>
      </c>
      <c r="Q606" s="11" t="e">
        <f>VLOOKUP(F606,'BASE CONTATOS'!C:D,2,0)</f>
        <v>#N/A</v>
      </c>
    </row>
    <row r="607" spans="2:17" hidden="1" x14ac:dyDescent="0.3">
      <c r="B607" t="str">
        <f>CSV!M606</f>
        <v/>
      </c>
      <c r="C607" t="str">
        <f>CSV!O606</f>
        <v/>
      </c>
      <c r="D607" s="6" t="e">
        <f>CSV!P606</f>
        <v>#VALUE!</v>
      </c>
      <c r="F607" t="str">
        <f>CSV!K606</f>
        <v/>
      </c>
      <c r="G607" t="str">
        <f>CSV!L606</f>
        <v/>
      </c>
      <c r="H607" t="str">
        <f>IFERROR(VLOOKUP(G607,Sheet3!B:C,2,0),"")</f>
        <v/>
      </c>
      <c r="I607">
        <v>8</v>
      </c>
      <c r="K607" t="e">
        <f>VLOOKUP(G607,Sheet3!B:E,4,0)</f>
        <v>#N/A</v>
      </c>
      <c r="O607" s="10" t="e">
        <f t="shared" si="9"/>
        <v>#N/A</v>
      </c>
      <c r="P607" s="11" t="e">
        <f>VLOOKUP(C607,DE_PARA!H:I,2,0)</f>
        <v>#N/A</v>
      </c>
      <c r="Q607" s="11" t="e">
        <f>VLOOKUP(F607,'BASE CONTATOS'!C:D,2,0)</f>
        <v>#N/A</v>
      </c>
    </row>
    <row r="608" spans="2:17" hidden="1" x14ac:dyDescent="0.3">
      <c r="B608">
        <f>CSV!M607</f>
        <v>2020</v>
      </c>
      <c r="C608">
        <f>CSV!O607</f>
        <v>2</v>
      </c>
      <c r="D608" s="6">
        <f>CSV!P607</f>
        <v>2</v>
      </c>
      <c r="F608">
        <f>CSV!K607</f>
        <v>56365</v>
      </c>
      <c r="G608">
        <f>CSV!L607</f>
        <v>1164</v>
      </c>
      <c r="H608" t="str">
        <f>IFERROR(VLOOKUP(G608,Sheet3!B:C,2,0),"")</f>
        <v>QUEIJO</v>
      </c>
      <c r="I608">
        <v>3</v>
      </c>
      <c r="K608">
        <f>VLOOKUP(G608,Sheet3!B:E,4,0)</f>
        <v>27.41</v>
      </c>
      <c r="O608" s="10">
        <f t="shared" si="9"/>
        <v>27.41</v>
      </c>
      <c r="P608" s="11" t="str">
        <f>VLOOKUP(C608,DE_PARA!H:I,2,0)</f>
        <v>Fevereiro</v>
      </c>
      <c r="Q608" s="11" t="str">
        <f>VLOOKUP(F608,'BASE CONTATOS'!C:D,2,0)</f>
        <v>Dr. Januário</v>
      </c>
    </row>
    <row r="609" spans="2:17" hidden="1" x14ac:dyDescent="0.3">
      <c r="B609" t="str">
        <f>CSV!M608</f>
        <v/>
      </c>
      <c r="C609" t="str">
        <f>CSV!O608</f>
        <v/>
      </c>
      <c r="D609" s="6" t="e">
        <f>CSV!P608</f>
        <v>#VALUE!</v>
      </c>
      <c r="F609" t="str">
        <f>CSV!K608</f>
        <v/>
      </c>
      <c r="G609" t="str">
        <f>CSV!L608</f>
        <v/>
      </c>
      <c r="H609" t="str">
        <f>IFERROR(VLOOKUP(G609,Sheet3!B:C,2,0),"")</f>
        <v/>
      </c>
      <c r="I609">
        <v>2</v>
      </c>
      <c r="K609" t="e">
        <f>VLOOKUP(G609,Sheet3!B:E,4,0)</f>
        <v>#N/A</v>
      </c>
      <c r="O609" s="10" t="e">
        <f t="shared" si="9"/>
        <v>#N/A</v>
      </c>
      <c r="P609" s="11" t="e">
        <f>VLOOKUP(C609,DE_PARA!H:I,2,0)</f>
        <v>#N/A</v>
      </c>
      <c r="Q609" s="11" t="e">
        <f>VLOOKUP(F609,'BASE CONTATOS'!C:D,2,0)</f>
        <v>#N/A</v>
      </c>
    </row>
    <row r="610" spans="2:17" hidden="1" x14ac:dyDescent="0.3">
      <c r="B610">
        <f>CSV!M609</f>
        <v>2020</v>
      </c>
      <c r="C610">
        <f>CSV!O609</f>
        <v>2</v>
      </c>
      <c r="D610" s="6">
        <f>CSV!P609</f>
        <v>11</v>
      </c>
      <c r="F610">
        <f>CSV!K609</f>
        <v>56365</v>
      </c>
      <c r="G610">
        <f>CSV!L609</f>
        <v>988</v>
      </c>
      <c r="H610" t="str">
        <f>IFERROR(VLOOKUP(G610,Sheet3!B:C,2,0),"")</f>
        <v>MACARRÃO</v>
      </c>
      <c r="I610">
        <v>5</v>
      </c>
      <c r="K610">
        <f>VLOOKUP(G610,Sheet3!B:E,4,0)</f>
        <v>4.75</v>
      </c>
      <c r="O610" s="10">
        <f t="shared" si="9"/>
        <v>4.75</v>
      </c>
      <c r="P610" s="11" t="str">
        <f>VLOOKUP(C610,DE_PARA!H:I,2,0)</f>
        <v>Fevereiro</v>
      </c>
      <c r="Q610" s="11" t="str">
        <f>VLOOKUP(F610,'BASE CONTATOS'!C:D,2,0)</f>
        <v>Dr. Januário</v>
      </c>
    </row>
    <row r="611" spans="2:17" hidden="1" x14ac:dyDescent="0.3">
      <c r="B611" t="str">
        <f>CSV!M610</f>
        <v/>
      </c>
      <c r="C611" t="str">
        <f>CSV!O610</f>
        <v/>
      </c>
      <c r="D611" s="6" t="e">
        <f>CSV!P610</f>
        <v>#VALUE!</v>
      </c>
      <c r="F611" t="str">
        <f>CSV!K610</f>
        <v/>
      </c>
      <c r="G611" t="str">
        <f>CSV!L610</f>
        <v/>
      </c>
      <c r="H611" t="str">
        <f>IFERROR(VLOOKUP(G611,Sheet3!B:C,2,0),"")</f>
        <v/>
      </c>
      <c r="I611">
        <v>10</v>
      </c>
      <c r="K611" t="e">
        <f>VLOOKUP(G611,Sheet3!B:E,4,0)</f>
        <v>#N/A</v>
      </c>
      <c r="O611" s="10" t="e">
        <f t="shared" si="9"/>
        <v>#N/A</v>
      </c>
      <c r="P611" s="11" t="e">
        <f>VLOOKUP(C611,DE_PARA!H:I,2,0)</f>
        <v>#N/A</v>
      </c>
      <c r="Q611" s="11" t="e">
        <f>VLOOKUP(F611,'BASE CONTATOS'!C:D,2,0)</f>
        <v>#N/A</v>
      </c>
    </row>
    <row r="612" spans="2:17" hidden="1" x14ac:dyDescent="0.3">
      <c r="B612">
        <f>CSV!M611</f>
        <v>2020</v>
      </c>
      <c r="C612">
        <f>CSV!O611</f>
        <v>2</v>
      </c>
      <c r="D612" s="6">
        <f>CSV!P611</f>
        <v>23</v>
      </c>
      <c r="F612">
        <f>CSV!K611</f>
        <v>90364</v>
      </c>
      <c r="G612">
        <f>CSV!L611</f>
        <v>2349</v>
      </c>
      <c r="H612" t="str">
        <f>IFERROR(VLOOKUP(G612,Sheet3!B:C,2,0),"")</f>
        <v>AÇÚCAR</v>
      </c>
      <c r="I612">
        <v>8</v>
      </c>
      <c r="K612">
        <f>VLOOKUP(G612,Sheet3!B:E,4,0)</f>
        <v>10.74</v>
      </c>
      <c r="O612" s="10">
        <f t="shared" si="9"/>
        <v>10.74</v>
      </c>
      <c r="P612" s="11" t="str">
        <f>VLOOKUP(C612,DE_PARA!H:I,2,0)</f>
        <v>Fevereiro</v>
      </c>
      <c r="Q612" s="11" t="str">
        <f>VLOOKUP(F612,'BASE CONTATOS'!C:D,2,0)</f>
        <v>Thomaz</v>
      </c>
    </row>
    <row r="613" spans="2:17" hidden="1" x14ac:dyDescent="0.3">
      <c r="B613" t="str">
        <f>CSV!M612</f>
        <v/>
      </c>
      <c r="C613" t="str">
        <f>CSV!O612</f>
        <v/>
      </c>
      <c r="D613" s="6" t="e">
        <f>CSV!P612</f>
        <v>#VALUE!</v>
      </c>
      <c r="F613" t="str">
        <f>CSV!K612</f>
        <v/>
      </c>
      <c r="G613" t="str">
        <f>CSV!L612</f>
        <v/>
      </c>
      <c r="H613" t="str">
        <f>IFERROR(VLOOKUP(G613,Sheet3!B:C,2,0),"")</f>
        <v/>
      </c>
      <c r="I613">
        <v>8</v>
      </c>
      <c r="K613" t="e">
        <f>VLOOKUP(G613,Sheet3!B:E,4,0)</f>
        <v>#N/A</v>
      </c>
      <c r="O613" s="10" t="e">
        <f t="shared" si="9"/>
        <v>#N/A</v>
      </c>
      <c r="P613" s="11" t="e">
        <f>VLOOKUP(C613,DE_PARA!H:I,2,0)</f>
        <v>#N/A</v>
      </c>
      <c r="Q613" s="11" t="e">
        <f>VLOOKUP(F613,'BASE CONTATOS'!C:D,2,0)</f>
        <v>#N/A</v>
      </c>
    </row>
    <row r="614" spans="2:17" hidden="1" x14ac:dyDescent="0.3">
      <c r="B614">
        <f>CSV!M613</f>
        <v>2020</v>
      </c>
      <c r="C614">
        <f>CSV!O613</f>
        <v>2</v>
      </c>
      <c r="D614" s="6">
        <f>CSV!P613</f>
        <v>1</v>
      </c>
      <c r="F614">
        <f>CSV!K613</f>
        <v>27697</v>
      </c>
      <c r="G614">
        <f>CSV!L613</f>
        <v>2349</v>
      </c>
      <c r="H614" t="str">
        <f>IFERROR(VLOOKUP(G614,Sheet3!B:C,2,0),"")</f>
        <v>AÇÚCAR</v>
      </c>
      <c r="I614">
        <v>1</v>
      </c>
      <c r="K614">
        <f>VLOOKUP(G614,Sheet3!B:E,4,0)</f>
        <v>10.74</v>
      </c>
      <c r="O614" s="10">
        <f t="shared" si="9"/>
        <v>10.74</v>
      </c>
      <c r="P614" s="11" t="str">
        <f>VLOOKUP(C614,DE_PARA!H:I,2,0)</f>
        <v>Fevereiro</v>
      </c>
      <c r="Q614" s="11" t="e">
        <f>VLOOKUP(F614,'BASE CONTATOS'!C:D,2,0)</f>
        <v>#N/A</v>
      </c>
    </row>
    <row r="615" spans="2:17" hidden="1" x14ac:dyDescent="0.3">
      <c r="B615" t="str">
        <f>CSV!M614</f>
        <v/>
      </c>
      <c r="C615" t="str">
        <f>CSV!O614</f>
        <v/>
      </c>
      <c r="D615" s="6" t="e">
        <f>CSV!P614</f>
        <v>#VALUE!</v>
      </c>
      <c r="F615" t="str">
        <f>CSV!K614</f>
        <v/>
      </c>
      <c r="G615" t="str">
        <f>CSV!L614</f>
        <v/>
      </c>
      <c r="H615" t="str">
        <f>IFERROR(VLOOKUP(G615,Sheet3!B:C,2,0),"")</f>
        <v/>
      </c>
      <c r="I615">
        <v>7</v>
      </c>
      <c r="K615" t="e">
        <f>VLOOKUP(G615,Sheet3!B:E,4,0)</f>
        <v>#N/A</v>
      </c>
      <c r="O615" s="10" t="e">
        <f t="shared" si="9"/>
        <v>#N/A</v>
      </c>
      <c r="P615" s="11" t="e">
        <f>VLOOKUP(C615,DE_PARA!H:I,2,0)</f>
        <v>#N/A</v>
      </c>
      <c r="Q615" s="11" t="e">
        <f>VLOOKUP(F615,'BASE CONTATOS'!C:D,2,0)</f>
        <v>#N/A</v>
      </c>
    </row>
    <row r="616" spans="2:17" hidden="1" x14ac:dyDescent="0.3">
      <c r="B616">
        <f>CSV!M615</f>
        <v>2020</v>
      </c>
      <c r="C616">
        <f>CSV!O615</f>
        <v>2</v>
      </c>
      <c r="D616" s="6">
        <f>CSV!P615</f>
        <v>28</v>
      </c>
      <c r="F616">
        <f>CSV!K615</f>
        <v>27697</v>
      </c>
      <c r="G616">
        <f>CSV!L615</f>
        <v>504</v>
      </c>
      <c r="H616" t="str">
        <f>IFERROR(VLOOKUP(G616,Sheet3!B:C,2,0),"")</f>
        <v>LEITE</v>
      </c>
      <c r="I616">
        <v>7</v>
      </c>
      <c r="K616">
        <f>VLOOKUP(G616,Sheet3!B:E,4,0)</f>
        <v>3.99</v>
      </c>
      <c r="O616" s="10">
        <f t="shared" si="9"/>
        <v>3.99</v>
      </c>
      <c r="P616" s="11" t="str">
        <f>VLOOKUP(C616,DE_PARA!H:I,2,0)</f>
        <v>Fevereiro</v>
      </c>
      <c r="Q616" s="11" t="e">
        <f>VLOOKUP(F616,'BASE CONTATOS'!C:D,2,0)</f>
        <v>#N/A</v>
      </c>
    </row>
    <row r="617" spans="2:17" hidden="1" x14ac:dyDescent="0.3">
      <c r="B617" t="str">
        <f>CSV!M616</f>
        <v/>
      </c>
      <c r="C617" t="str">
        <f>CSV!O616</f>
        <v/>
      </c>
      <c r="D617" s="6" t="e">
        <f>CSV!P616</f>
        <v>#VALUE!</v>
      </c>
      <c r="F617" t="str">
        <f>CSV!K616</f>
        <v/>
      </c>
      <c r="G617" t="str">
        <f>CSV!L616</f>
        <v/>
      </c>
      <c r="H617" t="str">
        <f>IFERROR(VLOOKUP(G617,Sheet3!B:C,2,0),"")</f>
        <v/>
      </c>
      <c r="I617">
        <v>5</v>
      </c>
      <c r="K617" t="e">
        <f>VLOOKUP(G617,Sheet3!B:E,4,0)</f>
        <v>#N/A</v>
      </c>
      <c r="O617" s="10" t="e">
        <f t="shared" si="9"/>
        <v>#N/A</v>
      </c>
      <c r="P617" s="11" t="e">
        <f>VLOOKUP(C617,DE_PARA!H:I,2,0)</f>
        <v>#N/A</v>
      </c>
      <c r="Q617" s="11" t="e">
        <f>VLOOKUP(F617,'BASE CONTATOS'!C:D,2,0)</f>
        <v>#N/A</v>
      </c>
    </row>
    <row r="618" spans="2:17" hidden="1" x14ac:dyDescent="0.3">
      <c r="B618">
        <f>CSV!M617</f>
        <v>2020</v>
      </c>
      <c r="C618">
        <f>CSV!O617</f>
        <v>2</v>
      </c>
      <c r="D618" s="6">
        <f>CSV!P617</f>
        <v>28</v>
      </c>
      <c r="F618">
        <f>CSV!K617</f>
        <v>98663</v>
      </c>
      <c r="G618">
        <f>CSV!L617</f>
        <v>9084</v>
      </c>
      <c r="H618" t="str">
        <f>IFERROR(VLOOKUP(G618,Sheet3!B:C,2,0),"")</f>
        <v>MEL</v>
      </c>
      <c r="I618">
        <v>3</v>
      </c>
      <c r="K618">
        <f>VLOOKUP(G618,Sheet3!B:E,4,0)</f>
        <v>19.190000000000001</v>
      </c>
      <c r="O618" s="10">
        <f t="shared" si="9"/>
        <v>19.190000000000001</v>
      </c>
      <c r="P618" s="11" t="str">
        <f>VLOOKUP(C618,DE_PARA!H:I,2,0)</f>
        <v>Fevereiro</v>
      </c>
      <c r="Q618" s="11" t="str">
        <f>VLOOKUP(F618,'BASE CONTATOS'!C:D,2,0)</f>
        <v>Natalia</v>
      </c>
    </row>
    <row r="619" spans="2:17" hidden="1" x14ac:dyDescent="0.3">
      <c r="B619" t="str">
        <f>CSV!M618</f>
        <v/>
      </c>
      <c r="C619" t="str">
        <f>CSV!O618</f>
        <v/>
      </c>
      <c r="D619" s="6" t="e">
        <f>CSV!P618</f>
        <v>#VALUE!</v>
      </c>
      <c r="F619" t="str">
        <f>CSV!K618</f>
        <v/>
      </c>
      <c r="G619" t="str">
        <f>CSV!L618</f>
        <v/>
      </c>
      <c r="H619" t="str">
        <f>IFERROR(VLOOKUP(G619,Sheet3!B:C,2,0),"")</f>
        <v/>
      </c>
      <c r="I619">
        <v>4</v>
      </c>
      <c r="K619" t="e">
        <f>VLOOKUP(G619,Sheet3!B:E,4,0)</f>
        <v>#N/A</v>
      </c>
      <c r="O619" s="10" t="e">
        <f t="shared" si="9"/>
        <v>#N/A</v>
      </c>
      <c r="P619" s="11" t="e">
        <f>VLOOKUP(C619,DE_PARA!H:I,2,0)</f>
        <v>#N/A</v>
      </c>
      <c r="Q619" s="11" t="e">
        <f>VLOOKUP(F619,'BASE CONTATOS'!C:D,2,0)</f>
        <v>#N/A</v>
      </c>
    </row>
    <row r="620" spans="2:17" hidden="1" x14ac:dyDescent="0.3">
      <c r="B620">
        <f>CSV!M619</f>
        <v>2020</v>
      </c>
      <c r="C620">
        <f>CSV!O619</f>
        <v>2</v>
      </c>
      <c r="D620" s="6">
        <f>CSV!P619</f>
        <v>8</v>
      </c>
      <c r="F620">
        <f>CSV!K619</f>
        <v>62286</v>
      </c>
      <c r="G620">
        <f>CSV!L619</f>
        <v>1164</v>
      </c>
      <c r="H620" t="str">
        <f>IFERROR(VLOOKUP(G620,Sheet3!B:C,2,0),"")</f>
        <v>QUEIJO</v>
      </c>
      <c r="I620">
        <v>8</v>
      </c>
      <c r="K620">
        <f>VLOOKUP(G620,Sheet3!B:E,4,0)</f>
        <v>27.41</v>
      </c>
      <c r="O620" s="10">
        <f t="shared" si="9"/>
        <v>27.41</v>
      </c>
      <c r="P620" s="11" t="str">
        <f>VLOOKUP(C620,DE_PARA!H:I,2,0)</f>
        <v>Fevereiro</v>
      </c>
      <c r="Q620" s="11" t="str">
        <f>VLOOKUP(F620,'BASE CONTATOS'!C:D,2,0)</f>
        <v>Steffan</v>
      </c>
    </row>
    <row r="621" spans="2:17" hidden="1" x14ac:dyDescent="0.3">
      <c r="B621" t="str">
        <f>CSV!M620</f>
        <v/>
      </c>
      <c r="C621" t="str">
        <f>CSV!O620</f>
        <v/>
      </c>
      <c r="D621" s="6" t="e">
        <f>CSV!P620</f>
        <v>#VALUE!</v>
      </c>
      <c r="F621" t="str">
        <f>CSV!K620</f>
        <v/>
      </c>
      <c r="G621" t="str">
        <f>CSV!L620</f>
        <v/>
      </c>
      <c r="H621" t="str">
        <f>IFERROR(VLOOKUP(G621,Sheet3!B:C,2,0),"")</f>
        <v/>
      </c>
      <c r="I621">
        <v>4</v>
      </c>
      <c r="K621" t="e">
        <f>VLOOKUP(G621,Sheet3!B:E,4,0)</f>
        <v>#N/A</v>
      </c>
      <c r="O621" s="10" t="e">
        <f t="shared" si="9"/>
        <v>#N/A</v>
      </c>
      <c r="P621" s="11" t="e">
        <f>VLOOKUP(C621,DE_PARA!H:I,2,0)</f>
        <v>#N/A</v>
      </c>
      <c r="Q621" s="11" t="e">
        <f>VLOOKUP(F621,'BASE CONTATOS'!C:D,2,0)</f>
        <v>#N/A</v>
      </c>
    </row>
    <row r="622" spans="2:17" hidden="1" x14ac:dyDescent="0.3">
      <c r="B622">
        <f>CSV!M621</f>
        <v>2020</v>
      </c>
      <c r="C622">
        <f>CSV!O621</f>
        <v>2</v>
      </c>
      <c r="D622" s="6">
        <f>CSV!P621</f>
        <v>19</v>
      </c>
      <c r="F622">
        <f>CSV!K621</f>
        <v>12278</v>
      </c>
      <c r="G622">
        <f>CSV!L621</f>
        <v>988</v>
      </c>
      <c r="H622" t="str">
        <f>IFERROR(VLOOKUP(G622,Sheet3!B:C,2,0),"")</f>
        <v>MACARRÃO</v>
      </c>
      <c r="I622">
        <v>8</v>
      </c>
      <c r="K622">
        <f>VLOOKUP(G622,Sheet3!B:E,4,0)</f>
        <v>4.75</v>
      </c>
      <c r="O622" s="10">
        <f t="shared" si="9"/>
        <v>4.75</v>
      </c>
      <c r="P622" s="11" t="str">
        <f>VLOOKUP(C622,DE_PARA!H:I,2,0)</f>
        <v>Fevereiro</v>
      </c>
      <c r="Q622" s="11" t="str">
        <f>VLOOKUP(F622,'BASE CONTATOS'!C:D,2,0)</f>
        <v>Silvinha</v>
      </c>
    </row>
    <row r="623" spans="2:17" hidden="1" x14ac:dyDescent="0.3">
      <c r="B623" t="str">
        <f>CSV!M622</f>
        <v/>
      </c>
      <c r="C623" t="str">
        <f>CSV!O622</f>
        <v/>
      </c>
      <c r="D623" s="6" t="e">
        <f>CSV!P622</f>
        <v>#VALUE!</v>
      </c>
      <c r="F623" t="str">
        <f>CSV!K622</f>
        <v/>
      </c>
      <c r="G623" t="str">
        <f>CSV!L622</f>
        <v/>
      </c>
      <c r="H623" t="str">
        <f>IFERROR(VLOOKUP(G623,Sheet3!B:C,2,0),"")</f>
        <v/>
      </c>
      <c r="I623">
        <v>9</v>
      </c>
      <c r="K623" t="e">
        <f>VLOOKUP(G623,Sheet3!B:E,4,0)</f>
        <v>#N/A</v>
      </c>
      <c r="O623" s="10" t="e">
        <f t="shared" si="9"/>
        <v>#N/A</v>
      </c>
      <c r="P623" s="11" t="e">
        <f>VLOOKUP(C623,DE_PARA!H:I,2,0)</f>
        <v>#N/A</v>
      </c>
      <c r="Q623" s="11" t="e">
        <f>VLOOKUP(F623,'BASE CONTATOS'!C:D,2,0)</f>
        <v>#N/A</v>
      </c>
    </row>
    <row r="624" spans="2:17" hidden="1" x14ac:dyDescent="0.3">
      <c r="B624">
        <f>CSV!M623</f>
        <v>2020</v>
      </c>
      <c r="C624">
        <f>CSV!O623</f>
        <v>2</v>
      </c>
      <c r="D624" s="6">
        <f>CSV!P623</f>
        <v>2</v>
      </c>
      <c r="F624">
        <f>CSV!K623</f>
        <v>57543</v>
      </c>
      <c r="G624">
        <f>CSV!L623</f>
        <v>2349</v>
      </c>
      <c r="H624" t="str">
        <f>IFERROR(VLOOKUP(G624,Sheet3!B:C,2,0),"")</f>
        <v>AÇÚCAR</v>
      </c>
      <c r="I624">
        <v>3</v>
      </c>
      <c r="K624">
        <f>VLOOKUP(G624,Sheet3!B:E,4,0)</f>
        <v>10.74</v>
      </c>
      <c r="O624" s="10">
        <f t="shared" si="9"/>
        <v>10.74</v>
      </c>
      <c r="P624" s="11" t="str">
        <f>VLOOKUP(C624,DE_PARA!H:I,2,0)</f>
        <v>Fevereiro</v>
      </c>
      <c r="Q624" s="11" t="str">
        <f>VLOOKUP(F624,'BASE CONTATOS'!C:D,2,0)</f>
        <v>Stella</v>
      </c>
    </row>
    <row r="625" spans="2:17" hidden="1" x14ac:dyDescent="0.3">
      <c r="B625" t="str">
        <f>CSV!M624</f>
        <v/>
      </c>
      <c r="C625" t="str">
        <f>CSV!O624</f>
        <v/>
      </c>
      <c r="D625" s="6" t="e">
        <f>CSV!P624</f>
        <v>#VALUE!</v>
      </c>
      <c r="F625" t="str">
        <f>CSV!K624</f>
        <v/>
      </c>
      <c r="G625" t="str">
        <f>CSV!L624</f>
        <v/>
      </c>
      <c r="H625" t="str">
        <f>IFERROR(VLOOKUP(G625,Sheet3!B:C,2,0),"")</f>
        <v/>
      </c>
      <c r="I625">
        <v>2</v>
      </c>
      <c r="K625" t="e">
        <f>VLOOKUP(G625,Sheet3!B:E,4,0)</f>
        <v>#N/A</v>
      </c>
      <c r="O625" s="10" t="e">
        <f t="shared" si="9"/>
        <v>#N/A</v>
      </c>
      <c r="P625" s="11" t="e">
        <f>VLOOKUP(C625,DE_PARA!H:I,2,0)</f>
        <v>#N/A</v>
      </c>
      <c r="Q625" s="11" t="e">
        <f>VLOOKUP(F625,'BASE CONTATOS'!C:D,2,0)</f>
        <v>#N/A</v>
      </c>
    </row>
    <row r="626" spans="2:17" hidden="1" x14ac:dyDescent="0.3">
      <c r="B626">
        <f>CSV!M625</f>
        <v>2020</v>
      </c>
      <c r="C626">
        <f>CSV!O625</f>
        <v>2</v>
      </c>
      <c r="D626" s="6">
        <f>CSV!P625</f>
        <v>17</v>
      </c>
      <c r="F626">
        <f>CSV!K625</f>
        <v>62286</v>
      </c>
      <c r="G626">
        <f>CSV!L625</f>
        <v>9087</v>
      </c>
      <c r="H626" t="str">
        <f>IFERROR(VLOOKUP(G626,Sheet3!B:C,2,0),"")</f>
        <v>FARINHA</v>
      </c>
      <c r="I626">
        <v>5</v>
      </c>
      <c r="K626">
        <f>VLOOKUP(G626,Sheet3!B:E,4,0)</f>
        <v>19.399999999999999</v>
      </c>
      <c r="O626" s="10">
        <f t="shared" si="9"/>
        <v>19.399999999999999</v>
      </c>
      <c r="P626" s="11" t="str">
        <f>VLOOKUP(C626,DE_PARA!H:I,2,0)</f>
        <v>Fevereiro</v>
      </c>
      <c r="Q626" s="11" t="str">
        <f>VLOOKUP(F626,'BASE CONTATOS'!C:D,2,0)</f>
        <v>Steffan</v>
      </c>
    </row>
    <row r="627" spans="2:17" hidden="1" x14ac:dyDescent="0.3">
      <c r="B627" t="str">
        <f>CSV!M626</f>
        <v/>
      </c>
      <c r="C627" t="str">
        <f>CSV!O626</f>
        <v/>
      </c>
      <c r="D627" s="6" t="e">
        <f>CSV!P626</f>
        <v>#VALUE!</v>
      </c>
      <c r="F627" t="str">
        <f>CSV!K626</f>
        <v/>
      </c>
      <c r="G627" t="str">
        <f>CSV!L626</f>
        <v/>
      </c>
      <c r="H627" t="str">
        <f>IFERROR(VLOOKUP(G627,Sheet3!B:C,2,0),"")</f>
        <v/>
      </c>
      <c r="I627">
        <v>9</v>
      </c>
      <c r="K627" t="e">
        <f>VLOOKUP(G627,Sheet3!B:E,4,0)</f>
        <v>#N/A</v>
      </c>
      <c r="O627" s="10" t="e">
        <f t="shared" si="9"/>
        <v>#N/A</v>
      </c>
      <c r="P627" s="11" t="e">
        <f>VLOOKUP(C627,DE_PARA!H:I,2,0)</f>
        <v>#N/A</v>
      </c>
      <c r="Q627" s="11" t="e">
        <f>VLOOKUP(F627,'BASE CONTATOS'!C:D,2,0)</f>
        <v>#N/A</v>
      </c>
    </row>
    <row r="628" spans="2:17" hidden="1" x14ac:dyDescent="0.3">
      <c r="B628">
        <f>CSV!M627</f>
        <v>2020</v>
      </c>
      <c r="C628">
        <f>CSV!O627</f>
        <v>2</v>
      </c>
      <c r="D628" s="6">
        <f>CSV!P627</f>
        <v>22</v>
      </c>
      <c r="F628">
        <f>CSV!K627</f>
        <v>62286</v>
      </c>
      <c r="G628">
        <f>CSV!L627</f>
        <v>9084</v>
      </c>
      <c r="H628" t="str">
        <f>IFERROR(VLOOKUP(G628,Sheet3!B:C,2,0),"")</f>
        <v>MEL</v>
      </c>
      <c r="I628">
        <v>6</v>
      </c>
      <c r="K628">
        <f>VLOOKUP(G628,Sheet3!B:E,4,0)</f>
        <v>19.190000000000001</v>
      </c>
      <c r="O628" s="10">
        <f t="shared" si="9"/>
        <v>19.190000000000001</v>
      </c>
      <c r="P628" s="11" t="str">
        <f>VLOOKUP(C628,DE_PARA!H:I,2,0)</f>
        <v>Fevereiro</v>
      </c>
      <c r="Q628" s="11" t="str">
        <f>VLOOKUP(F628,'BASE CONTATOS'!C:D,2,0)</f>
        <v>Steffan</v>
      </c>
    </row>
    <row r="629" spans="2:17" hidden="1" x14ac:dyDescent="0.3">
      <c r="B629" t="str">
        <f>CSV!M628</f>
        <v/>
      </c>
      <c r="C629" t="str">
        <f>CSV!O628</f>
        <v/>
      </c>
      <c r="D629" s="6" t="e">
        <f>CSV!P628</f>
        <v>#VALUE!</v>
      </c>
      <c r="F629" t="str">
        <f>CSV!K628</f>
        <v/>
      </c>
      <c r="G629" t="str">
        <f>CSV!L628</f>
        <v/>
      </c>
      <c r="H629" t="str">
        <f>IFERROR(VLOOKUP(G629,Sheet3!B:C,2,0),"")</f>
        <v/>
      </c>
      <c r="I629">
        <v>4</v>
      </c>
      <c r="K629" t="e">
        <f>VLOOKUP(G629,Sheet3!B:E,4,0)</f>
        <v>#N/A</v>
      </c>
      <c r="O629" s="10" t="e">
        <f t="shared" si="9"/>
        <v>#N/A</v>
      </c>
      <c r="P629" s="11" t="e">
        <f>VLOOKUP(C629,DE_PARA!H:I,2,0)</f>
        <v>#N/A</v>
      </c>
      <c r="Q629" s="11" t="e">
        <f>VLOOKUP(F629,'BASE CONTATOS'!C:D,2,0)</f>
        <v>#N/A</v>
      </c>
    </row>
    <row r="630" spans="2:17" hidden="1" x14ac:dyDescent="0.3">
      <c r="B630">
        <f>CSV!M629</f>
        <v>2020</v>
      </c>
      <c r="C630">
        <f>CSV!O629</f>
        <v>2</v>
      </c>
      <c r="D630" s="6">
        <f>CSV!P629</f>
        <v>7</v>
      </c>
      <c r="F630">
        <f>CSV!K629</f>
        <v>62286</v>
      </c>
      <c r="G630">
        <f>CSV!L629</f>
        <v>2349</v>
      </c>
      <c r="H630" t="str">
        <f>IFERROR(VLOOKUP(G630,Sheet3!B:C,2,0),"")</f>
        <v>AÇÚCAR</v>
      </c>
      <c r="I630">
        <v>5</v>
      </c>
      <c r="K630">
        <f>VLOOKUP(G630,Sheet3!B:E,4,0)</f>
        <v>10.74</v>
      </c>
      <c r="O630" s="10">
        <f t="shared" si="9"/>
        <v>10.74</v>
      </c>
      <c r="P630" s="11" t="str">
        <f>VLOOKUP(C630,DE_PARA!H:I,2,0)</f>
        <v>Fevereiro</v>
      </c>
      <c r="Q630" s="11" t="str">
        <f>VLOOKUP(F630,'BASE CONTATOS'!C:D,2,0)</f>
        <v>Steffan</v>
      </c>
    </row>
    <row r="631" spans="2:17" hidden="1" x14ac:dyDescent="0.3">
      <c r="B631" t="str">
        <f>CSV!M630</f>
        <v/>
      </c>
      <c r="C631" t="str">
        <f>CSV!O630</f>
        <v/>
      </c>
      <c r="D631" s="6" t="e">
        <f>CSV!P630</f>
        <v>#VALUE!</v>
      </c>
      <c r="F631" t="str">
        <f>CSV!K630</f>
        <v/>
      </c>
      <c r="G631" t="str">
        <f>CSV!L630</f>
        <v/>
      </c>
      <c r="H631" t="str">
        <f>IFERROR(VLOOKUP(G631,Sheet3!B:C,2,0),"")</f>
        <v/>
      </c>
      <c r="I631">
        <v>10</v>
      </c>
      <c r="K631" t="e">
        <f>VLOOKUP(G631,Sheet3!B:E,4,0)</f>
        <v>#N/A</v>
      </c>
      <c r="O631" s="10" t="e">
        <f t="shared" si="9"/>
        <v>#N/A</v>
      </c>
      <c r="P631" s="11" t="e">
        <f>VLOOKUP(C631,DE_PARA!H:I,2,0)</f>
        <v>#N/A</v>
      </c>
      <c r="Q631" s="11" t="e">
        <f>VLOOKUP(F631,'BASE CONTATOS'!C:D,2,0)</f>
        <v>#N/A</v>
      </c>
    </row>
    <row r="632" spans="2:17" hidden="1" x14ac:dyDescent="0.3">
      <c r="B632">
        <f>CSV!M631</f>
        <v>2020</v>
      </c>
      <c r="C632">
        <f>CSV!O631</f>
        <v>2</v>
      </c>
      <c r="D632" s="6">
        <f>CSV!P631</f>
        <v>14</v>
      </c>
      <c r="F632">
        <f>CSV!K631</f>
        <v>62286</v>
      </c>
      <c r="G632">
        <f>CSV!L631</f>
        <v>9096</v>
      </c>
      <c r="H632" t="str">
        <f>IFERROR(VLOOKUP(G632,Sheet3!B:C,2,0),"")</f>
        <v>AVEIA</v>
      </c>
      <c r="I632">
        <v>7</v>
      </c>
      <c r="K632">
        <f>VLOOKUP(G632,Sheet3!B:E,4,0)</f>
        <v>13.9</v>
      </c>
      <c r="O632" s="10">
        <f t="shared" si="9"/>
        <v>13.9</v>
      </c>
      <c r="P632" s="11" t="str">
        <f>VLOOKUP(C632,DE_PARA!H:I,2,0)</f>
        <v>Fevereiro</v>
      </c>
      <c r="Q632" s="11" t="str">
        <f>VLOOKUP(F632,'BASE CONTATOS'!C:D,2,0)</f>
        <v>Steffan</v>
      </c>
    </row>
    <row r="633" spans="2:17" hidden="1" x14ac:dyDescent="0.3">
      <c r="B633" t="str">
        <f>CSV!M632</f>
        <v/>
      </c>
      <c r="C633" t="str">
        <f>CSV!O632</f>
        <v/>
      </c>
      <c r="D633" s="6" t="e">
        <f>CSV!P632</f>
        <v>#VALUE!</v>
      </c>
      <c r="F633" t="str">
        <f>CSV!K632</f>
        <v/>
      </c>
      <c r="G633" t="str">
        <f>CSV!L632</f>
        <v/>
      </c>
      <c r="H633" t="str">
        <f>IFERROR(VLOOKUP(G633,Sheet3!B:C,2,0),"")</f>
        <v/>
      </c>
      <c r="I633">
        <v>1</v>
      </c>
      <c r="K633" t="e">
        <f>VLOOKUP(G633,Sheet3!B:E,4,0)</f>
        <v>#N/A</v>
      </c>
      <c r="O633" s="10" t="e">
        <f t="shared" si="9"/>
        <v>#N/A</v>
      </c>
      <c r="P633" s="11" t="e">
        <f>VLOOKUP(C633,DE_PARA!H:I,2,0)</f>
        <v>#N/A</v>
      </c>
      <c r="Q633" s="11" t="e">
        <f>VLOOKUP(F633,'BASE CONTATOS'!C:D,2,0)</f>
        <v>#N/A</v>
      </c>
    </row>
    <row r="634" spans="2:17" hidden="1" x14ac:dyDescent="0.3">
      <c r="B634">
        <f>CSV!M633</f>
        <v>2020</v>
      </c>
      <c r="C634">
        <f>CSV!O633</f>
        <v>2</v>
      </c>
      <c r="D634" s="6">
        <f>CSV!P633</f>
        <v>1</v>
      </c>
      <c r="F634">
        <f>CSV!K633</f>
        <v>62286</v>
      </c>
      <c r="G634">
        <f>CSV!L633</f>
        <v>503</v>
      </c>
      <c r="H634" t="str">
        <f>IFERROR(VLOOKUP(G634,Sheet3!B:C,2,0),"")</f>
        <v>CARVÃO</v>
      </c>
      <c r="I634">
        <v>8</v>
      </c>
      <c r="K634">
        <f>VLOOKUP(G634,Sheet3!B:E,4,0)</f>
        <v>15.94</v>
      </c>
      <c r="O634" s="10">
        <f t="shared" si="9"/>
        <v>15.94</v>
      </c>
      <c r="P634" s="11" t="str">
        <f>VLOOKUP(C634,DE_PARA!H:I,2,0)</f>
        <v>Fevereiro</v>
      </c>
      <c r="Q634" s="11" t="str">
        <f>VLOOKUP(F634,'BASE CONTATOS'!C:D,2,0)</f>
        <v>Steffan</v>
      </c>
    </row>
    <row r="635" spans="2:17" hidden="1" x14ac:dyDescent="0.3">
      <c r="B635" t="str">
        <f>CSV!M634</f>
        <v/>
      </c>
      <c r="C635" t="str">
        <f>CSV!O634</f>
        <v/>
      </c>
      <c r="D635" s="6" t="e">
        <f>CSV!P634</f>
        <v>#VALUE!</v>
      </c>
      <c r="F635" t="str">
        <f>CSV!K634</f>
        <v/>
      </c>
      <c r="G635" t="str">
        <f>CSV!L634</f>
        <v/>
      </c>
      <c r="H635" t="str">
        <f>IFERROR(VLOOKUP(G635,Sheet3!B:C,2,0),"")</f>
        <v/>
      </c>
      <c r="I635">
        <v>2</v>
      </c>
      <c r="K635" t="e">
        <f>VLOOKUP(G635,Sheet3!B:E,4,0)</f>
        <v>#N/A</v>
      </c>
      <c r="O635" s="10" t="e">
        <f t="shared" si="9"/>
        <v>#N/A</v>
      </c>
      <c r="P635" s="11" t="e">
        <f>VLOOKUP(C635,DE_PARA!H:I,2,0)</f>
        <v>#N/A</v>
      </c>
      <c r="Q635" s="11" t="e">
        <f>VLOOKUP(F635,'BASE CONTATOS'!C:D,2,0)</f>
        <v>#N/A</v>
      </c>
    </row>
    <row r="636" spans="2:17" hidden="1" x14ac:dyDescent="0.3">
      <c r="B636">
        <f>CSV!M635</f>
        <v>2020</v>
      </c>
      <c r="C636">
        <f>CSV!O635</f>
        <v>2</v>
      </c>
      <c r="D636" s="6">
        <f>CSV!P635</f>
        <v>18</v>
      </c>
      <c r="F636">
        <f>CSV!K635</f>
        <v>56365</v>
      </c>
      <c r="G636">
        <f>CSV!L635</f>
        <v>504</v>
      </c>
      <c r="H636" t="str">
        <f>IFERROR(VLOOKUP(G636,Sheet3!B:C,2,0),"")</f>
        <v>LEITE</v>
      </c>
      <c r="I636">
        <v>4</v>
      </c>
      <c r="K636">
        <f>VLOOKUP(G636,Sheet3!B:E,4,0)</f>
        <v>3.99</v>
      </c>
      <c r="O636" s="10">
        <f t="shared" si="9"/>
        <v>3.99</v>
      </c>
      <c r="P636" s="11" t="str">
        <f>VLOOKUP(C636,DE_PARA!H:I,2,0)</f>
        <v>Fevereiro</v>
      </c>
      <c r="Q636" s="11" t="str">
        <f>VLOOKUP(F636,'BASE CONTATOS'!C:D,2,0)</f>
        <v>Dr. Januário</v>
      </c>
    </row>
    <row r="637" spans="2:17" hidden="1" x14ac:dyDescent="0.3">
      <c r="B637" t="str">
        <f>CSV!M636</f>
        <v/>
      </c>
      <c r="C637" t="str">
        <f>CSV!O636</f>
        <v/>
      </c>
      <c r="D637" s="6" t="e">
        <f>CSV!P636</f>
        <v>#VALUE!</v>
      </c>
      <c r="F637" t="str">
        <f>CSV!K636</f>
        <v/>
      </c>
      <c r="G637" t="str">
        <f>CSV!L636</f>
        <v/>
      </c>
      <c r="H637" t="str">
        <f>IFERROR(VLOOKUP(G637,Sheet3!B:C,2,0),"")</f>
        <v/>
      </c>
      <c r="I637">
        <v>8</v>
      </c>
      <c r="K637" t="e">
        <f>VLOOKUP(G637,Sheet3!B:E,4,0)</f>
        <v>#N/A</v>
      </c>
      <c r="O637" s="10" t="e">
        <f t="shared" si="9"/>
        <v>#N/A</v>
      </c>
      <c r="P637" s="11" t="e">
        <f>VLOOKUP(C637,DE_PARA!H:I,2,0)</f>
        <v>#N/A</v>
      </c>
      <c r="Q637" s="11" t="e">
        <f>VLOOKUP(F637,'BASE CONTATOS'!C:D,2,0)</f>
        <v>#N/A</v>
      </c>
    </row>
    <row r="638" spans="2:17" hidden="1" x14ac:dyDescent="0.3">
      <c r="B638">
        <f>CSV!M637</f>
        <v>2020</v>
      </c>
      <c r="C638">
        <f>CSV!O637</f>
        <v>2</v>
      </c>
      <c r="D638" s="6">
        <f>CSV!P637</f>
        <v>8</v>
      </c>
      <c r="F638">
        <f>CSV!K637</f>
        <v>90364</v>
      </c>
      <c r="G638">
        <f>CSV!L637</f>
        <v>988</v>
      </c>
      <c r="H638" t="str">
        <f>IFERROR(VLOOKUP(G638,Sheet3!B:C,2,0),"")</f>
        <v>MACARRÃO</v>
      </c>
      <c r="I638">
        <v>8</v>
      </c>
      <c r="K638">
        <f>VLOOKUP(G638,Sheet3!B:E,4,0)</f>
        <v>4.75</v>
      </c>
      <c r="O638" s="10">
        <f t="shared" si="9"/>
        <v>4.75</v>
      </c>
      <c r="P638" s="11" t="str">
        <f>VLOOKUP(C638,DE_PARA!H:I,2,0)</f>
        <v>Fevereiro</v>
      </c>
      <c r="Q638" s="11" t="str">
        <f>VLOOKUP(F638,'BASE CONTATOS'!C:D,2,0)</f>
        <v>Thomaz</v>
      </c>
    </row>
    <row r="639" spans="2:17" hidden="1" x14ac:dyDescent="0.3">
      <c r="B639" t="str">
        <f>CSV!M638</f>
        <v/>
      </c>
      <c r="C639" t="str">
        <f>CSV!O638</f>
        <v/>
      </c>
      <c r="D639" s="6" t="e">
        <f>CSV!P638</f>
        <v>#VALUE!</v>
      </c>
      <c r="F639" t="str">
        <f>CSV!K638</f>
        <v/>
      </c>
      <c r="G639" t="str">
        <f>CSV!L638</f>
        <v/>
      </c>
      <c r="H639" t="str">
        <f>IFERROR(VLOOKUP(G639,Sheet3!B:C,2,0),"")</f>
        <v/>
      </c>
      <c r="I639">
        <v>2</v>
      </c>
      <c r="K639" t="e">
        <f>VLOOKUP(G639,Sheet3!B:E,4,0)</f>
        <v>#N/A</v>
      </c>
      <c r="O639" s="10" t="e">
        <f t="shared" si="9"/>
        <v>#N/A</v>
      </c>
      <c r="P639" s="11" t="e">
        <f>VLOOKUP(C639,DE_PARA!H:I,2,0)</f>
        <v>#N/A</v>
      </c>
      <c r="Q639" s="11" t="e">
        <f>VLOOKUP(F639,'BASE CONTATOS'!C:D,2,0)</f>
        <v>#N/A</v>
      </c>
    </row>
    <row r="640" spans="2:17" hidden="1" x14ac:dyDescent="0.3">
      <c r="B640">
        <f>CSV!M639</f>
        <v>2020</v>
      </c>
      <c r="C640">
        <f>CSV!O639</f>
        <v>2</v>
      </c>
      <c r="D640" s="6">
        <f>CSV!P639</f>
        <v>12</v>
      </c>
      <c r="F640">
        <f>CSV!K639</f>
        <v>62286</v>
      </c>
      <c r="G640">
        <f>CSV!L639</f>
        <v>2350</v>
      </c>
      <c r="H640" t="str">
        <f>IFERROR(VLOOKUP(G640,Sheet3!B:C,2,0),"")</f>
        <v>BISCOITO</v>
      </c>
      <c r="I640">
        <v>10</v>
      </c>
      <c r="K640">
        <f>VLOOKUP(G640,Sheet3!B:E,4,0)</f>
        <v>3.94</v>
      </c>
      <c r="O640" s="10">
        <f t="shared" si="9"/>
        <v>3.94</v>
      </c>
      <c r="P640" s="11" t="str">
        <f>VLOOKUP(C640,DE_PARA!H:I,2,0)</f>
        <v>Fevereiro</v>
      </c>
      <c r="Q640" s="11" t="str">
        <f>VLOOKUP(F640,'BASE CONTATOS'!C:D,2,0)</f>
        <v>Steffan</v>
      </c>
    </row>
    <row r="641" spans="2:17" hidden="1" x14ac:dyDescent="0.3">
      <c r="B641" t="str">
        <f>CSV!M640</f>
        <v/>
      </c>
      <c r="C641" t="str">
        <f>CSV!O640</f>
        <v/>
      </c>
      <c r="D641" s="6" t="e">
        <f>CSV!P640</f>
        <v>#VALUE!</v>
      </c>
      <c r="F641" t="str">
        <f>CSV!K640</f>
        <v/>
      </c>
      <c r="G641" t="str">
        <f>CSV!L640</f>
        <v/>
      </c>
      <c r="H641" t="str">
        <f>IFERROR(VLOOKUP(G641,Sheet3!B:C,2,0),"")</f>
        <v/>
      </c>
      <c r="I641">
        <v>5</v>
      </c>
      <c r="K641" t="e">
        <f>VLOOKUP(G641,Sheet3!B:E,4,0)</f>
        <v>#N/A</v>
      </c>
      <c r="O641" s="10" t="e">
        <f t="shared" si="9"/>
        <v>#N/A</v>
      </c>
      <c r="P641" s="11" t="e">
        <f>VLOOKUP(C641,DE_PARA!H:I,2,0)</f>
        <v>#N/A</v>
      </c>
      <c r="Q641" s="11" t="e">
        <f>VLOOKUP(F641,'BASE CONTATOS'!C:D,2,0)</f>
        <v>#N/A</v>
      </c>
    </row>
    <row r="642" spans="2:17" hidden="1" x14ac:dyDescent="0.3">
      <c r="B642">
        <f>CSV!M641</f>
        <v>2020</v>
      </c>
      <c r="C642">
        <f>CSV!O641</f>
        <v>2</v>
      </c>
      <c r="D642" s="6">
        <f>CSV!P641</f>
        <v>3</v>
      </c>
      <c r="F642">
        <f>CSV!K641</f>
        <v>56365</v>
      </c>
      <c r="G642">
        <f>CSV!L641</f>
        <v>9084</v>
      </c>
      <c r="H642" t="str">
        <f>IFERROR(VLOOKUP(G642,Sheet3!B:C,2,0),"")</f>
        <v>MEL</v>
      </c>
      <c r="I642">
        <v>1</v>
      </c>
      <c r="K642">
        <f>VLOOKUP(G642,Sheet3!B:E,4,0)</f>
        <v>19.190000000000001</v>
      </c>
      <c r="O642" s="10">
        <f t="shared" si="9"/>
        <v>19.190000000000001</v>
      </c>
      <c r="P642" s="11" t="str">
        <f>VLOOKUP(C642,DE_PARA!H:I,2,0)</f>
        <v>Fevereiro</v>
      </c>
      <c r="Q642" s="11" t="str">
        <f>VLOOKUP(F642,'BASE CONTATOS'!C:D,2,0)</f>
        <v>Dr. Januário</v>
      </c>
    </row>
    <row r="643" spans="2:17" hidden="1" x14ac:dyDescent="0.3">
      <c r="B643" t="str">
        <f>CSV!M642</f>
        <v/>
      </c>
      <c r="C643" t="str">
        <f>CSV!O642</f>
        <v/>
      </c>
      <c r="D643" s="6" t="e">
        <f>CSV!P642</f>
        <v>#VALUE!</v>
      </c>
      <c r="F643" t="str">
        <f>CSV!K642</f>
        <v/>
      </c>
      <c r="G643" t="str">
        <f>CSV!L642</f>
        <v/>
      </c>
      <c r="H643" t="str">
        <f>IFERROR(VLOOKUP(G643,Sheet3!B:C,2,0),"")</f>
        <v/>
      </c>
      <c r="I643">
        <v>10</v>
      </c>
      <c r="K643" t="e">
        <f>VLOOKUP(G643,Sheet3!B:E,4,0)</f>
        <v>#N/A</v>
      </c>
      <c r="O643" s="10" t="e">
        <f t="shared" ref="O643:O706" si="10">IF(K643&gt;0,K643,"PENDENTE")</f>
        <v>#N/A</v>
      </c>
      <c r="P643" s="11" t="e">
        <f>VLOOKUP(C643,DE_PARA!H:I,2,0)</f>
        <v>#N/A</v>
      </c>
      <c r="Q643" s="11" t="e">
        <f>VLOOKUP(F643,'BASE CONTATOS'!C:D,2,0)</f>
        <v>#N/A</v>
      </c>
    </row>
    <row r="644" spans="2:17" hidden="1" x14ac:dyDescent="0.3">
      <c r="B644">
        <f>CSV!M643</f>
        <v>2020</v>
      </c>
      <c r="C644">
        <f>CSV!O643</f>
        <v>2</v>
      </c>
      <c r="D644" s="6">
        <f>CSV!P643</f>
        <v>7</v>
      </c>
      <c r="F644">
        <f>CSV!K643</f>
        <v>56365</v>
      </c>
      <c r="G644">
        <f>CSV!L643</f>
        <v>9096</v>
      </c>
      <c r="H644" t="str">
        <f>IFERROR(VLOOKUP(G644,Sheet3!B:C,2,0),"")</f>
        <v>AVEIA</v>
      </c>
      <c r="I644">
        <v>2</v>
      </c>
      <c r="K644">
        <f>VLOOKUP(G644,Sheet3!B:E,4,0)</f>
        <v>13.9</v>
      </c>
      <c r="O644" s="10">
        <f t="shared" si="10"/>
        <v>13.9</v>
      </c>
      <c r="P644" s="11" t="str">
        <f>VLOOKUP(C644,DE_PARA!H:I,2,0)</f>
        <v>Fevereiro</v>
      </c>
      <c r="Q644" s="11" t="str">
        <f>VLOOKUP(F644,'BASE CONTATOS'!C:D,2,0)</f>
        <v>Dr. Januário</v>
      </c>
    </row>
    <row r="645" spans="2:17" hidden="1" x14ac:dyDescent="0.3">
      <c r="B645" t="str">
        <f>CSV!M644</f>
        <v/>
      </c>
      <c r="C645" t="str">
        <f>CSV!O644</f>
        <v/>
      </c>
      <c r="D645" s="6" t="e">
        <f>CSV!P644</f>
        <v>#VALUE!</v>
      </c>
      <c r="F645" t="str">
        <f>CSV!K644</f>
        <v/>
      </c>
      <c r="G645" t="str">
        <f>CSV!L644</f>
        <v/>
      </c>
      <c r="H645" t="str">
        <f>IFERROR(VLOOKUP(G645,Sheet3!B:C,2,0),"")</f>
        <v/>
      </c>
      <c r="I645">
        <v>2</v>
      </c>
      <c r="K645" t="e">
        <f>VLOOKUP(G645,Sheet3!B:E,4,0)</f>
        <v>#N/A</v>
      </c>
      <c r="O645" s="10" t="e">
        <f t="shared" si="10"/>
        <v>#N/A</v>
      </c>
      <c r="P645" s="11" t="e">
        <f>VLOOKUP(C645,DE_PARA!H:I,2,0)</f>
        <v>#N/A</v>
      </c>
      <c r="Q645" s="11" t="e">
        <f>VLOOKUP(F645,'BASE CONTATOS'!C:D,2,0)</f>
        <v>#N/A</v>
      </c>
    </row>
    <row r="646" spans="2:17" hidden="1" x14ac:dyDescent="0.3">
      <c r="B646">
        <f>CSV!M645</f>
        <v>2020</v>
      </c>
      <c r="C646">
        <f>CSV!O645</f>
        <v>2</v>
      </c>
      <c r="D646" s="6">
        <f>CSV!P645</f>
        <v>27</v>
      </c>
      <c r="F646">
        <f>CSV!K645</f>
        <v>27697</v>
      </c>
      <c r="G646">
        <f>CSV!L645</f>
        <v>2350</v>
      </c>
      <c r="H646" t="str">
        <f>IFERROR(VLOOKUP(G646,Sheet3!B:C,2,0),"")</f>
        <v>BISCOITO</v>
      </c>
      <c r="I646">
        <v>1</v>
      </c>
      <c r="K646">
        <f>VLOOKUP(G646,Sheet3!B:E,4,0)</f>
        <v>3.94</v>
      </c>
      <c r="O646" s="10">
        <f t="shared" si="10"/>
        <v>3.94</v>
      </c>
      <c r="P646" s="11" t="str">
        <f>VLOOKUP(C646,DE_PARA!H:I,2,0)</f>
        <v>Fevereiro</v>
      </c>
      <c r="Q646" s="11" t="e">
        <f>VLOOKUP(F646,'BASE CONTATOS'!C:D,2,0)</f>
        <v>#N/A</v>
      </c>
    </row>
    <row r="647" spans="2:17" hidden="1" x14ac:dyDescent="0.3">
      <c r="B647" t="str">
        <f>CSV!M646</f>
        <v/>
      </c>
      <c r="C647" t="str">
        <f>CSV!O646</f>
        <v/>
      </c>
      <c r="D647" s="6" t="e">
        <f>CSV!P646</f>
        <v>#VALUE!</v>
      </c>
      <c r="F647" t="str">
        <f>CSV!K646</f>
        <v/>
      </c>
      <c r="G647" t="str">
        <f>CSV!L646</f>
        <v/>
      </c>
      <c r="H647" t="str">
        <f>IFERROR(VLOOKUP(G647,Sheet3!B:C,2,0),"")</f>
        <v/>
      </c>
      <c r="I647">
        <v>4</v>
      </c>
      <c r="K647" t="e">
        <f>VLOOKUP(G647,Sheet3!B:E,4,0)</f>
        <v>#N/A</v>
      </c>
      <c r="O647" s="10" t="e">
        <f t="shared" si="10"/>
        <v>#N/A</v>
      </c>
      <c r="P647" s="11" t="e">
        <f>VLOOKUP(C647,DE_PARA!H:I,2,0)</f>
        <v>#N/A</v>
      </c>
      <c r="Q647" s="11" t="e">
        <f>VLOOKUP(F647,'BASE CONTATOS'!C:D,2,0)</f>
        <v>#N/A</v>
      </c>
    </row>
    <row r="648" spans="2:17" hidden="1" x14ac:dyDescent="0.3">
      <c r="B648">
        <f>CSV!M647</f>
        <v>2020</v>
      </c>
      <c r="C648">
        <f>CSV!O647</f>
        <v>2</v>
      </c>
      <c r="D648" s="6">
        <f>CSV!P647</f>
        <v>5</v>
      </c>
      <c r="F648">
        <f>CSV!K647</f>
        <v>62286</v>
      </c>
      <c r="G648">
        <f>CSV!L647</f>
        <v>504</v>
      </c>
      <c r="H648" t="str">
        <f>IFERROR(VLOOKUP(G648,Sheet3!B:C,2,0),"")</f>
        <v>LEITE</v>
      </c>
      <c r="I648">
        <v>5</v>
      </c>
      <c r="K648">
        <f>VLOOKUP(G648,Sheet3!B:E,4,0)</f>
        <v>3.99</v>
      </c>
      <c r="O648" s="10">
        <f t="shared" si="10"/>
        <v>3.99</v>
      </c>
      <c r="P648" s="11" t="str">
        <f>VLOOKUP(C648,DE_PARA!H:I,2,0)</f>
        <v>Fevereiro</v>
      </c>
      <c r="Q648" s="11" t="str">
        <f>VLOOKUP(F648,'BASE CONTATOS'!C:D,2,0)</f>
        <v>Steffan</v>
      </c>
    </row>
    <row r="649" spans="2:17" hidden="1" x14ac:dyDescent="0.3">
      <c r="B649" t="str">
        <f>CSV!M648</f>
        <v/>
      </c>
      <c r="C649" t="str">
        <f>CSV!O648</f>
        <v/>
      </c>
      <c r="D649" s="6" t="e">
        <f>CSV!P648</f>
        <v>#VALUE!</v>
      </c>
      <c r="F649" t="str">
        <f>CSV!K648</f>
        <v/>
      </c>
      <c r="G649" t="str">
        <f>CSV!L648</f>
        <v/>
      </c>
      <c r="H649" t="str">
        <f>IFERROR(VLOOKUP(G649,Sheet3!B:C,2,0),"")</f>
        <v/>
      </c>
      <c r="I649">
        <v>5</v>
      </c>
      <c r="K649" t="e">
        <f>VLOOKUP(G649,Sheet3!B:E,4,0)</f>
        <v>#N/A</v>
      </c>
      <c r="O649" s="10" t="e">
        <f t="shared" si="10"/>
        <v>#N/A</v>
      </c>
      <c r="P649" s="11" t="e">
        <f>VLOOKUP(C649,DE_PARA!H:I,2,0)</f>
        <v>#N/A</v>
      </c>
      <c r="Q649" s="11" t="e">
        <f>VLOOKUP(F649,'BASE CONTATOS'!C:D,2,0)</f>
        <v>#N/A</v>
      </c>
    </row>
    <row r="650" spans="2:17" hidden="1" x14ac:dyDescent="0.3">
      <c r="B650">
        <f>CSV!M649</f>
        <v>2020</v>
      </c>
      <c r="C650">
        <f>CSV!O649</f>
        <v>3</v>
      </c>
      <c r="D650" s="6">
        <f>CSV!P649</f>
        <v>2</v>
      </c>
      <c r="F650">
        <f>CSV!K649</f>
        <v>56365</v>
      </c>
      <c r="G650">
        <f>CSV!L649</f>
        <v>988</v>
      </c>
      <c r="H650" t="str">
        <f>IFERROR(VLOOKUP(G650,Sheet3!B:C,2,0),"")</f>
        <v>MACARRÃO</v>
      </c>
      <c r="I650">
        <v>4</v>
      </c>
      <c r="K650">
        <f>VLOOKUP(G650,Sheet3!B:E,4,0)</f>
        <v>4.75</v>
      </c>
      <c r="O650" s="10">
        <f t="shared" si="10"/>
        <v>4.75</v>
      </c>
      <c r="P650" s="11" t="str">
        <f>VLOOKUP(C650,DE_PARA!H:I,2,0)</f>
        <v>Março</v>
      </c>
      <c r="Q650" s="11" t="str">
        <f>VLOOKUP(F650,'BASE CONTATOS'!C:D,2,0)</f>
        <v>Dr. Januário</v>
      </c>
    </row>
    <row r="651" spans="2:17" hidden="1" x14ac:dyDescent="0.3">
      <c r="B651" t="str">
        <f>CSV!M650</f>
        <v/>
      </c>
      <c r="C651" t="str">
        <f>CSV!O650</f>
        <v/>
      </c>
      <c r="D651" s="6" t="e">
        <f>CSV!P650</f>
        <v>#VALUE!</v>
      </c>
      <c r="F651" t="str">
        <f>CSV!K650</f>
        <v/>
      </c>
      <c r="G651" t="str">
        <f>CSV!L650</f>
        <v/>
      </c>
      <c r="H651" t="str">
        <f>IFERROR(VLOOKUP(G651,Sheet3!B:C,2,0),"")</f>
        <v/>
      </c>
      <c r="I651">
        <v>10</v>
      </c>
      <c r="K651" t="e">
        <f>VLOOKUP(G651,Sheet3!B:E,4,0)</f>
        <v>#N/A</v>
      </c>
      <c r="O651" s="10" t="e">
        <f t="shared" si="10"/>
        <v>#N/A</v>
      </c>
      <c r="P651" s="11" t="e">
        <f>VLOOKUP(C651,DE_PARA!H:I,2,0)</f>
        <v>#N/A</v>
      </c>
      <c r="Q651" s="11" t="e">
        <f>VLOOKUP(F651,'BASE CONTATOS'!C:D,2,0)</f>
        <v>#N/A</v>
      </c>
    </row>
    <row r="652" spans="2:17" hidden="1" x14ac:dyDescent="0.3">
      <c r="B652">
        <f>CSV!M651</f>
        <v>2020</v>
      </c>
      <c r="C652">
        <f>CSV!O651</f>
        <v>3</v>
      </c>
      <c r="D652" s="6">
        <f>CSV!P651</f>
        <v>21</v>
      </c>
      <c r="F652">
        <f>CSV!K651</f>
        <v>62286</v>
      </c>
      <c r="G652">
        <f>CSV!L651</f>
        <v>2350</v>
      </c>
      <c r="H652" t="str">
        <f>IFERROR(VLOOKUP(G652,Sheet3!B:C,2,0),"")</f>
        <v>BISCOITO</v>
      </c>
      <c r="I652">
        <v>10</v>
      </c>
      <c r="K652">
        <f>VLOOKUP(G652,Sheet3!B:E,4,0)</f>
        <v>3.94</v>
      </c>
      <c r="O652" s="10">
        <f t="shared" si="10"/>
        <v>3.94</v>
      </c>
      <c r="P652" s="11" t="str">
        <f>VLOOKUP(C652,DE_PARA!H:I,2,0)</f>
        <v>Março</v>
      </c>
      <c r="Q652" s="11" t="str">
        <f>VLOOKUP(F652,'BASE CONTATOS'!C:D,2,0)</f>
        <v>Steffan</v>
      </c>
    </row>
    <row r="653" spans="2:17" hidden="1" x14ac:dyDescent="0.3">
      <c r="B653" t="str">
        <f>CSV!M652</f>
        <v/>
      </c>
      <c r="C653" t="str">
        <f>CSV!O652</f>
        <v/>
      </c>
      <c r="D653" s="6" t="e">
        <f>CSV!P652</f>
        <v>#VALUE!</v>
      </c>
      <c r="F653" t="str">
        <f>CSV!K652</f>
        <v/>
      </c>
      <c r="G653" t="str">
        <f>CSV!L652</f>
        <v/>
      </c>
      <c r="H653" t="str">
        <f>IFERROR(VLOOKUP(G653,Sheet3!B:C,2,0),"")</f>
        <v/>
      </c>
      <c r="I653">
        <v>9</v>
      </c>
      <c r="K653" t="e">
        <f>VLOOKUP(G653,Sheet3!B:E,4,0)</f>
        <v>#N/A</v>
      </c>
      <c r="O653" s="10" t="e">
        <f t="shared" si="10"/>
        <v>#N/A</v>
      </c>
      <c r="P653" s="11" t="e">
        <f>VLOOKUP(C653,DE_PARA!H:I,2,0)</f>
        <v>#N/A</v>
      </c>
      <c r="Q653" s="11" t="e">
        <f>VLOOKUP(F653,'BASE CONTATOS'!C:D,2,0)</f>
        <v>#N/A</v>
      </c>
    </row>
    <row r="654" spans="2:17" hidden="1" x14ac:dyDescent="0.3">
      <c r="B654">
        <f>CSV!M653</f>
        <v>2020</v>
      </c>
      <c r="C654">
        <f>CSV!O653</f>
        <v>3</v>
      </c>
      <c r="D654" s="6">
        <f>CSV!P653</f>
        <v>24</v>
      </c>
      <c r="F654">
        <f>CSV!K653</f>
        <v>90364</v>
      </c>
      <c r="G654">
        <f>CSV!L653</f>
        <v>2349</v>
      </c>
      <c r="H654" t="str">
        <f>IFERROR(VLOOKUP(G654,Sheet3!B:C,2,0),"")</f>
        <v>AÇÚCAR</v>
      </c>
      <c r="I654">
        <v>1</v>
      </c>
      <c r="K654">
        <f>VLOOKUP(G654,Sheet3!B:E,4,0)</f>
        <v>10.74</v>
      </c>
      <c r="O654" s="10">
        <f t="shared" si="10"/>
        <v>10.74</v>
      </c>
      <c r="P654" s="11" t="str">
        <f>VLOOKUP(C654,DE_PARA!H:I,2,0)</f>
        <v>Março</v>
      </c>
      <c r="Q654" s="11" t="str">
        <f>VLOOKUP(F654,'BASE CONTATOS'!C:D,2,0)</f>
        <v>Thomaz</v>
      </c>
    </row>
    <row r="655" spans="2:17" hidden="1" x14ac:dyDescent="0.3">
      <c r="B655" t="str">
        <f>CSV!M654</f>
        <v/>
      </c>
      <c r="C655" t="str">
        <f>CSV!O654</f>
        <v/>
      </c>
      <c r="D655" s="6" t="e">
        <f>CSV!P654</f>
        <v>#VALUE!</v>
      </c>
      <c r="F655" t="str">
        <f>CSV!K654</f>
        <v/>
      </c>
      <c r="G655" t="str">
        <f>CSV!L654</f>
        <v/>
      </c>
      <c r="H655" t="str">
        <f>IFERROR(VLOOKUP(G655,Sheet3!B:C,2,0),"")</f>
        <v/>
      </c>
      <c r="I655">
        <v>10</v>
      </c>
      <c r="K655" t="e">
        <f>VLOOKUP(G655,Sheet3!B:E,4,0)</f>
        <v>#N/A</v>
      </c>
      <c r="O655" s="10" t="e">
        <f t="shared" si="10"/>
        <v>#N/A</v>
      </c>
      <c r="P655" s="11" t="e">
        <f>VLOOKUP(C655,DE_PARA!H:I,2,0)</f>
        <v>#N/A</v>
      </c>
      <c r="Q655" s="11" t="e">
        <f>VLOOKUP(F655,'BASE CONTATOS'!C:D,2,0)</f>
        <v>#N/A</v>
      </c>
    </row>
    <row r="656" spans="2:17" hidden="1" x14ac:dyDescent="0.3">
      <c r="B656">
        <f>CSV!M655</f>
        <v>2020</v>
      </c>
      <c r="C656">
        <f>CSV!O655</f>
        <v>3</v>
      </c>
      <c r="D656" s="6">
        <f>CSV!P655</f>
        <v>25</v>
      </c>
      <c r="F656">
        <f>CSV!K655</f>
        <v>62286</v>
      </c>
      <c r="G656">
        <f>CSV!L655</f>
        <v>503</v>
      </c>
      <c r="H656" t="str">
        <f>IFERROR(VLOOKUP(G656,Sheet3!B:C,2,0),"")</f>
        <v>CARVÃO</v>
      </c>
      <c r="I656">
        <v>1</v>
      </c>
      <c r="K656">
        <f>VLOOKUP(G656,Sheet3!B:E,4,0)</f>
        <v>15.94</v>
      </c>
      <c r="O656" s="10">
        <f t="shared" si="10"/>
        <v>15.94</v>
      </c>
      <c r="P656" s="11" t="str">
        <f>VLOOKUP(C656,DE_PARA!H:I,2,0)</f>
        <v>Março</v>
      </c>
      <c r="Q656" s="11" t="str">
        <f>VLOOKUP(F656,'BASE CONTATOS'!C:D,2,0)</f>
        <v>Steffan</v>
      </c>
    </row>
    <row r="657" spans="2:17" hidden="1" x14ac:dyDescent="0.3">
      <c r="B657" t="str">
        <f>CSV!M656</f>
        <v/>
      </c>
      <c r="C657" t="str">
        <f>CSV!O656</f>
        <v/>
      </c>
      <c r="D657" s="6" t="e">
        <f>CSV!P656</f>
        <v>#VALUE!</v>
      </c>
      <c r="F657" t="str">
        <f>CSV!K656</f>
        <v/>
      </c>
      <c r="G657" t="str">
        <f>CSV!L656</f>
        <v/>
      </c>
      <c r="H657" t="str">
        <f>IFERROR(VLOOKUP(G657,Sheet3!B:C,2,0),"")</f>
        <v/>
      </c>
      <c r="I657">
        <v>6</v>
      </c>
      <c r="K657" t="e">
        <f>VLOOKUP(G657,Sheet3!B:E,4,0)</f>
        <v>#N/A</v>
      </c>
      <c r="O657" s="10" t="e">
        <f t="shared" si="10"/>
        <v>#N/A</v>
      </c>
      <c r="P657" s="11" t="e">
        <f>VLOOKUP(C657,DE_PARA!H:I,2,0)</f>
        <v>#N/A</v>
      </c>
      <c r="Q657" s="11" t="e">
        <f>VLOOKUP(F657,'BASE CONTATOS'!C:D,2,0)</f>
        <v>#N/A</v>
      </c>
    </row>
    <row r="658" spans="2:17" hidden="1" x14ac:dyDescent="0.3">
      <c r="B658">
        <f>CSV!M657</f>
        <v>2020</v>
      </c>
      <c r="C658">
        <f>CSV!O657</f>
        <v>3</v>
      </c>
      <c r="D658" s="6">
        <f>CSV!P657</f>
        <v>21</v>
      </c>
      <c r="F658">
        <f>CSV!K657</f>
        <v>61673</v>
      </c>
      <c r="G658">
        <f>CSV!L657</f>
        <v>9096</v>
      </c>
      <c r="H658" t="str">
        <f>IFERROR(VLOOKUP(G658,Sheet3!B:C,2,0),"")</f>
        <v>AVEIA</v>
      </c>
      <c r="I658">
        <v>3</v>
      </c>
      <c r="K658">
        <f>VLOOKUP(G658,Sheet3!B:E,4,0)</f>
        <v>13.9</v>
      </c>
      <c r="O658" s="10">
        <f t="shared" si="10"/>
        <v>13.9</v>
      </c>
      <c r="P658" s="11" t="str">
        <f>VLOOKUP(C658,DE_PARA!H:I,2,0)</f>
        <v>Março</v>
      </c>
      <c r="Q658" s="11" t="str">
        <f>VLOOKUP(F658,'BASE CONTATOS'!C:D,2,0)</f>
        <v>Pedro</v>
      </c>
    </row>
    <row r="659" spans="2:17" hidden="1" x14ac:dyDescent="0.3">
      <c r="B659" t="str">
        <f>CSV!M658</f>
        <v/>
      </c>
      <c r="C659" t="str">
        <f>CSV!O658</f>
        <v/>
      </c>
      <c r="D659" s="6" t="e">
        <f>CSV!P658</f>
        <v>#VALUE!</v>
      </c>
      <c r="F659" t="str">
        <f>CSV!K658</f>
        <v/>
      </c>
      <c r="G659" t="str">
        <f>CSV!L658</f>
        <v/>
      </c>
      <c r="H659" t="str">
        <f>IFERROR(VLOOKUP(G659,Sheet3!B:C,2,0),"")</f>
        <v/>
      </c>
      <c r="I659">
        <v>9</v>
      </c>
      <c r="K659" t="e">
        <f>VLOOKUP(G659,Sheet3!B:E,4,0)</f>
        <v>#N/A</v>
      </c>
      <c r="O659" s="10" t="e">
        <f t="shared" si="10"/>
        <v>#N/A</v>
      </c>
      <c r="P659" s="11" t="e">
        <f>VLOOKUP(C659,DE_PARA!H:I,2,0)</f>
        <v>#N/A</v>
      </c>
      <c r="Q659" s="11" t="e">
        <f>VLOOKUP(F659,'BASE CONTATOS'!C:D,2,0)</f>
        <v>#N/A</v>
      </c>
    </row>
    <row r="660" spans="2:17" hidden="1" x14ac:dyDescent="0.3">
      <c r="B660">
        <f>CSV!M659</f>
        <v>2020</v>
      </c>
      <c r="C660">
        <f>CSV!O659</f>
        <v>3</v>
      </c>
      <c r="D660" s="6">
        <f>CSV!P659</f>
        <v>24</v>
      </c>
      <c r="F660">
        <f>CSV!K659</f>
        <v>27697</v>
      </c>
      <c r="G660">
        <f>CSV!L659</f>
        <v>504</v>
      </c>
      <c r="H660" t="str">
        <f>IFERROR(VLOOKUP(G660,Sheet3!B:C,2,0),"")</f>
        <v>LEITE</v>
      </c>
      <c r="I660">
        <v>7</v>
      </c>
      <c r="K660">
        <f>VLOOKUP(G660,Sheet3!B:E,4,0)</f>
        <v>3.99</v>
      </c>
      <c r="O660" s="10">
        <f t="shared" si="10"/>
        <v>3.99</v>
      </c>
      <c r="P660" s="11" t="str">
        <f>VLOOKUP(C660,DE_PARA!H:I,2,0)</f>
        <v>Março</v>
      </c>
      <c r="Q660" s="11" t="e">
        <f>VLOOKUP(F660,'BASE CONTATOS'!C:D,2,0)</f>
        <v>#N/A</v>
      </c>
    </row>
    <row r="661" spans="2:17" hidden="1" x14ac:dyDescent="0.3">
      <c r="B661" t="str">
        <f>CSV!M660</f>
        <v/>
      </c>
      <c r="C661" t="str">
        <f>CSV!O660</f>
        <v/>
      </c>
      <c r="D661" s="6" t="e">
        <f>CSV!P660</f>
        <v>#VALUE!</v>
      </c>
      <c r="F661" t="str">
        <f>CSV!K660</f>
        <v/>
      </c>
      <c r="G661" t="str">
        <f>CSV!L660</f>
        <v/>
      </c>
      <c r="H661" t="str">
        <f>IFERROR(VLOOKUP(G661,Sheet3!B:C,2,0),"")</f>
        <v/>
      </c>
      <c r="I661">
        <v>1</v>
      </c>
      <c r="K661" t="e">
        <f>VLOOKUP(G661,Sheet3!B:E,4,0)</f>
        <v>#N/A</v>
      </c>
      <c r="O661" s="10" t="e">
        <f t="shared" si="10"/>
        <v>#N/A</v>
      </c>
      <c r="P661" s="11" t="e">
        <f>VLOOKUP(C661,DE_PARA!H:I,2,0)</f>
        <v>#N/A</v>
      </c>
      <c r="Q661" s="11" t="e">
        <f>VLOOKUP(F661,'BASE CONTATOS'!C:D,2,0)</f>
        <v>#N/A</v>
      </c>
    </row>
    <row r="662" spans="2:17" hidden="1" x14ac:dyDescent="0.3">
      <c r="B662">
        <f>CSV!M661</f>
        <v>2020</v>
      </c>
      <c r="C662">
        <f>CSV!O661</f>
        <v>3</v>
      </c>
      <c r="D662" s="6">
        <f>CSV!P661</f>
        <v>5</v>
      </c>
      <c r="F662">
        <f>CSV!K661</f>
        <v>56365</v>
      </c>
      <c r="G662">
        <f>CSV!L661</f>
        <v>503</v>
      </c>
      <c r="H662" t="str">
        <f>IFERROR(VLOOKUP(G662,Sheet3!B:C,2,0),"")</f>
        <v>CARVÃO</v>
      </c>
      <c r="I662">
        <v>5</v>
      </c>
      <c r="K662">
        <f>VLOOKUP(G662,Sheet3!B:E,4,0)</f>
        <v>15.94</v>
      </c>
      <c r="O662" s="10">
        <f t="shared" si="10"/>
        <v>15.94</v>
      </c>
      <c r="P662" s="11" t="str">
        <f>VLOOKUP(C662,DE_PARA!H:I,2,0)</f>
        <v>Março</v>
      </c>
      <c r="Q662" s="11" t="str">
        <f>VLOOKUP(F662,'BASE CONTATOS'!C:D,2,0)</f>
        <v>Dr. Januário</v>
      </c>
    </row>
    <row r="663" spans="2:17" hidden="1" x14ac:dyDescent="0.3">
      <c r="B663" t="str">
        <f>CSV!M662</f>
        <v/>
      </c>
      <c r="C663" t="str">
        <f>CSV!O662</f>
        <v/>
      </c>
      <c r="D663" s="6" t="e">
        <f>CSV!P662</f>
        <v>#VALUE!</v>
      </c>
      <c r="F663" t="str">
        <f>CSV!K662</f>
        <v/>
      </c>
      <c r="G663" t="str">
        <f>CSV!L662</f>
        <v/>
      </c>
      <c r="H663" t="str">
        <f>IFERROR(VLOOKUP(G663,Sheet3!B:C,2,0),"")</f>
        <v/>
      </c>
      <c r="I663">
        <v>7</v>
      </c>
      <c r="K663" t="e">
        <f>VLOOKUP(G663,Sheet3!B:E,4,0)</f>
        <v>#N/A</v>
      </c>
      <c r="O663" s="10" t="e">
        <f t="shared" si="10"/>
        <v>#N/A</v>
      </c>
      <c r="P663" s="11" t="e">
        <f>VLOOKUP(C663,DE_PARA!H:I,2,0)</f>
        <v>#N/A</v>
      </c>
      <c r="Q663" s="11" t="e">
        <f>VLOOKUP(F663,'BASE CONTATOS'!C:D,2,0)</f>
        <v>#N/A</v>
      </c>
    </row>
    <row r="664" spans="2:17" hidden="1" x14ac:dyDescent="0.3">
      <c r="B664">
        <f>CSV!M663</f>
        <v>2020</v>
      </c>
      <c r="C664">
        <f>CSV!O663</f>
        <v>3</v>
      </c>
      <c r="D664" s="6">
        <f>CSV!P663</f>
        <v>10</v>
      </c>
      <c r="F664">
        <f>CSV!K663</f>
        <v>62286</v>
      </c>
      <c r="G664">
        <f>CSV!L663</f>
        <v>9096</v>
      </c>
      <c r="H664" t="str">
        <f>IFERROR(VLOOKUP(G664,Sheet3!B:C,2,0),"")</f>
        <v>AVEIA</v>
      </c>
      <c r="I664">
        <v>4</v>
      </c>
      <c r="K664">
        <f>VLOOKUP(G664,Sheet3!B:E,4,0)</f>
        <v>13.9</v>
      </c>
      <c r="O664" s="10">
        <f t="shared" si="10"/>
        <v>13.9</v>
      </c>
      <c r="P664" s="11" t="str">
        <f>VLOOKUP(C664,DE_PARA!H:I,2,0)</f>
        <v>Março</v>
      </c>
      <c r="Q664" s="11" t="str">
        <f>VLOOKUP(F664,'BASE CONTATOS'!C:D,2,0)</f>
        <v>Steffan</v>
      </c>
    </row>
    <row r="665" spans="2:17" hidden="1" x14ac:dyDescent="0.3">
      <c r="B665" t="str">
        <f>CSV!M664</f>
        <v/>
      </c>
      <c r="C665" t="str">
        <f>CSV!O664</f>
        <v/>
      </c>
      <c r="D665" s="6" t="e">
        <f>CSV!P664</f>
        <v>#VALUE!</v>
      </c>
      <c r="F665" t="str">
        <f>CSV!K664</f>
        <v/>
      </c>
      <c r="G665" t="str">
        <f>CSV!L664</f>
        <v/>
      </c>
      <c r="H665" t="str">
        <f>IFERROR(VLOOKUP(G665,Sheet3!B:C,2,0),"")</f>
        <v/>
      </c>
      <c r="I665">
        <v>10</v>
      </c>
      <c r="K665" t="e">
        <f>VLOOKUP(G665,Sheet3!B:E,4,0)</f>
        <v>#N/A</v>
      </c>
      <c r="O665" s="10" t="e">
        <f t="shared" si="10"/>
        <v>#N/A</v>
      </c>
      <c r="P665" s="11" t="e">
        <f>VLOOKUP(C665,DE_PARA!H:I,2,0)</f>
        <v>#N/A</v>
      </c>
      <c r="Q665" s="11" t="e">
        <f>VLOOKUP(F665,'BASE CONTATOS'!C:D,2,0)</f>
        <v>#N/A</v>
      </c>
    </row>
    <row r="666" spans="2:17" hidden="1" x14ac:dyDescent="0.3">
      <c r="B666">
        <f>CSV!M665</f>
        <v>2020</v>
      </c>
      <c r="C666">
        <f>CSV!O665</f>
        <v>3</v>
      </c>
      <c r="D666" s="6">
        <f>CSV!P665</f>
        <v>3</v>
      </c>
      <c r="F666">
        <f>CSV!K665</f>
        <v>61673</v>
      </c>
      <c r="G666">
        <f>CSV!L665</f>
        <v>9084</v>
      </c>
      <c r="H666" t="str">
        <f>IFERROR(VLOOKUP(G666,Sheet3!B:C,2,0),"")</f>
        <v>MEL</v>
      </c>
      <c r="I666">
        <v>9</v>
      </c>
      <c r="K666">
        <f>VLOOKUP(G666,Sheet3!B:E,4,0)</f>
        <v>19.190000000000001</v>
      </c>
      <c r="O666" s="10">
        <f t="shared" si="10"/>
        <v>19.190000000000001</v>
      </c>
      <c r="P666" s="11" t="str">
        <f>VLOOKUP(C666,DE_PARA!H:I,2,0)</f>
        <v>Março</v>
      </c>
      <c r="Q666" s="11" t="str">
        <f>VLOOKUP(F666,'BASE CONTATOS'!C:D,2,0)</f>
        <v>Pedro</v>
      </c>
    </row>
    <row r="667" spans="2:17" hidden="1" x14ac:dyDescent="0.3">
      <c r="B667" t="str">
        <f>CSV!M666</f>
        <v/>
      </c>
      <c r="C667" t="str">
        <f>CSV!O666</f>
        <v/>
      </c>
      <c r="D667" s="6" t="e">
        <f>CSV!P666</f>
        <v>#VALUE!</v>
      </c>
      <c r="F667" t="str">
        <f>CSV!K666</f>
        <v/>
      </c>
      <c r="G667" t="str">
        <f>CSV!L666</f>
        <v/>
      </c>
      <c r="H667" t="str">
        <f>IFERROR(VLOOKUP(G667,Sheet3!B:C,2,0),"")</f>
        <v/>
      </c>
      <c r="I667">
        <v>10</v>
      </c>
      <c r="K667" t="e">
        <f>VLOOKUP(G667,Sheet3!B:E,4,0)</f>
        <v>#N/A</v>
      </c>
      <c r="O667" s="10" t="e">
        <f t="shared" si="10"/>
        <v>#N/A</v>
      </c>
      <c r="P667" s="11" t="e">
        <f>VLOOKUP(C667,DE_PARA!H:I,2,0)</f>
        <v>#N/A</v>
      </c>
      <c r="Q667" s="11" t="e">
        <f>VLOOKUP(F667,'BASE CONTATOS'!C:D,2,0)</f>
        <v>#N/A</v>
      </c>
    </row>
    <row r="668" spans="2:17" hidden="1" x14ac:dyDescent="0.3">
      <c r="B668">
        <f>CSV!M667</f>
        <v>2020</v>
      </c>
      <c r="C668">
        <f>CSV!O667</f>
        <v>3</v>
      </c>
      <c r="D668" s="6">
        <f>CSV!P667</f>
        <v>11</v>
      </c>
      <c r="F668">
        <f>CSV!K667</f>
        <v>57543</v>
      </c>
      <c r="G668">
        <f>CSV!L667</f>
        <v>2349</v>
      </c>
      <c r="H668" t="str">
        <f>IFERROR(VLOOKUP(G668,Sheet3!B:C,2,0),"")</f>
        <v>AÇÚCAR</v>
      </c>
      <c r="I668">
        <v>8</v>
      </c>
      <c r="K668">
        <f>VLOOKUP(G668,Sheet3!B:E,4,0)</f>
        <v>10.74</v>
      </c>
      <c r="O668" s="10">
        <f t="shared" si="10"/>
        <v>10.74</v>
      </c>
      <c r="P668" s="11" t="str">
        <f>VLOOKUP(C668,DE_PARA!H:I,2,0)</f>
        <v>Março</v>
      </c>
      <c r="Q668" s="11" t="str">
        <f>VLOOKUP(F668,'BASE CONTATOS'!C:D,2,0)</f>
        <v>Stella</v>
      </c>
    </row>
    <row r="669" spans="2:17" hidden="1" x14ac:dyDescent="0.3">
      <c r="B669" t="str">
        <f>CSV!M668</f>
        <v/>
      </c>
      <c r="C669" t="str">
        <f>CSV!O668</f>
        <v/>
      </c>
      <c r="D669" s="6" t="e">
        <f>CSV!P668</f>
        <v>#VALUE!</v>
      </c>
      <c r="F669" t="str">
        <f>CSV!K668</f>
        <v/>
      </c>
      <c r="G669" t="str">
        <f>CSV!L668</f>
        <v/>
      </c>
      <c r="H669" t="str">
        <f>IFERROR(VLOOKUP(G669,Sheet3!B:C,2,0),"")</f>
        <v/>
      </c>
      <c r="I669">
        <v>4</v>
      </c>
      <c r="K669" t="e">
        <f>VLOOKUP(G669,Sheet3!B:E,4,0)</f>
        <v>#N/A</v>
      </c>
      <c r="O669" s="10" t="e">
        <f t="shared" si="10"/>
        <v>#N/A</v>
      </c>
      <c r="P669" s="11" t="e">
        <f>VLOOKUP(C669,DE_PARA!H:I,2,0)</f>
        <v>#N/A</v>
      </c>
      <c r="Q669" s="11" t="e">
        <f>VLOOKUP(F669,'BASE CONTATOS'!C:D,2,0)</f>
        <v>#N/A</v>
      </c>
    </row>
    <row r="670" spans="2:17" hidden="1" x14ac:dyDescent="0.3">
      <c r="B670">
        <f>CSV!M669</f>
        <v>2020</v>
      </c>
      <c r="C670">
        <f>CSV!O669</f>
        <v>3</v>
      </c>
      <c r="D670" s="6">
        <f>CSV!P669</f>
        <v>7</v>
      </c>
      <c r="F670">
        <f>CSV!K669</f>
        <v>62900</v>
      </c>
      <c r="G670">
        <f>CSV!L669</f>
        <v>988</v>
      </c>
      <c r="H670" t="str">
        <f>IFERROR(VLOOKUP(G670,Sheet3!B:C,2,0),"")</f>
        <v>MACARRÃO</v>
      </c>
      <c r="I670">
        <v>10</v>
      </c>
      <c r="K670">
        <f>VLOOKUP(G670,Sheet3!B:E,4,0)</f>
        <v>4.75</v>
      </c>
      <c r="O670" s="10">
        <f t="shared" si="10"/>
        <v>4.75</v>
      </c>
      <c r="P670" s="11" t="str">
        <f>VLOOKUP(C670,DE_PARA!H:I,2,0)</f>
        <v>Março</v>
      </c>
      <c r="Q670" s="11" t="str">
        <f>VLOOKUP(F670,'BASE CONTATOS'!C:D,2,0)</f>
        <v>Bial</v>
      </c>
    </row>
    <row r="671" spans="2:17" hidden="1" x14ac:dyDescent="0.3">
      <c r="B671" t="str">
        <f>CSV!M670</f>
        <v/>
      </c>
      <c r="C671" t="str">
        <f>CSV!O670</f>
        <v/>
      </c>
      <c r="D671" s="6" t="e">
        <f>CSV!P670</f>
        <v>#VALUE!</v>
      </c>
      <c r="F671" t="str">
        <f>CSV!K670</f>
        <v/>
      </c>
      <c r="G671" t="str">
        <f>CSV!L670</f>
        <v/>
      </c>
      <c r="H671" t="str">
        <f>IFERROR(VLOOKUP(G671,Sheet3!B:C,2,0),"")</f>
        <v/>
      </c>
      <c r="I671">
        <v>2</v>
      </c>
      <c r="K671" t="e">
        <f>VLOOKUP(G671,Sheet3!B:E,4,0)</f>
        <v>#N/A</v>
      </c>
      <c r="O671" s="10" t="e">
        <f t="shared" si="10"/>
        <v>#N/A</v>
      </c>
      <c r="P671" s="11" t="e">
        <f>VLOOKUP(C671,DE_PARA!H:I,2,0)</f>
        <v>#N/A</v>
      </c>
      <c r="Q671" s="11" t="e">
        <f>VLOOKUP(F671,'BASE CONTATOS'!C:D,2,0)</f>
        <v>#N/A</v>
      </c>
    </row>
    <row r="672" spans="2:17" hidden="1" x14ac:dyDescent="0.3">
      <c r="B672">
        <f>CSV!M671</f>
        <v>2020</v>
      </c>
      <c r="C672">
        <f>CSV!O671</f>
        <v>3</v>
      </c>
      <c r="D672" s="6">
        <f>CSV!P671</f>
        <v>15</v>
      </c>
      <c r="F672">
        <f>CSV!K671</f>
        <v>12278</v>
      </c>
      <c r="G672">
        <f>CSV!L671</f>
        <v>9096</v>
      </c>
      <c r="H672" t="str">
        <f>IFERROR(VLOOKUP(G672,Sheet3!B:C,2,0),"")</f>
        <v>AVEIA</v>
      </c>
      <c r="I672">
        <v>5</v>
      </c>
      <c r="K672">
        <f>VLOOKUP(G672,Sheet3!B:E,4,0)</f>
        <v>13.9</v>
      </c>
      <c r="O672" s="10">
        <f t="shared" si="10"/>
        <v>13.9</v>
      </c>
      <c r="P672" s="11" t="str">
        <f>VLOOKUP(C672,DE_PARA!H:I,2,0)</f>
        <v>Março</v>
      </c>
      <c r="Q672" s="11" t="str">
        <f>VLOOKUP(F672,'BASE CONTATOS'!C:D,2,0)</f>
        <v>Silvinha</v>
      </c>
    </row>
    <row r="673" spans="2:17" hidden="1" x14ac:dyDescent="0.3">
      <c r="B673" t="str">
        <f>CSV!M672</f>
        <v/>
      </c>
      <c r="C673" t="str">
        <f>CSV!O672</f>
        <v/>
      </c>
      <c r="D673" s="6" t="e">
        <f>CSV!P672</f>
        <v>#VALUE!</v>
      </c>
      <c r="F673" t="str">
        <f>CSV!K672</f>
        <v/>
      </c>
      <c r="G673" t="str">
        <f>CSV!L672</f>
        <v/>
      </c>
      <c r="H673" t="str">
        <f>IFERROR(VLOOKUP(G673,Sheet3!B:C,2,0),"")</f>
        <v/>
      </c>
      <c r="I673">
        <v>9</v>
      </c>
      <c r="K673" t="e">
        <f>VLOOKUP(G673,Sheet3!B:E,4,0)</f>
        <v>#N/A</v>
      </c>
      <c r="O673" s="10" t="e">
        <f t="shared" si="10"/>
        <v>#N/A</v>
      </c>
      <c r="P673" s="11" t="e">
        <f>VLOOKUP(C673,DE_PARA!H:I,2,0)</f>
        <v>#N/A</v>
      </c>
      <c r="Q673" s="11" t="e">
        <f>VLOOKUP(F673,'BASE CONTATOS'!C:D,2,0)</f>
        <v>#N/A</v>
      </c>
    </row>
    <row r="674" spans="2:17" hidden="1" x14ac:dyDescent="0.3">
      <c r="B674">
        <f>CSV!M673</f>
        <v>2020</v>
      </c>
      <c r="C674">
        <f>CSV!O673</f>
        <v>3</v>
      </c>
      <c r="D674" s="6">
        <f>CSV!P673</f>
        <v>11</v>
      </c>
      <c r="F674">
        <f>CSV!K673</f>
        <v>27697</v>
      </c>
      <c r="G674">
        <f>CSV!L673</f>
        <v>2349</v>
      </c>
      <c r="H674" t="str">
        <f>IFERROR(VLOOKUP(G674,Sheet3!B:C,2,0),"")</f>
        <v>AÇÚCAR</v>
      </c>
      <c r="I674">
        <v>6</v>
      </c>
      <c r="K674">
        <f>VLOOKUP(G674,Sheet3!B:E,4,0)</f>
        <v>10.74</v>
      </c>
      <c r="O674" s="10">
        <f t="shared" si="10"/>
        <v>10.74</v>
      </c>
      <c r="P674" s="11" t="str">
        <f>VLOOKUP(C674,DE_PARA!H:I,2,0)</f>
        <v>Março</v>
      </c>
      <c r="Q674" s="11" t="e">
        <f>VLOOKUP(F674,'BASE CONTATOS'!C:D,2,0)</f>
        <v>#N/A</v>
      </c>
    </row>
    <row r="675" spans="2:17" hidden="1" x14ac:dyDescent="0.3">
      <c r="B675" t="str">
        <f>CSV!M674</f>
        <v/>
      </c>
      <c r="C675" t="str">
        <f>CSV!O674</f>
        <v/>
      </c>
      <c r="D675" s="6" t="e">
        <f>CSV!P674</f>
        <v>#VALUE!</v>
      </c>
      <c r="F675" t="str">
        <f>CSV!K674</f>
        <v/>
      </c>
      <c r="G675" t="str">
        <f>CSV!L674</f>
        <v/>
      </c>
      <c r="H675" t="str">
        <f>IFERROR(VLOOKUP(G675,Sheet3!B:C,2,0),"")</f>
        <v/>
      </c>
      <c r="I675">
        <v>9</v>
      </c>
      <c r="K675" t="e">
        <f>VLOOKUP(G675,Sheet3!B:E,4,0)</f>
        <v>#N/A</v>
      </c>
      <c r="O675" s="10" t="e">
        <f t="shared" si="10"/>
        <v>#N/A</v>
      </c>
      <c r="P675" s="11" t="e">
        <f>VLOOKUP(C675,DE_PARA!H:I,2,0)</f>
        <v>#N/A</v>
      </c>
      <c r="Q675" s="11" t="e">
        <f>VLOOKUP(F675,'BASE CONTATOS'!C:D,2,0)</f>
        <v>#N/A</v>
      </c>
    </row>
    <row r="676" spans="2:17" hidden="1" x14ac:dyDescent="0.3">
      <c r="B676">
        <f>CSV!M675</f>
        <v>2020</v>
      </c>
      <c r="C676">
        <f>CSV!O675</f>
        <v>3</v>
      </c>
      <c r="D676" s="6">
        <f>CSV!P675</f>
        <v>1</v>
      </c>
      <c r="F676">
        <f>CSV!K675</f>
        <v>27697</v>
      </c>
      <c r="G676">
        <f>CSV!L675</f>
        <v>503</v>
      </c>
      <c r="H676" t="str">
        <f>IFERROR(VLOOKUP(G676,Sheet3!B:C,2,0),"")</f>
        <v>CARVÃO</v>
      </c>
      <c r="I676">
        <v>7</v>
      </c>
      <c r="K676">
        <f>VLOOKUP(G676,Sheet3!B:E,4,0)</f>
        <v>15.94</v>
      </c>
      <c r="O676" s="10">
        <f t="shared" si="10"/>
        <v>15.94</v>
      </c>
      <c r="P676" s="11" t="str">
        <f>VLOOKUP(C676,DE_PARA!H:I,2,0)</f>
        <v>Março</v>
      </c>
      <c r="Q676" s="11" t="e">
        <f>VLOOKUP(F676,'BASE CONTATOS'!C:D,2,0)</f>
        <v>#N/A</v>
      </c>
    </row>
    <row r="677" spans="2:17" hidden="1" x14ac:dyDescent="0.3">
      <c r="B677" t="str">
        <f>CSV!M676</f>
        <v/>
      </c>
      <c r="C677" t="str">
        <f>CSV!O676</f>
        <v/>
      </c>
      <c r="D677" s="6" t="e">
        <f>CSV!P676</f>
        <v>#VALUE!</v>
      </c>
      <c r="F677" t="str">
        <f>CSV!K676</f>
        <v/>
      </c>
      <c r="G677" t="str">
        <f>CSV!L676</f>
        <v/>
      </c>
      <c r="H677" t="str">
        <f>IFERROR(VLOOKUP(G677,Sheet3!B:C,2,0),"")</f>
        <v/>
      </c>
      <c r="I677">
        <v>5</v>
      </c>
      <c r="K677" t="e">
        <f>VLOOKUP(G677,Sheet3!B:E,4,0)</f>
        <v>#N/A</v>
      </c>
      <c r="O677" s="10" t="e">
        <f t="shared" si="10"/>
        <v>#N/A</v>
      </c>
      <c r="P677" s="11" t="e">
        <f>VLOOKUP(C677,DE_PARA!H:I,2,0)</f>
        <v>#N/A</v>
      </c>
      <c r="Q677" s="11" t="e">
        <f>VLOOKUP(F677,'BASE CONTATOS'!C:D,2,0)</f>
        <v>#N/A</v>
      </c>
    </row>
    <row r="678" spans="2:17" hidden="1" x14ac:dyDescent="0.3">
      <c r="B678">
        <f>CSV!M677</f>
        <v>2020</v>
      </c>
      <c r="C678">
        <f>CSV!O677</f>
        <v>3</v>
      </c>
      <c r="D678" s="6">
        <f>CSV!P677</f>
        <v>9</v>
      </c>
      <c r="F678">
        <f>CSV!K677</f>
        <v>90364</v>
      </c>
      <c r="G678">
        <f>CSV!L677</f>
        <v>9084</v>
      </c>
      <c r="H678" t="str">
        <f>IFERROR(VLOOKUP(G678,Sheet3!B:C,2,0),"")</f>
        <v>MEL</v>
      </c>
      <c r="I678">
        <v>7</v>
      </c>
      <c r="K678">
        <f>VLOOKUP(G678,Sheet3!B:E,4,0)</f>
        <v>19.190000000000001</v>
      </c>
      <c r="O678" s="10">
        <f t="shared" si="10"/>
        <v>19.190000000000001</v>
      </c>
      <c r="P678" s="11" t="str">
        <f>VLOOKUP(C678,DE_PARA!H:I,2,0)</f>
        <v>Março</v>
      </c>
      <c r="Q678" s="11" t="str">
        <f>VLOOKUP(F678,'BASE CONTATOS'!C:D,2,0)</f>
        <v>Thomaz</v>
      </c>
    </row>
    <row r="679" spans="2:17" hidden="1" x14ac:dyDescent="0.3">
      <c r="B679" t="str">
        <f>CSV!M678</f>
        <v/>
      </c>
      <c r="C679" t="str">
        <f>CSV!O678</f>
        <v/>
      </c>
      <c r="D679" s="6" t="e">
        <f>CSV!P678</f>
        <v>#VALUE!</v>
      </c>
      <c r="F679" t="str">
        <f>CSV!K678</f>
        <v/>
      </c>
      <c r="G679" t="str">
        <f>CSV!L678</f>
        <v/>
      </c>
      <c r="H679" t="str">
        <f>IFERROR(VLOOKUP(G679,Sheet3!B:C,2,0),"")</f>
        <v/>
      </c>
      <c r="I679">
        <v>6</v>
      </c>
      <c r="K679" t="e">
        <f>VLOOKUP(G679,Sheet3!B:E,4,0)</f>
        <v>#N/A</v>
      </c>
      <c r="O679" s="10" t="e">
        <f t="shared" si="10"/>
        <v>#N/A</v>
      </c>
      <c r="P679" s="11" t="e">
        <f>VLOOKUP(C679,DE_PARA!H:I,2,0)</f>
        <v>#N/A</v>
      </c>
      <c r="Q679" s="11" t="e">
        <f>VLOOKUP(F679,'BASE CONTATOS'!C:D,2,0)</f>
        <v>#N/A</v>
      </c>
    </row>
    <row r="680" spans="2:17" hidden="1" x14ac:dyDescent="0.3">
      <c r="B680">
        <f>CSV!M679</f>
        <v>2020</v>
      </c>
      <c r="C680">
        <f>CSV!O679</f>
        <v>3</v>
      </c>
      <c r="D680" s="6">
        <f>CSV!P679</f>
        <v>11</v>
      </c>
      <c r="F680">
        <f>CSV!K679</f>
        <v>62286</v>
      </c>
      <c r="G680">
        <f>CSV!L679</f>
        <v>2349</v>
      </c>
      <c r="H680" t="str">
        <f>IFERROR(VLOOKUP(G680,Sheet3!B:C,2,0),"")</f>
        <v>AÇÚCAR</v>
      </c>
      <c r="I680">
        <v>4</v>
      </c>
      <c r="K680">
        <f>VLOOKUP(G680,Sheet3!B:E,4,0)</f>
        <v>10.74</v>
      </c>
      <c r="O680" s="10">
        <f t="shared" si="10"/>
        <v>10.74</v>
      </c>
      <c r="P680" s="11" t="str">
        <f>VLOOKUP(C680,DE_PARA!H:I,2,0)</f>
        <v>Março</v>
      </c>
      <c r="Q680" s="11" t="str">
        <f>VLOOKUP(F680,'BASE CONTATOS'!C:D,2,0)</f>
        <v>Steffan</v>
      </c>
    </row>
    <row r="681" spans="2:17" hidden="1" x14ac:dyDescent="0.3">
      <c r="B681" t="str">
        <f>CSV!M680</f>
        <v/>
      </c>
      <c r="C681" t="str">
        <f>CSV!O680</f>
        <v/>
      </c>
      <c r="D681" s="6" t="e">
        <f>CSV!P680</f>
        <v>#VALUE!</v>
      </c>
      <c r="F681" t="str">
        <f>CSV!K680</f>
        <v/>
      </c>
      <c r="G681" t="str">
        <f>CSV!L680</f>
        <v/>
      </c>
      <c r="H681" t="str">
        <f>IFERROR(VLOOKUP(G681,Sheet3!B:C,2,0),"")</f>
        <v/>
      </c>
      <c r="I681">
        <v>3</v>
      </c>
      <c r="K681" t="e">
        <f>VLOOKUP(G681,Sheet3!B:E,4,0)</f>
        <v>#N/A</v>
      </c>
      <c r="O681" s="10" t="e">
        <f t="shared" si="10"/>
        <v>#N/A</v>
      </c>
      <c r="P681" s="11" t="e">
        <f>VLOOKUP(C681,DE_PARA!H:I,2,0)</f>
        <v>#N/A</v>
      </c>
      <c r="Q681" s="11" t="e">
        <f>VLOOKUP(F681,'BASE CONTATOS'!C:D,2,0)</f>
        <v>#N/A</v>
      </c>
    </row>
    <row r="682" spans="2:17" hidden="1" x14ac:dyDescent="0.3">
      <c r="B682">
        <f>CSV!M681</f>
        <v>2020</v>
      </c>
      <c r="C682">
        <f>CSV!O681</f>
        <v>3</v>
      </c>
      <c r="D682" s="6">
        <f>CSV!P681</f>
        <v>24</v>
      </c>
      <c r="F682">
        <f>CSV!K681</f>
        <v>56365</v>
      </c>
      <c r="G682">
        <f>CSV!L681</f>
        <v>504</v>
      </c>
      <c r="H682" t="str">
        <f>IFERROR(VLOOKUP(G682,Sheet3!B:C,2,0),"")</f>
        <v>LEITE</v>
      </c>
      <c r="I682">
        <v>10</v>
      </c>
      <c r="K682">
        <f>VLOOKUP(G682,Sheet3!B:E,4,0)</f>
        <v>3.99</v>
      </c>
      <c r="O682" s="10">
        <f t="shared" si="10"/>
        <v>3.99</v>
      </c>
      <c r="P682" s="11" t="str">
        <f>VLOOKUP(C682,DE_PARA!H:I,2,0)</f>
        <v>Março</v>
      </c>
      <c r="Q682" s="11" t="str">
        <f>VLOOKUP(F682,'BASE CONTATOS'!C:D,2,0)</f>
        <v>Dr. Januário</v>
      </c>
    </row>
    <row r="683" spans="2:17" hidden="1" x14ac:dyDescent="0.3">
      <c r="B683" t="str">
        <f>CSV!M682</f>
        <v/>
      </c>
      <c r="C683" t="str">
        <f>CSV!O682</f>
        <v/>
      </c>
      <c r="D683" s="6" t="e">
        <f>CSV!P682</f>
        <v>#VALUE!</v>
      </c>
      <c r="F683" t="str">
        <f>CSV!K682</f>
        <v/>
      </c>
      <c r="G683" t="str">
        <f>CSV!L682</f>
        <v/>
      </c>
      <c r="H683" t="str">
        <f>IFERROR(VLOOKUP(G683,Sheet3!B:C,2,0),"")</f>
        <v/>
      </c>
      <c r="I683">
        <v>8</v>
      </c>
      <c r="K683" t="e">
        <f>VLOOKUP(G683,Sheet3!B:E,4,0)</f>
        <v>#N/A</v>
      </c>
      <c r="O683" s="10" t="e">
        <f t="shared" si="10"/>
        <v>#N/A</v>
      </c>
      <c r="P683" s="11" t="e">
        <f>VLOOKUP(C683,DE_PARA!H:I,2,0)</f>
        <v>#N/A</v>
      </c>
      <c r="Q683" s="11" t="e">
        <f>VLOOKUP(F683,'BASE CONTATOS'!C:D,2,0)</f>
        <v>#N/A</v>
      </c>
    </row>
    <row r="684" spans="2:17" hidden="1" x14ac:dyDescent="0.3">
      <c r="B684">
        <f>CSV!M683</f>
        <v>2020</v>
      </c>
      <c r="C684">
        <f>CSV!O683</f>
        <v>3</v>
      </c>
      <c r="D684" s="6">
        <f>CSV!P683</f>
        <v>17</v>
      </c>
      <c r="F684">
        <f>CSV!K683</f>
        <v>56365</v>
      </c>
      <c r="G684">
        <f>CSV!L683</f>
        <v>9084</v>
      </c>
      <c r="H684" t="str">
        <f>IFERROR(VLOOKUP(G684,Sheet3!B:C,2,0),"")</f>
        <v>MEL</v>
      </c>
      <c r="I684">
        <v>6</v>
      </c>
      <c r="K684">
        <f>VLOOKUP(G684,Sheet3!B:E,4,0)</f>
        <v>19.190000000000001</v>
      </c>
      <c r="O684" s="10">
        <f t="shared" si="10"/>
        <v>19.190000000000001</v>
      </c>
      <c r="P684" s="11" t="str">
        <f>VLOOKUP(C684,DE_PARA!H:I,2,0)</f>
        <v>Março</v>
      </c>
      <c r="Q684" s="11" t="str">
        <f>VLOOKUP(F684,'BASE CONTATOS'!C:D,2,0)</f>
        <v>Dr. Januário</v>
      </c>
    </row>
    <row r="685" spans="2:17" hidden="1" x14ac:dyDescent="0.3">
      <c r="B685" t="str">
        <f>CSV!M684</f>
        <v/>
      </c>
      <c r="C685" t="str">
        <f>CSV!O684</f>
        <v/>
      </c>
      <c r="D685" s="6" t="e">
        <f>CSV!P684</f>
        <v>#VALUE!</v>
      </c>
      <c r="F685" t="str">
        <f>CSV!K684</f>
        <v/>
      </c>
      <c r="G685" t="str">
        <f>CSV!L684</f>
        <v/>
      </c>
      <c r="H685" t="str">
        <f>IFERROR(VLOOKUP(G685,Sheet3!B:C,2,0),"")</f>
        <v/>
      </c>
      <c r="I685">
        <v>5</v>
      </c>
      <c r="K685" t="e">
        <f>VLOOKUP(G685,Sheet3!B:E,4,0)</f>
        <v>#N/A</v>
      </c>
      <c r="O685" s="10" t="e">
        <f t="shared" si="10"/>
        <v>#N/A</v>
      </c>
      <c r="P685" s="11" t="e">
        <f>VLOOKUP(C685,DE_PARA!H:I,2,0)</f>
        <v>#N/A</v>
      </c>
      <c r="Q685" s="11" t="e">
        <f>VLOOKUP(F685,'BASE CONTATOS'!C:D,2,0)</f>
        <v>#N/A</v>
      </c>
    </row>
    <row r="686" spans="2:17" hidden="1" x14ac:dyDescent="0.3">
      <c r="B686">
        <f>CSV!M685</f>
        <v>2020</v>
      </c>
      <c r="C686">
        <f>CSV!O685</f>
        <v>3</v>
      </c>
      <c r="D686" s="6">
        <f>CSV!P685</f>
        <v>26</v>
      </c>
      <c r="F686">
        <f>CSV!K685</f>
        <v>56365</v>
      </c>
      <c r="G686">
        <f>CSV!L685</f>
        <v>2349</v>
      </c>
      <c r="H686" t="str">
        <f>IFERROR(VLOOKUP(G686,Sheet3!B:C,2,0),"")</f>
        <v>AÇÚCAR</v>
      </c>
      <c r="I686">
        <v>5</v>
      </c>
      <c r="K686">
        <f>VLOOKUP(G686,Sheet3!B:E,4,0)</f>
        <v>10.74</v>
      </c>
      <c r="O686" s="10">
        <f t="shared" si="10"/>
        <v>10.74</v>
      </c>
      <c r="P686" s="11" t="str">
        <f>VLOOKUP(C686,DE_PARA!H:I,2,0)</f>
        <v>Março</v>
      </c>
      <c r="Q686" s="11" t="str">
        <f>VLOOKUP(F686,'BASE CONTATOS'!C:D,2,0)</f>
        <v>Dr. Januário</v>
      </c>
    </row>
    <row r="687" spans="2:17" hidden="1" x14ac:dyDescent="0.3">
      <c r="B687" t="str">
        <f>CSV!M686</f>
        <v/>
      </c>
      <c r="C687" t="str">
        <f>CSV!O686</f>
        <v/>
      </c>
      <c r="D687" s="6" t="e">
        <f>CSV!P686</f>
        <v>#VALUE!</v>
      </c>
      <c r="F687" t="str">
        <f>CSV!K686</f>
        <v/>
      </c>
      <c r="G687" t="str">
        <f>CSV!L686</f>
        <v/>
      </c>
      <c r="H687" t="str">
        <f>IFERROR(VLOOKUP(G687,Sheet3!B:C,2,0),"")</f>
        <v/>
      </c>
      <c r="I687">
        <v>2</v>
      </c>
      <c r="K687" t="e">
        <f>VLOOKUP(G687,Sheet3!B:E,4,0)</f>
        <v>#N/A</v>
      </c>
      <c r="O687" s="10" t="e">
        <f t="shared" si="10"/>
        <v>#N/A</v>
      </c>
      <c r="P687" s="11" t="e">
        <f>VLOOKUP(C687,DE_PARA!H:I,2,0)</f>
        <v>#N/A</v>
      </c>
      <c r="Q687" s="11" t="e">
        <f>VLOOKUP(F687,'BASE CONTATOS'!C:D,2,0)</f>
        <v>#N/A</v>
      </c>
    </row>
    <row r="688" spans="2:17" hidden="1" x14ac:dyDescent="0.3">
      <c r="B688">
        <f>CSV!M687</f>
        <v>2020</v>
      </c>
      <c r="C688">
        <f>CSV!O687</f>
        <v>3</v>
      </c>
      <c r="D688" s="6">
        <f>CSV!P687</f>
        <v>24</v>
      </c>
      <c r="F688">
        <f>CSV!K687</f>
        <v>90364</v>
      </c>
      <c r="G688">
        <f>CSV!L687</f>
        <v>988</v>
      </c>
      <c r="H688" t="str">
        <f>IFERROR(VLOOKUP(G688,Sheet3!B:C,2,0),"")</f>
        <v>MACARRÃO</v>
      </c>
      <c r="I688">
        <v>8</v>
      </c>
      <c r="K688">
        <f>VLOOKUP(G688,Sheet3!B:E,4,0)</f>
        <v>4.75</v>
      </c>
      <c r="O688" s="10">
        <f t="shared" si="10"/>
        <v>4.75</v>
      </c>
      <c r="P688" s="11" t="str">
        <f>VLOOKUP(C688,DE_PARA!H:I,2,0)</f>
        <v>Março</v>
      </c>
      <c r="Q688" s="11" t="str">
        <f>VLOOKUP(F688,'BASE CONTATOS'!C:D,2,0)</f>
        <v>Thomaz</v>
      </c>
    </row>
    <row r="689" spans="2:17" hidden="1" x14ac:dyDescent="0.3">
      <c r="B689" t="str">
        <f>CSV!M688</f>
        <v/>
      </c>
      <c r="C689" t="str">
        <f>CSV!O688</f>
        <v/>
      </c>
      <c r="D689" s="6" t="e">
        <f>CSV!P688</f>
        <v>#VALUE!</v>
      </c>
      <c r="F689" t="str">
        <f>CSV!K688</f>
        <v/>
      </c>
      <c r="G689" t="str">
        <f>CSV!L688</f>
        <v/>
      </c>
      <c r="H689" t="str">
        <f>IFERROR(VLOOKUP(G689,Sheet3!B:C,2,0),"")</f>
        <v/>
      </c>
      <c r="I689">
        <v>2</v>
      </c>
      <c r="K689" t="e">
        <f>VLOOKUP(G689,Sheet3!B:E,4,0)</f>
        <v>#N/A</v>
      </c>
      <c r="O689" s="10" t="e">
        <f t="shared" si="10"/>
        <v>#N/A</v>
      </c>
      <c r="P689" s="11" t="e">
        <f>VLOOKUP(C689,DE_PARA!H:I,2,0)</f>
        <v>#N/A</v>
      </c>
      <c r="Q689" s="11" t="e">
        <f>VLOOKUP(F689,'BASE CONTATOS'!C:D,2,0)</f>
        <v>#N/A</v>
      </c>
    </row>
    <row r="690" spans="2:17" hidden="1" x14ac:dyDescent="0.3">
      <c r="B690">
        <f>CSV!M689</f>
        <v>2020</v>
      </c>
      <c r="C690">
        <f>CSV!O689</f>
        <v>3</v>
      </c>
      <c r="D690" s="6">
        <f>CSV!P689</f>
        <v>20</v>
      </c>
      <c r="F690">
        <f>CSV!K689</f>
        <v>62286</v>
      </c>
      <c r="G690">
        <f>CSV!L689</f>
        <v>504</v>
      </c>
      <c r="H690" t="str">
        <f>IFERROR(VLOOKUP(G690,Sheet3!B:C,2,0),"")</f>
        <v>LEITE</v>
      </c>
      <c r="I690">
        <v>1</v>
      </c>
      <c r="K690">
        <f>VLOOKUP(G690,Sheet3!B:E,4,0)</f>
        <v>3.99</v>
      </c>
      <c r="O690" s="10">
        <f t="shared" si="10"/>
        <v>3.99</v>
      </c>
      <c r="P690" s="11" t="str">
        <f>VLOOKUP(C690,DE_PARA!H:I,2,0)</f>
        <v>Março</v>
      </c>
      <c r="Q690" s="11" t="str">
        <f>VLOOKUP(F690,'BASE CONTATOS'!C:D,2,0)</f>
        <v>Steffan</v>
      </c>
    </row>
    <row r="691" spans="2:17" hidden="1" x14ac:dyDescent="0.3">
      <c r="B691" t="str">
        <f>CSV!M690</f>
        <v/>
      </c>
      <c r="C691" t="str">
        <f>CSV!O690</f>
        <v/>
      </c>
      <c r="D691" s="6" t="e">
        <f>CSV!P690</f>
        <v>#VALUE!</v>
      </c>
      <c r="F691" t="str">
        <f>CSV!K690</f>
        <v/>
      </c>
      <c r="G691" t="str">
        <f>CSV!L690</f>
        <v/>
      </c>
      <c r="H691" t="str">
        <f>IFERROR(VLOOKUP(G691,Sheet3!B:C,2,0),"")</f>
        <v/>
      </c>
      <c r="I691">
        <v>6</v>
      </c>
      <c r="K691" t="e">
        <f>VLOOKUP(G691,Sheet3!B:E,4,0)</f>
        <v>#N/A</v>
      </c>
      <c r="O691" s="10" t="e">
        <f t="shared" si="10"/>
        <v>#N/A</v>
      </c>
      <c r="P691" s="11" t="e">
        <f>VLOOKUP(C691,DE_PARA!H:I,2,0)</f>
        <v>#N/A</v>
      </c>
      <c r="Q691" s="11" t="e">
        <f>VLOOKUP(F691,'BASE CONTATOS'!C:D,2,0)</f>
        <v>#N/A</v>
      </c>
    </row>
    <row r="692" spans="2:17" hidden="1" x14ac:dyDescent="0.3">
      <c r="B692">
        <f>CSV!M691</f>
        <v>2020</v>
      </c>
      <c r="C692">
        <f>CSV!O691</f>
        <v>3</v>
      </c>
      <c r="D692" s="6">
        <f>CSV!P691</f>
        <v>12</v>
      </c>
      <c r="F692">
        <f>CSV!K691</f>
        <v>27697</v>
      </c>
      <c r="G692">
        <f>CSV!L691</f>
        <v>2350</v>
      </c>
      <c r="H692" t="str">
        <f>IFERROR(VLOOKUP(G692,Sheet3!B:C,2,0),"")</f>
        <v>BISCOITO</v>
      </c>
      <c r="I692">
        <v>4</v>
      </c>
      <c r="K692">
        <f>VLOOKUP(G692,Sheet3!B:E,4,0)</f>
        <v>3.94</v>
      </c>
      <c r="O692" s="10">
        <f t="shared" si="10"/>
        <v>3.94</v>
      </c>
      <c r="P692" s="11" t="str">
        <f>VLOOKUP(C692,DE_PARA!H:I,2,0)</f>
        <v>Março</v>
      </c>
      <c r="Q692" s="11" t="e">
        <f>VLOOKUP(F692,'BASE CONTATOS'!C:D,2,0)</f>
        <v>#N/A</v>
      </c>
    </row>
    <row r="693" spans="2:17" hidden="1" x14ac:dyDescent="0.3">
      <c r="B693" t="str">
        <f>CSV!M692</f>
        <v/>
      </c>
      <c r="C693" t="str">
        <f>CSV!O692</f>
        <v/>
      </c>
      <c r="D693" s="6" t="e">
        <f>CSV!P692</f>
        <v>#VALUE!</v>
      </c>
      <c r="F693" t="str">
        <f>CSV!K692</f>
        <v/>
      </c>
      <c r="G693" t="str">
        <f>CSV!L692</f>
        <v/>
      </c>
      <c r="H693" t="str">
        <f>IFERROR(VLOOKUP(G693,Sheet3!B:C,2,0),"")</f>
        <v/>
      </c>
      <c r="I693">
        <v>8</v>
      </c>
      <c r="K693" t="e">
        <f>VLOOKUP(G693,Sheet3!B:E,4,0)</f>
        <v>#N/A</v>
      </c>
      <c r="O693" s="10" t="e">
        <f t="shared" si="10"/>
        <v>#N/A</v>
      </c>
      <c r="P693" s="11" t="e">
        <f>VLOOKUP(C693,DE_PARA!H:I,2,0)</f>
        <v>#N/A</v>
      </c>
      <c r="Q693" s="11" t="e">
        <f>VLOOKUP(F693,'BASE CONTATOS'!C:D,2,0)</f>
        <v>#N/A</v>
      </c>
    </row>
    <row r="694" spans="2:17" hidden="1" x14ac:dyDescent="0.3">
      <c r="B694">
        <f>CSV!M693</f>
        <v>2020</v>
      </c>
      <c r="C694">
        <f>CSV!O693</f>
        <v>3</v>
      </c>
      <c r="D694" s="6">
        <f>CSV!P693</f>
        <v>25</v>
      </c>
      <c r="F694">
        <f>CSV!K693</f>
        <v>12278</v>
      </c>
      <c r="G694">
        <f>CSV!L693</f>
        <v>9084</v>
      </c>
      <c r="H694" t="str">
        <f>IFERROR(VLOOKUP(G694,Sheet3!B:C,2,0),"")</f>
        <v>MEL</v>
      </c>
      <c r="I694">
        <v>7</v>
      </c>
      <c r="K694">
        <f>VLOOKUP(G694,Sheet3!B:E,4,0)</f>
        <v>19.190000000000001</v>
      </c>
      <c r="O694" s="10">
        <f t="shared" si="10"/>
        <v>19.190000000000001</v>
      </c>
      <c r="P694" s="11" t="str">
        <f>VLOOKUP(C694,DE_PARA!H:I,2,0)</f>
        <v>Março</v>
      </c>
      <c r="Q694" s="11" t="str">
        <f>VLOOKUP(F694,'BASE CONTATOS'!C:D,2,0)</f>
        <v>Silvinha</v>
      </c>
    </row>
    <row r="695" spans="2:17" hidden="1" x14ac:dyDescent="0.3">
      <c r="B695" t="str">
        <f>CSV!M694</f>
        <v/>
      </c>
      <c r="C695" t="str">
        <f>CSV!O694</f>
        <v/>
      </c>
      <c r="D695" s="6" t="e">
        <f>CSV!P694</f>
        <v>#VALUE!</v>
      </c>
      <c r="F695" t="str">
        <f>CSV!K694</f>
        <v/>
      </c>
      <c r="G695" t="str">
        <f>CSV!L694</f>
        <v/>
      </c>
      <c r="H695" t="str">
        <f>IFERROR(VLOOKUP(G695,Sheet3!B:C,2,0),"")</f>
        <v/>
      </c>
      <c r="I695">
        <v>4</v>
      </c>
      <c r="K695" t="e">
        <f>VLOOKUP(G695,Sheet3!B:E,4,0)</f>
        <v>#N/A</v>
      </c>
      <c r="O695" s="10" t="e">
        <f t="shared" si="10"/>
        <v>#N/A</v>
      </c>
      <c r="P695" s="11" t="e">
        <f>VLOOKUP(C695,DE_PARA!H:I,2,0)</f>
        <v>#N/A</v>
      </c>
      <c r="Q695" s="11" t="e">
        <f>VLOOKUP(F695,'BASE CONTATOS'!C:D,2,0)</f>
        <v>#N/A</v>
      </c>
    </row>
    <row r="696" spans="2:17" hidden="1" x14ac:dyDescent="0.3">
      <c r="B696">
        <f>CSV!M695</f>
        <v>2020</v>
      </c>
      <c r="C696">
        <f>CSV!O695</f>
        <v>3</v>
      </c>
      <c r="D696" s="6">
        <f>CSV!P695</f>
        <v>4</v>
      </c>
      <c r="F696">
        <f>CSV!K695</f>
        <v>56365</v>
      </c>
      <c r="G696">
        <f>CSV!L695</f>
        <v>1164</v>
      </c>
      <c r="H696" t="str">
        <f>IFERROR(VLOOKUP(G696,Sheet3!B:C,2,0),"")</f>
        <v>QUEIJO</v>
      </c>
      <c r="I696">
        <v>9</v>
      </c>
      <c r="K696">
        <f>VLOOKUP(G696,Sheet3!B:E,4,0)</f>
        <v>27.41</v>
      </c>
      <c r="O696" s="10">
        <f t="shared" si="10"/>
        <v>27.41</v>
      </c>
      <c r="P696" s="11" t="str">
        <f>VLOOKUP(C696,DE_PARA!H:I,2,0)</f>
        <v>Março</v>
      </c>
      <c r="Q696" s="11" t="str">
        <f>VLOOKUP(F696,'BASE CONTATOS'!C:D,2,0)</f>
        <v>Dr. Januário</v>
      </c>
    </row>
    <row r="697" spans="2:17" hidden="1" x14ac:dyDescent="0.3">
      <c r="B697" t="str">
        <f>CSV!M696</f>
        <v/>
      </c>
      <c r="C697" t="str">
        <f>CSV!O696</f>
        <v/>
      </c>
      <c r="D697" s="6" t="e">
        <f>CSV!P696</f>
        <v>#VALUE!</v>
      </c>
      <c r="F697" t="str">
        <f>CSV!K696</f>
        <v/>
      </c>
      <c r="G697" t="str">
        <f>CSV!L696</f>
        <v/>
      </c>
      <c r="H697" t="str">
        <f>IFERROR(VLOOKUP(G697,Sheet3!B:C,2,0),"")</f>
        <v/>
      </c>
      <c r="I697">
        <v>10</v>
      </c>
      <c r="K697" t="e">
        <f>VLOOKUP(G697,Sheet3!B:E,4,0)</f>
        <v>#N/A</v>
      </c>
      <c r="O697" s="10" t="e">
        <f t="shared" si="10"/>
        <v>#N/A</v>
      </c>
      <c r="P697" s="11" t="e">
        <f>VLOOKUP(C697,DE_PARA!H:I,2,0)</f>
        <v>#N/A</v>
      </c>
      <c r="Q697" s="11" t="e">
        <f>VLOOKUP(F697,'BASE CONTATOS'!C:D,2,0)</f>
        <v>#N/A</v>
      </c>
    </row>
    <row r="698" spans="2:17" hidden="1" x14ac:dyDescent="0.3">
      <c r="B698">
        <f>CSV!M697</f>
        <v>2020</v>
      </c>
      <c r="C698">
        <f>CSV!O697</f>
        <v>3</v>
      </c>
      <c r="D698" s="6">
        <f>CSV!P697</f>
        <v>13</v>
      </c>
      <c r="F698">
        <f>CSV!K697</f>
        <v>62286</v>
      </c>
      <c r="G698">
        <f>CSV!L697</f>
        <v>1164</v>
      </c>
      <c r="H698" t="str">
        <f>IFERROR(VLOOKUP(G698,Sheet3!B:C,2,0),"")</f>
        <v>QUEIJO</v>
      </c>
      <c r="I698">
        <v>10</v>
      </c>
      <c r="K698">
        <f>VLOOKUP(G698,Sheet3!B:E,4,0)</f>
        <v>27.41</v>
      </c>
      <c r="O698" s="10">
        <f t="shared" si="10"/>
        <v>27.41</v>
      </c>
      <c r="P698" s="11" t="str">
        <f>VLOOKUP(C698,DE_PARA!H:I,2,0)</f>
        <v>Março</v>
      </c>
      <c r="Q698" s="11" t="str">
        <f>VLOOKUP(F698,'BASE CONTATOS'!C:D,2,0)</f>
        <v>Steffan</v>
      </c>
    </row>
    <row r="699" spans="2:17" hidden="1" x14ac:dyDescent="0.3">
      <c r="B699" t="str">
        <f>CSV!M698</f>
        <v/>
      </c>
      <c r="C699" t="str">
        <f>CSV!O698</f>
        <v/>
      </c>
      <c r="D699" s="6" t="e">
        <f>CSV!P698</f>
        <v>#VALUE!</v>
      </c>
      <c r="F699" t="str">
        <f>CSV!K698</f>
        <v/>
      </c>
      <c r="G699" t="str">
        <f>CSV!L698</f>
        <v/>
      </c>
      <c r="H699" t="str">
        <f>IFERROR(VLOOKUP(G699,Sheet3!B:C,2,0),"")</f>
        <v/>
      </c>
      <c r="I699">
        <v>10</v>
      </c>
      <c r="K699" t="e">
        <f>VLOOKUP(G699,Sheet3!B:E,4,0)</f>
        <v>#N/A</v>
      </c>
      <c r="O699" s="10" t="e">
        <f t="shared" si="10"/>
        <v>#N/A</v>
      </c>
      <c r="P699" s="11" t="e">
        <f>VLOOKUP(C699,DE_PARA!H:I,2,0)</f>
        <v>#N/A</v>
      </c>
      <c r="Q699" s="11" t="e">
        <f>VLOOKUP(F699,'BASE CONTATOS'!C:D,2,0)</f>
        <v>#N/A</v>
      </c>
    </row>
    <row r="700" spans="2:17" hidden="1" x14ac:dyDescent="0.3">
      <c r="B700">
        <f>CSV!M699</f>
        <v>2020</v>
      </c>
      <c r="C700">
        <f>CSV!O699</f>
        <v>3</v>
      </c>
      <c r="D700" s="6">
        <f>CSV!P699</f>
        <v>28</v>
      </c>
      <c r="F700">
        <f>CSV!K699</f>
        <v>62286</v>
      </c>
      <c r="G700">
        <f>CSV!L699</f>
        <v>9084</v>
      </c>
      <c r="H700" t="str">
        <f>IFERROR(VLOOKUP(G700,Sheet3!B:C,2,0),"")</f>
        <v>MEL</v>
      </c>
      <c r="I700">
        <v>2</v>
      </c>
      <c r="K700">
        <f>VLOOKUP(G700,Sheet3!B:E,4,0)</f>
        <v>19.190000000000001</v>
      </c>
      <c r="O700" s="10">
        <f t="shared" si="10"/>
        <v>19.190000000000001</v>
      </c>
      <c r="P700" s="11" t="str">
        <f>VLOOKUP(C700,DE_PARA!H:I,2,0)</f>
        <v>Março</v>
      </c>
      <c r="Q700" s="11" t="str">
        <f>VLOOKUP(F700,'BASE CONTATOS'!C:D,2,0)</f>
        <v>Steffan</v>
      </c>
    </row>
    <row r="701" spans="2:17" hidden="1" x14ac:dyDescent="0.3">
      <c r="B701" t="str">
        <f>CSV!M700</f>
        <v/>
      </c>
      <c r="C701" t="str">
        <f>CSV!O700</f>
        <v/>
      </c>
      <c r="D701" s="6" t="e">
        <f>CSV!P700</f>
        <v>#VALUE!</v>
      </c>
      <c r="F701" t="str">
        <f>CSV!K700</f>
        <v/>
      </c>
      <c r="G701" t="str">
        <f>CSV!L700</f>
        <v/>
      </c>
      <c r="H701" t="str">
        <f>IFERROR(VLOOKUP(G701,Sheet3!B:C,2,0),"")</f>
        <v/>
      </c>
      <c r="I701">
        <v>5</v>
      </c>
      <c r="K701" t="e">
        <f>VLOOKUP(G701,Sheet3!B:E,4,0)</f>
        <v>#N/A</v>
      </c>
      <c r="O701" s="10" t="e">
        <f t="shared" si="10"/>
        <v>#N/A</v>
      </c>
      <c r="P701" s="11" t="e">
        <f>VLOOKUP(C701,DE_PARA!H:I,2,0)</f>
        <v>#N/A</v>
      </c>
      <c r="Q701" s="11" t="e">
        <f>VLOOKUP(F701,'BASE CONTATOS'!C:D,2,0)</f>
        <v>#N/A</v>
      </c>
    </row>
    <row r="702" spans="2:17" hidden="1" x14ac:dyDescent="0.3">
      <c r="B702">
        <f>CSV!M701</f>
        <v>2020</v>
      </c>
      <c r="C702">
        <f>CSV!O701</f>
        <v>3</v>
      </c>
      <c r="D702" s="6">
        <f>CSV!P701</f>
        <v>16</v>
      </c>
      <c r="F702">
        <f>CSV!K701</f>
        <v>56365</v>
      </c>
      <c r="G702">
        <f>CSV!L701</f>
        <v>9096</v>
      </c>
      <c r="H702" t="str">
        <f>IFERROR(VLOOKUP(G702,Sheet3!B:C,2,0),"")</f>
        <v>AVEIA</v>
      </c>
      <c r="I702">
        <v>7</v>
      </c>
      <c r="K702">
        <f>VLOOKUP(G702,Sheet3!B:E,4,0)</f>
        <v>13.9</v>
      </c>
      <c r="O702" s="10">
        <f t="shared" si="10"/>
        <v>13.9</v>
      </c>
      <c r="P702" s="11" t="str">
        <f>VLOOKUP(C702,DE_PARA!H:I,2,0)</f>
        <v>Março</v>
      </c>
      <c r="Q702" s="11" t="str">
        <f>VLOOKUP(F702,'BASE CONTATOS'!C:D,2,0)</f>
        <v>Dr. Januário</v>
      </c>
    </row>
    <row r="703" spans="2:17" hidden="1" x14ac:dyDescent="0.3">
      <c r="B703" t="str">
        <f>CSV!M702</f>
        <v/>
      </c>
      <c r="C703" t="str">
        <f>CSV!O702</f>
        <v/>
      </c>
      <c r="D703" s="6" t="e">
        <f>CSV!P702</f>
        <v>#VALUE!</v>
      </c>
      <c r="F703" t="str">
        <f>CSV!K702</f>
        <v/>
      </c>
      <c r="G703" t="str">
        <f>CSV!L702</f>
        <v/>
      </c>
      <c r="H703" t="str">
        <f>IFERROR(VLOOKUP(G703,Sheet3!B:C,2,0),"")</f>
        <v/>
      </c>
      <c r="I703">
        <v>8</v>
      </c>
      <c r="K703" t="e">
        <f>VLOOKUP(G703,Sheet3!B:E,4,0)</f>
        <v>#N/A</v>
      </c>
      <c r="O703" s="10" t="e">
        <f t="shared" si="10"/>
        <v>#N/A</v>
      </c>
      <c r="P703" s="11" t="e">
        <f>VLOOKUP(C703,DE_PARA!H:I,2,0)</f>
        <v>#N/A</v>
      </c>
      <c r="Q703" s="11" t="e">
        <f>VLOOKUP(F703,'BASE CONTATOS'!C:D,2,0)</f>
        <v>#N/A</v>
      </c>
    </row>
    <row r="704" spans="2:17" hidden="1" x14ac:dyDescent="0.3">
      <c r="B704">
        <f>CSV!M703</f>
        <v>2020</v>
      </c>
      <c r="C704">
        <f>CSV!O703</f>
        <v>4</v>
      </c>
      <c r="D704" s="6">
        <f>CSV!P703</f>
        <v>1</v>
      </c>
      <c r="F704">
        <f>CSV!K703</f>
        <v>61673</v>
      </c>
      <c r="G704">
        <f>CSV!L703</f>
        <v>9087</v>
      </c>
      <c r="H704" t="str">
        <f>IFERROR(VLOOKUP(G704,Sheet3!B:C,2,0),"")</f>
        <v>FARINHA</v>
      </c>
      <c r="I704">
        <v>1</v>
      </c>
      <c r="K704">
        <f>VLOOKUP(G704,Sheet3!B:E,4,0)</f>
        <v>19.399999999999999</v>
      </c>
      <c r="O704" s="10">
        <f t="shared" si="10"/>
        <v>19.399999999999999</v>
      </c>
      <c r="P704" s="11" t="str">
        <f>VLOOKUP(C704,DE_PARA!H:I,2,0)</f>
        <v>Abril</v>
      </c>
      <c r="Q704" s="11" t="str">
        <f>VLOOKUP(F704,'BASE CONTATOS'!C:D,2,0)</f>
        <v>Pedro</v>
      </c>
    </row>
    <row r="705" spans="2:17" hidden="1" x14ac:dyDescent="0.3">
      <c r="B705" t="str">
        <f>CSV!M704</f>
        <v/>
      </c>
      <c r="C705" t="str">
        <f>CSV!O704</f>
        <v/>
      </c>
      <c r="D705" s="6" t="e">
        <f>CSV!P704</f>
        <v>#VALUE!</v>
      </c>
      <c r="F705" t="str">
        <f>CSV!K704</f>
        <v/>
      </c>
      <c r="G705" t="str">
        <f>CSV!L704</f>
        <v/>
      </c>
      <c r="H705" t="str">
        <f>IFERROR(VLOOKUP(G705,Sheet3!B:C,2,0),"")</f>
        <v/>
      </c>
      <c r="I705">
        <v>8</v>
      </c>
      <c r="K705" t="e">
        <f>VLOOKUP(G705,Sheet3!B:E,4,0)</f>
        <v>#N/A</v>
      </c>
      <c r="O705" s="10" t="e">
        <f t="shared" si="10"/>
        <v>#N/A</v>
      </c>
      <c r="P705" s="11" t="e">
        <f>VLOOKUP(C705,DE_PARA!H:I,2,0)</f>
        <v>#N/A</v>
      </c>
      <c r="Q705" s="11" t="e">
        <f>VLOOKUP(F705,'BASE CONTATOS'!C:D,2,0)</f>
        <v>#N/A</v>
      </c>
    </row>
    <row r="706" spans="2:17" hidden="1" x14ac:dyDescent="0.3">
      <c r="B706">
        <f>CSV!M705</f>
        <v>2020</v>
      </c>
      <c r="C706">
        <f>CSV!O705</f>
        <v>4</v>
      </c>
      <c r="D706" s="6">
        <f>CSV!P705</f>
        <v>13</v>
      </c>
      <c r="F706">
        <f>CSV!K705</f>
        <v>61673</v>
      </c>
      <c r="G706">
        <f>CSV!L705</f>
        <v>9084</v>
      </c>
      <c r="H706" t="str">
        <f>IFERROR(VLOOKUP(G706,Sheet3!B:C,2,0),"")</f>
        <v>MEL</v>
      </c>
      <c r="I706">
        <v>7</v>
      </c>
      <c r="K706">
        <f>VLOOKUP(G706,Sheet3!B:E,4,0)</f>
        <v>19.190000000000001</v>
      </c>
      <c r="O706" s="10">
        <f t="shared" si="10"/>
        <v>19.190000000000001</v>
      </c>
      <c r="P706" s="11" t="str">
        <f>VLOOKUP(C706,DE_PARA!H:I,2,0)</f>
        <v>Abril</v>
      </c>
      <c r="Q706" s="11" t="str">
        <f>VLOOKUP(F706,'BASE CONTATOS'!C:D,2,0)</f>
        <v>Pedro</v>
      </c>
    </row>
    <row r="707" spans="2:17" hidden="1" x14ac:dyDescent="0.3">
      <c r="B707" t="str">
        <f>CSV!M706</f>
        <v/>
      </c>
      <c r="C707" t="str">
        <f>CSV!O706</f>
        <v/>
      </c>
      <c r="D707" s="6" t="e">
        <f>CSV!P706</f>
        <v>#VALUE!</v>
      </c>
      <c r="F707" t="str">
        <f>CSV!K706</f>
        <v/>
      </c>
      <c r="G707" t="str">
        <f>CSV!L706</f>
        <v/>
      </c>
      <c r="H707" t="str">
        <f>IFERROR(VLOOKUP(G707,Sheet3!B:C,2,0),"")</f>
        <v/>
      </c>
      <c r="I707">
        <v>2</v>
      </c>
      <c r="K707" t="e">
        <f>VLOOKUP(G707,Sheet3!B:E,4,0)</f>
        <v>#N/A</v>
      </c>
      <c r="O707" s="10" t="e">
        <f t="shared" ref="O707:O770" si="11">IF(K707&gt;0,K707,"PENDENTE")</f>
        <v>#N/A</v>
      </c>
      <c r="P707" s="11" t="e">
        <f>VLOOKUP(C707,DE_PARA!H:I,2,0)</f>
        <v>#N/A</v>
      </c>
      <c r="Q707" s="11" t="e">
        <f>VLOOKUP(F707,'BASE CONTATOS'!C:D,2,0)</f>
        <v>#N/A</v>
      </c>
    </row>
    <row r="708" spans="2:17" hidden="1" x14ac:dyDescent="0.3">
      <c r="B708">
        <f>CSV!M707</f>
        <v>2020</v>
      </c>
      <c r="C708">
        <f>CSV!O707</f>
        <v>4</v>
      </c>
      <c r="D708" s="6">
        <f>CSV!P707</f>
        <v>18</v>
      </c>
      <c r="F708">
        <f>CSV!K707</f>
        <v>56365</v>
      </c>
      <c r="G708">
        <f>CSV!L707</f>
        <v>503</v>
      </c>
      <c r="H708" t="str">
        <f>IFERROR(VLOOKUP(G708,Sheet3!B:C,2,0),"")</f>
        <v>CARVÃO</v>
      </c>
      <c r="I708">
        <v>9</v>
      </c>
      <c r="K708">
        <f>VLOOKUP(G708,Sheet3!B:E,4,0)</f>
        <v>15.94</v>
      </c>
      <c r="O708" s="10">
        <f t="shared" si="11"/>
        <v>15.94</v>
      </c>
      <c r="P708" s="11" t="str">
        <f>VLOOKUP(C708,DE_PARA!H:I,2,0)</f>
        <v>Abril</v>
      </c>
      <c r="Q708" s="11" t="str">
        <f>VLOOKUP(F708,'BASE CONTATOS'!C:D,2,0)</f>
        <v>Dr. Januário</v>
      </c>
    </row>
    <row r="709" spans="2:17" hidden="1" x14ac:dyDescent="0.3">
      <c r="B709" t="str">
        <f>CSV!M708</f>
        <v/>
      </c>
      <c r="C709" t="str">
        <f>CSV!O708</f>
        <v/>
      </c>
      <c r="D709" s="6" t="e">
        <f>CSV!P708</f>
        <v>#VALUE!</v>
      </c>
      <c r="F709" t="str">
        <f>CSV!K708</f>
        <v/>
      </c>
      <c r="G709" t="str">
        <f>CSV!L708</f>
        <v/>
      </c>
      <c r="H709" t="str">
        <f>IFERROR(VLOOKUP(G709,Sheet3!B:C,2,0),"")</f>
        <v/>
      </c>
      <c r="I709">
        <v>9</v>
      </c>
      <c r="K709" t="e">
        <f>VLOOKUP(G709,Sheet3!B:E,4,0)</f>
        <v>#N/A</v>
      </c>
      <c r="O709" s="10" t="e">
        <f t="shared" si="11"/>
        <v>#N/A</v>
      </c>
      <c r="P709" s="11" t="e">
        <f>VLOOKUP(C709,DE_PARA!H:I,2,0)</f>
        <v>#N/A</v>
      </c>
      <c r="Q709" s="11" t="e">
        <f>VLOOKUP(F709,'BASE CONTATOS'!C:D,2,0)</f>
        <v>#N/A</v>
      </c>
    </row>
    <row r="710" spans="2:17" hidden="1" x14ac:dyDescent="0.3">
      <c r="B710">
        <f>CSV!M709</f>
        <v>2020</v>
      </c>
      <c r="C710">
        <f>CSV!O709</f>
        <v>4</v>
      </c>
      <c r="D710" s="6">
        <f>CSV!P709</f>
        <v>10</v>
      </c>
      <c r="F710">
        <f>CSV!K709</f>
        <v>62286</v>
      </c>
      <c r="G710">
        <f>CSV!L709</f>
        <v>2350</v>
      </c>
      <c r="H710" t="str">
        <f>IFERROR(VLOOKUP(G710,Sheet3!B:C,2,0),"")</f>
        <v>BISCOITO</v>
      </c>
      <c r="I710">
        <v>1</v>
      </c>
      <c r="K710">
        <f>VLOOKUP(G710,Sheet3!B:E,4,0)</f>
        <v>3.94</v>
      </c>
      <c r="O710" s="10">
        <f t="shared" si="11"/>
        <v>3.94</v>
      </c>
      <c r="P710" s="11" t="str">
        <f>VLOOKUP(C710,DE_PARA!H:I,2,0)</f>
        <v>Abril</v>
      </c>
      <c r="Q710" s="11" t="str">
        <f>VLOOKUP(F710,'BASE CONTATOS'!C:D,2,0)</f>
        <v>Steffan</v>
      </c>
    </row>
    <row r="711" spans="2:17" hidden="1" x14ac:dyDescent="0.3">
      <c r="B711" t="str">
        <f>CSV!M710</f>
        <v/>
      </c>
      <c r="C711" t="str">
        <f>CSV!O710</f>
        <v/>
      </c>
      <c r="D711" s="6" t="e">
        <f>CSV!P710</f>
        <v>#VALUE!</v>
      </c>
      <c r="F711" t="str">
        <f>CSV!K710</f>
        <v/>
      </c>
      <c r="G711" t="str">
        <f>CSV!L710</f>
        <v/>
      </c>
      <c r="H711" t="str">
        <f>IFERROR(VLOOKUP(G711,Sheet3!B:C,2,0),"")</f>
        <v/>
      </c>
      <c r="I711">
        <v>4</v>
      </c>
      <c r="K711" t="e">
        <f>VLOOKUP(G711,Sheet3!B:E,4,0)</f>
        <v>#N/A</v>
      </c>
      <c r="O711" s="10" t="e">
        <f t="shared" si="11"/>
        <v>#N/A</v>
      </c>
      <c r="P711" s="11" t="e">
        <f>VLOOKUP(C711,DE_PARA!H:I,2,0)</f>
        <v>#N/A</v>
      </c>
      <c r="Q711" s="11" t="e">
        <f>VLOOKUP(F711,'BASE CONTATOS'!C:D,2,0)</f>
        <v>#N/A</v>
      </c>
    </row>
    <row r="712" spans="2:17" hidden="1" x14ac:dyDescent="0.3">
      <c r="B712">
        <f>CSV!M711</f>
        <v>2020</v>
      </c>
      <c r="C712">
        <f>CSV!O711</f>
        <v>4</v>
      </c>
      <c r="D712" s="6">
        <f>CSV!P711</f>
        <v>5</v>
      </c>
      <c r="F712">
        <f>CSV!K711</f>
        <v>90364</v>
      </c>
      <c r="G712">
        <f>CSV!L711</f>
        <v>503</v>
      </c>
      <c r="H712" t="str">
        <f>IFERROR(VLOOKUP(G712,Sheet3!B:C,2,0),"")</f>
        <v>CARVÃO</v>
      </c>
      <c r="I712">
        <v>3</v>
      </c>
      <c r="K712">
        <f>VLOOKUP(G712,Sheet3!B:E,4,0)</f>
        <v>15.94</v>
      </c>
      <c r="O712" s="10">
        <f t="shared" si="11"/>
        <v>15.94</v>
      </c>
      <c r="P712" s="11" t="str">
        <f>VLOOKUP(C712,DE_PARA!H:I,2,0)</f>
        <v>Abril</v>
      </c>
      <c r="Q712" s="11" t="str">
        <f>VLOOKUP(F712,'BASE CONTATOS'!C:D,2,0)</f>
        <v>Thomaz</v>
      </c>
    </row>
    <row r="713" spans="2:17" hidden="1" x14ac:dyDescent="0.3">
      <c r="B713" t="str">
        <f>CSV!M712</f>
        <v/>
      </c>
      <c r="C713" t="str">
        <f>CSV!O712</f>
        <v/>
      </c>
      <c r="D713" s="6" t="e">
        <f>CSV!P712</f>
        <v>#VALUE!</v>
      </c>
      <c r="F713" t="str">
        <f>CSV!K712</f>
        <v/>
      </c>
      <c r="G713" t="str">
        <f>CSV!L712</f>
        <v/>
      </c>
      <c r="H713" t="str">
        <f>IFERROR(VLOOKUP(G713,Sheet3!B:C,2,0),"")</f>
        <v/>
      </c>
      <c r="I713">
        <v>10</v>
      </c>
      <c r="K713" t="e">
        <f>VLOOKUP(G713,Sheet3!B:E,4,0)</f>
        <v>#N/A</v>
      </c>
      <c r="O713" s="10" t="e">
        <f t="shared" si="11"/>
        <v>#N/A</v>
      </c>
      <c r="P713" s="11" t="e">
        <f>VLOOKUP(C713,DE_PARA!H:I,2,0)</f>
        <v>#N/A</v>
      </c>
      <c r="Q713" s="11" t="e">
        <f>VLOOKUP(F713,'BASE CONTATOS'!C:D,2,0)</f>
        <v>#N/A</v>
      </c>
    </row>
    <row r="714" spans="2:17" hidden="1" x14ac:dyDescent="0.3">
      <c r="B714">
        <f>CSV!M713</f>
        <v>2020</v>
      </c>
      <c r="C714">
        <f>CSV!O713</f>
        <v>4</v>
      </c>
      <c r="D714" s="6">
        <f>CSV!P713</f>
        <v>26</v>
      </c>
      <c r="F714">
        <f>CSV!K713</f>
        <v>62286</v>
      </c>
      <c r="G714">
        <f>CSV!L713</f>
        <v>504</v>
      </c>
      <c r="H714" t="str">
        <f>IFERROR(VLOOKUP(G714,Sheet3!B:C,2,0),"")</f>
        <v>LEITE</v>
      </c>
      <c r="I714">
        <v>8</v>
      </c>
      <c r="K714">
        <f>VLOOKUP(G714,Sheet3!B:E,4,0)</f>
        <v>3.99</v>
      </c>
      <c r="O714" s="10">
        <f t="shared" si="11"/>
        <v>3.99</v>
      </c>
      <c r="P714" s="11" t="str">
        <f>VLOOKUP(C714,DE_PARA!H:I,2,0)</f>
        <v>Abril</v>
      </c>
      <c r="Q714" s="11" t="str">
        <f>VLOOKUP(F714,'BASE CONTATOS'!C:D,2,0)</f>
        <v>Steffan</v>
      </c>
    </row>
    <row r="715" spans="2:17" hidden="1" x14ac:dyDescent="0.3">
      <c r="B715" t="str">
        <f>CSV!M714</f>
        <v/>
      </c>
      <c r="C715" t="str">
        <f>CSV!O714</f>
        <v/>
      </c>
      <c r="D715" s="6" t="e">
        <f>CSV!P714</f>
        <v>#VALUE!</v>
      </c>
      <c r="F715" t="str">
        <f>CSV!K714</f>
        <v/>
      </c>
      <c r="G715" t="str">
        <f>CSV!L714</f>
        <v/>
      </c>
      <c r="H715" t="str">
        <f>IFERROR(VLOOKUP(G715,Sheet3!B:C,2,0),"")</f>
        <v/>
      </c>
      <c r="I715">
        <v>5</v>
      </c>
      <c r="K715" t="e">
        <f>VLOOKUP(G715,Sheet3!B:E,4,0)</f>
        <v>#N/A</v>
      </c>
      <c r="O715" s="10" t="e">
        <f t="shared" si="11"/>
        <v>#N/A</v>
      </c>
      <c r="P715" s="11" t="e">
        <f>VLOOKUP(C715,DE_PARA!H:I,2,0)</f>
        <v>#N/A</v>
      </c>
      <c r="Q715" s="11" t="e">
        <f>VLOOKUP(F715,'BASE CONTATOS'!C:D,2,0)</f>
        <v>#N/A</v>
      </c>
    </row>
    <row r="716" spans="2:17" hidden="1" x14ac:dyDescent="0.3">
      <c r="B716">
        <f>CSV!M715</f>
        <v>2020</v>
      </c>
      <c r="C716">
        <f>CSV!O715</f>
        <v>4</v>
      </c>
      <c r="D716" s="6">
        <f>CSV!P715</f>
        <v>2</v>
      </c>
      <c r="F716">
        <f>CSV!K715</f>
        <v>56365</v>
      </c>
      <c r="G716">
        <f>CSV!L715</f>
        <v>9087</v>
      </c>
      <c r="H716" t="str">
        <f>IFERROR(VLOOKUP(G716,Sheet3!B:C,2,0),"")</f>
        <v>FARINHA</v>
      </c>
      <c r="I716">
        <v>3</v>
      </c>
      <c r="K716">
        <f>VLOOKUP(G716,Sheet3!B:E,4,0)</f>
        <v>19.399999999999999</v>
      </c>
      <c r="O716" s="10">
        <f t="shared" si="11"/>
        <v>19.399999999999999</v>
      </c>
      <c r="P716" s="11" t="str">
        <f>VLOOKUP(C716,DE_PARA!H:I,2,0)</f>
        <v>Abril</v>
      </c>
      <c r="Q716" s="11" t="str">
        <f>VLOOKUP(F716,'BASE CONTATOS'!C:D,2,0)</f>
        <v>Dr. Januário</v>
      </c>
    </row>
    <row r="717" spans="2:17" hidden="1" x14ac:dyDescent="0.3">
      <c r="B717" t="str">
        <f>CSV!M716</f>
        <v/>
      </c>
      <c r="C717" t="str">
        <f>CSV!O716</f>
        <v/>
      </c>
      <c r="D717" s="6" t="e">
        <f>CSV!P716</f>
        <v>#VALUE!</v>
      </c>
      <c r="F717" t="str">
        <f>CSV!K716</f>
        <v/>
      </c>
      <c r="G717" t="str">
        <f>CSV!L716</f>
        <v/>
      </c>
      <c r="H717" t="str">
        <f>IFERROR(VLOOKUP(G717,Sheet3!B:C,2,0),"")</f>
        <v/>
      </c>
      <c r="I717">
        <v>2</v>
      </c>
      <c r="K717" t="e">
        <f>VLOOKUP(G717,Sheet3!B:E,4,0)</f>
        <v>#N/A</v>
      </c>
      <c r="O717" s="10" t="e">
        <f t="shared" si="11"/>
        <v>#N/A</v>
      </c>
      <c r="P717" s="11" t="e">
        <f>VLOOKUP(C717,DE_PARA!H:I,2,0)</f>
        <v>#N/A</v>
      </c>
      <c r="Q717" s="11" t="e">
        <f>VLOOKUP(F717,'BASE CONTATOS'!C:D,2,0)</f>
        <v>#N/A</v>
      </c>
    </row>
    <row r="718" spans="2:17" hidden="1" x14ac:dyDescent="0.3">
      <c r="B718">
        <f>CSV!M717</f>
        <v>2020</v>
      </c>
      <c r="C718">
        <f>CSV!O717</f>
        <v>4</v>
      </c>
      <c r="D718" s="6">
        <f>CSV!P717</f>
        <v>15</v>
      </c>
      <c r="F718">
        <f>CSV!K717</f>
        <v>56365</v>
      </c>
      <c r="G718">
        <f>CSV!L717</f>
        <v>9084</v>
      </c>
      <c r="H718" t="str">
        <f>IFERROR(VLOOKUP(G718,Sheet3!B:C,2,0),"")</f>
        <v>MEL</v>
      </c>
      <c r="I718">
        <v>2</v>
      </c>
      <c r="K718">
        <f>VLOOKUP(G718,Sheet3!B:E,4,0)</f>
        <v>19.190000000000001</v>
      </c>
      <c r="O718" s="10">
        <f t="shared" si="11"/>
        <v>19.190000000000001</v>
      </c>
      <c r="P718" s="11" t="str">
        <f>VLOOKUP(C718,DE_PARA!H:I,2,0)</f>
        <v>Abril</v>
      </c>
      <c r="Q718" s="11" t="str">
        <f>VLOOKUP(F718,'BASE CONTATOS'!C:D,2,0)</f>
        <v>Dr. Januário</v>
      </c>
    </row>
    <row r="719" spans="2:17" hidden="1" x14ac:dyDescent="0.3">
      <c r="B719" t="str">
        <f>CSV!M718</f>
        <v/>
      </c>
      <c r="C719" t="str">
        <f>CSV!O718</f>
        <v/>
      </c>
      <c r="D719" s="6" t="e">
        <f>CSV!P718</f>
        <v>#VALUE!</v>
      </c>
      <c r="F719" t="str">
        <f>CSV!K718</f>
        <v/>
      </c>
      <c r="G719" t="str">
        <f>CSV!L718</f>
        <v/>
      </c>
      <c r="H719" t="str">
        <f>IFERROR(VLOOKUP(G719,Sheet3!B:C,2,0),"")</f>
        <v/>
      </c>
      <c r="I719">
        <v>8</v>
      </c>
      <c r="K719" t="e">
        <f>VLOOKUP(G719,Sheet3!B:E,4,0)</f>
        <v>#N/A</v>
      </c>
      <c r="O719" s="10" t="e">
        <f t="shared" si="11"/>
        <v>#N/A</v>
      </c>
      <c r="P719" s="11" t="e">
        <f>VLOOKUP(C719,DE_PARA!H:I,2,0)</f>
        <v>#N/A</v>
      </c>
      <c r="Q719" s="11" t="e">
        <f>VLOOKUP(F719,'BASE CONTATOS'!C:D,2,0)</f>
        <v>#N/A</v>
      </c>
    </row>
    <row r="720" spans="2:17" hidden="1" x14ac:dyDescent="0.3">
      <c r="B720">
        <f>CSV!M719</f>
        <v>2020</v>
      </c>
      <c r="C720">
        <f>CSV!O719</f>
        <v>4</v>
      </c>
      <c r="D720" s="6">
        <f>CSV!P719</f>
        <v>11</v>
      </c>
      <c r="F720">
        <f>CSV!K719</f>
        <v>61673</v>
      </c>
      <c r="G720">
        <f>CSV!L719</f>
        <v>9096</v>
      </c>
      <c r="H720" t="str">
        <f>IFERROR(VLOOKUP(G720,Sheet3!B:C,2,0),"")</f>
        <v>AVEIA</v>
      </c>
      <c r="I720">
        <v>7</v>
      </c>
      <c r="K720">
        <f>VLOOKUP(G720,Sheet3!B:E,4,0)</f>
        <v>13.9</v>
      </c>
      <c r="O720" s="10">
        <f t="shared" si="11"/>
        <v>13.9</v>
      </c>
      <c r="P720" s="11" t="str">
        <f>VLOOKUP(C720,DE_PARA!H:I,2,0)</f>
        <v>Abril</v>
      </c>
      <c r="Q720" s="11" t="str">
        <f>VLOOKUP(F720,'BASE CONTATOS'!C:D,2,0)</f>
        <v>Pedro</v>
      </c>
    </row>
    <row r="721" spans="2:17" hidden="1" x14ac:dyDescent="0.3">
      <c r="B721" t="str">
        <f>CSV!M720</f>
        <v/>
      </c>
      <c r="C721" t="str">
        <f>CSV!O720</f>
        <v/>
      </c>
      <c r="D721" s="6" t="e">
        <f>CSV!P720</f>
        <v>#VALUE!</v>
      </c>
      <c r="F721" t="str">
        <f>CSV!K720</f>
        <v/>
      </c>
      <c r="G721" t="str">
        <f>CSV!L720</f>
        <v/>
      </c>
      <c r="H721" t="str">
        <f>IFERROR(VLOOKUP(G721,Sheet3!B:C,2,0),"")</f>
        <v/>
      </c>
      <c r="I721">
        <v>2</v>
      </c>
      <c r="K721" t="e">
        <f>VLOOKUP(G721,Sheet3!B:E,4,0)</f>
        <v>#N/A</v>
      </c>
      <c r="O721" s="10" t="e">
        <f t="shared" si="11"/>
        <v>#N/A</v>
      </c>
      <c r="P721" s="11" t="e">
        <f>VLOOKUP(C721,DE_PARA!H:I,2,0)</f>
        <v>#N/A</v>
      </c>
      <c r="Q721" s="11" t="e">
        <f>VLOOKUP(F721,'BASE CONTATOS'!C:D,2,0)</f>
        <v>#N/A</v>
      </c>
    </row>
    <row r="722" spans="2:17" hidden="1" x14ac:dyDescent="0.3">
      <c r="B722">
        <f>CSV!M721</f>
        <v>2020</v>
      </c>
      <c r="C722">
        <f>CSV!O721</f>
        <v>4</v>
      </c>
      <c r="D722" s="6">
        <f>CSV!P721</f>
        <v>25</v>
      </c>
      <c r="F722">
        <f>CSV!K721</f>
        <v>56365</v>
      </c>
      <c r="G722">
        <f>CSV!L721</f>
        <v>504</v>
      </c>
      <c r="H722" t="str">
        <f>IFERROR(VLOOKUP(G722,Sheet3!B:C,2,0),"")</f>
        <v>LEITE</v>
      </c>
      <c r="I722">
        <v>4</v>
      </c>
      <c r="K722">
        <f>VLOOKUP(G722,Sheet3!B:E,4,0)</f>
        <v>3.99</v>
      </c>
      <c r="O722" s="10">
        <f t="shared" si="11"/>
        <v>3.99</v>
      </c>
      <c r="P722" s="11" t="str">
        <f>VLOOKUP(C722,DE_PARA!H:I,2,0)</f>
        <v>Abril</v>
      </c>
      <c r="Q722" s="11" t="str">
        <f>VLOOKUP(F722,'BASE CONTATOS'!C:D,2,0)</f>
        <v>Dr. Januário</v>
      </c>
    </row>
    <row r="723" spans="2:17" hidden="1" x14ac:dyDescent="0.3">
      <c r="B723" t="str">
        <f>CSV!M722</f>
        <v/>
      </c>
      <c r="C723" t="str">
        <f>CSV!O722</f>
        <v/>
      </c>
      <c r="D723" s="6" t="e">
        <f>CSV!P722</f>
        <v>#VALUE!</v>
      </c>
      <c r="F723" t="str">
        <f>CSV!K722</f>
        <v/>
      </c>
      <c r="G723" t="str">
        <f>CSV!L722</f>
        <v/>
      </c>
      <c r="H723" t="str">
        <f>IFERROR(VLOOKUP(G723,Sheet3!B:C,2,0),"")</f>
        <v/>
      </c>
      <c r="I723">
        <v>7</v>
      </c>
      <c r="K723" t="e">
        <f>VLOOKUP(G723,Sheet3!B:E,4,0)</f>
        <v>#N/A</v>
      </c>
      <c r="O723" s="10" t="e">
        <f t="shared" si="11"/>
        <v>#N/A</v>
      </c>
      <c r="P723" s="11" t="e">
        <f>VLOOKUP(C723,DE_PARA!H:I,2,0)</f>
        <v>#N/A</v>
      </c>
      <c r="Q723" s="11" t="e">
        <f>VLOOKUP(F723,'BASE CONTATOS'!C:D,2,0)</f>
        <v>#N/A</v>
      </c>
    </row>
    <row r="724" spans="2:17" hidden="1" x14ac:dyDescent="0.3">
      <c r="B724">
        <f>CSV!M723</f>
        <v>2020</v>
      </c>
      <c r="C724">
        <f>CSV!O723</f>
        <v>4</v>
      </c>
      <c r="D724" s="6">
        <f>CSV!P723</f>
        <v>5</v>
      </c>
      <c r="F724">
        <f>CSV!K723</f>
        <v>56365</v>
      </c>
      <c r="G724">
        <f>CSV!L723</f>
        <v>2349</v>
      </c>
      <c r="H724" t="str">
        <f>IFERROR(VLOOKUP(G724,Sheet3!B:C,2,0),"")</f>
        <v>AÇÚCAR</v>
      </c>
      <c r="I724">
        <v>4</v>
      </c>
      <c r="K724">
        <f>VLOOKUP(G724,Sheet3!B:E,4,0)</f>
        <v>10.74</v>
      </c>
      <c r="O724" s="10">
        <f t="shared" si="11"/>
        <v>10.74</v>
      </c>
      <c r="P724" s="11" t="str">
        <f>VLOOKUP(C724,DE_PARA!H:I,2,0)</f>
        <v>Abril</v>
      </c>
      <c r="Q724" s="11" t="str">
        <f>VLOOKUP(F724,'BASE CONTATOS'!C:D,2,0)</f>
        <v>Dr. Januário</v>
      </c>
    </row>
    <row r="725" spans="2:17" hidden="1" x14ac:dyDescent="0.3">
      <c r="B725" t="str">
        <f>CSV!M724</f>
        <v/>
      </c>
      <c r="C725" t="str">
        <f>CSV!O724</f>
        <v/>
      </c>
      <c r="D725" s="6" t="e">
        <f>CSV!P724</f>
        <v>#VALUE!</v>
      </c>
      <c r="F725" t="str">
        <f>CSV!K724</f>
        <v/>
      </c>
      <c r="G725" t="str">
        <f>CSV!L724</f>
        <v/>
      </c>
      <c r="H725" t="str">
        <f>IFERROR(VLOOKUP(G725,Sheet3!B:C,2,0),"")</f>
        <v/>
      </c>
      <c r="I725">
        <v>5</v>
      </c>
      <c r="K725" t="e">
        <f>VLOOKUP(G725,Sheet3!B:E,4,0)</f>
        <v>#N/A</v>
      </c>
      <c r="O725" s="10" t="e">
        <f t="shared" si="11"/>
        <v>#N/A</v>
      </c>
      <c r="P725" s="11" t="e">
        <f>VLOOKUP(C725,DE_PARA!H:I,2,0)</f>
        <v>#N/A</v>
      </c>
      <c r="Q725" s="11" t="e">
        <f>VLOOKUP(F725,'BASE CONTATOS'!C:D,2,0)</f>
        <v>#N/A</v>
      </c>
    </row>
    <row r="726" spans="2:17" hidden="1" x14ac:dyDescent="0.3">
      <c r="B726">
        <f>CSV!M725</f>
        <v>2020</v>
      </c>
      <c r="C726">
        <f>CSV!O725</f>
        <v>4</v>
      </c>
      <c r="D726" s="6">
        <f>CSV!P725</f>
        <v>14</v>
      </c>
      <c r="F726">
        <f>CSV!K725</f>
        <v>90364</v>
      </c>
      <c r="G726">
        <f>CSV!L725</f>
        <v>504</v>
      </c>
      <c r="H726" t="str">
        <f>IFERROR(VLOOKUP(G726,Sheet3!B:C,2,0),"")</f>
        <v>LEITE</v>
      </c>
      <c r="I726">
        <v>2</v>
      </c>
      <c r="K726">
        <f>VLOOKUP(G726,Sheet3!B:E,4,0)</f>
        <v>3.99</v>
      </c>
      <c r="O726" s="10">
        <f t="shared" si="11"/>
        <v>3.99</v>
      </c>
      <c r="P726" s="11" t="str">
        <f>VLOOKUP(C726,DE_PARA!H:I,2,0)</f>
        <v>Abril</v>
      </c>
      <c r="Q726" s="11" t="str">
        <f>VLOOKUP(F726,'BASE CONTATOS'!C:D,2,0)</f>
        <v>Thomaz</v>
      </c>
    </row>
    <row r="727" spans="2:17" hidden="1" x14ac:dyDescent="0.3">
      <c r="B727" t="str">
        <f>CSV!M726</f>
        <v/>
      </c>
      <c r="C727" t="str">
        <f>CSV!O726</f>
        <v/>
      </c>
      <c r="D727" s="6" t="e">
        <f>CSV!P726</f>
        <v>#VALUE!</v>
      </c>
      <c r="F727" t="str">
        <f>CSV!K726</f>
        <v/>
      </c>
      <c r="G727" t="str">
        <f>CSV!L726</f>
        <v/>
      </c>
      <c r="H727" t="str">
        <f>IFERROR(VLOOKUP(G727,Sheet3!B:C,2,0),"")</f>
        <v/>
      </c>
      <c r="I727">
        <v>3</v>
      </c>
      <c r="K727" t="e">
        <f>VLOOKUP(G727,Sheet3!B:E,4,0)</f>
        <v>#N/A</v>
      </c>
      <c r="O727" s="10" t="e">
        <f t="shared" si="11"/>
        <v>#N/A</v>
      </c>
      <c r="P727" s="11" t="e">
        <f>VLOOKUP(C727,DE_PARA!H:I,2,0)</f>
        <v>#N/A</v>
      </c>
      <c r="Q727" s="11" t="e">
        <f>VLOOKUP(F727,'BASE CONTATOS'!C:D,2,0)</f>
        <v>#N/A</v>
      </c>
    </row>
    <row r="728" spans="2:17" hidden="1" x14ac:dyDescent="0.3">
      <c r="B728">
        <f>CSV!M727</f>
        <v>2020</v>
      </c>
      <c r="C728">
        <f>CSV!O727</f>
        <v>4</v>
      </c>
      <c r="D728" s="6">
        <f>CSV!P727</f>
        <v>6</v>
      </c>
      <c r="F728">
        <f>CSV!K727</f>
        <v>12278</v>
      </c>
      <c r="G728">
        <f>CSV!L727</f>
        <v>9084</v>
      </c>
      <c r="H728" t="str">
        <f>IFERROR(VLOOKUP(G728,Sheet3!B:C,2,0),"")</f>
        <v>MEL</v>
      </c>
      <c r="I728">
        <v>3</v>
      </c>
      <c r="K728">
        <f>VLOOKUP(G728,Sheet3!B:E,4,0)</f>
        <v>19.190000000000001</v>
      </c>
      <c r="O728" s="10">
        <f t="shared" si="11"/>
        <v>19.190000000000001</v>
      </c>
      <c r="P728" s="11" t="str">
        <f>VLOOKUP(C728,DE_PARA!H:I,2,0)</f>
        <v>Abril</v>
      </c>
      <c r="Q728" s="11" t="str">
        <f>VLOOKUP(F728,'BASE CONTATOS'!C:D,2,0)</f>
        <v>Silvinha</v>
      </c>
    </row>
    <row r="729" spans="2:17" hidden="1" x14ac:dyDescent="0.3">
      <c r="B729" t="str">
        <f>CSV!M728</f>
        <v/>
      </c>
      <c r="C729" t="str">
        <f>CSV!O728</f>
        <v/>
      </c>
      <c r="D729" s="6" t="e">
        <f>CSV!P728</f>
        <v>#VALUE!</v>
      </c>
      <c r="F729" t="str">
        <f>CSV!K728</f>
        <v/>
      </c>
      <c r="G729" t="str">
        <f>CSV!L728</f>
        <v/>
      </c>
      <c r="H729" t="str">
        <f>IFERROR(VLOOKUP(G729,Sheet3!B:C,2,0),"")</f>
        <v/>
      </c>
      <c r="I729">
        <v>10</v>
      </c>
      <c r="K729" t="e">
        <f>VLOOKUP(G729,Sheet3!B:E,4,0)</f>
        <v>#N/A</v>
      </c>
      <c r="O729" s="10" t="e">
        <f t="shared" si="11"/>
        <v>#N/A</v>
      </c>
      <c r="P729" s="11" t="e">
        <f>VLOOKUP(C729,DE_PARA!H:I,2,0)</f>
        <v>#N/A</v>
      </c>
      <c r="Q729" s="11" t="e">
        <f>VLOOKUP(F729,'BASE CONTATOS'!C:D,2,0)</f>
        <v>#N/A</v>
      </c>
    </row>
    <row r="730" spans="2:17" hidden="1" x14ac:dyDescent="0.3">
      <c r="B730">
        <f>CSV!M729</f>
        <v>2020</v>
      </c>
      <c r="C730">
        <f>CSV!O729</f>
        <v>4</v>
      </c>
      <c r="D730" s="6">
        <f>CSV!P729</f>
        <v>8</v>
      </c>
      <c r="F730">
        <f>CSV!K729</f>
        <v>90364</v>
      </c>
      <c r="G730">
        <f>CSV!L729</f>
        <v>988</v>
      </c>
      <c r="H730" t="str">
        <f>IFERROR(VLOOKUP(G730,Sheet3!B:C,2,0),"")</f>
        <v>MACARRÃO</v>
      </c>
      <c r="I730">
        <v>10</v>
      </c>
      <c r="K730">
        <f>VLOOKUP(G730,Sheet3!B:E,4,0)</f>
        <v>4.75</v>
      </c>
      <c r="O730" s="10">
        <f t="shared" si="11"/>
        <v>4.75</v>
      </c>
      <c r="P730" s="11" t="str">
        <f>VLOOKUP(C730,DE_PARA!H:I,2,0)</f>
        <v>Abril</v>
      </c>
      <c r="Q730" s="11" t="str">
        <f>VLOOKUP(F730,'BASE CONTATOS'!C:D,2,0)</f>
        <v>Thomaz</v>
      </c>
    </row>
    <row r="731" spans="2:17" hidden="1" x14ac:dyDescent="0.3">
      <c r="B731" t="str">
        <f>CSV!M730</f>
        <v/>
      </c>
      <c r="C731" t="str">
        <f>CSV!O730</f>
        <v/>
      </c>
      <c r="D731" s="6" t="e">
        <f>CSV!P730</f>
        <v>#VALUE!</v>
      </c>
      <c r="F731" t="str">
        <f>CSV!K730</f>
        <v/>
      </c>
      <c r="G731" t="str">
        <f>CSV!L730</f>
        <v/>
      </c>
      <c r="H731" t="str">
        <f>IFERROR(VLOOKUP(G731,Sheet3!B:C,2,0),"")</f>
        <v/>
      </c>
      <c r="I731">
        <v>3</v>
      </c>
      <c r="K731" t="e">
        <f>VLOOKUP(G731,Sheet3!B:E,4,0)</f>
        <v>#N/A</v>
      </c>
      <c r="O731" s="10" t="e">
        <f t="shared" si="11"/>
        <v>#N/A</v>
      </c>
      <c r="P731" s="11" t="e">
        <f>VLOOKUP(C731,DE_PARA!H:I,2,0)</f>
        <v>#N/A</v>
      </c>
      <c r="Q731" s="11" t="e">
        <f>VLOOKUP(F731,'BASE CONTATOS'!C:D,2,0)</f>
        <v>#N/A</v>
      </c>
    </row>
    <row r="732" spans="2:17" hidden="1" x14ac:dyDescent="0.3">
      <c r="B732">
        <f>CSV!M731</f>
        <v>2020</v>
      </c>
      <c r="C732">
        <f>CSV!O731</f>
        <v>4</v>
      </c>
      <c r="D732" s="6">
        <f>CSV!P731</f>
        <v>4</v>
      </c>
      <c r="F732">
        <f>CSV!K731</f>
        <v>90364</v>
      </c>
      <c r="G732">
        <f>CSV!L731</f>
        <v>2349</v>
      </c>
      <c r="H732" t="str">
        <f>IFERROR(VLOOKUP(G732,Sheet3!B:C,2,0),"")</f>
        <v>AÇÚCAR</v>
      </c>
      <c r="I732">
        <v>8</v>
      </c>
      <c r="K732">
        <f>VLOOKUP(G732,Sheet3!B:E,4,0)</f>
        <v>10.74</v>
      </c>
      <c r="O732" s="10">
        <f t="shared" si="11"/>
        <v>10.74</v>
      </c>
      <c r="P732" s="11" t="str">
        <f>VLOOKUP(C732,DE_PARA!H:I,2,0)</f>
        <v>Abril</v>
      </c>
      <c r="Q732" s="11" t="str">
        <f>VLOOKUP(F732,'BASE CONTATOS'!C:D,2,0)</f>
        <v>Thomaz</v>
      </c>
    </row>
    <row r="733" spans="2:17" hidden="1" x14ac:dyDescent="0.3">
      <c r="B733" t="str">
        <f>CSV!M732</f>
        <v/>
      </c>
      <c r="C733" t="str">
        <f>CSV!O732</f>
        <v/>
      </c>
      <c r="D733" s="6" t="e">
        <f>CSV!P732</f>
        <v>#VALUE!</v>
      </c>
      <c r="F733" t="str">
        <f>CSV!K732</f>
        <v/>
      </c>
      <c r="G733" t="str">
        <f>CSV!L732</f>
        <v/>
      </c>
      <c r="H733" t="str">
        <f>IFERROR(VLOOKUP(G733,Sheet3!B:C,2,0),"")</f>
        <v/>
      </c>
      <c r="I733">
        <v>8</v>
      </c>
      <c r="K733" t="e">
        <f>VLOOKUP(G733,Sheet3!B:E,4,0)</f>
        <v>#N/A</v>
      </c>
      <c r="O733" s="10" t="e">
        <f t="shared" si="11"/>
        <v>#N/A</v>
      </c>
      <c r="P733" s="11" t="e">
        <f>VLOOKUP(C733,DE_PARA!H:I,2,0)</f>
        <v>#N/A</v>
      </c>
      <c r="Q733" s="11" t="e">
        <f>VLOOKUP(F733,'BASE CONTATOS'!C:D,2,0)</f>
        <v>#N/A</v>
      </c>
    </row>
    <row r="734" spans="2:17" hidden="1" x14ac:dyDescent="0.3">
      <c r="B734">
        <f>CSV!M733</f>
        <v>2020</v>
      </c>
      <c r="C734">
        <f>CSV!O733</f>
        <v>4</v>
      </c>
      <c r="D734" s="6">
        <f>CSV!P733</f>
        <v>11</v>
      </c>
      <c r="F734">
        <f>CSV!K733</f>
        <v>56365</v>
      </c>
      <c r="G734">
        <f>CSV!L733</f>
        <v>9096</v>
      </c>
      <c r="H734" t="str">
        <f>IFERROR(VLOOKUP(G734,Sheet3!B:C,2,0),"")</f>
        <v>AVEIA</v>
      </c>
      <c r="I734">
        <v>9</v>
      </c>
      <c r="K734">
        <f>VLOOKUP(G734,Sheet3!B:E,4,0)</f>
        <v>13.9</v>
      </c>
      <c r="O734" s="10">
        <f t="shared" si="11"/>
        <v>13.9</v>
      </c>
      <c r="P734" s="11" t="str">
        <f>VLOOKUP(C734,DE_PARA!H:I,2,0)</f>
        <v>Abril</v>
      </c>
      <c r="Q734" s="11" t="str">
        <f>VLOOKUP(F734,'BASE CONTATOS'!C:D,2,0)</f>
        <v>Dr. Januário</v>
      </c>
    </row>
    <row r="735" spans="2:17" hidden="1" x14ac:dyDescent="0.3">
      <c r="B735" t="str">
        <f>CSV!M734</f>
        <v/>
      </c>
      <c r="C735" t="str">
        <f>CSV!O734</f>
        <v/>
      </c>
      <c r="D735" s="6" t="e">
        <f>CSV!P734</f>
        <v>#VALUE!</v>
      </c>
      <c r="F735" t="str">
        <f>CSV!K734</f>
        <v/>
      </c>
      <c r="G735" t="str">
        <f>CSV!L734</f>
        <v/>
      </c>
      <c r="H735" t="str">
        <f>IFERROR(VLOOKUP(G735,Sheet3!B:C,2,0),"")</f>
        <v/>
      </c>
      <c r="I735">
        <v>7</v>
      </c>
      <c r="K735" t="e">
        <f>VLOOKUP(G735,Sheet3!B:E,4,0)</f>
        <v>#N/A</v>
      </c>
      <c r="O735" s="10" t="e">
        <f t="shared" si="11"/>
        <v>#N/A</v>
      </c>
      <c r="P735" s="11" t="e">
        <f>VLOOKUP(C735,DE_PARA!H:I,2,0)</f>
        <v>#N/A</v>
      </c>
      <c r="Q735" s="11" t="e">
        <f>VLOOKUP(F735,'BASE CONTATOS'!C:D,2,0)</f>
        <v>#N/A</v>
      </c>
    </row>
    <row r="736" spans="2:17" hidden="1" x14ac:dyDescent="0.3">
      <c r="B736">
        <f>CSV!M735</f>
        <v>2020</v>
      </c>
      <c r="C736">
        <f>CSV!O735</f>
        <v>4</v>
      </c>
      <c r="D736" s="6">
        <f>CSV!P735</f>
        <v>26</v>
      </c>
      <c r="F736">
        <f>CSV!K735</f>
        <v>27697</v>
      </c>
      <c r="G736">
        <f>CSV!L735</f>
        <v>2349</v>
      </c>
      <c r="H736" t="str">
        <f>IFERROR(VLOOKUP(G736,Sheet3!B:C,2,0),"")</f>
        <v>AÇÚCAR</v>
      </c>
      <c r="I736">
        <v>6</v>
      </c>
      <c r="K736">
        <f>VLOOKUP(G736,Sheet3!B:E,4,0)</f>
        <v>10.74</v>
      </c>
      <c r="O736" s="10">
        <f t="shared" si="11"/>
        <v>10.74</v>
      </c>
      <c r="P736" s="11" t="str">
        <f>VLOOKUP(C736,DE_PARA!H:I,2,0)</f>
        <v>Abril</v>
      </c>
      <c r="Q736" s="11" t="e">
        <f>VLOOKUP(F736,'BASE CONTATOS'!C:D,2,0)</f>
        <v>#N/A</v>
      </c>
    </row>
    <row r="737" spans="2:17" hidden="1" x14ac:dyDescent="0.3">
      <c r="B737" t="str">
        <f>CSV!M736</f>
        <v/>
      </c>
      <c r="C737" t="str">
        <f>CSV!O736</f>
        <v/>
      </c>
      <c r="D737" s="6" t="e">
        <f>CSV!P736</f>
        <v>#VALUE!</v>
      </c>
      <c r="F737" t="str">
        <f>CSV!K736</f>
        <v/>
      </c>
      <c r="G737" t="str">
        <f>CSV!L736</f>
        <v/>
      </c>
      <c r="H737" t="str">
        <f>IFERROR(VLOOKUP(G737,Sheet3!B:C,2,0),"")</f>
        <v/>
      </c>
      <c r="I737">
        <v>5</v>
      </c>
      <c r="K737" t="e">
        <f>VLOOKUP(G737,Sheet3!B:E,4,0)</f>
        <v>#N/A</v>
      </c>
      <c r="O737" s="10" t="e">
        <f t="shared" si="11"/>
        <v>#N/A</v>
      </c>
      <c r="P737" s="11" t="e">
        <f>VLOOKUP(C737,DE_PARA!H:I,2,0)</f>
        <v>#N/A</v>
      </c>
      <c r="Q737" s="11" t="e">
        <f>VLOOKUP(F737,'BASE CONTATOS'!C:D,2,0)</f>
        <v>#N/A</v>
      </c>
    </row>
    <row r="738" spans="2:17" hidden="1" x14ac:dyDescent="0.3">
      <c r="B738">
        <f>CSV!M737</f>
        <v>2020</v>
      </c>
      <c r="C738">
        <f>CSV!O737</f>
        <v>4</v>
      </c>
      <c r="D738" s="6">
        <f>CSV!P737</f>
        <v>10</v>
      </c>
      <c r="F738">
        <f>CSV!K737</f>
        <v>90364</v>
      </c>
      <c r="G738">
        <f>CSV!L737</f>
        <v>9084</v>
      </c>
      <c r="H738" t="str">
        <f>IFERROR(VLOOKUP(G738,Sheet3!B:C,2,0),"")</f>
        <v>MEL</v>
      </c>
      <c r="I738">
        <v>8</v>
      </c>
      <c r="K738">
        <f>VLOOKUP(G738,Sheet3!B:E,4,0)</f>
        <v>19.190000000000001</v>
      </c>
      <c r="O738" s="10">
        <f t="shared" si="11"/>
        <v>19.190000000000001</v>
      </c>
      <c r="P738" s="11" t="str">
        <f>VLOOKUP(C738,DE_PARA!H:I,2,0)</f>
        <v>Abril</v>
      </c>
      <c r="Q738" s="11" t="str">
        <f>VLOOKUP(F738,'BASE CONTATOS'!C:D,2,0)</f>
        <v>Thomaz</v>
      </c>
    </row>
    <row r="739" spans="2:17" hidden="1" x14ac:dyDescent="0.3">
      <c r="B739" t="str">
        <f>CSV!M738</f>
        <v/>
      </c>
      <c r="C739" t="str">
        <f>CSV!O738</f>
        <v/>
      </c>
      <c r="D739" s="6" t="e">
        <f>CSV!P738</f>
        <v>#VALUE!</v>
      </c>
      <c r="F739" t="str">
        <f>CSV!K738</f>
        <v/>
      </c>
      <c r="G739" t="str">
        <f>CSV!L738</f>
        <v/>
      </c>
      <c r="H739" t="str">
        <f>IFERROR(VLOOKUP(G739,Sheet3!B:C,2,0),"")</f>
        <v/>
      </c>
      <c r="I739">
        <v>8</v>
      </c>
      <c r="K739" t="e">
        <f>VLOOKUP(G739,Sheet3!B:E,4,0)</f>
        <v>#N/A</v>
      </c>
      <c r="O739" s="10" t="e">
        <f t="shared" si="11"/>
        <v>#N/A</v>
      </c>
      <c r="P739" s="11" t="e">
        <f>VLOOKUP(C739,DE_PARA!H:I,2,0)</f>
        <v>#N/A</v>
      </c>
      <c r="Q739" s="11" t="e">
        <f>VLOOKUP(F739,'BASE CONTATOS'!C:D,2,0)</f>
        <v>#N/A</v>
      </c>
    </row>
    <row r="740" spans="2:17" hidden="1" x14ac:dyDescent="0.3">
      <c r="B740">
        <f>CSV!M739</f>
        <v>2020</v>
      </c>
      <c r="C740">
        <f>CSV!O739</f>
        <v>4</v>
      </c>
      <c r="D740" s="6">
        <f>CSV!P739</f>
        <v>23</v>
      </c>
      <c r="F740">
        <f>CSV!K739</f>
        <v>27697</v>
      </c>
      <c r="G740">
        <f>CSV!L739</f>
        <v>504</v>
      </c>
      <c r="H740" t="str">
        <f>IFERROR(VLOOKUP(G740,Sheet3!B:C,2,0),"")</f>
        <v>LEITE</v>
      </c>
      <c r="I740">
        <v>5</v>
      </c>
      <c r="K740">
        <f>VLOOKUP(G740,Sheet3!B:E,4,0)</f>
        <v>3.99</v>
      </c>
      <c r="O740" s="10">
        <f t="shared" si="11"/>
        <v>3.99</v>
      </c>
      <c r="P740" s="11" t="str">
        <f>VLOOKUP(C740,DE_PARA!H:I,2,0)</f>
        <v>Abril</v>
      </c>
      <c r="Q740" s="11" t="e">
        <f>VLOOKUP(F740,'BASE CONTATOS'!C:D,2,0)</f>
        <v>#N/A</v>
      </c>
    </row>
    <row r="741" spans="2:17" hidden="1" x14ac:dyDescent="0.3">
      <c r="B741" t="str">
        <f>CSV!M740</f>
        <v/>
      </c>
      <c r="C741" t="str">
        <f>CSV!O740</f>
        <v/>
      </c>
      <c r="D741" s="6" t="e">
        <f>CSV!P740</f>
        <v>#VALUE!</v>
      </c>
      <c r="F741" t="str">
        <f>CSV!K740</f>
        <v/>
      </c>
      <c r="G741" t="str">
        <f>CSV!L740</f>
        <v/>
      </c>
      <c r="H741" t="str">
        <f>IFERROR(VLOOKUP(G741,Sheet3!B:C,2,0),"")</f>
        <v/>
      </c>
      <c r="I741">
        <v>4</v>
      </c>
      <c r="K741" t="e">
        <f>VLOOKUP(G741,Sheet3!B:E,4,0)</f>
        <v>#N/A</v>
      </c>
      <c r="O741" s="10" t="e">
        <f t="shared" si="11"/>
        <v>#N/A</v>
      </c>
      <c r="P741" s="11" t="e">
        <f>VLOOKUP(C741,DE_PARA!H:I,2,0)</f>
        <v>#N/A</v>
      </c>
      <c r="Q741" s="11" t="e">
        <f>VLOOKUP(F741,'BASE CONTATOS'!C:D,2,0)</f>
        <v>#N/A</v>
      </c>
    </row>
    <row r="742" spans="2:17" hidden="1" x14ac:dyDescent="0.3">
      <c r="B742">
        <f>CSV!M741</f>
        <v>2020</v>
      </c>
      <c r="C742">
        <f>CSV!O741</f>
        <v>4</v>
      </c>
      <c r="D742" s="6">
        <f>CSV!P741</f>
        <v>29</v>
      </c>
      <c r="F742">
        <f>CSV!K741</f>
        <v>57543</v>
      </c>
      <c r="G742">
        <f>CSV!L741</f>
        <v>2349</v>
      </c>
      <c r="H742" t="str">
        <f>IFERROR(VLOOKUP(G742,Sheet3!B:C,2,0),"")</f>
        <v>AÇÚCAR</v>
      </c>
      <c r="I742">
        <v>3</v>
      </c>
      <c r="K742">
        <f>VLOOKUP(G742,Sheet3!B:E,4,0)</f>
        <v>10.74</v>
      </c>
      <c r="O742" s="10">
        <f t="shared" si="11"/>
        <v>10.74</v>
      </c>
      <c r="P742" s="11" t="str">
        <f>VLOOKUP(C742,DE_PARA!H:I,2,0)</f>
        <v>Abril</v>
      </c>
      <c r="Q742" s="11" t="str">
        <f>VLOOKUP(F742,'BASE CONTATOS'!C:D,2,0)</f>
        <v>Stella</v>
      </c>
    </row>
    <row r="743" spans="2:17" hidden="1" x14ac:dyDescent="0.3">
      <c r="B743" t="str">
        <f>CSV!M742</f>
        <v/>
      </c>
      <c r="C743" t="str">
        <f>CSV!O742</f>
        <v/>
      </c>
      <c r="D743" s="6" t="e">
        <f>CSV!P742</f>
        <v>#VALUE!</v>
      </c>
      <c r="F743" t="str">
        <f>CSV!K742</f>
        <v/>
      </c>
      <c r="G743" t="str">
        <f>CSV!L742</f>
        <v/>
      </c>
      <c r="H743" t="str">
        <f>IFERROR(VLOOKUP(G743,Sheet3!B:C,2,0),"")</f>
        <v/>
      </c>
      <c r="I743">
        <v>4</v>
      </c>
      <c r="K743" t="e">
        <f>VLOOKUP(G743,Sheet3!B:E,4,0)</f>
        <v>#N/A</v>
      </c>
      <c r="O743" s="10" t="e">
        <f t="shared" si="11"/>
        <v>#N/A</v>
      </c>
      <c r="P743" s="11" t="e">
        <f>VLOOKUP(C743,DE_PARA!H:I,2,0)</f>
        <v>#N/A</v>
      </c>
      <c r="Q743" s="11" t="e">
        <f>VLOOKUP(F743,'BASE CONTATOS'!C:D,2,0)</f>
        <v>#N/A</v>
      </c>
    </row>
    <row r="744" spans="2:17" hidden="1" x14ac:dyDescent="0.3">
      <c r="B744">
        <f>CSV!M743</f>
        <v>2020</v>
      </c>
      <c r="C744">
        <f>CSV!O743</f>
        <v>4</v>
      </c>
      <c r="D744" s="6">
        <f>CSV!P743</f>
        <v>18</v>
      </c>
      <c r="F744">
        <f>CSV!K743</f>
        <v>62286</v>
      </c>
      <c r="G744">
        <f>CSV!L743</f>
        <v>9096</v>
      </c>
      <c r="H744" t="str">
        <f>IFERROR(VLOOKUP(G744,Sheet3!B:C,2,0),"")</f>
        <v>AVEIA</v>
      </c>
      <c r="I744">
        <v>8</v>
      </c>
      <c r="K744">
        <f>VLOOKUP(G744,Sheet3!B:E,4,0)</f>
        <v>13.9</v>
      </c>
      <c r="O744" s="10">
        <f t="shared" si="11"/>
        <v>13.9</v>
      </c>
      <c r="P744" s="11" t="str">
        <f>VLOOKUP(C744,DE_PARA!H:I,2,0)</f>
        <v>Abril</v>
      </c>
      <c r="Q744" s="11" t="str">
        <f>VLOOKUP(F744,'BASE CONTATOS'!C:D,2,0)</f>
        <v>Steffan</v>
      </c>
    </row>
    <row r="745" spans="2:17" hidden="1" x14ac:dyDescent="0.3">
      <c r="B745" t="str">
        <f>CSV!M744</f>
        <v/>
      </c>
      <c r="C745" t="str">
        <f>CSV!O744</f>
        <v/>
      </c>
      <c r="D745" s="6" t="e">
        <f>CSV!P744</f>
        <v>#VALUE!</v>
      </c>
      <c r="F745" t="str">
        <f>CSV!K744</f>
        <v/>
      </c>
      <c r="G745" t="str">
        <f>CSV!L744</f>
        <v/>
      </c>
      <c r="H745" t="str">
        <f>IFERROR(VLOOKUP(G745,Sheet3!B:C,2,0),"")</f>
        <v/>
      </c>
      <c r="I745">
        <v>9</v>
      </c>
      <c r="K745" t="e">
        <f>VLOOKUP(G745,Sheet3!B:E,4,0)</f>
        <v>#N/A</v>
      </c>
      <c r="O745" s="10" t="e">
        <f t="shared" si="11"/>
        <v>#N/A</v>
      </c>
      <c r="P745" s="11" t="e">
        <f>VLOOKUP(C745,DE_PARA!H:I,2,0)</f>
        <v>#N/A</v>
      </c>
      <c r="Q745" s="11" t="e">
        <f>VLOOKUP(F745,'BASE CONTATOS'!C:D,2,0)</f>
        <v>#N/A</v>
      </c>
    </row>
    <row r="746" spans="2:17" hidden="1" x14ac:dyDescent="0.3">
      <c r="B746">
        <f>CSV!M745</f>
        <v>2020</v>
      </c>
      <c r="C746">
        <f>CSV!O745</f>
        <v>4</v>
      </c>
      <c r="D746" s="6">
        <f>CSV!P745</f>
        <v>8</v>
      </c>
      <c r="F746">
        <f>CSV!K745</f>
        <v>27697</v>
      </c>
      <c r="G746">
        <f>CSV!L745</f>
        <v>503</v>
      </c>
      <c r="H746" t="str">
        <f>IFERROR(VLOOKUP(G746,Sheet3!B:C,2,0),"")</f>
        <v>CARVÃO</v>
      </c>
      <c r="I746">
        <v>3</v>
      </c>
      <c r="K746">
        <f>VLOOKUP(G746,Sheet3!B:E,4,0)</f>
        <v>15.94</v>
      </c>
      <c r="O746" s="10">
        <f t="shared" si="11"/>
        <v>15.94</v>
      </c>
      <c r="P746" s="11" t="str">
        <f>VLOOKUP(C746,DE_PARA!H:I,2,0)</f>
        <v>Abril</v>
      </c>
      <c r="Q746" s="11" t="e">
        <f>VLOOKUP(F746,'BASE CONTATOS'!C:D,2,0)</f>
        <v>#N/A</v>
      </c>
    </row>
    <row r="747" spans="2:17" hidden="1" x14ac:dyDescent="0.3">
      <c r="B747" t="str">
        <f>CSV!M746</f>
        <v/>
      </c>
      <c r="C747" t="str">
        <f>CSV!O746</f>
        <v/>
      </c>
      <c r="D747" s="6" t="e">
        <f>CSV!P746</f>
        <v>#VALUE!</v>
      </c>
      <c r="F747" t="str">
        <f>CSV!K746</f>
        <v/>
      </c>
      <c r="G747" t="str">
        <f>CSV!L746</f>
        <v/>
      </c>
      <c r="H747" t="str">
        <f>IFERROR(VLOOKUP(G747,Sheet3!B:C,2,0),"")</f>
        <v/>
      </c>
      <c r="I747">
        <v>7</v>
      </c>
      <c r="K747" t="e">
        <f>VLOOKUP(G747,Sheet3!B:E,4,0)</f>
        <v>#N/A</v>
      </c>
      <c r="O747" s="10" t="e">
        <f t="shared" si="11"/>
        <v>#N/A</v>
      </c>
      <c r="P747" s="11" t="e">
        <f>VLOOKUP(C747,DE_PARA!H:I,2,0)</f>
        <v>#N/A</v>
      </c>
      <c r="Q747" s="11" t="e">
        <f>VLOOKUP(F747,'BASE CONTATOS'!C:D,2,0)</f>
        <v>#N/A</v>
      </c>
    </row>
    <row r="748" spans="2:17" hidden="1" x14ac:dyDescent="0.3">
      <c r="B748">
        <f>CSV!M747</f>
        <v>2020</v>
      </c>
      <c r="C748">
        <f>CSV!O747</f>
        <v>4</v>
      </c>
      <c r="D748" s="6">
        <f>CSV!P747</f>
        <v>27</v>
      </c>
      <c r="F748">
        <f>CSV!K747</f>
        <v>62286</v>
      </c>
      <c r="G748">
        <f>CSV!L747</f>
        <v>2349</v>
      </c>
      <c r="H748" t="str">
        <f>IFERROR(VLOOKUP(G748,Sheet3!B:C,2,0),"")</f>
        <v>AÇÚCAR</v>
      </c>
      <c r="I748">
        <v>4</v>
      </c>
      <c r="K748">
        <f>VLOOKUP(G748,Sheet3!B:E,4,0)</f>
        <v>10.74</v>
      </c>
      <c r="O748" s="10">
        <f t="shared" si="11"/>
        <v>10.74</v>
      </c>
      <c r="P748" s="11" t="str">
        <f>VLOOKUP(C748,DE_PARA!H:I,2,0)</f>
        <v>Abril</v>
      </c>
      <c r="Q748" s="11" t="str">
        <f>VLOOKUP(F748,'BASE CONTATOS'!C:D,2,0)</f>
        <v>Steffan</v>
      </c>
    </row>
    <row r="749" spans="2:17" hidden="1" x14ac:dyDescent="0.3">
      <c r="B749" t="str">
        <f>CSV!M748</f>
        <v/>
      </c>
      <c r="C749" t="str">
        <f>CSV!O748</f>
        <v/>
      </c>
      <c r="D749" s="6" t="e">
        <f>CSV!P748</f>
        <v>#VALUE!</v>
      </c>
      <c r="F749" t="str">
        <f>CSV!K748</f>
        <v/>
      </c>
      <c r="G749" t="str">
        <f>CSV!L748</f>
        <v/>
      </c>
      <c r="H749" t="str">
        <f>IFERROR(VLOOKUP(G749,Sheet3!B:C,2,0),"")</f>
        <v/>
      </c>
      <c r="I749">
        <v>9</v>
      </c>
      <c r="K749" t="e">
        <f>VLOOKUP(G749,Sheet3!B:E,4,0)</f>
        <v>#N/A</v>
      </c>
      <c r="O749" s="10" t="e">
        <f t="shared" si="11"/>
        <v>#N/A</v>
      </c>
      <c r="P749" s="11" t="e">
        <f>VLOOKUP(C749,DE_PARA!H:I,2,0)</f>
        <v>#N/A</v>
      </c>
      <c r="Q749" s="11" t="e">
        <f>VLOOKUP(F749,'BASE CONTATOS'!C:D,2,0)</f>
        <v>#N/A</v>
      </c>
    </row>
    <row r="750" spans="2:17" hidden="1" x14ac:dyDescent="0.3">
      <c r="B750">
        <f>CSV!M749</f>
        <v>2020</v>
      </c>
      <c r="C750">
        <f>CSV!O749</f>
        <v>4</v>
      </c>
      <c r="D750" s="6">
        <f>CSV!P749</f>
        <v>6</v>
      </c>
      <c r="F750">
        <f>CSV!K749</f>
        <v>62286</v>
      </c>
      <c r="G750">
        <f>CSV!L749</f>
        <v>9084</v>
      </c>
      <c r="H750" t="str">
        <f>IFERROR(VLOOKUP(G750,Sheet3!B:C,2,0),"")</f>
        <v>MEL</v>
      </c>
      <c r="I750">
        <v>6</v>
      </c>
      <c r="K750">
        <f>VLOOKUP(G750,Sheet3!B:E,4,0)</f>
        <v>19.190000000000001</v>
      </c>
      <c r="O750" s="10">
        <f t="shared" si="11"/>
        <v>19.190000000000001</v>
      </c>
      <c r="P750" s="11" t="str">
        <f>VLOOKUP(C750,DE_PARA!H:I,2,0)</f>
        <v>Abril</v>
      </c>
      <c r="Q750" s="11" t="str">
        <f>VLOOKUP(F750,'BASE CONTATOS'!C:D,2,0)</f>
        <v>Steffan</v>
      </c>
    </row>
    <row r="751" spans="2:17" hidden="1" x14ac:dyDescent="0.3">
      <c r="B751" t="str">
        <f>CSV!M750</f>
        <v/>
      </c>
      <c r="C751" t="str">
        <f>CSV!O750</f>
        <v/>
      </c>
      <c r="D751" s="6" t="e">
        <f>CSV!P750</f>
        <v>#VALUE!</v>
      </c>
      <c r="F751" t="str">
        <f>CSV!K750</f>
        <v/>
      </c>
      <c r="G751" t="str">
        <f>CSV!L750</f>
        <v/>
      </c>
      <c r="H751" t="str">
        <f>IFERROR(VLOOKUP(G751,Sheet3!B:C,2,0),"")</f>
        <v/>
      </c>
      <c r="I751">
        <v>1</v>
      </c>
      <c r="K751" t="e">
        <f>VLOOKUP(G751,Sheet3!B:E,4,0)</f>
        <v>#N/A</v>
      </c>
      <c r="O751" s="10" t="e">
        <f t="shared" si="11"/>
        <v>#N/A</v>
      </c>
      <c r="P751" s="11" t="e">
        <f>VLOOKUP(C751,DE_PARA!H:I,2,0)</f>
        <v>#N/A</v>
      </c>
      <c r="Q751" s="11" t="e">
        <f>VLOOKUP(F751,'BASE CONTATOS'!C:D,2,0)</f>
        <v>#N/A</v>
      </c>
    </row>
    <row r="752" spans="2:17" hidden="1" x14ac:dyDescent="0.3">
      <c r="B752">
        <f>CSV!M751</f>
        <v>2020</v>
      </c>
      <c r="C752">
        <f>CSV!O751</f>
        <v>4</v>
      </c>
      <c r="D752" s="6">
        <f>CSV!P751</f>
        <v>19</v>
      </c>
      <c r="F752">
        <f>CSV!K751</f>
        <v>98663</v>
      </c>
      <c r="G752">
        <f>CSV!L751</f>
        <v>9084</v>
      </c>
      <c r="H752" t="str">
        <f>IFERROR(VLOOKUP(G752,Sheet3!B:C,2,0),"")</f>
        <v>MEL</v>
      </c>
      <c r="I752">
        <v>10</v>
      </c>
      <c r="K752">
        <f>VLOOKUP(G752,Sheet3!B:E,4,0)</f>
        <v>19.190000000000001</v>
      </c>
      <c r="O752" s="10">
        <f t="shared" si="11"/>
        <v>19.190000000000001</v>
      </c>
      <c r="P752" s="11" t="str">
        <f>VLOOKUP(C752,DE_PARA!H:I,2,0)</f>
        <v>Abril</v>
      </c>
      <c r="Q752" s="11" t="str">
        <f>VLOOKUP(F752,'BASE CONTATOS'!C:D,2,0)</f>
        <v>Natalia</v>
      </c>
    </row>
    <row r="753" spans="2:17" hidden="1" x14ac:dyDescent="0.3">
      <c r="B753" t="str">
        <f>CSV!M752</f>
        <v/>
      </c>
      <c r="C753" t="str">
        <f>CSV!O752</f>
        <v/>
      </c>
      <c r="D753" s="6" t="e">
        <f>CSV!P752</f>
        <v>#VALUE!</v>
      </c>
      <c r="F753" t="str">
        <f>CSV!K752</f>
        <v/>
      </c>
      <c r="G753" t="str">
        <f>CSV!L752</f>
        <v/>
      </c>
      <c r="H753" t="str">
        <f>IFERROR(VLOOKUP(G753,Sheet3!B:C,2,0),"")</f>
        <v/>
      </c>
      <c r="I753">
        <v>9</v>
      </c>
      <c r="K753" t="e">
        <f>VLOOKUP(G753,Sheet3!B:E,4,0)</f>
        <v>#N/A</v>
      </c>
      <c r="O753" s="10" t="e">
        <f t="shared" si="11"/>
        <v>#N/A</v>
      </c>
      <c r="P753" s="11" t="e">
        <f>VLOOKUP(C753,DE_PARA!H:I,2,0)</f>
        <v>#N/A</v>
      </c>
      <c r="Q753" s="11" t="e">
        <f>VLOOKUP(F753,'BASE CONTATOS'!C:D,2,0)</f>
        <v>#N/A</v>
      </c>
    </row>
    <row r="754" spans="2:17" hidden="1" x14ac:dyDescent="0.3">
      <c r="B754">
        <f>CSV!M753</f>
        <v>2020</v>
      </c>
      <c r="C754">
        <f>CSV!O753</f>
        <v>4</v>
      </c>
      <c r="D754" s="6">
        <f>CSV!P753</f>
        <v>5</v>
      </c>
      <c r="F754">
        <f>CSV!K753</f>
        <v>56365</v>
      </c>
      <c r="G754">
        <f>CSV!L753</f>
        <v>988</v>
      </c>
      <c r="H754" t="str">
        <f>IFERROR(VLOOKUP(G754,Sheet3!B:C,2,0),"")</f>
        <v>MACARRÃO</v>
      </c>
      <c r="I754">
        <v>3</v>
      </c>
      <c r="K754">
        <f>VLOOKUP(G754,Sheet3!B:E,4,0)</f>
        <v>4.75</v>
      </c>
      <c r="O754" s="10">
        <f t="shared" si="11"/>
        <v>4.75</v>
      </c>
      <c r="P754" s="11" t="str">
        <f>VLOOKUP(C754,DE_PARA!H:I,2,0)</f>
        <v>Abril</v>
      </c>
      <c r="Q754" s="11" t="str">
        <f>VLOOKUP(F754,'BASE CONTATOS'!C:D,2,0)</f>
        <v>Dr. Januário</v>
      </c>
    </row>
    <row r="755" spans="2:17" hidden="1" x14ac:dyDescent="0.3">
      <c r="B755" t="str">
        <f>CSV!M754</f>
        <v/>
      </c>
      <c r="C755" t="str">
        <f>CSV!O754</f>
        <v/>
      </c>
      <c r="D755" s="6" t="e">
        <f>CSV!P754</f>
        <v>#VALUE!</v>
      </c>
      <c r="F755" t="str">
        <f>CSV!K754</f>
        <v/>
      </c>
      <c r="G755" t="str">
        <f>CSV!L754</f>
        <v/>
      </c>
      <c r="H755" t="str">
        <f>IFERROR(VLOOKUP(G755,Sheet3!B:C,2,0),"")</f>
        <v/>
      </c>
      <c r="I755">
        <v>9</v>
      </c>
      <c r="K755" t="e">
        <f>VLOOKUP(G755,Sheet3!B:E,4,0)</f>
        <v>#N/A</v>
      </c>
      <c r="O755" s="10" t="e">
        <f t="shared" si="11"/>
        <v>#N/A</v>
      </c>
      <c r="P755" s="11" t="e">
        <f>VLOOKUP(C755,DE_PARA!H:I,2,0)</f>
        <v>#N/A</v>
      </c>
      <c r="Q755" s="11" t="e">
        <f>VLOOKUP(F755,'BASE CONTATOS'!C:D,2,0)</f>
        <v>#N/A</v>
      </c>
    </row>
    <row r="756" spans="2:17" hidden="1" x14ac:dyDescent="0.3">
      <c r="B756">
        <f>CSV!M755</f>
        <v>2020</v>
      </c>
      <c r="C756">
        <f>CSV!O755</f>
        <v>4</v>
      </c>
      <c r="D756" s="6">
        <f>CSV!P755</f>
        <v>8</v>
      </c>
      <c r="F756">
        <f>CSV!K755</f>
        <v>62900</v>
      </c>
      <c r="G756">
        <f>CSV!L755</f>
        <v>9084</v>
      </c>
      <c r="H756" t="str">
        <f>IFERROR(VLOOKUP(G756,Sheet3!B:C,2,0),"")</f>
        <v>MEL</v>
      </c>
      <c r="I756">
        <v>10</v>
      </c>
      <c r="K756">
        <f>VLOOKUP(G756,Sheet3!B:E,4,0)</f>
        <v>19.190000000000001</v>
      </c>
      <c r="O756" s="10">
        <f t="shared" si="11"/>
        <v>19.190000000000001</v>
      </c>
      <c r="P756" s="11" t="str">
        <f>VLOOKUP(C756,DE_PARA!H:I,2,0)</f>
        <v>Abril</v>
      </c>
      <c r="Q756" s="11" t="str">
        <f>VLOOKUP(F756,'BASE CONTATOS'!C:D,2,0)</f>
        <v>Bial</v>
      </c>
    </row>
    <row r="757" spans="2:17" hidden="1" x14ac:dyDescent="0.3">
      <c r="B757" t="str">
        <f>CSV!M756</f>
        <v/>
      </c>
      <c r="C757" t="str">
        <f>CSV!O756</f>
        <v/>
      </c>
      <c r="D757" s="6" t="e">
        <f>CSV!P756</f>
        <v>#VALUE!</v>
      </c>
      <c r="F757" t="str">
        <f>CSV!K756</f>
        <v/>
      </c>
      <c r="G757" t="str">
        <f>CSV!L756</f>
        <v/>
      </c>
      <c r="H757" t="str">
        <f>IFERROR(VLOOKUP(G757,Sheet3!B:C,2,0),"")</f>
        <v/>
      </c>
      <c r="I757">
        <v>4</v>
      </c>
      <c r="K757" t="e">
        <f>VLOOKUP(G757,Sheet3!B:E,4,0)</f>
        <v>#N/A</v>
      </c>
      <c r="O757" s="10" t="e">
        <f t="shared" si="11"/>
        <v>#N/A</v>
      </c>
      <c r="P757" s="11" t="e">
        <f>VLOOKUP(C757,DE_PARA!H:I,2,0)</f>
        <v>#N/A</v>
      </c>
      <c r="Q757" s="11" t="e">
        <f>VLOOKUP(F757,'BASE CONTATOS'!C:D,2,0)</f>
        <v>#N/A</v>
      </c>
    </row>
    <row r="758" spans="2:17" hidden="1" x14ac:dyDescent="0.3">
      <c r="B758">
        <f>CSV!M757</f>
        <v>2020</v>
      </c>
      <c r="C758">
        <f>CSV!O757</f>
        <v>4</v>
      </c>
      <c r="D758" s="6">
        <f>CSV!P757</f>
        <v>15</v>
      </c>
      <c r="F758">
        <f>CSV!K757</f>
        <v>62900</v>
      </c>
      <c r="G758">
        <f>CSV!L757</f>
        <v>988</v>
      </c>
      <c r="H758" t="str">
        <f>IFERROR(VLOOKUP(G758,Sheet3!B:C,2,0),"")</f>
        <v>MACARRÃO</v>
      </c>
      <c r="I758">
        <v>4</v>
      </c>
      <c r="K758">
        <f>VLOOKUP(G758,Sheet3!B:E,4,0)</f>
        <v>4.75</v>
      </c>
      <c r="O758" s="10">
        <f t="shared" si="11"/>
        <v>4.75</v>
      </c>
      <c r="P758" s="11" t="str">
        <f>VLOOKUP(C758,DE_PARA!H:I,2,0)</f>
        <v>Abril</v>
      </c>
      <c r="Q758" s="11" t="str">
        <f>VLOOKUP(F758,'BASE CONTATOS'!C:D,2,0)</f>
        <v>Bial</v>
      </c>
    </row>
    <row r="759" spans="2:17" hidden="1" x14ac:dyDescent="0.3">
      <c r="B759" t="str">
        <f>CSV!M758</f>
        <v/>
      </c>
      <c r="C759" t="str">
        <f>CSV!O758</f>
        <v/>
      </c>
      <c r="D759" s="6" t="e">
        <f>CSV!P758</f>
        <v>#VALUE!</v>
      </c>
      <c r="F759" t="str">
        <f>CSV!K758</f>
        <v/>
      </c>
      <c r="G759" t="str">
        <f>CSV!L758</f>
        <v/>
      </c>
      <c r="H759" t="str">
        <f>IFERROR(VLOOKUP(G759,Sheet3!B:C,2,0),"")</f>
        <v/>
      </c>
      <c r="I759">
        <v>3</v>
      </c>
      <c r="K759" t="e">
        <f>VLOOKUP(G759,Sheet3!B:E,4,0)</f>
        <v>#N/A</v>
      </c>
      <c r="O759" s="10" t="e">
        <f t="shared" si="11"/>
        <v>#N/A</v>
      </c>
      <c r="P759" s="11" t="e">
        <f>VLOOKUP(C759,DE_PARA!H:I,2,0)</f>
        <v>#N/A</v>
      </c>
      <c r="Q759" s="11" t="e">
        <f>VLOOKUP(F759,'BASE CONTATOS'!C:D,2,0)</f>
        <v>#N/A</v>
      </c>
    </row>
    <row r="760" spans="2:17" hidden="1" x14ac:dyDescent="0.3">
      <c r="B760">
        <f>CSV!M759</f>
        <v>2020</v>
      </c>
      <c r="C760">
        <f>CSV!O759</f>
        <v>4</v>
      </c>
      <c r="D760" s="6">
        <f>CSV!P759</f>
        <v>20</v>
      </c>
      <c r="F760">
        <f>CSV!K759</f>
        <v>12278</v>
      </c>
      <c r="G760">
        <f>CSV!L759</f>
        <v>9096</v>
      </c>
      <c r="H760" t="str">
        <f>IFERROR(VLOOKUP(G760,Sheet3!B:C,2,0),"")</f>
        <v>AVEIA</v>
      </c>
      <c r="I760">
        <v>7</v>
      </c>
      <c r="K760">
        <f>VLOOKUP(G760,Sheet3!B:E,4,0)</f>
        <v>13.9</v>
      </c>
      <c r="O760" s="10">
        <f t="shared" si="11"/>
        <v>13.9</v>
      </c>
      <c r="P760" s="11" t="str">
        <f>VLOOKUP(C760,DE_PARA!H:I,2,0)</f>
        <v>Abril</v>
      </c>
      <c r="Q760" s="11" t="str">
        <f>VLOOKUP(F760,'BASE CONTATOS'!C:D,2,0)</f>
        <v>Silvinha</v>
      </c>
    </row>
    <row r="761" spans="2:17" hidden="1" x14ac:dyDescent="0.3">
      <c r="B761" t="str">
        <f>CSV!M760</f>
        <v/>
      </c>
      <c r="C761" t="str">
        <f>CSV!O760</f>
        <v/>
      </c>
      <c r="D761" s="6" t="e">
        <f>CSV!P760</f>
        <v>#VALUE!</v>
      </c>
      <c r="F761" t="str">
        <f>CSV!K760</f>
        <v/>
      </c>
      <c r="G761" t="str">
        <f>CSV!L760</f>
        <v/>
      </c>
      <c r="H761" t="str">
        <f>IFERROR(VLOOKUP(G761,Sheet3!B:C,2,0),"")</f>
        <v/>
      </c>
      <c r="I761">
        <v>1</v>
      </c>
      <c r="K761" t="e">
        <f>VLOOKUP(G761,Sheet3!B:E,4,0)</f>
        <v>#N/A</v>
      </c>
      <c r="O761" s="10" t="e">
        <f t="shared" si="11"/>
        <v>#N/A</v>
      </c>
      <c r="P761" s="11" t="e">
        <f>VLOOKUP(C761,DE_PARA!H:I,2,0)</f>
        <v>#N/A</v>
      </c>
      <c r="Q761" s="11" t="e">
        <f>VLOOKUP(F761,'BASE CONTATOS'!C:D,2,0)</f>
        <v>#N/A</v>
      </c>
    </row>
    <row r="762" spans="2:17" hidden="1" x14ac:dyDescent="0.3">
      <c r="B762">
        <f>CSV!M761</f>
        <v>2020</v>
      </c>
      <c r="C762">
        <f>CSV!O761</f>
        <v>5</v>
      </c>
      <c r="D762" s="6">
        <f>CSV!P761</f>
        <v>15</v>
      </c>
      <c r="F762">
        <f>CSV!K761</f>
        <v>62286</v>
      </c>
      <c r="G762">
        <f>CSV!L761</f>
        <v>2349</v>
      </c>
      <c r="H762" t="str">
        <f>IFERROR(VLOOKUP(G762,Sheet3!B:C,2,0),"")</f>
        <v>AÇÚCAR</v>
      </c>
      <c r="I762">
        <v>5</v>
      </c>
      <c r="K762">
        <f>VLOOKUP(G762,Sheet3!B:E,4,0)</f>
        <v>10.74</v>
      </c>
      <c r="O762" s="10">
        <f t="shared" si="11"/>
        <v>10.74</v>
      </c>
      <c r="P762" s="11" t="str">
        <f>VLOOKUP(C762,DE_PARA!H:I,2,0)</f>
        <v>Maio</v>
      </c>
      <c r="Q762" s="11" t="str">
        <f>VLOOKUP(F762,'BASE CONTATOS'!C:D,2,0)</f>
        <v>Steffan</v>
      </c>
    </row>
    <row r="763" spans="2:17" hidden="1" x14ac:dyDescent="0.3">
      <c r="B763" t="str">
        <f>CSV!M762</f>
        <v/>
      </c>
      <c r="C763" t="str">
        <f>CSV!O762</f>
        <v/>
      </c>
      <c r="D763" s="6" t="e">
        <f>CSV!P762</f>
        <v>#VALUE!</v>
      </c>
      <c r="F763" t="str">
        <f>CSV!K762</f>
        <v/>
      </c>
      <c r="G763" t="str">
        <f>CSV!L762</f>
        <v/>
      </c>
      <c r="H763" t="str">
        <f>IFERROR(VLOOKUP(G763,Sheet3!B:C,2,0),"")</f>
        <v/>
      </c>
      <c r="I763">
        <v>6</v>
      </c>
      <c r="K763" t="e">
        <f>VLOOKUP(G763,Sheet3!B:E,4,0)</f>
        <v>#N/A</v>
      </c>
      <c r="O763" s="10" t="e">
        <f t="shared" si="11"/>
        <v>#N/A</v>
      </c>
      <c r="P763" s="11" t="e">
        <f>VLOOKUP(C763,DE_PARA!H:I,2,0)</f>
        <v>#N/A</v>
      </c>
      <c r="Q763" s="11" t="e">
        <f>VLOOKUP(F763,'BASE CONTATOS'!C:D,2,0)</f>
        <v>#N/A</v>
      </c>
    </row>
    <row r="764" spans="2:17" hidden="1" x14ac:dyDescent="0.3">
      <c r="B764">
        <f>CSV!M763</f>
        <v>2020</v>
      </c>
      <c r="C764">
        <f>CSV!O763</f>
        <v>5</v>
      </c>
      <c r="D764" s="6">
        <f>CSV!P763</f>
        <v>2</v>
      </c>
      <c r="F764">
        <f>CSV!K763</f>
        <v>62900</v>
      </c>
      <c r="G764">
        <f>CSV!L763</f>
        <v>9084</v>
      </c>
      <c r="H764" t="str">
        <f>IFERROR(VLOOKUP(G764,Sheet3!B:C,2,0),"")</f>
        <v>MEL</v>
      </c>
      <c r="I764">
        <v>6</v>
      </c>
      <c r="K764">
        <f>VLOOKUP(G764,Sheet3!B:E,4,0)</f>
        <v>19.190000000000001</v>
      </c>
      <c r="O764" s="10">
        <f t="shared" si="11"/>
        <v>19.190000000000001</v>
      </c>
      <c r="P764" s="11" t="str">
        <f>VLOOKUP(C764,DE_PARA!H:I,2,0)</f>
        <v>Maio</v>
      </c>
      <c r="Q764" s="11" t="str">
        <f>VLOOKUP(F764,'BASE CONTATOS'!C:D,2,0)</f>
        <v>Bial</v>
      </c>
    </row>
    <row r="765" spans="2:17" hidden="1" x14ac:dyDescent="0.3">
      <c r="B765" t="str">
        <f>CSV!M764</f>
        <v/>
      </c>
      <c r="C765" t="str">
        <f>CSV!O764</f>
        <v/>
      </c>
      <c r="D765" s="6" t="e">
        <f>CSV!P764</f>
        <v>#VALUE!</v>
      </c>
      <c r="F765" t="str">
        <f>CSV!K764</f>
        <v/>
      </c>
      <c r="G765" t="str">
        <f>CSV!L764</f>
        <v/>
      </c>
      <c r="H765" t="str">
        <f>IFERROR(VLOOKUP(G765,Sheet3!B:C,2,0),"")</f>
        <v/>
      </c>
      <c r="I765">
        <v>5</v>
      </c>
      <c r="K765" t="e">
        <f>VLOOKUP(G765,Sheet3!B:E,4,0)</f>
        <v>#N/A</v>
      </c>
      <c r="O765" s="10" t="e">
        <f t="shared" si="11"/>
        <v>#N/A</v>
      </c>
      <c r="P765" s="11" t="e">
        <f>VLOOKUP(C765,DE_PARA!H:I,2,0)</f>
        <v>#N/A</v>
      </c>
      <c r="Q765" s="11" t="e">
        <f>VLOOKUP(F765,'BASE CONTATOS'!C:D,2,0)</f>
        <v>#N/A</v>
      </c>
    </row>
    <row r="766" spans="2:17" hidden="1" x14ac:dyDescent="0.3">
      <c r="B766">
        <f>CSV!M765</f>
        <v>2020</v>
      </c>
      <c r="C766">
        <f>CSV!O765</f>
        <v>5</v>
      </c>
      <c r="D766" s="6">
        <f>CSV!P765</f>
        <v>27</v>
      </c>
      <c r="F766">
        <f>CSV!K765</f>
        <v>61673</v>
      </c>
      <c r="G766">
        <f>CSV!L765</f>
        <v>9084</v>
      </c>
      <c r="H766" t="str">
        <f>IFERROR(VLOOKUP(G766,Sheet3!B:C,2,0),"")</f>
        <v>MEL</v>
      </c>
      <c r="I766">
        <v>8</v>
      </c>
      <c r="K766">
        <f>VLOOKUP(G766,Sheet3!B:E,4,0)</f>
        <v>19.190000000000001</v>
      </c>
      <c r="O766" s="10">
        <f t="shared" si="11"/>
        <v>19.190000000000001</v>
      </c>
      <c r="P766" s="11" t="str">
        <f>VLOOKUP(C766,DE_PARA!H:I,2,0)</f>
        <v>Maio</v>
      </c>
      <c r="Q766" s="11" t="str">
        <f>VLOOKUP(F766,'BASE CONTATOS'!C:D,2,0)</f>
        <v>Pedro</v>
      </c>
    </row>
    <row r="767" spans="2:17" hidden="1" x14ac:dyDescent="0.3">
      <c r="B767" t="str">
        <f>CSV!M766</f>
        <v/>
      </c>
      <c r="C767" t="str">
        <f>CSV!O766</f>
        <v/>
      </c>
      <c r="D767" s="6" t="e">
        <f>CSV!P766</f>
        <v>#VALUE!</v>
      </c>
      <c r="F767" t="str">
        <f>CSV!K766</f>
        <v/>
      </c>
      <c r="G767" t="str">
        <f>CSV!L766</f>
        <v/>
      </c>
      <c r="H767" t="str">
        <f>IFERROR(VLOOKUP(G767,Sheet3!B:C,2,0),"")</f>
        <v/>
      </c>
      <c r="I767">
        <v>8</v>
      </c>
      <c r="K767" t="e">
        <f>VLOOKUP(G767,Sheet3!B:E,4,0)</f>
        <v>#N/A</v>
      </c>
      <c r="O767" s="10" t="e">
        <f t="shared" si="11"/>
        <v>#N/A</v>
      </c>
      <c r="P767" s="11" t="e">
        <f>VLOOKUP(C767,DE_PARA!H:I,2,0)</f>
        <v>#N/A</v>
      </c>
      <c r="Q767" s="11" t="e">
        <f>VLOOKUP(F767,'BASE CONTATOS'!C:D,2,0)</f>
        <v>#N/A</v>
      </c>
    </row>
    <row r="768" spans="2:17" hidden="1" x14ac:dyDescent="0.3">
      <c r="B768">
        <f>CSV!M767</f>
        <v>2020</v>
      </c>
      <c r="C768">
        <f>CSV!O767</f>
        <v>5</v>
      </c>
      <c r="D768" s="6">
        <f>CSV!P767</f>
        <v>2</v>
      </c>
      <c r="F768">
        <f>CSV!K767</f>
        <v>27697</v>
      </c>
      <c r="G768">
        <f>CSV!L767</f>
        <v>504</v>
      </c>
      <c r="H768" t="str">
        <f>IFERROR(VLOOKUP(G768,Sheet3!B:C,2,0),"")</f>
        <v>LEITE</v>
      </c>
      <c r="I768">
        <v>6</v>
      </c>
      <c r="K768">
        <f>VLOOKUP(G768,Sheet3!B:E,4,0)</f>
        <v>3.99</v>
      </c>
      <c r="O768" s="10">
        <f t="shared" si="11"/>
        <v>3.99</v>
      </c>
      <c r="P768" s="11" t="str">
        <f>VLOOKUP(C768,DE_PARA!H:I,2,0)</f>
        <v>Maio</v>
      </c>
      <c r="Q768" s="11" t="e">
        <f>VLOOKUP(F768,'BASE CONTATOS'!C:D,2,0)</f>
        <v>#N/A</v>
      </c>
    </row>
    <row r="769" spans="2:17" hidden="1" x14ac:dyDescent="0.3">
      <c r="B769" t="str">
        <f>CSV!M768</f>
        <v/>
      </c>
      <c r="C769" t="str">
        <f>CSV!O768</f>
        <v/>
      </c>
      <c r="D769" s="6" t="e">
        <f>CSV!P768</f>
        <v>#VALUE!</v>
      </c>
      <c r="F769" t="str">
        <f>CSV!K768</f>
        <v/>
      </c>
      <c r="G769" t="str">
        <f>CSV!L768</f>
        <v/>
      </c>
      <c r="H769" t="str">
        <f>IFERROR(VLOOKUP(G769,Sheet3!B:C,2,0),"")</f>
        <v/>
      </c>
      <c r="I769">
        <v>4</v>
      </c>
      <c r="K769" t="e">
        <f>VLOOKUP(G769,Sheet3!B:E,4,0)</f>
        <v>#N/A</v>
      </c>
      <c r="O769" s="10" t="e">
        <f t="shared" si="11"/>
        <v>#N/A</v>
      </c>
      <c r="P769" s="11" t="e">
        <f>VLOOKUP(C769,DE_PARA!H:I,2,0)</f>
        <v>#N/A</v>
      </c>
      <c r="Q769" s="11" t="e">
        <f>VLOOKUP(F769,'BASE CONTATOS'!C:D,2,0)</f>
        <v>#N/A</v>
      </c>
    </row>
    <row r="770" spans="2:17" hidden="1" x14ac:dyDescent="0.3">
      <c r="B770">
        <f>CSV!M769</f>
        <v>2020</v>
      </c>
      <c r="C770">
        <f>CSV!O769</f>
        <v>5</v>
      </c>
      <c r="D770" s="6">
        <f>CSV!P769</f>
        <v>3</v>
      </c>
      <c r="F770">
        <f>CSV!K769</f>
        <v>27697</v>
      </c>
      <c r="G770">
        <f>CSV!L769</f>
        <v>2350</v>
      </c>
      <c r="H770" t="str">
        <f>IFERROR(VLOOKUP(G770,Sheet3!B:C,2,0),"")</f>
        <v>BISCOITO</v>
      </c>
      <c r="I770">
        <v>2</v>
      </c>
      <c r="K770">
        <f>VLOOKUP(G770,Sheet3!B:E,4,0)</f>
        <v>3.94</v>
      </c>
      <c r="O770" s="10">
        <f t="shared" si="11"/>
        <v>3.94</v>
      </c>
      <c r="P770" s="11" t="str">
        <f>VLOOKUP(C770,DE_PARA!H:I,2,0)</f>
        <v>Maio</v>
      </c>
      <c r="Q770" s="11" t="e">
        <f>VLOOKUP(F770,'BASE CONTATOS'!C:D,2,0)</f>
        <v>#N/A</v>
      </c>
    </row>
    <row r="771" spans="2:17" hidden="1" x14ac:dyDescent="0.3">
      <c r="B771" t="str">
        <f>CSV!M770</f>
        <v/>
      </c>
      <c r="C771" t="str">
        <f>CSV!O770</f>
        <v/>
      </c>
      <c r="D771" s="6" t="e">
        <f>CSV!P770</f>
        <v>#VALUE!</v>
      </c>
      <c r="F771" t="str">
        <f>CSV!K770</f>
        <v/>
      </c>
      <c r="G771" t="str">
        <f>CSV!L770</f>
        <v/>
      </c>
      <c r="H771" t="str">
        <f>IFERROR(VLOOKUP(G771,Sheet3!B:C,2,0),"")</f>
        <v/>
      </c>
      <c r="I771">
        <v>9</v>
      </c>
      <c r="K771" t="e">
        <f>VLOOKUP(G771,Sheet3!B:E,4,0)</f>
        <v>#N/A</v>
      </c>
      <c r="O771" s="10" t="e">
        <f t="shared" ref="O771:O834" si="12">IF(K771&gt;0,K771,"PENDENTE")</f>
        <v>#N/A</v>
      </c>
      <c r="P771" s="11" t="e">
        <f>VLOOKUP(C771,DE_PARA!H:I,2,0)</f>
        <v>#N/A</v>
      </c>
      <c r="Q771" s="11" t="e">
        <f>VLOOKUP(F771,'BASE CONTATOS'!C:D,2,0)</f>
        <v>#N/A</v>
      </c>
    </row>
    <row r="772" spans="2:17" hidden="1" x14ac:dyDescent="0.3">
      <c r="B772">
        <f>CSV!M771</f>
        <v>2020</v>
      </c>
      <c r="C772">
        <f>CSV!O771</f>
        <v>5</v>
      </c>
      <c r="D772" s="6">
        <f>CSV!P771</f>
        <v>11</v>
      </c>
      <c r="F772">
        <f>CSV!K771</f>
        <v>57543</v>
      </c>
      <c r="G772">
        <f>CSV!L771</f>
        <v>2349</v>
      </c>
      <c r="H772" t="str">
        <f>IFERROR(VLOOKUP(G772,Sheet3!B:C,2,0),"")</f>
        <v>AÇÚCAR</v>
      </c>
      <c r="I772">
        <v>10</v>
      </c>
      <c r="K772">
        <f>VLOOKUP(G772,Sheet3!B:E,4,0)</f>
        <v>10.74</v>
      </c>
      <c r="O772" s="10">
        <f t="shared" si="12"/>
        <v>10.74</v>
      </c>
      <c r="P772" s="11" t="str">
        <f>VLOOKUP(C772,DE_PARA!H:I,2,0)</f>
        <v>Maio</v>
      </c>
      <c r="Q772" s="11" t="str">
        <f>VLOOKUP(F772,'BASE CONTATOS'!C:D,2,0)</f>
        <v>Stella</v>
      </c>
    </row>
    <row r="773" spans="2:17" hidden="1" x14ac:dyDescent="0.3">
      <c r="B773" t="str">
        <f>CSV!M772</f>
        <v/>
      </c>
      <c r="C773" t="str">
        <f>CSV!O772</f>
        <v/>
      </c>
      <c r="D773" s="6" t="e">
        <f>CSV!P772</f>
        <v>#VALUE!</v>
      </c>
      <c r="F773" t="str">
        <f>CSV!K772</f>
        <v/>
      </c>
      <c r="G773" t="str">
        <f>CSV!L772</f>
        <v/>
      </c>
      <c r="H773" t="str">
        <f>IFERROR(VLOOKUP(G773,Sheet3!B:C,2,0),"")</f>
        <v/>
      </c>
      <c r="I773">
        <v>1</v>
      </c>
      <c r="K773" t="e">
        <f>VLOOKUP(G773,Sheet3!B:E,4,0)</f>
        <v>#N/A</v>
      </c>
      <c r="O773" s="10" t="e">
        <f t="shared" si="12"/>
        <v>#N/A</v>
      </c>
      <c r="P773" s="11" t="e">
        <f>VLOOKUP(C773,DE_PARA!H:I,2,0)</f>
        <v>#N/A</v>
      </c>
      <c r="Q773" s="11" t="e">
        <f>VLOOKUP(F773,'BASE CONTATOS'!C:D,2,0)</f>
        <v>#N/A</v>
      </c>
    </row>
    <row r="774" spans="2:17" hidden="1" x14ac:dyDescent="0.3">
      <c r="B774">
        <f>CSV!M773</f>
        <v>2020</v>
      </c>
      <c r="C774">
        <f>CSV!O773</f>
        <v>5</v>
      </c>
      <c r="D774" s="6">
        <f>CSV!P773</f>
        <v>23</v>
      </c>
      <c r="F774">
        <f>CSV!K773</f>
        <v>62286</v>
      </c>
      <c r="G774">
        <f>CSV!L773</f>
        <v>2350</v>
      </c>
      <c r="H774" t="str">
        <f>IFERROR(VLOOKUP(G774,Sheet3!B:C,2,0),"")</f>
        <v>BISCOITO</v>
      </c>
      <c r="I774">
        <v>10</v>
      </c>
      <c r="K774">
        <f>VLOOKUP(G774,Sheet3!B:E,4,0)</f>
        <v>3.94</v>
      </c>
      <c r="O774" s="10">
        <f t="shared" si="12"/>
        <v>3.94</v>
      </c>
      <c r="P774" s="11" t="str">
        <f>VLOOKUP(C774,DE_PARA!H:I,2,0)</f>
        <v>Maio</v>
      </c>
      <c r="Q774" s="11" t="str">
        <f>VLOOKUP(F774,'BASE CONTATOS'!C:D,2,0)</f>
        <v>Steffan</v>
      </c>
    </row>
    <row r="775" spans="2:17" hidden="1" x14ac:dyDescent="0.3">
      <c r="B775" t="str">
        <f>CSV!M774</f>
        <v/>
      </c>
      <c r="C775" t="str">
        <f>CSV!O774</f>
        <v/>
      </c>
      <c r="D775" s="6" t="e">
        <f>CSV!P774</f>
        <v>#VALUE!</v>
      </c>
      <c r="F775" t="str">
        <f>CSV!K774</f>
        <v/>
      </c>
      <c r="G775" t="str">
        <f>CSV!L774</f>
        <v/>
      </c>
      <c r="H775" t="str">
        <f>IFERROR(VLOOKUP(G775,Sheet3!B:C,2,0),"")</f>
        <v/>
      </c>
      <c r="I775">
        <v>5</v>
      </c>
      <c r="K775" t="e">
        <f>VLOOKUP(G775,Sheet3!B:E,4,0)</f>
        <v>#N/A</v>
      </c>
      <c r="O775" s="10" t="e">
        <f t="shared" si="12"/>
        <v>#N/A</v>
      </c>
      <c r="P775" s="11" t="e">
        <f>VLOOKUP(C775,DE_PARA!H:I,2,0)</f>
        <v>#N/A</v>
      </c>
      <c r="Q775" s="11" t="e">
        <f>VLOOKUP(F775,'BASE CONTATOS'!C:D,2,0)</f>
        <v>#N/A</v>
      </c>
    </row>
    <row r="776" spans="2:17" hidden="1" x14ac:dyDescent="0.3">
      <c r="B776">
        <f>CSV!M775</f>
        <v>2020</v>
      </c>
      <c r="C776">
        <f>CSV!O775</f>
        <v>5</v>
      </c>
      <c r="D776" s="6">
        <f>CSV!P775</f>
        <v>25</v>
      </c>
      <c r="F776">
        <f>CSV!K775</f>
        <v>27697</v>
      </c>
      <c r="G776">
        <f>CSV!L775</f>
        <v>2349</v>
      </c>
      <c r="H776" t="str">
        <f>IFERROR(VLOOKUP(G776,Sheet3!B:C,2,0),"")</f>
        <v>AÇÚCAR</v>
      </c>
      <c r="I776">
        <v>8</v>
      </c>
      <c r="K776">
        <f>VLOOKUP(G776,Sheet3!B:E,4,0)</f>
        <v>10.74</v>
      </c>
      <c r="O776" s="10">
        <f t="shared" si="12"/>
        <v>10.74</v>
      </c>
      <c r="P776" s="11" t="str">
        <f>VLOOKUP(C776,DE_PARA!H:I,2,0)</f>
        <v>Maio</v>
      </c>
      <c r="Q776" s="11" t="e">
        <f>VLOOKUP(F776,'BASE CONTATOS'!C:D,2,0)</f>
        <v>#N/A</v>
      </c>
    </row>
    <row r="777" spans="2:17" hidden="1" x14ac:dyDescent="0.3">
      <c r="B777" t="str">
        <f>CSV!M776</f>
        <v/>
      </c>
      <c r="C777" t="str">
        <f>CSV!O776</f>
        <v/>
      </c>
      <c r="D777" s="6" t="e">
        <f>CSV!P776</f>
        <v>#VALUE!</v>
      </c>
      <c r="F777" t="str">
        <f>CSV!K776</f>
        <v/>
      </c>
      <c r="G777" t="str">
        <f>CSV!L776</f>
        <v/>
      </c>
      <c r="H777" t="str">
        <f>IFERROR(VLOOKUP(G777,Sheet3!B:C,2,0),"")</f>
        <v/>
      </c>
      <c r="I777">
        <v>1</v>
      </c>
      <c r="K777" t="e">
        <f>VLOOKUP(G777,Sheet3!B:E,4,0)</f>
        <v>#N/A</v>
      </c>
      <c r="O777" s="10" t="e">
        <f t="shared" si="12"/>
        <v>#N/A</v>
      </c>
      <c r="P777" s="11" t="e">
        <f>VLOOKUP(C777,DE_PARA!H:I,2,0)</f>
        <v>#N/A</v>
      </c>
      <c r="Q777" s="11" t="e">
        <f>VLOOKUP(F777,'BASE CONTATOS'!C:D,2,0)</f>
        <v>#N/A</v>
      </c>
    </row>
    <row r="778" spans="2:17" hidden="1" x14ac:dyDescent="0.3">
      <c r="B778">
        <f>CSV!M777</f>
        <v>2020</v>
      </c>
      <c r="C778">
        <f>CSV!O777</f>
        <v>5</v>
      </c>
      <c r="D778" s="6">
        <f>CSV!P777</f>
        <v>27</v>
      </c>
      <c r="F778">
        <f>CSV!K777</f>
        <v>62286</v>
      </c>
      <c r="G778">
        <f>CSV!L777</f>
        <v>9087</v>
      </c>
      <c r="H778" t="str">
        <f>IFERROR(VLOOKUP(G778,Sheet3!B:C,2,0),"")</f>
        <v>FARINHA</v>
      </c>
      <c r="I778">
        <v>9</v>
      </c>
      <c r="K778">
        <f>VLOOKUP(G778,Sheet3!B:E,4,0)</f>
        <v>19.399999999999999</v>
      </c>
      <c r="O778" s="10">
        <f t="shared" si="12"/>
        <v>19.399999999999999</v>
      </c>
      <c r="P778" s="11" t="str">
        <f>VLOOKUP(C778,DE_PARA!H:I,2,0)</f>
        <v>Maio</v>
      </c>
      <c r="Q778" s="11" t="str">
        <f>VLOOKUP(F778,'BASE CONTATOS'!C:D,2,0)</f>
        <v>Steffan</v>
      </c>
    </row>
    <row r="779" spans="2:17" hidden="1" x14ac:dyDescent="0.3">
      <c r="B779" t="str">
        <f>CSV!M778</f>
        <v/>
      </c>
      <c r="C779" t="str">
        <f>CSV!O778</f>
        <v/>
      </c>
      <c r="D779" s="6" t="e">
        <f>CSV!P778</f>
        <v>#VALUE!</v>
      </c>
      <c r="F779" t="str">
        <f>CSV!K778</f>
        <v/>
      </c>
      <c r="G779" t="str">
        <f>CSV!L778</f>
        <v/>
      </c>
      <c r="H779" t="str">
        <f>IFERROR(VLOOKUP(G779,Sheet3!B:C,2,0),"")</f>
        <v/>
      </c>
      <c r="I779">
        <v>2</v>
      </c>
      <c r="K779" t="e">
        <f>VLOOKUP(G779,Sheet3!B:E,4,0)</f>
        <v>#N/A</v>
      </c>
      <c r="O779" s="10" t="e">
        <f t="shared" si="12"/>
        <v>#N/A</v>
      </c>
      <c r="P779" s="11" t="e">
        <f>VLOOKUP(C779,DE_PARA!H:I,2,0)</f>
        <v>#N/A</v>
      </c>
      <c r="Q779" s="11" t="e">
        <f>VLOOKUP(F779,'BASE CONTATOS'!C:D,2,0)</f>
        <v>#N/A</v>
      </c>
    </row>
    <row r="780" spans="2:17" hidden="1" x14ac:dyDescent="0.3">
      <c r="B780">
        <f>CSV!M779</f>
        <v>2020</v>
      </c>
      <c r="C780">
        <f>CSV!O779</f>
        <v>5</v>
      </c>
      <c r="D780" s="6">
        <f>CSV!P779</f>
        <v>16</v>
      </c>
      <c r="F780">
        <f>CSV!K779</f>
        <v>61673</v>
      </c>
      <c r="G780">
        <f>CSV!L779</f>
        <v>9096</v>
      </c>
      <c r="H780" t="str">
        <f>IFERROR(VLOOKUP(G780,Sheet3!B:C,2,0),"")</f>
        <v>AVEIA</v>
      </c>
      <c r="I780">
        <v>8</v>
      </c>
      <c r="K780">
        <f>VLOOKUP(G780,Sheet3!B:E,4,0)</f>
        <v>13.9</v>
      </c>
      <c r="O780" s="10">
        <f t="shared" si="12"/>
        <v>13.9</v>
      </c>
      <c r="P780" s="11" t="str">
        <f>VLOOKUP(C780,DE_PARA!H:I,2,0)</f>
        <v>Maio</v>
      </c>
      <c r="Q780" s="11" t="str">
        <f>VLOOKUP(F780,'BASE CONTATOS'!C:D,2,0)</f>
        <v>Pedro</v>
      </c>
    </row>
    <row r="781" spans="2:17" hidden="1" x14ac:dyDescent="0.3">
      <c r="B781" t="str">
        <f>CSV!M780</f>
        <v/>
      </c>
      <c r="C781" t="str">
        <f>CSV!O780</f>
        <v/>
      </c>
      <c r="D781" s="6" t="e">
        <f>CSV!P780</f>
        <v>#VALUE!</v>
      </c>
      <c r="F781" t="str">
        <f>CSV!K780</f>
        <v/>
      </c>
      <c r="G781" t="str">
        <f>CSV!L780</f>
        <v/>
      </c>
      <c r="H781" t="str">
        <f>IFERROR(VLOOKUP(G781,Sheet3!B:C,2,0),"")</f>
        <v/>
      </c>
      <c r="I781">
        <v>2</v>
      </c>
      <c r="K781" t="e">
        <f>VLOOKUP(G781,Sheet3!B:E,4,0)</f>
        <v>#N/A</v>
      </c>
      <c r="O781" s="10" t="e">
        <f t="shared" si="12"/>
        <v>#N/A</v>
      </c>
      <c r="P781" s="11" t="e">
        <f>VLOOKUP(C781,DE_PARA!H:I,2,0)</f>
        <v>#N/A</v>
      </c>
      <c r="Q781" s="11" t="e">
        <f>VLOOKUP(F781,'BASE CONTATOS'!C:D,2,0)</f>
        <v>#N/A</v>
      </c>
    </row>
    <row r="782" spans="2:17" hidden="1" x14ac:dyDescent="0.3">
      <c r="B782">
        <f>CSV!M781</f>
        <v>2020</v>
      </c>
      <c r="C782">
        <f>CSV!O781</f>
        <v>5</v>
      </c>
      <c r="D782" s="6">
        <f>CSV!P781</f>
        <v>18</v>
      </c>
      <c r="F782">
        <f>CSV!K781</f>
        <v>62286</v>
      </c>
      <c r="G782">
        <f>CSV!L781</f>
        <v>504</v>
      </c>
      <c r="H782" t="str">
        <f>IFERROR(VLOOKUP(G782,Sheet3!B:C,2,0),"")</f>
        <v>LEITE</v>
      </c>
      <c r="I782">
        <v>6</v>
      </c>
      <c r="K782">
        <f>VLOOKUP(G782,Sheet3!B:E,4,0)</f>
        <v>3.99</v>
      </c>
      <c r="O782" s="10">
        <f t="shared" si="12"/>
        <v>3.99</v>
      </c>
      <c r="P782" s="11" t="str">
        <f>VLOOKUP(C782,DE_PARA!H:I,2,0)</f>
        <v>Maio</v>
      </c>
      <c r="Q782" s="11" t="str">
        <f>VLOOKUP(F782,'BASE CONTATOS'!C:D,2,0)</f>
        <v>Steffan</v>
      </c>
    </row>
    <row r="783" spans="2:17" hidden="1" x14ac:dyDescent="0.3">
      <c r="B783" t="str">
        <f>CSV!M782</f>
        <v/>
      </c>
      <c r="C783" t="str">
        <f>CSV!O782</f>
        <v/>
      </c>
      <c r="D783" s="6" t="e">
        <f>CSV!P782</f>
        <v>#VALUE!</v>
      </c>
      <c r="F783" t="str">
        <f>CSV!K782</f>
        <v/>
      </c>
      <c r="G783" t="str">
        <f>CSV!L782</f>
        <v/>
      </c>
      <c r="H783" t="str">
        <f>IFERROR(VLOOKUP(G783,Sheet3!B:C,2,0),"")</f>
        <v/>
      </c>
      <c r="I783">
        <v>9</v>
      </c>
      <c r="K783" t="e">
        <f>VLOOKUP(G783,Sheet3!B:E,4,0)</f>
        <v>#N/A</v>
      </c>
      <c r="O783" s="10" t="e">
        <f t="shared" si="12"/>
        <v>#N/A</v>
      </c>
      <c r="P783" s="11" t="e">
        <f>VLOOKUP(C783,DE_PARA!H:I,2,0)</f>
        <v>#N/A</v>
      </c>
      <c r="Q783" s="11" t="e">
        <f>VLOOKUP(F783,'BASE CONTATOS'!C:D,2,0)</f>
        <v>#N/A</v>
      </c>
    </row>
    <row r="784" spans="2:17" hidden="1" x14ac:dyDescent="0.3">
      <c r="B784">
        <f>CSV!M783</f>
        <v>2020</v>
      </c>
      <c r="C784">
        <f>CSV!O783</f>
        <v>5</v>
      </c>
      <c r="D784" s="6">
        <f>CSV!P783</f>
        <v>20</v>
      </c>
      <c r="F784">
        <f>CSV!K783</f>
        <v>62286</v>
      </c>
      <c r="G784">
        <f>CSV!L783</f>
        <v>9084</v>
      </c>
      <c r="H784" t="str">
        <f>IFERROR(VLOOKUP(G784,Sheet3!B:C,2,0),"")</f>
        <v>MEL</v>
      </c>
      <c r="I784">
        <v>8</v>
      </c>
      <c r="K784">
        <f>VLOOKUP(G784,Sheet3!B:E,4,0)</f>
        <v>19.190000000000001</v>
      </c>
      <c r="O784" s="10">
        <f t="shared" si="12"/>
        <v>19.190000000000001</v>
      </c>
      <c r="P784" s="11" t="str">
        <f>VLOOKUP(C784,DE_PARA!H:I,2,0)</f>
        <v>Maio</v>
      </c>
      <c r="Q784" s="11" t="str">
        <f>VLOOKUP(F784,'BASE CONTATOS'!C:D,2,0)</f>
        <v>Steffan</v>
      </c>
    </row>
    <row r="785" spans="2:17" hidden="1" x14ac:dyDescent="0.3">
      <c r="B785" t="str">
        <f>CSV!M784</f>
        <v/>
      </c>
      <c r="C785" t="str">
        <f>CSV!O784</f>
        <v/>
      </c>
      <c r="D785" s="6" t="e">
        <f>CSV!P784</f>
        <v>#VALUE!</v>
      </c>
      <c r="F785" t="str">
        <f>CSV!K784</f>
        <v/>
      </c>
      <c r="G785" t="str">
        <f>CSV!L784</f>
        <v/>
      </c>
      <c r="H785" t="str">
        <f>IFERROR(VLOOKUP(G785,Sheet3!B:C,2,0),"")</f>
        <v/>
      </c>
      <c r="I785">
        <v>10</v>
      </c>
      <c r="K785" t="e">
        <f>VLOOKUP(G785,Sheet3!B:E,4,0)</f>
        <v>#N/A</v>
      </c>
      <c r="O785" s="10" t="e">
        <f t="shared" si="12"/>
        <v>#N/A</v>
      </c>
      <c r="P785" s="11" t="e">
        <f>VLOOKUP(C785,DE_PARA!H:I,2,0)</f>
        <v>#N/A</v>
      </c>
      <c r="Q785" s="11" t="e">
        <f>VLOOKUP(F785,'BASE CONTATOS'!C:D,2,0)</f>
        <v>#N/A</v>
      </c>
    </row>
    <row r="786" spans="2:17" hidden="1" x14ac:dyDescent="0.3">
      <c r="B786">
        <f>CSV!M785</f>
        <v>2020</v>
      </c>
      <c r="C786">
        <f>CSV!O785</f>
        <v>5</v>
      </c>
      <c r="D786" s="6">
        <f>CSV!P785</f>
        <v>17</v>
      </c>
      <c r="F786">
        <f>CSV!K785</f>
        <v>27697</v>
      </c>
      <c r="G786">
        <f>CSV!L785</f>
        <v>503</v>
      </c>
      <c r="H786" t="str">
        <f>IFERROR(VLOOKUP(G786,Sheet3!B:C,2,0),"")</f>
        <v>CARVÃO</v>
      </c>
      <c r="I786">
        <v>4</v>
      </c>
      <c r="K786">
        <f>VLOOKUP(G786,Sheet3!B:E,4,0)</f>
        <v>15.94</v>
      </c>
      <c r="O786" s="10">
        <f t="shared" si="12"/>
        <v>15.94</v>
      </c>
      <c r="P786" s="11" t="str">
        <f>VLOOKUP(C786,DE_PARA!H:I,2,0)</f>
        <v>Maio</v>
      </c>
      <c r="Q786" s="11" t="e">
        <f>VLOOKUP(F786,'BASE CONTATOS'!C:D,2,0)</f>
        <v>#N/A</v>
      </c>
    </row>
    <row r="787" spans="2:17" hidden="1" x14ac:dyDescent="0.3">
      <c r="B787" t="str">
        <f>CSV!M786</f>
        <v/>
      </c>
      <c r="C787" t="str">
        <f>CSV!O786</f>
        <v/>
      </c>
      <c r="D787" s="6" t="e">
        <f>CSV!P786</f>
        <v>#VALUE!</v>
      </c>
      <c r="F787" t="str">
        <f>CSV!K786</f>
        <v/>
      </c>
      <c r="G787" t="str">
        <f>CSV!L786</f>
        <v/>
      </c>
      <c r="H787" t="str">
        <f>IFERROR(VLOOKUP(G787,Sheet3!B:C,2,0),"")</f>
        <v/>
      </c>
      <c r="I787">
        <v>3</v>
      </c>
      <c r="K787" t="e">
        <f>VLOOKUP(G787,Sheet3!B:E,4,0)</f>
        <v>#N/A</v>
      </c>
      <c r="O787" s="10" t="e">
        <f t="shared" si="12"/>
        <v>#N/A</v>
      </c>
      <c r="P787" s="11" t="e">
        <f>VLOOKUP(C787,DE_PARA!H:I,2,0)</f>
        <v>#N/A</v>
      </c>
      <c r="Q787" s="11" t="e">
        <f>VLOOKUP(F787,'BASE CONTATOS'!C:D,2,0)</f>
        <v>#N/A</v>
      </c>
    </row>
    <row r="788" spans="2:17" hidden="1" x14ac:dyDescent="0.3">
      <c r="B788">
        <f>CSV!M787</f>
        <v>2020</v>
      </c>
      <c r="C788">
        <f>CSV!O787</f>
        <v>5</v>
      </c>
      <c r="D788" s="6">
        <f>CSV!P787</f>
        <v>13</v>
      </c>
      <c r="F788">
        <f>CSV!K787</f>
        <v>12278</v>
      </c>
      <c r="G788">
        <f>CSV!L787</f>
        <v>9084</v>
      </c>
      <c r="H788" t="str">
        <f>IFERROR(VLOOKUP(G788,Sheet3!B:C,2,0),"")</f>
        <v>MEL</v>
      </c>
      <c r="I788">
        <v>5</v>
      </c>
      <c r="K788">
        <f>VLOOKUP(G788,Sheet3!B:E,4,0)</f>
        <v>19.190000000000001</v>
      </c>
      <c r="O788" s="10">
        <f t="shared" si="12"/>
        <v>19.190000000000001</v>
      </c>
      <c r="P788" s="11" t="str">
        <f>VLOOKUP(C788,DE_PARA!H:I,2,0)</f>
        <v>Maio</v>
      </c>
      <c r="Q788" s="11" t="str">
        <f>VLOOKUP(F788,'BASE CONTATOS'!C:D,2,0)</f>
        <v>Silvinha</v>
      </c>
    </row>
    <row r="789" spans="2:17" hidden="1" x14ac:dyDescent="0.3">
      <c r="B789" t="str">
        <f>CSV!M788</f>
        <v/>
      </c>
      <c r="C789" t="str">
        <f>CSV!O788</f>
        <v/>
      </c>
      <c r="D789" s="6" t="e">
        <f>CSV!P788</f>
        <v>#VALUE!</v>
      </c>
      <c r="F789" t="str">
        <f>CSV!K788</f>
        <v/>
      </c>
      <c r="G789" t="str">
        <f>CSV!L788</f>
        <v/>
      </c>
      <c r="H789" t="str">
        <f>IFERROR(VLOOKUP(G789,Sheet3!B:C,2,0),"")</f>
        <v/>
      </c>
      <c r="I789">
        <v>4</v>
      </c>
      <c r="K789" t="e">
        <f>VLOOKUP(G789,Sheet3!B:E,4,0)</f>
        <v>#N/A</v>
      </c>
      <c r="O789" s="10" t="e">
        <f t="shared" si="12"/>
        <v>#N/A</v>
      </c>
      <c r="P789" s="11" t="e">
        <f>VLOOKUP(C789,DE_PARA!H:I,2,0)</f>
        <v>#N/A</v>
      </c>
      <c r="Q789" s="11" t="e">
        <f>VLOOKUP(F789,'BASE CONTATOS'!C:D,2,0)</f>
        <v>#N/A</v>
      </c>
    </row>
    <row r="790" spans="2:17" hidden="1" x14ac:dyDescent="0.3">
      <c r="B790">
        <f>CSV!M789</f>
        <v>2020</v>
      </c>
      <c r="C790">
        <f>CSV!O789</f>
        <v>5</v>
      </c>
      <c r="D790" s="6">
        <f>CSV!P789</f>
        <v>17</v>
      </c>
      <c r="F790">
        <f>CSV!K789</f>
        <v>62286</v>
      </c>
      <c r="G790">
        <f>CSV!L789</f>
        <v>9096</v>
      </c>
      <c r="H790" t="str">
        <f>IFERROR(VLOOKUP(G790,Sheet3!B:C,2,0),"")</f>
        <v>AVEIA</v>
      </c>
      <c r="I790">
        <v>4</v>
      </c>
      <c r="K790">
        <f>VLOOKUP(G790,Sheet3!B:E,4,0)</f>
        <v>13.9</v>
      </c>
      <c r="O790" s="10">
        <f t="shared" si="12"/>
        <v>13.9</v>
      </c>
      <c r="P790" s="11" t="str">
        <f>VLOOKUP(C790,DE_PARA!H:I,2,0)</f>
        <v>Maio</v>
      </c>
      <c r="Q790" s="11" t="str">
        <f>VLOOKUP(F790,'BASE CONTATOS'!C:D,2,0)</f>
        <v>Steffan</v>
      </c>
    </row>
    <row r="791" spans="2:17" hidden="1" x14ac:dyDescent="0.3">
      <c r="B791" t="str">
        <f>CSV!M790</f>
        <v/>
      </c>
      <c r="C791" t="str">
        <f>CSV!O790</f>
        <v/>
      </c>
      <c r="D791" s="6" t="e">
        <f>CSV!P790</f>
        <v>#VALUE!</v>
      </c>
      <c r="F791" t="str">
        <f>CSV!K790</f>
        <v/>
      </c>
      <c r="G791" t="str">
        <f>CSV!L790</f>
        <v/>
      </c>
      <c r="H791" t="str">
        <f>IFERROR(VLOOKUP(G791,Sheet3!B:C,2,0),"")</f>
        <v/>
      </c>
      <c r="I791">
        <v>10</v>
      </c>
      <c r="K791" t="e">
        <f>VLOOKUP(G791,Sheet3!B:E,4,0)</f>
        <v>#N/A</v>
      </c>
      <c r="O791" s="10" t="e">
        <f t="shared" si="12"/>
        <v>#N/A</v>
      </c>
      <c r="P791" s="11" t="e">
        <f>VLOOKUP(C791,DE_PARA!H:I,2,0)</f>
        <v>#N/A</v>
      </c>
      <c r="Q791" s="11" t="e">
        <f>VLOOKUP(F791,'BASE CONTATOS'!C:D,2,0)</f>
        <v>#N/A</v>
      </c>
    </row>
    <row r="792" spans="2:17" hidden="1" x14ac:dyDescent="0.3">
      <c r="B792">
        <f>CSV!M791</f>
        <v>2020</v>
      </c>
      <c r="C792">
        <f>CSV!O791</f>
        <v>5</v>
      </c>
      <c r="D792" s="6">
        <f>CSV!P791</f>
        <v>11</v>
      </c>
      <c r="F792">
        <f>CSV!K791</f>
        <v>62286</v>
      </c>
      <c r="G792">
        <f>CSV!L791</f>
        <v>503</v>
      </c>
      <c r="H792" t="str">
        <f>IFERROR(VLOOKUP(G792,Sheet3!B:C,2,0),"")</f>
        <v>CARVÃO</v>
      </c>
      <c r="I792">
        <v>8</v>
      </c>
      <c r="K792">
        <f>VLOOKUP(G792,Sheet3!B:E,4,0)</f>
        <v>15.94</v>
      </c>
      <c r="O792" s="10">
        <f t="shared" si="12"/>
        <v>15.94</v>
      </c>
      <c r="P792" s="11" t="str">
        <f>VLOOKUP(C792,DE_PARA!H:I,2,0)</f>
        <v>Maio</v>
      </c>
      <c r="Q792" s="11" t="str">
        <f>VLOOKUP(F792,'BASE CONTATOS'!C:D,2,0)</f>
        <v>Steffan</v>
      </c>
    </row>
    <row r="793" spans="2:17" hidden="1" x14ac:dyDescent="0.3">
      <c r="B793" t="str">
        <f>CSV!M792</f>
        <v/>
      </c>
      <c r="C793" t="str">
        <f>CSV!O792</f>
        <v/>
      </c>
      <c r="D793" s="6" t="e">
        <f>CSV!P792</f>
        <v>#VALUE!</v>
      </c>
      <c r="F793" t="str">
        <f>CSV!K792</f>
        <v/>
      </c>
      <c r="G793" t="str">
        <f>CSV!L792</f>
        <v/>
      </c>
      <c r="H793" t="str">
        <f>IFERROR(VLOOKUP(G793,Sheet3!B:C,2,0),"")</f>
        <v/>
      </c>
      <c r="I793">
        <v>6</v>
      </c>
      <c r="K793" t="e">
        <f>VLOOKUP(G793,Sheet3!B:E,4,0)</f>
        <v>#N/A</v>
      </c>
      <c r="O793" s="10" t="e">
        <f t="shared" si="12"/>
        <v>#N/A</v>
      </c>
      <c r="P793" s="11" t="e">
        <f>VLOOKUP(C793,DE_PARA!H:I,2,0)</f>
        <v>#N/A</v>
      </c>
      <c r="Q793" s="11" t="e">
        <f>VLOOKUP(F793,'BASE CONTATOS'!C:D,2,0)</f>
        <v>#N/A</v>
      </c>
    </row>
    <row r="794" spans="2:17" hidden="1" x14ac:dyDescent="0.3">
      <c r="B794">
        <f>CSV!M793</f>
        <v>2020</v>
      </c>
      <c r="C794">
        <f>CSV!O793</f>
        <v>5</v>
      </c>
      <c r="D794" s="6">
        <f>CSV!P793</f>
        <v>18</v>
      </c>
      <c r="F794">
        <f>CSV!K793</f>
        <v>61673</v>
      </c>
      <c r="G794">
        <f>CSV!L793</f>
        <v>9087</v>
      </c>
      <c r="H794" t="str">
        <f>IFERROR(VLOOKUP(G794,Sheet3!B:C,2,0),"")</f>
        <v>FARINHA</v>
      </c>
      <c r="I794">
        <v>10</v>
      </c>
      <c r="K794">
        <f>VLOOKUP(G794,Sheet3!B:E,4,0)</f>
        <v>19.399999999999999</v>
      </c>
      <c r="O794" s="10">
        <f t="shared" si="12"/>
        <v>19.399999999999999</v>
      </c>
      <c r="P794" s="11" t="str">
        <f>VLOOKUP(C794,DE_PARA!H:I,2,0)</f>
        <v>Maio</v>
      </c>
      <c r="Q794" s="11" t="str">
        <f>VLOOKUP(F794,'BASE CONTATOS'!C:D,2,0)</f>
        <v>Pedro</v>
      </c>
    </row>
    <row r="795" spans="2:17" hidden="1" x14ac:dyDescent="0.3">
      <c r="B795" t="str">
        <f>CSV!M794</f>
        <v/>
      </c>
      <c r="C795" t="str">
        <f>CSV!O794</f>
        <v/>
      </c>
      <c r="D795" s="6" t="e">
        <f>CSV!P794</f>
        <v>#VALUE!</v>
      </c>
      <c r="F795" t="str">
        <f>CSV!K794</f>
        <v/>
      </c>
      <c r="G795" t="str">
        <f>CSV!L794</f>
        <v/>
      </c>
      <c r="H795" t="str">
        <f>IFERROR(VLOOKUP(G795,Sheet3!B:C,2,0),"")</f>
        <v/>
      </c>
      <c r="I795">
        <v>5</v>
      </c>
      <c r="K795" t="e">
        <f>VLOOKUP(G795,Sheet3!B:E,4,0)</f>
        <v>#N/A</v>
      </c>
      <c r="O795" s="10" t="e">
        <f t="shared" si="12"/>
        <v>#N/A</v>
      </c>
      <c r="P795" s="11" t="e">
        <f>VLOOKUP(C795,DE_PARA!H:I,2,0)</f>
        <v>#N/A</v>
      </c>
      <c r="Q795" s="11" t="e">
        <f>VLOOKUP(F795,'BASE CONTATOS'!C:D,2,0)</f>
        <v>#N/A</v>
      </c>
    </row>
    <row r="796" spans="2:17" hidden="1" x14ac:dyDescent="0.3">
      <c r="B796">
        <f>CSV!M795</f>
        <v>2020</v>
      </c>
      <c r="C796">
        <f>CSV!O795</f>
        <v>5</v>
      </c>
      <c r="D796" s="6">
        <f>CSV!P795</f>
        <v>11</v>
      </c>
      <c r="F796">
        <f>CSV!K795</f>
        <v>62286</v>
      </c>
      <c r="G796">
        <f>CSV!L795</f>
        <v>1164</v>
      </c>
      <c r="H796" t="str">
        <f>IFERROR(VLOOKUP(G796,Sheet3!B:C,2,0),"")</f>
        <v>QUEIJO</v>
      </c>
      <c r="I796">
        <v>5</v>
      </c>
      <c r="K796">
        <f>VLOOKUP(G796,Sheet3!B:E,4,0)</f>
        <v>27.41</v>
      </c>
      <c r="O796" s="10">
        <f t="shared" si="12"/>
        <v>27.41</v>
      </c>
      <c r="P796" s="11" t="str">
        <f>VLOOKUP(C796,DE_PARA!H:I,2,0)</f>
        <v>Maio</v>
      </c>
      <c r="Q796" s="11" t="str">
        <f>VLOOKUP(F796,'BASE CONTATOS'!C:D,2,0)</f>
        <v>Steffan</v>
      </c>
    </row>
    <row r="797" spans="2:17" hidden="1" x14ac:dyDescent="0.3">
      <c r="B797" t="str">
        <f>CSV!M796</f>
        <v/>
      </c>
      <c r="C797" t="str">
        <f>CSV!O796</f>
        <v/>
      </c>
      <c r="D797" s="6" t="e">
        <f>CSV!P796</f>
        <v>#VALUE!</v>
      </c>
      <c r="F797" t="str">
        <f>CSV!K796</f>
        <v/>
      </c>
      <c r="G797" t="str">
        <f>CSV!L796</f>
        <v/>
      </c>
      <c r="H797" t="str">
        <f>IFERROR(VLOOKUP(G797,Sheet3!B:C,2,0),"")</f>
        <v/>
      </c>
      <c r="I797">
        <v>7</v>
      </c>
      <c r="K797" t="e">
        <f>VLOOKUP(G797,Sheet3!B:E,4,0)</f>
        <v>#N/A</v>
      </c>
      <c r="O797" s="10" t="e">
        <f t="shared" si="12"/>
        <v>#N/A</v>
      </c>
      <c r="P797" s="11" t="e">
        <f>VLOOKUP(C797,DE_PARA!H:I,2,0)</f>
        <v>#N/A</v>
      </c>
      <c r="Q797" s="11" t="e">
        <f>VLOOKUP(F797,'BASE CONTATOS'!C:D,2,0)</f>
        <v>#N/A</v>
      </c>
    </row>
    <row r="798" spans="2:17" hidden="1" x14ac:dyDescent="0.3">
      <c r="B798">
        <f>CSV!M797</f>
        <v>2020</v>
      </c>
      <c r="C798">
        <f>CSV!O797</f>
        <v>5</v>
      </c>
      <c r="D798" s="6">
        <f>CSV!P797</f>
        <v>28</v>
      </c>
      <c r="F798">
        <f>CSV!K797</f>
        <v>90364</v>
      </c>
      <c r="G798">
        <f>CSV!L797</f>
        <v>988</v>
      </c>
      <c r="H798" t="str">
        <f>IFERROR(VLOOKUP(G798,Sheet3!B:C,2,0),"")</f>
        <v>MACARRÃO</v>
      </c>
      <c r="I798">
        <v>1</v>
      </c>
      <c r="K798">
        <f>VLOOKUP(G798,Sheet3!B:E,4,0)</f>
        <v>4.75</v>
      </c>
      <c r="O798" s="10">
        <f t="shared" si="12"/>
        <v>4.75</v>
      </c>
      <c r="P798" s="11" t="str">
        <f>VLOOKUP(C798,DE_PARA!H:I,2,0)</f>
        <v>Maio</v>
      </c>
      <c r="Q798" s="11" t="str">
        <f>VLOOKUP(F798,'BASE CONTATOS'!C:D,2,0)</f>
        <v>Thomaz</v>
      </c>
    </row>
    <row r="799" spans="2:17" hidden="1" x14ac:dyDescent="0.3">
      <c r="B799" t="str">
        <f>CSV!M798</f>
        <v/>
      </c>
      <c r="C799" t="str">
        <f>CSV!O798</f>
        <v/>
      </c>
      <c r="D799" s="6" t="e">
        <f>CSV!P798</f>
        <v>#VALUE!</v>
      </c>
      <c r="F799" t="str">
        <f>CSV!K798</f>
        <v/>
      </c>
      <c r="G799" t="str">
        <f>CSV!L798</f>
        <v/>
      </c>
      <c r="H799" t="str">
        <f>IFERROR(VLOOKUP(G799,Sheet3!B:C,2,0),"")</f>
        <v/>
      </c>
      <c r="I799">
        <v>10</v>
      </c>
      <c r="K799" t="e">
        <f>VLOOKUP(G799,Sheet3!B:E,4,0)</f>
        <v>#N/A</v>
      </c>
      <c r="O799" s="10" t="e">
        <f t="shared" si="12"/>
        <v>#N/A</v>
      </c>
      <c r="P799" s="11" t="e">
        <f>VLOOKUP(C799,DE_PARA!H:I,2,0)</f>
        <v>#N/A</v>
      </c>
      <c r="Q799" s="11" t="e">
        <f>VLOOKUP(F799,'BASE CONTATOS'!C:D,2,0)</f>
        <v>#N/A</v>
      </c>
    </row>
    <row r="800" spans="2:17" hidden="1" x14ac:dyDescent="0.3">
      <c r="B800">
        <f>CSV!M799</f>
        <v>2020</v>
      </c>
      <c r="C800">
        <f>CSV!O799</f>
        <v>5</v>
      </c>
      <c r="D800" s="6">
        <f>CSV!P799</f>
        <v>11</v>
      </c>
      <c r="F800">
        <f>CSV!K799</f>
        <v>56365</v>
      </c>
      <c r="G800">
        <f>CSV!L799</f>
        <v>988</v>
      </c>
      <c r="H800" t="str">
        <f>IFERROR(VLOOKUP(G800,Sheet3!B:C,2,0),"")</f>
        <v>MACARRÃO</v>
      </c>
      <c r="I800">
        <v>4</v>
      </c>
      <c r="K800">
        <f>VLOOKUP(G800,Sheet3!B:E,4,0)</f>
        <v>4.75</v>
      </c>
      <c r="O800" s="10">
        <f t="shared" si="12"/>
        <v>4.75</v>
      </c>
      <c r="P800" s="11" t="str">
        <f>VLOOKUP(C800,DE_PARA!H:I,2,0)</f>
        <v>Maio</v>
      </c>
      <c r="Q800" s="11" t="str">
        <f>VLOOKUP(F800,'BASE CONTATOS'!C:D,2,0)</f>
        <v>Dr. Januário</v>
      </c>
    </row>
    <row r="801" spans="2:17" hidden="1" x14ac:dyDescent="0.3">
      <c r="B801" t="str">
        <f>CSV!M800</f>
        <v/>
      </c>
      <c r="C801" t="str">
        <f>CSV!O800</f>
        <v/>
      </c>
      <c r="D801" s="6" t="e">
        <f>CSV!P800</f>
        <v>#VALUE!</v>
      </c>
      <c r="F801" t="str">
        <f>CSV!K800</f>
        <v/>
      </c>
      <c r="G801" t="str">
        <f>CSV!L800</f>
        <v/>
      </c>
      <c r="H801" t="str">
        <f>IFERROR(VLOOKUP(G801,Sheet3!B:C,2,0),"")</f>
        <v/>
      </c>
      <c r="I801">
        <v>4</v>
      </c>
      <c r="K801" t="e">
        <f>VLOOKUP(G801,Sheet3!B:E,4,0)</f>
        <v>#N/A</v>
      </c>
      <c r="O801" s="10" t="e">
        <f t="shared" si="12"/>
        <v>#N/A</v>
      </c>
      <c r="P801" s="11" t="e">
        <f>VLOOKUP(C801,DE_PARA!H:I,2,0)</f>
        <v>#N/A</v>
      </c>
      <c r="Q801" s="11" t="e">
        <f>VLOOKUP(F801,'BASE CONTATOS'!C:D,2,0)</f>
        <v>#N/A</v>
      </c>
    </row>
    <row r="802" spans="2:17" hidden="1" x14ac:dyDescent="0.3">
      <c r="B802">
        <f>CSV!M801</f>
        <v>2020</v>
      </c>
      <c r="C802">
        <f>CSV!O801</f>
        <v>5</v>
      </c>
      <c r="D802" s="6">
        <f>CSV!P801</f>
        <v>12</v>
      </c>
      <c r="F802">
        <f>CSV!K801</f>
        <v>62900</v>
      </c>
      <c r="G802">
        <f>CSV!L801</f>
        <v>988</v>
      </c>
      <c r="H802" t="str">
        <f>IFERROR(VLOOKUP(G802,Sheet3!B:C,2,0),"")</f>
        <v>MACARRÃO</v>
      </c>
      <c r="I802">
        <v>8</v>
      </c>
      <c r="K802">
        <f>VLOOKUP(G802,Sheet3!B:E,4,0)</f>
        <v>4.75</v>
      </c>
      <c r="O802" s="10">
        <f t="shared" si="12"/>
        <v>4.75</v>
      </c>
      <c r="P802" s="11" t="str">
        <f>VLOOKUP(C802,DE_PARA!H:I,2,0)</f>
        <v>Maio</v>
      </c>
      <c r="Q802" s="11" t="str">
        <f>VLOOKUP(F802,'BASE CONTATOS'!C:D,2,0)</f>
        <v>Bial</v>
      </c>
    </row>
    <row r="803" spans="2:17" hidden="1" x14ac:dyDescent="0.3">
      <c r="B803" t="str">
        <f>CSV!M802</f>
        <v/>
      </c>
      <c r="C803" t="str">
        <f>CSV!O802</f>
        <v/>
      </c>
      <c r="D803" s="6" t="e">
        <f>CSV!P802</f>
        <v>#VALUE!</v>
      </c>
      <c r="F803" t="str">
        <f>CSV!K802</f>
        <v/>
      </c>
      <c r="G803" t="str">
        <f>CSV!L802</f>
        <v/>
      </c>
      <c r="H803" t="str">
        <f>IFERROR(VLOOKUP(G803,Sheet3!B:C,2,0),"")</f>
        <v/>
      </c>
      <c r="I803">
        <v>4</v>
      </c>
      <c r="K803" t="e">
        <f>VLOOKUP(G803,Sheet3!B:E,4,0)</f>
        <v>#N/A</v>
      </c>
      <c r="O803" s="10" t="e">
        <f t="shared" si="12"/>
        <v>#N/A</v>
      </c>
      <c r="P803" s="11" t="e">
        <f>VLOOKUP(C803,DE_PARA!H:I,2,0)</f>
        <v>#N/A</v>
      </c>
      <c r="Q803" s="11" t="e">
        <f>VLOOKUP(F803,'BASE CONTATOS'!C:D,2,0)</f>
        <v>#N/A</v>
      </c>
    </row>
    <row r="804" spans="2:17" hidden="1" x14ac:dyDescent="0.3">
      <c r="B804">
        <f>CSV!M803</f>
        <v>2020</v>
      </c>
      <c r="C804">
        <f>CSV!O803</f>
        <v>5</v>
      </c>
      <c r="D804" s="6">
        <f>CSV!P803</f>
        <v>23</v>
      </c>
      <c r="F804">
        <f>CSV!K803</f>
        <v>98663</v>
      </c>
      <c r="G804">
        <f>CSV!L803</f>
        <v>9084</v>
      </c>
      <c r="H804" t="str">
        <f>IFERROR(VLOOKUP(G804,Sheet3!B:C,2,0),"")</f>
        <v>MEL</v>
      </c>
      <c r="I804">
        <v>4</v>
      </c>
      <c r="K804">
        <f>VLOOKUP(G804,Sheet3!B:E,4,0)</f>
        <v>19.190000000000001</v>
      </c>
      <c r="O804" s="10">
        <f t="shared" si="12"/>
        <v>19.190000000000001</v>
      </c>
      <c r="P804" s="11" t="str">
        <f>VLOOKUP(C804,DE_PARA!H:I,2,0)</f>
        <v>Maio</v>
      </c>
      <c r="Q804" s="11" t="str">
        <f>VLOOKUP(F804,'BASE CONTATOS'!C:D,2,0)</f>
        <v>Natalia</v>
      </c>
    </row>
    <row r="805" spans="2:17" hidden="1" x14ac:dyDescent="0.3">
      <c r="B805" t="str">
        <f>CSV!M804</f>
        <v/>
      </c>
      <c r="C805" t="str">
        <f>CSV!O804</f>
        <v/>
      </c>
      <c r="D805" s="6" t="e">
        <f>CSV!P804</f>
        <v>#VALUE!</v>
      </c>
      <c r="F805" t="str">
        <f>CSV!K804</f>
        <v/>
      </c>
      <c r="G805" t="str">
        <f>CSV!L804</f>
        <v/>
      </c>
      <c r="H805" t="str">
        <f>IFERROR(VLOOKUP(G805,Sheet3!B:C,2,0),"")</f>
        <v/>
      </c>
      <c r="I805">
        <v>5</v>
      </c>
      <c r="K805" t="e">
        <f>VLOOKUP(G805,Sheet3!B:E,4,0)</f>
        <v>#N/A</v>
      </c>
      <c r="O805" s="10" t="e">
        <f t="shared" si="12"/>
        <v>#N/A</v>
      </c>
      <c r="P805" s="11" t="e">
        <f>VLOOKUP(C805,DE_PARA!H:I,2,0)</f>
        <v>#N/A</v>
      </c>
      <c r="Q805" s="11" t="e">
        <f>VLOOKUP(F805,'BASE CONTATOS'!C:D,2,0)</f>
        <v>#N/A</v>
      </c>
    </row>
    <row r="806" spans="2:17" hidden="1" x14ac:dyDescent="0.3">
      <c r="B806">
        <f>CSV!M805</f>
        <v>2020</v>
      </c>
      <c r="C806">
        <f>CSV!O805</f>
        <v>6</v>
      </c>
      <c r="D806" s="6">
        <f>CSV!P805</f>
        <v>20</v>
      </c>
      <c r="F806">
        <f>CSV!K805</f>
        <v>62286</v>
      </c>
      <c r="G806">
        <f>CSV!L805</f>
        <v>9096</v>
      </c>
      <c r="H806" t="str">
        <f>IFERROR(VLOOKUP(G806,Sheet3!B:C,2,0),"")</f>
        <v>AVEIA</v>
      </c>
      <c r="I806">
        <v>8</v>
      </c>
      <c r="K806">
        <f>VLOOKUP(G806,Sheet3!B:E,4,0)</f>
        <v>13.9</v>
      </c>
      <c r="O806" s="10">
        <f t="shared" si="12"/>
        <v>13.9</v>
      </c>
      <c r="P806" s="11" t="str">
        <f>VLOOKUP(C806,DE_PARA!H:I,2,0)</f>
        <v>Junho</v>
      </c>
      <c r="Q806" s="11" t="str">
        <f>VLOOKUP(F806,'BASE CONTATOS'!C:D,2,0)</f>
        <v>Steffan</v>
      </c>
    </row>
    <row r="807" spans="2:17" hidden="1" x14ac:dyDescent="0.3">
      <c r="B807" t="str">
        <f>CSV!M806</f>
        <v/>
      </c>
      <c r="C807" t="str">
        <f>CSV!O806</f>
        <v/>
      </c>
      <c r="D807" s="6" t="e">
        <f>CSV!P806</f>
        <v>#VALUE!</v>
      </c>
      <c r="F807" t="str">
        <f>CSV!K806</f>
        <v/>
      </c>
      <c r="G807" t="str">
        <f>CSV!L806</f>
        <v/>
      </c>
      <c r="H807" t="str">
        <f>IFERROR(VLOOKUP(G807,Sheet3!B:C,2,0),"")</f>
        <v/>
      </c>
      <c r="I807">
        <v>1</v>
      </c>
      <c r="K807" t="e">
        <f>VLOOKUP(G807,Sheet3!B:E,4,0)</f>
        <v>#N/A</v>
      </c>
      <c r="O807" s="10" t="e">
        <f t="shared" si="12"/>
        <v>#N/A</v>
      </c>
      <c r="P807" s="11" t="e">
        <f>VLOOKUP(C807,DE_PARA!H:I,2,0)</f>
        <v>#N/A</v>
      </c>
      <c r="Q807" s="11" t="e">
        <f>VLOOKUP(F807,'BASE CONTATOS'!C:D,2,0)</f>
        <v>#N/A</v>
      </c>
    </row>
    <row r="808" spans="2:17" hidden="1" x14ac:dyDescent="0.3">
      <c r="B808">
        <f>CSV!M807</f>
        <v>2020</v>
      </c>
      <c r="C808">
        <f>CSV!O807</f>
        <v>6</v>
      </c>
      <c r="D808" s="6">
        <f>CSV!P807</f>
        <v>6</v>
      </c>
      <c r="F808">
        <f>CSV!K807</f>
        <v>56365</v>
      </c>
      <c r="G808">
        <f>CSV!L807</f>
        <v>988</v>
      </c>
      <c r="H808" t="str">
        <f>IFERROR(VLOOKUP(G808,Sheet3!B:C,2,0),"")</f>
        <v>MACARRÃO</v>
      </c>
      <c r="I808">
        <v>10</v>
      </c>
      <c r="K808">
        <f>VLOOKUP(G808,Sheet3!B:E,4,0)</f>
        <v>4.75</v>
      </c>
      <c r="O808" s="10">
        <f t="shared" si="12"/>
        <v>4.75</v>
      </c>
      <c r="P808" s="11" t="str">
        <f>VLOOKUP(C808,DE_PARA!H:I,2,0)</f>
        <v>Junho</v>
      </c>
      <c r="Q808" s="11" t="str">
        <f>VLOOKUP(F808,'BASE CONTATOS'!C:D,2,0)</f>
        <v>Dr. Januário</v>
      </c>
    </row>
    <row r="809" spans="2:17" hidden="1" x14ac:dyDescent="0.3">
      <c r="B809" t="str">
        <f>CSV!M808</f>
        <v/>
      </c>
      <c r="C809" t="str">
        <f>CSV!O808</f>
        <v/>
      </c>
      <c r="D809" s="6" t="e">
        <f>CSV!P808</f>
        <v>#VALUE!</v>
      </c>
      <c r="F809" t="str">
        <f>CSV!K808</f>
        <v/>
      </c>
      <c r="G809" t="str">
        <f>CSV!L808</f>
        <v/>
      </c>
      <c r="H809" t="str">
        <f>IFERROR(VLOOKUP(G809,Sheet3!B:C,2,0),"")</f>
        <v/>
      </c>
      <c r="I809">
        <v>8</v>
      </c>
      <c r="K809" t="e">
        <f>VLOOKUP(G809,Sheet3!B:E,4,0)</f>
        <v>#N/A</v>
      </c>
      <c r="O809" s="10" t="e">
        <f t="shared" si="12"/>
        <v>#N/A</v>
      </c>
      <c r="P809" s="11" t="e">
        <f>VLOOKUP(C809,DE_PARA!H:I,2,0)</f>
        <v>#N/A</v>
      </c>
      <c r="Q809" s="11" t="e">
        <f>VLOOKUP(F809,'BASE CONTATOS'!C:D,2,0)</f>
        <v>#N/A</v>
      </c>
    </row>
    <row r="810" spans="2:17" hidden="1" x14ac:dyDescent="0.3">
      <c r="B810">
        <f>CSV!M809</f>
        <v>2020</v>
      </c>
      <c r="C810">
        <f>CSV!O809</f>
        <v>6</v>
      </c>
      <c r="D810" s="6">
        <f>CSV!P809</f>
        <v>29</v>
      </c>
      <c r="F810">
        <f>CSV!K809</f>
        <v>62286</v>
      </c>
      <c r="G810">
        <f>CSV!L809</f>
        <v>9084</v>
      </c>
      <c r="H810" t="str">
        <f>IFERROR(VLOOKUP(G810,Sheet3!B:C,2,0),"")</f>
        <v>MEL</v>
      </c>
      <c r="I810">
        <v>2</v>
      </c>
      <c r="K810">
        <f>VLOOKUP(G810,Sheet3!B:E,4,0)</f>
        <v>19.190000000000001</v>
      </c>
      <c r="O810" s="10">
        <f t="shared" si="12"/>
        <v>19.190000000000001</v>
      </c>
      <c r="P810" s="11" t="str">
        <f>VLOOKUP(C810,DE_PARA!H:I,2,0)</f>
        <v>Junho</v>
      </c>
      <c r="Q810" s="11" t="str">
        <f>VLOOKUP(F810,'BASE CONTATOS'!C:D,2,0)</f>
        <v>Steffan</v>
      </c>
    </row>
    <row r="811" spans="2:17" hidden="1" x14ac:dyDescent="0.3">
      <c r="B811" t="str">
        <f>CSV!M810</f>
        <v/>
      </c>
      <c r="C811" t="str">
        <f>CSV!O810</f>
        <v/>
      </c>
      <c r="D811" s="6" t="e">
        <f>CSV!P810</f>
        <v>#VALUE!</v>
      </c>
      <c r="F811" t="str">
        <f>CSV!K810</f>
        <v/>
      </c>
      <c r="G811" t="str">
        <f>CSV!L810</f>
        <v/>
      </c>
      <c r="H811" t="str">
        <f>IFERROR(VLOOKUP(G811,Sheet3!B:C,2,0),"")</f>
        <v/>
      </c>
      <c r="I811">
        <v>5</v>
      </c>
      <c r="K811" t="e">
        <f>VLOOKUP(G811,Sheet3!B:E,4,0)</f>
        <v>#N/A</v>
      </c>
      <c r="O811" s="10" t="e">
        <f t="shared" si="12"/>
        <v>#N/A</v>
      </c>
      <c r="P811" s="11" t="e">
        <f>VLOOKUP(C811,DE_PARA!H:I,2,0)</f>
        <v>#N/A</v>
      </c>
      <c r="Q811" s="11" t="e">
        <f>VLOOKUP(F811,'BASE CONTATOS'!C:D,2,0)</f>
        <v>#N/A</v>
      </c>
    </row>
    <row r="812" spans="2:17" hidden="1" x14ac:dyDescent="0.3">
      <c r="B812">
        <f>CSV!M811</f>
        <v>2020</v>
      </c>
      <c r="C812">
        <f>CSV!O811</f>
        <v>6</v>
      </c>
      <c r="D812" s="6">
        <f>CSV!P811</f>
        <v>29</v>
      </c>
      <c r="F812">
        <f>CSV!K811</f>
        <v>27697</v>
      </c>
      <c r="G812">
        <f>CSV!L811</f>
        <v>504</v>
      </c>
      <c r="H812" t="str">
        <f>IFERROR(VLOOKUP(G812,Sheet3!B:C,2,0),"")</f>
        <v>LEITE</v>
      </c>
      <c r="I812">
        <v>10</v>
      </c>
      <c r="K812">
        <f>VLOOKUP(G812,Sheet3!B:E,4,0)</f>
        <v>3.99</v>
      </c>
      <c r="O812" s="10">
        <f t="shared" si="12"/>
        <v>3.99</v>
      </c>
      <c r="P812" s="11" t="str">
        <f>VLOOKUP(C812,DE_PARA!H:I,2,0)</f>
        <v>Junho</v>
      </c>
      <c r="Q812" s="11" t="e">
        <f>VLOOKUP(F812,'BASE CONTATOS'!C:D,2,0)</f>
        <v>#N/A</v>
      </c>
    </row>
    <row r="813" spans="2:17" hidden="1" x14ac:dyDescent="0.3">
      <c r="B813" t="str">
        <f>CSV!M812</f>
        <v/>
      </c>
      <c r="C813" t="str">
        <f>CSV!O812</f>
        <v/>
      </c>
      <c r="D813" s="6" t="e">
        <f>CSV!P812</f>
        <v>#VALUE!</v>
      </c>
      <c r="F813" t="str">
        <f>CSV!K812</f>
        <v/>
      </c>
      <c r="G813" t="str">
        <f>CSV!L812</f>
        <v/>
      </c>
      <c r="H813" t="str">
        <f>IFERROR(VLOOKUP(G813,Sheet3!B:C,2,0),"")</f>
        <v/>
      </c>
      <c r="I813">
        <v>3</v>
      </c>
      <c r="K813" t="e">
        <f>VLOOKUP(G813,Sheet3!B:E,4,0)</f>
        <v>#N/A</v>
      </c>
      <c r="O813" s="10" t="e">
        <f t="shared" si="12"/>
        <v>#N/A</v>
      </c>
      <c r="P813" s="11" t="e">
        <f>VLOOKUP(C813,DE_PARA!H:I,2,0)</f>
        <v>#N/A</v>
      </c>
      <c r="Q813" s="11" t="e">
        <f>VLOOKUP(F813,'BASE CONTATOS'!C:D,2,0)</f>
        <v>#N/A</v>
      </c>
    </row>
    <row r="814" spans="2:17" hidden="1" x14ac:dyDescent="0.3">
      <c r="B814">
        <f>CSV!M813</f>
        <v>2020</v>
      </c>
      <c r="C814">
        <f>CSV!O813</f>
        <v>6</v>
      </c>
      <c r="D814" s="6">
        <f>CSV!P813</f>
        <v>12</v>
      </c>
      <c r="F814">
        <f>CSV!K813</f>
        <v>62286</v>
      </c>
      <c r="G814">
        <f>CSV!L813</f>
        <v>9087</v>
      </c>
      <c r="H814" t="str">
        <f>IFERROR(VLOOKUP(G814,Sheet3!B:C,2,0),"")</f>
        <v>FARINHA</v>
      </c>
      <c r="I814">
        <v>9</v>
      </c>
      <c r="K814">
        <f>VLOOKUP(G814,Sheet3!B:E,4,0)</f>
        <v>19.399999999999999</v>
      </c>
      <c r="O814" s="10">
        <f t="shared" si="12"/>
        <v>19.399999999999999</v>
      </c>
      <c r="P814" s="11" t="str">
        <f>VLOOKUP(C814,DE_PARA!H:I,2,0)</f>
        <v>Junho</v>
      </c>
      <c r="Q814" s="11" t="str">
        <f>VLOOKUP(F814,'BASE CONTATOS'!C:D,2,0)</f>
        <v>Steffan</v>
      </c>
    </row>
    <row r="815" spans="2:17" hidden="1" x14ac:dyDescent="0.3">
      <c r="B815" t="str">
        <f>CSV!M814</f>
        <v/>
      </c>
      <c r="C815" t="str">
        <f>CSV!O814</f>
        <v/>
      </c>
      <c r="D815" s="6" t="e">
        <f>CSV!P814</f>
        <v>#VALUE!</v>
      </c>
      <c r="F815" t="str">
        <f>CSV!K814</f>
        <v/>
      </c>
      <c r="G815" t="str">
        <f>CSV!L814</f>
        <v/>
      </c>
      <c r="H815" t="str">
        <f>IFERROR(VLOOKUP(G815,Sheet3!B:C,2,0),"")</f>
        <v/>
      </c>
      <c r="I815">
        <v>4</v>
      </c>
      <c r="K815" t="e">
        <f>VLOOKUP(G815,Sheet3!B:E,4,0)</f>
        <v>#N/A</v>
      </c>
      <c r="O815" s="10" t="e">
        <f t="shared" si="12"/>
        <v>#N/A</v>
      </c>
      <c r="P815" s="11" t="e">
        <f>VLOOKUP(C815,DE_PARA!H:I,2,0)</f>
        <v>#N/A</v>
      </c>
      <c r="Q815" s="11" t="e">
        <f>VLOOKUP(F815,'BASE CONTATOS'!C:D,2,0)</f>
        <v>#N/A</v>
      </c>
    </row>
    <row r="816" spans="2:17" hidden="1" x14ac:dyDescent="0.3">
      <c r="B816">
        <f>CSV!M815</f>
        <v>2020</v>
      </c>
      <c r="C816">
        <f>CSV!O815</f>
        <v>6</v>
      </c>
      <c r="D816" s="6">
        <f>CSV!P815</f>
        <v>5</v>
      </c>
      <c r="F816">
        <f>CSV!K815</f>
        <v>90364</v>
      </c>
      <c r="G816">
        <f>CSV!L815</f>
        <v>988</v>
      </c>
      <c r="H816" t="str">
        <f>IFERROR(VLOOKUP(G816,Sheet3!B:C,2,0),"")</f>
        <v>MACARRÃO</v>
      </c>
      <c r="I816">
        <v>2</v>
      </c>
      <c r="K816">
        <f>VLOOKUP(G816,Sheet3!B:E,4,0)</f>
        <v>4.75</v>
      </c>
      <c r="O816" s="10">
        <f t="shared" si="12"/>
        <v>4.75</v>
      </c>
      <c r="P816" s="11" t="str">
        <f>VLOOKUP(C816,DE_PARA!H:I,2,0)</f>
        <v>Junho</v>
      </c>
      <c r="Q816" s="11" t="str">
        <f>VLOOKUP(F816,'BASE CONTATOS'!C:D,2,0)</f>
        <v>Thomaz</v>
      </c>
    </row>
    <row r="817" spans="2:17" hidden="1" x14ac:dyDescent="0.3">
      <c r="B817" t="str">
        <f>CSV!M816</f>
        <v/>
      </c>
      <c r="C817" t="str">
        <f>CSV!O816</f>
        <v/>
      </c>
      <c r="D817" s="6" t="e">
        <f>CSV!P816</f>
        <v>#VALUE!</v>
      </c>
      <c r="F817" t="str">
        <f>CSV!K816</f>
        <v/>
      </c>
      <c r="G817" t="str">
        <f>CSV!L816</f>
        <v/>
      </c>
      <c r="H817" t="str">
        <f>IFERROR(VLOOKUP(G817,Sheet3!B:C,2,0),"")</f>
        <v/>
      </c>
      <c r="I817">
        <v>1</v>
      </c>
      <c r="K817" t="e">
        <f>VLOOKUP(G817,Sheet3!B:E,4,0)</f>
        <v>#N/A</v>
      </c>
      <c r="O817" s="10" t="e">
        <f t="shared" si="12"/>
        <v>#N/A</v>
      </c>
      <c r="P817" s="11" t="e">
        <f>VLOOKUP(C817,DE_PARA!H:I,2,0)</f>
        <v>#N/A</v>
      </c>
      <c r="Q817" s="11" t="e">
        <f>VLOOKUP(F817,'BASE CONTATOS'!C:D,2,0)</f>
        <v>#N/A</v>
      </c>
    </row>
    <row r="818" spans="2:17" hidden="1" x14ac:dyDescent="0.3">
      <c r="B818">
        <f>CSV!M817</f>
        <v>2020</v>
      </c>
      <c r="C818">
        <f>CSV!O817</f>
        <v>6</v>
      </c>
      <c r="D818" s="6">
        <f>CSV!P817</f>
        <v>18</v>
      </c>
      <c r="F818">
        <f>CSV!K817</f>
        <v>27697</v>
      </c>
      <c r="G818">
        <f>CSV!L817</f>
        <v>2349</v>
      </c>
      <c r="H818" t="str">
        <f>IFERROR(VLOOKUP(G818,Sheet3!B:C,2,0),"")</f>
        <v>AÇÚCAR</v>
      </c>
      <c r="I818">
        <v>3</v>
      </c>
      <c r="K818">
        <f>VLOOKUP(G818,Sheet3!B:E,4,0)</f>
        <v>10.74</v>
      </c>
      <c r="O818" s="10">
        <f t="shared" si="12"/>
        <v>10.74</v>
      </c>
      <c r="P818" s="11" t="str">
        <f>VLOOKUP(C818,DE_PARA!H:I,2,0)</f>
        <v>Junho</v>
      </c>
      <c r="Q818" s="11" t="e">
        <f>VLOOKUP(F818,'BASE CONTATOS'!C:D,2,0)</f>
        <v>#N/A</v>
      </c>
    </row>
    <row r="819" spans="2:17" hidden="1" x14ac:dyDescent="0.3">
      <c r="B819" t="str">
        <f>CSV!M818</f>
        <v/>
      </c>
      <c r="C819" t="str">
        <f>CSV!O818</f>
        <v/>
      </c>
      <c r="D819" s="6" t="e">
        <f>CSV!P818</f>
        <v>#VALUE!</v>
      </c>
      <c r="F819" t="str">
        <f>CSV!K818</f>
        <v/>
      </c>
      <c r="G819" t="str">
        <f>CSV!L818</f>
        <v/>
      </c>
      <c r="H819" t="str">
        <f>IFERROR(VLOOKUP(G819,Sheet3!B:C,2,0),"")</f>
        <v/>
      </c>
      <c r="I819">
        <v>1</v>
      </c>
      <c r="K819" t="e">
        <f>VLOOKUP(G819,Sheet3!B:E,4,0)</f>
        <v>#N/A</v>
      </c>
      <c r="O819" s="10" t="e">
        <f t="shared" si="12"/>
        <v>#N/A</v>
      </c>
      <c r="P819" s="11" t="e">
        <f>VLOOKUP(C819,DE_PARA!H:I,2,0)</f>
        <v>#N/A</v>
      </c>
      <c r="Q819" s="11" t="e">
        <f>VLOOKUP(F819,'BASE CONTATOS'!C:D,2,0)</f>
        <v>#N/A</v>
      </c>
    </row>
    <row r="820" spans="2:17" hidden="1" x14ac:dyDescent="0.3">
      <c r="B820">
        <f>CSV!M819</f>
        <v>2020</v>
      </c>
      <c r="C820">
        <f>CSV!O819</f>
        <v>6</v>
      </c>
      <c r="D820" s="6">
        <f>CSV!P819</f>
        <v>23</v>
      </c>
      <c r="F820">
        <f>CSV!K819</f>
        <v>62900</v>
      </c>
      <c r="G820">
        <f>CSV!L819</f>
        <v>988</v>
      </c>
      <c r="H820" t="str">
        <f>IFERROR(VLOOKUP(G820,Sheet3!B:C,2,0),"")</f>
        <v>MACARRÃO</v>
      </c>
      <c r="I820">
        <v>9</v>
      </c>
      <c r="K820">
        <f>VLOOKUP(G820,Sheet3!B:E,4,0)</f>
        <v>4.75</v>
      </c>
      <c r="O820" s="10">
        <f t="shared" si="12"/>
        <v>4.75</v>
      </c>
      <c r="P820" s="11" t="str">
        <f>VLOOKUP(C820,DE_PARA!H:I,2,0)</f>
        <v>Junho</v>
      </c>
      <c r="Q820" s="11" t="str">
        <f>VLOOKUP(F820,'BASE CONTATOS'!C:D,2,0)</f>
        <v>Bial</v>
      </c>
    </row>
    <row r="821" spans="2:17" hidden="1" x14ac:dyDescent="0.3">
      <c r="B821" t="str">
        <f>CSV!M820</f>
        <v/>
      </c>
      <c r="C821" t="str">
        <f>CSV!O820</f>
        <v/>
      </c>
      <c r="D821" s="6" t="e">
        <f>CSV!P820</f>
        <v>#VALUE!</v>
      </c>
      <c r="F821" t="str">
        <f>CSV!K820</f>
        <v/>
      </c>
      <c r="G821" t="str">
        <f>CSV!L820</f>
        <v/>
      </c>
      <c r="H821" t="str">
        <f>IFERROR(VLOOKUP(G821,Sheet3!B:C,2,0),"")</f>
        <v/>
      </c>
      <c r="I821">
        <v>1</v>
      </c>
      <c r="K821" t="e">
        <f>VLOOKUP(G821,Sheet3!B:E,4,0)</f>
        <v>#N/A</v>
      </c>
      <c r="O821" s="10" t="e">
        <f t="shared" si="12"/>
        <v>#N/A</v>
      </c>
      <c r="P821" s="11" t="e">
        <f>VLOOKUP(C821,DE_PARA!H:I,2,0)</f>
        <v>#N/A</v>
      </c>
      <c r="Q821" s="11" t="e">
        <f>VLOOKUP(F821,'BASE CONTATOS'!C:D,2,0)</f>
        <v>#N/A</v>
      </c>
    </row>
    <row r="822" spans="2:17" hidden="1" x14ac:dyDescent="0.3">
      <c r="B822">
        <f>CSV!M821</f>
        <v>2020</v>
      </c>
      <c r="C822">
        <f>CSV!O821</f>
        <v>6</v>
      </c>
      <c r="D822" s="6">
        <f>CSV!P821</f>
        <v>17</v>
      </c>
      <c r="F822">
        <f>CSV!K821</f>
        <v>56365</v>
      </c>
      <c r="G822">
        <f>CSV!L821</f>
        <v>9084</v>
      </c>
      <c r="H822" t="str">
        <f>IFERROR(VLOOKUP(G822,Sheet3!B:C,2,0),"")</f>
        <v>MEL</v>
      </c>
      <c r="I822">
        <v>6</v>
      </c>
      <c r="K822">
        <f>VLOOKUP(G822,Sheet3!B:E,4,0)</f>
        <v>19.190000000000001</v>
      </c>
      <c r="O822" s="10">
        <f t="shared" si="12"/>
        <v>19.190000000000001</v>
      </c>
      <c r="P822" s="11" t="str">
        <f>VLOOKUP(C822,DE_PARA!H:I,2,0)</f>
        <v>Junho</v>
      </c>
      <c r="Q822" s="11" t="str">
        <f>VLOOKUP(F822,'BASE CONTATOS'!C:D,2,0)</f>
        <v>Dr. Januário</v>
      </c>
    </row>
    <row r="823" spans="2:17" hidden="1" x14ac:dyDescent="0.3">
      <c r="B823" t="str">
        <f>CSV!M822</f>
        <v/>
      </c>
      <c r="C823" t="str">
        <f>CSV!O822</f>
        <v/>
      </c>
      <c r="D823" s="6" t="e">
        <f>CSV!P822</f>
        <v>#VALUE!</v>
      </c>
      <c r="F823" t="str">
        <f>CSV!K822</f>
        <v/>
      </c>
      <c r="G823" t="str">
        <f>CSV!L822</f>
        <v/>
      </c>
      <c r="H823" t="str">
        <f>IFERROR(VLOOKUP(G823,Sheet3!B:C,2,0),"")</f>
        <v/>
      </c>
      <c r="I823">
        <v>8</v>
      </c>
      <c r="K823" t="e">
        <f>VLOOKUP(G823,Sheet3!B:E,4,0)</f>
        <v>#N/A</v>
      </c>
      <c r="O823" s="10" t="e">
        <f t="shared" si="12"/>
        <v>#N/A</v>
      </c>
      <c r="P823" s="11" t="e">
        <f>VLOOKUP(C823,DE_PARA!H:I,2,0)</f>
        <v>#N/A</v>
      </c>
      <c r="Q823" s="11" t="e">
        <f>VLOOKUP(F823,'BASE CONTATOS'!C:D,2,0)</f>
        <v>#N/A</v>
      </c>
    </row>
    <row r="824" spans="2:17" hidden="1" x14ac:dyDescent="0.3">
      <c r="B824">
        <f>CSV!M823</f>
        <v>2020</v>
      </c>
      <c r="C824">
        <f>CSV!O823</f>
        <v>6</v>
      </c>
      <c r="D824" s="6">
        <f>CSV!P823</f>
        <v>5</v>
      </c>
      <c r="F824">
        <f>CSV!K823</f>
        <v>62286</v>
      </c>
      <c r="G824">
        <f>CSV!L823</f>
        <v>1164</v>
      </c>
      <c r="H824" t="str">
        <f>IFERROR(VLOOKUP(G824,Sheet3!B:C,2,0),"")</f>
        <v>QUEIJO</v>
      </c>
      <c r="I824">
        <v>8</v>
      </c>
      <c r="K824">
        <f>VLOOKUP(G824,Sheet3!B:E,4,0)</f>
        <v>27.41</v>
      </c>
      <c r="O824" s="10">
        <f t="shared" si="12"/>
        <v>27.41</v>
      </c>
      <c r="P824" s="11" t="str">
        <f>VLOOKUP(C824,DE_PARA!H:I,2,0)</f>
        <v>Junho</v>
      </c>
      <c r="Q824" s="11" t="str">
        <f>VLOOKUP(F824,'BASE CONTATOS'!C:D,2,0)</f>
        <v>Steffan</v>
      </c>
    </row>
    <row r="825" spans="2:17" hidden="1" x14ac:dyDescent="0.3">
      <c r="B825" t="str">
        <f>CSV!M824</f>
        <v/>
      </c>
      <c r="C825" t="str">
        <f>CSV!O824</f>
        <v/>
      </c>
      <c r="D825" s="6" t="e">
        <f>CSV!P824</f>
        <v>#VALUE!</v>
      </c>
      <c r="F825" t="str">
        <f>CSV!K824</f>
        <v/>
      </c>
      <c r="G825" t="str">
        <f>CSV!L824</f>
        <v/>
      </c>
      <c r="H825" t="str">
        <f>IFERROR(VLOOKUP(G825,Sheet3!B:C,2,0),"")</f>
        <v/>
      </c>
      <c r="I825">
        <v>2</v>
      </c>
      <c r="K825" t="e">
        <f>VLOOKUP(G825,Sheet3!B:E,4,0)</f>
        <v>#N/A</v>
      </c>
      <c r="O825" s="10" t="e">
        <f t="shared" si="12"/>
        <v>#N/A</v>
      </c>
      <c r="P825" s="11" t="e">
        <f>VLOOKUP(C825,DE_PARA!H:I,2,0)</f>
        <v>#N/A</v>
      </c>
      <c r="Q825" s="11" t="e">
        <f>VLOOKUP(F825,'BASE CONTATOS'!C:D,2,0)</f>
        <v>#N/A</v>
      </c>
    </row>
    <row r="826" spans="2:17" hidden="1" x14ac:dyDescent="0.3">
      <c r="B826">
        <f>CSV!M825</f>
        <v>2020</v>
      </c>
      <c r="C826">
        <f>CSV!O825</f>
        <v>6</v>
      </c>
      <c r="D826" s="6">
        <f>CSV!P825</f>
        <v>24</v>
      </c>
      <c r="F826">
        <f>CSV!K825</f>
        <v>61673</v>
      </c>
      <c r="G826">
        <f>CSV!L825</f>
        <v>9087</v>
      </c>
      <c r="H826" t="str">
        <f>IFERROR(VLOOKUP(G826,Sheet3!B:C,2,0),"")</f>
        <v>FARINHA</v>
      </c>
      <c r="I826">
        <v>7</v>
      </c>
      <c r="K826">
        <f>VLOOKUP(G826,Sheet3!B:E,4,0)</f>
        <v>19.399999999999999</v>
      </c>
      <c r="O826" s="10">
        <f t="shared" si="12"/>
        <v>19.399999999999999</v>
      </c>
      <c r="P826" s="11" t="str">
        <f>VLOOKUP(C826,DE_PARA!H:I,2,0)</f>
        <v>Junho</v>
      </c>
      <c r="Q826" s="11" t="str">
        <f>VLOOKUP(F826,'BASE CONTATOS'!C:D,2,0)</f>
        <v>Pedro</v>
      </c>
    </row>
    <row r="827" spans="2:17" hidden="1" x14ac:dyDescent="0.3">
      <c r="B827" t="str">
        <f>CSV!M826</f>
        <v/>
      </c>
      <c r="C827" t="str">
        <f>CSV!O826</f>
        <v/>
      </c>
      <c r="D827" s="6" t="e">
        <f>CSV!P826</f>
        <v>#VALUE!</v>
      </c>
      <c r="F827" t="str">
        <f>CSV!K826</f>
        <v/>
      </c>
      <c r="G827" t="str">
        <f>CSV!L826</f>
        <v/>
      </c>
      <c r="H827" t="str">
        <f>IFERROR(VLOOKUP(G827,Sheet3!B:C,2,0),"")</f>
        <v/>
      </c>
      <c r="I827">
        <v>8</v>
      </c>
      <c r="K827" t="e">
        <f>VLOOKUP(G827,Sheet3!B:E,4,0)</f>
        <v>#N/A</v>
      </c>
      <c r="O827" s="10" t="e">
        <f t="shared" si="12"/>
        <v>#N/A</v>
      </c>
      <c r="P827" s="11" t="e">
        <f>VLOOKUP(C827,DE_PARA!H:I,2,0)</f>
        <v>#N/A</v>
      </c>
      <c r="Q827" s="11" t="e">
        <f>VLOOKUP(F827,'BASE CONTATOS'!C:D,2,0)</f>
        <v>#N/A</v>
      </c>
    </row>
    <row r="828" spans="2:17" hidden="1" x14ac:dyDescent="0.3">
      <c r="B828">
        <f>CSV!M827</f>
        <v>2020</v>
      </c>
      <c r="C828">
        <f>CSV!O827</f>
        <v>6</v>
      </c>
      <c r="D828" s="6">
        <f>CSV!P827</f>
        <v>12</v>
      </c>
      <c r="F828">
        <f>CSV!K827</f>
        <v>62286</v>
      </c>
      <c r="G828">
        <f>CSV!L827</f>
        <v>503</v>
      </c>
      <c r="H828" t="str">
        <f>IFERROR(VLOOKUP(G828,Sheet3!B:C,2,0),"")</f>
        <v>CARVÃO</v>
      </c>
      <c r="I828">
        <v>2</v>
      </c>
      <c r="K828">
        <f>VLOOKUP(G828,Sheet3!B:E,4,0)</f>
        <v>15.94</v>
      </c>
      <c r="O828" s="10">
        <f t="shared" si="12"/>
        <v>15.94</v>
      </c>
      <c r="P828" s="11" t="str">
        <f>VLOOKUP(C828,DE_PARA!H:I,2,0)</f>
        <v>Junho</v>
      </c>
      <c r="Q828" s="11" t="str">
        <f>VLOOKUP(F828,'BASE CONTATOS'!C:D,2,0)</f>
        <v>Steffan</v>
      </c>
    </row>
    <row r="829" spans="2:17" hidden="1" x14ac:dyDescent="0.3">
      <c r="B829" t="str">
        <f>CSV!M828</f>
        <v/>
      </c>
      <c r="C829" t="str">
        <f>CSV!O828</f>
        <v/>
      </c>
      <c r="D829" s="6" t="e">
        <f>CSV!P828</f>
        <v>#VALUE!</v>
      </c>
      <c r="F829" t="str">
        <f>CSV!K828</f>
        <v/>
      </c>
      <c r="G829" t="str">
        <f>CSV!L828</f>
        <v/>
      </c>
      <c r="H829" t="str">
        <f>IFERROR(VLOOKUP(G829,Sheet3!B:C,2,0),"")</f>
        <v/>
      </c>
      <c r="I829">
        <v>1</v>
      </c>
      <c r="K829" t="e">
        <f>VLOOKUP(G829,Sheet3!B:E,4,0)</f>
        <v>#N/A</v>
      </c>
      <c r="O829" s="10" t="e">
        <f t="shared" si="12"/>
        <v>#N/A</v>
      </c>
      <c r="P829" s="11" t="e">
        <f>VLOOKUP(C829,DE_PARA!H:I,2,0)</f>
        <v>#N/A</v>
      </c>
      <c r="Q829" s="11" t="e">
        <f>VLOOKUP(F829,'BASE CONTATOS'!C:D,2,0)</f>
        <v>#N/A</v>
      </c>
    </row>
    <row r="830" spans="2:17" hidden="1" x14ac:dyDescent="0.3">
      <c r="B830">
        <f>CSV!M829</f>
        <v>2020</v>
      </c>
      <c r="C830">
        <f>CSV!O829</f>
        <v>6</v>
      </c>
      <c r="D830" s="6">
        <f>CSV!P829</f>
        <v>1</v>
      </c>
      <c r="F830">
        <f>CSV!K829</f>
        <v>12278</v>
      </c>
      <c r="G830">
        <f>CSV!L829</f>
        <v>9084</v>
      </c>
      <c r="H830" t="str">
        <f>IFERROR(VLOOKUP(G830,Sheet3!B:C,2,0),"")</f>
        <v>MEL</v>
      </c>
      <c r="I830">
        <v>4</v>
      </c>
      <c r="K830">
        <f>VLOOKUP(G830,Sheet3!B:E,4,0)</f>
        <v>19.190000000000001</v>
      </c>
      <c r="O830" s="10">
        <f t="shared" si="12"/>
        <v>19.190000000000001</v>
      </c>
      <c r="P830" s="11" t="str">
        <f>VLOOKUP(C830,DE_PARA!H:I,2,0)</f>
        <v>Junho</v>
      </c>
      <c r="Q830" s="11" t="str">
        <f>VLOOKUP(F830,'BASE CONTATOS'!C:D,2,0)</f>
        <v>Silvinha</v>
      </c>
    </row>
    <row r="831" spans="2:17" hidden="1" x14ac:dyDescent="0.3">
      <c r="B831" t="str">
        <f>CSV!M830</f>
        <v/>
      </c>
      <c r="C831" t="str">
        <f>CSV!O830</f>
        <v/>
      </c>
      <c r="D831" s="6" t="e">
        <f>CSV!P830</f>
        <v>#VALUE!</v>
      </c>
      <c r="F831" t="str">
        <f>CSV!K830</f>
        <v/>
      </c>
      <c r="G831" t="str">
        <f>CSV!L830</f>
        <v/>
      </c>
      <c r="H831" t="str">
        <f>IFERROR(VLOOKUP(G831,Sheet3!B:C,2,0),"")</f>
        <v/>
      </c>
      <c r="I831">
        <v>6</v>
      </c>
      <c r="K831" t="e">
        <f>VLOOKUP(G831,Sheet3!B:E,4,0)</f>
        <v>#N/A</v>
      </c>
      <c r="O831" s="10" t="e">
        <f t="shared" si="12"/>
        <v>#N/A</v>
      </c>
      <c r="P831" s="11" t="e">
        <f>VLOOKUP(C831,DE_PARA!H:I,2,0)</f>
        <v>#N/A</v>
      </c>
      <c r="Q831" s="11" t="e">
        <f>VLOOKUP(F831,'BASE CONTATOS'!C:D,2,0)</f>
        <v>#N/A</v>
      </c>
    </row>
    <row r="832" spans="2:17" hidden="1" x14ac:dyDescent="0.3">
      <c r="B832">
        <f>CSV!M831</f>
        <v>2020</v>
      </c>
      <c r="C832">
        <f>CSV!O831</f>
        <v>6</v>
      </c>
      <c r="D832" s="6">
        <f>CSV!P831</f>
        <v>30</v>
      </c>
      <c r="F832">
        <f>CSV!K831</f>
        <v>98663</v>
      </c>
      <c r="G832">
        <f>CSV!L831</f>
        <v>9084</v>
      </c>
      <c r="H832" t="str">
        <f>IFERROR(VLOOKUP(G832,Sheet3!B:C,2,0),"")</f>
        <v>MEL</v>
      </c>
      <c r="I832">
        <v>1</v>
      </c>
      <c r="K832">
        <f>VLOOKUP(G832,Sheet3!B:E,4,0)</f>
        <v>19.190000000000001</v>
      </c>
      <c r="O832" s="10">
        <f t="shared" si="12"/>
        <v>19.190000000000001</v>
      </c>
      <c r="P832" s="11" t="str">
        <f>VLOOKUP(C832,DE_PARA!H:I,2,0)</f>
        <v>Junho</v>
      </c>
      <c r="Q832" s="11" t="str">
        <f>VLOOKUP(F832,'BASE CONTATOS'!C:D,2,0)</f>
        <v>Natalia</v>
      </c>
    </row>
    <row r="833" spans="2:17" hidden="1" x14ac:dyDescent="0.3">
      <c r="B833" t="str">
        <f>CSV!M832</f>
        <v/>
      </c>
      <c r="C833" t="str">
        <f>CSV!O832</f>
        <v/>
      </c>
      <c r="D833" s="6" t="e">
        <f>CSV!P832</f>
        <v>#VALUE!</v>
      </c>
      <c r="F833" t="str">
        <f>CSV!K832</f>
        <v/>
      </c>
      <c r="G833" t="str">
        <f>CSV!L832</f>
        <v/>
      </c>
      <c r="H833" t="str">
        <f>IFERROR(VLOOKUP(G833,Sheet3!B:C,2,0),"")</f>
        <v/>
      </c>
      <c r="I833">
        <v>9</v>
      </c>
      <c r="K833" t="e">
        <f>VLOOKUP(G833,Sheet3!B:E,4,0)</f>
        <v>#N/A</v>
      </c>
      <c r="O833" s="10" t="e">
        <f t="shared" si="12"/>
        <v>#N/A</v>
      </c>
      <c r="P833" s="11" t="e">
        <f>VLOOKUP(C833,DE_PARA!H:I,2,0)</f>
        <v>#N/A</v>
      </c>
      <c r="Q833" s="11" t="e">
        <f>VLOOKUP(F833,'BASE CONTATOS'!C:D,2,0)</f>
        <v>#N/A</v>
      </c>
    </row>
    <row r="834" spans="2:17" hidden="1" x14ac:dyDescent="0.3">
      <c r="B834">
        <f>CSV!M833</f>
        <v>2020</v>
      </c>
      <c r="C834">
        <f>CSV!O833</f>
        <v>6</v>
      </c>
      <c r="D834" s="6">
        <f>CSV!P833</f>
        <v>20</v>
      </c>
      <c r="F834">
        <f>CSV!K833</f>
        <v>12278</v>
      </c>
      <c r="G834">
        <f>CSV!L833</f>
        <v>9096</v>
      </c>
      <c r="H834" t="str">
        <f>IFERROR(VLOOKUP(G834,Sheet3!B:C,2,0),"")</f>
        <v>AVEIA</v>
      </c>
      <c r="I834">
        <v>7</v>
      </c>
      <c r="K834">
        <f>VLOOKUP(G834,Sheet3!B:E,4,0)</f>
        <v>13.9</v>
      </c>
      <c r="O834" s="10">
        <f t="shared" si="12"/>
        <v>13.9</v>
      </c>
      <c r="P834" s="11" t="str">
        <f>VLOOKUP(C834,DE_PARA!H:I,2,0)</f>
        <v>Junho</v>
      </c>
      <c r="Q834" s="11" t="str">
        <f>VLOOKUP(F834,'BASE CONTATOS'!C:D,2,0)</f>
        <v>Silvinha</v>
      </c>
    </row>
    <row r="835" spans="2:17" hidden="1" x14ac:dyDescent="0.3">
      <c r="B835" t="str">
        <f>CSV!M834</f>
        <v/>
      </c>
      <c r="C835" t="str">
        <f>CSV!O834</f>
        <v/>
      </c>
      <c r="D835" s="6" t="e">
        <f>CSV!P834</f>
        <v>#VALUE!</v>
      </c>
      <c r="F835" t="str">
        <f>CSV!K834</f>
        <v/>
      </c>
      <c r="G835" t="str">
        <f>CSV!L834</f>
        <v/>
      </c>
      <c r="H835" t="str">
        <f>IFERROR(VLOOKUP(G835,Sheet3!B:C,2,0),"")</f>
        <v/>
      </c>
      <c r="I835">
        <v>6</v>
      </c>
      <c r="K835" t="e">
        <f>VLOOKUP(G835,Sheet3!B:E,4,0)</f>
        <v>#N/A</v>
      </c>
      <c r="O835" s="10" t="e">
        <f t="shared" ref="O835:O898" si="13">IF(K835&gt;0,K835,"PENDENTE")</f>
        <v>#N/A</v>
      </c>
      <c r="P835" s="11" t="e">
        <f>VLOOKUP(C835,DE_PARA!H:I,2,0)</f>
        <v>#N/A</v>
      </c>
      <c r="Q835" s="11" t="e">
        <f>VLOOKUP(F835,'BASE CONTATOS'!C:D,2,0)</f>
        <v>#N/A</v>
      </c>
    </row>
    <row r="836" spans="2:17" hidden="1" x14ac:dyDescent="0.3">
      <c r="B836">
        <f>CSV!M835</f>
        <v>2020</v>
      </c>
      <c r="C836">
        <f>CSV!O835</f>
        <v>6</v>
      </c>
      <c r="D836" s="6">
        <f>CSV!P835</f>
        <v>17</v>
      </c>
      <c r="F836">
        <f>CSV!K835</f>
        <v>62900</v>
      </c>
      <c r="G836">
        <f>CSV!L835</f>
        <v>9084</v>
      </c>
      <c r="H836" t="str">
        <f>IFERROR(VLOOKUP(G836,Sheet3!B:C,2,0),"")</f>
        <v>MEL</v>
      </c>
      <c r="I836">
        <v>10</v>
      </c>
      <c r="K836">
        <f>VLOOKUP(G836,Sheet3!B:E,4,0)</f>
        <v>19.190000000000001</v>
      </c>
      <c r="O836" s="10">
        <f t="shared" si="13"/>
        <v>19.190000000000001</v>
      </c>
      <c r="P836" s="11" t="str">
        <f>VLOOKUP(C836,DE_PARA!H:I,2,0)</f>
        <v>Junho</v>
      </c>
      <c r="Q836" s="11" t="str">
        <f>VLOOKUP(F836,'BASE CONTATOS'!C:D,2,0)</f>
        <v>Bial</v>
      </c>
    </row>
    <row r="837" spans="2:17" hidden="1" x14ac:dyDescent="0.3">
      <c r="B837" t="str">
        <f>CSV!M836</f>
        <v/>
      </c>
      <c r="C837" t="str">
        <f>CSV!O836</f>
        <v/>
      </c>
      <c r="D837" s="6" t="e">
        <f>CSV!P836</f>
        <v>#VALUE!</v>
      </c>
      <c r="F837" t="str">
        <f>CSV!K836</f>
        <v/>
      </c>
      <c r="G837" t="str">
        <f>CSV!L836</f>
        <v/>
      </c>
      <c r="H837" t="str">
        <f>IFERROR(VLOOKUP(G837,Sheet3!B:C,2,0),"")</f>
        <v/>
      </c>
      <c r="I837">
        <v>8</v>
      </c>
      <c r="K837" t="e">
        <f>VLOOKUP(G837,Sheet3!B:E,4,0)</f>
        <v>#N/A</v>
      </c>
      <c r="O837" s="10" t="e">
        <f t="shared" si="13"/>
        <v>#N/A</v>
      </c>
      <c r="P837" s="11" t="e">
        <f>VLOOKUP(C837,DE_PARA!H:I,2,0)</f>
        <v>#N/A</v>
      </c>
      <c r="Q837" s="11" t="e">
        <f>VLOOKUP(F837,'BASE CONTATOS'!C:D,2,0)</f>
        <v>#N/A</v>
      </c>
    </row>
    <row r="838" spans="2:17" hidden="1" x14ac:dyDescent="0.3">
      <c r="B838">
        <f>CSV!M837</f>
        <v>2020</v>
      </c>
      <c r="C838">
        <f>CSV!O837</f>
        <v>6</v>
      </c>
      <c r="D838" s="6">
        <f>CSV!P837</f>
        <v>26</v>
      </c>
      <c r="F838">
        <f>CSV!K837</f>
        <v>57543</v>
      </c>
      <c r="G838">
        <f>CSV!L837</f>
        <v>2349</v>
      </c>
      <c r="H838" t="str">
        <f>IFERROR(VLOOKUP(G838,Sheet3!B:C,2,0),"")</f>
        <v>AÇÚCAR</v>
      </c>
      <c r="I838">
        <v>8</v>
      </c>
      <c r="K838">
        <f>VLOOKUP(G838,Sheet3!B:E,4,0)</f>
        <v>10.74</v>
      </c>
      <c r="O838" s="10">
        <f t="shared" si="13"/>
        <v>10.74</v>
      </c>
      <c r="P838" s="11" t="str">
        <f>VLOOKUP(C838,DE_PARA!H:I,2,0)</f>
        <v>Junho</v>
      </c>
      <c r="Q838" s="11" t="str">
        <f>VLOOKUP(F838,'BASE CONTATOS'!C:D,2,0)</f>
        <v>Stella</v>
      </c>
    </row>
    <row r="839" spans="2:17" hidden="1" x14ac:dyDescent="0.3">
      <c r="B839" t="str">
        <f>CSV!M838</f>
        <v/>
      </c>
      <c r="C839" t="str">
        <f>CSV!O838</f>
        <v/>
      </c>
      <c r="D839" s="6" t="e">
        <f>CSV!P838</f>
        <v>#VALUE!</v>
      </c>
      <c r="F839" t="str">
        <f>CSV!K838</f>
        <v/>
      </c>
      <c r="G839" t="str">
        <f>CSV!L838</f>
        <v/>
      </c>
      <c r="H839" t="str">
        <f>IFERROR(VLOOKUP(G839,Sheet3!B:C,2,0),"")</f>
        <v/>
      </c>
      <c r="I839">
        <v>6</v>
      </c>
      <c r="K839" t="e">
        <f>VLOOKUP(G839,Sheet3!B:E,4,0)</f>
        <v>#N/A</v>
      </c>
      <c r="O839" s="10" t="e">
        <f t="shared" si="13"/>
        <v>#N/A</v>
      </c>
      <c r="P839" s="11" t="e">
        <f>VLOOKUP(C839,DE_PARA!H:I,2,0)</f>
        <v>#N/A</v>
      </c>
      <c r="Q839" s="11" t="e">
        <f>VLOOKUP(F839,'BASE CONTATOS'!C:D,2,0)</f>
        <v>#N/A</v>
      </c>
    </row>
    <row r="840" spans="2:17" hidden="1" x14ac:dyDescent="0.3">
      <c r="B840">
        <f>CSV!M839</f>
        <v>2020</v>
      </c>
      <c r="C840">
        <f>CSV!O839</f>
        <v>6</v>
      </c>
      <c r="D840" s="6">
        <f>CSV!P839</f>
        <v>26</v>
      </c>
      <c r="F840">
        <f>CSV!K839</f>
        <v>62286</v>
      </c>
      <c r="G840">
        <f>CSV!L839</f>
        <v>2350</v>
      </c>
      <c r="H840" t="str">
        <f>IFERROR(VLOOKUP(G840,Sheet3!B:C,2,0),"")</f>
        <v>BISCOITO</v>
      </c>
      <c r="I840">
        <v>10</v>
      </c>
      <c r="K840">
        <f>VLOOKUP(G840,Sheet3!B:E,4,0)</f>
        <v>3.94</v>
      </c>
      <c r="O840" s="10">
        <f t="shared" si="13"/>
        <v>3.94</v>
      </c>
      <c r="P840" s="11" t="str">
        <f>VLOOKUP(C840,DE_PARA!H:I,2,0)</f>
        <v>Junho</v>
      </c>
      <c r="Q840" s="11" t="str">
        <f>VLOOKUP(F840,'BASE CONTATOS'!C:D,2,0)</f>
        <v>Steffan</v>
      </c>
    </row>
    <row r="841" spans="2:17" hidden="1" x14ac:dyDescent="0.3">
      <c r="B841" t="str">
        <f>CSV!M840</f>
        <v/>
      </c>
      <c r="C841" t="str">
        <f>CSV!O840</f>
        <v/>
      </c>
      <c r="D841" s="6" t="e">
        <f>CSV!P840</f>
        <v>#VALUE!</v>
      </c>
      <c r="F841" t="str">
        <f>CSV!K840</f>
        <v/>
      </c>
      <c r="G841" t="str">
        <f>CSV!L840</f>
        <v/>
      </c>
      <c r="H841" t="str">
        <f>IFERROR(VLOOKUP(G841,Sheet3!B:C,2,0),"")</f>
        <v/>
      </c>
      <c r="I841">
        <v>6</v>
      </c>
      <c r="K841" t="e">
        <f>VLOOKUP(G841,Sheet3!B:E,4,0)</f>
        <v>#N/A</v>
      </c>
      <c r="O841" s="10" t="e">
        <f t="shared" si="13"/>
        <v>#N/A</v>
      </c>
      <c r="P841" s="11" t="e">
        <f>VLOOKUP(C841,DE_PARA!H:I,2,0)</f>
        <v>#N/A</v>
      </c>
      <c r="Q841" s="11" t="e">
        <f>VLOOKUP(F841,'BASE CONTATOS'!C:D,2,0)</f>
        <v>#N/A</v>
      </c>
    </row>
    <row r="842" spans="2:17" hidden="1" x14ac:dyDescent="0.3">
      <c r="B842">
        <f>CSV!M841</f>
        <v>2020</v>
      </c>
      <c r="C842">
        <f>CSV!O841</f>
        <v>6</v>
      </c>
      <c r="D842" s="6">
        <f>CSV!P841</f>
        <v>2</v>
      </c>
      <c r="F842">
        <f>CSV!K841</f>
        <v>27697</v>
      </c>
      <c r="G842">
        <f>CSV!L841</f>
        <v>503</v>
      </c>
      <c r="H842" t="str">
        <f>IFERROR(VLOOKUP(G842,Sheet3!B:C,2,0),"")</f>
        <v>CARVÃO</v>
      </c>
      <c r="I842">
        <v>6</v>
      </c>
      <c r="K842">
        <f>VLOOKUP(G842,Sheet3!B:E,4,0)</f>
        <v>15.94</v>
      </c>
      <c r="O842" s="10">
        <f t="shared" si="13"/>
        <v>15.94</v>
      </c>
      <c r="P842" s="11" t="str">
        <f>VLOOKUP(C842,DE_PARA!H:I,2,0)</f>
        <v>Junho</v>
      </c>
      <c r="Q842" s="11" t="e">
        <f>VLOOKUP(F842,'BASE CONTATOS'!C:D,2,0)</f>
        <v>#N/A</v>
      </c>
    </row>
    <row r="843" spans="2:17" hidden="1" x14ac:dyDescent="0.3">
      <c r="B843" t="str">
        <f>CSV!M842</f>
        <v/>
      </c>
      <c r="C843" t="str">
        <f>CSV!O842</f>
        <v/>
      </c>
      <c r="D843" s="6" t="e">
        <f>CSV!P842</f>
        <v>#VALUE!</v>
      </c>
      <c r="F843" t="str">
        <f>CSV!K842</f>
        <v/>
      </c>
      <c r="G843" t="str">
        <f>CSV!L842</f>
        <v/>
      </c>
      <c r="H843" t="str">
        <f>IFERROR(VLOOKUP(G843,Sheet3!B:C,2,0),"")</f>
        <v/>
      </c>
      <c r="I843">
        <v>7</v>
      </c>
      <c r="K843" t="e">
        <f>VLOOKUP(G843,Sheet3!B:E,4,0)</f>
        <v>#N/A</v>
      </c>
      <c r="O843" s="10" t="e">
        <f t="shared" si="13"/>
        <v>#N/A</v>
      </c>
      <c r="P843" s="11" t="e">
        <f>VLOOKUP(C843,DE_PARA!H:I,2,0)</f>
        <v>#N/A</v>
      </c>
      <c r="Q843" s="11" t="e">
        <f>VLOOKUP(F843,'BASE CONTATOS'!C:D,2,0)</f>
        <v>#N/A</v>
      </c>
    </row>
    <row r="844" spans="2:17" hidden="1" x14ac:dyDescent="0.3">
      <c r="B844">
        <f>CSV!M843</f>
        <v>2020</v>
      </c>
      <c r="C844">
        <f>CSV!O843</f>
        <v>6</v>
      </c>
      <c r="D844" s="6">
        <f>CSV!P843</f>
        <v>19</v>
      </c>
      <c r="F844">
        <f>CSV!K843</f>
        <v>56365</v>
      </c>
      <c r="G844">
        <f>CSV!L843</f>
        <v>2349</v>
      </c>
      <c r="H844" t="str">
        <f>IFERROR(VLOOKUP(G844,Sheet3!B:C,2,0),"")</f>
        <v>AÇÚCAR</v>
      </c>
      <c r="I844">
        <v>6</v>
      </c>
      <c r="K844">
        <f>VLOOKUP(G844,Sheet3!B:E,4,0)</f>
        <v>10.74</v>
      </c>
      <c r="O844" s="10">
        <f t="shared" si="13"/>
        <v>10.74</v>
      </c>
      <c r="P844" s="11" t="str">
        <f>VLOOKUP(C844,DE_PARA!H:I,2,0)</f>
        <v>Junho</v>
      </c>
      <c r="Q844" s="11" t="str">
        <f>VLOOKUP(F844,'BASE CONTATOS'!C:D,2,0)</f>
        <v>Dr. Januário</v>
      </c>
    </row>
    <row r="845" spans="2:17" hidden="1" x14ac:dyDescent="0.3">
      <c r="B845" t="str">
        <f>CSV!M844</f>
        <v/>
      </c>
      <c r="C845" t="str">
        <f>CSV!O844</f>
        <v/>
      </c>
      <c r="D845" s="6" t="e">
        <f>CSV!P844</f>
        <v>#VALUE!</v>
      </c>
      <c r="F845" t="str">
        <f>CSV!K844</f>
        <v/>
      </c>
      <c r="G845" t="str">
        <f>CSV!L844</f>
        <v/>
      </c>
      <c r="H845" t="str">
        <f>IFERROR(VLOOKUP(G845,Sheet3!B:C,2,0),"")</f>
        <v/>
      </c>
      <c r="I845">
        <v>6</v>
      </c>
      <c r="K845" t="e">
        <f>VLOOKUP(G845,Sheet3!B:E,4,0)</f>
        <v>#N/A</v>
      </c>
      <c r="O845" s="10" t="e">
        <f t="shared" si="13"/>
        <v>#N/A</v>
      </c>
      <c r="P845" s="11" t="e">
        <f>VLOOKUP(C845,DE_PARA!H:I,2,0)</f>
        <v>#N/A</v>
      </c>
      <c r="Q845" s="11" t="e">
        <f>VLOOKUP(F845,'BASE CONTATOS'!C:D,2,0)</f>
        <v>#N/A</v>
      </c>
    </row>
    <row r="846" spans="2:17" hidden="1" x14ac:dyDescent="0.3">
      <c r="B846">
        <f>CSV!M845</f>
        <v>2020</v>
      </c>
      <c r="C846">
        <f>CSV!O845</f>
        <v>6</v>
      </c>
      <c r="D846" s="6">
        <f>CSV!P845</f>
        <v>19</v>
      </c>
      <c r="F846">
        <f>CSV!K845</f>
        <v>98663</v>
      </c>
      <c r="G846">
        <f>CSV!L845</f>
        <v>988</v>
      </c>
      <c r="H846" t="str">
        <f>IFERROR(VLOOKUP(G846,Sheet3!B:C,2,0),"")</f>
        <v>MACARRÃO</v>
      </c>
      <c r="I846">
        <v>6</v>
      </c>
      <c r="K846">
        <f>VLOOKUP(G846,Sheet3!B:E,4,0)</f>
        <v>4.75</v>
      </c>
      <c r="O846" s="10">
        <f t="shared" si="13"/>
        <v>4.75</v>
      </c>
      <c r="P846" s="11" t="str">
        <f>VLOOKUP(C846,DE_PARA!H:I,2,0)</f>
        <v>Junho</v>
      </c>
      <c r="Q846" s="11" t="str">
        <f>VLOOKUP(F846,'BASE CONTATOS'!C:D,2,0)</f>
        <v>Natalia</v>
      </c>
    </row>
    <row r="847" spans="2:17" hidden="1" x14ac:dyDescent="0.3">
      <c r="B847" t="str">
        <f>CSV!M846</f>
        <v/>
      </c>
      <c r="C847" t="str">
        <f>CSV!O846</f>
        <v/>
      </c>
      <c r="D847" s="6" t="e">
        <f>CSV!P846</f>
        <v>#VALUE!</v>
      </c>
      <c r="F847" t="str">
        <f>CSV!K846</f>
        <v/>
      </c>
      <c r="G847" t="str">
        <f>CSV!L846</f>
        <v/>
      </c>
      <c r="H847" t="str">
        <f>IFERROR(VLOOKUP(G847,Sheet3!B:C,2,0),"")</f>
        <v/>
      </c>
      <c r="I847">
        <v>1</v>
      </c>
      <c r="K847" t="e">
        <f>VLOOKUP(G847,Sheet3!B:E,4,0)</f>
        <v>#N/A</v>
      </c>
      <c r="O847" s="10" t="e">
        <f t="shared" si="13"/>
        <v>#N/A</v>
      </c>
      <c r="P847" s="11" t="e">
        <f>VLOOKUP(C847,DE_PARA!H:I,2,0)</f>
        <v>#N/A</v>
      </c>
      <c r="Q847" s="11" t="e">
        <f>VLOOKUP(F847,'BASE CONTATOS'!C:D,2,0)</f>
        <v>#N/A</v>
      </c>
    </row>
    <row r="848" spans="2:17" hidden="1" x14ac:dyDescent="0.3">
      <c r="B848">
        <f>CSV!M847</f>
        <v>2020</v>
      </c>
      <c r="C848">
        <f>CSV!O847</f>
        <v>6</v>
      </c>
      <c r="D848" s="6">
        <f>CSV!P847</f>
        <v>17</v>
      </c>
      <c r="F848">
        <f>CSV!K847</f>
        <v>56365</v>
      </c>
      <c r="G848">
        <f>CSV!L847</f>
        <v>504</v>
      </c>
      <c r="H848" t="str">
        <f>IFERROR(VLOOKUP(G848,Sheet3!B:C,2,0),"")</f>
        <v>LEITE</v>
      </c>
      <c r="I848">
        <v>9</v>
      </c>
      <c r="K848">
        <f>VLOOKUP(G848,Sheet3!B:E,4,0)</f>
        <v>3.99</v>
      </c>
      <c r="O848" s="10">
        <f t="shared" si="13"/>
        <v>3.99</v>
      </c>
      <c r="P848" s="11" t="str">
        <f>VLOOKUP(C848,DE_PARA!H:I,2,0)</f>
        <v>Junho</v>
      </c>
      <c r="Q848" s="11" t="str">
        <f>VLOOKUP(F848,'BASE CONTATOS'!C:D,2,0)</f>
        <v>Dr. Januário</v>
      </c>
    </row>
    <row r="849" spans="2:17" hidden="1" x14ac:dyDescent="0.3">
      <c r="B849" t="str">
        <f>CSV!M848</f>
        <v/>
      </c>
      <c r="C849" t="str">
        <f>CSV!O848</f>
        <v/>
      </c>
      <c r="D849" s="6" t="e">
        <f>CSV!P848</f>
        <v>#VALUE!</v>
      </c>
      <c r="F849" t="str">
        <f>CSV!K848</f>
        <v/>
      </c>
      <c r="G849" t="str">
        <f>CSV!L848</f>
        <v/>
      </c>
      <c r="H849" t="str">
        <f>IFERROR(VLOOKUP(G849,Sheet3!B:C,2,0),"")</f>
        <v/>
      </c>
      <c r="I849">
        <v>7</v>
      </c>
      <c r="K849" t="e">
        <f>VLOOKUP(G849,Sheet3!B:E,4,0)</f>
        <v>#N/A</v>
      </c>
      <c r="O849" s="10" t="e">
        <f t="shared" si="13"/>
        <v>#N/A</v>
      </c>
      <c r="P849" s="11" t="e">
        <f>VLOOKUP(C849,DE_PARA!H:I,2,0)</f>
        <v>#N/A</v>
      </c>
      <c r="Q849" s="11" t="e">
        <f>VLOOKUP(F849,'BASE CONTATOS'!C:D,2,0)</f>
        <v>#N/A</v>
      </c>
    </row>
    <row r="850" spans="2:17" hidden="1" x14ac:dyDescent="0.3">
      <c r="B850">
        <f>CSV!M849</f>
        <v>2020</v>
      </c>
      <c r="C850">
        <f>CSV!O849</f>
        <v>6</v>
      </c>
      <c r="D850" s="6">
        <f>CSV!P849</f>
        <v>15</v>
      </c>
      <c r="F850">
        <f>CSV!K849</f>
        <v>90364</v>
      </c>
      <c r="G850">
        <f>CSV!L849</f>
        <v>2349</v>
      </c>
      <c r="H850" t="str">
        <f>IFERROR(VLOOKUP(G850,Sheet3!B:C,2,0),"")</f>
        <v>AÇÚCAR</v>
      </c>
      <c r="I850">
        <v>9</v>
      </c>
      <c r="K850">
        <f>VLOOKUP(G850,Sheet3!B:E,4,0)</f>
        <v>10.74</v>
      </c>
      <c r="O850" s="10">
        <f t="shared" si="13"/>
        <v>10.74</v>
      </c>
      <c r="P850" s="11" t="str">
        <f>VLOOKUP(C850,DE_PARA!H:I,2,0)</f>
        <v>Junho</v>
      </c>
      <c r="Q850" s="11" t="str">
        <f>VLOOKUP(F850,'BASE CONTATOS'!C:D,2,0)</f>
        <v>Thomaz</v>
      </c>
    </row>
    <row r="851" spans="2:17" hidden="1" x14ac:dyDescent="0.3">
      <c r="B851" t="str">
        <f>CSV!M850</f>
        <v/>
      </c>
      <c r="C851" t="str">
        <f>CSV!O850</f>
        <v/>
      </c>
      <c r="D851" s="6" t="e">
        <f>CSV!P850</f>
        <v>#VALUE!</v>
      </c>
      <c r="F851" t="str">
        <f>CSV!K850</f>
        <v/>
      </c>
      <c r="G851" t="str">
        <f>CSV!L850</f>
        <v/>
      </c>
      <c r="H851" t="str">
        <f>IFERROR(VLOOKUP(G851,Sheet3!B:C,2,0),"")</f>
        <v/>
      </c>
      <c r="I851">
        <v>1</v>
      </c>
      <c r="K851" t="e">
        <f>VLOOKUP(G851,Sheet3!B:E,4,0)</f>
        <v>#N/A</v>
      </c>
      <c r="O851" s="10" t="e">
        <f t="shared" si="13"/>
        <v>#N/A</v>
      </c>
      <c r="P851" s="11" t="e">
        <f>VLOOKUP(C851,DE_PARA!H:I,2,0)</f>
        <v>#N/A</v>
      </c>
      <c r="Q851" s="11" t="e">
        <f>VLOOKUP(F851,'BASE CONTATOS'!C:D,2,0)</f>
        <v>#N/A</v>
      </c>
    </row>
    <row r="852" spans="2:17" hidden="1" x14ac:dyDescent="0.3">
      <c r="B852">
        <f>CSV!M851</f>
        <v>2020</v>
      </c>
      <c r="C852">
        <f>CSV!O851</f>
        <v>6</v>
      </c>
      <c r="D852" s="6">
        <f>CSV!P851</f>
        <v>24</v>
      </c>
      <c r="F852">
        <f>CSV!K851</f>
        <v>61673</v>
      </c>
      <c r="G852">
        <f>CSV!L851</f>
        <v>9084</v>
      </c>
      <c r="H852" t="str">
        <f>IFERROR(VLOOKUP(G852,Sheet3!B:C,2,0),"")</f>
        <v>MEL</v>
      </c>
      <c r="I852">
        <v>8</v>
      </c>
      <c r="K852">
        <f>VLOOKUP(G852,Sheet3!B:E,4,0)</f>
        <v>19.190000000000001</v>
      </c>
      <c r="O852" s="10">
        <f t="shared" si="13"/>
        <v>19.190000000000001</v>
      </c>
      <c r="P852" s="11" t="str">
        <f>VLOOKUP(C852,DE_PARA!H:I,2,0)</f>
        <v>Junho</v>
      </c>
      <c r="Q852" s="11" t="str">
        <f>VLOOKUP(F852,'BASE CONTATOS'!C:D,2,0)</f>
        <v>Pedro</v>
      </c>
    </row>
    <row r="853" spans="2:17" hidden="1" x14ac:dyDescent="0.3">
      <c r="B853" t="str">
        <f>CSV!M852</f>
        <v/>
      </c>
      <c r="C853" t="str">
        <f>CSV!O852</f>
        <v/>
      </c>
      <c r="D853" s="6" t="e">
        <f>CSV!P852</f>
        <v>#VALUE!</v>
      </c>
      <c r="F853" t="str">
        <f>CSV!K852</f>
        <v/>
      </c>
      <c r="G853" t="str">
        <f>CSV!L852</f>
        <v/>
      </c>
      <c r="H853" t="str">
        <f>IFERROR(VLOOKUP(G853,Sheet3!B:C,2,0),"")</f>
        <v/>
      </c>
      <c r="I853">
        <v>4</v>
      </c>
      <c r="K853" t="e">
        <f>VLOOKUP(G853,Sheet3!B:E,4,0)</f>
        <v>#N/A</v>
      </c>
      <c r="O853" s="10" t="e">
        <f t="shared" si="13"/>
        <v>#N/A</v>
      </c>
      <c r="P853" s="11" t="e">
        <f>VLOOKUP(C853,DE_PARA!H:I,2,0)</f>
        <v>#N/A</v>
      </c>
      <c r="Q853" s="11" t="e">
        <f>VLOOKUP(F853,'BASE CONTATOS'!C:D,2,0)</f>
        <v>#N/A</v>
      </c>
    </row>
    <row r="854" spans="2:17" hidden="1" x14ac:dyDescent="0.3">
      <c r="B854">
        <f>CSV!M853</f>
        <v>2020</v>
      </c>
      <c r="C854">
        <f>CSV!O853</f>
        <v>6</v>
      </c>
      <c r="D854" s="6">
        <f>CSV!P853</f>
        <v>4</v>
      </c>
      <c r="F854">
        <f>CSV!K853</f>
        <v>61673</v>
      </c>
      <c r="G854">
        <f>CSV!L853</f>
        <v>9096</v>
      </c>
      <c r="H854" t="str">
        <f>IFERROR(VLOOKUP(G854,Sheet3!B:C,2,0),"")</f>
        <v>AVEIA</v>
      </c>
      <c r="I854">
        <v>9</v>
      </c>
      <c r="K854">
        <f>VLOOKUP(G854,Sheet3!B:E,4,0)</f>
        <v>13.9</v>
      </c>
      <c r="O854" s="10">
        <f t="shared" si="13"/>
        <v>13.9</v>
      </c>
      <c r="P854" s="11" t="str">
        <f>VLOOKUP(C854,DE_PARA!H:I,2,0)</f>
        <v>Junho</v>
      </c>
      <c r="Q854" s="11" t="str">
        <f>VLOOKUP(F854,'BASE CONTATOS'!C:D,2,0)</f>
        <v>Pedro</v>
      </c>
    </row>
    <row r="855" spans="2:17" hidden="1" x14ac:dyDescent="0.3">
      <c r="B855" t="str">
        <f>CSV!M854</f>
        <v/>
      </c>
      <c r="C855" t="str">
        <f>CSV!O854</f>
        <v/>
      </c>
      <c r="D855" s="6" t="e">
        <f>CSV!P854</f>
        <v>#VALUE!</v>
      </c>
      <c r="F855" t="str">
        <f>CSV!K854</f>
        <v/>
      </c>
      <c r="G855" t="str">
        <f>CSV!L854</f>
        <v/>
      </c>
      <c r="H855" t="str">
        <f>IFERROR(VLOOKUP(G855,Sheet3!B:C,2,0),"")</f>
        <v/>
      </c>
      <c r="I855">
        <v>8</v>
      </c>
      <c r="K855" t="e">
        <f>VLOOKUP(G855,Sheet3!B:E,4,0)</f>
        <v>#N/A</v>
      </c>
      <c r="O855" s="10" t="e">
        <f t="shared" si="13"/>
        <v>#N/A</v>
      </c>
      <c r="P855" s="11" t="e">
        <f>VLOOKUP(C855,DE_PARA!H:I,2,0)</f>
        <v>#N/A</v>
      </c>
      <c r="Q855" s="11" t="e">
        <f>VLOOKUP(F855,'BASE CONTATOS'!C:D,2,0)</f>
        <v>#N/A</v>
      </c>
    </row>
    <row r="856" spans="2:17" hidden="1" x14ac:dyDescent="0.3">
      <c r="B856">
        <f>CSV!M855</f>
        <v>2020</v>
      </c>
      <c r="C856">
        <f>CSV!O855</f>
        <v>7</v>
      </c>
      <c r="D856" s="6">
        <f>CSV!P855</f>
        <v>26</v>
      </c>
      <c r="F856">
        <f>CSV!K855</f>
        <v>57543</v>
      </c>
      <c r="G856">
        <f>CSV!L855</f>
        <v>2349</v>
      </c>
      <c r="H856" t="str">
        <f>IFERROR(VLOOKUP(G856,Sheet3!B:C,2,0),"")</f>
        <v>AÇÚCAR</v>
      </c>
      <c r="I856">
        <v>8</v>
      </c>
      <c r="K856">
        <f>VLOOKUP(G856,Sheet3!B:E,4,0)</f>
        <v>10.74</v>
      </c>
      <c r="O856" s="10">
        <f t="shared" si="13"/>
        <v>10.74</v>
      </c>
      <c r="P856" s="11" t="str">
        <f>VLOOKUP(C856,DE_PARA!H:I,2,0)</f>
        <v>Julho</v>
      </c>
      <c r="Q856" s="11" t="str">
        <f>VLOOKUP(F856,'BASE CONTATOS'!C:D,2,0)</f>
        <v>Stella</v>
      </c>
    </row>
    <row r="857" spans="2:17" hidden="1" x14ac:dyDescent="0.3">
      <c r="B857" t="str">
        <f>CSV!M856</f>
        <v/>
      </c>
      <c r="C857" t="str">
        <f>CSV!O856</f>
        <v/>
      </c>
      <c r="D857" s="6" t="e">
        <f>CSV!P856</f>
        <v>#VALUE!</v>
      </c>
      <c r="F857" t="str">
        <f>CSV!K856</f>
        <v/>
      </c>
      <c r="G857" t="str">
        <f>CSV!L856</f>
        <v/>
      </c>
      <c r="H857" t="str">
        <f>IFERROR(VLOOKUP(G857,Sheet3!B:C,2,0),"")</f>
        <v/>
      </c>
      <c r="I857">
        <v>9</v>
      </c>
      <c r="K857" t="e">
        <f>VLOOKUP(G857,Sheet3!B:E,4,0)</f>
        <v>#N/A</v>
      </c>
      <c r="O857" s="10" t="e">
        <f t="shared" si="13"/>
        <v>#N/A</v>
      </c>
      <c r="P857" s="11" t="e">
        <f>VLOOKUP(C857,DE_PARA!H:I,2,0)</f>
        <v>#N/A</v>
      </c>
      <c r="Q857" s="11" t="e">
        <f>VLOOKUP(F857,'BASE CONTATOS'!C:D,2,0)</f>
        <v>#N/A</v>
      </c>
    </row>
    <row r="858" spans="2:17" hidden="1" x14ac:dyDescent="0.3">
      <c r="B858">
        <f>CSV!M857</f>
        <v>2020</v>
      </c>
      <c r="C858">
        <f>CSV!O857</f>
        <v>7</v>
      </c>
      <c r="D858" s="6">
        <f>CSV!P857</f>
        <v>27</v>
      </c>
      <c r="F858">
        <f>CSV!K857</f>
        <v>62286</v>
      </c>
      <c r="G858">
        <f>CSV!L857</f>
        <v>9084</v>
      </c>
      <c r="H858" t="str">
        <f>IFERROR(VLOOKUP(G858,Sheet3!B:C,2,0),"")</f>
        <v>MEL</v>
      </c>
      <c r="I858">
        <v>7</v>
      </c>
      <c r="K858">
        <f>VLOOKUP(G858,Sheet3!B:E,4,0)</f>
        <v>19.190000000000001</v>
      </c>
      <c r="O858" s="10">
        <f t="shared" si="13"/>
        <v>19.190000000000001</v>
      </c>
      <c r="P858" s="11" t="str">
        <f>VLOOKUP(C858,DE_PARA!H:I,2,0)</f>
        <v>Julho</v>
      </c>
      <c r="Q858" s="11" t="str">
        <f>VLOOKUP(F858,'BASE CONTATOS'!C:D,2,0)</f>
        <v>Steffan</v>
      </c>
    </row>
    <row r="859" spans="2:17" hidden="1" x14ac:dyDescent="0.3">
      <c r="B859" t="str">
        <f>CSV!M858</f>
        <v/>
      </c>
      <c r="C859" t="str">
        <f>CSV!O858</f>
        <v/>
      </c>
      <c r="D859" s="6" t="e">
        <f>CSV!P858</f>
        <v>#VALUE!</v>
      </c>
      <c r="F859" t="str">
        <f>CSV!K858</f>
        <v/>
      </c>
      <c r="G859" t="str">
        <f>CSV!L858</f>
        <v/>
      </c>
      <c r="H859" t="str">
        <f>IFERROR(VLOOKUP(G859,Sheet3!B:C,2,0),"")</f>
        <v/>
      </c>
      <c r="I859">
        <v>3</v>
      </c>
      <c r="K859" t="e">
        <f>VLOOKUP(G859,Sheet3!B:E,4,0)</f>
        <v>#N/A</v>
      </c>
      <c r="O859" s="10" t="e">
        <f t="shared" si="13"/>
        <v>#N/A</v>
      </c>
      <c r="P859" s="11" t="e">
        <f>VLOOKUP(C859,DE_PARA!H:I,2,0)</f>
        <v>#N/A</v>
      </c>
      <c r="Q859" s="11" t="e">
        <f>VLOOKUP(F859,'BASE CONTATOS'!C:D,2,0)</f>
        <v>#N/A</v>
      </c>
    </row>
    <row r="860" spans="2:17" hidden="1" x14ac:dyDescent="0.3">
      <c r="B860">
        <f>CSV!M859</f>
        <v>2020</v>
      </c>
      <c r="C860">
        <f>CSV!O859</f>
        <v>7</v>
      </c>
      <c r="D860" s="6">
        <f>CSV!P859</f>
        <v>27</v>
      </c>
      <c r="F860">
        <f>CSV!K859</f>
        <v>56365</v>
      </c>
      <c r="G860">
        <f>CSV!L859</f>
        <v>988</v>
      </c>
      <c r="H860" t="str">
        <f>IFERROR(VLOOKUP(G860,Sheet3!B:C,2,0),"")</f>
        <v>MACARRÃO</v>
      </c>
      <c r="I860">
        <v>4</v>
      </c>
      <c r="K860">
        <f>VLOOKUP(G860,Sheet3!B:E,4,0)</f>
        <v>4.75</v>
      </c>
      <c r="O860" s="10">
        <f t="shared" si="13"/>
        <v>4.75</v>
      </c>
      <c r="P860" s="11" t="str">
        <f>VLOOKUP(C860,DE_PARA!H:I,2,0)</f>
        <v>Julho</v>
      </c>
      <c r="Q860" s="11" t="str">
        <f>VLOOKUP(F860,'BASE CONTATOS'!C:D,2,0)</f>
        <v>Dr. Januário</v>
      </c>
    </row>
    <row r="861" spans="2:17" hidden="1" x14ac:dyDescent="0.3">
      <c r="B861" t="str">
        <f>CSV!M860</f>
        <v/>
      </c>
      <c r="C861" t="str">
        <f>CSV!O860</f>
        <v/>
      </c>
      <c r="D861" s="6" t="e">
        <f>CSV!P860</f>
        <v>#VALUE!</v>
      </c>
      <c r="F861" t="str">
        <f>CSV!K860</f>
        <v/>
      </c>
      <c r="G861" t="str">
        <f>CSV!L860</f>
        <v/>
      </c>
      <c r="H861" t="str">
        <f>IFERROR(VLOOKUP(G861,Sheet3!B:C,2,0),"")</f>
        <v/>
      </c>
      <c r="I861">
        <v>10</v>
      </c>
      <c r="K861" t="e">
        <f>VLOOKUP(G861,Sheet3!B:E,4,0)</f>
        <v>#N/A</v>
      </c>
      <c r="O861" s="10" t="e">
        <f t="shared" si="13"/>
        <v>#N/A</v>
      </c>
      <c r="P861" s="11" t="e">
        <f>VLOOKUP(C861,DE_PARA!H:I,2,0)</f>
        <v>#N/A</v>
      </c>
      <c r="Q861" s="11" t="e">
        <f>VLOOKUP(F861,'BASE CONTATOS'!C:D,2,0)</f>
        <v>#N/A</v>
      </c>
    </row>
    <row r="862" spans="2:17" hidden="1" x14ac:dyDescent="0.3">
      <c r="B862">
        <f>CSV!M861</f>
        <v>2020</v>
      </c>
      <c r="C862">
        <f>CSV!O861</f>
        <v>7</v>
      </c>
      <c r="D862" s="6">
        <f>CSV!P861</f>
        <v>6</v>
      </c>
      <c r="F862">
        <f>CSV!K861</f>
        <v>27697</v>
      </c>
      <c r="G862">
        <f>CSV!L861</f>
        <v>503</v>
      </c>
      <c r="H862" t="str">
        <f>IFERROR(VLOOKUP(G862,Sheet3!B:C,2,0),"")</f>
        <v>CARVÃO</v>
      </c>
      <c r="I862">
        <v>4</v>
      </c>
      <c r="K862">
        <f>VLOOKUP(G862,Sheet3!B:E,4,0)</f>
        <v>15.94</v>
      </c>
      <c r="O862" s="10">
        <f t="shared" si="13"/>
        <v>15.94</v>
      </c>
      <c r="P862" s="11" t="str">
        <f>VLOOKUP(C862,DE_PARA!H:I,2,0)</f>
        <v>Julho</v>
      </c>
      <c r="Q862" s="11" t="e">
        <f>VLOOKUP(F862,'BASE CONTATOS'!C:D,2,0)</f>
        <v>#N/A</v>
      </c>
    </row>
    <row r="863" spans="2:17" hidden="1" x14ac:dyDescent="0.3">
      <c r="B863" t="str">
        <f>CSV!M862</f>
        <v/>
      </c>
      <c r="C863" t="str">
        <f>CSV!O862</f>
        <v/>
      </c>
      <c r="D863" s="6" t="e">
        <f>CSV!P862</f>
        <v>#VALUE!</v>
      </c>
      <c r="F863" t="str">
        <f>CSV!K862</f>
        <v/>
      </c>
      <c r="G863" t="str">
        <f>CSV!L862</f>
        <v/>
      </c>
      <c r="H863" t="str">
        <f>IFERROR(VLOOKUP(G863,Sheet3!B:C,2,0),"")</f>
        <v/>
      </c>
      <c r="I863">
        <v>6</v>
      </c>
      <c r="K863" t="e">
        <f>VLOOKUP(G863,Sheet3!B:E,4,0)</f>
        <v>#N/A</v>
      </c>
      <c r="O863" s="10" t="e">
        <f t="shared" si="13"/>
        <v>#N/A</v>
      </c>
      <c r="P863" s="11" t="e">
        <f>VLOOKUP(C863,DE_PARA!H:I,2,0)</f>
        <v>#N/A</v>
      </c>
      <c r="Q863" s="11" t="e">
        <f>VLOOKUP(F863,'BASE CONTATOS'!C:D,2,0)</f>
        <v>#N/A</v>
      </c>
    </row>
    <row r="864" spans="2:17" hidden="1" x14ac:dyDescent="0.3">
      <c r="B864">
        <f>CSV!M863</f>
        <v>2020</v>
      </c>
      <c r="C864">
        <f>CSV!O863</f>
        <v>7</v>
      </c>
      <c r="D864" s="6">
        <f>CSV!P863</f>
        <v>24</v>
      </c>
      <c r="F864">
        <f>CSV!K863</f>
        <v>27697</v>
      </c>
      <c r="G864">
        <f>CSV!L863</f>
        <v>504</v>
      </c>
      <c r="H864" t="str">
        <f>IFERROR(VLOOKUP(G864,Sheet3!B:C,2,0),"")</f>
        <v>LEITE</v>
      </c>
      <c r="I864">
        <v>5</v>
      </c>
      <c r="K864">
        <f>VLOOKUP(G864,Sheet3!B:E,4,0)</f>
        <v>3.99</v>
      </c>
      <c r="O864" s="10">
        <f t="shared" si="13"/>
        <v>3.99</v>
      </c>
      <c r="P864" s="11" t="str">
        <f>VLOOKUP(C864,DE_PARA!H:I,2,0)</f>
        <v>Julho</v>
      </c>
      <c r="Q864" s="11" t="e">
        <f>VLOOKUP(F864,'BASE CONTATOS'!C:D,2,0)</f>
        <v>#N/A</v>
      </c>
    </row>
    <row r="865" spans="2:17" hidden="1" x14ac:dyDescent="0.3">
      <c r="B865" t="str">
        <f>CSV!M864</f>
        <v/>
      </c>
      <c r="C865" t="str">
        <f>CSV!O864</f>
        <v/>
      </c>
      <c r="D865" s="6" t="e">
        <f>CSV!P864</f>
        <v>#VALUE!</v>
      </c>
      <c r="F865" t="str">
        <f>CSV!K864</f>
        <v/>
      </c>
      <c r="G865" t="str">
        <f>CSV!L864</f>
        <v/>
      </c>
      <c r="H865" t="str">
        <f>IFERROR(VLOOKUP(G865,Sheet3!B:C,2,0),"")</f>
        <v/>
      </c>
      <c r="I865">
        <v>7</v>
      </c>
      <c r="K865" t="e">
        <f>VLOOKUP(G865,Sheet3!B:E,4,0)</f>
        <v>#N/A</v>
      </c>
      <c r="O865" s="10" t="e">
        <f t="shared" si="13"/>
        <v>#N/A</v>
      </c>
      <c r="P865" s="11" t="e">
        <f>VLOOKUP(C865,DE_PARA!H:I,2,0)</f>
        <v>#N/A</v>
      </c>
      <c r="Q865" s="11" t="e">
        <f>VLOOKUP(F865,'BASE CONTATOS'!C:D,2,0)</f>
        <v>#N/A</v>
      </c>
    </row>
    <row r="866" spans="2:17" hidden="1" x14ac:dyDescent="0.3">
      <c r="B866">
        <f>CSV!M865</f>
        <v>2020</v>
      </c>
      <c r="C866">
        <f>CSV!O865</f>
        <v>7</v>
      </c>
      <c r="D866" s="6">
        <f>CSV!P865</f>
        <v>1</v>
      </c>
      <c r="F866">
        <f>CSV!K865</f>
        <v>62286</v>
      </c>
      <c r="G866">
        <f>CSV!L865</f>
        <v>503</v>
      </c>
      <c r="H866" t="str">
        <f>IFERROR(VLOOKUP(G866,Sheet3!B:C,2,0),"")</f>
        <v>CARVÃO</v>
      </c>
      <c r="I866">
        <v>3</v>
      </c>
      <c r="K866">
        <f>VLOOKUP(G866,Sheet3!B:E,4,0)</f>
        <v>15.94</v>
      </c>
      <c r="O866" s="10">
        <f t="shared" si="13"/>
        <v>15.94</v>
      </c>
      <c r="P866" s="11" t="str">
        <f>VLOOKUP(C866,DE_PARA!H:I,2,0)</f>
        <v>Julho</v>
      </c>
      <c r="Q866" s="11" t="str">
        <f>VLOOKUP(F866,'BASE CONTATOS'!C:D,2,0)</f>
        <v>Steffan</v>
      </c>
    </row>
    <row r="867" spans="2:17" hidden="1" x14ac:dyDescent="0.3">
      <c r="B867" t="str">
        <f>CSV!M866</f>
        <v/>
      </c>
      <c r="C867" t="str">
        <f>CSV!O866</f>
        <v/>
      </c>
      <c r="D867" s="6" t="e">
        <f>CSV!P866</f>
        <v>#VALUE!</v>
      </c>
      <c r="F867" t="str">
        <f>CSV!K866</f>
        <v/>
      </c>
      <c r="G867" t="str">
        <f>CSV!L866</f>
        <v/>
      </c>
      <c r="H867" t="str">
        <f>IFERROR(VLOOKUP(G867,Sheet3!B:C,2,0),"")</f>
        <v/>
      </c>
      <c r="I867">
        <v>3</v>
      </c>
      <c r="K867" t="e">
        <f>VLOOKUP(G867,Sheet3!B:E,4,0)</f>
        <v>#N/A</v>
      </c>
      <c r="O867" s="10" t="e">
        <f t="shared" si="13"/>
        <v>#N/A</v>
      </c>
      <c r="P867" s="11" t="e">
        <f>VLOOKUP(C867,DE_PARA!H:I,2,0)</f>
        <v>#N/A</v>
      </c>
      <c r="Q867" s="11" t="e">
        <f>VLOOKUP(F867,'BASE CONTATOS'!C:D,2,0)</f>
        <v>#N/A</v>
      </c>
    </row>
    <row r="868" spans="2:17" hidden="1" x14ac:dyDescent="0.3">
      <c r="B868">
        <f>CSV!M867</f>
        <v>2020</v>
      </c>
      <c r="C868">
        <f>CSV!O867</f>
        <v>7</v>
      </c>
      <c r="D868" s="6">
        <f>CSV!P867</f>
        <v>7</v>
      </c>
      <c r="F868">
        <f>CSV!K867</f>
        <v>62286</v>
      </c>
      <c r="G868">
        <f>CSV!L867</f>
        <v>2350</v>
      </c>
      <c r="H868" t="str">
        <f>IFERROR(VLOOKUP(G868,Sheet3!B:C,2,0),"")</f>
        <v>BISCOITO</v>
      </c>
      <c r="I868">
        <v>9</v>
      </c>
      <c r="K868">
        <f>VLOOKUP(G868,Sheet3!B:E,4,0)</f>
        <v>3.94</v>
      </c>
      <c r="O868" s="10">
        <f t="shared" si="13"/>
        <v>3.94</v>
      </c>
      <c r="P868" s="11" t="str">
        <f>VLOOKUP(C868,DE_PARA!H:I,2,0)</f>
        <v>Julho</v>
      </c>
      <c r="Q868" s="11" t="str">
        <f>VLOOKUP(F868,'BASE CONTATOS'!C:D,2,0)</f>
        <v>Steffan</v>
      </c>
    </row>
    <row r="869" spans="2:17" hidden="1" x14ac:dyDescent="0.3">
      <c r="B869" t="str">
        <f>CSV!M868</f>
        <v/>
      </c>
      <c r="C869" t="str">
        <f>CSV!O868</f>
        <v/>
      </c>
      <c r="D869" s="6" t="e">
        <f>CSV!P868</f>
        <v>#VALUE!</v>
      </c>
      <c r="F869" t="str">
        <f>CSV!K868</f>
        <v/>
      </c>
      <c r="G869" t="str">
        <f>CSV!L868</f>
        <v/>
      </c>
      <c r="H869" t="str">
        <f>IFERROR(VLOOKUP(G869,Sheet3!B:C,2,0),"")</f>
        <v/>
      </c>
      <c r="I869">
        <v>5</v>
      </c>
      <c r="K869" t="e">
        <f>VLOOKUP(G869,Sheet3!B:E,4,0)</f>
        <v>#N/A</v>
      </c>
      <c r="O869" s="10" t="e">
        <f t="shared" si="13"/>
        <v>#N/A</v>
      </c>
      <c r="P869" s="11" t="e">
        <f>VLOOKUP(C869,DE_PARA!H:I,2,0)</f>
        <v>#N/A</v>
      </c>
      <c r="Q869" s="11" t="e">
        <f>VLOOKUP(F869,'BASE CONTATOS'!C:D,2,0)</f>
        <v>#N/A</v>
      </c>
    </row>
    <row r="870" spans="2:17" hidden="1" x14ac:dyDescent="0.3">
      <c r="B870">
        <f>CSV!M869</f>
        <v>2020</v>
      </c>
      <c r="C870">
        <f>CSV!O869</f>
        <v>7</v>
      </c>
      <c r="D870" s="6">
        <f>CSV!P869</f>
        <v>3</v>
      </c>
      <c r="F870">
        <f>CSV!K869</f>
        <v>62900</v>
      </c>
      <c r="G870">
        <f>CSV!L869</f>
        <v>9084</v>
      </c>
      <c r="H870" t="str">
        <f>IFERROR(VLOOKUP(G870,Sheet3!B:C,2,0),"")</f>
        <v>MEL</v>
      </c>
      <c r="I870">
        <v>7</v>
      </c>
      <c r="K870">
        <f>VLOOKUP(G870,Sheet3!B:E,4,0)</f>
        <v>19.190000000000001</v>
      </c>
      <c r="O870" s="10">
        <f t="shared" si="13"/>
        <v>19.190000000000001</v>
      </c>
      <c r="P870" s="11" t="str">
        <f>VLOOKUP(C870,DE_PARA!H:I,2,0)</f>
        <v>Julho</v>
      </c>
      <c r="Q870" s="11" t="str">
        <f>VLOOKUP(F870,'BASE CONTATOS'!C:D,2,0)</f>
        <v>Bial</v>
      </c>
    </row>
    <row r="871" spans="2:17" hidden="1" x14ac:dyDescent="0.3">
      <c r="B871" t="str">
        <f>CSV!M870</f>
        <v/>
      </c>
      <c r="C871" t="str">
        <f>CSV!O870</f>
        <v/>
      </c>
      <c r="D871" s="6" t="e">
        <f>CSV!P870</f>
        <v>#VALUE!</v>
      </c>
      <c r="F871" t="str">
        <f>CSV!K870</f>
        <v/>
      </c>
      <c r="G871" t="str">
        <f>CSV!L870</f>
        <v/>
      </c>
      <c r="H871" t="str">
        <f>IFERROR(VLOOKUP(G871,Sheet3!B:C,2,0),"")</f>
        <v/>
      </c>
      <c r="I871">
        <v>3</v>
      </c>
      <c r="K871" t="e">
        <f>VLOOKUP(G871,Sheet3!B:E,4,0)</f>
        <v>#N/A</v>
      </c>
      <c r="O871" s="10" t="e">
        <f t="shared" si="13"/>
        <v>#N/A</v>
      </c>
      <c r="P871" s="11" t="e">
        <f>VLOOKUP(C871,DE_PARA!H:I,2,0)</f>
        <v>#N/A</v>
      </c>
      <c r="Q871" s="11" t="e">
        <f>VLOOKUP(F871,'BASE CONTATOS'!C:D,2,0)</f>
        <v>#N/A</v>
      </c>
    </row>
    <row r="872" spans="2:17" hidden="1" x14ac:dyDescent="0.3">
      <c r="B872">
        <f>CSV!M871</f>
        <v>2020</v>
      </c>
      <c r="C872">
        <f>CSV!O871</f>
        <v>7</v>
      </c>
      <c r="D872" s="6">
        <f>CSV!P871</f>
        <v>18</v>
      </c>
      <c r="F872">
        <f>CSV!K871</f>
        <v>62900</v>
      </c>
      <c r="G872">
        <f>CSV!L871</f>
        <v>988</v>
      </c>
      <c r="H872" t="str">
        <f>IFERROR(VLOOKUP(G872,Sheet3!B:C,2,0),"")</f>
        <v>MACARRÃO</v>
      </c>
      <c r="I872">
        <v>9</v>
      </c>
      <c r="K872">
        <f>VLOOKUP(G872,Sheet3!B:E,4,0)</f>
        <v>4.75</v>
      </c>
      <c r="O872" s="10">
        <f t="shared" si="13"/>
        <v>4.75</v>
      </c>
      <c r="P872" s="11" t="str">
        <f>VLOOKUP(C872,DE_PARA!H:I,2,0)</f>
        <v>Julho</v>
      </c>
      <c r="Q872" s="11" t="str">
        <f>VLOOKUP(F872,'BASE CONTATOS'!C:D,2,0)</f>
        <v>Bial</v>
      </c>
    </row>
    <row r="873" spans="2:17" hidden="1" x14ac:dyDescent="0.3">
      <c r="B873" t="str">
        <f>CSV!M872</f>
        <v/>
      </c>
      <c r="C873" t="str">
        <f>CSV!O872</f>
        <v/>
      </c>
      <c r="D873" s="6" t="e">
        <f>CSV!P872</f>
        <v>#VALUE!</v>
      </c>
      <c r="F873" t="str">
        <f>CSV!K872</f>
        <v/>
      </c>
      <c r="G873" t="str">
        <f>CSV!L872</f>
        <v/>
      </c>
      <c r="H873" t="str">
        <f>IFERROR(VLOOKUP(G873,Sheet3!B:C,2,0),"")</f>
        <v/>
      </c>
      <c r="I873">
        <v>6</v>
      </c>
      <c r="K873" t="e">
        <f>VLOOKUP(G873,Sheet3!B:E,4,0)</f>
        <v>#N/A</v>
      </c>
      <c r="O873" s="10" t="e">
        <f t="shared" si="13"/>
        <v>#N/A</v>
      </c>
      <c r="P873" s="11" t="e">
        <f>VLOOKUP(C873,DE_PARA!H:I,2,0)</f>
        <v>#N/A</v>
      </c>
      <c r="Q873" s="11" t="e">
        <f>VLOOKUP(F873,'BASE CONTATOS'!C:D,2,0)</f>
        <v>#N/A</v>
      </c>
    </row>
    <row r="874" spans="2:17" hidden="1" x14ac:dyDescent="0.3">
      <c r="B874">
        <f>CSV!M873</f>
        <v>2020</v>
      </c>
      <c r="C874">
        <f>CSV!O873</f>
        <v>7</v>
      </c>
      <c r="D874" s="6">
        <f>CSV!P873</f>
        <v>13</v>
      </c>
      <c r="F874">
        <f>CSV!K873</f>
        <v>62286</v>
      </c>
      <c r="G874">
        <f>CSV!L873</f>
        <v>9096</v>
      </c>
      <c r="H874" t="str">
        <f>IFERROR(VLOOKUP(G874,Sheet3!B:C,2,0),"")</f>
        <v>AVEIA</v>
      </c>
      <c r="I874">
        <v>5</v>
      </c>
      <c r="K874">
        <f>VLOOKUP(G874,Sheet3!B:E,4,0)</f>
        <v>13.9</v>
      </c>
      <c r="O874" s="10">
        <f t="shared" si="13"/>
        <v>13.9</v>
      </c>
      <c r="P874" s="11" t="str">
        <f>VLOOKUP(C874,DE_PARA!H:I,2,0)</f>
        <v>Julho</v>
      </c>
      <c r="Q874" s="11" t="str">
        <f>VLOOKUP(F874,'BASE CONTATOS'!C:D,2,0)</f>
        <v>Steffan</v>
      </c>
    </row>
    <row r="875" spans="2:17" hidden="1" x14ac:dyDescent="0.3">
      <c r="B875" t="str">
        <f>CSV!M874</f>
        <v/>
      </c>
      <c r="C875" t="str">
        <f>CSV!O874</f>
        <v/>
      </c>
      <c r="D875" s="6" t="e">
        <f>CSV!P874</f>
        <v>#VALUE!</v>
      </c>
      <c r="F875" t="str">
        <f>CSV!K874</f>
        <v/>
      </c>
      <c r="G875" t="str">
        <f>CSV!L874</f>
        <v/>
      </c>
      <c r="H875" t="str">
        <f>IFERROR(VLOOKUP(G875,Sheet3!B:C,2,0),"")</f>
        <v/>
      </c>
      <c r="I875">
        <v>2</v>
      </c>
      <c r="K875" t="e">
        <f>VLOOKUP(G875,Sheet3!B:E,4,0)</f>
        <v>#N/A</v>
      </c>
      <c r="O875" s="10" t="e">
        <f t="shared" si="13"/>
        <v>#N/A</v>
      </c>
      <c r="P875" s="11" t="e">
        <f>VLOOKUP(C875,DE_PARA!H:I,2,0)</f>
        <v>#N/A</v>
      </c>
      <c r="Q875" s="11" t="e">
        <f>VLOOKUP(F875,'BASE CONTATOS'!C:D,2,0)</f>
        <v>#N/A</v>
      </c>
    </row>
    <row r="876" spans="2:17" hidden="1" x14ac:dyDescent="0.3">
      <c r="B876">
        <f>CSV!M875</f>
        <v>2020</v>
      </c>
      <c r="C876">
        <f>CSV!O875</f>
        <v>7</v>
      </c>
      <c r="D876" s="6">
        <f>CSV!P875</f>
        <v>12</v>
      </c>
      <c r="F876">
        <f>CSV!K875</f>
        <v>62286</v>
      </c>
      <c r="G876">
        <f>CSV!L875</f>
        <v>1164</v>
      </c>
      <c r="H876" t="str">
        <f>IFERROR(VLOOKUP(G876,Sheet3!B:C,2,0),"")</f>
        <v>QUEIJO</v>
      </c>
      <c r="I876">
        <v>9</v>
      </c>
      <c r="K876">
        <f>VLOOKUP(G876,Sheet3!B:E,4,0)</f>
        <v>27.41</v>
      </c>
      <c r="O876" s="10">
        <f t="shared" si="13"/>
        <v>27.41</v>
      </c>
      <c r="P876" s="11" t="str">
        <f>VLOOKUP(C876,DE_PARA!H:I,2,0)</f>
        <v>Julho</v>
      </c>
      <c r="Q876" s="11" t="str">
        <f>VLOOKUP(F876,'BASE CONTATOS'!C:D,2,0)</f>
        <v>Steffan</v>
      </c>
    </row>
    <row r="877" spans="2:17" hidden="1" x14ac:dyDescent="0.3">
      <c r="B877" t="str">
        <f>CSV!M876</f>
        <v/>
      </c>
      <c r="C877" t="str">
        <f>CSV!O876</f>
        <v/>
      </c>
      <c r="D877" s="6" t="e">
        <f>CSV!P876</f>
        <v>#VALUE!</v>
      </c>
      <c r="F877" t="str">
        <f>CSV!K876</f>
        <v/>
      </c>
      <c r="G877" t="str">
        <f>CSV!L876</f>
        <v/>
      </c>
      <c r="H877" t="str">
        <f>IFERROR(VLOOKUP(G877,Sheet3!B:C,2,0),"")</f>
        <v/>
      </c>
      <c r="I877">
        <v>9</v>
      </c>
      <c r="K877" t="e">
        <f>VLOOKUP(G877,Sheet3!B:E,4,0)</f>
        <v>#N/A</v>
      </c>
      <c r="O877" s="10" t="e">
        <f t="shared" si="13"/>
        <v>#N/A</v>
      </c>
      <c r="P877" s="11" t="e">
        <f>VLOOKUP(C877,DE_PARA!H:I,2,0)</f>
        <v>#N/A</v>
      </c>
      <c r="Q877" s="11" t="e">
        <f>VLOOKUP(F877,'BASE CONTATOS'!C:D,2,0)</f>
        <v>#N/A</v>
      </c>
    </row>
    <row r="878" spans="2:17" hidden="1" x14ac:dyDescent="0.3">
      <c r="B878">
        <f>CSV!M877</f>
        <v>2020</v>
      </c>
      <c r="C878">
        <f>CSV!O877</f>
        <v>7</v>
      </c>
      <c r="D878" s="6">
        <f>CSV!P877</f>
        <v>26</v>
      </c>
      <c r="F878">
        <f>CSV!K877</f>
        <v>98663</v>
      </c>
      <c r="G878">
        <f>CSV!L877</f>
        <v>9084</v>
      </c>
      <c r="H878" t="str">
        <f>IFERROR(VLOOKUP(G878,Sheet3!B:C,2,0),"")</f>
        <v>MEL</v>
      </c>
      <c r="I878">
        <v>2</v>
      </c>
      <c r="K878">
        <f>VLOOKUP(G878,Sheet3!B:E,4,0)</f>
        <v>19.190000000000001</v>
      </c>
      <c r="O878" s="10">
        <f t="shared" si="13"/>
        <v>19.190000000000001</v>
      </c>
      <c r="P878" s="11" t="str">
        <f>VLOOKUP(C878,DE_PARA!H:I,2,0)</f>
        <v>Julho</v>
      </c>
      <c r="Q878" s="11" t="str">
        <f>VLOOKUP(F878,'BASE CONTATOS'!C:D,2,0)</f>
        <v>Natalia</v>
      </c>
    </row>
    <row r="879" spans="2:17" hidden="1" x14ac:dyDescent="0.3">
      <c r="B879" t="str">
        <f>CSV!M878</f>
        <v/>
      </c>
      <c r="C879" t="str">
        <f>CSV!O878</f>
        <v/>
      </c>
      <c r="D879" s="6" t="e">
        <f>CSV!P878</f>
        <v>#VALUE!</v>
      </c>
      <c r="F879" t="str">
        <f>CSV!K878</f>
        <v/>
      </c>
      <c r="G879" t="str">
        <f>CSV!L878</f>
        <v/>
      </c>
      <c r="H879" t="str">
        <f>IFERROR(VLOOKUP(G879,Sheet3!B:C,2,0),"")</f>
        <v/>
      </c>
      <c r="I879">
        <v>10</v>
      </c>
      <c r="K879" t="e">
        <f>VLOOKUP(G879,Sheet3!B:E,4,0)</f>
        <v>#N/A</v>
      </c>
      <c r="O879" s="10" t="e">
        <f t="shared" si="13"/>
        <v>#N/A</v>
      </c>
      <c r="P879" s="11" t="e">
        <f>VLOOKUP(C879,DE_PARA!H:I,2,0)</f>
        <v>#N/A</v>
      </c>
      <c r="Q879" s="11" t="e">
        <f>VLOOKUP(F879,'BASE CONTATOS'!C:D,2,0)</f>
        <v>#N/A</v>
      </c>
    </row>
    <row r="880" spans="2:17" hidden="1" x14ac:dyDescent="0.3">
      <c r="B880">
        <f>CSV!M879</f>
        <v>2020</v>
      </c>
      <c r="C880">
        <f>CSV!O879</f>
        <v>7</v>
      </c>
      <c r="D880" s="6">
        <f>CSV!P879</f>
        <v>29</v>
      </c>
      <c r="F880">
        <f>CSV!K879</f>
        <v>90364</v>
      </c>
      <c r="G880">
        <f>CSV!L879</f>
        <v>988</v>
      </c>
      <c r="H880" t="str">
        <f>IFERROR(VLOOKUP(G880,Sheet3!B:C,2,0),"")</f>
        <v>MACARRÃO</v>
      </c>
      <c r="I880">
        <v>2</v>
      </c>
      <c r="K880">
        <f>VLOOKUP(G880,Sheet3!B:E,4,0)</f>
        <v>4.75</v>
      </c>
      <c r="O880" s="10">
        <f t="shared" si="13"/>
        <v>4.75</v>
      </c>
      <c r="P880" s="11" t="str">
        <f>VLOOKUP(C880,DE_PARA!H:I,2,0)</f>
        <v>Julho</v>
      </c>
      <c r="Q880" s="11" t="str">
        <f>VLOOKUP(F880,'BASE CONTATOS'!C:D,2,0)</f>
        <v>Thomaz</v>
      </c>
    </row>
    <row r="881" spans="2:17" hidden="1" x14ac:dyDescent="0.3">
      <c r="B881" t="str">
        <f>CSV!M880</f>
        <v/>
      </c>
      <c r="C881" t="str">
        <f>CSV!O880</f>
        <v/>
      </c>
      <c r="D881" s="6" t="e">
        <f>CSV!P880</f>
        <v>#VALUE!</v>
      </c>
      <c r="F881" t="str">
        <f>CSV!K880</f>
        <v/>
      </c>
      <c r="G881" t="str">
        <f>CSV!L880</f>
        <v/>
      </c>
      <c r="H881" t="str">
        <f>IFERROR(VLOOKUP(G881,Sheet3!B:C,2,0),"")</f>
        <v/>
      </c>
      <c r="I881">
        <v>1</v>
      </c>
      <c r="K881" t="e">
        <f>VLOOKUP(G881,Sheet3!B:E,4,0)</f>
        <v>#N/A</v>
      </c>
      <c r="O881" s="10" t="e">
        <f t="shared" si="13"/>
        <v>#N/A</v>
      </c>
      <c r="P881" s="11" t="e">
        <f>VLOOKUP(C881,DE_PARA!H:I,2,0)</f>
        <v>#N/A</v>
      </c>
      <c r="Q881" s="11" t="e">
        <f>VLOOKUP(F881,'BASE CONTATOS'!C:D,2,0)</f>
        <v>#N/A</v>
      </c>
    </row>
    <row r="882" spans="2:17" hidden="1" x14ac:dyDescent="0.3">
      <c r="B882">
        <f>CSV!M881</f>
        <v>2020</v>
      </c>
      <c r="C882">
        <f>CSV!O881</f>
        <v>7</v>
      </c>
      <c r="D882" s="6">
        <f>CSV!P881</f>
        <v>18</v>
      </c>
      <c r="F882">
        <f>CSV!K881</f>
        <v>27697</v>
      </c>
      <c r="G882">
        <f>CSV!L881</f>
        <v>2349</v>
      </c>
      <c r="H882" t="str">
        <f>IFERROR(VLOOKUP(G882,Sheet3!B:C,2,0),"")</f>
        <v>AÇÚCAR</v>
      </c>
      <c r="I882">
        <v>5</v>
      </c>
      <c r="K882">
        <f>VLOOKUP(G882,Sheet3!B:E,4,0)</f>
        <v>10.74</v>
      </c>
      <c r="O882" s="10">
        <f t="shared" si="13"/>
        <v>10.74</v>
      </c>
      <c r="P882" s="11" t="str">
        <f>VLOOKUP(C882,DE_PARA!H:I,2,0)</f>
        <v>Julho</v>
      </c>
      <c r="Q882" s="11" t="e">
        <f>VLOOKUP(F882,'BASE CONTATOS'!C:D,2,0)</f>
        <v>#N/A</v>
      </c>
    </row>
    <row r="883" spans="2:17" hidden="1" x14ac:dyDescent="0.3">
      <c r="B883" t="str">
        <f>CSV!M882</f>
        <v/>
      </c>
      <c r="C883" t="str">
        <f>CSV!O882</f>
        <v/>
      </c>
      <c r="D883" s="6" t="e">
        <f>CSV!P882</f>
        <v>#VALUE!</v>
      </c>
      <c r="F883" t="str">
        <f>CSV!K882</f>
        <v/>
      </c>
      <c r="G883" t="str">
        <f>CSV!L882</f>
        <v/>
      </c>
      <c r="H883" t="str">
        <f>IFERROR(VLOOKUP(G883,Sheet3!B:C,2,0),"")</f>
        <v/>
      </c>
      <c r="I883">
        <v>9</v>
      </c>
      <c r="K883" t="e">
        <f>VLOOKUP(G883,Sheet3!B:E,4,0)</f>
        <v>#N/A</v>
      </c>
      <c r="O883" s="10" t="e">
        <f t="shared" si="13"/>
        <v>#N/A</v>
      </c>
      <c r="P883" s="11" t="e">
        <f>VLOOKUP(C883,DE_PARA!H:I,2,0)</f>
        <v>#N/A</v>
      </c>
      <c r="Q883" s="11" t="e">
        <f>VLOOKUP(F883,'BASE CONTATOS'!C:D,2,0)</f>
        <v>#N/A</v>
      </c>
    </row>
    <row r="884" spans="2:17" hidden="1" x14ac:dyDescent="0.3">
      <c r="B884">
        <f>CSV!M883</f>
        <v>2020</v>
      </c>
      <c r="C884">
        <f>CSV!O883</f>
        <v>7</v>
      </c>
      <c r="D884" s="6">
        <f>CSV!P883</f>
        <v>24</v>
      </c>
      <c r="F884">
        <f>CSV!K883</f>
        <v>98663</v>
      </c>
      <c r="G884">
        <f>CSV!L883</f>
        <v>9087</v>
      </c>
      <c r="H884" t="str">
        <f>IFERROR(VLOOKUP(G884,Sheet3!B:C,2,0),"")</f>
        <v>FARINHA</v>
      </c>
      <c r="I884">
        <v>10</v>
      </c>
      <c r="K884">
        <f>VLOOKUP(G884,Sheet3!B:E,4,0)</f>
        <v>19.399999999999999</v>
      </c>
      <c r="O884" s="10">
        <f t="shared" si="13"/>
        <v>19.399999999999999</v>
      </c>
      <c r="P884" s="11" t="str">
        <f>VLOOKUP(C884,DE_PARA!H:I,2,0)</f>
        <v>Julho</v>
      </c>
      <c r="Q884" s="11" t="str">
        <f>VLOOKUP(F884,'BASE CONTATOS'!C:D,2,0)</f>
        <v>Natalia</v>
      </c>
    </row>
    <row r="885" spans="2:17" hidden="1" x14ac:dyDescent="0.3">
      <c r="B885" t="str">
        <f>CSV!M884</f>
        <v/>
      </c>
      <c r="C885" t="str">
        <f>CSV!O884</f>
        <v/>
      </c>
      <c r="D885" s="6" t="e">
        <f>CSV!P884</f>
        <v>#VALUE!</v>
      </c>
      <c r="F885" t="str">
        <f>CSV!K884</f>
        <v/>
      </c>
      <c r="G885" t="str">
        <f>CSV!L884</f>
        <v/>
      </c>
      <c r="H885" t="str">
        <f>IFERROR(VLOOKUP(G885,Sheet3!B:C,2,0),"")</f>
        <v/>
      </c>
      <c r="I885">
        <v>1</v>
      </c>
      <c r="K885" t="e">
        <f>VLOOKUP(G885,Sheet3!B:E,4,0)</f>
        <v>#N/A</v>
      </c>
      <c r="O885" s="10" t="e">
        <f t="shared" si="13"/>
        <v>#N/A</v>
      </c>
      <c r="P885" s="11" t="e">
        <f>VLOOKUP(C885,DE_PARA!H:I,2,0)</f>
        <v>#N/A</v>
      </c>
      <c r="Q885" s="11" t="e">
        <f>VLOOKUP(F885,'BASE CONTATOS'!C:D,2,0)</f>
        <v>#N/A</v>
      </c>
    </row>
    <row r="886" spans="2:17" hidden="1" x14ac:dyDescent="0.3">
      <c r="B886">
        <f>CSV!M885</f>
        <v>2020</v>
      </c>
      <c r="C886">
        <f>CSV!O885</f>
        <v>7</v>
      </c>
      <c r="D886" s="6">
        <f>CSV!P885</f>
        <v>4</v>
      </c>
      <c r="F886">
        <f>CSV!K885</f>
        <v>62286</v>
      </c>
      <c r="G886">
        <f>CSV!L885</f>
        <v>2349</v>
      </c>
      <c r="H886" t="str">
        <f>IFERROR(VLOOKUP(G886,Sheet3!B:C,2,0),"")</f>
        <v>AÇÚCAR</v>
      </c>
      <c r="I886">
        <v>4</v>
      </c>
      <c r="K886">
        <f>VLOOKUP(G886,Sheet3!B:E,4,0)</f>
        <v>10.74</v>
      </c>
      <c r="O886" s="10">
        <f t="shared" si="13"/>
        <v>10.74</v>
      </c>
      <c r="P886" s="11" t="str">
        <f>VLOOKUP(C886,DE_PARA!H:I,2,0)</f>
        <v>Julho</v>
      </c>
      <c r="Q886" s="11" t="str">
        <f>VLOOKUP(F886,'BASE CONTATOS'!C:D,2,0)</f>
        <v>Steffan</v>
      </c>
    </row>
    <row r="887" spans="2:17" hidden="1" x14ac:dyDescent="0.3">
      <c r="B887" t="str">
        <f>CSV!M886</f>
        <v/>
      </c>
      <c r="C887" t="str">
        <f>CSV!O886</f>
        <v/>
      </c>
      <c r="D887" s="6" t="e">
        <f>CSV!P886</f>
        <v>#VALUE!</v>
      </c>
      <c r="F887" t="str">
        <f>CSV!K886</f>
        <v/>
      </c>
      <c r="G887" t="str">
        <f>CSV!L886</f>
        <v/>
      </c>
      <c r="H887" t="str">
        <f>IFERROR(VLOOKUP(G887,Sheet3!B:C,2,0),"")</f>
        <v/>
      </c>
      <c r="I887">
        <v>5</v>
      </c>
      <c r="K887" t="e">
        <f>VLOOKUP(G887,Sheet3!B:E,4,0)</f>
        <v>#N/A</v>
      </c>
      <c r="O887" s="10" t="e">
        <f t="shared" si="13"/>
        <v>#N/A</v>
      </c>
      <c r="P887" s="11" t="e">
        <f>VLOOKUP(C887,DE_PARA!H:I,2,0)</f>
        <v>#N/A</v>
      </c>
      <c r="Q887" s="11" t="e">
        <f>VLOOKUP(F887,'BASE CONTATOS'!C:D,2,0)</f>
        <v>#N/A</v>
      </c>
    </row>
    <row r="888" spans="2:17" hidden="1" x14ac:dyDescent="0.3">
      <c r="B888">
        <f>CSV!M887</f>
        <v>2020</v>
      </c>
      <c r="C888">
        <f>CSV!O887</f>
        <v>7</v>
      </c>
      <c r="D888" s="6">
        <f>CSV!P887</f>
        <v>23</v>
      </c>
      <c r="F888">
        <f>CSV!K887</f>
        <v>98663</v>
      </c>
      <c r="G888">
        <f>CSV!L887</f>
        <v>9096</v>
      </c>
      <c r="H888" t="str">
        <f>IFERROR(VLOOKUP(G888,Sheet3!B:C,2,0),"")</f>
        <v>AVEIA</v>
      </c>
      <c r="I888">
        <v>3</v>
      </c>
      <c r="K888">
        <f>VLOOKUP(G888,Sheet3!B:E,4,0)</f>
        <v>13.9</v>
      </c>
      <c r="O888" s="10">
        <f t="shared" si="13"/>
        <v>13.9</v>
      </c>
      <c r="P888" s="11" t="str">
        <f>VLOOKUP(C888,DE_PARA!H:I,2,0)</f>
        <v>Julho</v>
      </c>
      <c r="Q888" s="11" t="str">
        <f>VLOOKUP(F888,'BASE CONTATOS'!C:D,2,0)</f>
        <v>Natalia</v>
      </c>
    </row>
    <row r="889" spans="2:17" hidden="1" x14ac:dyDescent="0.3">
      <c r="B889" t="str">
        <f>CSV!M888</f>
        <v/>
      </c>
      <c r="C889" t="str">
        <f>CSV!O888</f>
        <v/>
      </c>
      <c r="D889" s="6" t="e">
        <f>CSV!P888</f>
        <v>#VALUE!</v>
      </c>
      <c r="F889" t="str">
        <f>CSV!K888</f>
        <v/>
      </c>
      <c r="G889" t="str">
        <f>CSV!L888</f>
        <v/>
      </c>
      <c r="H889" t="str">
        <f>IFERROR(VLOOKUP(G889,Sheet3!B:C,2,0),"")</f>
        <v/>
      </c>
      <c r="I889">
        <v>8</v>
      </c>
      <c r="K889" t="e">
        <f>VLOOKUP(G889,Sheet3!B:E,4,0)</f>
        <v>#N/A</v>
      </c>
      <c r="O889" s="10" t="e">
        <f t="shared" si="13"/>
        <v>#N/A</v>
      </c>
      <c r="P889" s="11" t="e">
        <f>VLOOKUP(C889,DE_PARA!H:I,2,0)</f>
        <v>#N/A</v>
      </c>
      <c r="Q889" s="11" t="e">
        <f>VLOOKUP(F889,'BASE CONTATOS'!C:D,2,0)</f>
        <v>#N/A</v>
      </c>
    </row>
    <row r="890" spans="2:17" hidden="1" x14ac:dyDescent="0.3">
      <c r="B890">
        <f>CSV!M889</f>
        <v>2020</v>
      </c>
      <c r="C890">
        <f>CSV!O889</f>
        <v>7</v>
      </c>
      <c r="D890" s="6">
        <f>CSV!P889</f>
        <v>9</v>
      </c>
      <c r="F890">
        <f>CSV!K889</f>
        <v>62286</v>
      </c>
      <c r="G890">
        <f>CSV!L889</f>
        <v>504</v>
      </c>
      <c r="H890" t="str">
        <f>IFERROR(VLOOKUP(G890,Sheet3!B:C,2,0),"")</f>
        <v>LEITE</v>
      </c>
      <c r="I890">
        <v>8</v>
      </c>
      <c r="K890">
        <f>VLOOKUP(G890,Sheet3!B:E,4,0)</f>
        <v>3.99</v>
      </c>
      <c r="O890" s="10">
        <f t="shared" si="13"/>
        <v>3.99</v>
      </c>
      <c r="P890" s="11" t="str">
        <f>VLOOKUP(C890,DE_PARA!H:I,2,0)</f>
        <v>Julho</v>
      </c>
      <c r="Q890" s="11" t="str">
        <f>VLOOKUP(F890,'BASE CONTATOS'!C:D,2,0)</f>
        <v>Steffan</v>
      </c>
    </row>
    <row r="891" spans="2:17" hidden="1" x14ac:dyDescent="0.3">
      <c r="B891" t="str">
        <f>CSV!M890</f>
        <v/>
      </c>
      <c r="C891" t="str">
        <f>CSV!O890</f>
        <v/>
      </c>
      <c r="D891" s="6" t="e">
        <f>CSV!P890</f>
        <v>#VALUE!</v>
      </c>
      <c r="F891" t="str">
        <f>CSV!K890</f>
        <v/>
      </c>
      <c r="G891" t="str">
        <f>CSV!L890</f>
        <v/>
      </c>
      <c r="H891" t="str">
        <f>IFERROR(VLOOKUP(G891,Sheet3!B:C,2,0),"")</f>
        <v/>
      </c>
      <c r="I891">
        <v>4</v>
      </c>
      <c r="K891" t="e">
        <f>VLOOKUP(G891,Sheet3!B:E,4,0)</f>
        <v>#N/A</v>
      </c>
      <c r="O891" s="10" t="e">
        <f t="shared" si="13"/>
        <v>#N/A</v>
      </c>
      <c r="P891" s="11" t="e">
        <f>VLOOKUP(C891,DE_PARA!H:I,2,0)</f>
        <v>#N/A</v>
      </c>
      <c r="Q891" s="11" t="e">
        <f>VLOOKUP(F891,'BASE CONTATOS'!C:D,2,0)</f>
        <v>#N/A</v>
      </c>
    </row>
    <row r="892" spans="2:17" hidden="1" x14ac:dyDescent="0.3">
      <c r="B892">
        <f>CSV!M891</f>
        <v>2020</v>
      </c>
      <c r="C892">
        <f>CSV!O891</f>
        <v>8</v>
      </c>
      <c r="D892" s="6">
        <f>CSV!P891</f>
        <v>5</v>
      </c>
      <c r="F892">
        <f>CSV!K891</f>
        <v>56365</v>
      </c>
      <c r="G892">
        <f>CSV!L891</f>
        <v>503</v>
      </c>
      <c r="H892" t="str">
        <f>IFERROR(VLOOKUP(G892,Sheet3!B:C,2,0),"")</f>
        <v>CARVÃO</v>
      </c>
      <c r="I892">
        <v>4</v>
      </c>
      <c r="K892">
        <f>VLOOKUP(G892,Sheet3!B:E,4,0)</f>
        <v>15.94</v>
      </c>
      <c r="O892" s="10">
        <f t="shared" si="13"/>
        <v>15.94</v>
      </c>
      <c r="P892" s="11" t="str">
        <f>VLOOKUP(C892,DE_PARA!H:I,2,0)</f>
        <v>Agosto</v>
      </c>
      <c r="Q892" s="11" t="str">
        <f>VLOOKUP(F892,'BASE CONTATOS'!C:D,2,0)</f>
        <v>Dr. Januário</v>
      </c>
    </row>
    <row r="893" spans="2:17" hidden="1" x14ac:dyDescent="0.3">
      <c r="B893" t="str">
        <f>CSV!M892</f>
        <v/>
      </c>
      <c r="C893" t="str">
        <f>CSV!O892</f>
        <v/>
      </c>
      <c r="D893" s="6" t="e">
        <f>CSV!P892</f>
        <v>#VALUE!</v>
      </c>
      <c r="F893" t="str">
        <f>CSV!K892</f>
        <v/>
      </c>
      <c r="G893" t="str">
        <f>CSV!L892</f>
        <v/>
      </c>
      <c r="H893" t="str">
        <f>IFERROR(VLOOKUP(G893,Sheet3!B:C,2,0),"")</f>
        <v/>
      </c>
      <c r="I893">
        <v>1</v>
      </c>
      <c r="K893" t="e">
        <f>VLOOKUP(G893,Sheet3!B:E,4,0)</f>
        <v>#N/A</v>
      </c>
      <c r="O893" s="10" t="e">
        <f t="shared" si="13"/>
        <v>#N/A</v>
      </c>
      <c r="P893" s="11" t="e">
        <f>VLOOKUP(C893,DE_PARA!H:I,2,0)</f>
        <v>#N/A</v>
      </c>
      <c r="Q893" s="11" t="e">
        <f>VLOOKUP(F893,'BASE CONTATOS'!C:D,2,0)</f>
        <v>#N/A</v>
      </c>
    </row>
    <row r="894" spans="2:17" hidden="1" x14ac:dyDescent="0.3">
      <c r="B894">
        <f>CSV!M893</f>
        <v>2020</v>
      </c>
      <c r="C894">
        <f>CSV!O893</f>
        <v>8</v>
      </c>
      <c r="D894" s="6">
        <f>CSV!P893</f>
        <v>5</v>
      </c>
      <c r="F894">
        <f>CSV!K893</f>
        <v>98663</v>
      </c>
      <c r="G894">
        <f>CSV!L893</f>
        <v>9087</v>
      </c>
      <c r="H894" t="str">
        <f>IFERROR(VLOOKUP(G894,Sheet3!B:C,2,0),"")</f>
        <v>FARINHA</v>
      </c>
      <c r="I894">
        <v>7</v>
      </c>
      <c r="K894">
        <f>VLOOKUP(G894,Sheet3!B:E,4,0)</f>
        <v>19.399999999999999</v>
      </c>
      <c r="O894" s="10">
        <f t="shared" si="13"/>
        <v>19.399999999999999</v>
      </c>
      <c r="P894" s="11" t="str">
        <f>VLOOKUP(C894,DE_PARA!H:I,2,0)</f>
        <v>Agosto</v>
      </c>
      <c r="Q894" s="11" t="str">
        <f>VLOOKUP(F894,'BASE CONTATOS'!C:D,2,0)</f>
        <v>Natalia</v>
      </c>
    </row>
    <row r="895" spans="2:17" hidden="1" x14ac:dyDescent="0.3">
      <c r="B895" t="str">
        <f>CSV!M894</f>
        <v/>
      </c>
      <c r="C895" t="str">
        <f>CSV!O894</f>
        <v/>
      </c>
      <c r="D895" s="6" t="e">
        <f>CSV!P894</f>
        <v>#VALUE!</v>
      </c>
      <c r="F895" t="str">
        <f>CSV!K894</f>
        <v/>
      </c>
      <c r="G895" t="str">
        <f>CSV!L894</f>
        <v/>
      </c>
      <c r="H895" t="str">
        <f>IFERROR(VLOOKUP(G895,Sheet3!B:C,2,0),"")</f>
        <v/>
      </c>
      <c r="I895">
        <v>3</v>
      </c>
      <c r="K895" t="e">
        <f>VLOOKUP(G895,Sheet3!B:E,4,0)</f>
        <v>#N/A</v>
      </c>
      <c r="O895" s="10" t="e">
        <f t="shared" si="13"/>
        <v>#N/A</v>
      </c>
      <c r="P895" s="11" t="e">
        <f>VLOOKUP(C895,DE_PARA!H:I,2,0)</f>
        <v>#N/A</v>
      </c>
      <c r="Q895" s="11" t="e">
        <f>VLOOKUP(F895,'BASE CONTATOS'!C:D,2,0)</f>
        <v>#N/A</v>
      </c>
    </row>
    <row r="896" spans="2:17" hidden="1" x14ac:dyDescent="0.3">
      <c r="B896">
        <f>CSV!M895</f>
        <v>2020</v>
      </c>
      <c r="C896">
        <f>CSV!O895</f>
        <v>8</v>
      </c>
      <c r="D896" s="6">
        <f>CSV!P895</f>
        <v>28</v>
      </c>
      <c r="F896">
        <f>CSV!K895</f>
        <v>90364</v>
      </c>
      <c r="G896">
        <f>CSV!L895</f>
        <v>988</v>
      </c>
      <c r="H896" t="str">
        <f>IFERROR(VLOOKUP(G896,Sheet3!B:C,2,0),"")</f>
        <v>MACARRÃO</v>
      </c>
      <c r="I896">
        <v>9</v>
      </c>
      <c r="K896">
        <f>VLOOKUP(G896,Sheet3!B:E,4,0)</f>
        <v>4.75</v>
      </c>
      <c r="O896" s="10">
        <f t="shared" si="13"/>
        <v>4.75</v>
      </c>
      <c r="P896" s="11" t="str">
        <f>VLOOKUP(C896,DE_PARA!H:I,2,0)</f>
        <v>Agosto</v>
      </c>
      <c r="Q896" s="11" t="str">
        <f>VLOOKUP(F896,'BASE CONTATOS'!C:D,2,0)</f>
        <v>Thomaz</v>
      </c>
    </row>
    <row r="897" spans="2:17" hidden="1" x14ac:dyDescent="0.3">
      <c r="B897" t="str">
        <f>CSV!M896</f>
        <v/>
      </c>
      <c r="C897" t="str">
        <f>CSV!O896</f>
        <v/>
      </c>
      <c r="D897" s="6" t="e">
        <f>CSV!P896</f>
        <v>#VALUE!</v>
      </c>
      <c r="F897" t="str">
        <f>CSV!K896</f>
        <v/>
      </c>
      <c r="G897" t="str">
        <f>CSV!L896</f>
        <v/>
      </c>
      <c r="H897" t="str">
        <f>IFERROR(VLOOKUP(G897,Sheet3!B:C,2,0),"")</f>
        <v/>
      </c>
      <c r="I897">
        <v>8</v>
      </c>
      <c r="K897" t="e">
        <f>VLOOKUP(G897,Sheet3!B:E,4,0)</f>
        <v>#N/A</v>
      </c>
      <c r="O897" s="10" t="e">
        <f t="shared" si="13"/>
        <v>#N/A</v>
      </c>
      <c r="P897" s="11" t="e">
        <f>VLOOKUP(C897,DE_PARA!H:I,2,0)</f>
        <v>#N/A</v>
      </c>
      <c r="Q897" s="11" t="e">
        <f>VLOOKUP(F897,'BASE CONTATOS'!C:D,2,0)</f>
        <v>#N/A</v>
      </c>
    </row>
    <row r="898" spans="2:17" hidden="1" x14ac:dyDescent="0.3">
      <c r="B898">
        <f>CSV!M897</f>
        <v>2020</v>
      </c>
      <c r="C898">
        <f>CSV!O897</f>
        <v>8</v>
      </c>
      <c r="D898" s="6">
        <f>CSV!P897</f>
        <v>15</v>
      </c>
      <c r="F898">
        <f>CSV!K897</f>
        <v>62286</v>
      </c>
      <c r="G898">
        <f>CSV!L897</f>
        <v>2349</v>
      </c>
      <c r="H898" t="str">
        <f>IFERROR(VLOOKUP(G898,Sheet3!B:C,2,0),"")</f>
        <v>AÇÚCAR</v>
      </c>
      <c r="I898">
        <v>8</v>
      </c>
      <c r="K898">
        <f>VLOOKUP(G898,Sheet3!B:E,4,0)</f>
        <v>10.74</v>
      </c>
      <c r="O898" s="10">
        <f t="shared" si="13"/>
        <v>10.74</v>
      </c>
      <c r="P898" s="11" t="str">
        <f>VLOOKUP(C898,DE_PARA!H:I,2,0)</f>
        <v>Agosto</v>
      </c>
      <c r="Q898" s="11" t="str">
        <f>VLOOKUP(F898,'BASE CONTATOS'!C:D,2,0)</f>
        <v>Steffan</v>
      </c>
    </row>
    <row r="899" spans="2:17" hidden="1" x14ac:dyDescent="0.3">
      <c r="B899" t="str">
        <f>CSV!M898</f>
        <v/>
      </c>
      <c r="C899" t="str">
        <f>CSV!O898</f>
        <v/>
      </c>
      <c r="D899" s="6" t="e">
        <f>CSV!P898</f>
        <v>#VALUE!</v>
      </c>
      <c r="F899" t="str">
        <f>CSV!K898</f>
        <v/>
      </c>
      <c r="G899" t="str">
        <f>CSV!L898</f>
        <v/>
      </c>
      <c r="H899" t="str">
        <f>IFERROR(VLOOKUP(G899,Sheet3!B:C,2,0),"")</f>
        <v/>
      </c>
      <c r="I899">
        <v>10</v>
      </c>
      <c r="K899" t="e">
        <f>VLOOKUP(G899,Sheet3!B:E,4,0)</f>
        <v>#N/A</v>
      </c>
      <c r="O899" s="10" t="e">
        <f t="shared" ref="O899:O962" si="14">IF(K899&gt;0,K899,"PENDENTE")</f>
        <v>#N/A</v>
      </c>
      <c r="P899" s="11" t="e">
        <f>VLOOKUP(C899,DE_PARA!H:I,2,0)</f>
        <v>#N/A</v>
      </c>
      <c r="Q899" s="11" t="e">
        <f>VLOOKUP(F899,'BASE CONTATOS'!C:D,2,0)</f>
        <v>#N/A</v>
      </c>
    </row>
    <row r="900" spans="2:17" hidden="1" x14ac:dyDescent="0.3">
      <c r="B900">
        <f>CSV!M899</f>
        <v>2020</v>
      </c>
      <c r="C900">
        <f>CSV!O899</f>
        <v>8</v>
      </c>
      <c r="D900" s="6">
        <f>CSV!P899</f>
        <v>20</v>
      </c>
      <c r="F900">
        <f>CSV!K899</f>
        <v>57543</v>
      </c>
      <c r="G900">
        <f>CSV!L899</f>
        <v>2349</v>
      </c>
      <c r="H900" t="str">
        <f>IFERROR(VLOOKUP(G900,Sheet3!B:C,2,0),"")</f>
        <v>AÇÚCAR</v>
      </c>
      <c r="I900">
        <v>10</v>
      </c>
      <c r="K900">
        <f>VLOOKUP(G900,Sheet3!B:E,4,0)</f>
        <v>10.74</v>
      </c>
      <c r="O900" s="10">
        <f t="shared" si="14"/>
        <v>10.74</v>
      </c>
      <c r="P900" s="11" t="str">
        <f>VLOOKUP(C900,DE_PARA!H:I,2,0)</f>
        <v>Agosto</v>
      </c>
      <c r="Q900" s="11" t="str">
        <f>VLOOKUP(F900,'BASE CONTATOS'!C:D,2,0)</f>
        <v>Stella</v>
      </c>
    </row>
    <row r="901" spans="2:17" hidden="1" x14ac:dyDescent="0.3">
      <c r="B901" t="str">
        <f>CSV!M900</f>
        <v/>
      </c>
      <c r="C901" t="str">
        <f>CSV!O900</f>
        <v/>
      </c>
      <c r="D901" s="6" t="e">
        <f>CSV!P900</f>
        <v>#VALUE!</v>
      </c>
      <c r="F901" t="str">
        <f>CSV!K900</f>
        <v/>
      </c>
      <c r="G901" t="str">
        <f>CSV!L900</f>
        <v/>
      </c>
      <c r="H901" t="str">
        <f>IFERROR(VLOOKUP(G901,Sheet3!B:C,2,0),"")</f>
        <v/>
      </c>
      <c r="I901">
        <v>6</v>
      </c>
      <c r="K901" t="e">
        <f>VLOOKUP(G901,Sheet3!B:E,4,0)</f>
        <v>#N/A</v>
      </c>
      <c r="O901" s="10" t="e">
        <f t="shared" si="14"/>
        <v>#N/A</v>
      </c>
      <c r="P901" s="11" t="e">
        <f>VLOOKUP(C901,DE_PARA!H:I,2,0)</f>
        <v>#N/A</v>
      </c>
      <c r="Q901" s="11" t="e">
        <f>VLOOKUP(F901,'BASE CONTATOS'!C:D,2,0)</f>
        <v>#N/A</v>
      </c>
    </row>
    <row r="902" spans="2:17" hidden="1" x14ac:dyDescent="0.3">
      <c r="B902">
        <f>CSV!M901</f>
        <v>2020</v>
      </c>
      <c r="C902">
        <f>CSV!O901</f>
        <v>8</v>
      </c>
      <c r="D902" s="6">
        <f>CSV!P901</f>
        <v>21</v>
      </c>
      <c r="F902">
        <f>CSV!K901</f>
        <v>62900</v>
      </c>
      <c r="G902">
        <f>CSV!L901</f>
        <v>988</v>
      </c>
      <c r="H902" t="str">
        <f>IFERROR(VLOOKUP(G902,Sheet3!B:C,2,0),"")</f>
        <v>MACARRÃO</v>
      </c>
      <c r="I902">
        <v>10</v>
      </c>
      <c r="K902">
        <f>VLOOKUP(G902,Sheet3!B:E,4,0)</f>
        <v>4.75</v>
      </c>
      <c r="O902" s="10">
        <f t="shared" si="14"/>
        <v>4.75</v>
      </c>
      <c r="P902" s="11" t="str">
        <f>VLOOKUP(C902,DE_PARA!H:I,2,0)</f>
        <v>Agosto</v>
      </c>
      <c r="Q902" s="11" t="str">
        <f>VLOOKUP(F902,'BASE CONTATOS'!C:D,2,0)</f>
        <v>Bial</v>
      </c>
    </row>
    <row r="903" spans="2:17" hidden="1" x14ac:dyDescent="0.3">
      <c r="B903" t="str">
        <f>CSV!M902</f>
        <v/>
      </c>
      <c r="C903" t="str">
        <f>CSV!O902</f>
        <v/>
      </c>
      <c r="D903" s="6" t="e">
        <f>CSV!P902</f>
        <v>#VALUE!</v>
      </c>
      <c r="F903" t="str">
        <f>CSV!K902</f>
        <v/>
      </c>
      <c r="G903" t="str">
        <f>CSV!L902</f>
        <v/>
      </c>
      <c r="H903" t="str">
        <f>IFERROR(VLOOKUP(G903,Sheet3!B:C,2,0),"")</f>
        <v/>
      </c>
      <c r="I903">
        <v>4</v>
      </c>
      <c r="K903" t="e">
        <f>VLOOKUP(G903,Sheet3!B:E,4,0)</f>
        <v>#N/A</v>
      </c>
      <c r="O903" s="10" t="e">
        <f t="shared" si="14"/>
        <v>#N/A</v>
      </c>
      <c r="P903" s="11" t="e">
        <f>VLOOKUP(C903,DE_PARA!H:I,2,0)</f>
        <v>#N/A</v>
      </c>
      <c r="Q903" s="11" t="e">
        <f>VLOOKUP(F903,'BASE CONTATOS'!C:D,2,0)</f>
        <v>#N/A</v>
      </c>
    </row>
    <row r="904" spans="2:17" hidden="1" x14ac:dyDescent="0.3">
      <c r="B904">
        <f>CSV!M903</f>
        <v>2020</v>
      </c>
      <c r="C904">
        <f>CSV!O903</f>
        <v>8</v>
      </c>
      <c r="D904" s="6">
        <f>CSV!P903</f>
        <v>29</v>
      </c>
      <c r="F904">
        <f>CSV!K903</f>
        <v>62286</v>
      </c>
      <c r="G904">
        <f>CSV!L903</f>
        <v>9087</v>
      </c>
      <c r="H904" t="str">
        <f>IFERROR(VLOOKUP(G904,Sheet3!B:C,2,0),"")</f>
        <v>FARINHA</v>
      </c>
      <c r="I904">
        <v>6</v>
      </c>
      <c r="K904">
        <f>VLOOKUP(G904,Sheet3!B:E,4,0)</f>
        <v>19.399999999999999</v>
      </c>
      <c r="O904" s="10">
        <f t="shared" si="14"/>
        <v>19.399999999999999</v>
      </c>
      <c r="P904" s="11" t="str">
        <f>VLOOKUP(C904,DE_PARA!H:I,2,0)</f>
        <v>Agosto</v>
      </c>
      <c r="Q904" s="11" t="str">
        <f>VLOOKUP(F904,'BASE CONTATOS'!C:D,2,0)</f>
        <v>Steffan</v>
      </c>
    </row>
    <row r="905" spans="2:17" hidden="1" x14ac:dyDescent="0.3">
      <c r="B905" t="str">
        <f>CSV!M904</f>
        <v/>
      </c>
      <c r="C905" t="str">
        <f>CSV!O904</f>
        <v/>
      </c>
      <c r="D905" s="6" t="e">
        <f>CSV!P904</f>
        <v>#VALUE!</v>
      </c>
      <c r="F905" t="str">
        <f>CSV!K904</f>
        <v/>
      </c>
      <c r="G905" t="str">
        <f>CSV!L904</f>
        <v/>
      </c>
      <c r="H905" t="str">
        <f>IFERROR(VLOOKUP(G905,Sheet3!B:C,2,0),"")</f>
        <v/>
      </c>
      <c r="I905">
        <v>3</v>
      </c>
      <c r="K905" t="e">
        <f>VLOOKUP(G905,Sheet3!B:E,4,0)</f>
        <v>#N/A</v>
      </c>
      <c r="O905" s="10" t="e">
        <f t="shared" si="14"/>
        <v>#N/A</v>
      </c>
      <c r="P905" s="11" t="e">
        <f>VLOOKUP(C905,DE_PARA!H:I,2,0)</f>
        <v>#N/A</v>
      </c>
      <c r="Q905" s="11" t="e">
        <f>VLOOKUP(F905,'BASE CONTATOS'!C:D,2,0)</f>
        <v>#N/A</v>
      </c>
    </row>
    <row r="906" spans="2:17" hidden="1" x14ac:dyDescent="0.3">
      <c r="B906">
        <f>CSV!M905</f>
        <v>2020</v>
      </c>
      <c r="C906">
        <f>CSV!O905</f>
        <v>8</v>
      </c>
      <c r="D906" s="6">
        <f>CSV!P905</f>
        <v>29</v>
      </c>
      <c r="F906">
        <f>CSV!K905</f>
        <v>56365</v>
      </c>
      <c r="G906">
        <f>CSV!L905</f>
        <v>988</v>
      </c>
      <c r="H906" t="str">
        <f>IFERROR(VLOOKUP(G906,Sheet3!B:C,2,0),"")</f>
        <v>MACARRÃO</v>
      </c>
      <c r="I906">
        <v>5</v>
      </c>
      <c r="K906">
        <f>VLOOKUP(G906,Sheet3!B:E,4,0)</f>
        <v>4.75</v>
      </c>
      <c r="O906" s="10">
        <f t="shared" si="14"/>
        <v>4.75</v>
      </c>
      <c r="P906" s="11" t="str">
        <f>VLOOKUP(C906,DE_PARA!H:I,2,0)</f>
        <v>Agosto</v>
      </c>
      <c r="Q906" s="11" t="str">
        <f>VLOOKUP(F906,'BASE CONTATOS'!C:D,2,0)</f>
        <v>Dr. Januário</v>
      </c>
    </row>
    <row r="907" spans="2:17" hidden="1" x14ac:dyDescent="0.3">
      <c r="B907" t="str">
        <f>CSV!M906</f>
        <v/>
      </c>
      <c r="C907" t="str">
        <f>CSV!O906</f>
        <v/>
      </c>
      <c r="D907" s="6" t="e">
        <f>CSV!P906</f>
        <v>#VALUE!</v>
      </c>
      <c r="F907" t="str">
        <f>CSV!K906</f>
        <v/>
      </c>
      <c r="G907" t="str">
        <f>CSV!L906</f>
        <v/>
      </c>
      <c r="H907" t="str">
        <f>IFERROR(VLOOKUP(G907,Sheet3!B:C,2,0),"")</f>
        <v/>
      </c>
      <c r="I907">
        <v>6</v>
      </c>
      <c r="K907" t="e">
        <f>VLOOKUP(G907,Sheet3!B:E,4,0)</f>
        <v>#N/A</v>
      </c>
      <c r="O907" s="10" t="e">
        <f t="shared" si="14"/>
        <v>#N/A</v>
      </c>
      <c r="P907" s="11" t="e">
        <f>VLOOKUP(C907,DE_PARA!H:I,2,0)</f>
        <v>#N/A</v>
      </c>
      <c r="Q907" s="11" t="e">
        <f>VLOOKUP(F907,'BASE CONTATOS'!C:D,2,0)</f>
        <v>#N/A</v>
      </c>
    </row>
    <row r="908" spans="2:17" hidden="1" x14ac:dyDescent="0.3">
      <c r="B908">
        <f>CSV!M907</f>
        <v>2020</v>
      </c>
      <c r="C908">
        <f>CSV!O907</f>
        <v>8</v>
      </c>
      <c r="D908" s="6">
        <f>CSV!P907</f>
        <v>10</v>
      </c>
      <c r="F908">
        <f>CSV!K907</f>
        <v>98663</v>
      </c>
      <c r="G908">
        <f>CSV!L907</f>
        <v>9096</v>
      </c>
      <c r="H908" t="str">
        <f>IFERROR(VLOOKUP(G908,Sheet3!B:C,2,0),"")</f>
        <v>AVEIA</v>
      </c>
      <c r="I908">
        <v>10</v>
      </c>
      <c r="K908">
        <f>VLOOKUP(G908,Sheet3!B:E,4,0)</f>
        <v>13.9</v>
      </c>
      <c r="O908" s="10">
        <f t="shared" si="14"/>
        <v>13.9</v>
      </c>
      <c r="P908" s="11" t="str">
        <f>VLOOKUP(C908,DE_PARA!H:I,2,0)</f>
        <v>Agosto</v>
      </c>
      <c r="Q908" s="11" t="str">
        <f>VLOOKUP(F908,'BASE CONTATOS'!C:D,2,0)</f>
        <v>Natalia</v>
      </c>
    </row>
    <row r="909" spans="2:17" hidden="1" x14ac:dyDescent="0.3">
      <c r="B909" t="str">
        <f>CSV!M908</f>
        <v/>
      </c>
      <c r="C909" t="str">
        <f>CSV!O908</f>
        <v/>
      </c>
      <c r="D909" s="6" t="e">
        <f>CSV!P908</f>
        <v>#VALUE!</v>
      </c>
      <c r="F909" t="str">
        <f>CSV!K908</f>
        <v/>
      </c>
      <c r="G909" t="str">
        <f>CSV!L908</f>
        <v/>
      </c>
      <c r="H909" t="str">
        <f>IFERROR(VLOOKUP(G909,Sheet3!B:C,2,0),"")</f>
        <v/>
      </c>
      <c r="I909">
        <v>9</v>
      </c>
      <c r="K909" t="e">
        <f>VLOOKUP(G909,Sheet3!B:E,4,0)</f>
        <v>#N/A</v>
      </c>
      <c r="O909" s="10" t="e">
        <f t="shared" si="14"/>
        <v>#N/A</v>
      </c>
      <c r="P909" s="11" t="e">
        <f>VLOOKUP(C909,DE_PARA!H:I,2,0)</f>
        <v>#N/A</v>
      </c>
      <c r="Q909" s="11" t="e">
        <f>VLOOKUP(F909,'BASE CONTATOS'!C:D,2,0)</f>
        <v>#N/A</v>
      </c>
    </row>
    <row r="910" spans="2:17" hidden="1" x14ac:dyDescent="0.3">
      <c r="B910">
        <f>CSV!M909</f>
        <v>2020</v>
      </c>
      <c r="C910">
        <f>CSV!O909</f>
        <v>8</v>
      </c>
      <c r="D910" s="6">
        <f>CSV!P909</f>
        <v>30</v>
      </c>
      <c r="F910">
        <f>CSV!K909</f>
        <v>98663</v>
      </c>
      <c r="G910">
        <f>CSV!L909</f>
        <v>9084</v>
      </c>
      <c r="H910" t="str">
        <f>IFERROR(VLOOKUP(G910,Sheet3!B:C,2,0),"")</f>
        <v>MEL</v>
      </c>
      <c r="I910">
        <v>3</v>
      </c>
      <c r="K910">
        <f>VLOOKUP(G910,Sheet3!B:E,4,0)</f>
        <v>19.190000000000001</v>
      </c>
      <c r="O910" s="10">
        <f t="shared" si="14"/>
        <v>19.190000000000001</v>
      </c>
      <c r="P910" s="11" t="str">
        <f>VLOOKUP(C910,DE_PARA!H:I,2,0)</f>
        <v>Agosto</v>
      </c>
      <c r="Q910" s="11" t="str">
        <f>VLOOKUP(F910,'BASE CONTATOS'!C:D,2,0)</f>
        <v>Natalia</v>
      </c>
    </row>
    <row r="911" spans="2:17" hidden="1" x14ac:dyDescent="0.3">
      <c r="B911" t="str">
        <f>CSV!M910</f>
        <v/>
      </c>
      <c r="C911" t="str">
        <f>CSV!O910</f>
        <v/>
      </c>
      <c r="D911" s="6" t="e">
        <f>CSV!P910</f>
        <v>#VALUE!</v>
      </c>
      <c r="F911" t="str">
        <f>CSV!K910</f>
        <v/>
      </c>
      <c r="G911" t="str">
        <f>CSV!L910</f>
        <v/>
      </c>
      <c r="H911" t="str">
        <f>IFERROR(VLOOKUP(G911,Sheet3!B:C,2,0),"")</f>
        <v/>
      </c>
      <c r="I911">
        <v>7</v>
      </c>
      <c r="K911" t="e">
        <f>VLOOKUP(G911,Sheet3!B:E,4,0)</f>
        <v>#N/A</v>
      </c>
      <c r="O911" s="10" t="e">
        <f t="shared" si="14"/>
        <v>#N/A</v>
      </c>
      <c r="P911" s="11" t="e">
        <f>VLOOKUP(C911,DE_PARA!H:I,2,0)</f>
        <v>#N/A</v>
      </c>
      <c r="Q911" s="11" t="e">
        <f>VLOOKUP(F911,'BASE CONTATOS'!C:D,2,0)</f>
        <v>#N/A</v>
      </c>
    </row>
    <row r="912" spans="2:17" hidden="1" x14ac:dyDescent="0.3">
      <c r="B912">
        <f>CSV!M911</f>
        <v>2020</v>
      </c>
      <c r="C912">
        <f>CSV!O911</f>
        <v>8</v>
      </c>
      <c r="D912" s="6">
        <f>CSV!P911</f>
        <v>23</v>
      </c>
      <c r="F912">
        <f>CSV!K911</f>
        <v>62286</v>
      </c>
      <c r="G912">
        <f>CSV!L911</f>
        <v>503</v>
      </c>
      <c r="H912" t="str">
        <f>IFERROR(VLOOKUP(G912,Sheet3!B:C,2,0),"")</f>
        <v>CARVÃO</v>
      </c>
      <c r="I912">
        <v>8</v>
      </c>
      <c r="K912">
        <f>VLOOKUP(G912,Sheet3!B:E,4,0)</f>
        <v>15.94</v>
      </c>
      <c r="O912" s="10">
        <f t="shared" si="14"/>
        <v>15.94</v>
      </c>
      <c r="P912" s="11" t="str">
        <f>VLOOKUP(C912,DE_PARA!H:I,2,0)</f>
        <v>Agosto</v>
      </c>
      <c r="Q912" s="11" t="str">
        <f>VLOOKUP(F912,'BASE CONTATOS'!C:D,2,0)</f>
        <v>Steffan</v>
      </c>
    </row>
    <row r="913" spans="2:17" hidden="1" x14ac:dyDescent="0.3">
      <c r="B913" t="str">
        <f>CSV!M912</f>
        <v/>
      </c>
      <c r="C913" t="str">
        <f>CSV!O912</f>
        <v/>
      </c>
      <c r="D913" s="6" t="e">
        <f>CSV!P912</f>
        <v>#VALUE!</v>
      </c>
      <c r="F913" t="str">
        <f>CSV!K912</f>
        <v/>
      </c>
      <c r="G913" t="str">
        <f>CSV!L912</f>
        <v/>
      </c>
      <c r="H913" t="str">
        <f>IFERROR(VLOOKUP(G913,Sheet3!B:C,2,0),"")</f>
        <v/>
      </c>
      <c r="I913">
        <v>4</v>
      </c>
      <c r="K913" t="e">
        <f>VLOOKUP(G913,Sheet3!B:E,4,0)</f>
        <v>#N/A</v>
      </c>
      <c r="O913" s="10" t="e">
        <f t="shared" si="14"/>
        <v>#N/A</v>
      </c>
      <c r="P913" s="11" t="e">
        <f>VLOOKUP(C913,DE_PARA!H:I,2,0)</f>
        <v>#N/A</v>
      </c>
      <c r="Q913" s="11" t="e">
        <f>VLOOKUP(F913,'BASE CONTATOS'!C:D,2,0)</f>
        <v>#N/A</v>
      </c>
    </row>
    <row r="914" spans="2:17" hidden="1" x14ac:dyDescent="0.3">
      <c r="B914">
        <f>CSV!M913</f>
        <v>2020</v>
      </c>
      <c r="C914">
        <f>CSV!O913</f>
        <v>8</v>
      </c>
      <c r="D914" s="6">
        <f>CSV!P913</f>
        <v>16</v>
      </c>
      <c r="F914">
        <f>CSV!K913</f>
        <v>62286</v>
      </c>
      <c r="G914">
        <f>CSV!L913</f>
        <v>9084</v>
      </c>
      <c r="H914" t="str">
        <f>IFERROR(VLOOKUP(G914,Sheet3!B:C,2,0),"")</f>
        <v>MEL</v>
      </c>
      <c r="I914">
        <v>7</v>
      </c>
      <c r="K914">
        <f>VLOOKUP(G914,Sheet3!B:E,4,0)</f>
        <v>19.190000000000001</v>
      </c>
      <c r="O914" s="10">
        <f t="shared" si="14"/>
        <v>19.190000000000001</v>
      </c>
      <c r="P914" s="11" t="str">
        <f>VLOOKUP(C914,DE_PARA!H:I,2,0)</f>
        <v>Agosto</v>
      </c>
      <c r="Q914" s="11" t="str">
        <f>VLOOKUP(F914,'BASE CONTATOS'!C:D,2,0)</f>
        <v>Steffan</v>
      </c>
    </row>
    <row r="915" spans="2:17" hidden="1" x14ac:dyDescent="0.3">
      <c r="B915" t="str">
        <f>CSV!M914</f>
        <v/>
      </c>
      <c r="C915" t="str">
        <f>CSV!O914</f>
        <v/>
      </c>
      <c r="D915" s="6" t="e">
        <f>CSV!P914</f>
        <v>#VALUE!</v>
      </c>
      <c r="F915" t="str">
        <f>CSV!K914</f>
        <v/>
      </c>
      <c r="G915" t="str">
        <f>CSV!L914</f>
        <v/>
      </c>
      <c r="H915" t="str">
        <f>IFERROR(VLOOKUP(G915,Sheet3!B:C,2,0),"")</f>
        <v/>
      </c>
      <c r="I915">
        <v>4</v>
      </c>
      <c r="K915" t="e">
        <f>VLOOKUP(G915,Sheet3!B:E,4,0)</f>
        <v>#N/A</v>
      </c>
      <c r="O915" s="10" t="e">
        <f t="shared" si="14"/>
        <v>#N/A</v>
      </c>
      <c r="P915" s="11" t="e">
        <f>VLOOKUP(C915,DE_PARA!H:I,2,0)</f>
        <v>#N/A</v>
      </c>
      <c r="Q915" s="11" t="e">
        <f>VLOOKUP(F915,'BASE CONTATOS'!C:D,2,0)</f>
        <v>#N/A</v>
      </c>
    </row>
    <row r="916" spans="2:17" hidden="1" x14ac:dyDescent="0.3">
      <c r="B916">
        <f>CSV!M915</f>
        <v>2020</v>
      </c>
      <c r="C916">
        <f>CSV!O915</f>
        <v>8</v>
      </c>
      <c r="D916" s="6">
        <f>CSV!P915</f>
        <v>13</v>
      </c>
      <c r="F916">
        <f>CSV!K915</f>
        <v>27697</v>
      </c>
      <c r="G916">
        <f>CSV!L915</f>
        <v>504</v>
      </c>
      <c r="H916" t="str">
        <f>IFERROR(VLOOKUP(G916,Sheet3!B:C,2,0),"")</f>
        <v>LEITE</v>
      </c>
      <c r="I916">
        <v>3</v>
      </c>
      <c r="K916">
        <f>VLOOKUP(G916,Sheet3!B:E,4,0)</f>
        <v>3.99</v>
      </c>
      <c r="O916" s="10">
        <f t="shared" si="14"/>
        <v>3.99</v>
      </c>
      <c r="P916" s="11" t="str">
        <f>VLOOKUP(C916,DE_PARA!H:I,2,0)</f>
        <v>Agosto</v>
      </c>
      <c r="Q916" s="11" t="e">
        <f>VLOOKUP(F916,'BASE CONTATOS'!C:D,2,0)</f>
        <v>#N/A</v>
      </c>
    </row>
    <row r="917" spans="2:17" hidden="1" x14ac:dyDescent="0.3">
      <c r="B917" t="str">
        <f>CSV!M916</f>
        <v/>
      </c>
      <c r="C917" t="str">
        <f>CSV!O916</f>
        <v/>
      </c>
      <c r="D917" s="6" t="e">
        <f>CSV!P916</f>
        <v>#VALUE!</v>
      </c>
      <c r="F917" t="str">
        <f>CSV!K916</f>
        <v/>
      </c>
      <c r="G917" t="str">
        <f>CSV!L916</f>
        <v/>
      </c>
      <c r="H917" t="str">
        <f>IFERROR(VLOOKUP(G917,Sheet3!B:C,2,0),"")</f>
        <v/>
      </c>
      <c r="I917">
        <v>8</v>
      </c>
      <c r="K917" t="e">
        <f>VLOOKUP(G917,Sheet3!B:E,4,0)</f>
        <v>#N/A</v>
      </c>
      <c r="O917" s="10" t="e">
        <f t="shared" si="14"/>
        <v>#N/A</v>
      </c>
      <c r="P917" s="11" t="e">
        <f>VLOOKUP(C917,DE_PARA!H:I,2,0)</f>
        <v>#N/A</v>
      </c>
      <c r="Q917" s="11" t="e">
        <f>VLOOKUP(F917,'BASE CONTATOS'!C:D,2,0)</f>
        <v>#N/A</v>
      </c>
    </row>
    <row r="918" spans="2:17" hidden="1" x14ac:dyDescent="0.3">
      <c r="B918">
        <f>CSV!M917</f>
        <v>2020</v>
      </c>
      <c r="C918">
        <f>CSV!O917</f>
        <v>8</v>
      </c>
      <c r="D918" s="6">
        <f>CSV!P917</f>
        <v>28</v>
      </c>
      <c r="F918">
        <f>CSV!K917</f>
        <v>90364</v>
      </c>
      <c r="G918">
        <f>CSV!L917</f>
        <v>9084</v>
      </c>
      <c r="H918" t="str">
        <f>IFERROR(VLOOKUP(G918,Sheet3!B:C,2,0),"")</f>
        <v>MEL</v>
      </c>
      <c r="I918">
        <v>9</v>
      </c>
      <c r="K918">
        <f>VLOOKUP(G918,Sheet3!B:E,4,0)</f>
        <v>19.190000000000001</v>
      </c>
      <c r="O918" s="10">
        <f t="shared" si="14"/>
        <v>19.190000000000001</v>
      </c>
      <c r="P918" s="11" t="str">
        <f>VLOOKUP(C918,DE_PARA!H:I,2,0)</f>
        <v>Agosto</v>
      </c>
      <c r="Q918" s="11" t="str">
        <f>VLOOKUP(F918,'BASE CONTATOS'!C:D,2,0)</f>
        <v>Thomaz</v>
      </c>
    </row>
    <row r="919" spans="2:17" hidden="1" x14ac:dyDescent="0.3">
      <c r="B919" t="str">
        <f>CSV!M918</f>
        <v/>
      </c>
      <c r="C919" t="str">
        <f>CSV!O918</f>
        <v/>
      </c>
      <c r="D919" s="6" t="e">
        <f>CSV!P918</f>
        <v>#VALUE!</v>
      </c>
      <c r="F919" t="str">
        <f>CSV!K918</f>
        <v/>
      </c>
      <c r="G919" t="str">
        <f>CSV!L918</f>
        <v/>
      </c>
      <c r="H919" t="str">
        <f>IFERROR(VLOOKUP(G919,Sheet3!B:C,2,0),"")</f>
        <v/>
      </c>
      <c r="I919">
        <v>1</v>
      </c>
      <c r="K919" t="e">
        <f>VLOOKUP(G919,Sheet3!B:E,4,0)</f>
        <v>#N/A</v>
      </c>
      <c r="O919" s="10" t="e">
        <f t="shared" si="14"/>
        <v>#N/A</v>
      </c>
      <c r="P919" s="11" t="e">
        <f>VLOOKUP(C919,DE_PARA!H:I,2,0)</f>
        <v>#N/A</v>
      </c>
      <c r="Q919" s="11" t="e">
        <f>VLOOKUP(F919,'BASE CONTATOS'!C:D,2,0)</f>
        <v>#N/A</v>
      </c>
    </row>
    <row r="920" spans="2:17" hidden="1" x14ac:dyDescent="0.3">
      <c r="B920">
        <f>CSV!M919</f>
        <v>2020</v>
      </c>
      <c r="C920">
        <f>CSV!O919</f>
        <v>8</v>
      </c>
      <c r="D920" s="6">
        <f>CSV!P919</f>
        <v>27</v>
      </c>
      <c r="F920">
        <f>CSV!K919</f>
        <v>62286</v>
      </c>
      <c r="G920">
        <f>CSV!L919</f>
        <v>504</v>
      </c>
      <c r="H920" t="str">
        <f>IFERROR(VLOOKUP(G920,Sheet3!B:C,2,0),"")</f>
        <v>LEITE</v>
      </c>
      <c r="I920">
        <v>2</v>
      </c>
      <c r="K920">
        <f>VLOOKUP(G920,Sheet3!B:E,4,0)</f>
        <v>3.99</v>
      </c>
      <c r="O920" s="10">
        <f t="shared" si="14"/>
        <v>3.99</v>
      </c>
      <c r="P920" s="11" t="str">
        <f>VLOOKUP(C920,DE_PARA!H:I,2,0)</f>
        <v>Agosto</v>
      </c>
      <c r="Q920" s="11" t="str">
        <f>VLOOKUP(F920,'BASE CONTATOS'!C:D,2,0)</f>
        <v>Steffan</v>
      </c>
    </row>
    <row r="921" spans="2:17" hidden="1" x14ac:dyDescent="0.3">
      <c r="B921" t="str">
        <f>CSV!M920</f>
        <v/>
      </c>
      <c r="C921" t="str">
        <f>CSV!O920</f>
        <v/>
      </c>
      <c r="D921" s="6" t="e">
        <f>CSV!P920</f>
        <v>#VALUE!</v>
      </c>
      <c r="F921" t="str">
        <f>CSV!K920</f>
        <v/>
      </c>
      <c r="G921" t="str">
        <f>CSV!L920</f>
        <v/>
      </c>
      <c r="H921" t="str">
        <f>IFERROR(VLOOKUP(G921,Sheet3!B:C,2,0),"")</f>
        <v/>
      </c>
      <c r="I921">
        <v>8</v>
      </c>
      <c r="K921" t="e">
        <f>VLOOKUP(G921,Sheet3!B:E,4,0)</f>
        <v>#N/A</v>
      </c>
      <c r="O921" s="10" t="e">
        <f t="shared" si="14"/>
        <v>#N/A</v>
      </c>
      <c r="P921" s="11" t="e">
        <f>VLOOKUP(C921,DE_PARA!H:I,2,0)</f>
        <v>#N/A</v>
      </c>
      <c r="Q921" s="11" t="e">
        <f>VLOOKUP(F921,'BASE CONTATOS'!C:D,2,0)</f>
        <v>#N/A</v>
      </c>
    </row>
    <row r="922" spans="2:17" hidden="1" x14ac:dyDescent="0.3">
      <c r="B922">
        <f>CSV!M921</f>
        <v>2020</v>
      </c>
      <c r="C922">
        <f>CSV!O921</f>
        <v>8</v>
      </c>
      <c r="D922" s="6">
        <f>CSV!P921</f>
        <v>11</v>
      </c>
      <c r="F922">
        <f>CSV!K921</f>
        <v>90364</v>
      </c>
      <c r="G922">
        <f>CSV!L921</f>
        <v>2349</v>
      </c>
      <c r="H922" t="str">
        <f>IFERROR(VLOOKUP(G922,Sheet3!B:C,2,0),"")</f>
        <v>AÇÚCAR</v>
      </c>
      <c r="I922">
        <v>4</v>
      </c>
      <c r="K922">
        <f>VLOOKUP(G922,Sheet3!B:E,4,0)</f>
        <v>10.74</v>
      </c>
      <c r="O922" s="10">
        <f t="shared" si="14"/>
        <v>10.74</v>
      </c>
      <c r="P922" s="11" t="str">
        <f>VLOOKUP(C922,DE_PARA!H:I,2,0)</f>
        <v>Agosto</v>
      </c>
      <c r="Q922" s="11" t="str">
        <f>VLOOKUP(F922,'BASE CONTATOS'!C:D,2,0)</f>
        <v>Thomaz</v>
      </c>
    </row>
    <row r="923" spans="2:17" hidden="1" x14ac:dyDescent="0.3">
      <c r="B923" t="str">
        <f>CSV!M922</f>
        <v/>
      </c>
      <c r="C923" t="str">
        <f>CSV!O922</f>
        <v/>
      </c>
      <c r="D923" s="6" t="e">
        <f>CSV!P922</f>
        <v>#VALUE!</v>
      </c>
      <c r="F923" t="str">
        <f>CSV!K922</f>
        <v/>
      </c>
      <c r="G923" t="str">
        <f>CSV!L922</f>
        <v/>
      </c>
      <c r="H923" t="str">
        <f>IFERROR(VLOOKUP(G923,Sheet3!B:C,2,0),"")</f>
        <v/>
      </c>
      <c r="I923">
        <v>7</v>
      </c>
      <c r="K923" t="e">
        <f>VLOOKUP(G923,Sheet3!B:E,4,0)</f>
        <v>#N/A</v>
      </c>
      <c r="O923" s="10" t="e">
        <f t="shared" si="14"/>
        <v>#N/A</v>
      </c>
      <c r="P923" s="11" t="e">
        <f>VLOOKUP(C923,DE_PARA!H:I,2,0)</f>
        <v>#N/A</v>
      </c>
      <c r="Q923" s="11" t="e">
        <f>VLOOKUP(F923,'BASE CONTATOS'!C:D,2,0)</f>
        <v>#N/A</v>
      </c>
    </row>
    <row r="924" spans="2:17" hidden="1" x14ac:dyDescent="0.3">
      <c r="B924">
        <f>CSV!M923</f>
        <v>2020</v>
      </c>
      <c r="C924">
        <f>CSV!O923</f>
        <v>8</v>
      </c>
      <c r="D924" s="6">
        <f>CSV!P923</f>
        <v>7</v>
      </c>
      <c r="F924">
        <f>CSV!K923</f>
        <v>12278</v>
      </c>
      <c r="G924">
        <f>CSV!L923</f>
        <v>9084</v>
      </c>
      <c r="H924" t="str">
        <f>IFERROR(VLOOKUP(G924,Sheet3!B:C,2,0),"")</f>
        <v>MEL</v>
      </c>
      <c r="I924">
        <v>8</v>
      </c>
      <c r="K924">
        <f>VLOOKUP(G924,Sheet3!B:E,4,0)</f>
        <v>19.190000000000001</v>
      </c>
      <c r="O924" s="10">
        <f t="shared" si="14"/>
        <v>19.190000000000001</v>
      </c>
      <c r="P924" s="11" t="str">
        <f>VLOOKUP(C924,DE_PARA!H:I,2,0)</f>
        <v>Agosto</v>
      </c>
      <c r="Q924" s="11" t="str">
        <f>VLOOKUP(F924,'BASE CONTATOS'!C:D,2,0)</f>
        <v>Silvinha</v>
      </c>
    </row>
    <row r="925" spans="2:17" hidden="1" x14ac:dyDescent="0.3">
      <c r="B925" t="str">
        <f>CSV!M924</f>
        <v/>
      </c>
      <c r="C925" t="str">
        <f>CSV!O924</f>
        <v/>
      </c>
      <c r="D925" s="6" t="e">
        <f>CSV!P924</f>
        <v>#VALUE!</v>
      </c>
      <c r="F925" t="str">
        <f>CSV!K924</f>
        <v/>
      </c>
      <c r="G925" t="str">
        <f>CSV!L924</f>
        <v/>
      </c>
      <c r="H925" t="str">
        <f>IFERROR(VLOOKUP(G925,Sheet3!B:C,2,0),"")</f>
        <v/>
      </c>
      <c r="I925">
        <v>4</v>
      </c>
      <c r="K925" t="e">
        <f>VLOOKUP(G925,Sheet3!B:E,4,0)</f>
        <v>#N/A</v>
      </c>
      <c r="O925" s="10" t="e">
        <f t="shared" si="14"/>
        <v>#N/A</v>
      </c>
      <c r="P925" s="11" t="e">
        <f>VLOOKUP(C925,DE_PARA!H:I,2,0)</f>
        <v>#N/A</v>
      </c>
      <c r="Q925" s="11" t="e">
        <f>VLOOKUP(F925,'BASE CONTATOS'!C:D,2,0)</f>
        <v>#N/A</v>
      </c>
    </row>
    <row r="926" spans="2:17" hidden="1" x14ac:dyDescent="0.3">
      <c r="B926">
        <f>CSV!M925</f>
        <v>2020</v>
      </c>
      <c r="C926">
        <f>CSV!O925</f>
        <v>8</v>
      </c>
      <c r="D926" s="6">
        <f>CSV!P925</f>
        <v>24</v>
      </c>
      <c r="F926">
        <f>CSV!K925</f>
        <v>56365</v>
      </c>
      <c r="G926">
        <f>CSV!L925</f>
        <v>9096</v>
      </c>
      <c r="H926" t="str">
        <f>IFERROR(VLOOKUP(G926,Sheet3!B:C,2,0),"")</f>
        <v>AVEIA</v>
      </c>
      <c r="I926">
        <v>1</v>
      </c>
      <c r="K926">
        <f>VLOOKUP(G926,Sheet3!B:E,4,0)</f>
        <v>13.9</v>
      </c>
      <c r="O926" s="10">
        <f t="shared" si="14"/>
        <v>13.9</v>
      </c>
      <c r="P926" s="11" t="str">
        <f>VLOOKUP(C926,DE_PARA!H:I,2,0)</f>
        <v>Agosto</v>
      </c>
      <c r="Q926" s="11" t="str">
        <f>VLOOKUP(F926,'BASE CONTATOS'!C:D,2,0)</f>
        <v>Dr. Januário</v>
      </c>
    </row>
    <row r="927" spans="2:17" hidden="1" x14ac:dyDescent="0.3">
      <c r="B927" t="str">
        <f>CSV!M926</f>
        <v/>
      </c>
      <c r="C927" t="str">
        <f>CSV!O926</f>
        <v/>
      </c>
      <c r="D927" s="6" t="e">
        <f>CSV!P926</f>
        <v>#VALUE!</v>
      </c>
      <c r="F927" t="str">
        <f>CSV!K926</f>
        <v/>
      </c>
      <c r="G927" t="str">
        <f>CSV!L926</f>
        <v/>
      </c>
      <c r="H927" t="str">
        <f>IFERROR(VLOOKUP(G927,Sheet3!B:C,2,0),"")</f>
        <v/>
      </c>
      <c r="I927">
        <v>6</v>
      </c>
      <c r="K927" t="e">
        <f>VLOOKUP(G927,Sheet3!B:E,4,0)</f>
        <v>#N/A</v>
      </c>
      <c r="O927" s="10" t="e">
        <f t="shared" si="14"/>
        <v>#N/A</v>
      </c>
      <c r="P927" s="11" t="e">
        <f>VLOOKUP(C927,DE_PARA!H:I,2,0)</f>
        <v>#N/A</v>
      </c>
      <c r="Q927" s="11" t="e">
        <f>VLOOKUP(F927,'BASE CONTATOS'!C:D,2,0)</f>
        <v>#N/A</v>
      </c>
    </row>
    <row r="928" spans="2:17" hidden="1" x14ac:dyDescent="0.3">
      <c r="B928">
        <f>CSV!M927</f>
        <v>2020</v>
      </c>
      <c r="C928">
        <f>CSV!O927</f>
        <v>8</v>
      </c>
      <c r="D928" s="6">
        <f>CSV!P927</f>
        <v>29</v>
      </c>
      <c r="F928">
        <f>CSV!K927</f>
        <v>57543</v>
      </c>
      <c r="G928">
        <f>CSV!L927</f>
        <v>503</v>
      </c>
      <c r="H928" t="str">
        <f>IFERROR(VLOOKUP(G928,Sheet3!B:C,2,0),"")</f>
        <v>CARVÃO</v>
      </c>
      <c r="I928">
        <v>9</v>
      </c>
      <c r="K928">
        <f>VLOOKUP(G928,Sheet3!B:E,4,0)</f>
        <v>15.94</v>
      </c>
      <c r="O928" s="10">
        <f t="shared" si="14"/>
        <v>15.94</v>
      </c>
      <c r="P928" s="11" t="str">
        <f>VLOOKUP(C928,DE_PARA!H:I,2,0)</f>
        <v>Agosto</v>
      </c>
      <c r="Q928" s="11" t="str">
        <f>VLOOKUP(F928,'BASE CONTATOS'!C:D,2,0)</f>
        <v>Stella</v>
      </c>
    </row>
    <row r="929" spans="2:17" hidden="1" x14ac:dyDescent="0.3">
      <c r="B929" t="str">
        <f>CSV!M928</f>
        <v/>
      </c>
      <c r="C929" t="str">
        <f>CSV!O928</f>
        <v/>
      </c>
      <c r="D929" s="6" t="e">
        <f>CSV!P928</f>
        <v>#VALUE!</v>
      </c>
      <c r="F929" t="str">
        <f>CSV!K928</f>
        <v/>
      </c>
      <c r="G929" t="str">
        <f>CSV!L928</f>
        <v/>
      </c>
      <c r="H929" t="str">
        <f>IFERROR(VLOOKUP(G929,Sheet3!B:C,2,0),"")</f>
        <v/>
      </c>
      <c r="I929">
        <v>1</v>
      </c>
      <c r="K929" t="e">
        <f>VLOOKUP(G929,Sheet3!B:E,4,0)</f>
        <v>#N/A</v>
      </c>
      <c r="O929" s="10" t="e">
        <f t="shared" si="14"/>
        <v>#N/A</v>
      </c>
      <c r="P929" s="11" t="e">
        <f>VLOOKUP(C929,DE_PARA!H:I,2,0)</f>
        <v>#N/A</v>
      </c>
      <c r="Q929" s="11" t="e">
        <f>VLOOKUP(F929,'BASE CONTATOS'!C:D,2,0)</f>
        <v>#N/A</v>
      </c>
    </row>
    <row r="930" spans="2:17" hidden="1" x14ac:dyDescent="0.3">
      <c r="B930">
        <f>CSV!M929</f>
        <v>2020</v>
      </c>
      <c r="C930">
        <f>CSV!O929</f>
        <v>8</v>
      </c>
      <c r="D930" s="6">
        <f>CSV!P929</f>
        <v>10</v>
      </c>
      <c r="F930">
        <f>CSV!K929</f>
        <v>12278</v>
      </c>
      <c r="G930">
        <f>CSV!L929</f>
        <v>9096</v>
      </c>
      <c r="H930" t="str">
        <f>IFERROR(VLOOKUP(G930,Sheet3!B:C,2,0),"")</f>
        <v>AVEIA</v>
      </c>
      <c r="I930">
        <v>4</v>
      </c>
      <c r="K930">
        <f>VLOOKUP(G930,Sheet3!B:E,4,0)</f>
        <v>13.9</v>
      </c>
      <c r="O930" s="10">
        <f t="shared" si="14"/>
        <v>13.9</v>
      </c>
      <c r="P930" s="11" t="str">
        <f>VLOOKUP(C930,DE_PARA!H:I,2,0)</f>
        <v>Agosto</v>
      </c>
      <c r="Q930" s="11" t="str">
        <f>VLOOKUP(F930,'BASE CONTATOS'!C:D,2,0)</f>
        <v>Silvinha</v>
      </c>
    </row>
    <row r="931" spans="2:17" hidden="1" x14ac:dyDescent="0.3">
      <c r="B931" t="str">
        <f>CSV!M930</f>
        <v/>
      </c>
      <c r="C931" t="str">
        <f>CSV!O930</f>
        <v/>
      </c>
      <c r="D931" s="6" t="e">
        <f>CSV!P930</f>
        <v>#VALUE!</v>
      </c>
      <c r="F931" t="str">
        <f>CSV!K930</f>
        <v/>
      </c>
      <c r="G931" t="str">
        <f>CSV!L930</f>
        <v/>
      </c>
      <c r="H931" t="str">
        <f>IFERROR(VLOOKUP(G931,Sheet3!B:C,2,0),"")</f>
        <v/>
      </c>
      <c r="I931">
        <v>1</v>
      </c>
      <c r="K931" t="e">
        <f>VLOOKUP(G931,Sheet3!B:E,4,0)</f>
        <v>#N/A</v>
      </c>
      <c r="O931" s="10" t="e">
        <f t="shared" si="14"/>
        <v>#N/A</v>
      </c>
      <c r="P931" s="11" t="e">
        <f>VLOOKUP(C931,DE_PARA!H:I,2,0)</f>
        <v>#N/A</v>
      </c>
      <c r="Q931" s="11" t="e">
        <f>VLOOKUP(F931,'BASE CONTATOS'!C:D,2,0)</f>
        <v>#N/A</v>
      </c>
    </row>
    <row r="932" spans="2:17" hidden="1" x14ac:dyDescent="0.3">
      <c r="B932">
        <f>CSV!M931</f>
        <v>2020</v>
      </c>
      <c r="C932">
        <f>CSV!O931</f>
        <v>8</v>
      </c>
      <c r="D932" s="6">
        <f>CSV!P931</f>
        <v>21</v>
      </c>
      <c r="F932">
        <f>CSV!K931</f>
        <v>56365</v>
      </c>
      <c r="G932">
        <f>CSV!L931</f>
        <v>2349</v>
      </c>
      <c r="H932" t="str">
        <f>IFERROR(VLOOKUP(G932,Sheet3!B:C,2,0),"")</f>
        <v>AÇÚCAR</v>
      </c>
      <c r="I932">
        <v>5</v>
      </c>
      <c r="K932">
        <f>VLOOKUP(G932,Sheet3!B:E,4,0)</f>
        <v>10.74</v>
      </c>
      <c r="O932" s="10">
        <f t="shared" si="14"/>
        <v>10.74</v>
      </c>
      <c r="P932" s="11" t="str">
        <f>VLOOKUP(C932,DE_PARA!H:I,2,0)</f>
        <v>Agosto</v>
      </c>
      <c r="Q932" s="11" t="str">
        <f>VLOOKUP(F932,'BASE CONTATOS'!C:D,2,0)</f>
        <v>Dr. Januário</v>
      </c>
    </row>
    <row r="933" spans="2:17" hidden="1" x14ac:dyDescent="0.3">
      <c r="B933" t="str">
        <f>CSV!M932</f>
        <v/>
      </c>
      <c r="C933" t="str">
        <f>CSV!O932</f>
        <v/>
      </c>
      <c r="D933" s="6" t="e">
        <f>CSV!P932</f>
        <v>#VALUE!</v>
      </c>
      <c r="F933" t="str">
        <f>CSV!K932</f>
        <v/>
      </c>
      <c r="G933" t="str">
        <f>CSV!L932</f>
        <v/>
      </c>
      <c r="H933" t="str">
        <f>IFERROR(VLOOKUP(G933,Sheet3!B:C,2,0),"")</f>
        <v/>
      </c>
      <c r="I933">
        <v>10</v>
      </c>
      <c r="K933" t="e">
        <f>VLOOKUP(G933,Sheet3!B:E,4,0)</f>
        <v>#N/A</v>
      </c>
      <c r="O933" s="10" t="e">
        <f t="shared" si="14"/>
        <v>#N/A</v>
      </c>
      <c r="P933" s="11" t="e">
        <f>VLOOKUP(C933,DE_PARA!H:I,2,0)</f>
        <v>#N/A</v>
      </c>
      <c r="Q933" s="11" t="e">
        <f>VLOOKUP(F933,'BASE CONTATOS'!C:D,2,0)</f>
        <v>#N/A</v>
      </c>
    </row>
    <row r="934" spans="2:17" hidden="1" x14ac:dyDescent="0.3">
      <c r="B934">
        <f>CSV!M933</f>
        <v>2020</v>
      </c>
      <c r="C934">
        <f>CSV!O933</f>
        <v>8</v>
      </c>
      <c r="D934" s="6">
        <f>CSV!P933</f>
        <v>9</v>
      </c>
      <c r="F934">
        <f>CSV!K933</f>
        <v>27697</v>
      </c>
      <c r="G934">
        <f>CSV!L933</f>
        <v>503</v>
      </c>
      <c r="H934" t="str">
        <f>IFERROR(VLOOKUP(G934,Sheet3!B:C,2,0),"")</f>
        <v>CARVÃO</v>
      </c>
      <c r="I934">
        <v>8</v>
      </c>
      <c r="K934">
        <f>VLOOKUP(G934,Sheet3!B:E,4,0)</f>
        <v>15.94</v>
      </c>
      <c r="O934" s="10">
        <f t="shared" si="14"/>
        <v>15.94</v>
      </c>
      <c r="P934" s="11" t="str">
        <f>VLOOKUP(C934,DE_PARA!H:I,2,0)</f>
        <v>Agosto</v>
      </c>
      <c r="Q934" s="11" t="e">
        <f>VLOOKUP(F934,'BASE CONTATOS'!C:D,2,0)</f>
        <v>#N/A</v>
      </c>
    </row>
    <row r="935" spans="2:17" hidden="1" x14ac:dyDescent="0.3">
      <c r="B935" t="str">
        <f>CSV!M934</f>
        <v/>
      </c>
      <c r="C935" t="str">
        <f>CSV!O934</f>
        <v/>
      </c>
      <c r="D935" s="6" t="e">
        <f>CSV!P934</f>
        <v>#VALUE!</v>
      </c>
      <c r="F935" t="str">
        <f>CSV!K934</f>
        <v/>
      </c>
      <c r="G935" t="str">
        <f>CSV!L934</f>
        <v/>
      </c>
      <c r="H935" t="str">
        <f>IFERROR(VLOOKUP(G935,Sheet3!B:C,2,0),"")</f>
        <v/>
      </c>
      <c r="I935">
        <v>3</v>
      </c>
      <c r="K935" t="e">
        <f>VLOOKUP(G935,Sheet3!B:E,4,0)</f>
        <v>#N/A</v>
      </c>
      <c r="O935" s="10" t="e">
        <f t="shared" si="14"/>
        <v>#N/A</v>
      </c>
      <c r="P935" s="11" t="e">
        <f>VLOOKUP(C935,DE_PARA!H:I,2,0)</f>
        <v>#N/A</v>
      </c>
      <c r="Q935" s="11" t="e">
        <f>VLOOKUP(F935,'BASE CONTATOS'!C:D,2,0)</f>
        <v>#N/A</v>
      </c>
    </row>
    <row r="936" spans="2:17" hidden="1" x14ac:dyDescent="0.3">
      <c r="B936">
        <f>CSV!M935</f>
        <v>2020</v>
      </c>
      <c r="C936">
        <f>CSV!O935</f>
        <v>8</v>
      </c>
      <c r="D936" s="6">
        <f>CSV!P935</f>
        <v>4</v>
      </c>
      <c r="F936">
        <f>CSV!K935</f>
        <v>27697</v>
      </c>
      <c r="G936">
        <f>CSV!L935</f>
        <v>2349</v>
      </c>
      <c r="H936" t="str">
        <f>IFERROR(VLOOKUP(G936,Sheet3!B:C,2,0),"")</f>
        <v>AÇÚCAR</v>
      </c>
      <c r="I936">
        <v>5</v>
      </c>
      <c r="K936">
        <f>VLOOKUP(G936,Sheet3!B:E,4,0)</f>
        <v>10.74</v>
      </c>
      <c r="O936" s="10">
        <f t="shared" si="14"/>
        <v>10.74</v>
      </c>
      <c r="P936" s="11" t="str">
        <f>VLOOKUP(C936,DE_PARA!H:I,2,0)</f>
        <v>Agosto</v>
      </c>
      <c r="Q936" s="11" t="e">
        <f>VLOOKUP(F936,'BASE CONTATOS'!C:D,2,0)</f>
        <v>#N/A</v>
      </c>
    </row>
    <row r="937" spans="2:17" hidden="1" x14ac:dyDescent="0.3">
      <c r="B937" t="str">
        <f>CSV!M936</f>
        <v/>
      </c>
      <c r="C937" t="str">
        <f>CSV!O936</f>
        <v/>
      </c>
      <c r="D937" s="6" t="e">
        <f>CSV!P936</f>
        <v>#VALUE!</v>
      </c>
      <c r="F937" t="str">
        <f>CSV!K936</f>
        <v/>
      </c>
      <c r="G937" t="str">
        <f>CSV!L936</f>
        <v/>
      </c>
      <c r="H937" t="str">
        <f>IFERROR(VLOOKUP(G937,Sheet3!B:C,2,0),"")</f>
        <v/>
      </c>
      <c r="I937">
        <v>3</v>
      </c>
      <c r="K937" t="e">
        <f>VLOOKUP(G937,Sheet3!B:E,4,0)</f>
        <v>#N/A</v>
      </c>
      <c r="O937" s="10" t="e">
        <f t="shared" si="14"/>
        <v>#N/A</v>
      </c>
      <c r="P937" s="11" t="e">
        <f>VLOOKUP(C937,DE_PARA!H:I,2,0)</f>
        <v>#N/A</v>
      </c>
      <c r="Q937" s="11" t="e">
        <f>VLOOKUP(F937,'BASE CONTATOS'!C:D,2,0)</f>
        <v>#N/A</v>
      </c>
    </row>
    <row r="938" spans="2:17" hidden="1" x14ac:dyDescent="0.3">
      <c r="B938">
        <f>CSV!M937</f>
        <v>2020</v>
      </c>
      <c r="C938">
        <f>CSV!O937</f>
        <v>8</v>
      </c>
      <c r="D938" s="6">
        <f>CSV!P937</f>
        <v>27</v>
      </c>
      <c r="F938">
        <f>CSV!K937</f>
        <v>62286</v>
      </c>
      <c r="G938">
        <f>CSV!L937</f>
        <v>1164</v>
      </c>
      <c r="H938" t="str">
        <f>IFERROR(VLOOKUP(G938,Sheet3!B:C,2,0),"")</f>
        <v>QUEIJO</v>
      </c>
      <c r="I938">
        <v>1</v>
      </c>
      <c r="K938">
        <f>VLOOKUP(G938,Sheet3!B:E,4,0)</f>
        <v>27.41</v>
      </c>
      <c r="O938" s="10">
        <f t="shared" si="14"/>
        <v>27.41</v>
      </c>
      <c r="P938" s="11" t="str">
        <f>VLOOKUP(C938,DE_PARA!H:I,2,0)</f>
        <v>Agosto</v>
      </c>
      <c r="Q938" s="11" t="str">
        <f>VLOOKUP(F938,'BASE CONTATOS'!C:D,2,0)</f>
        <v>Steffan</v>
      </c>
    </row>
    <row r="939" spans="2:17" hidden="1" x14ac:dyDescent="0.3">
      <c r="B939" t="str">
        <f>CSV!M938</f>
        <v/>
      </c>
      <c r="C939" t="str">
        <f>CSV!O938</f>
        <v/>
      </c>
      <c r="D939" s="6" t="e">
        <f>CSV!P938</f>
        <v>#VALUE!</v>
      </c>
      <c r="F939" t="str">
        <f>CSV!K938</f>
        <v/>
      </c>
      <c r="G939" t="str">
        <f>CSV!L938</f>
        <v/>
      </c>
      <c r="H939" t="str">
        <f>IFERROR(VLOOKUP(G939,Sheet3!B:C,2,0),"")</f>
        <v/>
      </c>
      <c r="I939">
        <v>9</v>
      </c>
      <c r="K939" t="e">
        <f>VLOOKUP(G939,Sheet3!B:E,4,0)</f>
        <v>#N/A</v>
      </c>
      <c r="O939" s="10" t="e">
        <f t="shared" si="14"/>
        <v>#N/A</v>
      </c>
      <c r="P939" s="11" t="e">
        <f>VLOOKUP(C939,DE_PARA!H:I,2,0)</f>
        <v>#N/A</v>
      </c>
      <c r="Q939" s="11" t="e">
        <f>VLOOKUP(F939,'BASE CONTATOS'!C:D,2,0)</f>
        <v>#N/A</v>
      </c>
    </row>
    <row r="940" spans="2:17" hidden="1" x14ac:dyDescent="0.3">
      <c r="B940">
        <f>CSV!M939</f>
        <v>2020</v>
      </c>
      <c r="C940">
        <f>CSV!O939</f>
        <v>8</v>
      </c>
      <c r="D940" s="6">
        <f>CSV!P939</f>
        <v>10</v>
      </c>
      <c r="F940">
        <f>CSV!K939</f>
        <v>56365</v>
      </c>
      <c r="G940">
        <f>CSV!L939</f>
        <v>504</v>
      </c>
      <c r="H940" t="str">
        <f>IFERROR(VLOOKUP(G940,Sheet3!B:C,2,0),"")</f>
        <v>LEITE</v>
      </c>
      <c r="I940">
        <v>3</v>
      </c>
      <c r="K940">
        <f>VLOOKUP(G940,Sheet3!B:E,4,0)</f>
        <v>3.99</v>
      </c>
      <c r="O940" s="10">
        <f t="shared" si="14"/>
        <v>3.99</v>
      </c>
      <c r="P940" s="11" t="str">
        <f>VLOOKUP(C940,DE_PARA!H:I,2,0)</f>
        <v>Agosto</v>
      </c>
      <c r="Q940" s="11" t="str">
        <f>VLOOKUP(F940,'BASE CONTATOS'!C:D,2,0)</f>
        <v>Dr. Januário</v>
      </c>
    </row>
    <row r="941" spans="2:17" hidden="1" x14ac:dyDescent="0.3">
      <c r="B941" t="str">
        <f>CSV!M940</f>
        <v/>
      </c>
      <c r="C941" t="str">
        <f>CSV!O940</f>
        <v/>
      </c>
      <c r="D941" s="6" t="e">
        <f>CSV!P940</f>
        <v>#VALUE!</v>
      </c>
      <c r="F941" t="str">
        <f>CSV!K940</f>
        <v/>
      </c>
      <c r="G941" t="str">
        <f>CSV!L940</f>
        <v/>
      </c>
      <c r="H941" t="str">
        <f>IFERROR(VLOOKUP(G941,Sheet3!B:C,2,0),"")</f>
        <v/>
      </c>
      <c r="I941">
        <v>4</v>
      </c>
      <c r="K941" t="e">
        <f>VLOOKUP(G941,Sheet3!B:E,4,0)</f>
        <v>#N/A</v>
      </c>
      <c r="O941" s="10" t="e">
        <f t="shared" si="14"/>
        <v>#N/A</v>
      </c>
      <c r="P941" s="11" t="e">
        <f>VLOOKUP(C941,DE_PARA!H:I,2,0)</f>
        <v>#N/A</v>
      </c>
      <c r="Q941" s="11" t="e">
        <f>VLOOKUP(F941,'BASE CONTATOS'!C:D,2,0)</f>
        <v>#N/A</v>
      </c>
    </row>
    <row r="942" spans="2:17" hidden="1" x14ac:dyDescent="0.3">
      <c r="B942">
        <f>CSV!M941</f>
        <v>2020</v>
      </c>
      <c r="C942">
        <f>CSV!O941</f>
        <v>8</v>
      </c>
      <c r="D942" s="6">
        <f>CSV!P941</f>
        <v>1</v>
      </c>
      <c r="F942">
        <f>CSV!K941</f>
        <v>56365</v>
      </c>
      <c r="G942">
        <f>CSV!L941</f>
        <v>9084</v>
      </c>
      <c r="H942" t="str">
        <f>IFERROR(VLOOKUP(G942,Sheet3!B:C,2,0),"")</f>
        <v>MEL</v>
      </c>
      <c r="I942">
        <v>7</v>
      </c>
      <c r="K942">
        <f>VLOOKUP(G942,Sheet3!B:E,4,0)</f>
        <v>19.190000000000001</v>
      </c>
      <c r="O942" s="10">
        <f t="shared" si="14"/>
        <v>19.190000000000001</v>
      </c>
      <c r="P942" s="11" t="str">
        <f>VLOOKUP(C942,DE_PARA!H:I,2,0)</f>
        <v>Agosto</v>
      </c>
      <c r="Q942" s="11" t="str">
        <f>VLOOKUP(F942,'BASE CONTATOS'!C:D,2,0)</f>
        <v>Dr. Januário</v>
      </c>
    </row>
    <row r="943" spans="2:17" hidden="1" x14ac:dyDescent="0.3">
      <c r="B943" t="str">
        <f>CSV!M942</f>
        <v/>
      </c>
      <c r="C943" t="str">
        <f>CSV!O942</f>
        <v/>
      </c>
      <c r="D943" s="6" t="e">
        <f>CSV!P942</f>
        <v>#VALUE!</v>
      </c>
      <c r="F943" t="str">
        <f>CSV!K942</f>
        <v/>
      </c>
      <c r="G943" t="str">
        <f>CSV!L942</f>
        <v/>
      </c>
      <c r="H943" t="str">
        <f>IFERROR(VLOOKUP(G943,Sheet3!B:C,2,0),"")</f>
        <v/>
      </c>
      <c r="I943">
        <v>9</v>
      </c>
      <c r="K943" t="e">
        <f>VLOOKUP(G943,Sheet3!B:E,4,0)</f>
        <v>#N/A</v>
      </c>
      <c r="O943" s="10" t="e">
        <f t="shared" si="14"/>
        <v>#N/A</v>
      </c>
      <c r="P943" s="11" t="e">
        <f>VLOOKUP(C943,DE_PARA!H:I,2,0)</f>
        <v>#N/A</v>
      </c>
      <c r="Q943" s="11" t="e">
        <f>VLOOKUP(F943,'BASE CONTATOS'!C:D,2,0)</f>
        <v>#N/A</v>
      </c>
    </row>
    <row r="944" spans="2:17" hidden="1" x14ac:dyDescent="0.3">
      <c r="B944">
        <f>CSV!M943</f>
        <v>2020</v>
      </c>
      <c r="C944">
        <f>CSV!O943</f>
        <v>8</v>
      </c>
      <c r="D944" s="6">
        <f>CSV!P943</f>
        <v>3</v>
      </c>
      <c r="F944">
        <f>CSV!K943</f>
        <v>62286</v>
      </c>
      <c r="G944">
        <f>CSV!L943</f>
        <v>2350</v>
      </c>
      <c r="H944" t="str">
        <f>IFERROR(VLOOKUP(G944,Sheet3!B:C,2,0),"")</f>
        <v>BISCOITO</v>
      </c>
      <c r="I944">
        <v>10</v>
      </c>
      <c r="K944">
        <f>VLOOKUP(G944,Sheet3!B:E,4,0)</f>
        <v>3.94</v>
      </c>
      <c r="O944" s="10">
        <f t="shared" si="14"/>
        <v>3.94</v>
      </c>
      <c r="P944" s="11" t="str">
        <f>VLOOKUP(C944,DE_PARA!H:I,2,0)</f>
        <v>Agosto</v>
      </c>
      <c r="Q944" s="11" t="str">
        <f>VLOOKUP(F944,'BASE CONTATOS'!C:D,2,0)</f>
        <v>Steffan</v>
      </c>
    </row>
    <row r="945" spans="2:17" hidden="1" x14ac:dyDescent="0.3">
      <c r="B945" t="str">
        <f>CSV!M944</f>
        <v/>
      </c>
      <c r="C945" t="str">
        <f>CSV!O944</f>
        <v/>
      </c>
      <c r="D945" s="6" t="e">
        <f>CSV!P944</f>
        <v>#VALUE!</v>
      </c>
      <c r="F945" t="str">
        <f>CSV!K944</f>
        <v/>
      </c>
      <c r="G945" t="str">
        <f>CSV!L944</f>
        <v/>
      </c>
      <c r="H945" t="str">
        <f>IFERROR(VLOOKUP(G945,Sheet3!B:C,2,0),"")</f>
        <v/>
      </c>
      <c r="I945">
        <v>5</v>
      </c>
      <c r="K945" t="e">
        <f>VLOOKUP(G945,Sheet3!B:E,4,0)</f>
        <v>#N/A</v>
      </c>
      <c r="O945" s="10" t="e">
        <f t="shared" si="14"/>
        <v>#N/A</v>
      </c>
      <c r="P945" s="11" t="e">
        <f>VLOOKUP(C945,DE_PARA!H:I,2,0)</f>
        <v>#N/A</v>
      </c>
      <c r="Q945" s="11" t="e">
        <f>VLOOKUP(F945,'BASE CONTATOS'!C:D,2,0)</f>
        <v>#N/A</v>
      </c>
    </row>
    <row r="946" spans="2:17" hidden="1" x14ac:dyDescent="0.3">
      <c r="B946">
        <f>CSV!M945</f>
        <v>2020</v>
      </c>
      <c r="C946">
        <f>CSV!O945</f>
        <v>11</v>
      </c>
      <c r="D946" s="6">
        <f>CSV!P945</f>
        <v>22</v>
      </c>
      <c r="F946">
        <f>CSV!K945</f>
        <v>98663</v>
      </c>
      <c r="G946">
        <f>CSV!L945</f>
        <v>9400</v>
      </c>
      <c r="H946" t="str">
        <f>IFERROR(VLOOKUP(G946,Sheet3!B:C,2,0),"")</f>
        <v>NUTELLA</v>
      </c>
      <c r="I946">
        <v>3</v>
      </c>
      <c r="K946">
        <f>VLOOKUP(G946,Sheet3!B:E,4,0)</f>
        <v>36.99</v>
      </c>
      <c r="O946" s="10">
        <f t="shared" si="14"/>
        <v>36.99</v>
      </c>
      <c r="P946" s="11" t="str">
        <f>VLOOKUP(C946,DE_PARA!H:I,2,0)</f>
        <v>Novembro</v>
      </c>
      <c r="Q946" s="11" t="str">
        <f>VLOOKUP(F946,'BASE CONTATOS'!C:D,2,0)</f>
        <v>Natalia</v>
      </c>
    </row>
    <row r="947" spans="2:17" hidden="1" x14ac:dyDescent="0.3">
      <c r="B947" t="str">
        <f>CSV!M946</f>
        <v/>
      </c>
      <c r="C947" t="str">
        <f>CSV!O946</f>
        <v/>
      </c>
      <c r="D947" s="6" t="e">
        <f>CSV!P946</f>
        <v>#VALUE!</v>
      </c>
      <c r="F947" t="str">
        <f>CSV!K946</f>
        <v/>
      </c>
      <c r="G947" t="str">
        <f>CSV!L946</f>
        <v/>
      </c>
      <c r="H947" t="str">
        <f>IFERROR(VLOOKUP(G947,Sheet3!B:C,2,0),"")</f>
        <v/>
      </c>
      <c r="I947">
        <v>3</v>
      </c>
      <c r="K947" t="e">
        <f>VLOOKUP(G947,Sheet3!B:E,4,0)</f>
        <v>#N/A</v>
      </c>
      <c r="O947" s="10" t="e">
        <f t="shared" si="14"/>
        <v>#N/A</v>
      </c>
      <c r="P947" s="11" t="e">
        <f>VLOOKUP(C947,DE_PARA!H:I,2,0)</f>
        <v>#N/A</v>
      </c>
      <c r="Q947" s="11" t="e">
        <f>VLOOKUP(F947,'BASE CONTATOS'!C:D,2,0)</f>
        <v>#N/A</v>
      </c>
    </row>
    <row r="948" spans="2:17" hidden="1" x14ac:dyDescent="0.3">
      <c r="B948">
        <f>CSV!M947</f>
        <v>2020</v>
      </c>
      <c r="C948">
        <f>CSV!O947</f>
        <v>11</v>
      </c>
      <c r="D948" s="6">
        <f>CSV!P947</f>
        <v>22</v>
      </c>
      <c r="F948">
        <f>CSV!K947</f>
        <v>61673</v>
      </c>
      <c r="G948">
        <f>CSV!L947</f>
        <v>8002</v>
      </c>
      <c r="H948" t="str">
        <f>IFERROR(VLOOKUP(G948,Sheet3!B:C,2,0),"")</f>
        <v>GUARANA</v>
      </c>
      <c r="I948">
        <v>5</v>
      </c>
      <c r="K948">
        <f>VLOOKUP(G948,Sheet3!B:E,4,0)</f>
        <v>8.1999999999999993</v>
      </c>
      <c r="O948" s="10">
        <f t="shared" si="14"/>
        <v>8.1999999999999993</v>
      </c>
      <c r="P948" s="11" t="str">
        <f>VLOOKUP(C948,DE_PARA!H:I,2,0)</f>
        <v>Novembro</v>
      </c>
      <c r="Q948" s="11" t="str">
        <f>VLOOKUP(F948,'BASE CONTATOS'!C:D,2,0)</f>
        <v>Pedro</v>
      </c>
    </row>
    <row r="949" spans="2:17" hidden="1" x14ac:dyDescent="0.3">
      <c r="B949" t="str">
        <f>CSV!M948</f>
        <v/>
      </c>
      <c r="C949" t="str">
        <f>CSV!O948</f>
        <v/>
      </c>
      <c r="D949" s="6" t="e">
        <f>CSV!P948</f>
        <v>#VALUE!</v>
      </c>
      <c r="F949" t="str">
        <f>CSV!K948</f>
        <v/>
      </c>
      <c r="G949" t="str">
        <f>CSV!L948</f>
        <v/>
      </c>
      <c r="H949" t="str">
        <f>IFERROR(VLOOKUP(G949,Sheet3!B:C,2,0),"")</f>
        <v/>
      </c>
      <c r="I949">
        <v>8</v>
      </c>
      <c r="K949" t="e">
        <f>VLOOKUP(G949,Sheet3!B:E,4,0)</f>
        <v>#N/A</v>
      </c>
      <c r="O949" s="10" t="e">
        <f t="shared" si="14"/>
        <v>#N/A</v>
      </c>
      <c r="P949" s="11" t="e">
        <f>VLOOKUP(C949,DE_PARA!H:I,2,0)</f>
        <v>#N/A</v>
      </c>
      <c r="Q949" s="11" t="e">
        <f>VLOOKUP(F949,'BASE CONTATOS'!C:D,2,0)</f>
        <v>#N/A</v>
      </c>
    </row>
    <row r="950" spans="2:17" hidden="1" x14ac:dyDescent="0.3">
      <c r="B950">
        <f>CSV!M949</f>
        <v>2020</v>
      </c>
      <c r="C950">
        <f>CSV!O949</f>
        <v>11</v>
      </c>
      <c r="D950" s="6">
        <f>CSV!P949</f>
        <v>22</v>
      </c>
      <c r="F950">
        <f>CSV!K949</f>
        <v>61673</v>
      </c>
      <c r="G950">
        <f>CSV!L949</f>
        <v>4700</v>
      </c>
      <c r="H950" t="str">
        <f>IFERROR(VLOOKUP(G950,Sheet3!B:C,2,0),"")</f>
        <v>RED BULL</v>
      </c>
      <c r="I950">
        <v>4</v>
      </c>
      <c r="K950">
        <f>VLOOKUP(G950,Sheet3!B:E,4,0)</f>
        <v>9.4</v>
      </c>
      <c r="O950" s="10">
        <f t="shared" si="14"/>
        <v>9.4</v>
      </c>
      <c r="P950" s="11" t="str">
        <f>VLOOKUP(C950,DE_PARA!H:I,2,0)</f>
        <v>Novembro</v>
      </c>
      <c r="Q950" s="11" t="str">
        <f>VLOOKUP(F950,'BASE CONTATOS'!C:D,2,0)</f>
        <v>Pedro</v>
      </c>
    </row>
    <row r="951" spans="2:17" hidden="1" x14ac:dyDescent="0.3">
      <c r="B951">
        <f>CSV!M950</f>
        <v>0</v>
      </c>
      <c r="C951">
        <f>CSV!O950</f>
        <v>0</v>
      </c>
      <c r="D951" s="6">
        <f>CSV!P950</f>
        <v>0</v>
      </c>
      <c r="F951">
        <f>CSV!K950</f>
        <v>0</v>
      </c>
      <c r="G951">
        <f>CSV!L950</f>
        <v>0</v>
      </c>
      <c r="H951" t="str">
        <f>IFERROR(VLOOKUP(G951,Sheet3!B:C,2,0),"")</f>
        <v/>
      </c>
      <c r="I951">
        <v>7</v>
      </c>
      <c r="K951" t="e">
        <f>VLOOKUP(G951,Sheet3!B:E,4,0)</f>
        <v>#N/A</v>
      </c>
      <c r="O951" s="10" t="e">
        <f t="shared" si="14"/>
        <v>#N/A</v>
      </c>
      <c r="P951" s="11" t="e">
        <f>VLOOKUP(C951,DE_PARA!H:I,2,0)</f>
        <v>#N/A</v>
      </c>
      <c r="Q951" s="11" t="e">
        <f>VLOOKUP(F951,'BASE CONTATOS'!C:D,2,0)</f>
        <v>#N/A</v>
      </c>
    </row>
    <row r="952" spans="2:17" hidden="1" x14ac:dyDescent="0.3">
      <c r="B952">
        <f>CSV!M951</f>
        <v>0</v>
      </c>
      <c r="C952">
        <f>CSV!O951</f>
        <v>0</v>
      </c>
      <c r="D952" s="6">
        <f>CSV!P951</f>
        <v>0</v>
      </c>
      <c r="F952">
        <f>CSV!K951</f>
        <v>0</v>
      </c>
      <c r="G952">
        <f>CSV!L951</f>
        <v>0</v>
      </c>
      <c r="H952" t="str">
        <f>IFERROR(VLOOKUP(G952,Sheet3!B:C,2,0),"")</f>
        <v/>
      </c>
      <c r="I952">
        <v>6</v>
      </c>
      <c r="K952" t="e">
        <f>VLOOKUP(G952,Sheet3!B:E,4,0)</f>
        <v>#N/A</v>
      </c>
      <c r="O952" s="10" t="e">
        <f t="shared" si="14"/>
        <v>#N/A</v>
      </c>
      <c r="P952" s="11" t="e">
        <f>VLOOKUP(C952,DE_PARA!H:I,2,0)</f>
        <v>#N/A</v>
      </c>
      <c r="Q952" s="11" t="e">
        <f>VLOOKUP(F952,'BASE CONTATOS'!C:D,2,0)</f>
        <v>#N/A</v>
      </c>
    </row>
    <row r="953" spans="2:17" hidden="1" x14ac:dyDescent="0.3">
      <c r="B953">
        <f>CSV!M952</f>
        <v>0</v>
      </c>
      <c r="C953">
        <f>CSV!O952</f>
        <v>0</v>
      </c>
      <c r="D953" s="6">
        <f>CSV!P952</f>
        <v>0</v>
      </c>
      <c r="F953">
        <f>CSV!K952</f>
        <v>0</v>
      </c>
      <c r="G953">
        <f>CSV!L952</f>
        <v>0</v>
      </c>
      <c r="H953" t="str">
        <f>IFERROR(VLOOKUP(G953,Sheet3!B:C,2,0),"")</f>
        <v/>
      </c>
      <c r="I953">
        <v>6</v>
      </c>
      <c r="K953" t="e">
        <f>VLOOKUP(G953,Sheet3!B:E,4,0)</f>
        <v>#N/A</v>
      </c>
      <c r="O953" s="10" t="e">
        <f t="shared" si="14"/>
        <v>#N/A</v>
      </c>
      <c r="P953" s="11" t="e">
        <f>VLOOKUP(C953,DE_PARA!H:I,2,0)</f>
        <v>#N/A</v>
      </c>
      <c r="Q953" s="11" t="e">
        <f>VLOOKUP(F953,'BASE CONTATOS'!C:D,2,0)</f>
        <v>#N/A</v>
      </c>
    </row>
    <row r="954" spans="2:17" hidden="1" x14ac:dyDescent="0.3">
      <c r="B954">
        <f>CSV!M953</f>
        <v>0</v>
      </c>
      <c r="C954">
        <f>CSV!O953</f>
        <v>0</v>
      </c>
      <c r="D954" s="6">
        <f>CSV!P953</f>
        <v>0</v>
      </c>
      <c r="F954">
        <f>CSV!K953</f>
        <v>0</v>
      </c>
      <c r="G954">
        <f>CSV!L953</f>
        <v>0</v>
      </c>
      <c r="H954" t="str">
        <f>IFERROR(VLOOKUP(G954,Sheet3!B:C,2,0),"")</f>
        <v/>
      </c>
      <c r="I954">
        <v>6</v>
      </c>
      <c r="K954" t="e">
        <f>VLOOKUP(G954,Sheet3!B:E,4,0)</f>
        <v>#N/A</v>
      </c>
      <c r="O954" s="10" t="e">
        <f t="shared" si="14"/>
        <v>#N/A</v>
      </c>
      <c r="P954" s="11" t="e">
        <f>VLOOKUP(C954,DE_PARA!H:I,2,0)</f>
        <v>#N/A</v>
      </c>
      <c r="Q954" s="11" t="e">
        <f>VLOOKUP(F954,'BASE CONTATOS'!C:D,2,0)</f>
        <v>#N/A</v>
      </c>
    </row>
    <row r="955" spans="2:17" hidden="1" x14ac:dyDescent="0.3">
      <c r="B955">
        <f>CSV!M954</f>
        <v>0</v>
      </c>
      <c r="C955">
        <f>CSV!O954</f>
        <v>0</v>
      </c>
      <c r="D955" s="6">
        <f>CSV!P954</f>
        <v>0</v>
      </c>
      <c r="F955">
        <f>CSV!K954</f>
        <v>0</v>
      </c>
      <c r="G955">
        <f>CSV!L954</f>
        <v>0</v>
      </c>
      <c r="H955" t="str">
        <f>IFERROR(VLOOKUP(G955,Sheet3!B:C,2,0),"")</f>
        <v/>
      </c>
      <c r="I955">
        <v>5</v>
      </c>
      <c r="K955" t="e">
        <f>VLOOKUP(G955,Sheet3!B:E,4,0)</f>
        <v>#N/A</v>
      </c>
      <c r="O955" s="10" t="e">
        <f t="shared" si="14"/>
        <v>#N/A</v>
      </c>
      <c r="P955" s="11" t="e">
        <f>VLOOKUP(C955,DE_PARA!H:I,2,0)</f>
        <v>#N/A</v>
      </c>
      <c r="Q955" s="11" t="e">
        <f>VLOOKUP(F955,'BASE CONTATOS'!C:D,2,0)</f>
        <v>#N/A</v>
      </c>
    </row>
    <row r="956" spans="2:17" hidden="1" x14ac:dyDescent="0.3">
      <c r="B956">
        <f>CSV!M955</f>
        <v>0</v>
      </c>
      <c r="C956">
        <f>CSV!O955</f>
        <v>0</v>
      </c>
      <c r="D956" s="6">
        <f>CSV!P955</f>
        <v>0</v>
      </c>
      <c r="F956">
        <f>CSV!K955</f>
        <v>0</v>
      </c>
      <c r="G956">
        <f>CSV!L955</f>
        <v>0</v>
      </c>
      <c r="H956" t="str">
        <f>IFERROR(VLOOKUP(G956,Sheet3!B:C,2,0),"")</f>
        <v/>
      </c>
      <c r="I956">
        <v>5</v>
      </c>
      <c r="K956" t="e">
        <f>VLOOKUP(G956,Sheet3!B:E,4,0)</f>
        <v>#N/A</v>
      </c>
      <c r="O956" s="10" t="e">
        <f t="shared" si="14"/>
        <v>#N/A</v>
      </c>
      <c r="P956" s="11" t="e">
        <f>VLOOKUP(C956,DE_PARA!H:I,2,0)</f>
        <v>#N/A</v>
      </c>
      <c r="Q956" s="11" t="e">
        <f>VLOOKUP(F956,'BASE CONTATOS'!C:D,2,0)</f>
        <v>#N/A</v>
      </c>
    </row>
    <row r="957" spans="2:17" hidden="1" x14ac:dyDescent="0.3">
      <c r="B957">
        <f>CSV!M956</f>
        <v>0</v>
      </c>
      <c r="C957">
        <f>CSV!O956</f>
        <v>0</v>
      </c>
      <c r="D957" s="6">
        <f>CSV!P956</f>
        <v>0</v>
      </c>
      <c r="F957">
        <f>CSV!K956</f>
        <v>0</v>
      </c>
      <c r="G957">
        <f>CSV!L956</f>
        <v>0</v>
      </c>
      <c r="H957" t="str">
        <f>IFERROR(VLOOKUP(G957,Sheet3!B:C,2,0),"")</f>
        <v/>
      </c>
      <c r="I957">
        <v>10</v>
      </c>
      <c r="K957" t="e">
        <f>VLOOKUP(G957,Sheet3!B:E,4,0)</f>
        <v>#N/A</v>
      </c>
      <c r="O957" s="10" t="e">
        <f t="shared" si="14"/>
        <v>#N/A</v>
      </c>
      <c r="P957" s="11" t="e">
        <f>VLOOKUP(C957,DE_PARA!H:I,2,0)</f>
        <v>#N/A</v>
      </c>
      <c r="Q957" s="11" t="e">
        <f>VLOOKUP(F957,'BASE CONTATOS'!C:D,2,0)</f>
        <v>#N/A</v>
      </c>
    </row>
    <row r="958" spans="2:17" hidden="1" x14ac:dyDescent="0.3">
      <c r="B958">
        <f>CSV!M957</f>
        <v>0</v>
      </c>
      <c r="C958">
        <f>CSV!O957</f>
        <v>0</v>
      </c>
      <c r="D958" s="6">
        <f>CSV!P957</f>
        <v>0</v>
      </c>
      <c r="F958">
        <f>CSV!K957</f>
        <v>0</v>
      </c>
      <c r="G958">
        <f>CSV!L957</f>
        <v>0</v>
      </c>
      <c r="H958" t="str">
        <f>IFERROR(VLOOKUP(G958,Sheet3!B:C,2,0),"")</f>
        <v/>
      </c>
      <c r="I958">
        <v>2</v>
      </c>
      <c r="K958" t="e">
        <f>VLOOKUP(G958,Sheet3!B:E,4,0)</f>
        <v>#N/A</v>
      </c>
      <c r="O958" s="10" t="e">
        <f t="shared" si="14"/>
        <v>#N/A</v>
      </c>
      <c r="P958" s="11" t="e">
        <f>VLOOKUP(C958,DE_PARA!H:I,2,0)</f>
        <v>#N/A</v>
      </c>
      <c r="Q958" s="11" t="e">
        <f>VLOOKUP(F958,'BASE CONTATOS'!C:D,2,0)</f>
        <v>#N/A</v>
      </c>
    </row>
    <row r="959" spans="2:17" hidden="1" x14ac:dyDescent="0.3">
      <c r="B959">
        <f>CSV!M958</f>
        <v>0</v>
      </c>
      <c r="C959">
        <f>CSV!O958</f>
        <v>0</v>
      </c>
      <c r="D959" s="6">
        <f>CSV!P958</f>
        <v>0</v>
      </c>
      <c r="F959">
        <f>CSV!K958</f>
        <v>0</v>
      </c>
      <c r="G959">
        <f>CSV!L958</f>
        <v>0</v>
      </c>
      <c r="H959" t="str">
        <f>IFERROR(VLOOKUP(G959,Sheet3!B:C,2,0),"")</f>
        <v/>
      </c>
      <c r="I959">
        <v>1</v>
      </c>
      <c r="K959" t="e">
        <f>VLOOKUP(G959,Sheet3!B:E,4,0)</f>
        <v>#N/A</v>
      </c>
      <c r="O959" s="10" t="e">
        <f t="shared" si="14"/>
        <v>#N/A</v>
      </c>
      <c r="P959" s="11" t="e">
        <f>VLOOKUP(C959,DE_PARA!H:I,2,0)</f>
        <v>#N/A</v>
      </c>
      <c r="Q959" s="11" t="e">
        <f>VLOOKUP(F959,'BASE CONTATOS'!C:D,2,0)</f>
        <v>#N/A</v>
      </c>
    </row>
    <row r="960" spans="2:17" hidden="1" x14ac:dyDescent="0.3">
      <c r="B960">
        <f>CSV!M959</f>
        <v>0</v>
      </c>
      <c r="C960">
        <f>CSV!O959</f>
        <v>0</v>
      </c>
      <c r="D960" s="6">
        <f>CSV!P959</f>
        <v>0</v>
      </c>
      <c r="F960">
        <f>CSV!K959</f>
        <v>0</v>
      </c>
      <c r="G960">
        <f>CSV!L959</f>
        <v>0</v>
      </c>
      <c r="H960" t="str">
        <f>IFERROR(VLOOKUP(G960,Sheet3!B:C,2,0),"")</f>
        <v/>
      </c>
      <c r="I960">
        <v>8</v>
      </c>
      <c r="K960" t="e">
        <f>VLOOKUP(G960,Sheet3!B:E,4,0)</f>
        <v>#N/A</v>
      </c>
      <c r="O960" s="10" t="e">
        <f t="shared" si="14"/>
        <v>#N/A</v>
      </c>
      <c r="P960" s="11" t="e">
        <f>VLOOKUP(C960,DE_PARA!H:I,2,0)</f>
        <v>#N/A</v>
      </c>
      <c r="Q960" s="11" t="e">
        <f>VLOOKUP(F960,'BASE CONTATOS'!C:D,2,0)</f>
        <v>#N/A</v>
      </c>
    </row>
    <row r="961" spans="2:17" hidden="1" x14ac:dyDescent="0.3">
      <c r="B961">
        <f>CSV!M960</f>
        <v>0</v>
      </c>
      <c r="C961">
        <f>CSV!O960</f>
        <v>0</v>
      </c>
      <c r="D961" s="6">
        <f>CSV!P960</f>
        <v>0</v>
      </c>
      <c r="F961">
        <f>CSV!K960</f>
        <v>0</v>
      </c>
      <c r="G961">
        <f>CSV!L960</f>
        <v>0</v>
      </c>
      <c r="H961" t="str">
        <f>IFERROR(VLOOKUP(G961,Sheet3!B:C,2,0),"")</f>
        <v/>
      </c>
      <c r="I961">
        <v>1</v>
      </c>
      <c r="K961" t="e">
        <f>VLOOKUP(G961,Sheet3!B:E,4,0)</f>
        <v>#N/A</v>
      </c>
      <c r="O961" s="10" t="e">
        <f t="shared" si="14"/>
        <v>#N/A</v>
      </c>
      <c r="P961" s="11" t="e">
        <f>VLOOKUP(C961,DE_PARA!H:I,2,0)</f>
        <v>#N/A</v>
      </c>
      <c r="Q961" s="11" t="e">
        <f>VLOOKUP(F961,'BASE CONTATOS'!C:D,2,0)</f>
        <v>#N/A</v>
      </c>
    </row>
    <row r="962" spans="2:17" hidden="1" x14ac:dyDescent="0.3">
      <c r="B962">
        <f>CSV!M961</f>
        <v>0</v>
      </c>
      <c r="C962">
        <f>CSV!O961</f>
        <v>0</v>
      </c>
      <c r="D962" s="6">
        <f>CSV!P961</f>
        <v>0</v>
      </c>
      <c r="F962">
        <f>CSV!K961</f>
        <v>0</v>
      </c>
      <c r="G962">
        <f>CSV!L961</f>
        <v>0</v>
      </c>
      <c r="H962" t="str">
        <f>IFERROR(VLOOKUP(G962,Sheet3!B:C,2,0),"")</f>
        <v/>
      </c>
      <c r="I962">
        <v>9</v>
      </c>
      <c r="K962" t="e">
        <f>VLOOKUP(G962,Sheet3!B:E,4,0)</f>
        <v>#N/A</v>
      </c>
      <c r="O962" s="10" t="e">
        <f t="shared" si="14"/>
        <v>#N/A</v>
      </c>
      <c r="P962" s="11" t="e">
        <f>VLOOKUP(C962,DE_PARA!H:I,2,0)</f>
        <v>#N/A</v>
      </c>
      <c r="Q962" s="11" t="e">
        <f>VLOOKUP(F962,'BASE CONTATOS'!C:D,2,0)</f>
        <v>#N/A</v>
      </c>
    </row>
    <row r="963" spans="2:17" hidden="1" x14ac:dyDescent="0.3">
      <c r="B963">
        <f>CSV!M962</f>
        <v>0</v>
      </c>
      <c r="C963">
        <f>CSV!O962</f>
        <v>0</v>
      </c>
      <c r="D963" s="6">
        <f>CSV!P962</f>
        <v>0</v>
      </c>
      <c r="F963">
        <f>CSV!K962</f>
        <v>0</v>
      </c>
      <c r="G963">
        <f>CSV!L962</f>
        <v>0</v>
      </c>
      <c r="H963" t="str">
        <f>IFERROR(VLOOKUP(G963,Sheet3!B:C,2,0),"")</f>
        <v/>
      </c>
      <c r="I963">
        <v>9</v>
      </c>
      <c r="K963" t="e">
        <f>VLOOKUP(G963,Sheet3!B:E,4,0)</f>
        <v>#N/A</v>
      </c>
      <c r="O963" s="10" t="e">
        <f t="shared" ref="O963:O1026" si="15">IF(K963&gt;0,K963,"PENDENTE")</f>
        <v>#N/A</v>
      </c>
      <c r="P963" s="11" t="e">
        <f>VLOOKUP(C963,DE_PARA!H:I,2,0)</f>
        <v>#N/A</v>
      </c>
      <c r="Q963" s="11" t="e">
        <f>VLOOKUP(F963,'BASE CONTATOS'!C:D,2,0)</f>
        <v>#N/A</v>
      </c>
    </row>
    <row r="964" spans="2:17" hidden="1" x14ac:dyDescent="0.3">
      <c r="B964">
        <f>CSV!M963</f>
        <v>0</v>
      </c>
      <c r="C964">
        <f>CSV!O963</f>
        <v>0</v>
      </c>
      <c r="D964" s="6">
        <f>CSV!P963</f>
        <v>0</v>
      </c>
      <c r="F964">
        <f>CSV!K963</f>
        <v>0</v>
      </c>
      <c r="G964">
        <f>CSV!L963</f>
        <v>0</v>
      </c>
      <c r="H964" t="str">
        <f>IFERROR(VLOOKUP(G964,Sheet3!B:C,2,0),"")</f>
        <v/>
      </c>
      <c r="I964">
        <v>8</v>
      </c>
      <c r="K964" t="e">
        <f>VLOOKUP(G964,Sheet3!B:E,4,0)</f>
        <v>#N/A</v>
      </c>
      <c r="O964" s="10" t="e">
        <f t="shared" si="15"/>
        <v>#N/A</v>
      </c>
      <c r="P964" s="11" t="e">
        <f>VLOOKUP(C964,DE_PARA!H:I,2,0)</f>
        <v>#N/A</v>
      </c>
      <c r="Q964" s="11" t="e">
        <f>VLOOKUP(F964,'BASE CONTATOS'!C:D,2,0)</f>
        <v>#N/A</v>
      </c>
    </row>
    <row r="965" spans="2:17" hidden="1" x14ac:dyDescent="0.3">
      <c r="B965">
        <f>CSV!M964</f>
        <v>0</v>
      </c>
      <c r="C965">
        <f>CSV!O964</f>
        <v>0</v>
      </c>
      <c r="D965" s="6">
        <f>CSV!P964</f>
        <v>0</v>
      </c>
      <c r="F965">
        <f>CSV!K964</f>
        <v>0</v>
      </c>
      <c r="G965">
        <f>CSV!L964</f>
        <v>0</v>
      </c>
      <c r="H965" t="str">
        <f>IFERROR(VLOOKUP(G965,Sheet3!B:C,2,0),"")</f>
        <v/>
      </c>
      <c r="I965">
        <v>4</v>
      </c>
      <c r="K965" t="e">
        <f>VLOOKUP(G965,Sheet3!B:E,4,0)</f>
        <v>#N/A</v>
      </c>
      <c r="O965" s="10" t="e">
        <f t="shared" si="15"/>
        <v>#N/A</v>
      </c>
      <c r="P965" s="11" t="e">
        <f>VLOOKUP(C965,DE_PARA!H:I,2,0)</f>
        <v>#N/A</v>
      </c>
      <c r="Q965" s="11" t="e">
        <f>VLOOKUP(F965,'BASE CONTATOS'!C:D,2,0)</f>
        <v>#N/A</v>
      </c>
    </row>
    <row r="966" spans="2:17" hidden="1" x14ac:dyDescent="0.3">
      <c r="B966">
        <f>CSV!M965</f>
        <v>0</v>
      </c>
      <c r="C966">
        <f>CSV!O965</f>
        <v>0</v>
      </c>
      <c r="D966" s="6">
        <f>CSV!P965</f>
        <v>0</v>
      </c>
      <c r="F966">
        <f>CSV!K965</f>
        <v>0</v>
      </c>
      <c r="G966">
        <f>CSV!L965</f>
        <v>0</v>
      </c>
      <c r="H966" t="str">
        <f>IFERROR(VLOOKUP(G966,Sheet3!B:C,2,0),"")</f>
        <v/>
      </c>
      <c r="I966">
        <v>8</v>
      </c>
      <c r="K966" t="e">
        <f>VLOOKUP(G966,Sheet3!B:E,4,0)</f>
        <v>#N/A</v>
      </c>
      <c r="O966" s="10" t="e">
        <f t="shared" si="15"/>
        <v>#N/A</v>
      </c>
      <c r="P966" s="11" t="e">
        <f>VLOOKUP(C966,DE_PARA!H:I,2,0)</f>
        <v>#N/A</v>
      </c>
      <c r="Q966" s="11" t="e">
        <f>VLOOKUP(F966,'BASE CONTATOS'!C:D,2,0)</f>
        <v>#N/A</v>
      </c>
    </row>
    <row r="967" spans="2:17" hidden="1" x14ac:dyDescent="0.3">
      <c r="B967">
        <f>CSV!M966</f>
        <v>0</v>
      </c>
      <c r="C967">
        <f>CSV!O966</f>
        <v>0</v>
      </c>
      <c r="D967" s="6">
        <f>CSV!P966</f>
        <v>0</v>
      </c>
      <c r="F967">
        <f>CSV!K966</f>
        <v>0</v>
      </c>
      <c r="G967">
        <f>CSV!L966</f>
        <v>0</v>
      </c>
      <c r="H967" t="str">
        <f>IFERROR(VLOOKUP(G967,Sheet3!B:C,2,0),"")</f>
        <v/>
      </c>
      <c r="I967">
        <v>2</v>
      </c>
      <c r="K967" t="e">
        <f>VLOOKUP(G967,Sheet3!B:E,4,0)</f>
        <v>#N/A</v>
      </c>
      <c r="O967" s="10" t="e">
        <f t="shared" si="15"/>
        <v>#N/A</v>
      </c>
      <c r="P967" s="11" t="e">
        <f>VLOOKUP(C967,DE_PARA!H:I,2,0)</f>
        <v>#N/A</v>
      </c>
      <c r="Q967" s="11" t="e">
        <f>VLOOKUP(F967,'BASE CONTATOS'!C:D,2,0)</f>
        <v>#N/A</v>
      </c>
    </row>
    <row r="968" spans="2:17" hidden="1" x14ac:dyDescent="0.3">
      <c r="B968">
        <f>CSV!M967</f>
        <v>0</v>
      </c>
      <c r="C968">
        <f>CSV!O967</f>
        <v>0</v>
      </c>
      <c r="D968" s="6">
        <f>CSV!P967</f>
        <v>0</v>
      </c>
      <c r="F968">
        <f>CSV!K967</f>
        <v>0</v>
      </c>
      <c r="G968">
        <f>CSV!L967</f>
        <v>0</v>
      </c>
      <c r="H968" t="str">
        <f>IFERROR(VLOOKUP(G968,Sheet3!B:C,2,0),"")</f>
        <v/>
      </c>
      <c r="I968">
        <v>5</v>
      </c>
      <c r="K968" t="e">
        <f>VLOOKUP(G968,Sheet3!B:E,4,0)</f>
        <v>#N/A</v>
      </c>
      <c r="O968" s="10" t="e">
        <f t="shared" si="15"/>
        <v>#N/A</v>
      </c>
      <c r="P968" s="11" t="e">
        <f>VLOOKUP(C968,DE_PARA!H:I,2,0)</f>
        <v>#N/A</v>
      </c>
      <c r="Q968" s="11" t="e">
        <f>VLOOKUP(F968,'BASE CONTATOS'!C:D,2,0)</f>
        <v>#N/A</v>
      </c>
    </row>
    <row r="969" spans="2:17" hidden="1" x14ac:dyDescent="0.3">
      <c r="B969">
        <f>CSV!M968</f>
        <v>0</v>
      </c>
      <c r="C969">
        <f>CSV!O968</f>
        <v>0</v>
      </c>
      <c r="D969" s="6">
        <f>CSV!P968</f>
        <v>0</v>
      </c>
      <c r="F969">
        <f>CSV!K968</f>
        <v>0</v>
      </c>
      <c r="G969">
        <f>CSV!L968</f>
        <v>0</v>
      </c>
      <c r="H969" t="str">
        <f>IFERROR(VLOOKUP(G969,Sheet3!B:C,2,0),"")</f>
        <v/>
      </c>
      <c r="I969">
        <v>5</v>
      </c>
      <c r="K969" t="e">
        <f>VLOOKUP(G969,Sheet3!B:E,4,0)</f>
        <v>#N/A</v>
      </c>
      <c r="O969" s="10" t="e">
        <f t="shared" si="15"/>
        <v>#N/A</v>
      </c>
      <c r="P969" s="11" t="e">
        <f>VLOOKUP(C969,DE_PARA!H:I,2,0)</f>
        <v>#N/A</v>
      </c>
      <c r="Q969" s="11" t="e">
        <f>VLOOKUP(F969,'BASE CONTATOS'!C:D,2,0)</f>
        <v>#N/A</v>
      </c>
    </row>
    <row r="970" spans="2:17" hidden="1" x14ac:dyDescent="0.3">
      <c r="B970">
        <f>CSV!M969</f>
        <v>0</v>
      </c>
      <c r="C970">
        <f>CSV!O969</f>
        <v>0</v>
      </c>
      <c r="D970" s="6">
        <f>CSV!P969</f>
        <v>0</v>
      </c>
      <c r="F970">
        <f>CSV!K969</f>
        <v>0</v>
      </c>
      <c r="G970">
        <f>CSV!L969</f>
        <v>0</v>
      </c>
      <c r="H970" t="str">
        <f>IFERROR(VLOOKUP(G970,Sheet3!B:C,2,0),"")</f>
        <v/>
      </c>
      <c r="I970">
        <v>9</v>
      </c>
      <c r="K970" t="e">
        <f>VLOOKUP(G970,Sheet3!B:E,4,0)</f>
        <v>#N/A</v>
      </c>
      <c r="O970" s="10" t="e">
        <f t="shared" si="15"/>
        <v>#N/A</v>
      </c>
      <c r="P970" s="11" t="e">
        <f>VLOOKUP(C970,DE_PARA!H:I,2,0)</f>
        <v>#N/A</v>
      </c>
      <c r="Q970" s="11" t="e">
        <f>VLOOKUP(F970,'BASE CONTATOS'!C:D,2,0)</f>
        <v>#N/A</v>
      </c>
    </row>
    <row r="971" spans="2:17" hidden="1" x14ac:dyDescent="0.3">
      <c r="B971">
        <f>CSV!M970</f>
        <v>0</v>
      </c>
      <c r="C971">
        <f>CSV!O970</f>
        <v>0</v>
      </c>
      <c r="D971" s="6">
        <f>CSV!P970</f>
        <v>0</v>
      </c>
      <c r="F971">
        <f>CSV!K970</f>
        <v>0</v>
      </c>
      <c r="G971">
        <f>CSV!L970</f>
        <v>0</v>
      </c>
      <c r="H971" t="str">
        <f>IFERROR(VLOOKUP(G971,Sheet3!B:C,2,0),"")</f>
        <v/>
      </c>
      <c r="I971">
        <v>2</v>
      </c>
      <c r="K971" t="e">
        <f>VLOOKUP(G971,Sheet3!B:E,4,0)</f>
        <v>#N/A</v>
      </c>
      <c r="O971" s="10" t="e">
        <f t="shared" si="15"/>
        <v>#N/A</v>
      </c>
      <c r="P971" s="11" t="e">
        <f>VLOOKUP(C971,DE_PARA!H:I,2,0)</f>
        <v>#N/A</v>
      </c>
      <c r="Q971" s="11" t="e">
        <f>VLOOKUP(F971,'BASE CONTATOS'!C:D,2,0)</f>
        <v>#N/A</v>
      </c>
    </row>
    <row r="972" spans="2:17" hidden="1" x14ac:dyDescent="0.3">
      <c r="B972">
        <f>CSV!M971</f>
        <v>0</v>
      </c>
      <c r="C972">
        <f>CSV!O971</f>
        <v>0</v>
      </c>
      <c r="D972" s="6">
        <f>CSV!P971</f>
        <v>0</v>
      </c>
      <c r="F972">
        <f>CSV!K971</f>
        <v>0</v>
      </c>
      <c r="G972">
        <f>CSV!L971</f>
        <v>0</v>
      </c>
      <c r="H972" t="str">
        <f>IFERROR(VLOOKUP(G972,Sheet3!B:C,2,0),"")</f>
        <v/>
      </c>
      <c r="I972">
        <v>1</v>
      </c>
      <c r="K972" t="e">
        <f>VLOOKUP(G972,Sheet3!B:E,4,0)</f>
        <v>#N/A</v>
      </c>
      <c r="O972" s="10" t="e">
        <f t="shared" si="15"/>
        <v>#N/A</v>
      </c>
      <c r="P972" s="11" t="e">
        <f>VLOOKUP(C972,DE_PARA!H:I,2,0)</f>
        <v>#N/A</v>
      </c>
      <c r="Q972" s="11" t="e">
        <f>VLOOKUP(F972,'BASE CONTATOS'!C:D,2,0)</f>
        <v>#N/A</v>
      </c>
    </row>
    <row r="973" spans="2:17" hidden="1" x14ac:dyDescent="0.3">
      <c r="B973">
        <f>CSV!M972</f>
        <v>0</v>
      </c>
      <c r="C973">
        <f>CSV!O972</f>
        <v>0</v>
      </c>
      <c r="D973" s="6">
        <f>CSV!P972</f>
        <v>0</v>
      </c>
      <c r="F973">
        <f>CSV!K972</f>
        <v>0</v>
      </c>
      <c r="G973">
        <f>CSV!L972</f>
        <v>0</v>
      </c>
      <c r="H973" t="str">
        <f>IFERROR(VLOOKUP(G973,Sheet3!B:C,2,0),"")</f>
        <v/>
      </c>
      <c r="I973">
        <v>6</v>
      </c>
      <c r="K973" t="e">
        <f>VLOOKUP(G973,Sheet3!B:E,4,0)</f>
        <v>#N/A</v>
      </c>
      <c r="O973" s="10" t="e">
        <f t="shared" si="15"/>
        <v>#N/A</v>
      </c>
      <c r="P973" s="11" t="e">
        <f>VLOOKUP(C973,DE_PARA!H:I,2,0)</f>
        <v>#N/A</v>
      </c>
      <c r="Q973" s="11" t="e">
        <f>VLOOKUP(F973,'BASE CONTATOS'!C:D,2,0)</f>
        <v>#N/A</v>
      </c>
    </row>
    <row r="974" spans="2:17" hidden="1" x14ac:dyDescent="0.3">
      <c r="B974">
        <f>CSV!M973</f>
        <v>0</v>
      </c>
      <c r="C974">
        <f>CSV!O973</f>
        <v>0</v>
      </c>
      <c r="D974" s="6">
        <f>CSV!P973</f>
        <v>0</v>
      </c>
      <c r="F974">
        <f>CSV!K973</f>
        <v>0</v>
      </c>
      <c r="G974">
        <f>CSV!L973</f>
        <v>0</v>
      </c>
      <c r="H974" t="str">
        <f>IFERROR(VLOOKUP(G974,Sheet3!B:C,2,0),"")</f>
        <v/>
      </c>
      <c r="I974">
        <v>9</v>
      </c>
      <c r="K974" t="e">
        <f>VLOOKUP(G974,Sheet3!B:E,4,0)</f>
        <v>#N/A</v>
      </c>
      <c r="O974" s="10" t="e">
        <f t="shared" si="15"/>
        <v>#N/A</v>
      </c>
      <c r="P974" s="11" t="e">
        <f>VLOOKUP(C974,DE_PARA!H:I,2,0)</f>
        <v>#N/A</v>
      </c>
      <c r="Q974" s="11" t="e">
        <f>VLOOKUP(F974,'BASE CONTATOS'!C:D,2,0)</f>
        <v>#N/A</v>
      </c>
    </row>
    <row r="975" spans="2:17" hidden="1" x14ac:dyDescent="0.3">
      <c r="B975">
        <f>CSV!M974</f>
        <v>0</v>
      </c>
      <c r="C975">
        <f>CSV!O974</f>
        <v>0</v>
      </c>
      <c r="D975" s="6">
        <f>CSV!P974</f>
        <v>0</v>
      </c>
      <c r="F975">
        <f>CSV!K974</f>
        <v>0</v>
      </c>
      <c r="G975">
        <f>CSV!L974</f>
        <v>0</v>
      </c>
      <c r="H975" t="str">
        <f>IFERROR(VLOOKUP(G975,Sheet3!B:C,2,0),"")</f>
        <v/>
      </c>
      <c r="I975">
        <v>6</v>
      </c>
      <c r="K975" t="e">
        <f>VLOOKUP(G975,Sheet3!B:E,4,0)</f>
        <v>#N/A</v>
      </c>
      <c r="O975" s="10" t="e">
        <f t="shared" si="15"/>
        <v>#N/A</v>
      </c>
      <c r="P975" s="11" t="e">
        <f>VLOOKUP(C975,DE_PARA!H:I,2,0)</f>
        <v>#N/A</v>
      </c>
      <c r="Q975" s="11" t="e">
        <f>VLOOKUP(F975,'BASE CONTATOS'!C:D,2,0)</f>
        <v>#N/A</v>
      </c>
    </row>
    <row r="976" spans="2:17" hidden="1" x14ac:dyDescent="0.3">
      <c r="B976">
        <f>CSV!M975</f>
        <v>0</v>
      </c>
      <c r="C976">
        <f>CSV!O975</f>
        <v>0</v>
      </c>
      <c r="D976" s="6">
        <f>CSV!P975</f>
        <v>0</v>
      </c>
      <c r="F976">
        <f>CSV!K975</f>
        <v>0</v>
      </c>
      <c r="G976">
        <f>CSV!L975</f>
        <v>0</v>
      </c>
      <c r="H976" t="str">
        <f>IFERROR(VLOOKUP(G976,Sheet3!B:C,2,0),"")</f>
        <v/>
      </c>
      <c r="I976">
        <v>3</v>
      </c>
      <c r="K976" t="e">
        <f>VLOOKUP(G976,Sheet3!B:E,4,0)</f>
        <v>#N/A</v>
      </c>
      <c r="O976" s="10" t="e">
        <f t="shared" si="15"/>
        <v>#N/A</v>
      </c>
      <c r="P976" s="11" t="e">
        <f>VLOOKUP(C976,DE_PARA!H:I,2,0)</f>
        <v>#N/A</v>
      </c>
      <c r="Q976" s="11" t="e">
        <f>VLOOKUP(F976,'BASE CONTATOS'!C:D,2,0)</f>
        <v>#N/A</v>
      </c>
    </row>
    <row r="977" spans="2:17" hidden="1" x14ac:dyDescent="0.3">
      <c r="B977">
        <f>CSV!M976</f>
        <v>0</v>
      </c>
      <c r="C977">
        <f>CSV!O976</f>
        <v>0</v>
      </c>
      <c r="D977" s="6">
        <f>CSV!P976</f>
        <v>0</v>
      </c>
      <c r="F977">
        <f>CSV!K976</f>
        <v>0</v>
      </c>
      <c r="G977">
        <f>CSV!L976</f>
        <v>0</v>
      </c>
      <c r="H977" t="str">
        <f>IFERROR(VLOOKUP(G977,Sheet3!B:C,2,0),"")</f>
        <v/>
      </c>
      <c r="I977">
        <v>6</v>
      </c>
      <c r="K977" t="e">
        <f>VLOOKUP(G977,Sheet3!B:E,4,0)</f>
        <v>#N/A</v>
      </c>
      <c r="O977" s="10" t="e">
        <f t="shared" si="15"/>
        <v>#N/A</v>
      </c>
      <c r="P977" s="11" t="e">
        <f>VLOOKUP(C977,DE_PARA!H:I,2,0)</f>
        <v>#N/A</v>
      </c>
      <c r="Q977" s="11" t="e">
        <f>VLOOKUP(F977,'BASE CONTATOS'!C:D,2,0)</f>
        <v>#N/A</v>
      </c>
    </row>
    <row r="978" spans="2:17" hidden="1" x14ac:dyDescent="0.3">
      <c r="B978">
        <f>CSV!M977</f>
        <v>0</v>
      </c>
      <c r="C978">
        <f>CSV!O977</f>
        <v>0</v>
      </c>
      <c r="D978" s="6">
        <f>CSV!P977</f>
        <v>0</v>
      </c>
      <c r="F978">
        <f>CSV!K977</f>
        <v>0</v>
      </c>
      <c r="G978">
        <f>CSV!L977</f>
        <v>0</v>
      </c>
      <c r="H978" t="str">
        <f>IFERROR(VLOOKUP(G978,Sheet3!B:C,2,0),"")</f>
        <v/>
      </c>
      <c r="I978">
        <v>8</v>
      </c>
      <c r="K978" t="e">
        <f>VLOOKUP(G978,Sheet3!B:E,4,0)</f>
        <v>#N/A</v>
      </c>
      <c r="O978" s="10" t="e">
        <f t="shared" si="15"/>
        <v>#N/A</v>
      </c>
      <c r="P978" s="11" t="e">
        <f>VLOOKUP(C978,DE_PARA!H:I,2,0)</f>
        <v>#N/A</v>
      </c>
      <c r="Q978" s="11" t="e">
        <f>VLOOKUP(F978,'BASE CONTATOS'!C:D,2,0)</f>
        <v>#N/A</v>
      </c>
    </row>
    <row r="979" spans="2:17" hidden="1" x14ac:dyDescent="0.3">
      <c r="B979">
        <f>CSV!M978</f>
        <v>0</v>
      </c>
      <c r="C979">
        <f>CSV!O978</f>
        <v>0</v>
      </c>
      <c r="D979" s="6">
        <f>CSV!P978</f>
        <v>0</v>
      </c>
      <c r="F979">
        <f>CSV!K978</f>
        <v>0</v>
      </c>
      <c r="G979">
        <f>CSV!L978</f>
        <v>0</v>
      </c>
      <c r="H979" t="str">
        <f>IFERROR(VLOOKUP(G979,Sheet3!B:C,2,0),"")</f>
        <v/>
      </c>
      <c r="I979">
        <v>2</v>
      </c>
      <c r="K979" t="e">
        <f>VLOOKUP(G979,Sheet3!B:E,4,0)</f>
        <v>#N/A</v>
      </c>
      <c r="O979" s="10" t="e">
        <f t="shared" si="15"/>
        <v>#N/A</v>
      </c>
      <c r="P979" s="11" t="e">
        <f>VLOOKUP(C979,DE_PARA!H:I,2,0)</f>
        <v>#N/A</v>
      </c>
      <c r="Q979" s="11" t="e">
        <f>VLOOKUP(F979,'BASE CONTATOS'!C:D,2,0)</f>
        <v>#N/A</v>
      </c>
    </row>
    <row r="980" spans="2:17" hidden="1" x14ac:dyDescent="0.3">
      <c r="B980">
        <f>CSV!M979</f>
        <v>0</v>
      </c>
      <c r="C980">
        <f>CSV!O979</f>
        <v>0</v>
      </c>
      <c r="D980" s="6">
        <f>CSV!P979</f>
        <v>0</v>
      </c>
      <c r="F980">
        <f>CSV!K979</f>
        <v>0</v>
      </c>
      <c r="G980">
        <f>CSV!L979</f>
        <v>0</v>
      </c>
      <c r="H980" t="str">
        <f>IFERROR(VLOOKUP(G980,Sheet3!B:C,2,0),"")</f>
        <v/>
      </c>
      <c r="I980">
        <v>6</v>
      </c>
      <c r="K980" t="e">
        <f>VLOOKUP(G980,Sheet3!B:E,4,0)</f>
        <v>#N/A</v>
      </c>
      <c r="O980" s="10" t="e">
        <f t="shared" si="15"/>
        <v>#N/A</v>
      </c>
      <c r="P980" s="11" t="e">
        <f>VLOOKUP(C980,DE_PARA!H:I,2,0)</f>
        <v>#N/A</v>
      </c>
      <c r="Q980" s="11" t="e">
        <f>VLOOKUP(F980,'BASE CONTATOS'!C:D,2,0)</f>
        <v>#N/A</v>
      </c>
    </row>
    <row r="981" spans="2:17" hidden="1" x14ac:dyDescent="0.3">
      <c r="B981">
        <f>CSV!M980</f>
        <v>0</v>
      </c>
      <c r="C981">
        <f>CSV!O980</f>
        <v>0</v>
      </c>
      <c r="D981" s="6">
        <f>CSV!P980</f>
        <v>0</v>
      </c>
      <c r="F981">
        <f>CSV!K980</f>
        <v>0</v>
      </c>
      <c r="G981">
        <f>CSV!L980</f>
        <v>0</v>
      </c>
      <c r="H981" t="str">
        <f>IFERROR(VLOOKUP(G981,Sheet3!B:C,2,0),"")</f>
        <v/>
      </c>
      <c r="I981">
        <v>1</v>
      </c>
      <c r="K981" t="e">
        <f>VLOOKUP(G981,Sheet3!B:E,4,0)</f>
        <v>#N/A</v>
      </c>
      <c r="O981" s="10" t="e">
        <f t="shared" si="15"/>
        <v>#N/A</v>
      </c>
      <c r="P981" s="11" t="e">
        <f>VLOOKUP(C981,DE_PARA!H:I,2,0)</f>
        <v>#N/A</v>
      </c>
      <c r="Q981" s="11" t="e">
        <f>VLOOKUP(F981,'BASE CONTATOS'!C:D,2,0)</f>
        <v>#N/A</v>
      </c>
    </row>
    <row r="982" spans="2:17" hidden="1" x14ac:dyDescent="0.3">
      <c r="B982">
        <f>CSV!M981</f>
        <v>0</v>
      </c>
      <c r="C982">
        <f>CSV!O981</f>
        <v>0</v>
      </c>
      <c r="D982" s="6">
        <f>CSV!P981</f>
        <v>0</v>
      </c>
      <c r="F982">
        <f>CSV!K981</f>
        <v>0</v>
      </c>
      <c r="G982">
        <f>CSV!L981</f>
        <v>0</v>
      </c>
      <c r="H982" t="str">
        <f>IFERROR(VLOOKUP(G982,Sheet3!B:C,2,0),"")</f>
        <v/>
      </c>
      <c r="I982">
        <v>9</v>
      </c>
      <c r="K982" t="e">
        <f>VLOOKUP(G982,Sheet3!B:E,4,0)</f>
        <v>#N/A</v>
      </c>
      <c r="O982" s="10" t="e">
        <f t="shared" si="15"/>
        <v>#N/A</v>
      </c>
      <c r="P982" s="11" t="e">
        <f>VLOOKUP(C982,DE_PARA!H:I,2,0)</f>
        <v>#N/A</v>
      </c>
      <c r="Q982" s="11" t="e">
        <f>VLOOKUP(F982,'BASE CONTATOS'!C:D,2,0)</f>
        <v>#N/A</v>
      </c>
    </row>
    <row r="983" spans="2:17" hidden="1" x14ac:dyDescent="0.3">
      <c r="B983">
        <f>CSV!M982</f>
        <v>0</v>
      </c>
      <c r="C983">
        <f>CSV!O982</f>
        <v>0</v>
      </c>
      <c r="D983" s="6">
        <f>CSV!P982</f>
        <v>0</v>
      </c>
      <c r="F983">
        <f>CSV!K982</f>
        <v>0</v>
      </c>
      <c r="G983">
        <f>CSV!L982</f>
        <v>0</v>
      </c>
      <c r="H983" t="str">
        <f>IFERROR(VLOOKUP(G983,Sheet3!B:C,2,0),"")</f>
        <v/>
      </c>
      <c r="I983">
        <v>3</v>
      </c>
      <c r="K983" t="e">
        <f>VLOOKUP(G983,Sheet3!B:E,4,0)</f>
        <v>#N/A</v>
      </c>
      <c r="O983" s="10" t="e">
        <f t="shared" si="15"/>
        <v>#N/A</v>
      </c>
      <c r="P983" s="11" t="e">
        <f>VLOOKUP(C983,DE_PARA!H:I,2,0)</f>
        <v>#N/A</v>
      </c>
      <c r="Q983" s="11" t="e">
        <f>VLOOKUP(F983,'BASE CONTATOS'!C:D,2,0)</f>
        <v>#N/A</v>
      </c>
    </row>
    <row r="984" spans="2:17" hidden="1" x14ac:dyDescent="0.3">
      <c r="B984">
        <f>CSV!M983</f>
        <v>0</v>
      </c>
      <c r="C984">
        <f>CSV!O983</f>
        <v>0</v>
      </c>
      <c r="D984" s="6">
        <f>CSV!P983</f>
        <v>0</v>
      </c>
      <c r="F984">
        <f>CSV!K983</f>
        <v>0</v>
      </c>
      <c r="G984">
        <f>CSV!L983</f>
        <v>0</v>
      </c>
      <c r="H984" t="str">
        <f>IFERROR(VLOOKUP(G984,Sheet3!B:C,2,0),"")</f>
        <v/>
      </c>
      <c r="I984">
        <v>4</v>
      </c>
      <c r="K984" t="e">
        <f>VLOOKUP(G984,Sheet3!B:E,4,0)</f>
        <v>#N/A</v>
      </c>
      <c r="O984" s="10" t="e">
        <f t="shared" si="15"/>
        <v>#N/A</v>
      </c>
      <c r="P984" s="11" t="e">
        <f>VLOOKUP(C984,DE_PARA!H:I,2,0)</f>
        <v>#N/A</v>
      </c>
      <c r="Q984" s="11" t="e">
        <f>VLOOKUP(F984,'BASE CONTATOS'!C:D,2,0)</f>
        <v>#N/A</v>
      </c>
    </row>
    <row r="985" spans="2:17" hidden="1" x14ac:dyDescent="0.3">
      <c r="B985">
        <f>CSV!M984</f>
        <v>0</v>
      </c>
      <c r="C985">
        <f>CSV!O984</f>
        <v>0</v>
      </c>
      <c r="D985" s="6">
        <f>CSV!P984</f>
        <v>0</v>
      </c>
      <c r="F985">
        <f>CSV!K984</f>
        <v>0</v>
      </c>
      <c r="G985">
        <f>CSV!L984</f>
        <v>0</v>
      </c>
      <c r="H985" t="str">
        <f>IFERROR(VLOOKUP(G985,Sheet3!B:C,2,0),"")</f>
        <v/>
      </c>
      <c r="I985">
        <v>4</v>
      </c>
      <c r="K985" t="e">
        <f>VLOOKUP(G985,Sheet3!B:E,4,0)</f>
        <v>#N/A</v>
      </c>
      <c r="O985" s="10" t="e">
        <f t="shared" si="15"/>
        <v>#N/A</v>
      </c>
      <c r="P985" s="11" t="e">
        <f>VLOOKUP(C985,DE_PARA!H:I,2,0)</f>
        <v>#N/A</v>
      </c>
      <c r="Q985" s="11" t="e">
        <f>VLOOKUP(F985,'BASE CONTATOS'!C:D,2,0)</f>
        <v>#N/A</v>
      </c>
    </row>
    <row r="986" spans="2:17" hidden="1" x14ac:dyDescent="0.3">
      <c r="B986">
        <f>CSV!M985</f>
        <v>0</v>
      </c>
      <c r="C986">
        <f>CSV!O985</f>
        <v>0</v>
      </c>
      <c r="D986" s="6">
        <f>CSV!P985</f>
        <v>0</v>
      </c>
      <c r="F986">
        <f>CSV!K985</f>
        <v>0</v>
      </c>
      <c r="G986">
        <f>CSV!L985</f>
        <v>0</v>
      </c>
      <c r="H986" t="str">
        <f>IFERROR(VLOOKUP(G986,Sheet3!B:C,2,0),"")</f>
        <v/>
      </c>
      <c r="I986">
        <v>5</v>
      </c>
      <c r="K986" t="e">
        <f>VLOOKUP(G986,Sheet3!B:E,4,0)</f>
        <v>#N/A</v>
      </c>
      <c r="O986" s="10" t="e">
        <f t="shared" si="15"/>
        <v>#N/A</v>
      </c>
      <c r="P986" s="11" t="e">
        <f>VLOOKUP(C986,DE_PARA!H:I,2,0)</f>
        <v>#N/A</v>
      </c>
      <c r="Q986" s="11" t="e">
        <f>VLOOKUP(F986,'BASE CONTATOS'!C:D,2,0)</f>
        <v>#N/A</v>
      </c>
    </row>
    <row r="987" spans="2:17" hidden="1" x14ac:dyDescent="0.3">
      <c r="B987">
        <f>CSV!M986</f>
        <v>0</v>
      </c>
      <c r="C987">
        <f>CSV!O986</f>
        <v>0</v>
      </c>
      <c r="D987" s="6">
        <f>CSV!P986</f>
        <v>0</v>
      </c>
      <c r="F987">
        <f>CSV!K986</f>
        <v>0</v>
      </c>
      <c r="G987">
        <f>CSV!L986</f>
        <v>0</v>
      </c>
      <c r="H987" t="str">
        <f>IFERROR(VLOOKUP(G987,Sheet3!B:C,2,0),"")</f>
        <v/>
      </c>
      <c r="I987">
        <v>4</v>
      </c>
      <c r="K987" t="e">
        <f>VLOOKUP(G987,Sheet3!B:E,4,0)</f>
        <v>#N/A</v>
      </c>
      <c r="O987" s="10" t="e">
        <f t="shared" si="15"/>
        <v>#N/A</v>
      </c>
      <c r="P987" s="11" t="e">
        <f>VLOOKUP(C987,DE_PARA!H:I,2,0)</f>
        <v>#N/A</v>
      </c>
      <c r="Q987" s="11" t="e">
        <f>VLOOKUP(F987,'BASE CONTATOS'!C:D,2,0)</f>
        <v>#N/A</v>
      </c>
    </row>
    <row r="988" spans="2:17" hidden="1" x14ac:dyDescent="0.3">
      <c r="B988">
        <f>CSV!M987</f>
        <v>0</v>
      </c>
      <c r="C988">
        <f>CSV!O987</f>
        <v>0</v>
      </c>
      <c r="D988" s="6">
        <f>CSV!P987</f>
        <v>0</v>
      </c>
      <c r="F988">
        <f>CSV!K987</f>
        <v>0</v>
      </c>
      <c r="G988">
        <f>CSV!L987</f>
        <v>0</v>
      </c>
      <c r="H988" t="str">
        <f>IFERROR(VLOOKUP(G988,Sheet3!B:C,2,0),"")</f>
        <v/>
      </c>
      <c r="I988">
        <v>10</v>
      </c>
      <c r="K988" t="e">
        <f>VLOOKUP(G988,Sheet3!B:E,4,0)</f>
        <v>#N/A</v>
      </c>
      <c r="O988" s="10" t="e">
        <f t="shared" si="15"/>
        <v>#N/A</v>
      </c>
      <c r="P988" s="11" t="e">
        <f>VLOOKUP(C988,DE_PARA!H:I,2,0)</f>
        <v>#N/A</v>
      </c>
      <c r="Q988" s="11" t="e">
        <f>VLOOKUP(F988,'BASE CONTATOS'!C:D,2,0)</f>
        <v>#N/A</v>
      </c>
    </row>
    <row r="989" spans="2:17" hidden="1" x14ac:dyDescent="0.3">
      <c r="B989">
        <f>CSV!M988</f>
        <v>0</v>
      </c>
      <c r="C989">
        <f>CSV!O988</f>
        <v>0</v>
      </c>
      <c r="D989" s="6">
        <f>CSV!P988</f>
        <v>0</v>
      </c>
      <c r="F989">
        <f>CSV!K988</f>
        <v>0</v>
      </c>
      <c r="G989">
        <f>CSV!L988</f>
        <v>0</v>
      </c>
      <c r="H989" t="str">
        <f>IFERROR(VLOOKUP(G989,Sheet3!B:C,2,0),"")</f>
        <v/>
      </c>
      <c r="I989">
        <v>1</v>
      </c>
      <c r="K989" t="e">
        <f>VLOOKUP(G989,Sheet3!B:E,4,0)</f>
        <v>#N/A</v>
      </c>
      <c r="O989" s="10" t="e">
        <f t="shared" si="15"/>
        <v>#N/A</v>
      </c>
      <c r="P989" s="11" t="e">
        <f>VLOOKUP(C989,DE_PARA!H:I,2,0)</f>
        <v>#N/A</v>
      </c>
      <c r="Q989" s="11" t="e">
        <f>VLOOKUP(F989,'BASE CONTATOS'!C:D,2,0)</f>
        <v>#N/A</v>
      </c>
    </row>
    <row r="990" spans="2:17" hidden="1" x14ac:dyDescent="0.3">
      <c r="B990">
        <f>CSV!M989</f>
        <v>0</v>
      </c>
      <c r="C990">
        <f>CSV!O989</f>
        <v>0</v>
      </c>
      <c r="D990" s="6">
        <f>CSV!P989</f>
        <v>0</v>
      </c>
      <c r="F990">
        <f>CSV!K989</f>
        <v>0</v>
      </c>
      <c r="G990">
        <f>CSV!L989</f>
        <v>0</v>
      </c>
      <c r="H990" t="str">
        <f>IFERROR(VLOOKUP(G990,Sheet3!B:C,2,0),"")</f>
        <v/>
      </c>
      <c r="I990">
        <v>2</v>
      </c>
      <c r="K990" t="e">
        <f>VLOOKUP(G990,Sheet3!B:E,4,0)</f>
        <v>#N/A</v>
      </c>
      <c r="O990" s="10" t="e">
        <f t="shared" si="15"/>
        <v>#N/A</v>
      </c>
      <c r="P990" s="11" t="e">
        <f>VLOOKUP(C990,DE_PARA!H:I,2,0)</f>
        <v>#N/A</v>
      </c>
      <c r="Q990" s="11" t="e">
        <f>VLOOKUP(F990,'BASE CONTATOS'!C:D,2,0)</f>
        <v>#N/A</v>
      </c>
    </row>
    <row r="991" spans="2:17" hidden="1" x14ac:dyDescent="0.3">
      <c r="B991">
        <f>CSV!M990</f>
        <v>0</v>
      </c>
      <c r="C991">
        <f>CSV!O990</f>
        <v>0</v>
      </c>
      <c r="D991" s="6">
        <f>CSV!P990</f>
        <v>0</v>
      </c>
      <c r="F991">
        <f>CSV!K990</f>
        <v>0</v>
      </c>
      <c r="G991">
        <f>CSV!L990</f>
        <v>0</v>
      </c>
      <c r="H991" t="str">
        <f>IFERROR(VLOOKUP(G991,Sheet3!B:C,2,0),"")</f>
        <v/>
      </c>
      <c r="I991">
        <v>2</v>
      </c>
      <c r="K991" t="e">
        <f>VLOOKUP(G991,Sheet3!B:E,4,0)</f>
        <v>#N/A</v>
      </c>
      <c r="O991" s="10" t="e">
        <f t="shared" si="15"/>
        <v>#N/A</v>
      </c>
      <c r="P991" s="11" t="e">
        <f>VLOOKUP(C991,DE_PARA!H:I,2,0)</f>
        <v>#N/A</v>
      </c>
      <c r="Q991" s="11" t="e">
        <f>VLOOKUP(F991,'BASE CONTATOS'!C:D,2,0)</f>
        <v>#N/A</v>
      </c>
    </row>
    <row r="992" spans="2:17" hidden="1" x14ac:dyDescent="0.3">
      <c r="B992">
        <f>CSV!M991</f>
        <v>0</v>
      </c>
      <c r="C992">
        <f>CSV!O991</f>
        <v>0</v>
      </c>
      <c r="D992" s="6">
        <f>CSV!P991</f>
        <v>0</v>
      </c>
      <c r="F992">
        <f>CSV!K991</f>
        <v>0</v>
      </c>
      <c r="G992">
        <f>CSV!L991</f>
        <v>0</v>
      </c>
      <c r="H992" t="str">
        <f>IFERROR(VLOOKUP(G992,Sheet3!B:C,2,0),"")</f>
        <v/>
      </c>
      <c r="I992">
        <v>10</v>
      </c>
      <c r="K992" t="e">
        <f>VLOOKUP(G992,Sheet3!B:E,4,0)</f>
        <v>#N/A</v>
      </c>
      <c r="O992" s="10" t="e">
        <f t="shared" si="15"/>
        <v>#N/A</v>
      </c>
      <c r="P992" s="11" t="e">
        <f>VLOOKUP(C992,DE_PARA!H:I,2,0)</f>
        <v>#N/A</v>
      </c>
      <c r="Q992" s="11" t="e">
        <f>VLOOKUP(F992,'BASE CONTATOS'!C:D,2,0)</f>
        <v>#N/A</v>
      </c>
    </row>
    <row r="993" spans="2:17" hidden="1" x14ac:dyDescent="0.3">
      <c r="B993">
        <f>CSV!M992</f>
        <v>0</v>
      </c>
      <c r="C993">
        <f>CSV!O992</f>
        <v>0</v>
      </c>
      <c r="D993" s="6">
        <f>CSV!P992</f>
        <v>0</v>
      </c>
      <c r="F993">
        <f>CSV!K992</f>
        <v>0</v>
      </c>
      <c r="G993">
        <f>CSV!L992</f>
        <v>0</v>
      </c>
      <c r="H993" t="str">
        <f>IFERROR(VLOOKUP(G993,Sheet3!B:C,2,0),"")</f>
        <v/>
      </c>
      <c r="I993">
        <v>10</v>
      </c>
      <c r="K993" t="e">
        <f>VLOOKUP(G993,Sheet3!B:E,4,0)</f>
        <v>#N/A</v>
      </c>
      <c r="O993" s="10" t="e">
        <f t="shared" si="15"/>
        <v>#N/A</v>
      </c>
      <c r="P993" s="11" t="e">
        <f>VLOOKUP(C993,DE_PARA!H:I,2,0)</f>
        <v>#N/A</v>
      </c>
      <c r="Q993" s="11" t="e">
        <f>VLOOKUP(F993,'BASE CONTATOS'!C:D,2,0)</f>
        <v>#N/A</v>
      </c>
    </row>
    <row r="994" spans="2:17" hidden="1" x14ac:dyDescent="0.3">
      <c r="B994">
        <f>CSV!M993</f>
        <v>0</v>
      </c>
      <c r="C994">
        <f>CSV!O993</f>
        <v>0</v>
      </c>
      <c r="D994" s="6">
        <f>CSV!P993</f>
        <v>0</v>
      </c>
      <c r="F994">
        <f>CSV!K993</f>
        <v>0</v>
      </c>
      <c r="G994">
        <f>CSV!L993</f>
        <v>0</v>
      </c>
      <c r="H994" t="str">
        <f>IFERROR(VLOOKUP(G994,Sheet3!B:C,2,0),"")</f>
        <v/>
      </c>
      <c r="I994">
        <v>1</v>
      </c>
      <c r="K994" t="e">
        <f>VLOOKUP(G994,Sheet3!B:E,4,0)</f>
        <v>#N/A</v>
      </c>
      <c r="O994" s="10" t="e">
        <f t="shared" si="15"/>
        <v>#N/A</v>
      </c>
      <c r="P994" s="11" t="e">
        <f>VLOOKUP(C994,DE_PARA!H:I,2,0)</f>
        <v>#N/A</v>
      </c>
      <c r="Q994" s="11" t="e">
        <f>VLOOKUP(F994,'BASE CONTATOS'!C:D,2,0)</f>
        <v>#N/A</v>
      </c>
    </row>
    <row r="995" spans="2:17" hidden="1" x14ac:dyDescent="0.3">
      <c r="B995">
        <f>CSV!M994</f>
        <v>0</v>
      </c>
      <c r="C995">
        <f>CSV!O994</f>
        <v>0</v>
      </c>
      <c r="D995" s="6">
        <f>CSV!P994</f>
        <v>0</v>
      </c>
      <c r="F995">
        <f>CSV!K994</f>
        <v>0</v>
      </c>
      <c r="G995">
        <f>CSV!L994</f>
        <v>0</v>
      </c>
      <c r="H995" t="str">
        <f>IFERROR(VLOOKUP(G995,Sheet3!B:C,2,0),"")</f>
        <v/>
      </c>
      <c r="I995">
        <v>10</v>
      </c>
      <c r="K995" t="e">
        <f>VLOOKUP(G995,Sheet3!B:E,4,0)</f>
        <v>#N/A</v>
      </c>
      <c r="O995" s="10" t="e">
        <f t="shared" si="15"/>
        <v>#N/A</v>
      </c>
      <c r="P995" s="11" t="e">
        <f>VLOOKUP(C995,DE_PARA!H:I,2,0)</f>
        <v>#N/A</v>
      </c>
      <c r="Q995" s="11" t="e">
        <f>VLOOKUP(F995,'BASE CONTATOS'!C:D,2,0)</f>
        <v>#N/A</v>
      </c>
    </row>
    <row r="996" spans="2:17" hidden="1" x14ac:dyDescent="0.3">
      <c r="B996">
        <f>CSV!M995</f>
        <v>0</v>
      </c>
      <c r="C996">
        <f>CSV!O995</f>
        <v>0</v>
      </c>
      <c r="D996" s="6">
        <f>CSV!P995</f>
        <v>0</v>
      </c>
      <c r="F996">
        <f>CSV!K995</f>
        <v>0</v>
      </c>
      <c r="G996">
        <f>CSV!L995</f>
        <v>0</v>
      </c>
      <c r="H996" t="str">
        <f>IFERROR(VLOOKUP(G996,Sheet3!B:C,2,0),"")</f>
        <v/>
      </c>
      <c r="I996">
        <v>2</v>
      </c>
      <c r="K996" t="e">
        <f>VLOOKUP(G996,Sheet3!B:E,4,0)</f>
        <v>#N/A</v>
      </c>
      <c r="O996" s="10" t="e">
        <f t="shared" si="15"/>
        <v>#N/A</v>
      </c>
      <c r="P996" s="11" t="e">
        <f>VLOOKUP(C996,DE_PARA!H:I,2,0)</f>
        <v>#N/A</v>
      </c>
      <c r="Q996" s="11" t="e">
        <f>VLOOKUP(F996,'BASE CONTATOS'!C:D,2,0)</f>
        <v>#N/A</v>
      </c>
    </row>
    <row r="997" spans="2:17" hidden="1" x14ac:dyDescent="0.3">
      <c r="B997">
        <f>CSV!M996</f>
        <v>0</v>
      </c>
      <c r="C997">
        <f>CSV!O996</f>
        <v>0</v>
      </c>
      <c r="D997" s="6">
        <f>CSV!P996</f>
        <v>0</v>
      </c>
      <c r="F997">
        <f>CSV!K996</f>
        <v>0</v>
      </c>
      <c r="G997">
        <f>CSV!L996</f>
        <v>0</v>
      </c>
      <c r="H997" t="str">
        <f>IFERROR(VLOOKUP(G997,Sheet3!B:C,2,0),"")</f>
        <v/>
      </c>
      <c r="I997">
        <v>3</v>
      </c>
      <c r="K997" t="e">
        <f>VLOOKUP(G997,Sheet3!B:E,4,0)</f>
        <v>#N/A</v>
      </c>
      <c r="O997" s="10" t="e">
        <f t="shared" si="15"/>
        <v>#N/A</v>
      </c>
      <c r="P997" s="11" t="e">
        <f>VLOOKUP(C997,DE_PARA!H:I,2,0)</f>
        <v>#N/A</v>
      </c>
      <c r="Q997" s="11" t="e">
        <f>VLOOKUP(F997,'BASE CONTATOS'!C:D,2,0)</f>
        <v>#N/A</v>
      </c>
    </row>
    <row r="998" spans="2:17" hidden="1" x14ac:dyDescent="0.3">
      <c r="B998">
        <f>CSV!M997</f>
        <v>0</v>
      </c>
      <c r="C998">
        <f>CSV!O997</f>
        <v>0</v>
      </c>
      <c r="D998" s="6">
        <f>CSV!P997</f>
        <v>0</v>
      </c>
      <c r="F998">
        <f>CSV!K997</f>
        <v>0</v>
      </c>
      <c r="G998">
        <f>CSV!L997</f>
        <v>0</v>
      </c>
      <c r="H998" t="str">
        <f>IFERROR(VLOOKUP(G998,Sheet3!B:C,2,0),"")</f>
        <v/>
      </c>
      <c r="I998">
        <v>9</v>
      </c>
      <c r="K998" t="e">
        <f>VLOOKUP(G998,Sheet3!B:E,4,0)</f>
        <v>#N/A</v>
      </c>
      <c r="O998" s="10" t="e">
        <f t="shared" si="15"/>
        <v>#N/A</v>
      </c>
      <c r="P998" s="11" t="e">
        <f>VLOOKUP(C998,DE_PARA!H:I,2,0)</f>
        <v>#N/A</v>
      </c>
      <c r="Q998" s="11" t="e">
        <f>VLOOKUP(F998,'BASE CONTATOS'!C:D,2,0)</f>
        <v>#N/A</v>
      </c>
    </row>
    <row r="999" spans="2:17" hidden="1" x14ac:dyDescent="0.3">
      <c r="B999">
        <f>CSV!M998</f>
        <v>0</v>
      </c>
      <c r="C999">
        <f>CSV!O998</f>
        <v>0</v>
      </c>
      <c r="D999" s="6">
        <f>CSV!P998</f>
        <v>0</v>
      </c>
      <c r="F999">
        <f>CSV!K998</f>
        <v>0</v>
      </c>
      <c r="G999">
        <f>CSV!L998</f>
        <v>0</v>
      </c>
      <c r="H999" t="str">
        <f>IFERROR(VLOOKUP(G999,Sheet3!B:C,2,0),"")</f>
        <v/>
      </c>
      <c r="I999">
        <v>3</v>
      </c>
      <c r="K999" t="e">
        <f>VLOOKUP(G999,Sheet3!B:E,4,0)</f>
        <v>#N/A</v>
      </c>
      <c r="O999" s="10" t="e">
        <f t="shared" si="15"/>
        <v>#N/A</v>
      </c>
      <c r="P999" s="11" t="e">
        <f>VLOOKUP(C999,DE_PARA!H:I,2,0)</f>
        <v>#N/A</v>
      </c>
      <c r="Q999" s="11" t="e">
        <f>VLOOKUP(F999,'BASE CONTATOS'!C:D,2,0)</f>
        <v>#N/A</v>
      </c>
    </row>
    <row r="1000" spans="2:17" hidden="1" x14ac:dyDescent="0.3">
      <c r="B1000">
        <f>CSV!M999</f>
        <v>0</v>
      </c>
      <c r="C1000">
        <f>CSV!O999</f>
        <v>0</v>
      </c>
      <c r="D1000" s="6">
        <f>CSV!P999</f>
        <v>0</v>
      </c>
      <c r="F1000">
        <f>CSV!K999</f>
        <v>0</v>
      </c>
      <c r="G1000">
        <f>CSV!L999</f>
        <v>0</v>
      </c>
      <c r="H1000" t="str">
        <f>IFERROR(VLOOKUP(G1000,Sheet3!B:C,2,0),"")</f>
        <v/>
      </c>
      <c r="I1000">
        <v>7</v>
      </c>
      <c r="K1000" t="e">
        <f>VLOOKUP(G1000,Sheet3!B:E,4,0)</f>
        <v>#N/A</v>
      </c>
      <c r="O1000" s="10" t="e">
        <f t="shared" si="15"/>
        <v>#N/A</v>
      </c>
      <c r="P1000" s="11" t="e">
        <f>VLOOKUP(C1000,DE_PARA!H:I,2,0)</f>
        <v>#N/A</v>
      </c>
      <c r="Q1000" s="11" t="e">
        <f>VLOOKUP(F1000,'BASE CONTATOS'!C:D,2,0)</f>
        <v>#N/A</v>
      </c>
    </row>
    <row r="1001" spans="2:17" hidden="1" x14ac:dyDescent="0.3">
      <c r="B1001">
        <f>CSV!M1000</f>
        <v>0</v>
      </c>
      <c r="C1001">
        <f>CSV!O1000</f>
        <v>0</v>
      </c>
      <c r="D1001" s="6">
        <f>CSV!P1000</f>
        <v>0</v>
      </c>
      <c r="F1001">
        <f>CSV!K1000</f>
        <v>0</v>
      </c>
      <c r="G1001">
        <f>CSV!L1000</f>
        <v>0</v>
      </c>
      <c r="H1001" t="str">
        <f>IFERROR(VLOOKUP(G1001,Sheet3!B:C,2,0),"")</f>
        <v/>
      </c>
      <c r="I1001">
        <v>6</v>
      </c>
      <c r="K1001" t="e">
        <f>VLOOKUP(G1001,Sheet3!B:E,4,0)</f>
        <v>#N/A</v>
      </c>
      <c r="O1001" s="10" t="e">
        <f t="shared" si="15"/>
        <v>#N/A</v>
      </c>
      <c r="P1001" s="11" t="e">
        <f>VLOOKUP(C1001,DE_PARA!H:I,2,0)</f>
        <v>#N/A</v>
      </c>
      <c r="Q1001" s="11" t="e">
        <f>VLOOKUP(F1001,'BASE CONTATOS'!C:D,2,0)</f>
        <v>#N/A</v>
      </c>
    </row>
    <row r="1002" spans="2:17" hidden="1" x14ac:dyDescent="0.3">
      <c r="B1002">
        <f>CSV!M1001</f>
        <v>0</v>
      </c>
      <c r="C1002">
        <f>CSV!O1001</f>
        <v>0</v>
      </c>
      <c r="D1002" s="6">
        <f>CSV!P1001</f>
        <v>0</v>
      </c>
      <c r="F1002">
        <f>CSV!K1001</f>
        <v>0</v>
      </c>
      <c r="G1002">
        <f>CSV!L1001</f>
        <v>0</v>
      </c>
      <c r="H1002" t="str">
        <f>IFERROR(VLOOKUP(G1002,Sheet3!B:C,2,0),"")</f>
        <v/>
      </c>
      <c r="I1002">
        <v>9</v>
      </c>
      <c r="K1002" t="e">
        <f>VLOOKUP(G1002,Sheet3!B:E,4,0)</f>
        <v>#N/A</v>
      </c>
      <c r="O1002" s="10" t="e">
        <f t="shared" si="15"/>
        <v>#N/A</v>
      </c>
      <c r="P1002" s="11" t="e">
        <f>VLOOKUP(C1002,DE_PARA!H:I,2,0)</f>
        <v>#N/A</v>
      </c>
      <c r="Q1002" s="11" t="e">
        <f>VLOOKUP(F1002,'BASE CONTATOS'!C:D,2,0)</f>
        <v>#N/A</v>
      </c>
    </row>
    <row r="1003" spans="2:17" hidden="1" x14ac:dyDescent="0.3">
      <c r="B1003">
        <f>CSV!M1002</f>
        <v>0</v>
      </c>
      <c r="C1003">
        <f>CSV!O1002</f>
        <v>0</v>
      </c>
      <c r="D1003" s="6">
        <f>CSV!P1002</f>
        <v>0</v>
      </c>
      <c r="F1003">
        <f>CSV!K1002</f>
        <v>0</v>
      </c>
      <c r="G1003">
        <f>CSV!L1002</f>
        <v>0</v>
      </c>
      <c r="H1003" t="str">
        <f>IFERROR(VLOOKUP(G1003,Sheet3!B:C,2,0),"")</f>
        <v/>
      </c>
      <c r="I1003">
        <v>3</v>
      </c>
      <c r="K1003" t="e">
        <f>VLOOKUP(G1003,Sheet3!B:E,4,0)</f>
        <v>#N/A</v>
      </c>
      <c r="O1003" s="10" t="e">
        <f t="shared" si="15"/>
        <v>#N/A</v>
      </c>
      <c r="P1003" s="11" t="e">
        <f>VLOOKUP(C1003,DE_PARA!H:I,2,0)</f>
        <v>#N/A</v>
      </c>
      <c r="Q1003" s="11" t="e">
        <f>VLOOKUP(F1003,'BASE CONTATOS'!C:D,2,0)</f>
        <v>#N/A</v>
      </c>
    </row>
    <row r="1004" spans="2:17" hidden="1" x14ac:dyDescent="0.3">
      <c r="B1004">
        <f>CSV!M1003</f>
        <v>0</v>
      </c>
      <c r="C1004">
        <f>CSV!O1003</f>
        <v>0</v>
      </c>
      <c r="D1004" s="6">
        <f>CSV!P1003</f>
        <v>0</v>
      </c>
      <c r="F1004">
        <f>CSV!K1003</f>
        <v>0</v>
      </c>
      <c r="G1004">
        <f>CSV!L1003</f>
        <v>0</v>
      </c>
      <c r="H1004" t="str">
        <f>IFERROR(VLOOKUP(G1004,Sheet3!B:C,2,0),"")</f>
        <v/>
      </c>
      <c r="I1004">
        <v>5</v>
      </c>
      <c r="K1004" t="e">
        <f>VLOOKUP(G1004,Sheet3!B:E,4,0)</f>
        <v>#N/A</v>
      </c>
      <c r="O1004" s="10" t="e">
        <f t="shared" si="15"/>
        <v>#N/A</v>
      </c>
      <c r="P1004" s="11" t="e">
        <f>VLOOKUP(C1004,DE_PARA!H:I,2,0)</f>
        <v>#N/A</v>
      </c>
      <c r="Q1004" s="11" t="e">
        <f>VLOOKUP(F1004,'BASE CONTATOS'!C:D,2,0)</f>
        <v>#N/A</v>
      </c>
    </row>
    <row r="1005" spans="2:17" hidden="1" x14ac:dyDescent="0.3">
      <c r="B1005">
        <f>CSV!M1004</f>
        <v>0</v>
      </c>
      <c r="C1005">
        <f>CSV!O1004</f>
        <v>0</v>
      </c>
      <c r="D1005" s="6">
        <f>CSV!P1004</f>
        <v>0</v>
      </c>
      <c r="F1005">
        <f>CSV!K1004</f>
        <v>0</v>
      </c>
      <c r="G1005">
        <f>CSV!L1004</f>
        <v>0</v>
      </c>
      <c r="H1005" t="str">
        <f>IFERROR(VLOOKUP(G1005,Sheet3!B:C,2,0),"")</f>
        <v/>
      </c>
      <c r="I1005">
        <v>10</v>
      </c>
      <c r="K1005" t="e">
        <f>VLOOKUP(G1005,Sheet3!B:E,4,0)</f>
        <v>#N/A</v>
      </c>
      <c r="O1005" s="10" t="e">
        <f t="shared" si="15"/>
        <v>#N/A</v>
      </c>
      <c r="P1005" s="11" t="e">
        <f>VLOOKUP(C1005,DE_PARA!H:I,2,0)</f>
        <v>#N/A</v>
      </c>
      <c r="Q1005" s="11" t="e">
        <f>VLOOKUP(F1005,'BASE CONTATOS'!C:D,2,0)</f>
        <v>#N/A</v>
      </c>
    </row>
    <row r="1006" spans="2:17" hidden="1" x14ac:dyDescent="0.3">
      <c r="B1006">
        <f>CSV!M1005</f>
        <v>0</v>
      </c>
      <c r="C1006">
        <f>CSV!O1005</f>
        <v>0</v>
      </c>
      <c r="D1006" s="6">
        <f>CSV!P1005</f>
        <v>0</v>
      </c>
      <c r="F1006">
        <f>CSV!K1005</f>
        <v>0</v>
      </c>
      <c r="G1006">
        <f>CSV!L1005</f>
        <v>0</v>
      </c>
      <c r="H1006" t="str">
        <f>IFERROR(VLOOKUP(G1006,Sheet3!B:C,2,0),"")</f>
        <v/>
      </c>
      <c r="I1006">
        <v>7</v>
      </c>
      <c r="K1006" t="e">
        <f>VLOOKUP(G1006,Sheet3!B:E,4,0)</f>
        <v>#N/A</v>
      </c>
      <c r="O1006" s="10" t="e">
        <f t="shared" si="15"/>
        <v>#N/A</v>
      </c>
      <c r="P1006" s="11" t="e">
        <f>VLOOKUP(C1006,DE_PARA!H:I,2,0)</f>
        <v>#N/A</v>
      </c>
      <c r="Q1006" s="11" t="e">
        <f>VLOOKUP(F1006,'BASE CONTATOS'!C:D,2,0)</f>
        <v>#N/A</v>
      </c>
    </row>
    <row r="1007" spans="2:17" hidden="1" x14ac:dyDescent="0.3">
      <c r="B1007">
        <f>CSV!M1006</f>
        <v>0</v>
      </c>
      <c r="C1007">
        <f>CSV!O1006</f>
        <v>0</v>
      </c>
      <c r="D1007" s="6">
        <f>CSV!P1006</f>
        <v>0</v>
      </c>
      <c r="F1007">
        <f>CSV!K1006</f>
        <v>0</v>
      </c>
      <c r="G1007">
        <f>CSV!L1006</f>
        <v>0</v>
      </c>
      <c r="H1007" t="str">
        <f>IFERROR(VLOOKUP(G1007,Sheet3!B:C,2,0),"")</f>
        <v/>
      </c>
      <c r="I1007">
        <v>2</v>
      </c>
      <c r="K1007" t="e">
        <f>VLOOKUP(G1007,Sheet3!B:E,4,0)</f>
        <v>#N/A</v>
      </c>
      <c r="O1007" s="10" t="e">
        <f t="shared" si="15"/>
        <v>#N/A</v>
      </c>
      <c r="P1007" s="11" t="e">
        <f>VLOOKUP(C1007,DE_PARA!H:I,2,0)</f>
        <v>#N/A</v>
      </c>
      <c r="Q1007" s="11" t="e">
        <f>VLOOKUP(F1007,'BASE CONTATOS'!C:D,2,0)</f>
        <v>#N/A</v>
      </c>
    </row>
    <row r="1008" spans="2:17" hidden="1" x14ac:dyDescent="0.3">
      <c r="B1008">
        <f>CSV!M1007</f>
        <v>0</v>
      </c>
      <c r="C1008">
        <f>CSV!O1007</f>
        <v>0</v>
      </c>
      <c r="D1008" s="6">
        <f>CSV!P1007</f>
        <v>0</v>
      </c>
      <c r="F1008">
        <f>CSV!K1007</f>
        <v>0</v>
      </c>
      <c r="G1008">
        <f>CSV!L1007</f>
        <v>0</v>
      </c>
      <c r="H1008" t="str">
        <f>IFERROR(VLOOKUP(G1008,Sheet3!B:C,2,0),"")</f>
        <v/>
      </c>
      <c r="I1008">
        <v>9</v>
      </c>
      <c r="K1008" t="e">
        <f>VLOOKUP(G1008,Sheet3!B:E,4,0)</f>
        <v>#N/A</v>
      </c>
      <c r="O1008" s="10" t="e">
        <f t="shared" si="15"/>
        <v>#N/A</v>
      </c>
      <c r="P1008" s="11" t="e">
        <f>VLOOKUP(C1008,DE_PARA!H:I,2,0)</f>
        <v>#N/A</v>
      </c>
      <c r="Q1008" s="11" t="e">
        <f>VLOOKUP(F1008,'BASE CONTATOS'!C:D,2,0)</f>
        <v>#N/A</v>
      </c>
    </row>
    <row r="1009" spans="2:17" hidden="1" x14ac:dyDescent="0.3">
      <c r="B1009">
        <f>CSV!M1008</f>
        <v>0</v>
      </c>
      <c r="C1009">
        <f>CSV!O1008</f>
        <v>0</v>
      </c>
      <c r="D1009" s="6">
        <f>CSV!P1008</f>
        <v>0</v>
      </c>
      <c r="F1009">
        <f>CSV!K1008</f>
        <v>0</v>
      </c>
      <c r="G1009">
        <f>CSV!L1008</f>
        <v>0</v>
      </c>
      <c r="H1009" t="str">
        <f>IFERROR(VLOOKUP(G1009,Sheet3!B:C,2,0),"")</f>
        <v/>
      </c>
      <c r="I1009">
        <v>8</v>
      </c>
      <c r="K1009" t="e">
        <f>VLOOKUP(G1009,Sheet3!B:E,4,0)</f>
        <v>#N/A</v>
      </c>
      <c r="O1009" s="10" t="e">
        <f t="shared" si="15"/>
        <v>#N/A</v>
      </c>
      <c r="P1009" s="11" t="e">
        <f>VLOOKUP(C1009,DE_PARA!H:I,2,0)</f>
        <v>#N/A</v>
      </c>
      <c r="Q1009" s="11" t="e">
        <f>VLOOKUP(F1009,'BASE CONTATOS'!C:D,2,0)</f>
        <v>#N/A</v>
      </c>
    </row>
    <row r="1010" spans="2:17" hidden="1" x14ac:dyDescent="0.3">
      <c r="B1010">
        <f>CSV!M1009</f>
        <v>0</v>
      </c>
      <c r="C1010">
        <f>CSV!O1009</f>
        <v>0</v>
      </c>
      <c r="D1010" s="6">
        <f>CSV!P1009</f>
        <v>0</v>
      </c>
      <c r="F1010">
        <f>CSV!K1009</f>
        <v>0</v>
      </c>
      <c r="G1010">
        <f>CSV!L1009</f>
        <v>0</v>
      </c>
      <c r="H1010" t="str">
        <f>IFERROR(VLOOKUP(G1010,Sheet3!B:C,2,0),"")</f>
        <v/>
      </c>
      <c r="I1010">
        <v>6</v>
      </c>
      <c r="K1010" t="e">
        <f>VLOOKUP(G1010,Sheet3!B:E,4,0)</f>
        <v>#N/A</v>
      </c>
      <c r="O1010" s="10" t="e">
        <f t="shared" si="15"/>
        <v>#N/A</v>
      </c>
      <c r="P1010" s="11" t="e">
        <f>VLOOKUP(C1010,DE_PARA!H:I,2,0)</f>
        <v>#N/A</v>
      </c>
      <c r="Q1010" s="11" t="e">
        <f>VLOOKUP(F1010,'BASE CONTATOS'!C:D,2,0)</f>
        <v>#N/A</v>
      </c>
    </row>
    <row r="1011" spans="2:17" hidden="1" x14ac:dyDescent="0.3">
      <c r="B1011">
        <f>CSV!M1010</f>
        <v>0</v>
      </c>
      <c r="C1011">
        <f>CSV!O1010</f>
        <v>0</v>
      </c>
      <c r="D1011" s="6">
        <f>CSV!P1010</f>
        <v>0</v>
      </c>
      <c r="F1011">
        <f>CSV!K1010</f>
        <v>0</v>
      </c>
      <c r="G1011">
        <f>CSV!L1010</f>
        <v>0</v>
      </c>
      <c r="H1011" t="str">
        <f>IFERROR(VLOOKUP(G1011,Sheet3!B:C,2,0),"")</f>
        <v/>
      </c>
      <c r="I1011">
        <v>8</v>
      </c>
      <c r="K1011" t="e">
        <f>VLOOKUP(G1011,Sheet3!B:E,4,0)</f>
        <v>#N/A</v>
      </c>
      <c r="O1011" s="10" t="e">
        <f t="shared" si="15"/>
        <v>#N/A</v>
      </c>
      <c r="P1011" s="11" t="e">
        <f>VLOOKUP(C1011,DE_PARA!H:I,2,0)</f>
        <v>#N/A</v>
      </c>
      <c r="Q1011" s="11" t="e">
        <f>VLOOKUP(F1011,'BASE CONTATOS'!C:D,2,0)</f>
        <v>#N/A</v>
      </c>
    </row>
    <row r="1012" spans="2:17" hidden="1" x14ac:dyDescent="0.3">
      <c r="B1012">
        <f>CSV!M1011</f>
        <v>0</v>
      </c>
      <c r="C1012">
        <f>CSV!O1011</f>
        <v>0</v>
      </c>
      <c r="D1012" s="6">
        <f>CSV!P1011</f>
        <v>0</v>
      </c>
      <c r="F1012">
        <f>CSV!K1011</f>
        <v>0</v>
      </c>
      <c r="G1012">
        <f>CSV!L1011</f>
        <v>0</v>
      </c>
      <c r="H1012" t="str">
        <f>IFERROR(VLOOKUP(G1012,Sheet3!B:C,2,0),"")</f>
        <v/>
      </c>
      <c r="I1012">
        <v>10</v>
      </c>
      <c r="K1012" t="e">
        <f>VLOOKUP(G1012,Sheet3!B:E,4,0)</f>
        <v>#N/A</v>
      </c>
      <c r="O1012" s="10" t="e">
        <f t="shared" si="15"/>
        <v>#N/A</v>
      </c>
      <c r="P1012" s="11" t="e">
        <f>VLOOKUP(C1012,DE_PARA!H:I,2,0)</f>
        <v>#N/A</v>
      </c>
      <c r="Q1012" s="11" t="e">
        <f>VLOOKUP(F1012,'BASE CONTATOS'!C:D,2,0)</f>
        <v>#N/A</v>
      </c>
    </row>
    <row r="1013" spans="2:17" hidden="1" x14ac:dyDescent="0.3">
      <c r="B1013">
        <f>CSV!M1012</f>
        <v>0</v>
      </c>
      <c r="C1013">
        <f>CSV!O1012</f>
        <v>0</v>
      </c>
      <c r="D1013" s="6">
        <f>CSV!P1012</f>
        <v>0</v>
      </c>
      <c r="F1013">
        <f>CSV!K1012</f>
        <v>0</v>
      </c>
      <c r="G1013">
        <f>CSV!L1012</f>
        <v>0</v>
      </c>
      <c r="H1013" t="str">
        <f>IFERROR(VLOOKUP(G1013,Sheet3!B:C,2,0),"")</f>
        <v/>
      </c>
      <c r="I1013">
        <v>8</v>
      </c>
      <c r="K1013" t="e">
        <f>VLOOKUP(G1013,Sheet3!B:E,4,0)</f>
        <v>#N/A</v>
      </c>
      <c r="O1013" s="10" t="e">
        <f t="shared" si="15"/>
        <v>#N/A</v>
      </c>
      <c r="P1013" s="11" t="e">
        <f>VLOOKUP(C1013,DE_PARA!H:I,2,0)</f>
        <v>#N/A</v>
      </c>
      <c r="Q1013" s="11" t="e">
        <f>VLOOKUP(F1013,'BASE CONTATOS'!C:D,2,0)</f>
        <v>#N/A</v>
      </c>
    </row>
    <row r="1014" spans="2:17" hidden="1" x14ac:dyDescent="0.3">
      <c r="B1014">
        <f>CSV!M1013</f>
        <v>0</v>
      </c>
      <c r="C1014">
        <f>CSV!O1013</f>
        <v>0</v>
      </c>
      <c r="D1014" s="6">
        <f>CSV!P1013</f>
        <v>0</v>
      </c>
      <c r="F1014">
        <f>CSV!K1013</f>
        <v>0</v>
      </c>
      <c r="G1014">
        <f>CSV!L1013</f>
        <v>0</v>
      </c>
      <c r="H1014" t="str">
        <f>IFERROR(VLOOKUP(G1014,Sheet3!B:C,2,0),"")</f>
        <v/>
      </c>
      <c r="I1014">
        <v>8</v>
      </c>
      <c r="K1014" t="e">
        <f>VLOOKUP(G1014,Sheet3!B:E,4,0)</f>
        <v>#N/A</v>
      </c>
      <c r="O1014" s="10" t="e">
        <f t="shared" si="15"/>
        <v>#N/A</v>
      </c>
      <c r="P1014" s="11" t="e">
        <f>VLOOKUP(C1014,DE_PARA!H:I,2,0)</f>
        <v>#N/A</v>
      </c>
      <c r="Q1014" s="11" t="e">
        <f>VLOOKUP(F1014,'BASE CONTATOS'!C:D,2,0)</f>
        <v>#N/A</v>
      </c>
    </row>
    <row r="1015" spans="2:17" hidden="1" x14ac:dyDescent="0.3">
      <c r="B1015">
        <f>CSV!M1014</f>
        <v>0</v>
      </c>
      <c r="C1015">
        <f>CSV!O1014</f>
        <v>0</v>
      </c>
      <c r="D1015" s="6">
        <f>CSV!P1014</f>
        <v>0</v>
      </c>
      <c r="F1015">
        <f>CSV!K1014</f>
        <v>0</v>
      </c>
      <c r="G1015">
        <f>CSV!L1014</f>
        <v>0</v>
      </c>
      <c r="H1015" t="str">
        <f>IFERROR(VLOOKUP(G1015,Sheet3!B:C,2,0),"")</f>
        <v/>
      </c>
      <c r="I1015">
        <v>3</v>
      </c>
      <c r="K1015" t="e">
        <f>VLOOKUP(G1015,Sheet3!B:E,4,0)</f>
        <v>#N/A</v>
      </c>
      <c r="O1015" s="10" t="e">
        <f t="shared" si="15"/>
        <v>#N/A</v>
      </c>
      <c r="P1015" s="11" t="e">
        <f>VLOOKUP(C1015,DE_PARA!H:I,2,0)</f>
        <v>#N/A</v>
      </c>
      <c r="Q1015" s="11" t="e">
        <f>VLOOKUP(F1015,'BASE CONTATOS'!C:D,2,0)</f>
        <v>#N/A</v>
      </c>
    </row>
    <row r="1016" spans="2:17" hidden="1" x14ac:dyDescent="0.3">
      <c r="B1016">
        <f>CSV!M1015</f>
        <v>0</v>
      </c>
      <c r="C1016">
        <f>CSV!O1015</f>
        <v>0</v>
      </c>
      <c r="D1016" s="6">
        <f>CSV!P1015</f>
        <v>0</v>
      </c>
      <c r="F1016">
        <f>CSV!K1015</f>
        <v>0</v>
      </c>
      <c r="G1016">
        <f>CSV!L1015</f>
        <v>0</v>
      </c>
      <c r="H1016" t="str">
        <f>IFERROR(VLOOKUP(G1016,Sheet3!B:C,2,0),"")</f>
        <v/>
      </c>
      <c r="I1016">
        <v>2</v>
      </c>
      <c r="K1016" t="e">
        <f>VLOOKUP(G1016,Sheet3!B:E,4,0)</f>
        <v>#N/A</v>
      </c>
      <c r="O1016" s="10" t="e">
        <f t="shared" si="15"/>
        <v>#N/A</v>
      </c>
      <c r="P1016" s="11" t="e">
        <f>VLOOKUP(C1016,DE_PARA!H:I,2,0)</f>
        <v>#N/A</v>
      </c>
      <c r="Q1016" s="11" t="e">
        <f>VLOOKUP(F1016,'BASE CONTATOS'!C:D,2,0)</f>
        <v>#N/A</v>
      </c>
    </row>
    <row r="1017" spans="2:17" hidden="1" x14ac:dyDescent="0.3">
      <c r="B1017">
        <f>CSV!M1016</f>
        <v>0</v>
      </c>
      <c r="C1017">
        <f>CSV!O1016</f>
        <v>0</v>
      </c>
      <c r="D1017" s="6">
        <f>CSV!P1016</f>
        <v>0</v>
      </c>
      <c r="F1017">
        <f>CSV!K1016</f>
        <v>0</v>
      </c>
      <c r="G1017">
        <f>CSV!L1016</f>
        <v>0</v>
      </c>
      <c r="H1017" t="str">
        <f>IFERROR(VLOOKUP(G1017,Sheet3!B:C,2,0),"")</f>
        <v/>
      </c>
      <c r="I1017">
        <v>9</v>
      </c>
      <c r="K1017" t="e">
        <f>VLOOKUP(G1017,Sheet3!B:E,4,0)</f>
        <v>#N/A</v>
      </c>
      <c r="O1017" s="10" t="e">
        <f t="shared" si="15"/>
        <v>#N/A</v>
      </c>
      <c r="P1017" s="11" t="e">
        <f>VLOOKUP(C1017,DE_PARA!H:I,2,0)</f>
        <v>#N/A</v>
      </c>
      <c r="Q1017" s="11" t="e">
        <f>VLOOKUP(F1017,'BASE CONTATOS'!C:D,2,0)</f>
        <v>#N/A</v>
      </c>
    </row>
    <row r="1018" spans="2:17" hidden="1" x14ac:dyDescent="0.3">
      <c r="B1018">
        <f>CSV!M1017</f>
        <v>0</v>
      </c>
      <c r="C1018">
        <f>CSV!O1017</f>
        <v>0</v>
      </c>
      <c r="D1018" s="6">
        <f>CSV!P1017</f>
        <v>0</v>
      </c>
      <c r="F1018">
        <f>CSV!K1017</f>
        <v>0</v>
      </c>
      <c r="G1018">
        <f>CSV!L1017</f>
        <v>0</v>
      </c>
      <c r="H1018" t="str">
        <f>IFERROR(VLOOKUP(G1018,Sheet3!B:C,2,0),"")</f>
        <v/>
      </c>
      <c r="I1018">
        <v>10</v>
      </c>
      <c r="K1018" t="e">
        <f>VLOOKUP(G1018,Sheet3!B:E,4,0)</f>
        <v>#N/A</v>
      </c>
      <c r="O1018" s="10" t="e">
        <f t="shared" si="15"/>
        <v>#N/A</v>
      </c>
      <c r="P1018" s="11" t="e">
        <f>VLOOKUP(C1018,DE_PARA!H:I,2,0)</f>
        <v>#N/A</v>
      </c>
      <c r="Q1018" s="11" t="e">
        <f>VLOOKUP(F1018,'BASE CONTATOS'!C:D,2,0)</f>
        <v>#N/A</v>
      </c>
    </row>
    <row r="1019" spans="2:17" hidden="1" x14ac:dyDescent="0.3">
      <c r="B1019">
        <f>CSV!M1018</f>
        <v>0</v>
      </c>
      <c r="C1019">
        <f>CSV!O1018</f>
        <v>0</v>
      </c>
      <c r="D1019" s="6">
        <f>CSV!P1018</f>
        <v>0</v>
      </c>
      <c r="F1019">
        <f>CSV!K1018</f>
        <v>0</v>
      </c>
      <c r="G1019">
        <f>CSV!L1018</f>
        <v>0</v>
      </c>
      <c r="H1019" t="str">
        <f>IFERROR(VLOOKUP(G1019,Sheet3!B:C,2,0),"")</f>
        <v/>
      </c>
      <c r="I1019">
        <v>5</v>
      </c>
      <c r="K1019" t="e">
        <f>VLOOKUP(G1019,Sheet3!B:E,4,0)</f>
        <v>#N/A</v>
      </c>
      <c r="O1019" s="10" t="e">
        <f t="shared" si="15"/>
        <v>#N/A</v>
      </c>
      <c r="P1019" s="11" t="e">
        <f>VLOOKUP(C1019,DE_PARA!H:I,2,0)</f>
        <v>#N/A</v>
      </c>
      <c r="Q1019" s="11" t="e">
        <f>VLOOKUP(F1019,'BASE CONTATOS'!C:D,2,0)</f>
        <v>#N/A</v>
      </c>
    </row>
    <row r="1020" spans="2:17" hidden="1" x14ac:dyDescent="0.3">
      <c r="B1020">
        <f>CSV!M1019</f>
        <v>0</v>
      </c>
      <c r="C1020">
        <f>CSV!O1019</f>
        <v>0</v>
      </c>
      <c r="D1020" s="6">
        <f>CSV!P1019</f>
        <v>0</v>
      </c>
      <c r="F1020">
        <f>CSV!K1019</f>
        <v>0</v>
      </c>
      <c r="G1020">
        <f>CSV!L1019</f>
        <v>0</v>
      </c>
      <c r="H1020" t="str">
        <f>IFERROR(VLOOKUP(G1020,Sheet3!B:C,2,0),"")</f>
        <v/>
      </c>
      <c r="I1020">
        <v>7</v>
      </c>
      <c r="K1020" t="e">
        <f>VLOOKUP(G1020,Sheet3!B:E,4,0)</f>
        <v>#N/A</v>
      </c>
      <c r="O1020" s="10" t="e">
        <f t="shared" si="15"/>
        <v>#N/A</v>
      </c>
      <c r="P1020" s="11" t="e">
        <f>VLOOKUP(C1020,DE_PARA!H:I,2,0)</f>
        <v>#N/A</v>
      </c>
      <c r="Q1020" s="11" t="e">
        <f>VLOOKUP(F1020,'BASE CONTATOS'!C:D,2,0)</f>
        <v>#N/A</v>
      </c>
    </row>
    <row r="1021" spans="2:17" hidden="1" x14ac:dyDescent="0.3">
      <c r="B1021">
        <f>CSV!M1020</f>
        <v>0</v>
      </c>
      <c r="C1021">
        <f>CSV!O1020</f>
        <v>0</v>
      </c>
      <c r="D1021" s="6">
        <f>CSV!P1020</f>
        <v>0</v>
      </c>
      <c r="F1021">
        <f>CSV!K1020</f>
        <v>0</v>
      </c>
      <c r="G1021">
        <f>CSV!L1020</f>
        <v>0</v>
      </c>
      <c r="H1021" t="str">
        <f>IFERROR(VLOOKUP(G1021,Sheet3!B:C,2,0),"")</f>
        <v/>
      </c>
      <c r="I1021">
        <v>9</v>
      </c>
      <c r="K1021" t="e">
        <f>VLOOKUP(G1021,Sheet3!B:E,4,0)</f>
        <v>#N/A</v>
      </c>
      <c r="O1021" s="10" t="e">
        <f t="shared" si="15"/>
        <v>#N/A</v>
      </c>
      <c r="P1021" s="11" t="e">
        <f>VLOOKUP(C1021,DE_PARA!H:I,2,0)</f>
        <v>#N/A</v>
      </c>
      <c r="Q1021" s="11" t="e">
        <f>VLOOKUP(F1021,'BASE CONTATOS'!C:D,2,0)</f>
        <v>#N/A</v>
      </c>
    </row>
    <row r="1022" spans="2:17" hidden="1" x14ac:dyDescent="0.3">
      <c r="B1022">
        <f>CSV!M1021</f>
        <v>0</v>
      </c>
      <c r="C1022">
        <f>CSV!O1021</f>
        <v>0</v>
      </c>
      <c r="D1022" s="6">
        <f>CSV!P1021</f>
        <v>0</v>
      </c>
      <c r="F1022">
        <f>CSV!K1021</f>
        <v>0</v>
      </c>
      <c r="G1022">
        <f>CSV!L1021</f>
        <v>0</v>
      </c>
      <c r="H1022" t="str">
        <f>IFERROR(VLOOKUP(G1022,Sheet3!B:C,2,0),"")</f>
        <v/>
      </c>
      <c r="I1022">
        <v>9</v>
      </c>
      <c r="K1022" t="e">
        <f>VLOOKUP(G1022,Sheet3!B:E,4,0)</f>
        <v>#N/A</v>
      </c>
      <c r="O1022" s="10" t="e">
        <f t="shared" si="15"/>
        <v>#N/A</v>
      </c>
      <c r="P1022" s="11" t="e">
        <f>VLOOKUP(C1022,DE_PARA!H:I,2,0)</f>
        <v>#N/A</v>
      </c>
      <c r="Q1022" s="11" t="e">
        <f>VLOOKUP(F1022,'BASE CONTATOS'!C:D,2,0)</f>
        <v>#N/A</v>
      </c>
    </row>
    <row r="1023" spans="2:17" hidden="1" x14ac:dyDescent="0.3">
      <c r="B1023">
        <f>CSV!M1022</f>
        <v>0</v>
      </c>
      <c r="C1023">
        <f>CSV!O1022</f>
        <v>0</v>
      </c>
      <c r="D1023" s="6">
        <f>CSV!P1022</f>
        <v>0</v>
      </c>
      <c r="F1023">
        <f>CSV!K1022</f>
        <v>0</v>
      </c>
      <c r="G1023">
        <f>CSV!L1022</f>
        <v>0</v>
      </c>
      <c r="H1023" t="str">
        <f>IFERROR(VLOOKUP(G1023,Sheet3!B:C,2,0),"")</f>
        <v/>
      </c>
      <c r="I1023">
        <v>1</v>
      </c>
      <c r="K1023" t="e">
        <f>VLOOKUP(G1023,Sheet3!B:E,4,0)</f>
        <v>#N/A</v>
      </c>
      <c r="O1023" s="10" t="e">
        <f t="shared" si="15"/>
        <v>#N/A</v>
      </c>
      <c r="P1023" s="11" t="e">
        <f>VLOOKUP(C1023,DE_PARA!H:I,2,0)</f>
        <v>#N/A</v>
      </c>
      <c r="Q1023" s="11" t="e">
        <f>VLOOKUP(F1023,'BASE CONTATOS'!C:D,2,0)</f>
        <v>#N/A</v>
      </c>
    </row>
    <row r="1024" spans="2:17" hidden="1" x14ac:dyDescent="0.3">
      <c r="B1024">
        <f>CSV!M1023</f>
        <v>0</v>
      </c>
      <c r="C1024">
        <f>CSV!O1023</f>
        <v>0</v>
      </c>
      <c r="D1024" s="6">
        <f>CSV!P1023</f>
        <v>0</v>
      </c>
      <c r="F1024">
        <f>CSV!K1023</f>
        <v>0</v>
      </c>
      <c r="G1024">
        <f>CSV!L1023</f>
        <v>0</v>
      </c>
      <c r="H1024" t="str">
        <f>IFERROR(VLOOKUP(G1024,Sheet3!B:C,2,0),"")</f>
        <v/>
      </c>
      <c r="I1024">
        <v>6</v>
      </c>
      <c r="K1024" t="e">
        <f>VLOOKUP(G1024,Sheet3!B:E,4,0)</f>
        <v>#N/A</v>
      </c>
      <c r="O1024" s="10" t="e">
        <f t="shared" si="15"/>
        <v>#N/A</v>
      </c>
      <c r="P1024" s="11" t="e">
        <f>VLOOKUP(C1024,DE_PARA!H:I,2,0)</f>
        <v>#N/A</v>
      </c>
      <c r="Q1024" s="11" t="e">
        <f>VLOOKUP(F1024,'BASE CONTATOS'!C:D,2,0)</f>
        <v>#N/A</v>
      </c>
    </row>
    <row r="1025" spans="2:17" hidden="1" x14ac:dyDescent="0.3">
      <c r="B1025">
        <f>CSV!M1024</f>
        <v>0</v>
      </c>
      <c r="C1025">
        <f>CSV!O1024</f>
        <v>0</v>
      </c>
      <c r="D1025" s="6">
        <f>CSV!P1024</f>
        <v>0</v>
      </c>
      <c r="F1025">
        <f>CSV!K1024</f>
        <v>0</v>
      </c>
      <c r="G1025">
        <f>CSV!L1024</f>
        <v>0</v>
      </c>
      <c r="H1025" t="str">
        <f>IFERROR(VLOOKUP(G1025,Sheet3!B:C,2,0),"")</f>
        <v/>
      </c>
      <c r="I1025">
        <v>4</v>
      </c>
      <c r="K1025" t="e">
        <f>VLOOKUP(G1025,Sheet3!B:E,4,0)</f>
        <v>#N/A</v>
      </c>
      <c r="O1025" s="10" t="e">
        <f t="shared" si="15"/>
        <v>#N/A</v>
      </c>
      <c r="P1025" s="11" t="e">
        <f>VLOOKUP(C1025,DE_PARA!H:I,2,0)</f>
        <v>#N/A</v>
      </c>
      <c r="Q1025" s="11" t="e">
        <f>VLOOKUP(F1025,'BASE CONTATOS'!C:D,2,0)</f>
        <v>#N/A</v>
      </c>
    </row>
    <row r="1026" spans="2:17" hidden="1" x14ac:dyDescent="0.3">
      <c r="B1026">
        <f>CSV!M1025</f>
        <v>0</v>
      </c>
      <c r="C1026">
        <f>CSV!O1025</f>
        <v>0</v>
      </c>
      <c r="D1026" s="6">
        <f>CSV!P1025</f>
        <v>0</v>
      </c>
      <c r="F1026">
        <f>CSV!K1025</f>
        <v>0</v>
      </c>
      <c r="G1026">
        <f>CSV!L1025</f>
        <v>0</v>
      </c>
      <c r="H1026" t="str">
        <f>IFERROR(VLOOKUP(G1026,Sheet3!B:C,2,0),"")</f>
        <v/>
      </c>
      <c r="I1026">
        <v>2</v>
      </c>
      <c r="K1026" t="e">
        <f>VLOOKUP(G1026,Sheet3!B:E,4,0)</f>
        <v>#N/A</v>
      </c>
      <c r="O1026" s="10" t="e">
        <f t="shared" si="15"/>
        <v>#N/A</v>
      </c>
      <c r="P1026" s="11" t="e">
        <f>VLOOKUP(C1026,DE_PARA!H:I,2,0)</f>
        <v>#N/A</v>
      </c>
      <c r="Q1026" s="11" t="e">
        <f>VLOOKUP(F1026,'BASE CONTATOS'!C:D,2,0)</f>
        <v>#N/A</v>
      </c>
    </row>
    <row r="1027" spans="2:17" hidden="1" x14ac:dyDescent="0.3">
      <c r="B1027">
        <f>CSV!M1026</f>
        <v>0</v>
      </c>
      <c r="C1027">
        <f>CSV!O1026</f>
        <v>0</v>
      </c>
      <c r="D1027" s="6">
        <f>CSV!P1026</f>
        <v>0</v>
      </c>
      <c r="F1027">
        <f>CSV!K1026</f>
        <v>0</v>
      </c>
      <c r="G1027">
        <f>CSV!L1026</f>
        <v>0</v>
      </c>
      <c r="H1027" t="str">
        <f>IFERROR(VLOOKUP(G1027,Sheet3!B:C,2,0),"")</f>
        <v/>
      </c>
      <c r="I1027">
        <v>5</v>
      </c>
      <c r="K1027" t="e">
        <f>VLOOKUP(G1027,Sheet3!B:E,4,0)</f>
        <v>#N/A</v>
      </c>
      <c r="O1027" s="10" t="e">
        <f t="shared" ref="O1027:O1090" si="16">IF(K1027&gt;0,K1027,"PENDENTE")</f>
        <v>#N/A</v>
      </c>
      <c r="P1027" s="11" t="e">
        <f>VLOOKUP(C1027,DE_PARA!H:I,2,0)</f>
        <v>#N/A</v>
      </c>
      <c r="Q1027" s="11" t="e">
        <f>VLOOKUP(F1027,'BASE CONTATOS'!C:D,2,0)</f>
        <v>#N/A</v>
      </c>
    </row>
    <row r="1028" spans="2:17" hidden="1" x14ac:dyDescent="0.3">
      <c r="B1028">
        <f>CSV!M1027</f>
        <v>0</v>
      </c>
      <c r="C1028">
        <f>CSV!O1027</f>
        <v>0</v>
      </c>
      <c r="D1028" s="6">
        <f>CSV!P1027</f>
        <v>0</v>
      </c>
      <c r="F1028">
        <f>CSV!K1027</f>
        <v>0</v>
      </c>
      <c r="G1028">
        <f>CSV!L1027</f>
        <v>0</v>
      </c>
      <c r="H1028" t="str">
        <f>IFERROR(VLOOKUP(G1028,Sheet3!B:C,2,0),"")</f>
        <v/>
      </c>
      <c r="I1028">
        <v>1</v>
      </c>
      <c r="K1028" t="e">
        <f>VLOOKUP(G1028,Sheet3!B:E,4,0)</f>
        <v>#N/A</v>
      </c>
      <c r="O1028" s="10" t="e">
        <f t="shared" si="16"/>
        <v>#N/A</v>
      </c>
      <c r="P1028" s="11" t="e">
        <f>VLOOKUP(C1028,DE_PARA!H:I,2,0)</f>
        <v>#N/A</v>
      </c>
      <c r="Q1028" s="11" t="e">
        <f>VLOOKUP(F1028,'BASE CONTATOS'!C:D,2,0)</f>
        <v>#N/A</v>
      </c>
    </row>
    <row r="1029" spans="2:17" hidden="1" x14ac:dyDescent="0.3">
      <c r="B1029">
        <f>CSV!M1028</f>
        <v>0</v>
      </c>
      <c r="C1029">
        <f>CSV!O1028</f>
        <v>0</v>
      </c>
      <c r="D1029" s="6">
        <f>CSV!P1028</f>
        <v>0</v>
      </c>
      <c r="F1029">
        <f>CSV!K1028</f>
        <v>0</v>
      </c>
      <c r="G1029">
        <f>CSV!L1028</f>
        <v>0</v>
      </c>
      <c r="H1029" t="str">
        <f>IFERROR(VLOOKUP(G1029,Sheet3!B:C,2,0),"")</f>
        <v/>
      </c>
      <c r="I1029">
        <v>9</v>
      </c>
      <c r="K1029" t="e">
        <f>VLOOKUP(G1029,Sheet3!B:E,4,0)</f>
        <v>#N/A</v>
      </c>
      <c r="O1029" s="10" t="e">
        <f t="shared" si="16"/>
        <v>#N/A</v>
      </c>
      <c r="P1029" s="11" t="e">
        <f>VLOOKUP(C1029,DE_PARA!H:I,2,0)</f>
        <v>#N/A</v>
      </c>
      <c r="Q1029" s="11" t="e">
        <f>VLOOKUP(F1029,'BASE CONTATOS'!C:D,2,0)</f>
        <v>#N/A</v>
      </c>
    </row>
    <row r="1030" spans="2:17" hidden="1" x14ac:dyDescent="0.3">
      <c r="B1030">
        <f>CSV!M1029</f>
        <v>0</v>
      </c>
      <c r="C1030">
        <f>CSV!O1029</f>
        <v>0</v>
      </c>
      <c r="D1030" s="6">
        <f>CSV!P1029</f>
        <v>0</v>
      </c>
      <c r="F1030">
        <f>CSV!K1029</f>
        <v>0</v>
      </c>
      <c r="G1030">
        <f>CSV!L1029</f>
        <v>0</v>
      </c>
      <c r="H1030" t="str">
        <f>IFERROR(VLOOKUP(G1030,Sheet3!B:C,2,0),"")</f>
        <v/>
      </c>
      <c r="I1030">
        <v>7</v>
      </c>
      <c r="K1030" t="e">
        <f>VLOOKUP(G1030,Sheet3!B:E,4,0)</f>
        <v>#N/A</v>
      </c>
      <c r="O1030" s="10" t="e">
        <f t="shared" si="16"/>
        <v>#N/A</v>
      </c>
      <c r="P1030" s="11" t="e">
        <f>VLOOKUP(C1030,DE_PARA!H:I,2,0)</f>
        <v>#N/A</v>
      </c>
      <c r="Q1030" s="11" t="e">
        <f>VLOOKUP(F1030,'BASE CONTATOS'!C:D,2,0)</f>
        <v>#N/A</v>
      </c>
    </row>
    <row r="1031" spans="2:17" hidden="1" x14ac:dyDescent="0.3">
      <c r="B1031">
        <f>CSV!M1030</f>
        <v>0</v>
      </c>
      <c r="C1031">
        <f>CSV!O1030</f>
        <v>0</v>
      </c>
      <c r="D1031" s="6">
        <f>CSV!P1030</f>
        <v>0</v>
      </c>
      <c r="F1031">
        <f>CSV!K1030</f>
        <v>0</v>
      </c>
      <c r="G1031">
        <f>CSV!L1030</f>
        <v>0</v>
      </c>
      <c r="H1031" t="str">
        <f>IFERROR(VLOOKUP(G1031,Sheet3!B:C,2,0),"")</f>
        <v/>
      </c>
      <c r="I1031">
        <v>8</v>
      </c>
      <c r="K1031" t="e">
        <f>VLOOKUP(G1031,Sheet3!B:E,4,0)</f>
        <v>#N/A</v>
      </c>
      <c r="O1031" s="10" t="e">
        <f t="shared" si="16"/>
        <v>#N/A</v>
      </c>
      <c r="P1031" s="11" t="e">
        <f>VLOOKUP(C1031,DE_PARA!H:I,2,0)</f>
        <v>#N/A</v>
      </c>
      <c r="Q1031" s="11" t="e">
        <f>VLOOKUP(F1031,'BASE CONTATOS'!C:D,2,0)</f>
        <v>#N/A</v>
      </c>
    </row>
    <row r="1032" spans="2:17" hidden="1" x14ac:dyDescent="0.3">
      <c r="B1032">
        <f>CSV!M1031</f>
        <v>0</v>
      </c>
      <c r="C1032">
        <f>CSV!O1031</f>
        <v>0</v>
      </c>
      <c r="D1032" s="6">
        <f>CSV!P1031</f>
        <v>0</v>
      </c>
      <c r="F1032">
        <f>CSV!K1031</f>
        <v>0</v>
      </c>
      <c r="G1032">
        <f>CSV!L1031</f>
        <v>0</v>
      </c>
      <c r="H1032" t="str">
        <f>IFERROR(VLOOKUP(G1032,Sheet3!B:C,2,0),"")</f>
        <v/>
      </c>
      <c r="I1032">
        <v>8</v>
      </c>
      <c r="K1032" t="e">
        <f>VLOOKUP(G1032,Sheet3!B:E,4,0)</f>
        <v>#N/A</v>
      </c>
      <c r="O1032" s="10" t="e">
        <f t="shared" si="16"/>
        <v>#N/A</v>
      </c>
      <c r="P1032" s="11" t="e">
        <f>VLOOKUP(C1032,DE_PARA!H:I,2,0)</f>
        <v>#N/A</v>
      </c>
      <c r="Q1032" s="11" t="e">
        <f>VLOOKUP(F1032,'BASE CONTATOS'!C:D,2,0)</f>
        <v>#N/A</v>
      </c>
    </row>
    <row r="1033" spans="2:17" hidden="1" x14ac:dyDescent="0.3">
      <c r="B1033">
        <f>CSV!M1032</f>
        <v>0</v>
      </c>
      <c r="C1033">
        <f>CSV!O1032</f>
        <v>0</v>
      </c>
      <c r="D1033" s="6">
        <f>CSV!P1032</f>
        <v>0</v>
      </c>
      <c r="F1033">
        <f>CSV!K1032</f>
        <v>0</v>
      </c>
      <c r="G1033">
        <f>CSV!L1032</f>
        <v>0</v>
      </c>
      <c r="H1033" t="str">
        <f>IFERROR(VLOOKUP(G1033,Sheet3!B:C,2,0),"")</f>
        <v/>
      </c>
      <c r="I1033">
        <v>5</v>
      </c>
      <c r="K1033" t="e">
        <f>VLOOKUP(G1033,Sheet3!B:E,4,0)</f>
        <v>#N/A</v>
      </c>
      <c r="O1033" s="10" t="e">
        <f t="shared" si="16"/>
        <v>#N/A</v>
      </c>
      <c r="P1033" s="11" t="e">
        <f>VLOOKUP(C1033,DE_PARA!H:I,2,0)</f>
        <v>#N/A</v>
      </c>
      <c r="Q1033" s="11" t="e">
        <f>VLOOKUP(F1033,'BASE CONTATOS'!C:D,2,0)</f>
        <v>#N/A</v>
      </c>
    </row>
    <row r="1034" spans="2:17" hidden="1" x14ac:dyDescent="0.3">
      <c r="B1034">
        <f>CSV!M1033</f>
        <v>0</v>
      </c>
      <c r="C1034">
        <f>CSV!O1033</f>
        <v>0</v>
      </c>
      <c r="D1034" s="6">
        <f>CSV!P1033</f>
        <v>0</v>
      </c>
      <c r="F1034">
        <f>CSV!K1033</f>
        <v>0</v>
      </c>
      <c r="G1034">
        <f>CSV!L1033</f>
        <v>0</v>
      </c>
      <c r="H1034" t="str">
        <f>IFERROR(VLOOKUP(G1034,Sheet3!B:C,2,0),"")</f>
        <v/>
      </c>
      <c r="I1034">
        <v>5</v>
      </c>
      <c r="K1034" t="e">
        <f>VLOOKUP(G1034,Sheet3!B:E,4,0)</f>
        <v>#N/A</v>
      </c>
      <c r="O1034" s="10" t="e">
        <f t="shared" si="16"/>
        <v>#N/A</v>
      </c>
      <c r="P1034" s="11" t="e">
        <f>VLOOKUP(C1034,DE_PARA!H:I,2,0)</f>
        <v>#N/A</v>
      </c>
      <c r="Q1034" s="11" t="e">
        <f>VLOOKUP(F1034,'BASE CONTATOS'!C:D,2,0)</f>
        <v>#N/A</v>
      </c>
    </row>
    <row r="1035" spans="2:17" hidden="1" x14ac:dyDescent="0.3">
      <c r="B1035">
        <f>CSV!M1034</f>
        <v>0</v>
      </c>
      <c r="C1035">
        <f>CSV!O1034</f>
        <v>0</v>
      </c>
      <c r="D1035" s="6">
        <f>CSV!P1034</f>
        <v>0</v>
      </c>
      <c r="F1035">
        <f>CSV!K1034</f>
        <v>0</v>
      </c>
      <c r="G1035">
        <f>CSV!L1034</f>
        <v>0</v>
      </c>
      <c r="H1035" t="str">
        <f>IFERROR(VLOOKUP(G1035,Sheet3!B:C,2,0),"")</f>
        <v/>
      </c>
      <c r="I1035">
        <v>7</v>
      </c>
      <c r="K1035" t="e">
        <f>VLOOKUP(G1035,Sheet3!B:E,4,0)</f>
        <v>#N/A</v>
      </c>
      <c r="O1035" s="10" t="e">
        <f t="shared" si="16"/>
        <v>#N/A</v>
      </c>
      <c r="P1035" s="11" t="e">
        <f>VLOOKUP(C1035,DE_PARA!H:I,2,0)</f>
        <v>#N/A</v>
      </c>
      <c r="Q1035" s="11" t="e">
        <f>VLOOKUP(F1035,'BASE CONTATOS'!C:D,2,0)</f>
        <v>#N/A</v>
      </c>
    </row>
    <row r="1036" spans="2:17" hidden="1" x14ac:dyDescent="0.3">
      <c r="B1036">
        <f>CSV!M1035</f>
        <v>0</v>
      </c>
      <c r="C1036">
        <f>CSV!O1035</f>
        <v>0</v>
      </c>
      <c r="D1036" s="6">
        <f>CSV!P1035</f>
        <v>0</v>
      </c>
      <c r="F1036">
        <f>CSV!K1035</f>
        <v>0</v>
      </c>
      <c r="G1036">
        <f>CSV!L1035</f>
        <v>0</v>
      </c>
      <c r="H1036" t="str">
        <f>IFERROR(VLOOKUP(G1036,Sheet3!B:C,2,0),"")</f>
        <v/>
      </c>
      <c r="I1036">
        <v>4</v>
      </c>
      <c r="K1036" t="e">
        <f>VLOOKUP(G1036,Sheet3!B:E,4,0)</f>
        <v>#N/A</v>
      </c>
      <c r="O1036" s="10" t="e">
        <f t="shared" si="16"/>
        <v>#N/A</v>
      </c>
      <c r="P1036" s="11" t="e">
        <f>VLOOKUP(C1036,DE_PARA!H:I,2,0)</f>
        <v>#N/A</v>
      </c>
      <c r="Q1036" s="11" t="e">
        <f>VLOOKUP(F1036,'BASE CONTATOS'!C:D,2,0)</f>
        <v>#N/A</v>
      </c>
    </row>
    <row r="1037" spans="2:17" hidden="1" x14ac:dyDescent="0.3">
      <c r="B1037">
        <f>CSV!M1036</f>
        <v>0</v>
      </c>
      <c r="C1037">
        <f>CSV!O1036</f>
        <v>0</v>
      </c>
      <c r="D1037" s="6">
        <f>CSV!P1036</f>
        <v>0</v>
      </c>
      <c r="F1037">
        <f>CSV!K1036</f>
        <v>0</v>
      </c>
      <c r="G1037">
        <f>CSV!L1036</f>
        <v>0</v>
      </c>
      <c r="H1037" t="str">
        <f>IFERROR(VLOOKUP(G1037,Sheet3!B:C,2,0),"")</f>
        <v/>
      </c>
      <c r="I1037">
        <v>1</v>
      </c>
      <c r="K1037" t="e">
        <f>VLOOKUP(G1037,Sheet3!B:E,4,0)</f>
        <v>#N/A</v>
      </c>
      <c r="O1037" s="10" t="e">
        <f t="shared" si="16"/>
        <v>#N/A</v>
      </c>
      <c r="P1037" s="11" t="e">
        <f>VLOOKUP(C1037,DE_PARA!H:I,2,0)</f>
        <v>#N/A</v>
      </c>
      <c r="Q1037" s="11" t="e">
        <f>VLOOKUP(F1037,'BASE CONTATOS'!C:D,2,0)</f>
        <v>#N/A</v>
      </c>
    </row>
    <row r="1038" spans="2:17" hidden="1" x14ac:dyDescent="0.3">
      <c r="B1038">
        <f>CSV!M1037</f>
        <v>0</v>
      </c>
      <c r="C1038">
        <f>CSV!O1037</f>
        <v>0</v>
      </c>
      <c r="D1038" s="6">
        <f>CSV!P1037</f>
        <v>0</v>
      </c>
      <c r="F1038">
        <f>CSV!K1037</f>
        <v>0</v>
      </c>
      <c r="G1038">
        <f>CSV!L1037</f>
        <v>0</v>
      </c>
      <c r="H1038" t="str">
        <f>IFERROR(VLOOKUP(G1038,Sheet3!B:C,2,0),"")</f>
        <v/>
      </c>
      <c r="I1038">
        <v>1</v>
      </c>
      <c r="K1038" t="e">
        <f>VLOOKUP(G1038,Sheet3!B:E,4,0)</f>
        <v>#N/A</v>
      </c>
      <c r="O1038" s="10" t="e">
        <f t="shared" si="16"/>
        <v>#N/A</v>
      </c>
      <c r="P1038" s="11" t="e">
        <f>VLOOKUP(C1038,DE_PARA!H:I,2,0)</f>
        <v>#N/A</v>
      </c>
      <c r="Q1038" s="11" t="e">
        <f>VLOOKUP(F1038,'BASE CONTATOS'!C:D,2,0)</f>
        <v>#N/A</v>
      </c>
    </row>
    <row r="1039" spans="2:17" hidden="1" x14ac:dyDescent="0.3">
      <c r="B1039">
        <f>CSV!M1038</f>
        <v>0</v>
      </c>
      <c r="C1039">
        <f>CSV!O1038</f>
        <v>0</v>
      </c>
      <c r="D1039" s="6">
        <f>CSV!P1038</f>
        <v>0</v>
      </c>
      <c r="F1039">
        <f>CSV!K1038</f>
        <v>0</v>
      </c>
      <c r="G1039">
        <f>CSV!L1038</f>
        <v>0</v>
      </c>
      <c r="H1039" t="str">
        <f>IFERROR(VLOOKUP(G1039,Sheet3!B:C,2,0),"")</f>
        <v/>
      </c>
      <c r="I1039">
        <v>4</v>
      </c>
      <c r="K1039" t="e">
        <f>VLOOKUP(G1039,Sheet3!B:E,4,0)</f>
        <v>#N/A</v>
      </c>
      <c r="O1039" s="10" t="e">
        <f t="shared" si="16"/>
        <v>#N/A</v>
      </c>
      <c r="P1039" s="11" t="e">
        <f>VLOOKUP(C1039,DE_PARA!H:I,2,0)</f>
        <v>#N/A</v>
      </c>
      <c r="Q1039" s="11" t="e">
        <f>VLOOKUP(F1039,'BASE CONTATOS'!C:D,2,0)</f>
        <v>#N/A</v>
      </c>
    </row>
    <row r="1040" spans="2:17" hidden="1" x14ac:dyDescent="0.3">
      <c r="B1040">
        <f>CSV!M1039</f>
        <v>0</v>
      </c>
      <c r="C1040">
        <f>CSV!O1039</f>
        <v>0</v>
      </c>
      <c r="D1040" s="6">
        <f>CSV!P1039</f>
        <v>0</v>
      </c>
      <c r="F1040">
        <f>CSV!K1039</f>
        <v>0</v>
      </c>
      <c r="G1040">
        <f>CSV!L1039</f>
        <v>0</v>
      </c>
      <c r="H1040" t="str">
        <f>IFERROR(VLOOKUP(G1040,Sheet3!B:C,2,0),"")</f>
        <v/>
      </c>
      <c r="I1040">
        <v>6</v>
      </c>
      <c r="K1040" t="e">
        <f>VLOOKUP(G1040,Sheet3!B:E,4,0)</f>
        <v>#N/A</v>
      </c>
      <c r="O1040" s="10" t="e">
        <f t="shared" si="16"/>
        <v>#N/A</v>
      </c>
      <c r="P1040" s="11" t="e">
        <f>VLOOKUP(C1040,DE_PARA!H:I,2,0)</f>
        <v>#N/A</v>
      </c>
      <c r="Q1040" s="11" t="e">
        <f>VLOOKUP(F1040,'BASE CONTATOS'!C:D,2,0)</f>
        <v>#N/A</v>
      </c>
    </row>
    <row r="1041" spans="2:17" hidden="1" x14ac:dyDescent="0.3">
      <c r="B1041">
        <f>CSV!M1040</f>
        <v>0</v>
      </c>
      <c r="C1041">
        <f>CSV!O1040</f>
        <v>0</v>
      </c>
      <c r="D1041" s="6">
        <f>CSV!P1040</f>
        <v>0</v>
      </c>
      <c r="F1041">
        <f>CSV!K1040</f>
        <v>0</v>
      </c>
      <c r="G1041">
        <f>CSV!L1040</f>
        <v>0</v>
      </c>
      <c r="H1041" t="str">
        <f>IFERROR(VLOOKUP(G1041,Sheet3!B:C,2,0),"")</f>
        <v/>
      </c>
      <c r="I1041">
        <v>4</v>
      </c>
      <c r="K1041" t="e">
        <f>VLOOKUP(G1041,Sheet3!B:E,4,0)</f>
        <v>#N/A</v>
      </c>
      <c r="O1041" s="10" t="e">
        <f t="shared" si="16"/>
        <v>#N/A</v>
      </c>
      <c r="P1041" s="11" t="e">
        <f>VLOOKUP(C1041,DE_PARA!H:I,2,0)</f>
        <v>#N/A</v>
      </c>
      <c r="Q1041" s="11" t="e">
        <f>VLOOKUP(F1041,'BASE CONTATOS'!C:D,2,0)</f>
        <v>#N/A</v>
      </c>
    </row>
    <row r="1042" spans="2:17" hidden="1" x14ac:dyDescent="0.3">
      <c r="B1042">
        <f>CSV!M1041</f>
        <v>0</v>
      </c>
      <c r="C1042">
        <f>CSV!O1041</f>
        <v>0</v>
      </c>
      <c r="D1042" s="6">
        <f>CSV!P1041</f>
        <v>0</v>
      </c>
      <c r="F1042">
        <f>CSV!K1041</f>
        <v>0</v>
      </c>
      <c r="G1042">
        <f>CSV!L1041</f>
        <v>0</v>
      </c>
      <c r="H1042" t="str">
        <f>IFERROR(VLOOKUP(G1042,Sheet3!B:C,2,0),"")</f>
        <v/>
      </c>
      <c r="I1042">
        <v>10</v>
      </c>
      <c r="K1042" t="e">
        <f>VLOOKUP(G1042,Sheet3!B:E,4,0)</f>
        <v>#N/A</v>
      </c>
      <c r="O1042" s="10" t="e">
        <f t="shared" si="16"/>
        <v>#N/A</v>
      </c>
      <c r="P1042" s="11" t="e">
        <f>VLOOKUP(C1042,DE_PARA!H:I,2,0)</f>
        <v>#N/A</v>
      </c>
      <c r="Q1042" s="11" t="e">
        <f>VLOOKUP(F1042,'BASE CONTATOS'!C:D,2,0)</f>
        <v>#N/A</v>
      </c>
    </row>
    <row r="1043" spans="2:17" hidden="1" x14ac:dyDescent="0.3">
      <c r="B1043">
        <f>CSV!M1042</f>
        <v>0</v>
      </c>
      <c r="C1043">
        <f>CSV!O1042</f>
        <v>0</v>
      </c>
      <c r="D1043" s="6">
        <f>CSV!P1042</f>
        <v>0</v>
      </c>
      <c r="F1043">
        <f>CSV!K1042</f>
        <v>0</v>
      </c>
      <c r="G1043">
        <f>CSV!L1042</f>
        <v>0</v>
      </c>
      <c r="H1043" t="str">
        <f>IFERROR(VLOOKUP(G1043,Sheet3!B:C,2,0),"")</f>
        <v/>
      </c>
      <c r="I1043">
        <v>3</v>
      </c>
      <c r="K1043" t="e">
        <f>VLOOKUP(G1043,Sheet3!B:E,4,0)</f>
        <v>#N/A</v>
      </c>
      <c r="O1043" s="10" t="e">
        <f t="shared" si="16"/>
        <v>#N/A</v>
      </c>
      <c r="P1043" s="11" t="e">
        <f>VLOOKUP(C1043,DE_PARA!H:I,2,0)</f>
        <v>#N/A</v>
      </c>
      <c r="Q1043" s="11" t="e">
        <f>VLOOKUP(F1043,'BASE CONTATOS'!C:D,2,0)</f>
        <v>#N/A</v>
      </c>
    </row>
    <row r="1044" spans="2:17" hidden="1" x14ac:dyDescent="0.3">
      <c r="B1044">
        <f>CSV!M1043</f>
        <v>0</v>
      </c>
      <c r="C1044">
        <f>CSV!O1043</f>
        <v>0</v>
      </c>
      <c r="D1044" s="6">
        <f>CSV!P1043</f>
        <v>0</v>
      </c>
      <c r="F1044">
        <f>CSV!K1043</f>
        <v>0</v>
      </c>
      <c r="G1044">
        <f>CSV!L1043</f>
        <v>0</v>
      </c>
      <c r="H1044" t="str">
        <f>IFERROR(VLOOKUP(G1044,Sheet3!B:C,2,0),"")</f>
        <v/>
      </c>
      <c r="I1044">
        <v>6</v>
      </c>
      <c r="K1044" t="e">
        <f>VLOOKUP(G1044,Sheet3!B:E,4,0)</f>
        <v>#N/A</v>
      </c>
      <c r="O1044" s="10" t="e">
        <f t="shared" si="16"/>
        <v>#N/A</v>
      </c>
      <c r="P1044" s="11" t="e">
        <f>VLOOKUP(C1044,DE_PARA!H:I,2,0)</f>
        <v>#N/A</v>
      </c>
      <c r="Q1044" s="11" t="e">
        <f>VLOOKUP(F1044,'BASE CONTATOS'!C:D,2,0)</f>
        <v>#N/A</v>
      </c>
    </row>
    <row r="1045" spans="2:17" hidden="1" x14ac:dyDescent="0.3">
      <c r="B1045">
        <f>CSV!M1044</f>
        <v>0</v>
      </c>
      <c r="C1045">
        <f>CSV!O1044</f>
        <v>0</v>
      </c>
      <c r="D1045" s="6">
        <f>CSV!P1044</f>
        <v>0</v>
      </c>
      <c r="F1045">
        <f>CSV!K1044</f>
        <v>0</v>
      </c>
      <c r="G1045">
        <f>CSV!L1044</f>
        <v>0</v>
      </c>
      <c r="H1045" t="str">
        <f>IFERROR(VLOOKUP(G1045,Sheet3!B:C,2,0),"")</f>
        <v/>
      </c>
      <c r="I1045">
        <v>7</v>
      </c>
      <c r="K1045" t="e">
        <f>VLOOKUP(G1045,Sheet3!B:E,4,0)</f>
        <v>#N/A</v>
      </c>
      <c r="O1045" s="10" t="e">
        <f t="shared" si="16"/>
        <v>#N/A</v>
      </c>
      <c r="P1045" s="11" t="e">
        <f>VLOOKUP(C1045,DE_PARA!H:I,2,0)</f>
        <v>#N/A</v>
      </c>
      <c r="Q1045" s="11" t="e">
        <f>VLOOKUP(F1045,'BASE CONTATOS'!C:D,2,0)</f>
        <v>#N/A</v>
      </c>
    </row>
    <row r="1046" spans="2:17" hidden="1" x14ac:dyDescent="0.3">
      <c r="B1046">
        <f>CSV!M1045</f>
        <v>0</v>
      </c>
      <c r="C1046">
        <f>CSV!O1045</f>
        <v>0</v>
      </c>
      <c r="D1046" s="6">
        <f>CSV!P1045</f>
        <v>0</v>
      </c>
      <c r="F1046">
        <f>CSV!K1045</f>
        <v>0</v>
      </c>
      <c r="G1046">
        <f>CSV!L1045</f>
        <v>0</v>
      </c>
      <c r="H1046" t="str">
        <f>IFERROR(VLOOKUP(G1046,Sheet3!B:C,2,0),"")</f>
        <v/>
      </c>
      <c r="I1046">
        <v>7</v>
      </c>
      <c r="K1046" t="e">
        <f>VLOOKUP(G1046,Sheet3!B:E,4,0)</f>
        <v>#N/A</v>
      </c>
      <c r="O1046" s="10" t="e">
        <f t="shared" si="16"/>
        <v>#N/A</v>
      </c>
      <c r="P1046" s="11" t="e">
        <f>VLOOKUP(C1046,DE_PARA!H:I,2,0)</f>
        <v>#N/A</v>
      </c>
      <c r="Q1046" s="11" t="e">
        <f>VLOOKUP(F1046,'BASE CONTATOS'!C:D,2,0)</f>
        <v>#N/A</v>
      </c>
    </row>
    <row r="1047" spans="2:17" hidden="1" x14ac:dyDescent="0.3">
      <c r="B1047">
        <f>CSV!M1046</f>
        <v>0</v>
      </c>
      <c r="C1047">
        <f>CSV!O1046</f>
        <v>0</v>
      </c>
      <c r="D1047" s="6">
        <f>CSV!P1046</f>
        <v>0</v>
      </c>
      <c r="F1047">
        <f>CSV!K1046</f>
        <v>0</v>
      </c>
      <c r="G1047">
        <f>CSV!L1046</f>
        <v>0</v>
      </c>
      <c r="H1047" t="str">
        <f>IFERROR(VLOOKUP(G1047,Sheet3!B:C,2,0),"")</f>
        <v/>
      </c>
      <c r="I1047">
        <v>4</v>
      </c>
      <c r="K1047" t="e">
        <f>VLOOKUP(G1047,Sheet3!B:E,4,0)</f>
        <v>#N/A</v>
      </c>
      <c r="O1047" s="10" t="e">
        <f t="shared" si="16"/>
        <v>#N/A</v>
      </c>
      <c r="P1047" s="11" t="e">
        <f>VLOOKUP(C1047,DE_PARA!H:I,2,0)</f>
        <v>#N/A</v>
      </c>
      <c r="Q1047" s="11" t="e">
        <f>VLOOKUP(F1047,'BASE CONTATOS'!C:D,2,0)</f>
        <v>#N/A</v>
      </c>
    </row>
    <row r="1048" spans="2:17" hidden="1" x14ac:dyDescent="0.3">
      <c r="B1048">
        <f>CSV!M1047</f>
        <v>0</v>
      </c>
      <c r="C1048">
        <f>CSV!O1047</f>
        <v>0</v>
      </c>
      <c r="D1048" s="6">
        <f>CSV!P1047</f>
        <v>0</v>
      </c>
      <c r="F1048">
        <f>CSV!K1047</f>
        <v>0</v>
      </c>
      <c r="G1048">
        <f>CSV!L1047</f>
        <v>0</v>
      </c>
      <c r="H1048" t="str">
        <f>IFERROR(VLOOKUP(G1048,Sheet3!B:C,2,0),"")</f>
        <v/>
      </c>
      <c r="I1048">
        <v>4</v>
      </c>
      <c r="K1048" t="e">
        <f>VLOOKUP(G1048,Sheet3!B:E,4,0)</f>
        <v>#N/A</v>
      </c>
      <c r="O1048" s="10" t="e">
        <f t="shared" si="16"/>
        <v>#N/A</v>
      </c>
      <c r="P1048" s="11" t="e">
        <f>VLOOKUP(C1048,DE_PARA!H:I,2,0)</f>
        <v>#N/A</v>
      </c>
      <c r="Q1048" s="11" t="e">
        <f>VLOOKUP(F1048,'BASE CONTATOS'!C:D,2,0)</f>
        <v>#N/A</v>
      </c>
    </row>
    <row r="1049" spans="2:17" hidden="1" x14ac:dyDescent="0.3">
      <c r="B1049">
        <f>CSV!M1048</f>
        <v>0</v>
      </c>
      <c r="C1049">
        <f>CSV!O1048</f>
        <v>0</v>
      </c>
      <c r="D1049" s="6">
        <f>CSV!P1048</f>
        <v>0</v>
      </c>
      <c r="F1049">
        <f>CSV!K1048</f>
        <v>0</v>
      </c>
      <c r="G1049">
        <f>CSV!L1048</f>
        <v>0</v>
      </c>
      <c r="H1049" t="str">
        <f>IFERROR(VLOOKUP(G1049,Sheet3!B:C,2,0),"")</f>
        <v/>
      </c>
      <c r="I1049">
        <v>9</v>
      </c>
      <c r="K1049" t="e">
        <f>VLOOKUP(G1049,Sheet3!B:E,4,0)</f>
        <v>#N/A</v>
      </c>
      <c r="O1049" s="10" t="e">
        <f t="shared" si="16"/>
        <v>#N/A</v>
      </c>
      <c r="P1049" s="11" t="e">
        <f>VLOOKUP(C1049,DE_PARA!H:I,2,0)</f>
        <v>#N/A</v>
      </c>
      <c r="Q1049" s="11" t="e">
        <f>VLOOKUP(F1049,'BASE CONTATOS'!C:D,2,0)</f>
        <v>#N/A</v>
      </c>
    </row>
    <row r="1050" spans="2:17" hidden="1" x14ac:dyDescent="0.3">
      <c r="B1050">
        <f>CSV!M1049</f>
        <v>0</v>
      </c>
      <c r="C1050">
        <f>CSV!O1049</f>
        <v>0</v>
      </c>
      <c r="D1050" s="6">
        <f>CSV!P1049</f>
        <v>0</v>
      </c>
      <c r="F1050">
        <f>CSV!K1049</f>
        <v>0</v>
      </c>
      <c r="G1050">
        <f>CSV!L1049</f>
        <v>0</v>
      </c>
      <c r="H1050" t="str">
        <f>IFERROR(VLOOKUP(G1050,Sheet3!B:C,2,0),"")</f>
        <v/>
      </c>
      <c r="I1050">
        <v>9</v>
      </c>
      <c r="K1050" t="e">
        <f>VLOOKUP(G1050,Sheet3!B:E,4,0)</f>
        <v>#N/A</v>
      </c>
      <c r="O1050" s="10" t="e">
        <f t="shared" si="16"/>
        <v>#N/A</v>
      </c>
      <c r="P1050" s="11" t="e">
        <f>VLOOKUP(C1050,DE_PARA!H:I,2,0)</f>
        <v>#N/A</v>
      </c>
      <c r="Q1050" s="11" t="e">
        <f>VLOOKUP(F1050,'BASE CONTATOS'!C:D,2,0)</f>
        <v>#N/A</v>
      </c>
    </row>
    <row r="1051" spans="2:17" hidden="1" x14ac:dyDescent="0.3">
      <c r="B1051">
        <f>CSV!M1050</f>
        <v>0</v>
      </c>
      <c r="C1051">
        <f>CSV!O1050</f>
        <v>0</v>
      </c>
      <c r="D1051" s="6">
        <f>CSV!P1050</f>
        <v>0</v>
      </c>
      <c r="F1051">
        <f>CSV!K1050</f>
        <v>0</v>
      </c>
      <c r="G1051">
        <f>CSV!L1050</f>
        <v>0</v>
      </c>
      <c r="H1051" t="str">
        <f>IFERROR(VLOOKUP(G1051,Sheet3!B:C,2,0),"")</f>
        <v/>
      </c>
      <c r="I1051">
        <v>7</v>
      </c>
      <c r="K1051" t="e">
        <f>VLOOKUP(G1051,Sheet3!B:E,4,0)</f>
        <v>#N/A</v>
      </c>
      <c r="O1051" s="10" t="e">
        <f t="shared" si="16"/>
        <v>#N/A</v>
      </c>
      <c r="P1051" s="11" t="e">
        <f>VLOOKUP(C1051,DE_PARA!H:I,2,0)</f>
        <v>#N/A</v>
      </c>
      <c r="Q1051" s="11" t="e">
        <f>VLOOKUP(F1051,'BASE CONTATOS'!C:D,2,0)</f>
        <v>#N/A</v>
      </c>
    </row>
    <row r="1052" spans="2:17" hidden="1" x14ac:dyDescent="0.3">
      <c r="B1052">
        <f>CSV!M1051</f>
        <v>0</v>
      </c>
      <c r="C1052">
        <f>CSV!O1051</f>
        <v>0</v>
      </c>
      <c r="D1052" s="6">
        <f>CSV!P1051</f>
        <v>0</v>
      </c>
      <c r="F1052">
        <f>CSV!K1051</f>
        <v>0</v>
      </c>
      <c r="G1052">
        <f>CSV!L1051</f>
        <v>0</v>
      </c>
      <c r="H1052" t="str">
        <f>IFERROR(VLOOKUP(G1052,Sheet3!B:C,2,0),"")</f>
        <v/>
      </c>
      <c r="I1052">
        <v>7</v>
      </c>
      <c r="K1052" t="e">
        <f>VLOOKUP(G1052,Sheet3!B:E,4,0)</f>
        <v>#N/A</v>
      </c>
      <c r="O1052" s="10" t="e">
        <f t="shared" si="16"/>
        <v>#N/A</v>
      </c>
      <c r="P1052" s="11" t="e">
        <f>VLOOKUP(C1052,DE_PARA!H:I,2,0)</f>
        <v>#N/A</v>
      </c>
      <c r="Q1052" s="11" t="e">
        <f>VLOOKUP(F1052,'BASE CONTATOS'!C:D,2,0)</f>
        <v>#N/A</v>
      </c>
    </row>
    <row r="1053" spans="2:17" hidden="1" x14ac:dyDescent="0.3">
      <c r="B1053">
        <f>CSV!M1052</f>
        <v>0</v>
      </c>
      <c r="C1053">
        <f>CSV!O1052</f>
        <v>0</v>
      </c>
      <c r="D1053" s="6">
        <f>CSV!P1052</f>
        <v>0</v>
      </c>
      <c r="F1053">
        <f>CSV!K1052</f>
        <v>0</v>
      </c>
      <c r="G1053">
        <f>CSV!L1052</f>
        <v>0</v>
      </c>
      <c r="H1053" t="str">
        <f>IFERROR(VLOOKUP(G1053,Sheet3!B:C,2,0),"")</f>
        <v/>
      </c>
      <c r="I1053">
        <v>5</v>
      </c>
      <c r="K1053" t="e">
        <f>VLOOKUP(G1053,Sheet3!B:E,4,0)</f>
        <v>#N/A</v>
      </c>
      <c r="O1053" s="10" t="e">
        <f t="shared" si="16"/>
        <v>#N/A</v>
      </c>
      <c r="P1053" s="11" t="e">
        <f>VLOOKUP(C1053,DE_PARA!H:I,2,0)</f>
        <v>#N/A</v>
      </c>
      <c r="Q1053" s="11" t="e">
        <f>VLOOKUP(F1053,'BASE CONTATOS'!C:D,2,0)</f>
        <v>#N/A</v>
      </c>
    </row>
    <row r="1054" spans="2:17" hidden="1" x14ac:dyDescent="0.3">
      <c r="B1054">
        <f>CSV!M1053</f>
        <v>0</v>
      </c>
      <c r="C1054">
        <f>CSV!O1053</f>
        <v>0</v>
      </c>
      <c r="D1054" s="6">
        <f>CSV!P1053</f>
        <v>0</v>
      </c>
      <c r="F1054">
        <f>CSV!K1053</f>
        <v>0</v>
      </c>
      <c r="G1054">
        <f>CSV!L1053</f>
        <v>0</v>
      </c>
      <c r="H1054" t="str">
        <f>IFERROR(VLOOKUP(G1054,Sheet3!B:C,2,0),"")</f>
        <v/>
      </c>
      <c r="I1054">
        <v>6</v>
      </c>
      <c r="K1054" t="e">
        <f>VLOOKUP(G1054,Sheet3!B:E,4,0)</f>
        <v>#N/A</v>
      </c>
      <c r="O1054" s="10" t="e">
        <f t="shared" si="16"/>
        <v>#N/A</v>
      </c>
      <c r="P1054" s="11" t="e">
        <f>VLOOKUP(C1054,DE_PARA!H:I,2,0)</f>
        <v>#N/A</v>
      </c>
      <c r="Q1054" s="11" t="e">
        <f>VLOOKUP(F1054,'BASE CONTATOS'!C:D,2,0)</f>
        <v>#N/A</v>
      </c>
    </row>
    <row r="1055" spans="2:17" hidden="1" x14ac:dyDescent="0.3">
      <c r="B1055">
        <f>CSV!M1054</f>
        <v>0</v>
      </c>
      <c r="C1055">
        <f>CSV!O1054</f>
        <v>0</v>
      </c>
      <c r="D1055" s="6">
        <f>CSV!P1054</f>
        <v>0</v>
      </c>
      <c r="F1055">
        <f>CSV!K1054</f>
        <v>0</v>
      </c>
      <c r="G1055">
        <f>CSV!L1054</f>
        <v>0</v>
      </c>
      <c r="H1055" t="str">
        <f>IFERROR(VLOOKUP(G1055,Sheet3!B:C,2,0),"")</f>
        <v/>
      </c>
      <c r="I1055">
        <v>7</v>
      </c>
      <c r="K1055" t="e">
        <f>VLOOKUP(G1055,Sheet3!B:E,4,0)</f>
        <v>#N/A</v>
      </c>
      <c r="O1055" s="10" t="e">
        <f t="shared" si="16"/>
        <v>#N/A</v>
      </c>
      <c r="P1055" s="11" t="e">
        <f>VLOOKUP(C1055,DE_PARA!H:I,2,0)</f>
        <v>#N/A</v>
      </c>
      <c r="Q1055" s="11" t="e">
        <f>VLOOKUP(F1055,'BASE CONTATOS'!C:D,2,0)</f>
        <v>#N/A</v>
      </c>
    </row>
    <row r="1056" spans="2:17" hidden="1" x14ac:dyDescent="0.3">
      <c r="B1056">
        <f>CSV!M1055</f>
        <v>0</v>
      </c>
      <c r="C1056">
        <f>CSV!O1055</f>
        <v>0</v>
      </c>
      <c r="D1056" s="6">
        <f>CSV!P1055</f>
        <v>0</v>
      </c>
      <c r="F1056">
        <f>CSV!K1055</f>
        <v>0</v>
      </c>
      <c r="G1056">
        <f>CSV!L1055</f>
        <v>0</v>
      </c>
      <c r="H1056" t="str">
        <f>IFERROR(VLOOKUP(G1056,Sheet3!B:C,2,0),"")</f>
        <v/>
      </c>
      <c r="I1056">
        <v>9</v>
      </c>
      <c r="K1056" t="e">
        <f>VLOOKUP(G1056,Sheet3!B:E,4,0)</f>
        <v>#N/A</v>
      </c>
      <c r="O1056" s="10" t="e">
        <f t="shared" si="16"/>
        <v>#N/A</v>
      </c>
      <c r="P1056" s="11" t="e">
        <f>VLOOKUP(C1056,DE_PARA!H:I,2,0)</f>
        <v>#N/A</v>
      </c>
      <c r="Q1056" s="11" t="e">
        <f>VLOOKUP(F1056,'BASE CONTATOS'!C:D,2,0)</f>
        <v>#N/A</v>
      </c>
    </row>
    <row r="1057" spans="2:17" hidden="1" x14ac:dyDescent="0.3">
      <c r="B1057">
        <f>CSV!M1056</f>
        <v>0</v>
      </c>
      <c r="C1057">
        <f>CSV!O1056</f>
        <v>0</v>
      </c>
      <c r="D1057" s="6">
        <f>CSV!P1056</f>
        <v>0</v>
      </c>
      <c r="F1057">
        <f>CSV!K1056</f>
        <v>0</v>
      </c>
      <c r="G1057">
        <f>CSV!L1056</f>
        <v>0</v>
      </c>
      <c r="H1057" t="str">
        <f>IFERROR(VLOOKUP(G1057,Sheet3!B:C,2,0),"")</f>
        <v/>
      </c>
      <c r="I1057">
        <v>9</v>
      </c>
      <c r="K1057" t="e">
        <f>VLOOKUP(G1057,Sheet3!B:E,4,0)</f>
        <v>#N/A</v>
      </c>
      <c r="O1057" s="10" t="e">
        <f t="shared" si="16"/>
        <v>#N/A</v>
      </c>
      <c r="P1057" s="11" t="e">
        <f>VLOOKUP(C1057,DE_PARA!H:I,2,0)</f>
        <v>#N/A</v>
      </c>
      <c r="Q1057" s="11" t="e">
        <f>VLOOKUP(F1057,'BASE CONTATOS'!C:D,2,0)</f>
        <v>#N/A</v>
      </c>
    </row>
    <row r="1058" spans="2:17" hidden="1" x14ac:dyDescent="0.3">
      <c r="B1058">
        <f>CSV!M1057</f>
        <v>0</v>
      </c>
      <c r="C1058">
        <f>CSV!O1057</f>
        <v>0</v>
      </c>
      <c r="D1058" s="6">
        <f>CSV!P1057</f>
        <v>0</v>
      </c>
      <c r="F1058">
        <f>CSV!K1057</f>
        <v>0</v>
      </c>
      <c r="G1058">
        <f>CSV!L1057</f>
        <v>0</v>
      </c>
      <c r="H1058" t="str">
        <f>IFERROR(VLOOKUP(G1058,Sheet3!B:C,2,0),"")</f>
        <v/>
      </c>
      <c r="I1058">
        <v>3</v>
      </c>
      <c r="K1058" t="e">
        <f>VLOOKUP(G1058,Sheet3!B:E,4,0)</f>
        <v>#N/A</v>
      </c>
      <c r="O1058" s="10" t="e">
        <f t="shared" si="16"/>
        <v>#N/A</v>
      </c>
      <c r="P1058" s="11" t="e">
        <f>VLOOKUP(C1058,DE_PARA!H:I,2,0)</f>
        <v>#N/A</v>
      </c>
      <c r="Q1058" s="11" t="e">
        <f>VLOOKUP(F1058,'BASE CONTATOS'!C:D,2,0)</f>
        <v>#N/A</v>
      </c>
    </row>
    <row r="1059" spans="2:17" hidden="1" x14ac:dyDescent="0.3">
      <c r="B1059">
        <f>CSV!M1058</f>
        <v>0</v>
      </c>
      <c r="C1059">
        <f>CSV!O1058</f>
        <v>0</v>
      </c>
      <c r="D1059" s="6">
        <f>CSV!P1058</f>
        <v>0</v>
      </c>
      <c r="F1059">
        <f>CSV!K1058</f>
        <v>0</v>
      </c>
      <c r="G1059">
        <f>CSV!L1058</f>
        <v>0</v>
      </c>
      <c r="H1059" t="str">
        <f>IFERROR(VLOOKUP(G1059,Sheet3!B:C,2,0),"")</f>
        <v/>
      </c>
      <c r="I1059">
        <v>7</v>
      </c>
      <c r="K1059" t="e">
        <f>VLOOKUP(G1059,Sheet3!B:E,4,0)</f>
        <v>#N/A</v>
      </c>
      <c r="O1059" s="10" t="e">
        <f t="shared" si="16"/>
        <v>#N/A</v>
      </c>
      <c r="P1059" s="11" t="e">
        <f>VLOOKUP(C1059,DE_PARA!H:I,2,0)</f>
        <v>#N/A</v>
      </c>
      <c r="Q1059" s="11" t="e">
        <f>VLOOKUP(F1059,'BASE CONTATOS'!C:D,2,0)</f>
        <v>#N/A</v>
      </c>
    </row>
    <row r="1060" spans="2:17" hidden="1" x14ac:dyDescent="0.3">
      <c r="B1060">
        <f>CSV!M1059</f>
        <v>0</v>
      </c>
      <c r="C1060">
        <f>CSV!O1059</f>
        <v>0</v>
      </c>
      <c r="D1060" s="6">
        <f>CSV!P1059</f>
        <v>0</v>
      </c>
      <c r="F1060">
        <f>CSV!K1059</f>
        <v>0</v>
      </c>
      <c r="G1060">
        <f>CSV!L1059</f>
        <v>0</v>
      </c>
      <c r="H1060" t="str">
        <f>IFERROR(VLOOKUP(G1060,Sheet3!B:C,2,0),"")</f>
        <v/>
      </c>
      <c r="I1060">
        <v>7</v>
      </c>
      <c r="K1060" t="e">
        <f>VLOOKUP(G1060,Sheet3!B:E,4,0)</f>
        <v>#N/A</v>
      </c>
      <c r="O1060" s="10" t="e">
        <f t="shared" si="16"/>
        <v>#N/A</v>
      </c>
      <c r="P1060" s="11" t="e">
        <f>VLOOKUP(C1060,DE_PARA!H:I,2,0)</f>
        <v>#N/A</v>
      </c>
      <c r="Q1060" s="11" t="e">
        <f>VLOOKUP(F1060,'BASE CONTATOS'!C:D,2,0)</f>
        <v>#N/A</v>
      </c>
    </row>
    <row r="1061" spans="2:17" hidden="1" x14ac:dyDescent="0.3">
      <c r="B1061">
        <f>CSV!M1060</f>
        <v>0</v>
      </c>
      <c r="C1061">
        <f>CSV!O1060</f>
        <v>0</v>
      </c>
      <c r="D1061" s="6">
        <f>CSV!P1060</f>
        <v>0</v>
      </c>
      <c r="F1061">
        <f>CSV!K1060</f>
        <v>0</v>
      </c>
      <c r="G1061">
        <f>CSV!L1060</f>
        <v>0</v>
      </c>
      <c r="H1061" t="str">
        <f>IFERROR(VLOOKUP(G1061,Sheet3!B:C,2,0),"")</f>
        <v/>
      </c>
      <c r="I1061">
        <v>10</v>
      </c>
      <c r="K1061" t="e">
        <f>VLOOKUP(G1061,Sheet3!B:E,4,0)</f>
        <v>#N/A</v>
      </c>
      <c r="O1061" s="10" t="e">
        <f t="shared" si="16"/>
        <v>#N/A</v>
      </c>
      <c r="P1061" s="11" t="e">
        <f>VLOOKUP(C1061,DE_PARA!H:I,2,0)</f>
        <v>#N/A</v>
      </c>
      <c r="Q1061" s="11" t="e">
        <f>VLOOKUP(F1061,'BASE CONTATOS'!C:D,2,0)</f>
        <v>#N/A</v>
      </c>
    </row>
    <row r="1062" spans="2:17" hidden="1" x14ac:dyDescent="0.3">
      <c r="B1062">
        <f>CSV!M1061</f>
        <v>0</v>
      </c>
      <c r="C1062">
        <f>CSV!O1061</f>
        <v>0</v>
      </c>
      <c r="D1062" s="6">
        <f>CSV!P1061</f>
        <v>0</v>
      </c>
      <c r="F1062">
        <f>CSV!K1061</f>
        <v>0</v>
      </c>
      <c r="G1062">
        <f>CSV!L1061</f>
        <v>0</v>
      </c>
      <c r="H1062" t="str">
        <f>IFERROR(VLOOKUP(G1062,Sheet3!B:C,2,0),"")</f>
        <v/>
      </c>
      <c r="I1062">
        <v>4</v>
      </c>
      <c r="K1062" t="e">
        <f>VLOOKUP(G1062,Sheet3!B:E,4,0)</f>
        <v>#N/A</v>
      </c>
      <c r="O1062" s="10" t="e">
        <f t="shared" si="16"/>
        <v>#N/A</v>
      </c>
      <c r="P1062" s="11" t="e">
        <f>VLOOKUP(C1062,DE_PARA!H:I,2,0)</f>
        <v>#N/A</v>
      </c>
      <c r="Q1062" s="11" t="e">
        <f>VLOOKUP(F1062,'BASE CONTATOS'!C:D,2,0)</f>
        <v>#N/A</v>
      </c>
    </row>
    <row r="1063" spans="2:17" hidden="1" x14ac:dyDescent="0.3">
      <c r="B1063">
        <f>CSV!M1062</f>
        <v>0</v>
      </c>
      <c r="C1063">
        <f>CSV!O1062</f>
        <v>0</v>
      </c>
      <c r="D1063" s="6">
        <f>CSV!P1062</f>
        <v>0</v>
      </c>
      <c r="F1063">
        <f>CSV!K1062</f>
        <v>0</v>
      </c>
      <c r="G1063">
        <f>CSV!L1062</f>
        <v>0</v>
      </c>
      <c r="H1063" t="str">
        <f>IFERROR(VLOOKUP(G1063,Sheet3!B:C,2,0),"")</f>
        <v/>
      </c>
      <c r="I1063">
        <v>4</v>
      </c>
      <c r="K1063" t="e">
        <f>VLOOKUP(G1063,Sheet3!B:E,4,0)</f>
        <v>#N/A</v>
      </c>
      <c r="O1063" s="10" t="e">
        <f t="shared" si="16"/>
        <v>#N/A</v>
      </c>
      <c r="P1063" s="11" t="e">
        <f>VLOOKUP(C1063,DE_PARA!H:I,2,0)</f>
        <v>#N/A</v>
      </c>
      <c r="Q1063" s="11" t="e">
        <f>VLOOKUP(F1063,'BASE CONTATOS'!C:D,2,0)</f>
        <v>#N/A</v>
      </c>
    </row>
    <row r="1064" spans="2:17" hidden="1" x14ac:dyDescent="0.3">
      <c r="B1064">
        <f>CSV!M1063</f>
        <v>0</v>
      </c>
      <c r="C1064">
        <f>CSV!O1063</f>
        <v>0</v>
      </c>
      <c r="D1064" s="6">
        <f>CSV!P1063</f>
        <v>0</v>
      </c>
      <c r="F1064">
        <f>CSV!K1063</f>
        <v>0</v>
      </c>
      <c r="G1064">
        <f>CSV!L1063</f>
        <v>0</v>
      </c>
      <c r="H1064" t="str">
        <f>IFERROR(VLOOKUP(G1064,Sheet3!B:C,2,0),"")</f>
        <v/>
      </c>
      <c r="I1064">
        <v>2</v>
      </c>
      <c r="K1064" t="e">
        <f>VLOOKUP(G1064,Sheet3!B:E,4,0)</f>
        <v>#N/A</v>
      </c>
      <c r="O1064" s="10" t="e">
        <f t="shared" si="16"/>
        <v>#N/A</v>
      </c>
      <c r="P1064" s="11" t="e">
        <f>VLOOKUP(C1064,DE_PARA!H:I,2,0)</f>
        <v>#N/A</v>
      </c>
      <c r="Q1064" s="11" t="e">
        <f>VLOOKUP(F1064,'BASE CONTATOS'!C:D,2,0)</f>
        <v>#N/A</v>
      </c>
    </row>
    <row r="1065" spans="2:17" hidden="1" x14ac:dyDescent="0.3">
      <c r="B1065">
        <f>CSV!M1064</f>
        <v>0</v>
      </c>
      <c r="C1065">
        <f>CSV!O1064</f>
        <v>0</v>
      </c>
      <c r="D1065" s="6">
        <f>CSV!P1064</f>
        <v>0</v>
      </c>
      <c r="F1065">
        <f>CSV!K1064</f>
        <v>0</v>
      </c>
      <c r="G1065">
        <f>CSV!L1064</f>
        <v>0</v>
      </c>
      <c r="H1065" t="str">
        <f>IFERROR(VLOOKUP(G1065,Sheet3!B:C,2,0),"")</f>
        <v/>
      </c>
      <c r="I1065">
        <v>10</v>
      </c>
      <c r="K1065" t="e">
        <f>VLOOKUP(G1065,Sheet3!B:E,4,0)</f>
        <v>#N/A</v>
      </c>
      <c r="O1065" s="10" t="e">
        <f t="shared" si="16"/>
        <v>#N/A</v>
      </c>
      <c r="P1065" s="11" t="e">
        <f>VLOOKUP(C1065,DE_PARA!H:I,2,0)</f>
        <v>#N/A</v>
      </c>
      <c r="Q1065" s="11" t="e">
        <f>VLOOKUP(F1065,'BASE CONTATOS'!C:D,2,0)</f>
        <v>#N/A</v>
      </c>
    </row>
    <row r="1066" spans="2:17" hidden="1" x14ac:dyDescent="0.3">
      <c r="B1066">
        <f>CSV!M1065</f>
        <v>0</v>
      </c>
      <c r="C1066">
        <f>CSV!O1065</f>
        <v>0</v>
      </c>
      <c r="D1066" s="6">
        <f>CSV!P1065</f>
        <v>0</v>
      </c>
      <c r="F1066">
        <f>CSV!K1065</f>
        <v>0</v>
      </c>
      <c r="G1066">
        <f>CSV!L1065</f>
        <v>0</v>
      </c>
      <c r="H1066" t="str">
        <f>IFERROR(VLOOKUP(G1066,Sheet3!B:C,2,0),"")</f>
        <v/>
      </c>
      <c r="I1066">
        <v>4</v>
      </c>
      <c r="K1066" t="e">
        <f>VLOOKUP(G1066,Sheet3!B:E,4,0)</f>
        <v>#N/A</v>
      </c>
      <c r="O1066" s="10" t="e">
        <f t="shared" si="16"/>
        <v>#N/A</v>
      </c>
      <c r="P1066" s="11" t="e">
        <f>VLOOKUP(C1066,DE_PARA!H:I,2,0)</f>
        <v>#N/A</v>
      </c>
      <c r="Q1066" s="11" t="e">
        <f>VLOOKUP(F1066,'BASE CONTATOS'!C:D,2,0)</f>
        <v>#N/A</v>
      </c>
    </row>
    <row r="1067" spans="2:17" hidden="1" x14ac:dyDescent="0.3">
      <c r="B1067">
        <f>CSV!M1066</f>
        <v>0</v>
      </c>
      <c r="C1067">
        <f>CSV!O1066</f>
        <v>0</v>
      </c>
      <c r="D1067" s="6">
        <f>CSV!P1066</f>
        <v>0</v>
      </c>
      <c r="F1067">
        <f>CSV!K1066</f>
        <v>0</v>
      </c>
      <c r="G1067">
        <f>CSV!L1066</f>
        <v>0</v>
      </c>
      <c r="H1067" t="str">
        <f>IFERROR(VLOOKUP(G1067,Sheet3!B:C,2,0),"")</f>
        <v/>
      </c>
      <c r="I1067">
        <v>1</v>
      </c>
      <c r="K1067" t="e">
        <f>VLOOKUP(G1067,Sheet3!B:E,4,0)</f>
        <v>#N/A</v>
      </c>
      <c r="O1067" s="10" t="e">
        <f t="shared" si="16"/>
        <v>#N/A</v>
      </c>
      <c r="P1067" s="11" t="e">
        <f>VLOOKUP(C1067,DE_PARA!H:I,2,0)</f>
        <v>#N/A</v>
      </c>
      <c r="Q1067" s="11" t="e">
        <f>VLOOKUP(F1067,'BASE CONTATOS'!C:D,2,0)</f>
        <v>#N/A</v>
      </c>
    </row>
    <row r="1068" spans="2:17" hidden="1" x14ac:dyDescent="0.3">
      <c r="B1068">
        <f>CSV!M1067</f>
        <v>0</v>
      </c>
      <c r="C1068">
        <f>CSV!O1067</f>
        <v>0</v>
      </c>
      <c r="D1068" s="6">
        <f>CSV!P1067</f>
        <v>0</v>
      </c>
      <c r="F1068">
        <f>CSV!K1067</f>
        <v>0</v>
      </c>
      <c r="G1068">
        <f>CSV!L1067</f>
        <v>0</v>
      </c>
      <c r="H1068" t="str">
        <f>IFERROR(VLOOKUP(G1068,Sheet3!B:C,2,0),"")</f>
        <v/>
      </c>
      <c r="I1068">
        <v>3</v>
      </c>
      <c r="K1068" t="e">
        <f>VLOOKUP(G1068,Sheet3!B:E,4,0)</f>
        <v>#N/A</v>
      </c>
      <c r="O1068" s="10" t="e">
        <f t="shared" si="16"/>
        <v>#N/A</v>
      </c>
      <c r="P1068" s="11" t="e">
        <f>VLOOKUP(C1068,DE_PARA!H:I,2,0)</f>
        <v>#N/A</v>
      </c>
      <c r="Q1068" s="11" t="e">
        <f>VLOOKUP(F1068,'BASE CONTATOS'!C:D,2,0)</f>
        <v>#N/A</v>
      </c>
    </row>
    <row r="1069" spans="2:17" hidden="1" x14ac:dyDescent="0.3">
      <c r="B1069">
        <f>CSV!M1068</f>
        <v>0</v>
      </c>
      <c r="C1069">
        <f>CSV!O1068</f>
        <v>0</v>
      </c>
      <c r="D1069" s="6">
        <f>CSV!P1068</f>
        <v>0</v>
      </c>
      <c r="F1069">
        <f>CSV!K1068</f>
        <v>0</v>
      </c>
      <c r="G1069">
        <f>CSV!L1068</f>
        <v>0</v>
      </c>
      <c r="H1069" t="str">
        <f>IFERROR(VLOOKUP(G1069,Sheet3!B:C,2,0),"")</f>
        <v/>
      </c>
      <c r="I1069">
        <v>8</v>
      </c>
      <c r="K1069" t="e">
        <f>VLOOKUP(G1069,Sheet3!B:E,4,0)</f>
        <v>#N/A</v>
      </c>
      <c r="O1069" s="10" t="e">
        <f t="shared" si="16"/>
        <v>#N/A</v>
      </c>
      <c r="P1069" s="11" t="e">
        <f>VLOOKUP(C1069,DE_PARA!H:I,2,0)</f>
        <v>#N/A</v>
      </c>
      <c r="Q1069" s="11" t="e">
        <f>VLOOKUP(F1069,'BASE CONTATOS'!C:D,2,0)</f>
        <v>#N/A</v>
      </c>
    </row>
    <row r="1070" spans="2:17" hidden="1" x14ac:dyDescent="0.3">
      <c r="B1070">
        <f>CSV!M1069</f>
        <v>0</v>
      </c>
      <c r="C1070">
        <f>CSV!O1069</f>
        <v>0</v>
      </c>
      <c r="D1070" s="6">
        <f>CSV!P1069</f>
        <v>0</v>
      </c>
      <c r="F1070">
        <f>CSV!K1069</f>
        <v>0</v>
      </c>
      <c r="G1070">
        <f>CSV!L1069</f>
        <v>0</v>
      </c>
      <c r="H1070" t="str">
        <f>IFERROR(VLOOKUP(G1070,Sheet3!B:C,2,0),"")</f>
        <v/>
      </c>
      <c r="I1070">
        <v>5</v>
      </c>
      <c r="K1070" t="e">
        <f>VLOOKUP(G1070,Sheet3!B:E,4,0)</f>
        <v>#N/A</v>
      </c>
      <c r="O1070" s="10" t="e">
        <f t="shared" si="16"/>
        <v>#N/A</v>
      </c>
      <c r="P1070" s="11" t="e">
        <f>VLOOKUP(C1070,DE_PARA!H:I,2,0)</f>
        <v>#N/A</v>
      </c>
      <c r="Q1070" s="11" t="e">
        <f>VLOOKUP(F1070,'BASE CONTATOS'!C:D,2,0)</f>
        <v>#N/A</v>
      </c>
    </row>
    <row r="1071" spans="2:17" hidden="1" x14ac:dyDescent="0.3">
      <c r="B1071">
        <f>CSV!M1070</f>
        <v>0</v>
      </c>
      <c r="C1071">
        <f>CSV!O1070</f>
        <v>0</v>
      </c>
      <c r="D1071" s="6">
        <f>CSV!P1070</f>
        <v>0</v>
      </c>
      <c r="F1071">
        <f>CSV!K1070</f>
        <v>0</v>
      </c>
      <c r="G1071">
        <f>CSV!L1070</f>
        <v>0</v>
      </c>
      <c r="H1071" t="str">
        <f>IFERROR(VLOOKUP(G1071,Sheet3!B:C,2,0),"")</f>
        <v/>
      </c>
      <c r="I1071">
        <v>2</v>
      </c>
      <c r="K1071" t="e">
        <f>VLOOKUP(G1071,Sheet3!B:E,4,0)</f>
        <v>#N/A</v>
      </c>
      <c r="O1071" s="10" t="e">
        <f t="shared" si="16"/>
        <v>#N/A</v>
      </c>
      <c r="P1071" s="11" t="e">
        <f>VLOOKUP(C1071,DE_PARA!H:I,2,0)</f>
        <v>#N/A</v>
      </c>
      <c r="Q1071" s="11" t="e">
        <f>VLOOKUP(F1071,'BASE CONTATOS'!C:D,2,0)</f>
        <v>#N/A</v>
      </c>
    </row>
    <row r="1072" spans="2:17" hidden="1" x14ac:dyDescent="0.3">
      <c r="B1072">
        <f>CSV!M1071</f>
        <v>0</v>
      </c>
      <c r="C1072">
        <f>CSV!O1071</f>
        <v>0</v>
      </c>
      <c r="D1072" s="6">
        <f>CSV!P1071</f>
        <v>0</v>
      </c>
      <c r="F1072">
        <f>CSV!K1071</f>
        <v>0</v>
      </c>
      <c r="G1072">
        <f>CSV!L1071</f>
        <v>0</v>
      </c>
      <c r="H1072" t="str">
        <f>IFERROR(VLOOKUP(G1072,Sheet3!B:C,2,0),"")</f>
        <v/>
      </c>
      <c r="I1072">
        <v>2</v>
      </c>
      <c r="K1072" t="e">
        <f>VLOOKUP(G1072,Sheet3!B:E,4,0)</f>
        <v>#N/A</v>
      </c>
      <c r="O1072" s="10" t="e">
        <f t="shared" si="16"/>
        <v>#N/A</v>
      </c>
      <c r="P1072" s="11" t="e">
        <f>VLOOKUP(C1072,DE_PARA!H:I,2,0)</f>
        <v>#N/A</v>
      </c>
      <c r="Q1072" s="11" t="e">
        <f>VLOOKUP(F1072,'BASE CONTATOS'!C:D,2,0)</f>
        <v>#N/A</v>
      </c>
    </row>
    <row r="1073" spans="2:17" hidden="1" x14ac:dyDescent="0.3">
      <c r="B1073">
        <f>CSV!M1072</f>
        <v>0</v>
      </c>
      <c r="C1073">
        <f>CSV!O1072</f>
        <v>0</v>
      </c>
      <c r="D1073" s="6">
        <f>CSV!P1072</f>
        <v>0</v>
      </c>
      <c r="F1073">
        <f>CSV!K1072</f>
        <v>0</v>
      </c>
      <c r="G1073">
        <f>CSV!L1072</f>
        <v>0</v>
      </c>
      <c r="H1073" t="str">
        <f>IFERROR(VLOOKUP(G1073,Sheet3!B:C,2,0),"")</f>
        <v/>
      </c>
      <c r="I1073">
        <v>6</v>
      </c>
      <c r="K1073" t="e">
        <f>VLOOKUP(G1073,Sheet3!B:E,4,0)</f>
        <v>#N/A</v>
      </c>
      <c r="O1073" s="10" t="e">
        <f t="shared" si="16"/>
        <v>#N/A</v>
      </c>
      <c r="P1073" s="11" t="e">
        <f>VLOOKUP(C1073,DE_PARA!H:I,2,0)</f>
        <v>#N/A</v>
      </c>
      <c r="Q1073" s="11" t="e">
        <f>VLOOKUP(F1073,'BASE CONTATOS'!C:D,2,0)</f>
        <v>#N/A</v>
      </c>
    </row>
    <row r="1074" spans="2:17" hidden="1" x14ac:dyDescent="0.3">
      <c r="B1074">
        <f>CSV!M1073</f>
        <v>0</v>
      </c>
      <c r="C1074">
        <f>CSV!O1073</f>
        <v>0</v>
      </c>
      <c r="D1074" s="6">
        <f>CSV!P1073</f>
        <v>0</v>
      </c>
      <c r="F1074">
        <f>CSV!K1073</f>
        <v>0</v>
      </c>
      <c r="G1074">
        <f>CSV!L1073</f>
        <v>0</v>
      </c>
      <c r="H1074" t="str">
        <f>IFERROR(VLOOKUP(G1074,Sheet3!B:C,2,0),"")</f>
        <v/>
      </c>
      <c r="I1074">
        <v>1</v>
      </c>
      <c r="K1074" t="e">
        <f>VLOOKUP(G1074,Sheet3!B:E,4,0)</f>
        <v>#N/A</v>
      </c>
      <c r="O1074" s="10" t="e">
        <f t="shared" si="16"/>
        <v>#N/A</v>
      </c>
      <c r="P1074" s="11" t="e">
        <f>VLOOKUP(C1074,DE_PARA!H:I,2,0)</f>
        <v>#N/A</v>
      </c>
      <c r="Q1074" s="11" t="e">
        <f>VLOOKUP(F1074,'BASE CONTATOS'!C:D,2,0)</f>
        <v>#N/A</v>
      </c>
    </row>
    <row r="1075" spans="2:17" hidden="1" x14ac:dyDescent="0.3">
      <c r="B1075">
        <f>CSV!M1074</f>
        <v>0</v>
      </c>
      <c r="C1075">
        <f>CSV!O1074</f>
        <v>0</v>
      </c>
      <c r="D1075" s="6">
        <f>CSV!P1074</f>
        <v>0</v>
      </c>
      <c r="F1075">
        <f>CSV!K1074</f>
        <v>0</v>
      </c>
      <c r="G1075">
        <f>CSV!L1074</f>
        <v>0</v>
      </c>
      <c r="H1075" t="str">
        <f>IFERROR(VLOOKUP(G1075,Sheet3!B:C,2,0),"")</f>
        <v/>
      </c>
      <c r="I1075">
        <v>4</v>
      </c>
      <c r="K1075" t="e">
        <f>VLOOKUP(G1075,Sheet3!B:E,4,0)</f>
        <v>#N/A</v>
      </c>
      <c r="O1075" s="10" t="e">
        <f t="shared" si="16"/>
        <v>#N/A</v>
      </c>
      <c r="P1075" s="11" t="e">
        <f>VLOOKUP(C1075,DE_PARA!H:I,2,0)</f>
        <v>#N/A</v>
      </c>
      <c r="Q1075" s="11" t="e">
        <f>VLOOKUP(F1075,'BASE CONTATOS'!C:D,2,0)</f>
        <v>#N/A</v>
      </c>
    </row>
    <row r="1076" spans="2:17" hidden="1" x14ac:dyDescent="0.3">
      <c r="B1076">
        <f>CSV!M1075</f>
        <v>0</v>
      </c>
      <c r="C1076">
        <f>CSV!O1075</f>
        <v>0</v>
      </c>
      <c r="D1076" s="6">
        <f>CSV!P1075</f>
        <v>0</v>
      </c>
      <c r="F1076">
        <f>CSV!K1075</f>
        <v>0</v>
      </c>
      <c r="G1076">
        <f>CSV!L1075</f>
        <v>0</v>
      </c>
      <c r="H1076" t="str">
        <f>IFERROR(VLOOKUP(G1076,Sheet3!B:C,2,0),"")</f>
        <v/>
      </c>
      <c r="I1076">
        <v>8</v>
      </c>
      <c r="K1076" t="e">
        <f>VLOOKUP(G1076,Sheet3!B:E,4,0)</f>
        <v>#N/A</v>
      </c>
      <c r="O1076" s="10" t="e">
        <f t="shared" si="16"/>
        <v>#N/A</v>
      </c>
      <c r="P1076" s="11" t="e">
        <f>VLOOKUP(C1076,DE_PARA!H:I,2,0)</f>
        <v>#N/A</v>
      </c>
      <c r="Q1076" s="11" t="e">
        <f>VLOOKUP(F1076,'BASE CONTATOS'!C:D,2,0)</f>
        <v>#N/A</v>
      </c>
    </row>
    <row r="1077" spans="2:17" hidden="1" x14ac:dyDescent="0.3">
      <c r="B1077">
        <f>CSV!M1076</f>
        <v>0</v>
      </c>
      <c r="C1077">
        <f>CSV!O1076</f>
        <v>0</v>
      </c>
      <c r="D1077" s="6">
        <f>CSV!P1076</f>
        <v>0</v>
      </c>
      <c r="F1077">
        <f>CSV!K1076</f>
        <v>0</v>
      </c>
      <c r="G1077">
        <f>CSV!L1076</f>
        <v>0</v>
      </c>
      <c r="H1077" t="str">
        <f>IFERROR(VLOOKUP(G1077,Sheet3!B:C,2,0),"")</f>
        <v/>
      </c>
      <c r="I1077">
        <v>7</v>
      </c>
      <c r="K1077" t="e">
        <f>VLOOKUP(G1077,Sheet3!B:E,4,0)</f>
        <v>#N/A</v>
      </c>
      <c r="O1077" s="10" t="e">
        <f t="shared" si="16"/>
        <v>#N/A</v>
      </c>
      <c r="P1077" s="11" t="e">
        <f>VLOOKUP(C1077,DE_PARA!H:I,2,0)</f>
        <v>#N/A</v>
      </c>
      <c r="Q1077" s="11" t="e">
        <f>VLOOKUP(F1077,'BASE CONTATOS'!C:D,2,0)</f>
        <v>#N/A</v>
      </c>
    </row>
    <row r="1078" spans="2:17" hidden="1" x14ac:dyDescent="0.3">
      <c r="B1078">
        <f>CSV!M1077</f>
        <v>0</v>
      </c>
      <c r="C1078">
        <f>CSV!O1077</f>
        <v>0</v>
      </c>
      <c r="D1078" s="6">
        <f>CSV!P1077</f>
        <v>0</v>
      </c>
      <c r="F1078">
        <f>CSV!K1077</f>
        <v>0</v>
      </c>
      <c r="G1078">
        <f>CSV!L1077</f>
        <v>0</v>
      </c>
      <c r="H1078" t="str">
        <f>IFERROR(VLOOKUP(G1078,Sheet3!B:C,2,0),"")</f>
        <v/>
      </c>
      <c r="I1078">
        <v>10</v>
      </c>
      <c r="K1078" t="e">
        <f>VLOOKUP(G1078,Sheet3!B:E,4,0)</f>
        <v>#N/A</v>
      </c>
      <c r="O1078" s="10" t="e">
        <f t="shared" si="16"/>
        <v>#N/A</v>
      </c>
      <c r="P1078" s="11" t="e">
        <f>VLOOKUP(C1078,DE_PARA!H:I,2,0)</f>
        <v>#N/A</v>
      </c>
      <c r="Q1078" s="11" t="e">
        <f>VLOOKUP(F1078,'BASE CONTATOS'!C:D,2,0)</f>
        <v>#N/A</v>
      </c>
    </row>
    <row r="1079" spans="2:17" hidden="1" x14ac:dyDescent="0.3">
      <c r="B1079">
        <f>CSV!M1078</f>
        <v>0</v>
      </c>
      <c r="C1079">
        <f>CSV!O1078</f>
        <v>0</v>
      </c>
      <c r="D1079" s="6">
        <f>CSV!P1078</f>
        <v>0</v>
      </c>
      <c r="F1079">
        <f>CSV!K1078</f>
        <v>0</v>
      </c>
      <c r="G1079">
        <f>CSV!L1078</f>
        <v>0</v>
      </c>
      <c r="H1079" t="str">
        <f>IFERROR(VLOOKUP(G1079,Sheet3!B:C,2,0),"")</f>
        <v/>
      </c>
      <c r="I1079">
        <v>3</v>
      </c>
      <c r="K1079" t="e">
        <f>VLOOKUP(G1079,Sheet3!B:E,4,0)</f>
        <v>#N/A</v>
      </c>
      <c r="O1079" s="10" t="e">
        <f t="shared" si="16"/>
        <v>#N/A</v>
      </c>
      <c r="P1079" s="11" t="e">
        <f>VLOOKUP(C1079,DE_PARA!H:I,2,0)</f>
        <v>#N/A</v>
      </c>
      <c r="Q1079" s="11" t="e">
        <f>VLOOKUP(F1079,'BASE CONTATOS'!C:D,2,0)</f>
        <v>#N/A</v>
      </c>
    </row>
    <row r="1080" spans="2:17" hidden="1" x14ac:dyDescent="0.3">
      <c r="B1080">
        <f>CSV!M1079</f>
        <v>0</v>
      </c>
      <c r="C1080">
        <f>CSV!O1079</f>
        <v>0</v>
      </c>
      <c r="D1080" s="6">
        <f>CSV!P1079</f>
        <v>0</v>
      </c>
      <c r="F1080">
        <f>CSV!K1079</f>
        <v>0</v>
      </c>
      <c r="G1080">
        <f>CSV!L1079</f>
        <v>0</v>
      </c>
      <c r="H1080" t="str">
        <f>IFERROR(VLOOKUP(G1080,Sheet3!B:C,2,0),"")</f>
        <v/>
      </c>
      <c r="I1080">
        <v>1</v>
      </c>
      <c r="K1080" t="e">
        <f>VLOOKUP(G1080,Sheet3!B:E,4,0)</f>
        <v>#N/A</v>
      </c>
      <c r="O1080" s="10" t="e">
        <f t="shared" si="16"/>
        <v>#N/A</v>
      </c>
      <c r="P1080" s="11" t="e">
        <f>VLOOKUP(C1080,DE_PARA!H:I,2,0)</f>
        <v>#N/A</v>
      </c>
      <c r="Q1080" s="11" t="e">
        <f>VLOOKUP(F1080,'BASE CONTATOS'!C:D,2,0)</f>
        <v>#N/A</v>
      </c>
    </row>
    <row r="1081" spans="2:17" hidden="1" x14ac:dyDescent="0.3">
      <c r="B1081">
        <f>CSV!M1080</f>
        <v>0</v>
      </c>
      <c r="C1081">
        <f>CSV!O1080</f>
        <v>0</v>
      </c>
      <c r="D1081" s="6">
        <f>CSV!P1080</f>
        <v>0</v>
      </c>
      <c r="F1081">
        <f>CSV!K1080</f>
        <v>0</v>
      </c>
      <c r="G1081">
        <f>CSV!L1080</f>
        <v>0</v>
      </c>
      <c r="H1081" t="str">
        <f>IFERROR(VLOOKUP(G1081,Sheet3!B:C,2,0),"")</f>
        <v/>
      </c>
      <c r="I1081">
        <v>6</v>
      </c>
      <c r="K1081" t="e">
        <f>VLOOKUP(G1081,Sheet3!B:E,4,0)</f>
        <v>#N/A</v>
      </c>
      <c r="O1081" s="10" t="e">
        <f t="shared" si="16"/>
        <v>#N/A</v>
      </c>
      <c r="P1081" s="11" t="e">
        <f>VLOOKUP(C1081,DE_PARA!H:I,2,0)</f>
        <v>#N/A</v>
      </c>
      <c r="Q1081" s="11" t="e">
        <f>VLOOKUP(F1081,'BASE CONTATOS'!C:D,2,0)</f>
        <v>#N/A</v>
      </c>
    </row>
    <row r="1082" spans="2:17" hidden="1" x14ac:dyDescent="0.3">
      <c r="B1082">
        <f>CSV!M1081</f>
        <v>0</v>
      </c>
      <c r="C1082">
        <f>CSV!O1081</f>
        <v>0</v>
      </c>
      <c r="D1082" s="6">
        <f>CSV!P1081</f>
        <v>0</v>
      </c>
      <c r="F1082">
        <f>CSV!K1081</f>
        <v>0</v>
      </c>
      <c r="G1082">
        <f>CSV!L1081</f>
        <v>0</v>
      </c>
      <c r="H1082" t="str">
        <f>IFERROR(VLOOKUP(G1082,Sheet3!B:C,2,0),"")</f>
        <v/>
      </c>
      <c r="I1082">
        <v>7</v>
      </c>
      <c r="K1082" t="e">
        <f>VLOOKUP(G1082,Sheet3!B:E,4,0)</f>
        <v>#N/A</v>
      </c>
      <c r="O1082" s="10" t="e">
        <f t="shared" si="16"/>
        <v>#N/A</v>
      </c>
      <c r="P1082" s="11" t="e">
        <f>VLOOKUP(C1082,DE_PARA!H:I,2,0)</f>
        <v>#N/A</v>
      </c>
      <c r="Q1082" s="11" t="e">
        <f>VLOOKUP(F1082,'BASE CONTATOS'!C:D,2,0)</f>
        <v>#N/A</v>
      </c>
    </row>
    <row r="1083" spans="2:17" hidden="1" x14ac:dyDescent="0.3">
      <c r="B1083">
        <f>CSV!M1082</f>
        <v>0</v>
      </c>
      <c r="C1083">
        <f>CSV!O1082</f>
        <v>0</v>
      </c>
      <c r="D1083" s="6">
        <f>CSV!P1082</f>
        <v>0</v>
      </c>
      <c r="F1083">
        <f>CSV!K1082</f>
        <v>0</v>
      </c>
      <c r="G1083">
        <f>CSV!L1082</f>
        <v>0</v>
      </c>
      <c r="H1083" t="str">
        <f>IFERROR(VLOOKUP(G1083,Sheet3!B:C,2,0),"")</f>
        <v/>
      </c>
      <c r="I1083">
        <v>1</v>
      </c>
      <c r="K1083" t="e">
        <f>VLOOKUP(G1083,Sheet3!B:E,4,0)</f>
        <v>#N/A</v>
      </c>
      <c r="O1083" s="10" t="e">
        <f t="shared" si="16"/>
        <v>#N/A</v>
      </c>
      <c r="P1083" s="11" t="e">
        <f>VLOOKUP(C1083,DE_PARA!H:I,2,0)</f>
        <v>#N/A</v>
      </c>
      <c r="Q1083" s="11" t="e">
        <f>VLOOKUP(F1083,'BASE CONTATOS'!C:D,2,0)</f>
        <v>#N/A</v>
      </c>
    </row>
    <row r="1084" spans="2:17" hidden="1" x14ac:dyDescent="0.3">
      <c r="B1084">
        <f>CSV!M1083</f>
        <v>0</v>
      </c>
      <c r="C1084">
        <f>CSV!O1083</f>
        <v>0</v>
      </c>
      <c r="D1084" s="6">
        <f>CSV!P1083</f>
        <v>0</v>
      </c>
      <c r="F1084">
        <f>CSV!K1083</f>
        <v>0</v>
      </c>
      <c r="G1084">
        <f>CSV!L1083</f>
        <v>0</v>
      </c>
      <c r="H1084" t="str">
        <f>IFERROR(VLOOKUP(G1084,Sheet3!B:C,2,0),"")</f>
        <v/>
      </c>
      <c r="I1084">
        <v>2</v>
      </c>
      <c r="K1084" t="e">
        <f>VLOOKUP(G1084,Sheet3!B:E,4,0)</f>
        <v>#N/A</v>
      </c>
      <c r="O1084" s="10" t="e">
        <f t="shared" si="16"/>
        <v>#N/A</v>
      </c>
      <c r="P1084" s="11" t="e">
        <f>VLOOKUP(C1084,DE_PARA!H:I,2,0)</f>
        <v>#N/A</v>
      </c>
      <c r="Q1084" s="11" t="e">
        <f>VLOOKUP(F1084,'BASE CONTATOS'!C:D,2,0)</f>
        <v>#N/A</v>
      </c>
    </row>
    <row r="1085" spans="2:17" hidden="1" x14ac:dyDescent="0.3">
      <c r="B1085">
        <f>CSV!M1084</f>
        <v>0</v>
      </c>
      <c r="C1085">
        <f>CSV!O1084</f>
        <v>0</v>
      </c>
      <c r="D1085" s="6">
        <f>CSV!P1084</f>
        <v>0</v>
      </c>
      <c r="F1085">
        <f>CSV!K1084</f>
        <v>0</v>
      </c>
      <c r="G1085">
        <f>CSV!L1084</f>
        <v>0</v>
      </c>
      <c r="H1085" t="str">
        <f>IFERROR(VLOOKUP(G1085,Sheet3!B:C,2,0),"")</f>
        <v/>
      </c>
      <c r="I1085">
        <v>5</v>
      </c>
      <c r="K1085" t="e">
        <f>VLOOKUP(G1085,Sheet3!B:E,4,0)</f>
        <v>#N/A</v>
      </c>
      <c r="O1085" s="10" t="e">
        <f t="shared" si="16"/>
        <v>#N/A</v>
      </c>
      <c r="P1085" s="11" t="e">
        <f>VLOOKUP(C1085,DE_PARA!H:I,2,0)</f>
        <v>#N/A</v>
      </c>
      <c r="Q1085" s="11" t="e">
        <f>VLOOKUP(F1085,'BASE CONTATOS'!C:D,2,0)</f>
        <v>#N/A</v>
      </c>
    </row>
    <row r="1086" spans="2:17" hidden="1" x14ac:dyDescent="0.3">
      <c r="B1086">
        <f>CSV!M1085</f>
        <v>0</v>
      </c>
      <c r="C1086">
        <f>CSV!O1085</f>
        <v>0</v>
      </c>
      <c r="D1086" s="6">
        <f>CSV!P1085</f>
        <v>0</v>
      </c>
      <c r="F1086">
        <f>CSV!K1085</f>
        <v>0</v>
      </c>
      <c r="G1086">
        <f>CSV!L1085</f>
        <v>0</v>
      </c>
      <c r="H1086" t="str">
        <f>IFERROR(VLOOKUP(G1086,Sheet3!B:C,2,0),"")</f>
        <v/>
      </c>
      <c r="I1086">
        <v>4</v>
      </c>
      <c r="K1086" t="e">
        <f>VLOOKUP(G1086,Sheet3!B:E,4,0)</f>
        <v>#N/A</v>
      </c>
      <c r="O1086" s="10" t="e">
        <f t="shared" si="16"/>
        <v>#N/A</v>
      </c>
      <c r="P1086" s="11" t="e">
        <f>VLOOKUP(C1086,DE_PARA!H:I,2,0)</f>
        <v>#N/A</v>
      </c>
      <c r="Q1086" s="11" t="e">
        <f>VLOOKUP(F1086,'BASE CONTATOS'!C:D,2,0)</f>
        <v>#N/A</v>
      </c>
    </row>
    <row r="1087" spans="2:17" hidden="1" x14ac:dyDescent="0.3">
      <c r="B1087">
        <f>CSV!M1086</f>
        <v>0</v>
      </c>
      <c r="C1087">
        <f>CSV!O1086</f>
        <v>0</v>
      </c>
      <c r="D1087" s="6">
        <f>CSV!P1086</f>
        <v>0</v>
      </c>
      <c r="F1087">
        <f>CSV!K1086</f>
        <v>0</v>
      </c>
      <c r="G1087">
        <f>CSV!L1086</f>
        <v>0</v>
      </c>
      <c r="H1087" t="str">
        <f>IFERROR(VLOOKUP(G1087,Sheet3!B:C,2,0),"")</f>
        <v/>
      </c>
      <c r="I1087">
        <v>6</v>
      </c>
      <c r="K1087" t="e">
        <f>VLOOKUP(G1087,Sheet3!B:E,4,0)</f>
        <v>#N/A</v>
      </c>
      <c r="O1087" s="10" t="e">
        <f t="shared" si="16"/>
        <v>#N/A</v>
      </c>
      <c r="P1087" s="11" t="e">
        <f>VLOOKUP(C1087,DE_PARA!H:I,2,0)</f>
        <v>#N/A</v>
      </c>
      <c r="Q1087" s="11" t="e">
        <f>VLOOKUP(F1087,'BASE CONTATOS'!C:D,2,0)</f>
        <v>#N/A</v>
      </c>
    </row>
    <row r="1088" spans="2:17" hidden="1" x14ac:dyDescent="0.3">
      <c r="B1088">
        <f>CSV!M1087</f>
        <v>0</v>
      </c>
      <c r="C1088">
        <f>CSV!O1087</f>
        <v>0</v>
      </c>
      <c r="D1088" s="6">
        <f>CSV!P1087</f>
        <v>0</v>
      </c>
      <c r="F1088">
        <f>CSV!K1087</f>
        <v>0</v>
      </c>
      <c r="G1088">
        <f>CSV!L1087</f>
        <v>0</v>
      </c>
      <c r="H1088" t="str">
        <f>IFERROR(VLOOKUP(G1088,Sheet3!B:C,2,0),"")</f>
        <v/>
      </c>
      <c r="I1088">
        <v>1</v>
      </c>
      <c r="K1088" t="e">
        <f>VLOOKUP(G1088,Sheet3!B:E,4,0)</f>
        <v>#N/A</v>
      </c>
      <c r="O1088" s="10" t="e">
        <f t="shared" si="16"/>
        <v>#N/A</v>
      </c>
      <c r="P1088" s="11" t="e">
        <f>VLOOKUP(C1088,DE_PARA!H:I,2,0)</f>
        <v>#N/A</v>
      </c>
      <c r="Q1088" s="11" t="e">
        <f>VLOOKUP(F1088,'BASE CONTATOS'!C:D,2,0)</f>
        <v>#N/A</v>
      </c>
    </row>
    <row r="1089" spans="2:17" hidden="1" x14ac:dyDescent="0.3">
      <c r="B1089">
        <f>CSV!M1088</f>
        <v>0</v>
      </c>
      <c r="C1089">
        <f>CSV!O1088</f>
        <v>0</v>
      </c>
      <c r="D1089" s="6">
        <f>CSV!P1088</f>
        <v>0</v>
      </c>
      <c r="F1089">
        <f>CSV!K1088</f>
        <v>0</v>
      </c>
      <c r="G1089">
        <f>CSV!L1088</f>
        <v>0</v>
      </c>
      <c r="H1089" t="str">
        <f>IFERROR(VLOOKUP(G1089,Sheet3!B:C,2,0),"")</f>
        <v/>
      </c>
      <c r="I1089">
        <v>8</v>
      </c>
      <c r="K1089" t="e">
        <f>VLOOKUP(G1089,Sheet3!B:E,4,0)</f>
        <v>#N/A</v>
      </c>
      <c r="O1089" s="10" t="e">
        <f t="shared" si="16"/>
        <v>#N/A</v>
      </c>
      <c r="P1089" s="11" t="e">
        <f>VLOOKUP(C1089,DE_PARA!H:I,2,0)</f>
        <v>#N/A</v>
      </c>
      <c r="Q1089" s="11" t="e">
        <f>VLOOKUP(F1089,'BASE CONTATOS'!C:D,2,0)</f>
        <v>#N/A</v>
      </c>
    </row>
    <row r="1090" spans="2:17" hidden="1" x14ac:dyDescent="0.3">
      <c r="B1090">
        <f>CSV!M1089</f>
        <v>0</v>
      </c>
      <c r="C1090">
        <f>CSV!O1089</f>
        <v>0</v>
      </c>
      <c r="D1090" s="6">
        <f>CSV!P1089</f>
        <v>0</v>
      </c>
      <c r="F1090">
        <f>CSV!K1089</f>
        <v>0</v>
      </c>
      <c r="G1090">
        <f>CSV!L1089</f>
        <v>0</v>
      </c>
      <c r="H1090" t="str">
        <f>IFERROR(VLOOKUP(G1090,Sheet3!B:C,2,0),"")</f>
        <v/>
      </c>
      <c r="I1090">
        <v>1</v>
      </c>
      <c r="K1090" t="e">
        <f>VLOOKUP(G1090,Sheet3!B:E,4,0)</f>
        <v>#N/A</v>
      </c>
      <c r="O1090" s="10" t="e">
        <f t="shared" si="16"/>
        <v>#N/A</v>
      </c>
      <c r="P1090" s="11" t="e">
        <f>VLOOKUP(C1090,DE_PARA!H:I,2,0)</f>
        <v>#N/A</v>
      </c>
      <c r="Q1090" s="11" t="e">
        <f>VLOOKUP(F1090,'BASE CONTATOS'!C:D,2,0)</f>
        <v>#N/A</v>
      </c>
    </row>
    <row r="1091" spans="2:17" hidden="1" x14ac:dyDescent="0.3">
      <c r="B1091">
        <f>CSV!M1090</f>
        <v>0</v>
      </c>
      <c r="C1091">
        <f>CSV!O1090</f>
        <v>0</v>
      </c>
      <c r="D1091" s="6">
        <f>CSV!P1090</f>
        <v>0</v>
      </c>
      <c r="F1091">
        <f>CSV!K1090</f>
        <v>0</v>
      </c>
      <c r="G1091">
        <f>CSV!L1090</f>
        <v>0</v>
      </c>
      <c r="H1091" t="str">
        <f>IFERROR(VLOOKUP(G1091,Sheet3!B:C,2,0),"")</f>
        <v/>
      </c>
      <c r="I1091">
        <v>1</v>
      </c>
      <c r="K1091" t="e">
        <f>VLOOKUP(G1091,Sheet3!B:E,4,0)</f>
        <v>#N/A</v>
      </c>
      <c r="O1091" s="10" t="e">
        <f t="shared" ref="O1091:O1154" si="17">IF(K1091&gt;0,K1091,"PENDENTE")</f>
        <v>#N/A</v>
      </c>
      <c r="P1091" s="11" t="e">
        <f>VLOOKUP(C1091,DE_PARA!H:I,2,0)</f>
        <v>#N/A</v>
      </c>
      <c r="Q1091" s="11" t="e">
        <f>VLOOKUP(F1091,'BASE CONTATOS'!C:D,2,0)</f>
        <v>#N/A</v>
      </c>
    </row>
    <row r="1092" spans="2:17" hidden="1" x14ac:dyDescent="0.3">
      <c r="B1092">
        <f>CSV!M1091</f>
        <v>0</v>
      </c>
      <c r="C1092">
        <f>CSV!O1091</f>
        <v>0</v>
      </c>
      <c r="D1092" s="6">
        <f>CSV!P1091</f>
        <v>0</v>
      </c>
      <c r="F1092">
        <f>CSV!K1091</f>
        <v>0</v>
      </c>
      <c r="G1092">
        <f>CSV!L1091</f>
        <v>0</v>
      </c>
      <c r="H1092" t="str">
        <f>IFERROR(VLOOKUP(G1092,Sheet3!B:C,2,0),"")</f>
        <v/>
      </c>
      <c r="I1092">
        <v>8</v>
      </c>
      <c r="K1092" t="e">
        <f>VLOOKUP(G1092,Sheet3!B:E,4,0)</f>
        <v>#N/A</v>
      </c>
      <c r="O1092" s="10" t="e">
        <f t="shared" si="17"/>
        <v>#N/A</v>
      </c>
      <c r="P1092" s="11" t="e">
        <f>VLOOKUP(C1092,DE_PARA!H:I,2,0)</f>
        <v>#N/A</v>
      </c>
      <c r="Q1092" s="11" t="e">
        <f>VLOOKUP(F1092,'BASE CONTATOS'!C:D,2,0)</f>
        <v>#N/A</v>
      </c>
    </row>
    <row r="1093" spans="2:17" hidden="1" x14ac:dyDescent="0.3">
      <c r="B1093">
        <f>CSV!M1092</f>
        <v>0</v>
      </c>
      <c r="C1093">
        <f>CSV!O1092</f>
        <v>0</v>
      </c>
      <c r="D1093" s="6">
        <f>CSV!P1092</f>
        <v>0</v>
      </c>
      <c r="F1093">
        <f>CSV!K1092</f>
        <v>0</v>
      </c>
      <c r="G1093">
        <f>CSV!L1092</f>
        <v>0</v>
      </c>
      <c r="H1093" t="str">
        <f>IFERROR(VLOOKUP(G1093,Sheet3!B:C,2,0),"")</f>
        <v/>
      </c>
      <c r="I1093">
        <v>1</v>
      </c>
      <c r="K1093" t="e">
        <f>VLOOKUP(G1093,Sheet3!B:E,4,0)</f>
        <v>#N/A</v>
      </c>
      <c r="O1093" s="10" t="e">
        <f t="shared" si="17"/>
        <v>#N/A</v>
      </c>
      <c r="P1093" s="11" t="e">
        <f>VLOOKUP(C1093,DE_PARA!H:I,2,0)</f>
        <v>#N/A</v>
      </c>
      <c r="Q1093" s="11" t="e">
        <f>VLOOKUP(F1093,'BASE CONTATOS'!C:D,2,0)</f>
        <v>#N/A</v>
      </c>
    </row>
    <row r="1094" spans="2:17" hidden="1" x14ac:dyDescent="0.3">
      <c r="B1094">
        <f>CSV!M1093</f>
        <v>0</v>
      </c>
      <c r="C1094">
        <f>CSV!O1093</f>
        <v>0</v>
      </c>
      <c r="D1094" s="6">
        <f>CSV!P1093</f>
        <v>0</v>
      </c>
      <c r="F1094">
        <f>CSV!K1093</f>
        <v>0</v>
      </c>
      <c r="G1094">
        <f>CSV!L1093</f>
        <v>0</v>
      </c>
      <c r="H1094" t="str">
        <f>IFERROR(VLOOKUP(G1094,Sheet3!B:C,2,0),"")</f>
        <v/>
      </c>
      <c r="I1094">
        <v>6</v>
      </c>
      <c r="K1094" t="e">
        <f>VLOOKUP(G1094,Sheet3!B:E,4,0)</f>
        <v>#N/A</v>
      </c>
      <c r="O1094" s="10" t="e">
        <f t="shared" si="17"/>
        <v>#N/A</v>
      </c>
      <c r="P1094" s="11" t="e">
        <f>VLOOKUP(C1094,DE_PARA!H:I,2,0)</f>
        <v>#N/A</v>
      </c>
      <c r="Q1094" s="11" t="e">
        <f>VLOOKUP(F1094,'BASE CONTATOS'!C:D,2,0)</f>
        <v>#N/A</v>
      </c>
    </row>
    <row r="1095" spans="2:17" hidden="1" x14ac:dyDescent="0.3">
      <c r="B1095">
        <f>CSV!M1094</f>
        <v>0</v>
      </c>
      <c r="C1095">
        <f>CSV!O1094</f>
        <v>0</v>
      </c>
      <c r="D1095" s="6">
        <f>CSV!P1094</f>
        <v>0</v>
      </c>
      <c r="F1095">
        <f>CSV!K1094</f>
        <v>0</v>
      </c>
      <c r="G1095">
        <f>CSV!L1094</f>
        <v>0</v>
      </c>
      <c r="H1095" t="str">
        <f>IFERROR(VLOOKUP(G1095,Sheet3!B:C,2,0),"")</f>
        <v/>
      </c>
      <c r="I1095">
        <v>2</v>
      </c>
      <c r="K1095" t="e">
        <f>VLOOKUP(G1095,Sheet3!B:E,4,0)</f>
        <v>#N/A</v>
      </c>
      <c r="O1095" s="10" t="e">
        <f t="shared" si="17"/>
        <v>#N/A</v>
      </c>
      <c r="P1095" s="11" t="e">
        <f>VLOOKUP(C1095,DE_PARA!H:I,2,0)</f>
        <v>#N/A</v>
      </c>
      <c r="Q1095" s="11" t="e">
        <f>VLOOKUP(F1095,'BASE CONTATOS'!C:D,2,0)</f>
        <v>#N/A</v>
      </c>
    </row>
    <row r="1096" spans="2:17" hidden="1" x14ac:dyDescent="0.3">
      <c r="B1096">
        <f>CSV!M1095</f>
        <v>0</v>
      </c>
      <c r="C1096">
        <f>CSV!O1095</f>
        <v>0</v>
      </c>
      <c r="D1096" s="6">
        <f>CSV!P1095</f>
        <v>0</v>
      </c>
      <c r="F1096">
        <f>CSV!K1095</f>
        <v>0</v>
      </c>
      <c r="G1096">
        <f>CSV!L1095</f>
        <v>0</v>
      </c>
      <c r="H1096" t="str">
        <f>IFERROR(VLOOKUP(G1096,Sheet3!B:C,2,0),"")</f>
        <v/>
      </c>
      <c r="I1096">
        <v>7</v>
      </c>
      <c r="K1096" t="e">
        <f>VLOOKUP(G1096,Sheet3!B:E,4,0)</f>
        <v>#N/A</v>
      </c>
      <c r="O1096" s="10" t="e">
        <f t="shared" si="17"/>
        <v>#N/A</v>
      </c>
      <c r="P1096" s="11" t="e">
        <f>VLOOKUP(C1096,DE_PARA!H:I,2,0)</f>
        <v>#N/A</v>
      </c>
      <c r="Q1096" s="11" t="e">
        <f>VLOOKUP(F1096,'BASE CONTATOS'!C:D,2,0)</f>
        <v>#N/A</v>
      </c>
    </row>
    <row r="1097" spans="2:17" hidden="1" x14ac:dyDescent="0.3">
      <c r="B1097">
        <f>CSV!M1096</f>
        <v>0</v>
      </c>
      <c r="C1097">
        <f>CSV!O1096</f>
        <v>0</v>
      </c>
      <c r="D1097" s="6">
        <f>CSV!P1096</f>
        <v>0</v>
      </c>
      <c r="F1097">
        <f>CSV!K1096</f>
        <v>0</v>
      </c>
      <c r="G1097">
        <f>CSV!L1096</f>
        <v>0</v>
      </c>
      <c r="H1097" t="str">
        <f>IFERROR(VLOOKUP(G1097,Sheet3!B:C,2,0),"")</f>
        <v/>
      </c>
      <c r="I1097">
        <v>3</v>
      </c>
      <c r="K1097" t="e">
        <f>VLOOKUP(G1097,Sheet3!B:E,4,0)</f>
        <v>#N/A</v>
      </c>
      <c r="O1097" s="10" t="e">
        <f t="shared" si="17"/>
        <v>#N/A</v>
      </c>
      <c r="P1097" s="11" t="e">
        <f>VLOOKUP(C1097,DE_PARA!H:I,2,0)</f>
        <v>#N/A</v>
      </c>
      <c r="Q1097" s="11" t="e">
        <f>VLOOKUP(F1097,'BASE CONTATOS'!C:D,2,0)</f>
        <v>#N/A</v>
      </c>
    </row>
    <row r="1098" spans="2:17" hidden="1" x14ac:dyDescent="0.3">
      <c r="B1098">
        <f>CSV!M1097</f>
        <v>0</v>
      </c>
      <c r="C1098">
        <f>CSV!O1097</f>
        <v>0</v>
      </c>
      <c r="D1098" s="6">
        <f>CSV!P1097</f>
        <v>0</v>
      </c>
      <c r="F1098">
        <f>CSV!K1097</f>
        <v>0</v>
      </c>
      <c r="G1098">
        <f>CSV!L1097</f>
        <v>0</v>
      </c>
      <c r="H1098" t="str">
        <f>IFERROR(VLOOKUP(G1098,Sheet3!B:C,2,0),"")</f>
        <v/>
      </c>
      <c r="I1098">
        <v>6</v>
      </c>
      <c r="K1098" t="e">
        <f>VLOOKUP(G1098,Sheet3!B:E,4,0)</f>
        <v>#N/A</v>
      </c>
      <c r="O1098" s="10" t="e">
        <f t="shared" si="17"/>
        <v>#N/A</v>
      </c>
      <c r="P1098" s="11" t="e">
        <f>VLOOKUP(C1098,DE_PARA!H:I,2,0)</f>
        <v>#N/A</v>
      </c>
      <c r="Q1098" s="11" t="e">
        <f>VLOOKUP(F1098,'BASE CONTATOS'!C:D,2,0)</f>
        <v>#N/A</v>
      </c>
    </row>
    <row r="1099" spans="2:17" hidden="1" x14ac:dyDescent="0.3">
      <c r="B1099">
        <f>CSV!M1098</f>
        <v>0</v>
      </c>
      <c r="C1099">
        <f>CSV!O1098</f>
        <v>0</v>
      </c>
      <c r="D1099" s="6">
        <f>CSV!P1098</f>
        <v>0</v>
      </c>
      <c r="F1099">
        <f>CSV!K1098</f>
        <v>0</v>
      </c>
      <c r="G1099">
        <f>CSV!L1098</f>
        <v>0</v>
      </c>
      <c r="H1099" t="str">
        <f>IFERROR(VLOOKUP(G1099,Sheet3!B:C,2,0),"")</f>
        <v/>
      </c>
      <c r="I1099">
        <v>8</v>
      </c>
      <c r="K1099" t="e">
        <f>VLOOKUP(G1099,Sheet3!B:E,4,0)</f>
        <v>#N/A</v>
      </c>
      <c r="O1099" s="10" t="e">
        <f t="shared" si="17"/>
        <v>#N/A</v>
      </c>
      <c r="P1099" s="11" t="e">
        <f>VLOOKUP(C1099,DE_PARA!H:I,2,0)</f>
        <v>#N/A</v>
      </c>
      <c r="Q1099" s="11" t="e">
        <f>VLOOKUP(F1099,'BASE CONTATOS'!C:D,2,0)</f>
        <v>#N/A</v>
      </c>
    </row>
    <row r="1100" spans="2:17" hidden="1" x14ac:dyDescent="0.3">
      <c r="B1100">
        <f>CSV!M1099</f>
        <v>0</v>
      </c>
      <c r="C1100">
        <f>CSV!O1099</f>
        <v>0</v>
      </c>
      <c r="D1100" s="6">
        <f>CSV!P1099</f>
        <v>0</v>
      </c>
      <c r="F1100">
        <f>CSV!K1099</f>
        <v>0</v>
      </c>
      <c r="G1100">
        <f>CSV!L1099</f>
        <v>0</v>
      </c>
      <c r="H1100" t="str">
        <f>IFERROR(VLOOKUP(G1100,Sheet3!B:C,2,0),"")</f>
        <v/>
      </c>
      <c r="I1100">
        <v>3</v>
      </c>
      <c r="K1100" t="e">
        <f>VLOOKUP(G1100,Sheet3!B:E,4,0)</f>
        <v>#N/A</v>
      </c>
      <c r="O1100" s="10" t="e">
        <f t="shared" si="17"/>
        <v>#N/A</v>
      </c>
      <c r="P1100" s="11" t="e">
        <f>VLOOKUP(C1100,DE_PARA!H:I,2,0)</f>
        <v>#N/A</v>
      </c>
      <c r="Q1100" s="11" t="e">
        <f>VLOOKUP(F1100,'BASE CONTATOS'!C:D,2,0)</f>
        <v>#N/A</v>
      </c>
    </row>
    <row r="1101" spans="2:17" hidden="1" x14ac:dyDescent="0.3">
      <c r="B1101">
        <f>CSV!M1100</f>
        <v>0</v>
      </c>
      <c r="C1101">
        <f>CSV!O1100</f>
        <v>0</v>
      </c>
      <c r="D1101" s="6">
        <f>CSV!P1100</f>
        <v>0</v>
      </c>
      <c r="F1101">
        <f>CSV!K1100</f>
        <v>0</v>
      </c>
      <c r="G1101">
        <f>CSV!L1100</f>
        <v>0</v>
      </c>
      <c r="H1101" t="str">
        <f>IFERROR(VLOOKUP(G1101,Sheet3!B:C,2,0),"")</f>
        <v/>
      </c>
      <c r="I1101">
        <v>7</v>
      </c>
      <c r="K1101" t="e">
        <f>VLOOKUP(G1101,Sheet3!B:E,4,0)</f>
        <v>#N/A</v>
      </c>
      <c r="O1101" s="10" t="e">
        <f t="shared" si="17"/>
        <v>#N/A</v>
      </c>
      <c r="P1101" s="11" t="e">
        <f>VLOOKUP(C1101,DE_PARA!H:I,2,0)</f>
        <v>#N/A</v>
      </c>
      <c r="Q1101" s="11" t="e">
        <f>VLOOKUP(F1101,'BASE CONTATOS'!C:D,2,0)</f>
        <v>#N/A</v>
      </c>
    </row>
    <row r="1102" spans="2:17" hidden="1" x14ac:dyDescent="0.3">
      <c r="B1102">
        <f>CSV!M1101</f>
        <v>0</v>
      </c>
      <c r="C1102">
        <f>CSV!O1101</f>
        <v>0</v>
      </c>
      <c r="D1102" s="6">
        <f>CSV!P1101</f>
        <v>0</v>
      </c>
      <c r="F1102">
        <f>CSV!K1101</f>
        <v>0</v>
      </c>
      <c r="G1102">
        <f>CSV!L1101</f>
        <v>0</v>
      </c>
      <c r="H1102" t="str">
        <f>IFERROR(VLOOKUP(G1102,Sheet3!B:C,2,0),"")</f>
        <v/>
      </c>
      <c r="I1102">
        <v>6</v>
      </c>
      <c r="K1102" t="e">
        <f>VLOOKUP(G1102,Sheet3!B:E,4,0)</f>
        <v>#N/A</v>
      </c>
      <c r="O1102" s="10" t="e">
        <f t="shared" si="17"/>
        <v>#N/A</v>
      </c>
      <c r="P1102" s="11" t="e">
        <f>VLOOKUP(C1102,DE_PARA!H:I,2,0)</f>
        <v>#N/A</v>
      </c>
      <c r="Q1102" s="11" t="e">
        <f>VLOOKUP(F1102,'BASE CONTATOS'!C:D,2,0)</f>
        <v>#N/A</v>
      </c>
    </row>
    <row r="1103" spans="2:17" hidden="1" x14ac:dyDescent="0.3">
      <c r="B1103">
        <f>CSV!M1102</f>
        <v>0</v>
      </c>
      <c r="C1103">
        <f>CSV!O1102</f>
        <v>0</v>
      </c>
      <c r="D1103" s="6">
        <f>CSV!P1102</f>
        <v>0</v>
      </c>
      <c r="F1103">
        <f>CSV!K1102</f>
        <v>0</v>
      </c>
      <c r="G1103">
        <f>CSV!L1102</f>
        <v>0</v>
      </c>
      <c r="H1103" t="str">
        <f>IFERROR(VLOOKUP(G1103,Sheet3!B:C,2,0),"")</f>
        <v/>
      </c>
      <c r="I1103">
        <v>3</v>
      </c>
      <c r="K1103" t="e">
        <f>VLOOKUP(G1103,Sheet3!B:E,4,0)</f>
        <v>#N/A</v>
      </c>
      <c r="O1103" s="10" t="e">
        <f t="shared" si="17"/>
        <v>#N/A</v>
      </c>
      <c r="P1103" s="11" t="e">
        <f>VLOOKUP(C1103,DE_PARA!H:I,2,0)</f>
        <v>#N/A</v>
      </c>
      <c r="Q1103" s="11" t="e">
        <f>VLOOKUP(F1103,'BASE CONTATOS'!C:D,2,0)</f>
        <v>#N/A</v>
      </c>
    </row>
    <row r="1104" spans="2:17" hidden="1" x14ac:dyDescent="0.3">
      <c r="B1104">
        <f>CSV!M1103</f>
        <v>0</v>
      </c>
      <c r="C1104">
        <f>CSV!O1103</f>
        <v>0</v>
      </c>
      <c r="D1104" s="6">
        <f>CSV!P1103</f>
        <v>0</v>
      </c>
      <c r="F1104">
        <f>CSV!K1103</f>
        <v>0</v>
      </c>
      <c r="G1104">
        <f>CSV!L1103</f>
        <v>0</v>
      </c>
      <c r="H1104" t="str">
        <f>IFERROR(VLOOKUP(G1104,Sheet3!B:C,2,0),"")</f>
        <v/>
      </c>
      <c r="I1104">
        <v>6</v>
      </c>
      <c r="K1104" t="e">
        <f>VLOOKUP(G1104,Sheet3!B:E,4,0)</f>
        <v>#N/A</v>
      </c>
      <c r="O1104" s="10" t="e">
        <f t="shared" si="17"/>
        <v>#N/A</v>
      </c>
      <c r="P1104" s="11" t="e">
        <f>VLOOKUP(C1104,DE_PARA!H:I,2,0)</f>
        <v>#N/A</v>
      </c>
      <c r="Q1104" s="11" t="e">
        <f>VLOOKUP(F1104,'BASE CONTATOS'!C:D,2,0)</f>
        <v>#N/A</v>
      </c>
    </row>
    <row r="1105" spans="2:17" hidden="1" x14ac:dyDescent="0.3">
      <c r="B1105">
        <f>CSV!M1104</f>
        <v>0</v>
      </c>
      <c r="C1105">
        <f>CSV!O1104</f>
        <v>0</v>
      </c>
      <c r="D1105" s="6">
        <f>CSV!P1104</f>
        <v>0</v>
      </c>
      <c r="F1105">
        <f>CSV!K1104</f>
        <v>0</v>
      </c>
      <c r="G1105">
        <f>CSV!L1104</f>
        <v>0</v>
      </c>
      <c r="H1105" t="str">
        <f>IFERROR(VLOOKUP(G1105,Sheet3!B:C,2,0),"")</f>
        <v/>
      </c>
      <c r="I1105">
        <v>4</v>
      </c>
      <c r="K1105" t="e">
        <f>VLOOKUP(G1105,Sheet3!B:E,4,0)</f>
        <v>#N/A</v>
      </c>
      <c r="O1105" s="10" t="e">
        <f t="shared" si="17"/>
        <v>#N/A</v>
      </c>
      <c r="P1105" s="11" t="e">
        <f>VLOOKUP(C1105,DE_PARA!H:I,2,0)</f>
        <v>#N/A</v>
      </c>
      <c r="Q1105" s="11" t="e">
        <f>VLOOKUP(F1105,'BASE CONTATOS'!C:D,2,0)</f>
        <v>#N/A</v>
      </c>
    </row>
    <row r="1106" spans="2:17" hidden="1" x14ac:dyDescent="0.3">
      <c r="B1106">
        <f>CSV!M1105</f>
        <v>0</v>
      </c>
      <c r="C1106">
        <f>CSV!O1105</f>
        <v>0</v>
      </c>
      <c r="D1106" s="6">
        <f>CSV!P1105</f>
        <v>0</v>
      </c>
      <c r="F1106">
        <f>CSV!K1105</f>
        <v>0</v>
      </c>
      <c r="G1106">
        <f>CSV!L1105</f>
        <v>0</v>
      </c>
      <c r="H1106" t="str">
        <f>IFERROR(VLOOKUP(G1106,Sheet3!B:C,2,0),"")</f>
        <v/>
      </c>
      <c r="I1106">
        <v>4</v>
      </c>
      <c r="K1106" t="e">
        <f>VLOOKUP(G1106,Sheet3!B:E,4,0)</f>
        <v>#N/A</v>
      </c>
      <c r="O1106" s="10" t="e">
        <f t="shared" si="17"/>
        <v>#N/A</v>
      </c>
      <c r="P1106" s="11" t="e">
        <f>VLOOKUP(C1106,DE_PARA!H:I,2,0)</f>
        <v>#N/A</v>
      </c>
      <c r="Q1106" s="11" t="e">
        <f>VLOOKUP(F1106,'BASE CONTATOS'!C:D,2,0)</f>
        <v>#N/A</v>
      </c>
    </row>
    <row r="1107" spans="2:17" hidden="1" x14ac:dyDescent="0.3">
      <c r="B1107">
        <f>CSV!M1106</f>
        <v>0</v>
      </c>
      <c r="C1107">
        <f>CSV!O1106</f>
        <v>0</v>
      </c>
      <c r="D1107" s="6">
        <f>CSV!P1106</f>
        <v>0</v>
      </c>
      <c r="F1107">
        <f>CSV!K1106</f>
        <v>0</v>
      </c>
      <c r="G1107">
        <f>CSV!L1106</f>
        <v>0</v>
      </c>
      <c r="H1107" t="str">
        <f>IFERROR(VLOOKUP(G1107,Sheet3!B:C,2,0),"")</f>
        <v/>
      </c>
      <c r="I1107">
        <v>8</v>
      </c>
      <c r="K1107" t="e">
        <f>VLOOKUP(G1107,Sheet3!B:E,4,0)</f>
        <v>#N/A</v>
      </c>
      <c r="O1107" s="10" t="e">
        <f t="shared" si="17"/>
        <v>#N/A</v>
      </c>
      <c r="P1107" s="11" t="e">
        <f>VLOOKUP(C1107,DE_PARA!H:I,2,0)</f>
        <v>#N/A</v>
      </c>
      <c r="Q1107" s="11" t="e">
        <f>VLOOKUP(F1107,'BASE CONTATOS'!C:D,2,0)</f>
        <v>#N/A</v>
      </c>
    </row>
    <row r="1108" spans="2:17" hidden="1" x14ac:dyDescent="0.3">
      <c r="B1108">
        <f>CSV!M1107</f>
        <v>0</v>
      </c>
      <c r="C1108">
        <f>CSV!O1107</f>
        <v>0</v>
      </c>
      <c r="D1108" s="6">
        <f>CSV!P1107</f>
        <v>0</v>
      </c>
      <c r="F1108">
        <f>CSV!K1107</f>
        <v>0</v>
      </c>
      <c r="G1108">
        <f>CSV!L1107</f>
        <v>0</v>
      </c>
      <c r="H1108" t="str">
        <f>IFERROR(VLOOKUP(G1108,Sheet3!B:C,2,0),"")</f>
        <v/>
      </c>
      <c r="I1108">
        <v>3</v>
      </c>
      <c r="K1108" t="e">
        <f>VLOOKUP(G1108,Sheet3!B:E,4,0)</f>
        <v>#N/A</v>
      </c>
      <c r="O1108" s="10" t="e">
        <f t="shared" si="17"/>
        <v>#N/A</v>
      </c>
      <c r="P1108" s="11" t="e">
        <f>VLOOKUP(C1108,DE_PARA!H:I,2,0)</f>
        <v>#N/A</v>
      </c>
      <c r="Q1108" s="11" t="e">
        <f>VLOOKUP(F1108,'BASE CONTATOS'!C:D,2,0)</f>
        <v>#N/A</v>
      </c>
    </row>
    <row r="1109" spans="2:17" hidden="1" x14ac:dyDescent="0.3">
      <c r="B1109">
        <f>CSV!M1108</f>
        <v>0</v>
      </c>
      <c r="C1109">
        <f>CSV!O1108</f>
        <v>0</v>
      </c>
      <c r="D1109" s="6">
        <f>CSV!P1108</f>
        <v>0</v>
      </c>
      <c r="F1109">
        <f>CSV!K1108</f>
        <v>0</v>
      </c>
      <c r="G1109">
        <f>CSV!L1108</f>
        <v>0</v>
      </c>
      <c r="H1109" t="str">
        <f>IFERROR(VLOOKUP(G1109,Sheet3!B:C,2,0),"")</f>
        <v/>
      </c>
      <c r="I1109">
        <v>1</v>
      </c>
      <c r="K1109" t="e">
        <f>VLOOKUP(G1109,Sheet3!B:E,4,0)</f>
        <v>#N/A</v>
      </c>
      <c r="O1109" s="10" t="e">
        <f t="shared" si="17"/>
        <v>#N/A</v>
      </c>
      <c r="P1109" s="11" t="e">
        <f>VLOOKUP(C1109,DE_PARA!H:I,2,0)</f>
        <v>#N/A</v>
      </c>
      <c r="Q1109" s="11" t="e">
        <f>VLOOKUP(F1109,'BASE CONTATOS'!C:D,2,0)</f>
        <v>#N/A</v>
      </c>
    </row>
    <row r="1110" spans="2:17" hidden="1" x14ac:dyDescent="0.3">
      <c r="B1110">
        <f>CSV!M1109</f>
        <v>0</v>
      </c>
      <c r="C1110">
        <f>CSV!O1109</f>
        <v>0</v>
      </c>
      <c r="D1110" s="6">
        <f>CSV!P1109</f>
        <v>0</v>
      </c>
      <c r="F1110">
        <f>CSV!K1109</f>
        <v>0</v>
      </c>
      <c r="G1110">
        <f>CSV!L1109</f>
        <v>0</v>
      </c>
      <c r="H1110" t="str">
        <f>IFERROR(VLOOKUP(G1110,Sheet3!B:C,2,0),"")</f>
        <v/>
      </c>
      <c r="I1110">
        <v>8</v>
      </c>
      <c r="K1110" t="e">
        <f>VLOOKUP(G1110,Sheet3!B:E,4,0)</f>
        <v>#N/A</v>
      </c>
      <c r="O1110" s="10" t="e">
        <f t="shared" si="17"/>
        <v>#N/A</v>
      </c>
      <c r="P1110" s="11" t="e">
        <f>VLOOKUP(C1110,DE_PARA!H:I,2,0)</f>
        <v>#N/A</v>
      </c>
      <c r="Q1110" s="11" t="e">
        <f>VLOOKUP(F1110,'BASE CONTATOS'!C:D,2,0)</f>
        <v>#N/A</v>
      </c>
    </row>
    <row r="1111" spans="2:17" hidden="1" x14ac:dyDescent="0.3">
      <c r="B1111">
        <f>CSV!M1110</f>
        <v>0</v>
      </c>
      <c r="C1111">
        <f>CSV!O1110</f>
        <v>0</v>
      </c>
      <c r="D1111" s="6">
        <f>CSV!P1110</f>
        <v>0</v>
      </c>
      <c r="F1111">
        <f>CSV!K1110</f>
        <v>0</v>
      </c>
      <c r="G1111">
        <f>CSV!L1110</f>
        <v>0</v>
      </c>
      <c r="H1111" t="str">
        <f>IFERROR(VLOOKUP(G1111,Sheet3!B:C,2,0),"")</f>
        <v/>
      </c>
      <c r="I1111">
        <v>10</v>
      </c>
      <c r="K1111" t="e">
        <f>VLOOKUP(G1111,Sheet3!B:E,4,0)</f>
        <v>#N/A</v>
      </c>
      <c r="O1111" s="10" t="e">
        <f t="shared" si="17"/>
        <v>#N/A</v>
      </c>
      <c r="P1111" s="11" t="e">
        <f>VLOOKUP(C1111,DE_PARA!H:I,2,0)</f>
        <v>#N/A</v>
      </c>
      <c r="Q1111" s="11" t="e">
        <f>VLOOKUP(F1111,'BASE CONTATOS'!C:D,2,0)</f>
        <v>#N/A</v>
      </c>
    </row>
    <row r="1112" spans="2:17" hidden="1" x14ac:dyDescent="0.3">
      <c r="B1112">
        <f>CSV!M1111</f>
        <v>0</v>
      </c>
      <c r="C1112">
        <f>CSV!O1111</f>
        <v>0</v>
      </c>
      <c r="D1112" s="6">
        <f>CSV!P1111</f>
        <v>0</v>
      </c>
      <c r="F1112">
        <f>CSV!K1111</f>
        <v>0</v>
      </c>
      <c r="G1112">
        <f>CSV!L1111</f>
        <v>0</v>
      </c>
      <c r="H1112" t="str">
        <f>IFERROR(VLOOKUP(G1112,Sheet3!B:C,2,0),"")</f>
        <v/>
      </c>
      <c r="I1112">
        <v>10</v>
      </c>
      <c r="K1112" t="e">
        <f>VLOOKUP(G1112,Sheet3!B:E,4,0)</f>
        <v>#N/A</v>
      </c>
      <c r="O1112" s="10" t="e">
        <f t="shared" si="17"/>
        <v>#N/A</v>
      </c>
      <c r="P1112" s="11" t="e">
        <f>VLOOKUP(C1112,DE_PARA!H:I,2,0)</f>
        <v>#N/A</v>
      </c>
      <c r="Q1112" s="11" t="e">
        <f>VLOOKUP(F1112,'BASE CONTATOS'!C:D,2,0)</f>
        <v>#N/A</v>
      </c>
    </row>
    <row r="1113" spans="2:17" hidden="1" x14ac:dyDescent="0.3">
      <c r="B1113">
        <f>CSV!M1112</f>
        <v>0</v>
      </c>
      <c r="C1113">
        <f>CSV!O1112</f>
        <v>0</v>
      </c>
      <c r="D1113" s="6">
        <f>CSV!P1112</f>
        <v>0</v>
      </c>
      <c r="F1113">
        <f>CSV!K1112</f>
        <v>0</v>
      </c>
      <c r="G1113">
        <f>CSV!L1112</f>
        <v>0</v>
      </c>
      <c r="H1113" t="str">
        <f>IFERROR(VLOOKUP(G1113,Sheet3!B:C,2,0),"")</f>
        <v/>
      </c>
      <c r="I1113">
        <v>3</v>
      </c>
      <c r="K1113" t="e">
        <f>VLOOKUP(G1113,Sheet3!B:E,4,0)</f>
        <v>#N/A</v>
      </c>
      <c r="O1113" s="10" t="e">
        <f t="shared" si="17"/>
        <v>#N/A</v>
      </c>
      <c r="P1113" s="11" t="e">
        <f>VLOOKUP(C1113,DE_PARA!H:I,2,0)</f>
        <v>#N/A</v>
      </c>
      <c r="Q1113" s="11" t="e">
        <f>VLOOKUP(F1113,'BASE CONTATOS'!C:D,2,0)</f>
        <v>#N/A</v>
      </c>
    </row>
    <row r="1114" spans="2:17" hidden="1" x14ac:dyDescent="0.3">
      <c r="B1114">
        <f>CSV!M1113</f>
        <v>0</v>
      </c>
      <c r="C1114">
        <f>CSV!O1113</f>
        <v>0</v>
      </c>
      <c r="D1114" s="6">
        <f>CSV!P1113</f>
        <v>0</v>
      </c>
      <c r="F1114">
        <f>CSV!K1113</f>
        <v>0</v>
      </c>
      <c r="G1114">
        <f>CSV!L1113</f>
        <v>0</v>
      </c>
      <c r="H1114" t="str">
        <f>IFERROR(VLOOKUP(G1114,Sheet3!B:C,2,0),"")</f>
        <v/>
      </c>
      <c r="I1114">
        <v>5</v>
      </c>
      <c r="K1114" t="e">
        <f>VLOOKUP(G1114,Sheet3!B:E,4,0)</f>
        <v>#N/A</v>
      </c>
      <c r="O1114" s="10" t="e">
        <f t="shared" si="17"/>
        <v>#N/A</v>
      </c>
      <c r="P1114" s="11" t="e">
        <f>VLOOKUP(C1114,DE_PARA!H:I,2,0)</f>
        <v>#N/A</v>
      </c>
      <c r="Q1114" s="11" t="e">
        <f>VLOOKUP(F1114,'BASE CONTATOS'!C:D,2,0)</f>
        <v>#N/A</v>
      </c>
    </row>
    <row r="1115" spans="2:17" hidden="1" x14ac:dyDescent="0.3">
      <c r="B1115">
        <f>CSV!M1114</f>
        <v>0</v>
      </c>
      <c r="C1115">
        <f>CSV!O1114</f>
        <v>0</v>
      </c>
      <c r="D1115" s="6">
        <f>CSV!P1114</f>
        <v>0</v>
      </c>
      <c r="F1115">
        <f>CSV!K1114</f>
        <v>0</v>
      </c>
      <c r="G1115">
        <f>CSV!L1114</f>
        <v>0</v>
      </c>
      <c r="H1115" t="str">
        <f>IFERROR(VLOOKUP(G1115,Sheet3!B:C,2,0),"")</f>
        <v/>
      </c>
      <c r="I1115">
        <v>6</v>
      </c>
      <c r="K1115" t="e">
        <f>VLOOKUP(G1115,Sheet3!B:E,4,0)</f>
        <v>#N/A</v>
      </c>
      <c r="O1115" s="10" t="e">
        <f t="shared" si="17"/>
        <v>#N/A</v>
      </c>
      <c r="P1115" s="11" t="e">
        <f>VLOOKUP(C1115,DE_PARA!H:I,2,0)</f>
        <v>#N/A</v>
      </c>
      <c r="Q1115" s="11" t="e">
        <f>VLOOKUP(F1115,'BASE CONTATOS'!C:D,2,0)</f>
        <v>#N/A</v>
      </c>
    </row>
    <row r="1116" spans="2:17" hidden="1" x14ac:dyDescent="0.3">
      <c r="B1116">
        <f>CSV!M1115</f>
        <v>0</v>
      </c>
      <c r="C1116">
        <f>CSV!O1115</f>
        <v>0</v>
      </c>
      <c r="D1116" s="6">
        <f>CSV!P1115</f>
        <v>0</v>
      </c>
      <c r="F1116">
        <f>CSV!K1115</f>
        <v>0</v>
      </c>
      <c r="G1116">
        <f>CSV!L1115</f>
        <v>0</v>
      </c>
      <c r="H1116" t="str">
        <f>IFERROR(VLOOKUP(G1116,Sheet3!B:C,2,0),"")</f>
        <v/>
      </c>
      <c r="I1116">
        <v>3</v>
      </c>
      <c r="K1116" t="e">
        <f>VLOOKUP(G1116,Sheet3!B:E,4,0)</f>
        <v>#N/A</v>
      </c>
      <c r="O1116" s="10" t="e">
        <f t="shared" si="17"/>
        <v>#N/A</v>
      </c>
      <c r="P1116" s="11" t="e">
        <f>VLOOKUP(C1116,DE_PARA!H:I,2,0)</f>
        <v>#N/A</v>
      </c>
      <c r="Q1116" s="11" t="e">
        <f>VLOOKUP(F1116,'BASE CONTATOS'!C:D,2,0)</f>
        <v>#N/A</v>
      </c>
    </row>
    <row r="1117" spans="2:17" hidden="1" x14ac:dyDescent="0.3">
      <c r="B1117">
        <f>CSV!M1116</f>
        <v>0</v>
      </c>
      <c r="C1117">
        <f>CSV!O1116</f>
        <v>0</v>
      </c>
      <c r="D1117" s="6">
        <f>CSV!P1116</f>
        <v>0</v>
      </c>
      <c r="F1117">
        <f>CSV!K1116</f>
        <v>0</v>
      </c>
      <c r="G1117">
        <f>CSV!L1116</f>
        <v>0</v>
      </c>
      <c r="H1117" t="str">
        <f>IFERROR(VLOOKUP(G1117,Sheet3!B:C,2,0),"")</f>
        <v/>
      </c>
      <c r="I1117">
        <v>3</v>
      </c>
      <c r="K1117" t="e">
        <f>VLOOKUP(G1117,Sheet3!B:E,4,0)</f>
        <v>#N/A</v>
      </c>
      <c r="O1117" s="10" t="e">
        <f t="shared" si="17"/>
        <v>#N/A</v>
      </c>
      <c r="P1117" s="11" t="e">
        <f>VLOOKUP(C1117,DE_PARA!H:I,2,0)</f>
        <v>#N/A</v>
      </c>
      <c r="Q1117" s="11" t="e">
        <f>VLOOKUP(F1117,'BASE CONTATOS'!C:D,2,0)</f>
        <v>#N/A</v>
      </c>
    </row>
    <row r="1118" spans="2:17" hidden="1" x14ac:dyDescent="0.3">
      <c r="B1118">
        <f>CSV!M1117</f>
        <v>0</v>
      </c>
      <c r="C1118">
        <f>CSV!O1117</f>
        <v>0</v>
      </c>
      <c r="D1118" s="6">
        <f>CSV!P1117</f>
        <v>0</v>
      </c>
      <c r="F1118">
        <f>CSV!K1117</f>
        <v>0</v>
      </c>
      <c r="G1118">
        <f>CSV!L1117</f>
        <v>0</v>
      </c>
      <c r="H1118" t="str">
        <f>IFERROR(VLOOKUP(G1118,Sheet3!B:C,2,0),"")</f>
        <v/>
      </c>
      <c r="I1118">
        <v>8</v>
      </c>
      <c r="K1118" t="e">
        <f>VLOOKUP(G1118,Sheet3!B:E,4,0)</f>
        <v>#N/A</v>
      </c>
      <c r="O1118" s="10" t="e">
        <f t="shared" si="17"/>
        <v>#N/A</v>
      </c>
      <c r="P1118" s="11" t="e">
        <f>VLOOKUP(C1118,DE_PARA!H:I,2,0)</f>
        <v>#N/A</v>
      </c>
      <c r="Q1118" s="11" t="e">
        <f>VLOOKUP(F1118,'BASE CONTATOS'!C:D,2,0)</f>
        <v>#N/A</v>
      </c>
    </row>
    <row r="1119" spans="2:17" hidden="1" x14ac:dyDescent="0.3">
      <c r="B1119">
        <f>CSV!M1118</f>
        <v>0</v>
      </c>
      <c r="C1119">
        <f>CSV!O1118</f>
        <v>0</v>
      </c>
      <c r="D1119" s="6">
        <f>CSV!P1118</f>
        <v>0</v>
      </c>
      <c r="F1119">
        <f>CSV!K1118</f>
        <v>0</v>
      </c>
      <c r="G1119">
        <f>CSV!L1118</f>
        <v>0</v>
      </c>
      <c r="H1119" t="str">
        <f>IFERROR(VLOOKUP(G1119,Sheet3!B:C,2,0),"")</f>
        <v/>
      </c>
      <c r="I1119">
        <v>5</v>
      </c>
      <c r="K1119" t="e">
        <f>VLOOKUP(G1119,Sheet3!B:E,4,0)</f>
        <v>#N/A</v>
      </c>
      <c r="O1119" s="10" t="e">
        <f t="shared" si="17"/>
        <v>#N/A</v>
      </c>
      <c r="P1119" s="11" t="e">
        <f>VLOOKUP(C1119,DE_PARA!H:I,2,0)</f>
        <v>#N/A</v>
      </c>
      <c r="Q1119" s="11" t="e">
        <f>VLOOKUP(F1119,'BASE CONTATOS'!C:D,2,0)</f>
        <v>#N/A</v>
      </c>
    </row>
    <row r="1120" spans="2:17" hidden="1" x14ac:dyDescent="0.3">
      <c r="B1120">
        <f>CSV!M1119</f>
        <v>0</v>
      </c>
      <c r="C1120">
        <f>CSV!O1119</f>
        <v>0</v>
      </c>
      <c r="D1120" s="6">
        <f>CSV!P1119</f>
        <v>0</v>
      </c>
      <c r="F1120">
        <f>CSV!K1119</f>
        <v>0</v>
      </c>
      <c r="G1120">
        <f>CSV!L1119</f>
        <v>0</v>
      </c>
      <c r="H1120" t="str">
        <f>IFERROR(VLOOKUP(G1120,Sheet3!B:C,2,0),"")</f>
        <v/>
      </c>
      <c r="I1120">
        <v>1</v>
      </c>
      <c r="K1120" t="e">
        <f>VLOOKUP(G1120,Sheet3!B:E,4,0)</f>
        <v>#N/A</v>
      </c>
      <c r="O1120" s="10" t="e">
        <f t="shared" si="17"/>
        <v>#N/A</v>
      </c>
      <c r="P1120" s="11" t="e">
        <f>VLOOKUP(C1120,DE_PARA!H:I,2,0)</f>
        <v>#N/A</v>
      </c>
      <c r="Q1120" s="11" t="e">
        <f>VLOOKUP(F1120,'BASE CONTATOS'!C:D,2,0)</f>
        <v>#N/A</v>
      </c>
    </row>
    <row r="1121" spans="2:17" hidden="1" x14ac:dyDescent="0.3">
      <c r="B1121">
        <f>CSV!M1120</f>
        <v>0</v>
      </c>
      <c r="C1121">
        <f>CSV!O1120</f>
        <v>0</v>
      </c>
      <c r="D1121" s="6">
        <f>CSV!P1120</f>
        <v>0</v>
      </c>
      <c r="F1121">
        <f>CSV!K1120</f>
        <v>0</v>
      </c>
      <c r="G1121">
        <f>CSV!L1120</f>
        <v>0</v>
      </c>
      <c r="H1121" t="str">
        <f>IFERROR(VLOOKUP(G1121,Sheet3!B:C,2,0),"")</f>
        <v/>
      </c>
      <c r="I1121">
        <v>8</v>
      </c>
      <c r="K1121" t="e">
        <f>VLOOKUP(G1121,Sheet3!B:E,4,0)</f>
        <v>#N/A</v>
      </c>
      <c r="O1121" s="10" t="e">
        <f t="shared" si="17"/>
        <v>#N/A</v>
      </c>
      <c r="P1121" s="11" t="e">
        <f>VLOOKUP(C1121,DE_PARA!H:I,2,0)</f>
        <v>#N/A</v>
      </c>
      <c r="Q1121" s="11" t="e">
        <f>VLOOKUP(F1121,'BASE CONTATOS'!C:D,2,0)</f>
        <v>#N/A</v>
      </c>
    </row>
    <row r="1122" spans="2:17" hidden="1" x14ac:dyDescent="0.3">
      <c r="B1122">
        <f>CSV!M1121</f>
        <v>0</v>
      </c>
      <c r="C1122">
        <f>CSV!O1121</f>
        <v>0</v>
      </c>
      <c r="D1122" s="6">
        <f>CSV!P1121</f>
        <v>0</v>
      </c>
      <c r="F1122">
        <f>CSV!K1121</f>
        <v>0</v>
      </c>
      <c r="G1122">
        <f>CSV!L1121</f>
        <v>0</v>
      </c>
      <c r="H1122" t="str">
        <f>IFERROR(VLOOKUP(G1122,Sheet3!B:C,2,0),"")</f>
        <v/>
      </c>
      <c r="I1122">
        <v>10</v>
      </c>
      <c r="K1122" t="e">
        <f>VLOOKUP(G1122,Sheet3!B:E,4,0)</f>
        <v>#N/A</v>
      </c>
      <c r="O1122" s="10" t="e">
        <f t="shared" si="17"/>
        <v>#N/A</v>
      </c>
      <c r="P1122" s="11" t="e">
        <f>VLOOKUP(C1122,DE_PARA!H:I,2,0)</f>
        <v>#N/A</v>
      </c>
      <c r="Q1122" s="11" t="e">
        <f>VLOOKUP(F1122,'BASE CONTATOS'!C:D,2,0)</f>
        <v>#N/A</v>
      </c>
    </row>
    <row r="1123" spans="2:17" hidden="1" x14ac:dyDescent="0.3">
      <c r="B1123">
        <f>CSV!M1122</f>
        <v>0</v>
      </c>
      <c r="C1123">
        <f>CSV!O1122</f>
        <v>0</v>
      </c>
      <c r="D1123" s="6">
        <f>CSV!P1122</f>
        <v>0</v>
      </c>
      <c r="F1123">
        <f>CSV!K1122</f>
        <v>0</v>
      </c>
      <c r="G1123">
        <f>CSV!L1122</f>
        <v>0</v>
      </c>
      <c r="H1123" t="str">
        <f>IFERROR(VLOOKUP(G1123,Sheet3!B:C,2,0),"")</f>
        <v/>
      </c>
      <c r="I1123">
        <v>1</v>
      </c>
      <c r="K1123" t="e">
        <f>VLOOKUP(G1123,Sheet3!B:E,4,0)</f>
        <v>#N/A</v>
      </c>
      <c r="O1123" s="10" t="e">
        <f t="shared" si="17"/>
        <v>#N/A</v>
      </c>
      <c r="P1123" s="11" t="e">
        <f>VLOOKUP(C1123,DE_PARA!H:I,2,0)</f>
        <v>#N/A</v>
      </c>
      <c r="Q1123" s="11" t="e">
        <f>VLOOKUP(F1123,'BASE CONTATOS'!C:D,2,0)</f>
        <v>#N/A</v>
      </c>
    </row>
    <row r="1124" spans="2:17" hidden="1" x14ac:dyDescent="0.3">
      <c r="B1124">
        <f>CSV!M1123</f>
        <v>0</v>
      </c>
      <c r="C1124">
        <f>CSV!O1123</f>
        <v>0</v>
      </c>
      <c r="D1124" s="6">
        <f>CSV!P1123</f>
        <v>0</v>
      </c>
      <c r="F1124">
        <f>CSV!K1123</f>
        <v>0</v>
      </c>
      <c r="G1124">
        <f>CSV!L1123</f>
        <v>0</v>
      </c>
      <c r="H1124" t="str">
        <f>IFERROR(VLOOKUP(G1124,Sheet3!B:C,2,0),"")</f>
        <v/>
      </c>
      <c r="I1124">
        <v>3</v>
      </c>
      <c r="K1124" t="e">
        <f>VLOOKUP(G1124,Sheet3!B:E,4,0)</f>
        <v>#N/A</v>
      </c>
      <c r="O1124" s="10" t="e">
        <f t="shared" si="17"/>
        <v>#N/A</v>
      </c>
      <c r="P1124" s="11" t="e">
        <f>VLOOKUP(C1124,DE_PARA!H:I,2,0)</f>
        <v>#N/A</v>
      </c>
      <c r="Q1124" s="11" t="e">
        <f>VLOOKUP(F1124,'BASE CONTATOS'!C:D,2,0)</f>
        <v>#N/A</v>
      </c>
    </row>
    <row r="1125" spans="2:17" hidden="1" x14ac:dyDescent="0.3">
      <c r="B1125">
        <f>CSV!M1124</f>
        <v>0</v>
      </c>
      <c r="C1125">
        <f>CSV!O1124</f>
        <v>0</v>
      </c>
      <c r="D1125" s="6">
        <f>CSV!P1124</f>
        <v>0</v>
      </c>
      <c r="F1125">
        <f>CSV!K1124</f>
        <v>0</v>
      </c>
      <c r="G1125">
        <f>CSV!L1124</f>
        <v>0</v>
      </c>
      <c r="H1125" t="str">
        <f>IFERROR(VLOOKUP(G1125,Sheet3!B:C,2,0),"")</f>
        <v/>
      </c>
      <c r="I1125">
        <v>5</v>
      </c>
      <c r="K1125" t="e">
        <f>VLOOKUP(G1125,Sheet3!B:E,4,0)</f>
        <v>#N/A</v>
      </c>
      <c r="O1125" s="10" t="e">
        <f t="shared" si="17"/>
        <v>#N/A</v>
      </c>
      <c r="P1125" s="11" t="e">
        <f>VLOOKUP(C1125,DE_PARA!H:I,2,0)</f>
        <v>#N/A</v>
      </c>
      <c r="Q1125" s="11" t="e">
        <f>VLOOKUP(F1125,'BASE CONTATOS'!C:D,2,0)</f>
        <v>#N/A</v>
      </c>
    </row>
    <row r="1126" spans="2:17" hidden="1" x14ac:dyDescent="0.3">
      <c r="B1126">
        <f>CSV!M1125</f>
        <v>0</v>
      </c>
      <c r="C1126">
        <f>CSV!O1125</f>
        <v>0</v>
      </c>
      <c r="D1126" s="6">
        <f>CSV!P1125</f>
        <v>0</v>
      </c>
      <c r="F1126">
        <f>CSV!K1125</f>
        <v>0</v>
      </c>
      <c r="G1126">
        <f>CSV!L1125</f>
        <v>0</v>
      </c>
      <c r="H1126" t="str">
        <f>IFERROR(VLOOKUP(G1126,Sheet3!B:C,2,0),"")</f>
        <v/>
      </c>
      <c r="I1126">
        <v>5</v>
      </c>
      <c r="K1126" t="e">
        <f>VLOOKUP(G1126,Sheet3!B:E,4,0)</f>
        <v>#N/A</v>
      </c>
      <c r="O1126" s="10" t="e">
        <f t="shared" si="17"/>
        <v>#N/A</v>
      </c>
      <c r="P1126" s="11" t="e">
        <f>VLOOKUP(C1126,DE_PARA!H:I,2,0)</f>
        <v>#N/A</v>
      </c>
      <c r="Q1126" s="11" t="e">
        <f>VLOOKUP(F1126,'BASE CONTATOS'!C:D,2,0)</f>
        <v>#N/A</v>
      </c>
    </row>
    <row r="1127" spans="2:17" hidden="1" x14ac:dyDescent="0.3">
      <c r="B1127">
        <f>CSV!M1126</f>
        <v>0</v>
      </c>
      <c r="C1127">
        <f>CSV!O1126</f>
        <v>0</v>
      </c>
      <c r="D1127" s="6">
        <f>CSV!P1126</f>
        <v>0</v>
      </c>
      <c r="F1127">
        <f>CSV!K1126</f>
        <v>0</v>
      </c>
      <c r="G1127">
        <f>CSV!L1126</f>
        <v>0</v>
      </c>
      <c r="H1127" t="str">
        <f>IFERROR(VLOOKUP(G1127,Sheet3!B:C,2,0),"")</f>
        <v/>
      </c>
      <c r="I1127">
        <v>8</v>
      </c>
      <c r="K1127" t="e">
        <f>VLOOKUP(G1127,Sheet3!B:E,4,0)</f>
        <v>#N/A</v>
      </c>
      <c r="O1127" s="10" t="e">
        <f t="shared" si="17"/>
        <v>#N/A</v>
      </c>
      <c r="P1127" s="11" t="e">
        <f>VLOOKUP(C1127,DE_PARA!H:I,2,0)</f>
        <v>#N/A</v>
      </c>
      <c r="Q1127" s="11" t="e">
        <f>VLOOKUP(F1127,'BASE CONTATOS'!C:D,2,0)</f>
        <v>#N/A</v>
      </c>
    </row>
    <row r="1128" spans="2:17" hidden="1" x14ac:dyDescent="0.3">
      <c r="B1128">
        <f>CSV!M1127</f>
        <v>0</v>
      </c>
      <c r="C1128">
        <f>CSV!O1127</f>
        <v>0</v>
      </c>
      <c r="D1128" s="6">
        <f>CSV!P1127</f>
        <v>0</v>
      </c>
      <c r="F1128">
        <f>CSV!K1127</f>
        <v>0</v>
      </c>
      <c r="G1128">
        <f>CSV!L1127</f>
        <v>0</v>
      </c>
      <c r="H1128" t="str">
        <f>IFERROR(VLOOKUP(G1128,Sheet3!B:C,2,0),"")</f>
        <v/>
      </c>
      <c r="I1128">
        <v>5</v>
      </c>
      <c r="K1128" t="e">
        <f>VLOOKUP(G1128,Sheet3!B:E,4,0)</f>
        <v>#N/A</v>
      </c>
      <c r="O1128" s="10" t="e">
        <f t="shared" si="17"/>
        <v>#N/A</v>
      </c>
      <c r="P1128" s="11" t="e">
        <f>VLOOKUP(C1128,DE_PARA!H:I,2,0)</f>
        <v>#N/A</v>
      </c>
      <c r="Q1128" s="11" t="e">
        <f>VLOOKUP(F1128,'BASE CONTATOS'!C:D,2,0)</f>
        <v>#N/A</v>
      </c>
    </row>
    <row r="1129" spans="2:17" hidden="1" x14ac:dyDescent="0.3">
      <c r="B1129">
        <f>CSV!M1128</f>
        <v>0</v>
      </c>
      <c r="C1129">
        <f>CSV!O1128</f>
        <v>0</v>
      </c>
      <c r="D1129" s="6">
        <f>CSV!P1128</f>
        <v>0</v>
      </c>
      <c r="F1129">
        <f>CSV!K1128</f>
        <v>0</v>
      </c>
      <c r="G1129">
        <f>CSV!L1128</f>
        <v>0</v>
      </c>
      <c r="H1129" t="str">
        <f>IFERROR(VLOOKUP(G1129,Sheet3!B:C,2,0),"")</f>
        <v/>
      </c>
      <c r="I1129">
        <v>8</v>
      </c>
      <c r="K1129" t="e">
        <f>VLOOKUP(G1129,Sheet3!B:E,4,0)</f>
        <v>#N/A</v>
      </c>
      <c r="O1129" s="10" t="e">
        <f t="shared" si="17"/>
        <v>#N/A</v>
      </c>
      <c r="P1129" s="11" t="e">
        <f>VLOOKUP(C1129,DE_PARA!H:I,2,0)</f>
        <v>#N/A</v>
      </c>
      <c r="Q1129" s="11" t="e">
        <f>VLOOKUP(F1129,'BASE CONTATOS'!C:D,2,0)</f>
        <v>#N/A</v>
      </c>
    </row>
    <row r="1130" spans="2:17" hidden="1" x14ac:dyDescent="0.3">
      <c r="B1130">
        <f>CSV!M1129</f>
        <v>0</v>
      </c>
      <c r="C1130">
        <f>CSV!O1129</f>
        <v>0</v>
      </c>
      <c r="D1130" s="6">
        <f>CSV!P1129</f>
        <v>0</v>
      </c>
      <c r="F1130">
        <f>CSV!K1129</f>
        <v>0</v>
      </c>
      <c r="G1130">
        <f>CSV!L1129</f>
        <v>0</v>
      </c>
      <c r="H1130" t="str">
        <f>IFERROR(VLOOKUP(G1130,Sheet3!B:C,2,0),"")</f>
        <v/>
      </c>
      <c r="I1130">
        <v>1</v>
      </c>
      <c r="K1130" t="e">
        <f>VLOOKUP(G1130,Sheet3!B:E,4,0)</f>
        <v>#N/A</v>
      </c>
      <c r="O1130" s="10" t="e">
        <f t="shared" si="17"/>
        <v>#N/A</v>
      </c>
      <c r="P1130" s="11" t="e">
        <f>VLOOKUP(C1130,DE_PARA!H:I,2,0)</f>
        <v>#N/A</v>
      </c>
      <c r="Q1130" s="11" t="e">
        <f>VLOOKUP(F1130,'BASE CONTATOS'!C:D,2,0)</f>
        <v>#N/A</v>
      </c>
    </row>
    <row r="1131" spans="2:17" hidden="1" x14ac:dyDescent="0.3">
      <c r="B1131">
        <f>CSV!M1130</f>
        <v>0</v>
      </c>
      <c r="C1131">
        <f>CSV!O1130</f>
        <v>0</v>
      </c>
      <c r="D1131" s="6">
        <f>CSV!P1130</f>
        <v>0</v>
      </c>
      <c r="F1131">
        <f>CSV!K1130</f>
        <v>0</v>
      </c>
      <c r="G1131">
        <f>CSV!L1130</f>
        <v>0</v>
      </c>
      <c r="H1131" t="str">
        <f>IFERROR(VLOOKUP(G1131,Sheet3!B:C,2,0),"")</f>
        <v/>
      </c>
      <c r="I1131">
        <v>1</v>
      </c>
      <c r="K1131" t="e">
        <f>VLOOKUP(G1131,Sheet3!B:E,4,0)</f>
        <v>#N/A</v>
      </c>
      <c r="O1131" s="10" t="e">
        <f t="shared" si="17"/>
        <v>#N/A</v>
      </c>
      <c r="P1131" s="11" t="e">
        <f>VLOOKUP(C1131,DE_PARA!H:I,2,0)</f>
        <v>#N/A</v>
      </c>
      <c r="Q1131" s="11" t="e">
        <f>VLOOKUP(F1131,'BASE CONTATOS'!C:D,2,0)</f>
        <v>#N/A</v>
      </c>
    </row>
    <row r="1132" spans="2:17" hidden="1" x14ac:dyDescent="0.3">
      <c r="B1132">
        <f>CSV!M1131</f>
        <v>0</v>
      </c>
      <c r="C1132">
        <f>CSV!O1131</f>
        <v>0</v>
      </c>
      <c r="D1132" s="6">
        <f>CSV!P1131</f>
        <v>0</v>
      </c>
      <c r="F1132">
        <f>CSV!K1131</f>
        <v>0</v>
      </c>
      <c r="G1132">
        <f>CSV!L1131</f>
        <v>0</v>
      </c>
      <c r="H1132" t="str">
        <f>IFERROR(VLOOKUP(G1132,Sheet3!B:C,2,0),"")</f>
        <v/>
      </c>
      <c r="I1132">
        <v>3</v>
      </c>
      <c r="K1132" t="e">
        <f>VLOOKUP(G1132,Sheet3!B:E,4,0)</f>
        <v>#N/A</v>
      </c>
      <c r="O1132" s="10" t="e">
        <f t="shared" si="17"/>
        <v>#N/A</v>
      </c>
      <c r="P1132" s="11" t="e">
        <f>VLOOKUP(C1132,DE_PARA!H:I,2,0)</f>
        <v>#N/A</v>
      </c>
      <c r="Q1132" s="11" t="e">
        <f>VLOOKUP(F1132,'BASE CONTATOS'!C:D,2,0)</f>
        <v>#N/A</v>
      </c>
    </row>
    <row r="1133" spans="2:17" hidden="1" x14ac:dyDescent="0.3">
      <c r="B1133">
        <f>CSV!M1132</f>
        <v>0</v>
      </c>
      <c r="C1133">
        <f>CSV!O1132</f>
        <v>0</v>
      </c>
      <c r="D1133" s="6">
        <f>CSV!P1132</f>
        <v>0</v>
      </c>
      <c r="F1133">
        <f>CSV!K1132</f>
        <v>0</v>
      </c>
      <c r="G1133">
        <f>CSV!L1132</f>
        <v>0</v>
      </c>
      <c r="H1133" t="str">
        <f>IFERROR(VLOOKUP(G1133,Sheet3!B:C,2,0),"")</f>
        <v/>
      </c>
      <c r="I1133">
        <v>5</v>
      </c>
      <c r="K1133" t="e">
        <f>VLOOKUP(G1133,Sheet3!B:E,4,0)</f>
        <v>#N/A</v>
      </c>
      <c r="O1133" s="10" t="e">
        <f t="shared" si="17"/>
        <v>#N/A</v>
      </c>
      <c r="P1133" s="11" t="e">
        <f>VLOOKUP(C1133,DE_PARA!H:I,2,0)</f>
        <v>#N/A</v>
      </c>
      <c r="Q1133" s="11" t="e">
        <f>VLOOKUP(F1133,'BASE CONTATOS'!C:D,2,0)</f>
        <v>#N/A</v>
      </c>
    </row>
    <row r="1134" spans="2:17" hidden="1" x14ac:dyDescent="0.3">
      <c r="B1134">
        <f>CSV!M1133</f>
        <v>0</v>
      </c>
      <c r="C1134">
        <f>CSV!O1133</f>
        <v>0</v>
      </c>
      <c r="D1134" s="6">
        <f>CSV!P1133</f>
        <v>0</v>
      </c>
      <c r="F1134">
        <f>CSV!K1133</f>
        <v>0</v>
      </c>
      <c r="G1134">
        <f>CSV!L1133</f>
        <v>0</v>
      </c>
      <c r="H1134" t="str">
        <f>IFERROR(VLOOKUP(G1134,Sheet3!B:C,2,0),"")</f>
        <v/>
      </c>
      <c r="I1134">
        <v>2</v>
      </c>
      <c r="K1134" t="e">
        <f>VLOOKUP(G1134,Sheet3!B:E,4,0)</f>
        <v>#N/A</v>
      </c>
      <c r="O1134" s="10" t="e">
        <f t="shared" si="17"/>
        <v>#N/A</v>
      </c>
      <c r="P1134" s="11" t="e">
        <f>VLOOKUP(C1134,DE_PARA!H:I,2,0)</f>
        <v>#N/A</v>
      </c>
      <c r="Q1134" s="11" t="e">
        <f>VLOOKUP(F1134,'BASE CONTATOS'!C:D,2,0)</f>
        <v>#N/A</v>
      </c>
    </row>
    <row r="1135" spans="2:17" hidden="1" x14ac:dyDescent="0.3">
      <c r="B1135">
        <f>CSV!M1134</f>
        <v>0</v>
      </c>
      <c r="C1135">
        <f>CSV!O1134</f>
        <v>0</v>
      </c>
      <c r="D1135" s="6">
        <f>CSV!P1134</f>
        <v>0</v>
      </c>
      <c r="F1135">
        <f>CSV!K1134</f>
        <v>0</v>
      </c>
      <c r="G1135">
        <f>CSV!L1134</f>
        <v>0</v>
      </c>
      <c r="H1135" t="str">
        <f>IFERROR(VLOOKUP(G1135,Sheet3!B:C,2,0),"")</f>
        <v/>
      </c>
      <c r="I1135">
        <v>10</v>
      </c>
      <c r="K1135" t="e">
        <f>VLOOKUP(G1135,Sheet3!B:E,4,0)</f>
        <v>#N/A</v>
      </c>
      <c r="O1135" s="10" t="e">
        <f t="shared" si="17"/>
        <v>#N/A</v>
      </c>
      <c r="P1135" s="11" t="e">
        <f>VLOOKUP(C1135,DE_PARA!H:I,2,0)</f>
        <v>#N/A</v>
      </c>
      <c r="Q1135" s="11" t="e">
        <f>VLOOKUP(F1135,'BASE CONTATOS'!C:D,2,0)</f>
        <v>#N/A</v>
      </c>
    </row>
    <row r="1136" spans="2:17" hidden="1" x14ac:dyDescent="0.3">
      <c r="B1136">
        <f>CSV!M1135</f>
        <v>0</v>
      </c>
      <c r="C1136">
        <f>CSV!O1135</f>
        <v>0</v>
      </c>
      <c r="D1136" s="6">
        <f>CSV!P1135</f>
        <v>0</v>
      </c>
      <c r="F1136">
        <f>CSV!K1135</f>
        <v>0</v>
      </c>
      <c r="G1136">
        <f>CSV!L1135</f>
        <v>0</v>
      </c>
      <c r="H1136" t="str">
        <f>IFERROR(VLOOKUP(G1136,Sheet3!B:C,2,0),"")</f>
        <v/>
      </c>
      <c r="I1136">
        <v>7</v>
      </c>
      <c r="K1136" t="e">
        <f>VLOOKUP(G1136,Sheet3!B:E,4,0)</f>
        <v>#N/A</v>
      </c>
      <c r="O1136" s="10" t="e">
        <f t="shared" si="17"/>
        <v>#N/A</v>
      </c>
      <c r="P1136" s="11" t="e">
        <f>VLOOKUP(C1136,DE_PARA!H:I,2,0)</f>
        <v>#N/A</v>
      </c>
      <c r="Q1136" s="11" t="e">
        <f>VLOOKUP(F1136,'BASE CONTATOS'!C:D,2,0)</f>
        <v>#N/A</v>
      </c>
    </row>
    <row r="1137" spans="2:17" hidden="1" x14ac:dyDescent="0.3">
      <c r="B1137">
        <f>CSV!M1136</f>
        <v>0</v>
      </c>
      <c r="C1137">
        <f>CSV!O1136</f>
        <v>0</v>
      </c>
      <c r="D1137" s="6">
        <f>CSV!P1136</f>
        <v>0</v>
      </c>
      <c r="F1137">
        <f>CSV!K1136</f>
        <v>0</v>
      </c>
      <c r="G1137">
        <f>CSV!L1136</f>
        <v>0</v>
      </c>
      <c r="H1137" t="str">
        <f>IFERROR(VLOOKUP(G1137,Sheet3!B:C,2,0),"")</f>
        <v/>
      </c>
      <c r="I1137">
        <v>5</v>
      </c>
      <c r="K1137" t="e">
        <f>VLOOKUP(G1137,Sheet3!B:E,4,0)</f>
        <v>#N/A</v>
      </c>
      <c r="O1137" s="10" t="e">
        <f t="shared" si="17"/>
        <v>#N/A</v>
      </c>
      <c r="P1137" s="11" t="e">
        <f>VLOOKUP(C1137,DE_PARA!H:I,2,0)</f>
        <v>#N/A</v>
      </c>
      <c r="Q1137" s="11" t="e">
        <f>VLOOKUP(F1137,'BASE CONTATOS'!C:D,2,0)</f>
        <v>#N/A</v>
      </c>
    </row>
    <row r="1138" spans="2:17" hidden="1" x14ac:dyDescent="0.3">
      <c r="B1138">
        <f>CSV!M1137</f>
        <v>0</v>
      </c>
      <c r="C1138">
        <f>CSV!O1137</f>
        <v>0</v>
      </c>
      <c r="D1138" s="6">
        <f>CSV!P1137</f>
        <v>0</v>
      </c>
      <c r="F1138">
        <f>CSV!K1137</f>
        <v>0</v>
      </c>
      <c r="G1138">
        <f>CSV!L1137</f>
        <v>0</v>
      </c>
      <c r="H1138" t="str">
        <f>IFERROR(VLOOKUP(G1138,Sheet3!B:C,2,0),"")</f>
        <v/>
      </c>
      <c r="I1138">
        <v>7</v>
      </c>
      <c r="K1138" t="e">
        <f>VLOOKUP(G1138,Sheet3!B:E,4,0)</f>
        <v>#N/A</v>
      </c>
      <c r="O1138" s="10" t="e">
        <f t="shared" si="17"/>
        <v>#N/A</v>
      </c>
      <c r="P1138" s="11" t="e">
        <f>VLOOKUP(C1138,DE_PARA!H:I,2,0)</f>
        <v>#N/A</v>
      </c>
      <c r="Q1138" s="11" t="e">
        <f>VLOOKUP(F1138,'BASE CONTATOS'!C:D,2,0)</f>
        <v>#N/A</v>
      </c>
    </row>
    <row r="1139" spans="2:17" hidden="1" x14ac:dyDescent="0.3">
      <c r="B1139">
        <f>CSV!M1138</f>
        <v>0</v>
      </c>
      <c r="C1139">
        <f>CSV!O1138</f>
        <v>0</v>
      </c>
      <c r="D1139" s="6">
        <f>CSV!P1138</f>
        <v>0</v>
      </c>
      <c r="F1139">
        <f>CSV!K1138</f>
        <v>0</v>
      </c>
      <c r="G1139">
        <f>CSV!L1138</f>
        <v>0</v>
      </c>
      <c r="H1139" t="str">
        <f>IFERROR(VLOOKUP(G1139,Sheet3!B:C,2,0),"")</f>
        <v/>
      </c>
      <c r="I1139">
        <v>7</v>
      </c>
      <c r="K1139" t="e">
        <f>VLOOKUP(G1139,Sheet3!B:E,4,0)</f>
        <v>#N/A</v>
      </c>
      <c r="O1139" s="10" t="e">
        <f t="shared" si="17"/>
        <v>#N/A</v>
      </c>
      <c r="P1139" s="11" t="e">
        <f>VLOOKUP(C1139,DE_PARA!H:I,2,0)</f>
        <v>#N/A</v>
      </c>
      <c r="Q1139" s="11" t="e">
        <f>VLOOKUP(F1139,'BASE CONTATOS'!C:D,2,0)</f>
        <v>#N/A</v>
      </c>
    </row>
    <row r="1140" spans="2:17" hidden="1" x14ac:dyDescent="0.3">
      <c r="B1140">
        <f>CSV!M1139</f>
        <v>0</v>
      </c>
      <c r="C1140">
        <f>CSV!O1139</f>
        <v>0</v>
      </c>
      <c r="D1140" s="6">
        <f>CSV!P1139</f>
        <v>0</v>
      </c>
      <c r="F1140">
        <f>CSV!K1139</f>
        <v>0</v>
      </c>
      <c r="G1140">
        <f>CSV!L1139</f>
        <v>0</v>
      </c>
      <c r="H1140" t="str">
        <f>IFERROR(VLOOKUP(G1140,Sheet3!B:C,2,0),"")</f>
        <v/>
      </c>
      <c r="I1140">
        <v>5</v>
      </c>
      <c r="K1140" t="e">
        <f>VLOOKUP(G1140,Sheet3!B:E,4,0)</f>
        <v>#N/A</v>
      </c>
      <c r="O1140" s="10" t="e">
        <f t="shared" si="17"/>
        <v>#N/A</v>
      </c>
      <c r="P1140" s="11" t="e">
        <f>VLOOKUP(C1140,DE_PARA!H:I,2,0)</f>
        <v>#N/A</v>
      </c>
      <c r="Q1140" s="11" t="e">
        <f>VLOOKUP(F1140,'BASE CONTATOS'!C:D,2,0)</f>
        <v>#N/A</v>
      </c>
    </row>
    <row r="1141" spans="2:17" hidden="1" x14ac:dyDescent="0.3">
      <c r="B1141">
        <f>CSV!M1140</f>
        <v>0</v>
      </c>
      <c r="C1141">
        <f>CSV!O1140</f>
        <v>0</v>
      </c>
      <c r="D1141" s="6">
        <f>CSV!P1140</f>
        <v>0</v>
      </c>
      <c r="F1141">
        <f>CSV!K1140</f>
        <v>0</v>
      </c>
      <c r="G1141">
        <f>CSV!L1140</f>
        <v>0</v>
      </c>
      <c r="H1141" t="str">
        <f>IFERROR(VLOOKUP(G1141,Sheet3!B:C,2,0),"")</f>
        <v/>
      </c>
      <c r="I1141">
        <v>6</v>
      </c>
      <c r="K1141" t="e">
        <f>VLOOKUP(G1141,Sheet3!B:E,4,0)</f>
        <v>#N/A</v>
      </c>
      <c r="O1141" s="10" t="e">
        <f t="shared" si="17"/>
        <v>#N/A</v>
      </c>
      <c r="P1141" s="11" t="e">
        <f>VLOOKUP(C1141,DE_PARA!H:I,2,0)</f>
        <v>#N/A</v>
      </c>
      <c r="Q1141" s="11" t="e">
        <f>VLOOKUP(F1141,'BASE CONTATOS'!C:D,2,0)</f>
        <v>#N/A</v>
      </c>
    </row>
    <row r="1142" spans="2:17" hidden="1" x14ac:dyDescent="0.3">
      <c r="B1142">
        <f>CSV!M1141</f>
        <v>0</v>
      </c>
      <c r="C1142">
        <f>CSV!O1141</f>
        <v>0</v>
      </c>
      <c r="D1142" s="6">
        <f>CSV!P1141</f>
        <v>0</v>
      </c>
      <c r="F1142">
        <f>CSV!K1141</f>
        <v>0</v>
      </c>
      <c r="G1142">
        <f>CSV!L1141</f>
        <v>0</v>
      </c>
      <c r="H1142" t="str">
        <f>IFERROR(VLOOKUP(G1142,Sheet3!B:C,2,0),"")</f>
        <v/>
      </c>
      <c r="I1142">
        <v>5</v>
      </c>
      <c r="K1142" t="e">
        <f>VLOOKUP(G1142,Sheet3!B:E,4,0)</f>
        <v>#N/A</v>
      </c>
      <c r="O1142" s="10" t="e">
        <f t="shared" si="17"/>
        <v>#N/A</v>
      </c>
      <c r="P1142" s="11" t="e">
        <f>VLOOKUP(C1142,DE_PARA!H:I,2,0)</f>
        <v>#N/A</v>
      </c>
      <c r="Q1142" s="11" t="e">
        <f>VLOOKUP(F1142,'BASE CONTATOS'!C:D,2,0)</f>
        <v>#N/A</v>
      </c>
    </row>
    <row r="1143" spans="2:17" hidden="1" x14ac:dyDescent="0.3">
      <c r="B1143">
        <f>CSV!M1142</f>
        <v>0</v>
      </c>
      <c r="C1143">
        <f>CSV!O1142</f>
        <v>0</v>
      </c>
      <c r="D1143" s="6">
        <f>CSV!P1142</f>
        <v>0</v>
      </c>
      <c r="F1143">
        <f>CSV!K1142</f>
        <v>0</v>
      </c>
      <c r="G1143">
        <f>CSV!L1142</f>
        <v>0</v>
      </c>
      <c r="H1143" t="str">
        <f>IFERROR(VLOOKUP(G1143,Sheet3!B:C,2,0),"")</f>
        <v/>
      </c>
      <c r="I1143">
        <v>6</v>
      </c>
      <c r="K1143" t="e">
        <f>VLOOKUP(G1143,Sheet3!B:E,4,0)</f>
        <v>#N/A</v>
      </c>
      <c r="O1143" s="10" t="e">
        <f t="shared" si="17"/>
        <v>#N/A</v>
      </c>
      <c r="P1143" s="11" t="e">
        <f>VLOOKUP(C1143,DE_PARA!H:I,2,0)</f>
        <v>#N/A</v>
      </c>
      <c r="Q1143" s="11" t="e">
        <f>VLOOKUP(F1143,'BASE CONTATOS'!C:D,2,0)</f>
        <v>#N/A</v>
      </c>
    </row>
    <row r="1144" spans="2:17" hidden="1" x14ac:dyDescent="0.3">
      <c r="B1144">
        <f>CSV!M1143</f>
        <v>0</v>
      </c>
      <c r="C1144">
        <f>CSV!O1143</f>
        <v>0</v>
      </c>
      <c r="D1144" s="6">
        <f>CSV!P1143</f>
        <v>0</v>
      </c>
      <c r="F1144">
        <f>CSV!K1143</f>
        <v>0</v>
      </c>
      <c r="G1144">
        <f>CSV!L1143</f>
        <v>0</v>
      </c>
      <c r="H1144" t="str">
        <f>IFERROR(VLOOKUP(G1144,Sheet3!B:C,2,0),"")</f>
        <v/>
      </c>
      <c r="I1144">
        <v>1</v>
      </c>
      <c r="K1144" t="e">
        <f>VLOOKUP(G1144,Sheet3!B:E,4,0)</f>
        <v>#N/A</v>
      </c>
      <c r="O1144" s="10" t="e">
        <f t="shared" si="17"/>
        <v>#N/A</v>
      </c>
      <c r="P1144" s="11" t="e">
        <f>VLOOKUP(C1144,DE_PARA!H:I,2,0)</f>
        <v>#N/A</v>
      </c>
      <c r="Q1144" s="11" t="e">
        <f>VLOOKUP(F1144,'BASE CONTATOS'!C:D,2,0)</f>
        <v>#N/A</v>
      </c>
    </row>
    <row r="1145" spans="2:17" hidden="1" x14ac:dyDescent="0.3">
      <c r="B1145">
        <f>CSV!M1144</f>
        <v>0</v>
      </c>
      <c r="C1145">
        <f>CSV!O1144</f>
        <v>0</v>
      </c>
      <c r="D1145" s="6">
        <f>CSV!P1144</f>
        <v>0</v>
      </c>
      <c r="F1145">
        <f>CSV!K1144</f>
        <v>0</v>
      </c>
      <c r="G1145">
        <f>CSV!L1144</f>
        <v>0</v>
      </c>
      <c r="H1145" t="str">
        <f>IFERROR(VLOOKUP(G1145,Sheet3!B:C,2,0),"")</f>
        <v/>
      </c>
      <c r="I1145">
        <v>9</v>
      </c>
      <c r="K1145" t="e">
        <f>VLOOKUP(G1145,Sheet3!B:E,4,0)</f>
        <v>#N/A</v>
      </c>
      <c r="O1145" s="10" t="e">
        <f t="shared" si="17"/>
        <v>#N/A</v>
      </c>
      <c r="P1145" s="11" t="e">
        <f>VLOOKUP(C1145,DE_PARA!H:I,2,0)</f>
        <v>#N/A</v>
      </c>
      <c r="Q1145" s="11" t="e">
        <f>VLOOKUP(F1145,'BASE CONTATOS'!C:D,2,0)</f>
        <v>#N/A</v>
      </c>
    </row>
    <row r="1146" spans="2:17" hidden="1" x14ac:dyDescent="0.3">
      <c r="B1146">
        <f>CSV!M1145</f>
        <v>0</v>
      </c>
      <c r="C1146">
        <f>CSV!O1145</f>
        <v>0</v>
      </c>
      <c r="D1146" s="6">
        <f>CSV!P1145</f>
        <v>0</v>
      </c>
      <c r="F1146">
        <f>CSV!K1145</f>
        <v>0</v>
      </c>
      <c r="G1146">
        <f>CSV!L1145</f>
        <v>0</v>
      </c>
      <c r="H1146" t="str">
        <f>IFERROR(VLOOKUP(G1146,Sheet3!B:C,2,0),"")</f>
        <v/>
      </c>
      <c r="I1146">
        <v>2</v>
      </c>
      <c r="K1146" t="e">
        <f>VLOOKUP(G1146,Sheet3!B:E,4,0)</f>
        <v>#N/A</v>
      </c>
      <c r="O1146" s="10" t="e">
        <f t="shared" si="17"/>
        <v>#N/A</v>
      </c>
      <c r="P1146" s="11" t="e">
        <f>VLOOKUP(C1146,DE_PARA!H:I,2,0)</f>
        <v>#N/A</v>
      </c>
      <c r="Q1146" s="11" t="e">
        <f>VLOOKUP(F1146,'BASE CONTATOS'!C:D,2,0)</f>
        <v>#N/A</v>
      </c>
    </row>
    <row r="1147" spans="2:17" hidden="1" x14ac:dyDescent="0.3">
      <c r="B1147">
        <f>CSV!M1146</f>
        <v>0</v>
      </c>
      <c r="C1147">
        <f>CSV!O1146</f>
        <v>0</v>
      </c>
      <c r="D1147" s="6">
        <f>CSV!P1146</f>
        <v>0</v>
      </c>
      <c r="F1147">
        <f>CSV!K1146</f>
        <v>0</v>
      </c>
      <c r="G1147">
        <f>CSV!L1146</f>
        <v>0</v>
      </c>
      <c r="H1147" t="str">
        <f>IFERROR(VLOOKUP(G1147,Sheet3!B:C,2,0),"")</f>
        <v/>
      </c>
      <c r="I1147">
        <v>7</v>
      </c>
      <c r="K1147" t="e">
        <f>VLOOKUP(G1147,Sheet3!B:E,4,0)</f>
        <v>#N/A</v>
      </c>
      <c r="O1147" s="10" t="e">
        <f t="shared" si="17"/>
        <v>#N/A</v>
      </c>
      <c r="P1147" s="11" t="e">
        <f>VLOOKUP(C1147,DE_PARA!H:I,2,0)</f>
        <v>#N/A</v>
      </c>
      <c r="Q1147" s="11" t="e">
        <f>VLOOKUP(F1147,'BASE CONTATOS'!C:D,2,0)</f>
        <v>#N/A</v>
      </c>
    </row>
    <row r="1148" spans="2:17" hidden="1" x14ac:dyDescent="0.3">
      <c r="B1148">
        <f>CSV!M1147</f>
        <v>0</v>
      </c>
      <c r="C1148">
        <f>CSV!O1147</f>
        <v>0</v>
      </c>
      <c r="D1148" s="6">
        <f>CSV!P1147</f>
        <v>0</v>
      </c>
      <c r="F1148">
        <f>CSV!K1147</f>
        <v>0</v>
      </c>
      <c r="G1148">
        <f>CSV!L1147</f>
        <v>0</v>
      </c>
      <c r="H1148" t="str">
        <f>IFERROR(VLOOKUP(G1148,Sheet3!B:C,2,0),"")</f>
        <v/>
      </c>
      <c r="I1148">
        <v>5</v>
      </c>
      <c r="K1148" t="e">
        <f>VLOOKUP(G1148,Sheet3!B:E,4,0)</f>
        <v>#N/A</v>
      </c>
      <c r="O1148" s="10" t="e">
        <f t="shared" si="17"/>
        <v>#N/A</v>
      </c>
      <c r="P1148" s="11" t="e">
        <f>VLOOKUP(C1148,DE_PARA!H:I,2,0)</f>
        <v>#N/A</v>
      </c>
      <c r="Q1148" s="11" t="e">
        <f>VLOOKUP(F1148,'BASE CONTATOS'!C:D,2,0)</f>
        <v>#N/A</v>
      </c>
    </row>
    <row r="1149" spans="2:17" hidden="1" x14ac:dyDescent="0.3">
      <c r="B1149">
        <f>CSV!M1148</f>
        <v>0</v>
      </c>
      <c r="C1149">
        <f>CSV!O1148</f>
        <v>0</v>
      </c>
      <c r="D1149" s="6">
        <f>CSV!P1148</f>
        <v>0</v>
      </c>
      <c r="F1149">
        <f>CSV!K1148</f>
        <v>0</v>
      </c>
      <c r="G1149">
        <f>CSV!L1148</f>
        <v>0</v>
      </c>
      <c r="H1149" t="str">
        <f>IFERROR(VLOOKUP(G1149,Sheet3!B:C,2,0),"")</f>
        <v/>
      </c>
      <c r="I1149">
        <v>5</v>
      </c>
      <c r="K1149" t="e">
        <f>VLOOKUP(G1149,Sheet3!B:E,4,0)</f>
        <v>#N/A</v>
      </c>
      <c r="O1149" s="10" t="e">
        <f t="shared" si="17"/>
        <v>#N/A</v>
      </c>
      <c r="P1149" s="11" t="e">
        <f>VLOOKUP(C1149,DE_PARA!H:I,2,0)</f>
        <v>#N/A</v>
      </c>
      <c r="Q1149" s="11" t="e">
        <f>VLOOKUP(F1149,'BASE CONTATOS'!C:D,2,0)</f>
        <v>#N/A</v>
      </c>
    </row>
    <row r="1150" spans="2:17" hidden="1" x14ac:dyDescent="0.3">
      <c r="B1150">
        <f>CSV!M1149</f>
        <v>0</v>
      </c>
      <c r="C1150">
        <f>CSV!O1149</f>
        <v>0</v>
      </c>
      <c r="D1150" s="6">
        <f>CSV!P1149</f>
        <v>0</v>
      </c>
      <c r="F1150">
        <f>CSV!K1149</f>
        <v>0</v>
      </c>
      <c r="G1150">
        <f>CSV!L1149</f>
        <v>0</v>
      </c>
      <c r="H1150" t="str">
        <f>IFERROR(VLOOKUP(G1150,Sheet3!B:C,2,0),"")</f>
        <v/>
      </c>
      <c r="I1150">
        <v>7</v>
      </c>
      <c r="K1150" t="e">
        <f>VLOOKUP(G1150,Sheet3!B:E,4,0)</f>
        <v>#N/A</v>
      </c>
      <c r="O1150" s="10" t="e">
        <f t="shared" si="17"/>
        <v>#N/A</v>
      </c>
      <c r="P1150" s="11" t="e">
        <f>VLOOKUP(C1150,DE_PARA!H:I,2,0)</f>
        <v>#N/A</v>
      </c>
      <c r="Q1150" s="11" t="e">
        <f>VLOOKUP(F1150,'BASE CONTATOS'!C:D,2,0)</f>
        <v>#N/A</v>
      </c>
    </row>
    <row r="1151" spans="2:17" hidden="1" x14ac:dyDescent="0.3">
      <c r="B1151">
        <f>CSV!M1150</f>
        <v>0</v>
      </c>
      <c r="C1151">
        <f>CSV!O1150</f>
        <v>0</v>
      </c>
      <c r="D1151" s="6">
        <f>CSV!P1150</f>
        <v>0</v>
      </c>
      <c r="F1151">
        <f>CSV!K1150</f>
        <v>0</v>
      </c>
      <c r="G1151">
        <f>CSV!L1150</f>
        <v>0</v>
      </c>
      <c r="H1151" t="str">
        <f>IFERROR(VLOOKUP(G1151,Sheet3!B:C,2,0),"")</f>
        <v/>
      </c>
      <c r="I1151">
        <v>6</v>
      </c>
      <c r="K1151" t="e">
        <f>VLOOKUP(G1151,Sheet3!B:E,4,0)</f>
        <v>#N/A</v>
      </c>
      <c r="O1151" s="10" t="e">
        <f t="shared" si="17"/>
        <v>#N/A</v>
      </c>
      <c r="P1151" s="11" t="e">
        <f>VLOOKUP(C1151,DE_PARA!H:I,2,0)</f>
        <v>#N/A</v>
      </c>
      <c r="Q1151" s="11" t="e">
        <f>VLOOKUP(F1151,'BASE CONTATOS'!C:D,2,0)</f>
        <v>#N/A</v>
      </c>
    </row>
    <row r="1152" spans="2:17" hidden="1" x14ac:dyDescent="0.3">
      <c r="B1152">
        <f>CSV!M1151</f>
        <v>0</v>
      </c>
      <c r="C1152">
        <f>CSV!O1151</f>
        <v>0</v>
      </c>
      <c r="D1152" s="6">
        <f>CSV!P1151</f>
        <v>0</v>
      </c>
      <c r="F1152">
        <f>CSV!K1151</f>
        <v>0</v>
      </c>
      <c r="G1152">
        <f>CSV!L1151</f>
        <v>0</v>
      </c>
      <c r="H1152" t="str">
        <f>IFERROR(VLOOKUP(G1152,Sheet3!B:C,2,0),"")</f>
        <v/>
      </c>
      <c r="I1152">
        <v>9</v>
      </c>
      <c r="K1152" t="e">
        <f>VLOOKUP(G1152,Sheet3!B:E,4,0)</f>
        <v>#N/A</v>
      </c>
      <c r="O1152" s="10" t="e">
        <f t="shared" si="17"/>
        <v>#N/A</v>
      </c>
      <c r="P1152" s="11" t="e">
        <f>VLOOKUP(C1152,DE_PARA!H:I,2,0)</f>
        <v>#N/A</v>
      </c>
      <c r="Q1152" s="11" t="e">
        <f>VLOOKUP(F1152,'BASE CONTATOS'!C:D,2,0)</f>
        <v>#N/A</v>
      </c>
    </row>
    <row r="1153" spans="2:17" hidden="1" x14ac:dyDescent="0.3">
      <c r="B1153">
        <f>CSV!M1152</f>
        <v>0</v>
      </c>
      <c r="C1153">
        <f>CSV!O1152</f>
        <v>0</v>
      </c>
      <c r="D1153" s="6">
        <f>CSV!P1152</f>
        <v>0</v>
      </c>
      <c r="F1153">
        <f>CSV!K1152</f>
        <v>0</v>
      </c>
      <c r="G1153">
        <f>CSV!L1152</f>
        <v>0</v>
      </c>
      <c r="H1153" t="str">
        <f>IFERROR(VLOOKUP(G1153,Sheet3!B:C,2,0),"")</f>
        <v/>
      </c>
      <c r="I1153">
        <v>1</v>
      </c>
      <c r="K1153" t="e">
        <f>VLOOKUP(G1153,Sheet3!B:E,4,0)</f>
        <v>#N/A</v>
      </c>
      <c r="O1153" s="10" t="e">
        <f t="shared" si="17"/>
        <v>#N/A</v>
      </c>
      <c r="P1153" s="11" t="e">
        <f>VLOOKUP(C1153,DE_PARA!H:I,2,0)</f>
        <v>#N/A</v>
      </c>
      <c r="Q1153" s="11" t="e">
        <f>VLOOKUP(F1153,'BASE CONTATOS'!C:D,2,0)</f>
        <v>#N/A</v>
      </c>
    </row>
    <row r="1154" spans="2:17" hidden="1" x14ac:dyDescent="0.3">
      <c r="B1154">
        <f>CSV!M1153</f>
        <v>0</v>
      </c>
      <c r="C1154">
        <f>CSV!O1153</f>
        <v>0</v>
      </c>
      <c r="D1154" s="6">
        <f>CSV!P1153</f>
        <v>0</v>
      </c>
      <c r="F1154">
        <f>CSV!K1153</f>
        <v>0</v>
      </c>
      <c r="G1154">
        <f>CSV!L1153</f>
        <v>0</v>
      </c>
      <c r="H1154" t="str">
        <f>IFERROR(VLOOKUP(G1154,Sheet3!B:C,2,0),"")</f>
        <v/>
      </c>
      <c r="I1154">
        <v>5</v>
      </c>
      <c r="K1154" t="e">
        <f>VLOOKUP(G1154,Sheet3!B:E,4,0)</f>
        <v>#N/A</v>
      </c>
      <c r="O1154" s="10" t="e">
        <f t="shared" si="17"/>
        <v>#N/A</v>
      </c>
      <c r="P1154" s="11" t="e">
        <f>VLOOKUP(C1154,DE_PARA!H:I,2,0)</f>
        <v>#N/A</v>
      </c>
      <c r="Q1154" s="11" t="e">
        <f>VLOOKUP(F1154,'BASE CONTATOS'!C:D,2,0)</f>
        <v>#N/A</v>
      </c>
    </row>
    <row r="1155" spans="2:17" hidden="1" x14ac:dyDescent="0.3">
      <c r="B1155">
        <f>CSV!M1154</f>
        <v>0</v>
      </c>
      <c r="C1155">
        <f>CSV!O1154</f>
        <v>0</v>
      </c>
      <c r="D1155" s="6">
        <f>CSV!P1154</f>
        <v>0</v>
      </c>
      <c r="F1155">
        <f>CSV!K1154</f>
        <v>0</v>
      </c>
      <c r="G1155">
        <f>CSV!L1154</f>
        <v>0</v>
      </c>
      <c r="H1155" t="str">
        <f>IFERROR(VLOOKUP(G1155,Sheet3!B:C,2,0),"")</f>
        <v/>
      </c>
      <c r="I1155">
        <v>10</v>
      </c>
      <c r="K1155" t="e">
        <f>VLOOKUP(G1155,Sheet3!B:E,4,0)</f>
        <v>#N/A</v>
      </c>
      <c r="O1155" s="10" t="e">
        <f t="shared" ref="O1155:O1218" si="18">IF(K1155&gt;0,K1155,"PENDENTE")</f>
        <v>#N/A</v>
      </c>
      <c r="P1155" s="11" t="e">
        <f>VLOOKUP(C1155,DE_PARA!H:I,2,0)</f>
        <v>#N/A</v>
      </c>
      <c r="Q1155" s="11" t="e">
        <f>VLOOKUP(F1155,'BASE CONTATOS'!C:D,2,0)</f>
        <v>#N/A</v>
      </c>
    </row>
    <row r="1156" spans="2:17" hidden="1" x14ac:dyDescent="0.3">
      <c r="B1156">
        <f>CSV!M1155</f>
        <v>0</v>
      </c>
      <c r="C1156">
        <f>CSV!O1155</f>
        <v>0</v>
      </c>
      <c r="D1156" s="6">
        <f>CSV!P1155</f>
        <v>0</v>
      </c>
      <c r="F1156">
        <f>CSV!K1155</f>
        <v>0</v>
      </c>
      <c r="G1156">
        <f>CSV!L1155</f>
        <v>0</v>
      </c>
      <c r="H1156" t="str">
        <f>IFERROR(VLOOKUP(G1156,Sheet3!B:C,2,0),"")</f>
        <v/>
      </c>
      <c r="I1156">
        <v>7</v>
      </c>
      <c r="K1156" t="e">
        <f>VLOOKUP(G1156,Sheet3!B:E,4,0)</f>
        <v>#N/A</v>
      </c>
      <c r="O1156" s="10" t="e">
        <f t="shared" si="18"/>
        <v>#N/A</v>
      </c>
      <c r="P1156" s="11" t="e">
        <f>VLOOKUP(C1156,DE_PARA!H:I,2,0)</f>
        <v>#N/A</v>
      </c>
      <c r="Q1156" s="11" t="e">
        <f>VLOOKUP(F1156,'BASE CONTATOS'!C:D,2,0)</f>
        <v>#N/A</v>
      </c>
    </row>
    <row r="1157" spans="2:17" hidden="1" x14ac:dyDescent="0.3">
      <c r="B1157">
        <f>CSV!M1156</f>
        <v>0</v>
      </c>
      <c r="C1157">
        <f>CSV!O1156</f>
        <v>0</v>
      </c>
      <c r="D1157" s="6">
        <f>CSV!P1156</f>
        <v>0</v>
      </c>
      <c r="F1157">
        <f>CSV!K1156</f>
        <v>0</v>
      </c>
      <c r="G1157">
        <f>CSV!L1156</f>
        <v>0</v>
      </c>
      <c r="H1157" t="str">
        <f>IFERROR(VLOOKUP(G1157,Sheet3!B:C,2,0),"")</f>
        <v/>
      </c>
      <c r="I1157">
        <v>4</v>
      </c>
      <c r="K1157" t="e">
        <f>VLOOKUP(G1157,Sheet3!B:E,4,0)</f>
        <v>#N/A</v>
      </c>
      <c r="O1157" s="10" t="e">
        <f t="shared" si="18"/>
        <v>#N/A</v>
      </c>
      <c r="P1157" s="11" t="e">
        <f>VLOOKUP(C1157,DE_PARA!H:I,2,0)</f>
        <v>#N/A</v>
      </c>
      <c r="Q1157" s="11" t="e">
        <f>VLOOKUP(F1157,'BASE CONTATOS'!C:D,2,0)</f>
        <v>#N/A</v>
      </c>
    </row>
    <row r="1158" spans="2:17" hidden="1" x14ac:dyDescent="0.3">
      <c r="B1158">
        <f>CSV!M1157</f>
        <v>0</v>
      </c>
      <c r="C1158">
        <f>CSV!O1157</f>
        <v>0</v>
      </c>
      <c r="D1158" s="6">
        <f>CSV!P1157</f>
        <v>0</v>
      </c>
      <c r="F1158">
        <f>CSV!K1157</f>
        <v>0</v>
      </c>
      <c r="G1158">
        <f>CSV!L1157</f>
        <v>0</v>
      </c>
      <c r="H1158" t="str">
        <f>IFERROR(VLOOKUP(G1158,Sheet3!B:C,2,0),"")</f>
        <v/>
      </c>
      <c r="I1158">
        <v>9</v>
      </c>
      <c r="K1158" t="e">
        <f>VLOOKUP(G1158,Sheet3!B:E,4,0)</f>
        <v>#N/A</v>
      </c>
      <c r="O1158" s="10" t="e">
        <f t="shared" si="18"/>
        <v>#N/A</v>
      </c>
      <c r="P1158" s="11" t="e">
        <f>VLOOKUP(C1158,DE_PARA!H:I,2,0)</f>
        <v>#N/A</v>
      </c>
      <c r="Q1158" s="11" t="e">
        <f>VLOOKUP(F1158,'BASE CONTATOS'!C:D,2,0)</f>
        <v>#N/A</v>
      </c>
    </row>
    <row r="1159" spans="2:17" hidden="1" x14ac:dyDescent="0.3">
      <c r="B1159">
        <f>CSV!M1158</f>
        <v>0</v>
      </c>
      <c r="C1159">
        <f>CSV!O1158</f>
        <v>0</v>
      </c>
      <c r="D1159" s="6">
        <f>CSV!P1158</f>
        <v>0</v>
      </c>
      <c r="F1159">
        <f>CSV!K1158</f>
        <v>0</v>
      </c>
      <c r="G1159">
        <f>CSV!L1158</f>
        <v>0</v>
      </c>
      <c r="H1159" t="str">
        <f>IFERROR(VLOOKUP(G1159,Sheet3!B:C,2,0),"")</f>
        <v/>
      </c>
      <c r="I1159">
        <v>9</v>
      </c>
      <c r="K1159" t="e">
        <f>VLOOKUP(G1159,Sheet3!B:E,4,0)</f>
        <v>#N/A</v>
      </c>
      <c r="O1159" s="10" t="e">
        <f t="shared" si="18"/>
        <v>#N/A</v>
      </c>
      <c r="P1159" s="11" t="e">
        <f>VLOOKUP(C1159,DE_PARA!H:I,2,0)</f>
        <v>#N/A</v>
      </c>
      <c r="Q1159" s="11" t="e">
        <f>VLOOKUP(F1159,'BASE CONTATOS'!C:D,2,0)</f>
        <v>#N/A</v>
      </c>
    </row>
    <row r="1160" spans="2:17" hidden="1" x14ac:dyDescent="0.3">
      <c r="B1160">
        <f>CSV!M1159</f>
        <v>0</v>
      </c>
      <c r="C1160">
        <f>CSV!O1159</f>
        <v>0</v>
      </c>
      <c r="D1160" s="6">
        <f>CSV!P1159</f>
        <v>0</v>
      </c>
      <c r="F1160">
        <f>CSV!K1159</f>
        <v>0</v>
      </c>
      <c r="G1160">
        <f>CSV!L1159</f>
        <v>0</v>
      </c>
      <c r="H1160" t="str">
        <f>IFERROR(VLOOKUP(G1160,Sheet3!B:C,2,0),"")</f>
        <v/>
      </c>
      <c r="I1160">
        <v>10</v>
      </c>
      <c r="K1160" t="e">
        <f>VLOOKUP(G1160,Sheet3!B:E,4,0)</f>
        <v>#N/A</v>
      </c>
      <c r="O1160" s="10" t="e">
        <f t="shared" si="18"/>
        <v>#N/A</v>
      </c>
      <c r="P1160" s="11" t="e">
        <f>VLOOKUP(C1160,DE_PARA!H:I,2,0)</f>
        <v>#N/A</v>
      </c>
      <c r="Q1160" s="11" t="e">
        <f>VLOOKUP(F1160,'BASE CONTATOS'!C:D,2,0)</f>
        <v>#N/A</v>
      </c>
    </row>
    <row r="1161" spans="2:17" hidden="1" x14ac:dyDescent="0.3">
      <c r="B1161">
        <f>CSV!M1160</f>
        <v>0</v>
      </c>
      <c r="C1161">
        <f>CSV!O1160</f>
        <v>0</v>
      </c>
      <c r="D1161" s="6">
        <f>CSV!P1160</f>
        <v>0</v>
      </c>
      <c r="F1161">
        <f>CSV!K1160</f>
        <v>0</v>
      </c>
      <c r="G1161">
        <f>CSV!L1160</f>
        <v>0</v>
      </c>
      <c r="H1161" t="str">
        <f>IFERROR(VLOOKUP(G1161,Sheet3!B:C,2,0),"")</f>
        <v/>
      </c>
      <c r="I1161">
        <v>6</v>
      </c>
      <c r="K1161" t="e">
        <f>VLOOKUP(G1161,Sheet3!B:E,4,0)</f>
        <v>#N/A</v>
      </c>
      <c r="O1161" s="10" t="e">
        <f t="shared" si="18"/>
        <v>#N/A</v>
      </c>
      <c r="P1161" s="11" t="e">
        <f>VLOOKUP(C1161,DE_PARA!H:I,2,0)</f>
        <v>#N/A</v>
      </c>
      <c r="Q1161" s="11" t="e">
        <f>VLOOKUP(F1161,'BASE CONTATOS'!C:D,2,0)</f>
        <v>#N/A</v>
      </c>
    </row>
    <row r="1162" spans="2:17" hidden="1" x14ac:dyDescent="0.3">
      <c r="B1162">
        <f>CSV!M1161</f>
        <v>0</v>
      </c>
      <c r="C1162">
        <f>CSV!O1161</f>
        <v>0</v>
      </c>
      <c r="D1162" s="6">
        <f>CSV!P1161</f>
        <v>0</v>
      </c>
      <c r="F1162">
        <f>CSV!K1161</f>
        <v>0</v>
      </c>
      <c r="G1162">
        <f>CSV!L1161</f>
        <v>0</v>
      </c>
      <c r="H1162" t="str">
        <f>IFERROR(VLOOKUP(G1162,Sheet3!B:C,2,0),"")</f>
        <v/>
      </c>
      <c r="I1162">
        <v>10</v>
      </c>
      <c r="K1162" t="e">
        <f>VLOOKUP(G1162,Sheet3!B:E,4,0)</f>
        <v>#N/A</v>
      </c>
      <c r="O1162" s="10" t="e">
        <f t="shared" si="18"/>
        <v>#N/A</v>
      </c>
      <c r="P1162" s="11" t="e">
        <f>VLOOKUP(C1162,DE_PARA!H:I,2,0)</f>
        <v>#N/A</v>
      </c>
      <c r="Q1162" s="11" t="e">
        <f>VLOOKUP(F1162,'BASE CONTATOS'!C:D,2,0)</f>
        <v>#N/A</v>
      </c>
    </row>
    <row r="1163" spans="2:17" hidden="1" x14ac:dyDescent="0.3">
      <c r="B1163">
        <f>CSV!M1162</f>
        <v>0</v>
      </c>
      <c r="C1163">
        <f>CSV!O1162</f>
        <v>0</v>
      </c>
      <c r="D1163" s="6">
        <f>CSV!P1162</f>
        <v>0</v>
      </c>
      <c r="F1163">
        <f>CSV!K1162</f>
        <v>0</v>
      </c>
      <c r="G1163">
        <f>CSV!L1162</f>
        <v>0</v>
      </c>
      <c r="H1163" t="str">
        <f>IFERROR(VLOOKUP(G1163,Sheet3!B:C,2,0),"")</f>
        <v/>
      </c>
      <c r="I1163">
        <v>6</v>
      </c>
      <c r="K1163" t="e">
        <f>VLOOKUP(G1163,Sheet3!B:E,4,0)</f>
        <v>#N/A</v>
      </c>
      <c r="O1163" s="10" t="e">
        <f t="shared" si="18"/>
        <v>#N/A</v>
      </c>
      <c r="P1163" s="11" t="e">
        <f>VLOOKUP(C1163,DE_PARA!H:I,2,0)</f>
        <v>#N/A</v>
      </c>
      <c r="Q1163" s="11" t="e">
        <f>VLOOKUP(F1163,'BASE CONTATOS'!C:D,2,0)</f>
        <v>#N/A</v>
      </c>
    </row>
    <row r="1164" spans="2:17" hidden="1" x14ac:dyDescent="0.3">
      <c r="B1164">
        <f>CSV!M1163</f>
        <v>0</v>
      </c>
      <c r="C1164">
        <f>CSV!O1163</f>
        <v>0</v>
      </c>
      <c r="D1164" s="6">
        <f>CSV!P1163</f>
        <v>0</v>
      </c>
      <c r="F1164">
        <f>CSV!K1163</f>
        <v>0</v>
      </c>
      <c r="G1164">
        <f>CSV!L1163</f>
        <v>0</v>
      </c>
      <c r="H1164" t="str">
        <f>IFERROR(VLOOKUP(G1164,Sheet3!B:C,2,0),"")</f>
        <v/>
      </c>
      <c r="I1164">
        <v>2</v>
      </c>
      <c r="K1164" t="e">
        <f>VLOOKUP(G1164,Sheet3!B:E,4,0)</f>
        <v>#N/A</v>
      </c>
      <c r="O1164" s="10" t="e">
        <f t="shared" si="18"/>
        <v>#N/A</v>
      </c>
      <c r="P1164" s="11" t="e">
        <f>VLOOKUP(C1164,DE_PARA!H:I,2,0)</f>
        <v>#N/A</v>
      </c>
      <c r="Q1164" s="11" t="e">
        <f>VLOOKUP(F1164,'BASE CONTATOS'!C:D,2,0)</f>
        <v>#N/A</v>
      </c>
    </row>
    <row r="1165" spans="2:17" hidden="1" x14ac:dyDescent="0.3">
      <c r="B1165">
        <f>CSV!M1164</f>
        <v>0</v>
      </c>
      <c r="C1165">
        <f>CSV!O1164</f>
        <v>0</v>
      </c>
      <c r="D1165" s="6">
        <f>CSV!P1164</f>
        <v>0</v>
      </c>
      <c r="F1165">
        <f>CSV!K1164</f>
        <v>0</v>
      </c>
      <c r="G1165">
        <f>CSV!L1164</f>
        <v>0</v>
      </c>
      <c r="H1165" t="str">
        <f>IFERROR(VLOOKUP(G1165,Sheet3!B:C,2,0),"")</f>
        <v/>
      </c>
      <c r="I1165">
        <v>9</v>
      </c>
      <c r="K1165" t="e">
        <f>VLOOKUP(G1165,Sheet3!B:E,4,0)</f>
        <v>#N/A</v>
      </c>
      <c r="O1165" s="10" t="e">
        <f t="shared" si="18"/>
        <v>#N/A</v>
      </c>
      <c r="P1165" s="11" t="e">
        <f>VLOOKUP(C1165,DE_PARA!H:I,2,0)</f>
        <v>#N/A</v>
      </c>
      <c r="Q1165" s="11" t="e">
        <f>VLOOKUP(F1165,'BASE CONTATOS'!C:D,2,0)</f>
        <v>#N/A</v>
      </c>
    </row>
    <row r="1166" spans="2:17" hidden="1" x14ac:dyDescent="0.3">
      <c r="B1166">
        <f>CSV!M1165</f>
        <v>0</v>
      </c>
      <c r="C1166">
        <f>CSV!O1165</f>
        <v>0</v>
      </c>
      <c r="D1166" s="6">
        <f>CSV!P1165</f>
        <v>0</v>
      </c>
      <c r="F1166">
        <f>CSV!K1165</f>
        <v>0</v>
      </c>
      <c r="G1166">
        <f>CSV!L1165</f>
        <v>0</v>
      </c>
      <c r="H1166" t="str">
        <f>IFERROR(VLOOKUP(G1166,Sheet3!B:C,2,0),"")</f>
        <v/>
      </c>
      <c r="I1166">
        <v>10</v>
      </c>
      <c r="K1166" t="e">
        <f>VLOOKUP(G1166,Sheet3!B:E,4,0)</f>
        <v>#N/A</v>
      </c>
      <c r="O1166" s="10" t="e">
        <f t="shared" si="18"/>
        <v>#N/A</v>
      </c>
      <c r="P1166" s="11" t="e">
        <f>VLOOKUP(C1166,DE_PARA!H:I,2,0)</f>
        <v>#N/A</v>
      </c>
      <c r="Q1166" s="11" t="e">
        <f>VLOOKUP(F1166,'BASE CONTATOS'!C:D,2,0)</f>
        <v>#N/A</v>
      </c>
    </row>
    <row r="1167" spans="2:17" hidden="1" x14ac:dyDescent="0.3">
      <c r="B1167">
        <f>CSV!M1166</f>
        <v>0</v>
      </c>
      <c r="C1167">
        <f>CSV!O1166</f>
        <v>0</v>
      </c>
      <c r="D1167" s="6">
        <f>CSV!P1166</f>
        <v>0</v>
      </c>
      <c r="F1167">
        <f>CSV!K1166</f>
        <v>0</v>
      </c>
      <c r="G1167">
        <f>CSV!L1166</f>
        <v>0</v>
      </c>
      <c r="H1167" t="str">
        <f>IFERROR(VLOOKUP(G1167,Sheet3!B:C,2,0),"")</f>
        <v/>
      </c>
      <c r="I1167">
        <v>3</v>
      </c>
      <c r="K1167" t="e">
        <f>VLOOKUP(G1167,Sheet3!B:E,4,0)</f>
        <v>#N/A</v>
      </c>
      <c r="O1167" s="10" t="e">
        <f t="shared" si="18"/>
        <v>#N/A</v>
      </c>
      <c r="P1167" s="11" t="e">
        <f>VLOOKUP(C1167,DE_PARA!H:I,2,0)</f>
        <v>#N/A</v>
      </c>
      <c r="Q1167" s="11" t="e">
        <f>VLOOKUP(F1167,'BASE CONTATOS'!C:D,2,0)</f>
        <v>#N/A</v>
      </c>
    </row>
    <row r="1168" spans="2:17" hidden="1" x14ac:dyDescent="0.3">
      <c r="B1168">
        <f>CSV!M1167</f>
        <v>0</v>
      </c>
      <c r="C1168">
        <f>CSV!O1167</f>
        <v>0</v>
      </c>
      <c r="D1168" s="6">
        <f>CSV!P1167</f>
        <v>0</v>
      </c>
      <c r="F1168">
        <f>CSV!K1167</f>
        <v>0</v>
      </c>
      <c r="G1168">
        <f>CSV!L1167</f>
        <v>0</v>
      </c>
      <c r="H1168" t="str">
        <f>IFERROR(VLOOKUP(G1168,Sheet3!B:C,2,0),"")</f>
        <v/>
      </c>
      <c r="I1168">
        <v>3</v>
      </c>
      <c r="K1168" t="e">
        <f>VLOOKUP(G1168,Sheet3!B:E,4,0)</f>
        <v>#N/A</v>
      </c>
      <c r="O1168" s="10" t="e">
        <f t="shared" si="18"/>
        <v>#N/A</v>
      </c>
      <c r="P1168" s="11" t="e">
        <f>VLOOKUP(C1168,DE_PARA!H:I,2,0)</f>
        <v>#N/A</v>
      </c>
      <c r="Q1168" s="11" t="e">
        <f>VLOOKUP(F1168,'BASE CONTATOS'!C:D,2,0)</f>
        <v>#N/A</v>
      </c>
    </row>
    <row r="1169" spans="2:17" hidden="1" x14ac:dyDescent="0.3">
      <c r="B1169">
        <f>CSV!M1168</f>
        <v>0</v>
      </c>
      <c r="C1169">
        <f>CSV!O1168</f>
        <v>0</v>
      </c>
      <c r="D1169" s="6">
        <f>CSV!P1168</f>
        <v>0</v>
      </c>
      <c r="F1169">
        <f>CSV!K1168</f>
        <v>0</v>
      </c>
      <c r="G1169">
        <f>CSV!L1168</f>
        <v>0</v>
      </c>
      <c r="H1169" t="str">
        <f>IFERROR(VLOOKUP(G1169,Sheet3!B:C,2,0),"")</f>
        <v/>
      </c>
      <c r="I1169">
        <v>3</v>
      </c>
      <c r="K1169" t="e">
        <f>VLOOKUP(G1169,Sheet3!B:E,4,0)</f>
        <v>#N/A</v>
      </c>
      <c r="O1169" s="10" t="e">
        <f t="shared" si="18"/>
        <v>#N/A</v>
      </c>
      <c r="P1169" s="11" t="e">
        <f>VLOOKUP(C1169,DE_PARA!H:I,2,0)</f>
        <v>#N/A</v>
      </c>
      <c r="Q1169" s="11" t="e">
        <f>VLOOKUP(F1169,'BASE CONTATOS'!C:D,2,0)</f>
        <v>#N/A</v>
      </c>
    </row>
    <row r="1170" spans="2:17" hidden="1" x14ac:dyDescent="0.3">
      <c r="B1170">
        <f>CSV!M1169</f>
        <v>0</v>
      </c>
      <c r="C1170">
        <f>CSV!O1169</f>
        <v>0</v>
      </c>
      <c r="D1170" s="6">
        <f>CSV!P1169</f>
        <v>0</v>
      </c>
      <c r="F1170">
        <f>CSV!K1169</f>
        <v>0</v>
      </c>
      <c r="G1170">
        <f>CSV!L1169</f>
        <v>0</v>
      </c>
      <c r="H1170" t="str">
        <f>IFERROR(VLOOKUP(G1170,Sheet3!B:C,2,0),"")</f>
        <v/>
      </c>
      <c r="I1170">
        <v>1</v>
      </c>
      <c r="K1170" t="e">
        <f>VLOOKUP(G1170,Sheet3!B:E,4,0)</f>
        <v>#N/A</v>
      </c>
      <c r="O1170" s="10" t="e">
        <f t="shared" si="18"/>
        <v>#N/A</v>
      </c>
      <c r="P1170" s="11" t="e">
        <f>VLOOKUP(C1170,DE_PARA!H:I,2,0)</f>
        <v>#N/A</v>
      </c>
      <c r="Q1170" s="11" t="e">
        <f>VLOOKUP(F1170,'BASE CONTATOS'!C:D,2,0)</f>
        <v>#N/A</v>
      </c>
    </row>
    <row r="1171" spans="2:17" hidden="1" x14ac:dyDescent="0.3">
      <c r="B1171">
        <f>CSV!M1170</f>
        <v>0</v>
      </c>
      <c r="C1171">
        <f>CSV!O1170</f>
        <v>0</v>
      </c>
      <c r="D1171" s="6">
        <f>CSV!P1170</f>
        <v>0</v>
      </c>
      <c r="F1171">
        <f>CSV!K1170</f>
        <v>0</v>
      </c>
      <c r="G1171">
        <f>CSV!L1170</f>
        <v>0</v>
      </c>
      <c r="H1171" t="str">
        <f>IFERROR(VLOOKUP(G1171,Sheet3!B:C,2,0),"")</f>
        <v/>
      </c>
      <c r="I1171">
        <v>7</v>
      </c>
      <c r="K1171" t="e">
        <f>VLOOKUP(G1171,Sheet3!B:E,4,0)</f>
        <v>#N/A</v>
      </c>
      <c r="O1171" s="10" t="e">
        <f t="shared" si="18"/>
        <v>#N/A</v>
      </c>
      <c r="P1171" s="11" t="e">
        <f>VLOOKUP(C1171,DE_PARA!H:I,2,0)</f>
        <v>#N/A</v>
      </c>
      <c r="Q1171" s="11" t="e">
        <f>VLOOKUP(F1171,'BASE CONTATOS'!C:D,2,0)</f>
        <v>#N/A</v>
      </c>
    </row>
    <row r="1172" spans="2:17" hidden="1" x14ac:dyDescent="0.3">
      <c r="B1172">
        <f>CSV!M1171</f>
        <v>0</v>
      </c>
      <c r="C1172">
        <f>CSV!O1171</f>
        <v>0</v>
      </c>
      <c r="D1172" s="6">
        <f>CSV!P1171</f>
        <v>0</v>
      </c>
      <c r="F1172">
        <f>CSV!K1171</f>
        <v>0</v>
      </c>
      <c r="G1172">
        <f>CSV!L1171</f>
        <v>0</v>
      </c>
      <c r="H1172" t="str">
        <f>IFERROR(VLOOKUP(G1172,Sheet3!B:C,2,0),"")</f>
        <v/>
      </c>
      <c r="I1172">
        <v>3</v>
      </c>
      <c r="K1172" t="e">
        <f>VLOOKUP(G1172,Sheet3!B:E,4,0)</f>
        <v>#N/A</v>
      </c>
      <c r="O1172" s="10" t="e">
        <f t="shared" si="18"/>
        <v>#N/A</v>
      </c>
      <c r="P1172" s="11" t="e">
        <f>VLOOKUP(C1172,DE_PARA!H:I,2,0)</f>
        <v>#N/A</v>
      </c>
      <c r="Q1172" s="11" t="e">
        <f>VLOOKUP(F1172,'BASE CONTATOS'!C:D,2,0)</f>
        <v>#N/A</v>
      </c>
    </row>
    <row r="1173" spans="2:17" hidden="1" x14ac:dyDescent="0.3">
      <c r="B1173">
        <f>CSV!M1172</f>
        <v>0</v>
      </c>
      <c r="C1173">
        <f>CSV!O1172</f>
        <v>0</v>
      </c>
      <c r="D1173" s="6">
        <f>CSV!P1172</f>
        <v>0</v>
      </c>
      <c r="F1173">
        <f>CSV!K1172</f>
        <v>0</v>
      </c>
      <c r="G1173">
        <f>CSV!L1172</f>
        <v>0</v>
      </c>
      <c r="H1173" t="str">
        <f>IFERROR(VLOOKUP(G1173,Sheet3!B:C,2,0),"")</f>
        <v/>
      </c>
      <c r="I1173">
        <v>2</v>
      </c>
      <c r="K1173" t="e">
        <f>VLOOKUP(G1173,Sheet3!B:E,4,0)</f>
        <v>#N/A</v>
      </c>
      <c r="O1173" s="10" t="e">
        <f t="shared" si="18"/>
        <v>#N/A</v>
      </c>
      <c r="P1173" s="11" t="e">
        <f>VLOOKUP(C1173,DE_PARA!H:I,2,0)</f>
        <v>#N/A</v>
      </c>
      <c r="Q1173" s="11" t="e">
        <f>VLOOKUP(F1173,'BASE CONTATOS'!C:D,2,0)</f>
        <v>#N/A</v>
      </c>
    </row>
    <row r="1174" spans="2:17" hidden="1" x14ac:dyDescent="0.3">
      <c r="B1174">
        <f>CSV!M1173</f>
        <v>0</v>
      </c>
      <c r="C1174">
        <f>CSV!O1173</f>
        <v>0</v>
      </c>
      <c r="D1174" s="6">
        <f>CSV!P1173</f>
        <v>0</v>
      </c>
      <c r="F1174">
        <f>CSV!K1173</f>
        <v>0</v>
      </c>
      <c r="G1174">
        <f>CSV!L1173</f>
        <v>0</v>
      </c>
      <c r="H1174" t="str">
        <f>IFERROR(VLOOKUP(G1174,Sheet3!B:C,2,0),"")</f>
        <v/>
      </c>
      <c r="I1174">
        <v>5</v>
      </c>
      <c r="K1174" t="e">
        <f>VLOOKUP(G1174,Sheet3!B:E,4,0)</f>
        <v>#N/A</v>
      </c>
      <c r="O1174" s="10" t="e">
        <f t="shared" si="18"/>
        <v>#N/A</v>
      </c>
      <c r="P1174" s="11" t="e">
        <f>VLOOKUP(C1174,DE_PARA!H:I,2,0)</f>
        <v>#N/A</v>
      </c>
      <c r="Q1174" s="11" t="e">
        <f>VLOOKUP(F1174,'BASE CONTATOS'!C:D,2,0)</f>
        <v>#N/A</v>
      </c>
    </row>
    <row r="1175" spans="2:17" hidden="1" x14ac:dyDescent="0.3">
      <c r="B1175">
        <f>CSV!M1174</f>
        <v>0</v>
      </c>
      <c r="C1175">
        <f>CSV!O1174</f>
        <v>0</v>
      </c>
      <c r="D1175" s="6">
        <f>CSV!P1174</f>
        <v>0</v>
      </c>
      <c r="F1175">
        <f>CSV!K1174</f>
        <v>0</v>
      </c>
      <c r="G1175">
        <f>CSV!L1174</f>
        <v>0</v>
      </c>
      <c r="H1175" t="str">
        <f>IFERROR(VLOOKUP(G1175,Sheet3!B:C,2,0),"")</f>
        <v/>
      </c>
      <c r="I1175">
        <v>6</v>
      </c>
      <c r="K1175" t="e">
        <f>VLOOKUP(G1175,Sheet3!B:E,4,0)</f>
        <v>#N/A</v>
      </c>
      <c r="O1175" s="10" t="e">
        <f t="shared" si="18"/>
        <v>#N/A</v>
      </c>
      <c r="P1175" s="11" t="e">
        <f>VLOOKUP(C1175,DE_PARA!H:I,2,0)</f>
        <v>#N/A</v>
      </c>
      <c r="Q1175" s="11" t="e">
        <f>VLOOKUP(F1175,'BASE CONTATOS'!C:D,2,0)</f>
        <v>#N/A</v>
      </c>
    </row>
    <row r="1176" spans="2:17" hidden="1" x14ac:dyDescent="0.3">
      <c r="B1176">
        <f>CSV!M1175</f>
        <v>0</v>
      </c>
      <c r="C1176">
        <f>CSV!O1175</f>
        <v>0</v>
      </c>
      <c r="D1176" s="6">
        <f>CSV!P1175</f>
        <v>0</v>
      </c>
      <c r="F1176">
        <f>CSV!K1175</f>
        <v>0</v>
      </c>
      <c r="G1176">
        <f>CSV!L1175</f>
        <v>0</v>
      </c>
      <c r="H1176" t="str">
        <f>IFERROR(VLOOKUP(G1176,Sheet3!B:C,2,0),"")</f>
        <v/>
      </c>
      <c r="I1176">
        <v>8</v>
      </c>
      <c r="K1176" t="e">
        <f>VLOOKUP(G1176,Sheet3!B:E,4,0)</f>
        <v>#N/A</v>
      </c>
      <c r="O1176" s="10" t="e">
        <f t="shared" si="18"/>
        <v>#N/A</v>
      </c>
      <c r="P1176" s="11" t="e">
        <f>VLOOKUP(C1176,DE_PARA!H:I,2,0)</f>
        <v>#N/A</v>
      </c>
      <c r="Q1176" s="11" t="e">
        <f>VLOOKUP(F1176,'BASE CONTATOS'!C:D,2,0)</f>
        <v>#N/A</v>
      </c>
    </row>
    <row r="1177" spans="2:17" hidden="1" x14ac:dyDescent="0.3">
      <c r="B1177">
        <f>CSV!M1176</f>
        <v>0</v>
      </c>
      <c r="C1177">
        <f>CSV!O1176</f>
        <v>0</v>
      </c>
      <c r="D1177" s="6">
        <f>CSV!P1176</f>
        <v>0</v>
      </c>
      <c r="F1177">
        <f>CSV!K1176</f>
        <v>0</v>
      </c>
      <c r="G1177">
        <f>CSV!L1176</f>
        <v>0</v>
      </c>
      <c r="H1177" t="str">
        <f>IFERROR(VLOOKUP(G1177,Sheet3!B:C,2,0),"")</f>
        <v/>
      </c>
      <c r="I1177">
        <v>2</v>
      </c>
      <c r="K1177" t="e">
        <f>VLOOKUP(G1177,Sheet3!B:E,4,0)</f>
        <v>#N/A</v>
      </c>
      <c r="O1177" s="10" t="e">
        <f t="shared" si="18"/>
        <v>#N/A</v>
      </c>
      <c r="P1177" s="11" t="e">
        <f>VLOOKUP(C1177,DE_PARA!H:I,2,0)</f>
        <v>#N/A</v>
      </c>
      <c r="Q1177" s="11" t="e">
        <f>VLOOKUP(F1177,'BASE CONTATOS'!C:D,2,0)</f>
        <v>#N/A</v>
      </c>
    </row>
    <row r="1178" spans="2:17" hidden="1" x14ac:dyDescent="0.3">
      <c r="B1178">
        <f>CSV!M1177</f>
        <v>0</v>
      </c>
      <c r="C1178">
        <f>CSV!O1177</f>
        <v>0</v>
      </c>
      <c r="D1178" s="6">
        <f>CSV!P1177</f>
        <v>0</v>
      </c>
      <c r="F1178">
        <f>CSV!K1177</f>
        <v>0</v>
      </c>
      <c r="G1178">
        <f>CSV!L1177</f>
        <v>0</v>
      </c>
      <c r="H1178" t="str">
        <f>IFERROR(VLOOKUP(G1178,Sheet3!B:C,2,0),"")</f>
        <v/>
      </c>
      <c r="I1178">
        <v>1</v>
      </c>
      <c r="K1178" t="e">
        <f>VLOOKUP(G1178,Sheet3!B:E,4,0)</f>
        <v>#N/A</v>
      </c>
      <c r="O1178" s="10" t="e">
        <f t="shared" si="18"/>
        <v>#N/A</v>
      </c>
      <c r="P1178" s="11" t="e">
        <f>VLOOKUP(C1178,DE_PARA!H:I,2,0)</f>
        <v>#N/A</v>
      </c>
      <c r="Q1178" s="11" t="e">
        <f>VLOOKUP(F1178,'BASE CONTATOS'!C:D,2,0)</f>
        <v>#N/A</v>
      </c>
    </row>
    <row r="1179" spans="2:17" hidden="1" x14ac:dyDescent="0.3">
      <c r="B1179">
        <f>CSV!M1178</f>
        <v>0</v>
      </c>
      <c r="C1179">
        <f>CSV!O1178</f>
        <v>0</v>
      </c>
      <c r="D1179" s="6">
        <f>CSV!P1178</f>
        <v>0</v>
      </c>
      <c r="F1179">
        <f>CSV!K1178</f>
        <v>0</v>
      </c>
      <c r="G1179">
        <f>CSV!L1178</f>
        <v>0</v>
      </c>
      <c r="H1179" t="str">
        <f>IFERROR(VLOOKUP(G1179,Sheet3!B:C,2,0),"")</f>
        <v/>
      </c>
      <c r="I1179">
        <v>9</v>
      </c>
      <c r="K1179" t="e">
        <f>VLOOKUP(G1179,Sheet3!B:E,4,0)</f>
        <v>#N/A</v>
      </c>
      <c r="O1179" s="10" t="e">
        <f t="shared" si="18"/>
        <v>#N/A</v>
      </c>
      <c r="P1179" s="11" t="e">
        <f>VLOOKUP(C1179,DE_PARA!H:I,2,0)</f>
        <v>#N/A</v>
      </c>
      <c r="Q1179" s="11" t="e">
        <f>VLOOKUP(F1179,'BASE CONTATOS'!C:D,2,0)</f>
        <v>#N/A</v>
      </c>
    </row>
    <row r="1180" spans="2:17" hidden="1" x14ac:dyDescent="0.3">
      <c r="B1180">
        <f>CSV!M1179</f>
        <v>0</v>
      </c>
      <c r="C1180">
        <f>CSV!O1179</f>
        <v>0</v>
      </c>
      <c r="D1180" s="6">
        <f>CSV!P1179</f>
        <v>0</v>
      </c>
      <c r="F1180">
        <f>CSV!K1179</f>
        <v>0</v>
      </c>
      <c r="G1180">
        <f>CSV!L1179</f>
        <v>0</v>
      </c>
      <c r="H1180" t="str">
        <f>IFERROR(VLOOKUP(G1180,Sheet3!B:C,2,0),"")</f>
        <v/>
      </c>
      <c r="I1180">
        <v>6</v>
      </c>
      <c r="K1180" t="e">
        <f>VLOOKUP(G1180,Sheet3!B:E,4,0)</f>
        <v>#N/A</v>
      </c>
      <c r="O1180" s="10" t="e">
        <f t="shared" si="18"/>
        <v>#N/A</v>
      </c>
      <c r="P1180" s="11" t="e">
        <f>VLOOKUP(C1180,DE_PARA!H:I,2,0)</f>
        <v>#N/A</v>
      </c>
      <c r="Q1180" s="11" t="e">
        <f>VLOOKUP(F1180,'BASE CONTATOS'!C:D,2,0)</f>
        <v>#N/A</v>
      </c>
    </row>
    <row r="1181" spans="2:17" hidden="1" x14ac:dyDescent="0.3">
      <c r="B1181">
        <f>CSV!M1180</f>
        <v>0</v>
      </c>
      <c r="C1181">
        <f>CSV!O1180</f>
        <v>0</v>
      </c>
      <c r="D1181" s="6">
        <f>CSV!P1180</f>
        <v>0</v>
      </c>
      <c r="F1181">
        <f>CSV!K1180</f>
        <v>0</v>
      </c>
      <c r="G1181">
        <f>CSV!L1180</f>
        <v>0</v>
      </c>
      <c r="H1181" t="str">
        <f>IFERROR(VLOOKUP(G1181,Sheet3!B:C,2,0),"")</f>
        <v/>
      </c>
      <c r="I1181">
        <v>2</v>
      </c>
      <c r="K1181" t="e">
        <f>VLOOKUP(G1181,Sheet3!B:E,4,0)</f>
        <v>#N/A</v>
      </c>
      <c r="O1181" s="10" t="e">
        <f t="shared" si="18"/>
        <v>#N/A</v>
      </c>
      <c r="P1181" s="11" t="e">
        <f>VLOOKUP(C1181,DE_PARA!H:I,2,0)</f>
        <v>#N/A</v>
      </c>
      <c r="Q1181" s="11" t="e">
        <f>VLOOKUP(F1181,'BASE CONTATOS'!C:D,2,0)</f>
        <v>#N/A</v>
      </c>
    </row>
    <row r="1182" spans="2:17" hidden="1" x14ac:dyDescent="0.3">
      <c r="B1182">
        <f>CSV!M1181</f>
        <v>0</v>
      </c>
      <c r="C1182">
        <f>CSV!O1181</f>
        <v>0</v>
      </c>
      <c r="D1182" s="6">
        <f>CSV!P1181</f>
        <v>0</v>
      </c>
      <c r="F1182">
        <f>CSV!K1181</f>
        <v>0</v>
      </c>
      <c r="G1182">
        <f>CSV!L1181</f>
        <v>0</v>
      </c>
      <c r="H1182" t="str">
        <f>IFERROR(VLOOKUP(G1182,Sheet3!B:C,2,0),"")</f>
        <v/>
      </c>
      <c r="I1182">
        <v>4</v>
      </c>
      <c r="K1182" t="e">
        <f>VLOOKUP(G1182,Sheet3!B:E,4,0)</f>
        <v>#N/A</v>
      </c>
      <c r="O1182" s="10" t="e">
        <f t="shared" si="18"/>
        <v>#N/A</v>
      </c>
      <c r="P1182" s="11" t="e">
        <f>VLOOKUP(C1182,DE_PARA!H:I,2,0)</f>
        <v>#N/A</v>
      </c>
      <c r="Q1182" s="11" t="e">
        <f>VLOOKUP(F1182,'BASE CONTATOS'!C:D,2,0)</f>
        <v>#N/A</v>
      </c>
    </row>
    <row r="1183" spans="2:17" hidden="1" x14ac:dyDescent="0.3">
      <c r="B1183">
        <f>CSV!M1182</f>
        <v>0</v>
      </c>
      <c r="C1183">
        <f>CSV!O1182</f>
        <v>0</v>
      </c>
      <c r="D1183" s="6">
        <f>CSV!P1182</f>
        <v>0</v>
      </c>
      <c r="F1183">
        <f>CSV!K1182</f>
        <v>0</v>
      </c>
      <c r="G1183">
        <f>CSV!L1182</f>
        <v>0</v>
      </c>
      <c r="H1183" t="str">
        <f>IFERROR(VLOOKUP(G1183,Sheet3!B:C,2,0),"")</f>
        <v/>
      </c>
      <c r="I1183">
        <v>6</v>
      </c>
      <c r="K1183" t="e">
        <f>VLOOKUP(G1183,Sheet3!B:E,4,0)</f>
        <v>#N/A</v>
      </c>
      <c r="O1183" s="10" t="e">
        <f t="shared" si="18"/>
        <v>#N/A</v>
      </c>
      <c r="P1183" s="11" t="e">
        <f>VLOOKUP(C1183,DE_PARA!H:I,2,0)</f>
        <v>#N/A</v>
      </c>
      <c r="Q1183" s="11" t="e">
        <f>VLOOKUP(F1183,'BASE CONTATOS'!C:D,2,0)</f>
        <v>#N/A</v>
      </c>
    </row>
    <row r="1184" spans="2:17" hidden="1" x14ac:dyDescent="0.3">
      <c r="B1184">
        <f>CSV!M1183</f>
        <v>0</v>
      </c>
      <c r="C1184">
        <f>CSV!O1183</f>
        <v>0</v>
      </c>
      <c r="D1184" s="6">
        <f>CSV!P1183</f>
        <v>0</v>
      </c>
      <c r="F1184">
        <f>CSV!K1183</f>
        <v>0</v>
      </c>
      <c r="G1184">
        <f>CSV!L1183</f>
        <v>0</v>
      </c>
      <c r="H1184" t="str">
        <f>IFERROR(VLOOKUP(G1184,Sheet3!B:C,2,0),"")</f>
        <v/>
      </c>
      <c r="I1184">
        <v>9</v>
      </c>
      <c r="K1184" t="e">
        <f>VLOOKUP(G1184,Sheet3!B:E,4,0)</f>
        <v>#N/A</v>
      </c>
      <c r="O1184" s="10" t="e">
        <f t="shared" si="18"/>
        <v>#N/A</v>
      </c>
      <c r="P1184" s="11" t="e">
        <f>VLOOKUP(C1184,DE_PARA!H:I,2,0)</f>
        <v>#N/A</v>
      </c>
      <c r="Q1184" s="11" t="e">
        <f>VLOOKUP(F1184,'BASE CONTATOS'!C:D,2,0)</f>
        <v>#N/A</v>
      </c>
    </row>
    <row r="1185" spans="2:17" hidden="1" x14ac:dyDescent="0.3">
      <c r="B1185">
        <f>CSV!M1184</f>
        <v>0</v>
      </c>
      <c r="C1185">
        <f>CSV!O1184</f>
        <v>0</v>
      </c>
      <c r="D1185" s="6">
        <f>CSV!P1184</f>
        <v>0</v>
      </c>
      <c r="F1185">
        <f>CSV!K1184</f>
        <v>0</v>
      </c>
      <c r="G1185">
        <f>CSV!L1184</f>
        <v>0</v>
      </c>
      <c r="H1185" t="str">
        <f>IFERROR(VLOOKUP(G1185,Sheet3!B:C,2,0),"")</f>
        <v/>
      </c>
      <c r="I1185">
        <v>7</v>
      </c>
      <c r="K1185" t="e">
        <f>VLOOKUP(G1185,Sheet3!B:E,4,0)</f>
        <v>#N/A</v>
      </c>
      <c r="O1185" s="10" t="e">
        <f t="shared" si="18"/>
        <v>#N/A</v>
      </c>
      <c r="P1185" s="11" t="e">
        <f>VLOOKUP(C1185,DE_PARA!H:I,2,0)</f>
        <v>#N/A</v>
      </c>
      <c r="Q1185" s="11" t="e">
        <f>VLOOKUP(F1185,'BASE CONTATOS'!C:D,2,0)</f>
        <v>#N/A</v>
      </c>
    </row>
    <row r="1186" spans="2:17" hidden="1" x14ac:dyDescent="0.3">
      <c r="B1186">
        <f>CSV!M1185</f>
        <v>0</v>
      </c>
      <c r="C1186">
        <f>CSV!O1185</f>
        <v>0</v>
      </c>
      <c r="D1186" s="6">
        <f>CSV!P1185</f>
        <v>0</v>
      </c>
      <c r="F1186">
        <f>CSV!K1185</f>
        <v>0</v>
      </c>
      <c r="G1186">
        <f>CSV!L1185</f>
        <v>0</v>
      </c>
      <c r="H1186" t="str">
        <f>IFERROR(VLOOKUP(G1186,Sheet3!B:C,2,0),"")</f>
        <v/>
      </c>
      <c r="I1186">
        <v>5</v>
      </c>
      <c r="K1186" t="e">
        <f>VLOOKUP(G1186,Sheet3!B:E,4,0)</f>
        <v>#N/A</v>
      </c>
      <c r="O1186" s="10" t="e">
        <f t="shared" si="18"/>
        <v>#N/A</v>
      </c>
      <c r="P1186" s="11" t="e">
        <f>VLOOKUP(C1186,DE_PARA!H:I,2,0)</f>
        <v>#N/A</v>
      </c>
      <c r="Q1186" s="11" t="e">
        <f>VLOOKUP(F1186,'BASE CONTATOS'!C:D,2,0)</f>
        <v>#N/A</v>
      </c>
    </row>
    <row r="1187" spans="2:17" hidden="1" x14ac:dyDescent="0.3">
      <c r="B1187">
        <f>CSV!M1186</f>
        <v>0</v>
      </c>
      <c r="C1187">
        <f>CSV!O1186</f>
        <v>0</v>
      </c>
      <c r="D1187" s="6">
        <f>CSV!P1186</f>
        <v>0</v>
      </c>
      <c r="F1187">
        <f>CSV!K1186</f>
        <v>0</v>
      </c>
      <c r="G1187">
        <f>CSV!L1186</f>
        <v>0</v>
      </c>
      <c r="H1187" t="str">
        <f>IFERROR(VLOOKUP(G1187,Sheet3!B:C,2,0),"")</f>
        <v/>
      </c>
      <c r="I1187">
        <v>9</v>
      </c>
      <c r="K1187" t="e">
        <f>VLOOKUP(G1187,Sheet3!B:E,4,0)</f>
        <v>#N/A</v>
      </c>
      <c r="O1187" s="10" t="e">
        <f t="shared" si="18"/>
        <v>#N/A</v>
      </c>
      <c r="P1187" s="11" t="e">
        <f>VLOOKUP(C1187,DE_PARA!H:I,2,0)</f>
        <v>#N/A</v>
      </c>
      <c r="Q1187" s="11" t="e">
        <f>VLOOKUP(F1187,'BASE CONTATOS'!C:D,2,0)</f>
        <v>#N/A</v>
      </c>
    </row>
    <row r="1188" spans="2:17" hidden="1" x14ac:dyDescent="0.3">
      <c r="B1188">
        <f>CSV!M1187</f>
        <v>0</v>
      </c>
      <c r="C1188">
        <f>CSV!O1187</f>
        <v>0</v>
      </c>
      <c r="D1188" s="6">
        <f>CSV!P1187</f>
        <v>0</v>
      </c>
      <c r="F1188">
        <f>CSV!K1187</f>
        <v>0</v>
      </c>
      <c r="G1188">
        <f>CSV!L1187</f>
        <v>0</v>
      </c>
      <c r="H1188" t="str">
        <f>IFERROR(VLOOKUP(G1188,Sheet3!B:C,2,0),"")</f>
        <v/>
      </c>
      <c r="I1188">
        <v>6</v>
      </c>
      <c r="K1188" t="e">
        <f>VLOOKUP(G1188,Sheet3!B:E,4,0)</f>
        <v>#N/A</v>
      </c>
      <c r="O1188" s="10" t="e">
        <f t="shared" si="18"/>
        <v>#N/A</v>
      </c>
      <c r="P1188" s="11" t="e">
        <f>VLOOKUP(C1188,DE_PARA!H:I,2,0)</f>
        <v>#N/A</v>
      </c>
      <c r="Q1188" s="11" t="e">
        <f>VLOOKUP(F1188,'BASE CONTATOS'!C:D,2,0)</f>
        <v>#N/A</v>
      </c>
    </row>
    <row r="1189" spans="2:17" hidden="1" x14ac:dyDescent="0.3">
      <c r="B1189">
        <f>CSV!M1188</f>
        <v>0</v>
      </c>
      <c r="C1189">
        <f>CSV!O1188</f>
        <v>0</v>
      </c>
      <c r="D1189" s="6">
        <f>CSV!P1188</f>
        <v>0</v>
      </c>
      <c r="F1189">
        <f>CSV!K1188</f>
        <v>0</v>
      </c>
      <c r="G1189">
        <f>CSV!L1188</f>
        <v>0</v>
      </c>
      <c r="H1189" t="str">
        <f>IFERROR(VLOOKUP(G1189,Sheet3!B:C,2,0),"")</f>
        <v/>
      </c>
      <c r="I1189">
        <v>5</v>
      </c>
      <c r="K1189" t="e">
        <f>VLOOKUP(G1189,Sheet3!B:E,4,0)</f>
        <v>#N/A</v>
      </c>
      <c r="O1189" s="10" t="e">
        <f t="shared" si="18"/>
        <v>#N/A</v>
      </c>
      <c r="P1189" s="11" t="e">
        <f>VLOOKUP(C1189,DE_PARA!H:I,2,0)</f>
        <v>#N/A</v>
      </c>
      <c r="Q1189" s="11" t="e">
        <f>VLOOKUP(F1189,'BASE CONTATOS'!C:D,2,0)</f>
        <v>#N/A</v>
      </c>
    </row>
    <row r="1190" spans="2:17" hidden="1" x14ac:dyDescent="0.3">
      <c r="B1190">
        <f>CSV!M1189</f>
        <v>0</v>
      </c>
      <c r="C1190">
        <f>CSV!O1189</f>
        <v>0</v>
      </c>
      <c r="D1190" s="6">
        <f>CSV!P1189</f>
        <v>0</v>
      </c>
      <c r="F1190">
        <f>CSV!K1189</f>
        <v>0</v>
      </c>
      <c r="G1190">
        <f>CSV!L1189</f>
        <v>0</v>
      </c>
      <c r="H1190" t="str">
        <f>IFERROR(VLOOKUP(G1190,Sheet3!B:C,2,0),"")</f>
        <v/>
      </c>
      <c r="I1190">
        <v>10</v>
      </c>
      <c r="K1190" t="e">
        <f>VLOOKUP(G1190,Sheet3!B:E,4,0)</f>
        <v>#N/A</v>
      </c>
      <c r="O1190" s="10" t="e">
        <f t="shared" si="18"/>
        <v>#N/A</v>
      </c>
      <c r="P1190" s="11" t="e">
        <f>VLOOKUP(C1190,DE_PARA!H:I,2,0)</f>
        <v>#N/A</v>
      </c>
      <c r="Q1190" s="11" t="e">
        <f>VLOOKUP(F1190,'BASE CONTATOS'!C:D,2,0)</f>
        <v>#N/A</v>
      </c>
    </row>
    <row r="1191" spans="2:17" hidden="1" x14ac:dyDescent="0.3">
      <c r="B1191">
        <f>CSV!M1190</f>
        <v>0</v>
      </c>
      <c r="C1191">
        <f>CSV!O1190</f>
        <v>0</v>
      </c>
      <c r="D1191" s="6">
        <f>CSV!P1190</f>
        <v>0</v>
      </c>
      <c r="F1191">
        <f>CSV!K1190</f>
        <v>0</v>
      </c>
      <c r="G1191">
        <f>CSV!L1190</f>
        <v>0</v>
      </c>
      <c r="H1191" t="str">
        <f>IFERROR(VLOOKUP(G1191,Sheet3!B:C,2,0),"")</f>
        <v/>
      </c>
      <c r="I1191">
        <v>9</v>
      </c>
      <c r="K1191" t="e">
        <f>VLOOKUP(G1191,Sheet3!B:E,4,0)</f>
        <v>#N/A</v>
      </c>
      <c r="O1191" s="10" t="e">
        <f t="shared" si="18"/>
        <v>#N/A</v>
      </c>
      <c r="P1191" s="11" t="e">
        <f>VLOOKUP(C1191,DE_PARA!H:I,2,0)</f>
        <v>#N/A</v>
      </c>
      <c r="Q1191" s="11" t="e">
        <f>VLOOKUP(F1191,'BASE CONTATOS'!C:D,2,0)</f>
        <v>#N/A</v>
      </c>
    </row>
    <row r="1192" spans="2:17" hidden="1" x14ac:dyDescent="0.3">
      <c r="B1192">
        <f>CSV!M1191</f>
        <v>0</v>
      </c>
      <c r="C1192">
        <f>CSV!O1191</f>
        <v>0</v>
      </c>
      <c r="D1192" s="6">
        <f>CSV!P1191</f>
        <v>0</v>
      </c>
      <c r="F1192">
        <f>CSV!K1191</f>
        <v>0</v>
      </c>
      <c r="G1192">
        <f>CSV!L1191</f>
        <v>0</v>
      </c>
      <c r="H1192" t="str">
        <f>IFERROR(VLOOKUP(G1192,Sheet3!B:C,2,0),"")</f>
        <v/>
      </c>
      <c r="I1192">
        <v>4</v>
      </c>
      <c r="K1192" t="e">
        <f>VLOOKUP(G1192,Sheet3!B:E,4,0)</f>
        <v>#N/A</v>
      </c>
      <c r="O1192" s="10" t="e">
        <f t="shared" si="18"/>
        <v>#N/A</v>
      </c>
      <c r="P1192" s="11" t="e">
        <f>VLOOKUP(C1192,DE_PARA!H:I,2,0)</f>
        <v>#N/A</v>
      </c>
      <c r="Q1192" s="11" t="e">
        <f>VLOOKUP(F1192,'BASE CONTATOS'!C:D,2,0)</f>
        <v>#N/A</v>
      </c>
    </row>
    <row r="1193" spans="2:17" hidden="1" x14ac:dyDescent="0.3">
      <c r="B1193">
        <f>CSV!M1192</f>
        <v>0</v>
      </c>
      <c r="C1193">
        <f>CSV!O1192</f>
        <v>0</v>
      </c>
      <c r="D1193" s="6">
        <f>CSV!P1192</f>
        <v>0</v>
      </c>
      <c r="F1193">
        <f>CSV!K1192</f>
        <v>0</v>
      </c>
      <c r="G1193">
        <f>CSV!L1192</f>
        <v>0</v>
      </c>
      <c r="H1193" t="str">
        <f>IFERROR(VLOOKUP(G1193,Sheet3!B:C,2,0),"")</f>
        <v/>
      </c>
      <c r="I1193">
        <v>7</v>
      </c>
      <c r="K1193" t="e">
        <f>VLOOKUP(G1193,Sheet3!B:E,4,0)</f>
        <v>#N/A</v>
      </c>
      <c r="O1193" s="10" t="e">
        <f t="shared" si="18"/>
        <v>#N/A</v>
      </c>
      <c r="P1193" s="11" t="e">
        <f>VLOOKUP(C1193,DE_PARA!H:I,2,0)</f>
        <v>#N/A</v>
      </c>
      <c r="Q1193" s="11" t="e">
        <f>VLOOKUP(F1193,'BASE CONTATOS'!C:D,2,0)</f>
        <v>#N/A</v>
      </c>
    </row>
    <row r="1194" spans="2:17" hidden="1" x14ac:dyDescent="0.3">
      <c r="B1194">
        <f>CSV!M1193</f>
        <v>0</v>
      </c>
      <c r="C1194">
        <f>CSV!O1193</f>
        <v>0</v>
      </c>
      <c r="D1194" s="6">
        <f>CSV!P1193</f>
        <v>0</v>
      </c>
      <c r="F1194">
        <f>CSV!K1193</f>
        <v>0</v>
      </c>
      <c r="G1194">
        <f>CSV!L1193</f>
        <v>0</v>
      </c>
      <c r="H1194" t="str">
        <f>IFERROR(VLOOKUP(G1194,Sheet3!B:C,2,0),"")</f>
        <v/>
      </c>
      <c r="I1194">
        <v>6</v>
      </c>
      <c r="K1194" t="e">
        <f>VLOOKUP(G1194,Sheet3!B:E,4,0)</f>
        <v>#N/A</v>
      </c>
      <c r="O1194" s="10" t="e">
        <f t="shared" si="18"/>
        <v>#N/A</v>
      </c>
      <c r="P1194" s="11" t="e">
        <f>VLOOKUP(C1194,DE_PARA!H:I,2,0)</f>
        <v>#N/A</v>
      </c>
      <c r="Q1194" s="11" t="e">
        <f>VLOOKUP(F1194,'BASE CONTATOS'!C:D,2,0)</f>
        <v>#N/A</v>
      </c>
    </row>
    <row r="1195" spans="2:17" hidden="1" x14ac:dyDescent="0.3">
      <c r="B1195">
        <f>CSV!M1194</f>
        <v>0</v>
      </c>
      <c r="C1195">
        <f>CSV!O1194</f>
        <v>0</v>
      </c>
      <c r="D1195" s="6">
        <f>CSV!P1194</f>
        <v>0</v>
      </c>
      <c r="F1195">
        <f>CSV!K1194</f>
        <v>0</v>
      </c>
      <c r="G1195">
        <f>CSV!L1194</f>
        <v>0</v>
      </c>
      <c r="H1195" t="str">
        <f>IFERROR(VLOOKUP(G1195,Sheet3!B:C,2,0),"")</f>
        <v/>
      </c>
      <c r="I1195">
        <v>9</v>
      </c>
      <c r="K1195" t="e">
        <f>VLOOKUP(G1195,Sheet3!B:E,4,0)</f>
        <v>#N/A</v>
      </c>
      <c r="O1195" s="10" t="e">
        <f t="shared" si="18"/>
        <v>#N/A</v>
      </c>
      <c r="P1195" s="11" t="e">
        <f>VLOOKUP(C1195,DE_PARA!H:I,2,0)</f>
        <v>#N/A</v>
      </c>
      <c r="Q1195" s="11" t="e">
        <f>VLOOKUP(F1195,'BASE CONTATOS'!C:D,2,0)</f>
        <v>#N/A</v>
      </c>
    </row>
    <row r="1196" spans="2:17" hidden="1" x14ac:dyDescent="0.3">
      <c r="B1196">
        <f>CSV!M1195</f>
        <v>0</v>
      </c>
      <c r="C1196">
        <f>CSV!O1195</f>
        <v>0</v>
      </c>
      <c r="D1196" s="6">
        <f>CSV!P1195</f>
        <v>0</v>
      </c>
      <c r="F1196">
        <f>CSV!K1195</f>
        <v>0</v>
      </c>
      <c r="G1196">
        <f>CSV!L1195</f>
        <v>0</v>
      </c>
      <c r="H1196" t="str">
        <f>IFERROR(VLOOKUP(G1196,Sheet3!B:C,2,0),"")</f>
        <v/>
      </c>
      <c r="I1196">
        <v>8</v>
      </c>
      <c r="K1196" t="e">
        <f>VLOOKUP(G1196,Sheet3!B:E,4,0)</f>
        <v>#N/A</v>
      </c>
      <c r="O1196" s="10" t="e">
        <f t="shared" si="18"/>
        <v>#N/A</v>
      </c>
      <c r="P1196" s="11" t="e">
        <f>VLOOKUP(C1196,DE_PARA!H:I,2,0)</f>
        <v>#N/A</v>
      </c>
      <c r="Q1196" s="11" t="e">
        <f>VLOOKUP(F1196,'BASE CONTATOS'!C:D,2,0)</f>
        <v>#N/A</v>
      </c>
    </row>
    <row r="1197" spans="2:17" hidden="1" x14ac:dyDescent="0.3">
      <c r="B1197">
        <f>CSV!M1196</f>
        <v>0</v>
      </c>
      <c r="C1197">
        <f>CSV!O1196</f>
        <v>0</v>
      </c>
      <c r="D1197" s="6">
        <f>CSV!P1196</f>
        <v>0</v>
      </c>
      <c r="F1197">
        <f>CSV!K1196</f>
        <v>0</v>
      </c>
      <c r="G1197">
        <f>CSV!L1196</f>
        <v>0</v>
      </c>
      <c r="H1197" t="str">
        <f>IFERROR(VLOOKUP(G1197,Sheet3!B:C,2,0),"")</f>
        <v/>
      </c>
      <c r="I1197">
        <v>7</v>
      </c>
      <c r="K1197" t="e">
        <f>VLOOKUP(G1197,Sheet3!B:E,4,0)</f>
        <v>#N/A</v>
      </c>
      <c r="O1197" s="10" t="e">
        <f t="shared" si="18"/>
        <v>#N/A</v>
      </c>
      <c r="P1197" s="11" t="e">
        <f>VLOOKUP(C1197,DE_PARA!H:I,2,0)</f>
        <v>#N/A</v>
      </c>
      <c r="Q1197" s="11" t="e">
        <f>VLOOKUP(F1197,'BASE CONTATOS'!C:D,2,0)</f>
        <v>#N/A</v>
      </c>
    </row>
    <row r="1198" spans="2:17" hidden="1" x14ac:dyDescent="0.3">
      <c r="B1198">
        <f>CSV!M1197</f>
        <v>0</v>
      </c>
      <c r="C1198">
        <f>CSV!O1197</f>
        <v>0</v>
      </c>
      <c r="D1198" s="6">
        <f>CSV!P1197</f>
        <v>0</v>
      </c>
      <c r="F1198">
        <f>CSV!K1197</f>
        <v>0</v>
      </c>
      <c r="G1198">
        <f>CSV!L1197</f>
        <v>0</v>
      </c>
      <c r="H1198" t="str">
        <f>IFERROR(VLOOKUP(G1198,Sheet3!B:C,2,0),"")</f>
        <v/>
      </c>
      <c r="I1198">
        <v>1</v>
      </c>
      <c r="K1198" t="e">
        <f>VLOOKUP(G1198,Sheet3!B:E,4,0)</f>
        <v>#N/A</v>
      </c>
      <c r="O1198" s="10" t="e">
        <f t="shared" si="18"/>
        <v>#N/A</v>
      </c>
      <c r="P1198" s="11" t="e">
        <f>VLOOKUP(C1198,DE_PARA!H:I,2,0)</f>
        <v>#N/A</v>
      </c>
      <c r="Q1198" s="11" t="e">
        <f>VLOOKUP(F1198,'BASE CONTATOS'!C:D,2,0)</f>
        <v>#N/A</v>
      </c>
    </row>
    <row r="1199" spans="2:17" hidden="1" x14ac:dyDescent="0.3">
      <c r="B1199">
        <f>CSV!M1198</f>
        <v>0</v>
      </c>
      <c r="C1199">
        <f>CSV!O1198</f>
        <v>0</v>
      </c>
      <c r="D1199" s="6">
        <f>CSV!P1198</f>
        <v>0</v>
      </c>
      <c r="F1199">
        <f>CSV!K1198</f>
        <v>0</v>
      </c>
      <c r="G1199">
        <f>CSV!L1198</f>
        <v>0</v>
      </c>
      <c r="H1199" t="str">
        <f>IFERROR(VLOOKUP(G1199,Sheet3!B:C,2,0),"")</f>
        <v/>
      </c>
      <c r="I1199">
        <v>5</v>
      </c>
      <c r="K1199" t="e">
        <f>VLOOKUP(G1199,Sheet3!B:E,4,0)</f>
        <v>#N/A</v>
      </c>
      <c r="O1199" s="10" t="e">
        <f t="shared" si="18"/>
        <v>#N/A</v>
      </c>
      <c r="P1199" s="11" t="e">
        <f>VLOOKUP(C1199,DE_PARA!H:I,2,0)</f>
        <v>#N/A</v>
      </c>
      <c r="Q1199" s="11" t="e">
        <f>VLOOKUP(F1199,'BASE CONTATOS'!C:D,2,0)</f>
        <v>#N/A</v>
      </c>
    </row>
    <row r="1200" spans="2:17" hidden="1" x14ac:dyDescent="0.3">
      <c r="B1200">
        <f>CSV!M1199</f>
        <v>0</v>
      </c>
      <c r="C1200">
        <f>CSV!O1199</f>
        <v>0</v>
      </c>
      <c r="D1200" s="6">
        <f>CSV!P1199</f>
        <v>0</v>
      </c>
      <c r="F1200">
        <f>CSV!K1199</f>
        <v>0</v>
      </c>
      <c r="G1200">
        <f>CSV!L1199</f>
        <v>0</v>
      </c>
      <c r="H1200" t="str">
        <f>IFERROR(VLOOKUP(G1200,Sheet3!B:C,2,0),"")</f>
        <v/>
      </c>
      <c r="I1200">
        <v>9</v>
      </c>
      <c r="K1200" t="e">
        <f>VLOOKUP(G1200,Sheet3!B:E,4,0)</f>
        <v>#N/A</v>
      </c>
      <c r="O1200" s="10" t="e">
        <f t="shared" si="18"/>
        <v>#N/A</v>
      </c>
      <c r="P1200" s="11" t="e">
        <f>VLOOKUP(C1200,DE_PARA!H:I,2,0)</f>
        <v>#N/A</v>
      </c>
      <c r="Q1200" s="11" t="e">
        <f>VLOOKUP(F1200,'BASE CONTATOS'!C:D,2,0)</f>
        <v>#N/A</v>
      </c>
    </row>
    <row r="1201" spans="2:17" hidden="1" x14ac:dyDescent="0.3">
      <c r="B1201">
        <f>CSV!M1200</f>
        <v>0</v>
      </c>
      <c r="C1201">
        <f>CSV!O1200</f>
        <v>0</v>
      </c>
      <c r="D1201" s="6">
        <f>CSV!P1200</f>
        <v>0</v>
      </c>
      <c r="F1201">
        <f>CSV!K1200</f>
        <v>0</v>
      </c>
      <c r="G1201">
        <f>CSV!L1200</f>
        <v>0</v>
      </c>
      <c r="H1201" t="str">
        <f>IFERROR(VLOOKUP(G1201,Sheet3!B:C,2,0),"")</f>
        <v/>
      </c>
      <c r="I1201">
        <v>9</v>
      </c>
      <c r="K1201" t="e">
        <f>VLOOKUP(G1201,Sheet3!B:E,4,0)</f>
        <v>#N/A</v>
      </c>
      <c r="O1201" s="10" t="e">
        <f t="shared" si="18"/>
        <v>#N/A</v>
      </c>
      <c r="P1201" s="11" t="e">
        <f>VLOOKUP(C1201,DE_PARA!H:I,2,0)</f>
        <v>#N/A</v>
      </c>
      <c r="Q1201" s="11" t="e">
        <f>VLOOKUP(F1201,'BASE CONTATOS'!C:D,2,0)</f>
        <v>#N/A</v>
      </c>
    </row>
    <row r="1202" spans="2:17" hidden="1" x14ac:dyDescent="0.3">
      <c r="B1202">
        <f>CSV!M1201</f>
        <v>0</v>
      </c>
      <c r="C1202">
        <f>CSV!O1201</f>
        <v>0</v>
      </c>
      <c r="D1202" s="6">
        <f>CSV!P1201</f>
        <v>0</v>
      </c>
      <c r="F1202">
        <f>CSV!K1201</f>
        <v>0</v>
      </c>
      <c r="G1202">
        <f>CSV!L1201</f>
        <v>0</v>
      </c>
      <c r="H1202" t="str">
        <f>IFERROR(VLOOKUP(G1202,Sheet3!B:C,2,0),"")</f>
        <v/>
      </c>
      <c r="I1202">
        <v>3</v>
      </c>
      <c r="K1202" t="e">
        <f>VLOOKUP(G1202,Sheet3!B:E,4,0)</f>
        <v>#N/A</v>
      </c>
      <c r="O1202" s="10" t="e">
        <f t="shared" si="18"/>
        <v>#N/A</v>
      </c>
      <c r="P1202" s="11" t="e">
        <f>VLOOKUP(C1202,DE_PARA!H:I,2,0)</f>
        <v>#N/A</v>
      </c>
      <c r="Q1202" s="11" t="e">
        <f>VLOOKUP(F1202,'BASE CONTATOS'!C:D,2,0)</f>
        <v>#N/A</v>
      </c>
    </row>
    <row r="1203" spans="2:17" hidden="1" x14ac:dyDescent="0.3">
      <c r="B1203">
        <f>CSV!M1202</f>
        <v>0</v>
      </c>
      <c r="C1203">
        <f>CSV!O1202</f>
        <v>0</v>
      </c>
      <c r="D1203" s="6">
        <f>CSV!P1202</f>
        <v>0</v>
      </c>
      <c r="F1203">
        <f>CSV!K1202</f>
        <v>0</v>
      </c>
      <c r="G1203">
        <f>CSV!L1202</f>
        <v>0</v>
      </c>
      <c r="H1203" t="str">
        <f>IFERROR(VLOOKUP(G1203,Sheet3!B:C,2,0),"")</f>
        <v/>
      </c>
      <c r="I1203">
        <v>5</v>
      </c>
      <c r="K1203" t="e">
        <f>VLOOKUP(G1203,Sheet3!B:E,4,0)</f>
        <v>#N/A</v>
      </c>
      <c r="O1203" s="10" t="e">
        <f t="shared" si="18"/>
        <v>#N/A</v>
      </c>
      <c r="P1203" s="11" t="e">
        <f>VLOOKUP(C1203,DE_PARA!H:I,2,0)</f>
        <v>#N/A</v>
      </c>
      <c r="Q1203" s="11" t="e">
        <f>VLOOKUP(F1203,'BASE CONTATOS'!C:D,2,0)</f>
        <v>#N/A</v>
      </c>
    </row>
    <row r="1204" spans="2:17" hidden="1" x14ac:dyDescent="0.3">
      <c r="B1204">
        <f>CSV!M1203</f>
        <v>0</v>
      </c>
      <c r="C1204">
        <f>CSV!O1203</f>
        <v>0</v>
      </c>
      <c r="D1204" s="6">
        <f>CSV!P1203</f>
        <v>0</v>
      </c>
      <c r="F1204">
        <f>CSV!K1203</f>
        <v>0</v>
      </c>
      <c r="G1204">
        <f>CSV!L1203</f>
        <v>0</v>
      </c>
      <c r="H1204" t="str">
        <f>IFERROR(VLOOKUP(G1204,Sheet3!B:C,2,0),"")</f>
        <v/>
      </c>
      <c r="I1204">
        <v>3</v>
      </c>
      <c r="K1204" t="e">
        <f>VLOOKUP(G1204,Sheet3!B:E,4,0)</f>
        <v>#N/A</v>
      </c>
      <c r="O1204" s="10" t="e">
        <f t="shared" si="18"/>
        <v>#N/A</v>
      </c>
      <c r="P1204" s="11" t="e">
        <f>VLOOKUP(C1204,DE_PARA!H:I,2,0)</f>
        <v>#N/A</v>
      </c>
      <c r="Q1204" s="11" t="e">
        <f>VLOOKUP(F1204,'BASE CONTATOS'!C:D,2,0)</f>
        <v>#N/A</v>
      </c>
    </row>
    <row r="1205" spans="2:17" hidden="1" x14ac:dyDescent="0.3">
      <c r="B1205">
        <f>CSV!M1204</f>
        <v>0</v>
      </c>
      <c r="C1205">
        <f>CSV!O1204</f>
        <v>0</v>
      </c>
      <c r="D1205" s="6">
        <f>CSV!P1204</f>
        <v>0</v>
      </c>
      <c r="F1205">
        <f>CSV!K1204</f>
        <v>0</v>
      </c>
      <c r="G1205">
        <f>CSV!L1204</f>
        <v>0</v>
      </c>
      <c r="H1205" t="str">
        <f>IFERROR(VLOOKUP(G1205,Sheet3!B:C,2,0),"")</f>
        <v/>
      </c>
      <c r="I1205">
        <v>9</v>
      </c>
      <c r="K1205" t="e">
        <f>VLOOKUP(G1205,Sheet3!B:E,4,0)</f>
        <v>#N/A</v>
      </c>
      <c r="O1205" s="10" t="e">
        <f t="shared" si="18"/>
        <v>#N/A</v>
      </c>
      <c r="P1205" s="11" t="e">
        <f>VLOOKUP(C1205,DE_PARA!H:I,2,0)</f>
        <v>#N/A</v>
      </c>
      <c r="Q1205" s="11" t="e">
        <f>VLOOKUP(F1205,'BASE CONTATOS'!C:D,2,0)</f>
        <v>#N/A</v>
      </c>
    </row>
    <row r="1206" spans="2:17" hidden="1" x14ac:dyDescent="0.3">
      <c r="B1206">
        <f>CSV!M1205</f>
        <v>0</v>
      </c>
      <c r="C1206">
        <f>CSV!O1205</f>
        <v>0</v>
      </c>
      <c r="D1206" s="6">
        <f>CSV!P1205</f>
        <v>0</v>
      </c>
      <c r="F1206">
        <f>CSV!K1205</f>
        <v>0</v>
      </c>
      <c r="G1206">
        <f>CSV!L1205</f>
        <v>0</v>
      </c>
      <c r="H1206" t="str">
        <f>IFERROR(VLOOKUP(G1206,Sheet3!B:C,2,0),"")</f>
        <v/>
      </c>
      <c r="I1206">
        <v>1</v>
      </c>
      <c r="K1206" t="e">
        <f>VLOOKUP(G1206,Sheet3!B:E,4,0)</f>
        <v>#N/A</v>
      </c>
      <c r="O1206" s="10" t="e">
        <f t="shared" si="18"/>
        <v>#N/A</v>
      </c>
      <c r="P1206" s="11" t="e">
        <f>VLOOKUP(C1206,DE_PARA!H:I,2,0)</f>
        <v>#N/A</v>
      </c>
      <c r="Q1206" s="11" t="e">
        <f>VLOOKUP(F1206,'BASE CONTATOS'!C:D,2,0)</f>
        <v>#N/A</v>
      </c>
    </row>
    <row r="1207" spans="2:17" hidden="1" x14ac:dyDescent="0.3">
      <c r="B1207">
        <f>CSV!M1206</f>
        <v>0</v>
      </c>
      <c r="C1207">
        <f>CSV!O1206</f>
        <v>0</v>
      </c>
      <c r="D1207" s="6">
        <f>CSV!P1206</f>
        <v>0</v>
      </c>
      <c r="F1207">
        <f>CSV!K1206</f>
        <v>0</v>
      </c>
      <c r="G1207">
        <f>CSV!L1206</f>
        <v>0</v>
      </c>
      <c r="H1207" t="str">
        <f>IFERROR(VLOOKUP(G1207,Sheet3!B:C,2,0),"")</f>
        <v/>
      </c>
      <c r="I1207">
        <v>6</v>
      </c>
      <c r="K1207" t="e">
        <f>VLOOKUP(G1207,Sheet3!B:E,4,0)</f>
        <v>#N/A</v>
      </c>
      <c r="O1207" s="10" t="e">
        <f t="shared" si="18"/>
        <v>#N/A</v>
      </c>
      <c r="P1207" s="11" t="e">
        <f>VLOOKUP(C1207,DE_PARA!H:I,2,0)</f>
        <v>#N/A</v>
      </c>
      <c r="Q1207" s="11" t="e">
        <f>VLOOKUP(F1207,'BASE CONTATOS'!C:D,2,0)</f>
        <v>#N/A</v>
      </c>
    </row>
    <row r="1208" spans="2:17" hidden="1" x14ac:dyDescent="0.3">
      <c r="B1208">
        <f>CSV!M1207</f>
        <v>0</v>
      </c>
      <c r="C1208">
        <f>CSV!O1207</f>
        <v>0</v>
      </c>
      <c r="D1208" s="6">
        <f>CSV!P1207</f>
        <v>0</v>
      </c>
      <c r="F1208">
        <f>CSV!K1207</f>
        <v>0</v>
      </c>
      <c r="G1208">
        <f>CSV!L1207</f>
        <v>0</v>
      </c>
      <c r="H1208" t="str">
        <f>IFERROR(VLOOKUP(G1208,Sheet3!B:C,2,0),"")</f>
        <v/>
      </c>
      <c r="I1208">
        <v>1</v>
      </c>
      <c r="K1208" t="e">
        <f>VLOOKUP(G1208,Sheet3!B:E,4,0)</f>
        <v>#N/A</v>
      </c>
      <c r="O1208" s="10" t="e">
        <f t="shared" si="18"/>
        <v>#N/A</v>
      </c>
      <c r="P1208" s="11" t="e">
        <f>VLOOKUP(C1208,DE_PARA!H:I,2,0)</f>
        <v>#N/A</v>
      </c>
      <c r="Q1208" s="11" t="e">
        <f>VLOOKUP(F1208,'BASE CONTATOS'!C:D,2,0)</f>
        <v>#N/A</v>
      </c>
    </row>
    <row r="1209" spans="2:17" hidden="1" x14ac:dyDescent="0.3">
      <c r="B1209">
        <f>CSV!M1208</f>
        <v>0</v>
      </c>
      <c r="C1209">
        <f>CSV!O1208</f>
        <v>0</v>
      </c>
      <c r="D1209" s="6">
        <f>CSV!P1208</f>
        <v>0</v>
      </c>
      <c r="F1209">
        <f>CSV!K1208</f>
        <v>0</v>
      </c>
      <c r="G1209">
        <f>CSV!L1208</f>
        <v>0</v>
      </c>
      <c r="H1209" t="str">
        <f>IFERROR(VLOOKUP(G1209,Sheet3!B:C,2,0),"")</f>
        <v/>
      </c>
      <c r="I1209">
        <v>10</v>
      </c>
      <c r="K1209" t="e">
        <f>VLOOKUP(G1209,Sheet3!B:E,4,0)</f>
        <v>#N/A</v>
      </c>
      <c r="O1209" s="10" t="e">
        <f t="shared" si="18"/>
        <v>#N/A</v>
      </c>
      <c r="P1209" s="11" t="e">
        <f>VLOOKUP(C1209,DE_PARA!H:I,2,0)</f>
        <v>#N/A</v>
      </c>
      <c r="Q1209" s="11" t="e">
        <f>VLOOKUP(F1209,'BASE CONTATOS'!C:D,2,0)</f>
        <v>#N/A</v>
      </c>
    </row>
    <row r="1210" spans="2:17" hidden="1" x14ac:dyDescent="0.3">
      <c r="B1210">
        <f>CSV!M1209</f>
        <v>0</v>
      </c>
      <c r="C1210">
        <f>CSV!O1209</f>
        <v>0</v>
      </c>
      <c r="D1210" s="6">
        <f>CSV!P1209</f>
        <v>0</v>
      </c>
      <c r="F1210">
        <f>CSV!K1209</f>
        <v>0</v>
      </c>
      <c r="G1210">
        <f>CSV!L1209</f>
        <v>0</v>
      </c>
      <c r="H1210" t="str">
        <f>IFERROR(VLOOKUP(G1210,Sheet3!B:C,2,0),"")</f>
        <v/>
      </c>
      <c r="I1210">
        <v>8</v>
      </c>
      <c r="K1210" t="e">
        <f>VLOOKUP(G1210,Sheet3!B:E,4,0)</f>
        <v>#N/A</v>
      </c>
      <c r="O1210" s="10" t="e">
        <f t="shared" si="18"/>
        <v>#N/A</v>
      </c>
      <c r="P1210" s="11" t="e">
        <f>VLOOKUP(C1210,DE_PARA!H:I,2,0)</f>
        <v>#N/A</v>
      </c>
      <c r="Q1210" s="11" t="e">
        <f>VLOOKUP(F1210,'BASE CONTATOS'!C:D,2,0)</f>
        <v>#N/A</v>
      </c>
    </row>
    <row r="1211" spans="2:17" hidden="1" x14ac:dyDescent="0.3">
      <c r="B1211">
        <f>CSV!M1210</f>
        <v>0</v>
      </c>
      <c r="C1211">
        <f>CSV!O1210</f>
        <v>0</v>
      </c>
      <c r="D1211" s="6">
        <f>CSV!P1210</f>
        <v>0</v>
      </c>
      <c r="F1211">
        <f>CSV!K1210</f>
        <v>0</v>
      </c>
      <c r="G1211">
        <f>CSV!L1210</f>
        <v>0</v>
      </c>
      <c r="H1211" t="str">
        <f>IFERROR(VLOOKUP(G1211,Sheet3!B:C,2,0),"")</f>
        <v/>
      </c>
      <c r="I1211">
        <v>3</v>
      </c>
      <c r="K1211" t="e">
        <f>VLOOKUP(G1211,Sheet3!B:E,4,0)</f>
        <v>#N/A</v>
      </c>
      <c r="O1211" s="10" t="e">
        <f t="shared" si="18"/>
        <v>#N/A</v>
      </c>
      <c r="P1211" s="11" t="e">
        <f>VLOOKUP(C1211,DE_PARA!H:I,2,0)</f>
        <v>#N/A</v>
      </c>
      <c r="Q1211" s="11" t="e">
        <f>VLOOKUP(F1211,'BASE CONTATOS'!C:D,2,0)</f>
        <v>#N/A</v>
      </c>
    </row>
    <row r="1212" spans="2:17" hidden="1" x14ac:dyDescent="0.3">
      <c r="B1212">
        <f>CSV!M1211</f>
        <v>0</v>
      </c>
      <c r="C1212">
        <f>CSV!O1211</f>
        <v>0</v>
      </c>
      <c r="D1212" s="6">
        <f>CSV!P1211</f>
        <v>0</v>
      </c>
      <c r="F1212">
        <f>CSV!K1211</f>
        <v>0</v>
      </c>
      <c r="G1212">
        <f>CSV!L1211</f>
        <v>0</v>
      </c>
      <c r="H1212" t="str">
        <f>IFERROR(VLOOKUP(G1212,Sheet3!B:C,2,0),"")</f>
        <v/>
      </c>
      <c r="I1212">
        <v>1</v>
      </c>
      <c r="K1212" t="e">
        <f>VLOOKUP(G1212,Sheet3!B:E,4,0)</f>
        <v>#N/A</v>
      </c>
      <c r="O1212" s="10" t="e">
        <f t="shared" si="18"/>
        <v>#N/A</v>
      </c>
      <c r="P1212" s="11" t="e">
        <f>VLOOKUP(C1212,DE_PARA!H:I,2,0)</f>
        <v>#N/A</v>
      </c>
      <c r="Q1212" s="11" t="e">
        <f>VLOOKUP(F1212,'BASE CONTATOS'!C:D,2,0)</f>
        <v>#N/A</v>
      </c>
    </row>
    <row r="1213" spans="2:17" hidden="1" x14ac:dyDescent="0.3">
      <c r="B1213">
        <f>CSV!M1212</f>
        <v>0</v>
      </c>
      <c r="C1213">
        <f>CSV!O1212</f>
        <v>0</v>
      </c>
      <c r="D1213" s="6">
        <f>CSV!P1212</f>
        <v>0</v>
      </c>
      <c r="F1213">
        <f>CSV!K1212</f>
        <v>0</v>
      </c>
      <c r="G1213">
        <f>CSV!L1212</f>
        <v>0</v>
      </c>
      <c r="H1213" t="str">
        <f>IFERROR(VLOOKUP(G1213,Sheet3!B:C,2,0),"")</f>
        <v/>
      </c>
      <c r="I1213">
        <v>9</v>
      </c>
      <c r="K1213" t="e">
        <f>VLOOKUP(G1213,Sheet3!B:E,4,0)</f>
        <v>#N/A</v>
      </c>
      <c r="O1213" s="10" t="e">
        <f t="shared" si="18"/>
        <v>#N/A</v>
      </c>
      <c r="P1213" s="11" t="e">
        <f>VLOOKUP(C1213,DE_PARA!H:I,2,0)</f>
        <v>#N/A</v>
      </c>
      <c r="Q1213" s="11" t="e">
        <f>VLOOKUP(F1213,'BASE CONTATOS'!C:D,2,0)</f>
        <v>#N/A</v>
      </c>
    </row>
    <row r="1214" spans="2:17" hidden="1" x14ac:dyDescent="0.3">
      <c r="B1214">
        <f>CSV!M1213</f>
        <v>0</v>
      </c>
      <c r="C1214">
        <f>CSV!O1213</f>
        <v>0</v>
      </c>
      <c r="D1214" s="6">
        <f>CSV!P1213</f>
        <v>0</v>
      </c>
      <c r="F1214">
        <f>CSV!K1213</f>
        <v>0</v>
      </c>
      <c r="G1214">
        <f>CSV!L1213</f>
        <v>0</v>
      </c>
      <c r="H1214" t="str">
        <f>IFERROR(VLOOKUP(G1214,Sheet3!B:C,2,0),"")</f>
        <v/>
      </c>
      <c r="I1214">
        <v>7</v>
      </c>
      <c r="K1214" t="e">
        <f>VLOOKUP(G1214,Sheet3!B:E,4,0)</f>
        <v>#N/A</v>
      </c>
      <c r="O1214" s="10" t="e">
        <f t="shared" si="18"/>
        <v>#N/A</v>
      </c>
      <c r="P1214" s="11" t="e">
        <f>VLOOKUP(C1214,DE_PARA!H:I,2,0)</f>
        <v>#N/A</v>
      </c>
      <c r="Q1214" s="11" t="e">
        <f>VLOOKUP(F1214,'BASE CONTATOS'!C:D,2,0)</f>
        <v>#N/A</v>
      </c>
    </row>
    <row r="1215" spans="2:17" hidden="1" x14ac:dyDescent="0.3">
      <c r="B1215">
        <f>CSV!M1214</f>
        <v>0</v>
      </c>
      <c r="C1215">
        <f>CSV!O1214</f>
        <v>0</v>
      </c>
      <c r="D1215" s="6">
        <f>CSV!P1214</f>
        <v>0</v>
      </c>
      <c r="F1215">
        <f>CSV!K1214</f>
        <v>0</v>
      </c>
      <c r="G1215">
        <f>CSV!L1214</f>
        <v>0</v>
      </c>
      <c r="H1215" t="str">
        <f>IFERROR(VLOOKUP(G1215,Sheet3!B:C,2,0),"")</f>
        <v/>
      </c>
      <c r="I1215">
        <v>6</v>
      </c>
      <c r="K1215" t="e">
        <f>VLOOKUP(G1215,Sheet3!B:E,4,0)</f>
        <v>#N/A</v>
      </c>
      <c r="O1215" s="10" t="e">
        <f t="shared" si="18"/>
        <v>#N/A</v>
      </c>
      <c r="P1215" s="11" t="e">
        <f>VLOOKUP(C1215,DE_PARA!H:I,2,0)</f>
        <v>#N/A</v>
      </c>
      <c r="Q1215" s="11" t="e">
        <f>VLOOKUP(F1215,'BASE CONTATOS'!C:D,2,0)</f>
        <v>#N/A</v>
      </c>
    </row>
    <row r="1216" spans="2:17" hidden="1" x14ac:dyDescent="0.3">
      <c r="B1216">
        <f>CSV!M1215</f>
        <v>0</v>
      </c>
      <c r="C1216">
        <f>CSV!O1215</f>
        <v>0</v>
      </c>
      <c r="D1216" s="6">
        <f>CSV!P1215</f>
        <v>0</v>
      </c>
      <c r="F1216">
        <f>CSV!K1215</f>
        <v>0</v>
      </c>
      <c r="G1216">
        <f>CSV!L1215</f>
        <v>0</v>
      </c>
      <c r="H1216" t="str">
        <f>IFERROR(VLOOKUP(G1216,Sheet3!B:C,2,0),"")</f>
        <v/>
      </c>
      <c r="I1216">
        <v>3</v>
      </c>
      <c r="K1216" t="e">
        <f>VLOOKUP(G1216,Sheet3!B:E,4,0)</f>
        <v>#N/A</v>
      </c>
      <c r="O1216" s="10" t="e">
        <f t="shared" si="18"/>
        <v>#N/A</v>
      </c>
      <c r="P1216" s="11" t="e">
        <f>VLOOKUP(C1216,DE_PARA!H:I,2,0)</f>
        <v>#N/A</v>
      </c>
      <c r="Q1216" s="11" t="e">
        <f>VLOOKUP(F1216,'BASE CONTATOS'!C:D,2,0)</f>
        <v>#N/A</v>
      </c>
    </row>
    <row r="1217" spans="2:17" hidden="1" x14ac:dyDescent="0.3">
      <c r="B1217">
        <f>CSV!M1216</f>
        <v>0</v>
      </c>
      <c r="C1217">
        <f>CSV!O1216</f>
        <v>0</v>
      </c>
      <c r="D1217" s="6">
        <f>CSV!P1216</f>
        <v>0</v>
      </c>
      <c r="F1217">
        <f>CSV!K1216</f>
        <v>0</v>
      </c>
      <c r="G1217">
        <f>CSV!L1216</f>
        <v>0</v>
      </c>
      <c r="H1217" t="str">
        <f>IFERROR(VLOOKUP(G1217,Sheet3!B:C,2,0),"")</f>
        <v/>
      </c>
      <c r="I1217">
        <v>7</v>
      </c>
      <c r="K1217" t="e">
        <f>VLOOKUP(G1217,Sheet3!B:E,4,0)</f>
        <v>#N/A</v>
      </c>
      <c r="O1217" s="10" t="e">
        <f t="shared" si="18"/>
        <v>#N/A</v>
      </c>
      <c r="P1217" s="11" t="e">
        <f>VLOOKUP(C1217,DE_PARA!H:I,2,0)</f>
        <v>#N/A</v>
      </c>
      <c r="Q1217" s="11" t="e">
        <f>VLOOKUP(F1217,'BASE CONTATOS'!C:D,2,0)</f>
        <v>#N/A</v>
      </c>
    </row>
    <row r="1218" spans="2:17" hidden="1" x14ac:dyDescent="0.3">
      <c r="B1218">
        <f>CSV!M1217</f>
        <v>0</v>
      </c>
      <c r="C1218">
        <f>CSV!O1217</f>
        <v>0</v>
      </c>
      <c r="D1218" s="6">
        <f>CSV!P1217</f>
        <v>0</v>
      </c>
      <c r="F1218">
        <f>CSV!K1217</f>
        <v>0</v>
      </c>
      <c r="G1218">
        <f>CSV!L1217</f>
        <v>0</v>
      </c>
      <c r="H1218" t="str">
        <f>IFERROR(VLOOKUP(G1218,Sheet3!B:C,2,0),"")</f>
        <v/>
      </c>
      <c r="I1218">
        <v>1</v>
      </c>
      <c r="K1218" t="e">
        <f>VLOOKUP(G1218,Sheet3!B:E,4,0)</f>
        <v>#N/A</v>
      </c>
      <c r="O1218" s="10" t="e">
        <f t="shared" si="18"/>
        <v>#N/A</v>
      </c>
      <c r="P1218" s="11" t="e">
        <f>VLOOKUP(C1218,DE_PARA!H:I,2,0)</f>
        <v>#N/A</v>
      </c>
      <c r="Q1218" s="11" t="e">
        <f>VLOOKUP(F1218,'BASE CONTATOS'!C:D,2,0)</f>
        <v>#N/A</v>
      </c>
    </row>
    <row r="1219" spans="2:17" hidden="1" x14ac:dyDescent="0.3">
      <c r="B1219">
        <f>CSV!M1218</f>
        <v>0</v>
      </c>
      <c r="C1219">
        <f>CSV!O1218</f>
        <v>0</v>
      </c>
      <c r="D1219" s="6">
        <f>CSV!P1218</f>
        <v>0</v>
      </c>
      <c r="F1219">
        <f>CSV!K1218</f>
        <v>0</v>
      </c>
      <c r="G1219">
        <f>CSV!L1218</f>
        <v>0</v>
      </c>
      <c r="H1219" t="str">
        <f>IFERROR(VLOOKUP(G1219,Sheet3!B:C,2,0),"")</f>
        <v/>
      </c>
      <c r="I1219">
        <v>10</v>
      </c>
      <c r="K1219" t="e">
        <f>VLOOKUP(G1219,Sheet3!B:E,4,0)</f>
        <v>#N/A</v>
      </c>
      <c r="O1219" s="10" t="e">
        <f t="shared" ref="O1219:O1282" si="19">IF(K1219&gt;0,K1219,"PENDENTE")</f>
        <v>#N/A</v>
      </c>
      <c r="P1219" s="11" t="e">
        <f>VLOOKUP(C1219,DE_PARA!H:I,2,0)</f>
        <v>#N/A</v>
      </c>
      <c r="Q1219" s="11" t="e">
        <f>VLOOKUP(F1219,'BASE CONTATOS'!C:D,2,0)</f>
        <v>#N/A</v>
      </c>
    </row>
    <row r="1220" spans="2:17" hidden="1" x14ac:dyDescent="0.3">
      <c r="B1220">
        <f>CSV!M1219</f>
        <v>0</v>
      </c>
      <c r="C1220">
        <f>CSV!O1219</f>
        <v>0</v>
      </c>
      <c r="D1220" s="6">
        <f>CSV!P1219</f>
        <v>0</v>
      </c>
      <c r="F1220">
        <f>CSV!K1219</f>
        <v>0</v>
      </c>
      <c r="G1220">
        <f>CSV!L1219</f>
        <v>0</v>
      </c>
      <c r="H1220" t="str">
        <f>IFERROR(VLOOKUP(G1220,Sheet3!B:C,2,0),"")</f>
        <v/>
      </c>
      <c r="I1220">
        <v>3</v>
      </c>
      <c r="K1220" t="e">
        <f>VLOOKUP(G1220,Sheet3!B:E,4,0)</f>
        <v>#N/A</v>
      </c>
      <c r="O1220" s="10" t="e">
        <f t="shared" si="19"/>
        <v>#N/A</v>
      </c>
      <c r="P1220" s="11" t="e">
        <f>VLOOKUP(C1220,DE_PARA!H:I,2,0)</f>
        <v>#N/A</v>
      </c>
      <c r="Q1220" s="11" t="e">
        <f>VLOOKUP(F1220,'BASE CONTATOS'!C:D,2,0)</f>
        <v>#N/A</v>
      </c>
    </row>
    <row r="1221" spans="2:17" hidden="1" x14ac:dyDescent="0.3">
      <c r="B1221">
        <f>CSV!M1220</f>
        <v>0</v>
      </c>
      <c r="C1221">
        <f>CSV!O1220</f>
        <v>0</v>
      </c>
      <c r="D1221" s="6">
        <f>CSV!P1220</f>
        <v>0</v>
      </c>
      <c r="F1221">
        <f>CSV!K1220</f>
        <v>0</v>
      </c>
      <c r="G1221">
        <f>CSV!L1220</f>
        <v>0</v>
      </c>
      <c r="H1221" t="str">
        <f>IFERROR(VLOOKUP(G1221,Sheet3!B:C,2,0),"")</f>
        <v/>
      </c>
      <c r="I1221">
        <v>7</v>
      </c>
      <c r="K1221" t="e">
        <f>VLOOKUP(G1221,Sheet3!B:E,4,0)</f>
        <v>#N/A</v>
      </c>
      <c r="O1221" s="10" t="e">
        <f t="shared" si="19"/>
        <v>#N/A</v>
      </c>
      <c r="P1221" s="11" t="e">
        <f>VLOOKUP(C1221,DE_PARA!H:I,2,0)</f>
        <v>#N/A</v>
      </c>
      <c r="Q1221" s="11" t="e">
        <f>VLOOKUP(F1221,'BASE CONTATOS'!C:D,2,0)</f>
        <v>#N/A</v>
      </c>
    </row>
    <row r="1222" spans="2:17" hidden="1" x14ac:dyDescent="0.3">
      <c r="B1222">
        <f>CSV!M1221</f>
        <v>0</v>
      </c>
      <c r="C1222">
        <f>CSV!O1221</f>
        <v>0</v>
      </c>
      <c r="D1222" s="6">
        <f>CSV!P1221</f>
        <v>0</v>
      </c>
      <c r="F1222">
        <f>CSV!K1221</f>
        <v>0</v>
      </c>
      <c r="G1222">
        <f>CSV!L1221</f>
        <v>0</v>
      </c>
      <c r="H1222" t="str">
        <f>IFERROR(VLOOKUP(G1222,Sheet3!B:C,2,0),"")</f>
        <v/>
      </c>
      <c r="I1222">
        <v>10</v>
      </c>
      <c r="K1222" t="e">
        <f>VLOOKUP(G1222,Sheet3!B:E,4,0)</f>
        <v>#N/A</v>
      </c>
      <c r="O1222" s="10" t="e">
        <f t="shared" si="19"/>
        <v>#N/A</v>
      </c>
      <c r="P1222" s="11" t="e">
        <f>VLOOKUP(C1222,DE_PARA!H:I,2,0)</f>
        <v>#N/A</v>
      </c>
      <c r="Q1222" s="11" t="e">
        <f>VLOOKUP(F1222,'BASE CONTATOS'!C:D,2,0)</f>
        <v>#N/A</v>
      </c>
    </row>
    <row r="1223" spans="2:17" hidden="1" x14ac:dyDescent="0.3">
      <c r="B1223">
        <f>CSV!M1222</f>
        <v>0</v>
      </c>
      <c r="C1223">
        <f>CSV!O1222</f>
        <v>0</v>
      </c>
      <c r="D1223" s="6">
        <f>CSV!P1222</f>
        <v>0</v>
      </c>
      <c r="F1223">
        <f>CSV!K1222</f>
        <v>0</v>
      </c>
      <c r="G1223">
        <f>CSV!L1222</f>
        <v>0</v>
      </c>
      <c r="H1223" t="str">
        <f>IFERROR(VLOOKUP(G1223,Sheet3!B:C,2,0),"")</f>
        <v/>
      </c>
      <c r="I1223">
        <v>4</v>
      </c>
      <c r="K1223" t="e">
        <f>VLOOKUP(G1223,Sheet3!B:E,4,0)</f>
        <v>#N/A</v>
      </c>
      <c r="O1223" s="10" t="e">
        <f t="shared" si="19"/>
        <v>#N/A</v>
      </c>
      <c r="P1223" s="11" t="e">
        <f>VLOOKUP(C1223,DE_PARA!H:I,2,0)</f>
        <v>#N/A</v>
      </c>
      <c r="Q1223" s="11" t="e">
        <f>VLOOKUP(F1223,'BASE CONTATOS'!C:D,2,0)</f>
        <v>#N/A</v>
      </c>
    </row>
    <row r="1224" spans="2:17" hidden="1" x14ac:dyDescent="0.3">
      <c r="B1224">
        <f>CSV!M1223</f>
        <v>0</v>
      </c>
      <c r="C1224">
        <f>CSV!O1223</f>
        <v>0</v>
      </c>
      <c r="D1224" s="6">
        <f>CSV!P1223</f>
        <v>0</v>
      </c>
      <c r="F1224">
        <f>CSV!K1223</f>
        <v>0</v>
      </c>
      <c r="G1224">
        <f>CSV!L1223</f>
        <v>0</v>
      </c>
      <c r="H1224" t="str">
        <f>IFERROR(VLOOKUP(G1224,Sheet3!B:C,2,0),"")</f>
        <v/>
      </c>
      <c r="I1224">
        <v>4</v>
      </c>
      <c r="K1224" t="e">
        <f>VLOOKUP(G1224,Sheet3!B:E,4,0)</f>
        <v>#N/A</v>
      </c>
      <c r="O1224" s="10" t="e">
        <f t="shared" si="19"/>
        <v>#N/A</v>
      </c>
      <c r="P1224" s="11" t="e">
        <f>VLOOKUP(C1224,DE_PARA!H:I,2,0)</f>
        <v>#N/A</v>
      </c>
      <c r="Q1224" s="11" t="e">
        <f>VLOOKUP(F1224,'BASE CONTATOS'!C:D,2,0)</f>
        <v>#N/A</v>
      </c>
    </row>
    <row r="1225" spans="2:17" hidden="1" x14ac:dyDescent="0.3">
      <c r="B1225">
        <f>CSV!M1224</f>
        <v>0</v>
      </c>
      <c r="C1225">
        <f>CSV!O1224</f>
        <v>0</v>
      </c>
      <c r="D1225" s="6">
        <f>CSV!P1224</f>
        <v>0</v>
      </c>
      <c r="F1225">
        <f>CSV!K1224</f>
        <v>0</v>
      </c>
      <c r="G1225">
        <f>CSV!L1224</f>
        <v>0</v>
      </c>
      <c r="H1225" t="str">
        <f>IFERROR(VLOOKUP(G1225,Sheet3!B:C,2,0),"")</f>
        <v/>
      </c>
      <c r="I1225">
        <v>8</v>
      </c>
      <c r="K1225" t="e">
        <f>VLOOKUP(G1225,Sheet3!B:E,4,0)</f>
        <v>#N/A</v>
      </c>
      <c r="O1225" s="10" t="e">
        <f t="shared" si="19"/>
        <v>#N/A</v>
      </c>
      <c r="P1225" s="11" t="e">
        <f>VLOOKUP(C1225,DE_PARA!H:I,2,0)</f>
        <v>#N/A</v>
      </c>
      <c r="Q1225" s="11" t="e">
        <f>VLOOKUP(F1225,'BASE CONTATOS'!C:D,2,0)</f>
        <v>#N/A</v>
      </c>
    </row>
    <row r="1226" spans="2:17" hidden="1" x14ac:dyDescent="0.3">
      <c r="B1226">
        <f>CSV!M1225</f>
        <v>0</v>
      </c>
      <c r="C1226">
        <f>CSV!O1225</f>
        <v>0</v>
      </c>
      <c r="D1226" s="6">
        <f>CSV!P1225</f>
        <v>0</v>
      </c>
      <c r="F1226">
        <f>CSV!K1225</f>
        <v>0</v>
      </c>
      <c r="G1226">
        <f>CSV!L1225</f>
        <v>0</v>
      </c>
      <c r="H1226" t="str">
        <f>IFERROR(VLOOKUP(G1226,Sheet3!B:C,2,0),"")</f>
        <v/>
      </c>
      <c r="I1226">
        <v>5</v>
      </c>
      <c r="K1226" t="e">
        <f>VLOOKUP(G1226,Sheet3!B:E,4,0)</f>
        <v>#N/A</v>
      </c>
      <c r="O1226" s="10" t="e">
        <f t="shared" si="19"/>
        <v>#N/A</v>
      </c>
      <c r="P1226" s="11" t="e">
        <f>VLOOKUP(C1226,DE_PARA!H:I,2,0)</f>
        <v>#N/A</v>
      </c>
      <c r="Q1226" s="11" t="e">
        <f>VLOOKUP(F1226,'BASE CONTATOS'!C:D,2,0)</f>
        <v>#N/A</v>
      </c>
    </row>
    <row r="1227" spans="2:17" hidden="1" x14ac:dyDescent="0.3">
      <c r="B1227">
        <f>CSV!M1226</f>
        <v>0</v>
      </c>
      <c r="C1227">
        <f>CSV!O1226</f>
        <v>0</v>
      </c>
      <c r="D1227" s="6">
        <f>CSV!P1226</f>
        <v>0</v>
      </c>
      <c r="F1227">
        <f>CSV!K1226</f>
        <v>0</v>
      </c>
      <c r="G1227">
        <f>CSV!L1226</f>
        <v>0</v>
      </c>
      <c r="H1227" t="str">
        <f>IFERROR(VLOOKUP(G1227,Sheet3!B:C,2,0),"")</f>
        <v/>
      </c>
      <c r="I1227">
        <v>3</v>
      </c>
      <c r="K1227" t="e">
        <f>VLOOKUP(G1227,Sheet3!B:E,4,0)</f>
        <v>#N/A</v>
      </c>
      <c r="O1227" s="10" t="e">
        <f t="shared" si="19"/>
        <v>#N/A</v>
      </c>
      <c r="P1227" s="11" t="e">
        <f>VLOOKUP(C1227,DE_PARA!H:I,2,0)</f>
        <v>#N/A</v>
      </c>
      <c r="Q1227" s="11" t="e">
        <f>VLOOKUP(F1227,'BASE CONTATOS'!C:D,2,0)</f>
        <v>#N/A</v>
      </c>
    </row>
    <row r="1228" spans="2:17" hidden="1" x14ac:dyDescent="0.3">
      <c r="B1228">
        <f>CSV!M1227</f>
        <v>0</v>
      </c>
      <c r="C1228">
        <f>CSV!O1227</f>
        <v>0</v>
      </c>
      <c r="D1228" s="6">
        <f>CSV!P1227</f>
        <v>0</v>
      </c>
      <c r="F1228">
        <f>CSV!K1227</f>
        <v>0</v>
      </c>
      <c r="G1228">
        <f>CSV!L1227</f>
        <v>0</v>
      </c>
      <c r="H1228" t="str">
        <f>IFERROR(VLOOKUP(G1228,Sheet3!B:C,2,0),"")</f>
        <v/>
      </c>
      <c r="I1228">
        <v>2</v>
      </c>
      <c r="K1228" t="e">
        <f>VLOOKUP(G1228,Sheet3!B:E,4,0)</f>
        <v>#N/A</v>
      </c>
      <c r="O1228" s="10" t="e">
        <f t="shared" si="19"/>
        <v>#N/A</v>
      </c>
      <c r="P1228" s="11" t="e">
        <f>VLOOKUP(C1228,DE_PARA!H:I,2,0)</f>
        <v>#N/A</v>
      </c>
      <c r="Q1228" s="11" t="e">
        <f>VLOOKUP(F1228,'BASE CONTATOS'!C:D,2,0)</f>
        <v>#N/A</v>
      </c>
    </row>
    <row r="1229" spans="2:17" hidden="1" x14ac:dyDescent="0.3">
      <c r="B1229">
        <f>CSV!M1228</f>
        <v>0</v>
      </c>
      <c r="C1229">
        <f>CSV!O1228</f>
        <v>0</v>
      </c>
      <c r="D1229" s="6">
        <f>CSV!P1228</f>
        <v>0</v>
      </c>
      <c r="F1229">
        <f>CSV!K1228</f>
        <v>0</v>
      </c>
      <c r="G1229">
        <f>CSV!L1228</f>
        <v>0</v>
      </c>
      <c r="H1229" t="str">
        <f>IFERROR(VLOOKUP(G1229,Sheet3!B:C,2,0),"")</f>
        <v/>
      </c>
      <c r="I1229">
        <v>3</v>
      </c>
      <c r="K1229" t="e">
        <f>VLOOKUP(G1229,Sheet3!B:E,4,0)</f>
        <v>#N/A</v>
      </c>
      <c r="O1229" s="10" t="e">
        <f t="shared" si="19"/>
        <v>#N/A</v>
      </c>
      <c r="P1229" s="11" t="e">
        <f>VLOOKUP(C1229,DE_PARA!H:I,2,0)</f>
        <v>#N/A</v>
      </c>
      <c r="Q1229" s="11" t="e">
        <f>VLOOKUP(F1229,'BASE CONTATOS'!C:D,2,0)</f>
        <v>#N/A</v>
      </c>
    </row>
    <row r="1230" spans="2:17" hidden="1" x14ac:dyDescent="0.3">
      <c r="B1230">
        <f>CSV!M1229</f>
        <v>0</v>
      </c>
      <c r="C1230">
        <f>CSV!O1229</f>
        <v>0</v>
      </c>
      <c r="D1230" s="6">
        <f>CSV!P1229</f>
        <v>0</v>
      </c>
      <c r="F1230">
        <f>CSV!K1229</f>
        <v>0</v>
      </c>
      <c r="G1230">
        <f>CSV!L1229</f>
        <v>0</v>
      </c>
      <c r="H1230" t="str">
        <f>IFERROR(VLOOKUP(G1230,Sheet3!B:C,2,0),"")</f>
        <v/>
      </c>
      <c r="I1230">
        <v>2</v>
      </c>
      <c r="K1230" t="e">
        <f>VLOOKUP(G1230,Sheet3!B:E,4,0)</f>
        <v>#N/A</v>
      </c>
      <c r="O1230" s="10" t="e">
        <f t="shared" si="19"/>
        <v>#N/A</v>
      </c>
      <c r="P1230" s="11" t="e">
        <f>VLOOKUP(C1230,DE_PARA!H:I,2,0)</f>
        <v>#N/A</v>
      </c>
      <c r="Q1230" s="11" t="e">
        <f>VLOOKUP(F1230,'BASE CONTATOS'!C:D,2,0)</f>
        <v>#N/A</v>
      </c>
    </row>
    <row r="1231" spans="2:17" hidden="1" x14ac:dyDescent="0.3">
      <c r="B1231">
        <f>CSV!M1230</f>
        <v>0</v>
      </c>
      <c r="C1231">
        <f>CSV!O1230</f>
        <v>0</v>
      </c>
      <c r="D1231" s="6">
        <f>CSV!P1230</f>
        <v>0</v>
      </c>
      <c r="F1231">
        <f>CSV!K1230</f>
        <v>0</v>
      </c>
      <c r="G1231">
        <f>CSV!L1230</f>
        <v>0</v>
      </c>
      <c r="H1231" t="str">
        <f>IFERROR(VLOOKUP(G1231,Sheet3!B:C,2,0),"")</f>
        <v/>
      </c>
      <c r="I1231">
        <v>1</v>
      </c>
      <c r="K1231" t="e">
        <f>VLOOKUP(G1231,Sheet3!B:E,4,0)</f>
        <v>#N/A</v>
      </c>
      <c r="O1231" s="10" t="e">
        <f t="shared" si="19"/>
        <v>#N/A</v>
      </c>
      <c r="P1231" s="11" t="e">
        <f>VLOOKUP(C1231,DE_PARA!H:I,2,0)</f>
        <v>#N/A</v>
      </c>
      <c r="Q1231" s="11" t="e">
        <f>VLOOKUP(F1231,'BASE CONTATOS'!C:D,2,0)</f>
        <v>#N/A</v>
      </c>
    </row>
    <row r="1232" spans="2:17" hidden="1" x14ac:dyDescent="0.3">
      <c r="B1232">
        <f>CSV!M1231</f>
        <v>0</v>
      </c>
      <c r="C1232">
        <f>CSV!O1231</f>
        <v>0</v>
      </c>
      <c r="D1232" s="6">
        <f>CSV!P1231</f>
        <v>0</v>
      </c>
      <c r="F1232">
        <f>CSV!K1231</f>
        <v>0</v>
      </c>
      <c r="G1232">
        <f>CSV!L1231</f>
        <v>0</v>
      </c>
      <c r="H1232" t="str">
        <f>IFERROR(VLOOKUP(G1232,Sheet3!B:C,2,0),"")</f>
        <v/>
      </c>
      <c r="I1232">
        <v>5</v>
      </c>
      <c r="K1232" t="e">
        <f>VLOOKUP(G1232,Sheet3!B:E,4,0)</f>
        <v>#N/A</v>
      </c>
      <c r="O1232" s="10" t="e">
        <f t="shared" si="19"/>
        <v>#N/A</v>
      </c>
      <c r="P1232" s="11" t="e">
        <f>VLOOKUP(C1232,DE_PARA!H:I,2,0)</f>
        <v>#N/A</v>
      </c>
      <c r="Q1232" s="11" t="e">
        <f>VLOOKUP(F1232,'BASE CONTATOS'!C:D,2,0)</f>
        <v>#N/A</v>
      </c>
    </row>
    <row r="1233" spans="2:17" hidden="1" x14ac:dyDescent="0.3">
      <c r="B1233">
        <f>CSV!M1232</f>
        <v>0</v>
      </c>
      <c r="C1233">
        <f>CSV!O1232</f>
        <v>0</v>
      </c>
      <c r="D1233" s="6">
        <f>CSV!P1232</f>
        <v>0</v>
      </c>
      <c r="F1233">
        <f>CSV!K1232</f>
        <v>0</v>
      </c>
      <c r="G1233">
        <f>CSV!L1232</f>
        <v>0</v>
      </c>
      <c r="H1233" t="str">
        <f>IFERROR(VLOOKUP(G1233,Sheet3!B:C,2,0),"")</f>
        <v/>
      </c>
      <c r="I1233">
        <v>5</v>
      </c>
      <c r="K1233" t="e">
        <f>VLOOKUP(G1233,Sheet3!B:E,4,0)</f>
        <v>#N/A</v>
      </c>
      <c r="O1233" s="10" t="e">
        <f t="shared" si="19"/>
        <v>#N/A</v>
      </c>
      <c r="P1233" s="11" t="e">
        <f>VLOOKUP(C1233,DE_PARA!H:I,2,0)</f>
        <v>#N/A</v>
      </c>
      <c r="Q1233" s="11" t="e">
        <f>VLOOKUP(F1233,'BASE CONTATOS'!C:D,2,0)</f>
        <v>#N/A</v>
      </c>
    </row>
    <row r="1234" spans="2:17" hidden="1" x14ac:dyDescent="0.3">
      <c r="B1234">
        <f>CSV!M1233</f>
        <v>0</v>
      </c>
      <c r="C1234">
        <f>CSV!O1233</f>
        <v>0</v>
      </c>
      <c r="D1234" s="6">
        <f>CSV!P1233</f>
        <v>0</v>
      </c>
      <c r="F1234">
        <f>CSV!K1233</f>
        <v>0</v>
      </c>
      <c r="G1234">
        <f>CSV!L1233</f>
        <v>0</v>
      </c>
      <c r="H1234" t="str">
        <f>IFERROR(VLOOKUP(G1234,Sheet3!B:C,2,0),"")</f>
        <v/>
      </c>
      <c r="I1234">
        <v>4</v>
      </c>
      <c r="K1234" t="e">
        <f>VLOOKUP(G1234,Sheet3!B:E,4,0)</f>
        <v>#N/A</v>
      </c>
      <c r="O1234" s="10" t="e">
        <f t="shared" si="19"/>
        <v>#N/A</v>
      </c>
      <c r="P1234" s="11" t="e">
        <f>VLOOKUP(C1234,DE_PARA!H:I,2,0)</f>
        <v>#N/A</v>
      </c>
      <c r="Q1234" s="11" t="e">
        <f>VLOOKUP(F1234,'BASE CONTATOS'!C:D,2,0)</f>
        <v>#N/A</v>
      </c>
    </row>
    <row r="1235" spans="2:17" hidden="1" x14ac:dyDescent="0.3">
      <c r="B1235">
        <f>CSV!M1234</f>
        <v>0</v>
      </c>
      <c r="C1235">
        <f>CSV!O1234</f>
        <v>0</v>
      </c>
      <c r="D1235" s="6">
        <f>CSV!P1234</f>
        <v>0</v>
      </c>
      <c r="F1235">
        <f>CSV!K1234</f>
        <v>0</v>
      </c>
      <c r="G1235">
        <f>CSV!L1234</f>
        <v>0</v>
      </c>
      <c r="H1235" t="str">
        <f>IFERROR(VLOOKUP(G1235,Sheet3!B:C,2,0),"")</f>
        <v/>
      </c>
      <c r="I1235">
        <v>5</v>
      </c>
      <c r="K1235" t="e">
        <f>VLOOKUP(G1235,Sheet3!B:E,4,0)</f>
        <v>#N/A</v>
      </c>
      <c r="O1235" s="10" t="e">
        <f t="shared" si="19"/>
        <v>#N/A</v>
      </c>
      <c r="P1235" s="11" t="e">
        <f>VLOOKUP(C1235,DE_PARA!H:I,2,0)</f>
        <v>#N/A</v>
      </c>
      <c r="Q1235" s="11" t="e">
        <f>VLOOKUP(F1235,'BASE CONTATOS'!C:D,2,0)</f>
        <v>#N/A</v>
      </c>
    </row>
    <row r="1236" spans="2:17" hidden="1" x14ac:dyDescent="0.3">
      <c r="B1236">
        <f>CSV!M1235</f>
        <v>0</v>
      </c>
      <c r="C1236">
        <f>CSV!O1235</f>
        <v>0</v>
      </c>
      <c r="D1236" s="6">
        <f>CSV!P1235</f>
        <v>0</v>
      </c>
      <c r="F1236">
        <f>CSV!K1235</f>
        <v>0</v>
      </c>
      <c r="G1236">
        <f>CSV!L1235</f>
        <v>0</v>
      </c>
      <c r="H1236" t="str">
        <f>IFERROR(VLOOKUP(G1236,Sheet3!B:C,2,0),"")</f>
        <v/>
      </c>
      <c r="I1236">
        <v>9</v>
      </c>
      <c r="K1236" t="e">
        <f>VLOOKUP(G1236,Sheet3!B:E,4,0)</f>
        <v>#N/A</v>
      </c>
      <c r="O1236" s="10" t="e">
        <f t="shared" si="19"/>
        <v>#N/A</v>
      </c>
      <c r="P1236" s="11" t="e">
        <f>VLOOKUP(C1236,DE_PARA!H:I,2,0)</f>
        <v>#N/A</v>
      </c>
      <c r="Q1236" s="11" t="e">
        <f>VLOOKUP(F1236,'BASE CONTATOS'!C:D,2,0)</f>
        <v>#N/A</v>
      </c>
    </row>
    <row r="1237" spans="2:17" hidden="1" x14ac:dyDescent="0.3">
      <c r="B1237">
        <f>CSV!M1236</f>
        <v>0</v>
      </c>
      <c r="C1237">
        <f>CSV!O1236</f>
        <v>0</v>
      </c>
      <c r="D1237" s="6">
        <f>CSV!P1236</f>
        <v>0</v>
      </c>
      <c r="F1237">
        <f>CSV!K1236</f>
        <v>0</v>
      </c>
      <c r="G1237">
        <f>CSV!L1236</f>
        <v>0</v>
      </c>
      <c r="H1237" t="str">
        <f>IFERROR(VLOOKUP(G1237,Sheet3!B:C,2,0),"")</f>
        <v/>
      </c>
      <c r="I1237">
        <v>10</v>
      </c>
      <c r="K1237" t="e">
        <f>VLOOKUP(G1237,Sheet3!B:E,4,0)</f>
        <v>#N/A</v>
      </c>
      <c r="O1237" s="10" t="e">
        <f t="shared" si="19"/>
        <v>#N/A</v>
      </c>
      <c r="P1237" s="11" t="e">
        <f>VLOOKUP(C1237,DE_PARA!H:I,2,0)</f>
        <v>#N/A</v>
      </c>
      <c r="Q1237" s="11" t="e">
        <f>VLOOKUP(F1237,'BASE CONTATOS'!C:D,2,0)</f>
        <v>#N/A</v>
      </c>
    </row>
    <row r="1238" spans="2:17" hidden="1" x14ac:dyDescent="0.3">
      <c r="B1238">
        <f>CSV!M1237</f>
        <v>0</v>
      </c>
      <c r="C1238">
        <f>CSV!O1237</f>
        <v>0</v>
      </c>
      <c r="D1238" s="6">
        <f>CSV!P1237</f>
        <v>0</v>
      </c>
      <c r="F1238">
        <f>CSV!K1237</f>
        <v>0</v>
      </c>
      <c r="G1238">
        <f>CSV!L1237</f>
        <v>0</v>
      </c>
      <c r="H1238" t="str">
        <f>IFERROR(VLOOKUP(G1238,Sheet3!B:C,2,0),"")</f>
        <v/>
      </c>
      <c r="I1238">
        <v>6</v>
      </c>
      <c r="K1238" t="e">
        <f>VLOOKUP(G1238,Sheet3!B:E,4,0)</f>
        <v>#N/A</v>
      </c>
      <c r="O1238" s="10" t="e">
        <f t="shared" si="19"/>
        <v>#N/A</v>
      </c>
      <c r="P1238" s="11" t="e">
        <f>VLOOKUP(C1238,DE_PARA!H:I,2,0)</f>
        <v>#N/A</v>
      </c>
      <c r="Q1238" s="11" t="e">
        <f>VLOOKUP(F1238,'BASE CONTATOS'!C:D,2,0)</f>
        <v>#N/A</v>
      </c>
    </row>
    <row r="1239" spans="2:17" hidden="1" x14ac:dyDescent="0.3">
      <c r="B1239">
        <f>CSV!M1238</f>
        <v>0</v>
      </c>
      <c r="C1239">
        <f>CSV!O1238</f>
        <v>0</v>
      </c>
      <c r="D1239" s="6">
        <f>CSV!P1238</f>
        <v>0</v>
      </c>
      <c r="F1239">
        <f>CSV!K1238</f>
        <v>0</v>
      </c>
      <c r="G1239">
        <f>CSV!L1238</f>
        <v>0</v>
      </c>
      <c r="H1239" t="str">
        <f>IFERROR(VLOOKUP(G1239,Sheet3!B:C,2,0),"")</f>
        <v/>
      </c>
      <c r="I1239">
        <v>4</v>
      </c>
      <c r="K1239" t="e">
        <f>VLOOKUP(G1239,Sheet3!B:E,4,0)</f>
        <v>#N/A</v>
      </c>
      <c r="O1239" s="10" t="e">
        <f t="shared" si="19"/>
        <v>#N/A</v>
      </c>
      <c r="P1239" s="11" t="e">
        <f>VLOOKUP(C1239,DE_PARA!H:I,2,0)</f>
        <v>#N/A</v>
      </c>
      <c r="Q1239" s="11" t="e">
        <f>VLOOKUP(F1239,'BASE CONTATOS'!C:D,2,0)</f>
        <v>#N/A</v>
      </c>
    </row>
    <row r="1240" spans="2:17" hidden="1" x14ac:dyDescent="0.3">
      <c r="B1240">
        <f>CSV!M1239</f>
        <v>0</v>
      </c>
      <c r="C1240">
        <f>CSV!O1239</f>
        <v>0</v>
      </c>
      <c r="D1240" s="6">
        <f>CSV!P1239</f>
        <v>0</v>
      </c>
      <c r="F1240">
        <f>CSV!K1239</f>
        <v>0</v>
      </c>
      <c r="G1240">
        <f>CSV!L1239</f>
        <v>0</v>
      </c>
      <c r="H1240" t="str">
        <f>IFERROR(VLOOKUP(G1240,Sheet3!B:C,2,0),"")</f>
        <v/>
      </c>
      <c r="I1240">
        <v>3</v>
      </c>
      <c r="K1240" t="e">
        <f>VLOOKUP(G1240,Sheet3!B:E,4,0)</f>
        <v>#N/A</v>
      </c>
      <c r="O1240" s="10" t="e">
        <f t="shared" si="19"/>
        <v>#N/A</v>
      </c>
      <c r="P1240" s="11" t="e">
        <f>VLOOKUP(C1240,DE_PARA!H:I,2,0)</f>
        <v>#N/A</v>
      </c>
      <c r="Q1240" s="11" t="e">
        <f>VLOOKUP(F1240,'BASE CONTATOS'!C:D,2,0)</f>
        <v>#N/A</v>
      </c>
    </row>
    <row r="1241" spans="2:17" hidden="1" x14ac:dyDescent="0.3">
      <c r="B1241">
        <f>CSV!M1240</f>
        <v>0</v>
      </c>
      <c r="C1241">
        <f>CSV!O1240</f>
        <v>0</v>
      </c>
      <c r="D1241" s="6">
        <f>CSV!P1240</f>
        <v>0</v>
      </c>
      <c r="F1241">
        <f>CSV!K1240</f>
        <v>0</v>
      </c>
      <c r="G1241">
        <f>CSV!L1240</f>
        <v>0</v>
      </c>
      <c r="H1241" t="str">
        <f>IFERROR(VLOOKUP(G1241,Sheet3!B:C,2,0),"")</f>
        <v/>
      </c>
      <c r="I1241">
        <v>7</v>
      </c>
      <c r="K1241" t="e">
        <f>VLOOKUP(G1241,Sheet3!B:E,4,0)</f>
        <v>#N/A</v>
      </c>
      <c r="O1241" s="10" t="e">
        <f t="shared" si="19"/>
        <v>#N/A</v>
      </c>
      <c r="P1241" s="11" t="e">
        <f>VLOOKUP(C1241,DE_PARA!H:I,2,0)</f>
        <v>#N/A</v>
      </c>
      <c r="Q1241" s="11" t="e">
        <f>VLOOKUP(F1241,'BASE CONTATOS'!C:D,2,0)</f>
        <v>#N/A</v>
      </c>
    </row>
    <row r="1242" spans="2:17" hidden="1" x14ac:dyDescent="0.3">
      <c r="B1242">
        <f>CSV!M1241</f>
        <v>0</v>
      </c>
      <c r="C1242">
        <f>CSV!O1241</f>
        <v>0</v>
      </c>
      <c r="D1242" s="6">
        <f>CSV!P1241</f>
        <v>0</v>
      </c>
      <c r="F1242">
        <f>CSV!K1241</f>
        <v>0</v>
      </c>
      <c r="G1242">
        <f>CSV!L1241</f>
        <v>0</v>
      </c>
      <c r="H1242" t="str">
        <f>IFERROR(VLOOKUP(G1242,Sheet3!B:C,2,0),"")</f>
        <v/>
      </c>
      <c r="I1242">
        <v>5</v>
      </c>
      <c r="K1242" t="e">
        <f>VLOOKUP(G1242,Sheet3!B:E,4,0)</f>
        <v>#N/A</v>
      </c>
      <c r="O1242" s="10" t="e">
        <f t="shared" si="19"/>
        <v>#N/A</v>
      </c>
      <c r="P1242" s="11" t="e">
        <f>VLOOKUP(C1242,DE_PARA!H:I,2,0)</f>
        <v>#N/A</v>
      </c>
      <c r="Q1242" s="11" t="e">
        <f>VLOOKUP(F1242,'BASE CONTATOS'!C:D,2,0)</f>
        <v>#N/A</v>
      </c>
    </row>
    <row r="1243" spans="2:17" hidden="1" x14ac:dyDescent="0.3">
      <c r="B1243">
        <f>CSV!M1242</f>
        <v>0</v>
      </c>
      <c r="C1243">
        <f>CSV!O1242</f>
        <v>0</v>
      </c>
      <c r="D1243" s="6">
        <f>CSV!P1242</f>
        <v>0</v>
      </c>
      <c r="F1243">
        <f>CSV!K1242</f>
        <v>0</v>
      </c>
      <c r="G1243">
        <f>CSV!L1242</f>
        <v>0</v>
      </c>
      <c r="H1243" t="str">
        <f>IFERROR(VLOOKUP(G1243,Sheet3!B:C,2,0),"")</f>
        <v/>
      </c>
      <c r="I1243">
        <v>10</v>
      </c>
      <c r="K1243" t="e">
        <f>VLOOKUP(G1243,Sheet3!B:E,4,0)</f>
        <v>#N/A</v>
      </c>
      <c r="O1243" s="10" t="e">
        <f t="shared" si="19"/>
        <v>#N/A</v>
      </c>
      <c r="P1243" s="11" t="e">
        <f>VLOOKUP(C1243,DE_PARA!H:I,2,0)</f>
        <v>#N/A</v>
      </c>
      <c r="Q1243" s="11" t="e">
        <f>VLOOKUP(F1243,'BASE CONTATOS'!C:D,2,0)</f>
        <v>#N/A</v>
      </c>
    </row>
    <row r="1244" spans="2:17" hidden="1" x14ac:dyDescent="0.3">
      <c r="B1244">
        <f>CSV!M1243</f>
        <v>0</v>
      </c>
      <c r="C1244">
        <f>CSV!O1243</f>
        <v>0</v>
      </c>
      <c r="D1244" s="6">
        <f>CSV!P1243</f>
        <v>0</v>
      </c>
      <c r="F1244">
        <f>CSV!K1243</f>
        <v>0</v>
      </c>
      <c r="G1244">
        <f>CSV!L1243</f>
        <v>0</v>
      </c>
      <c r="H1244" t="str">
        <f>IFERROR(VLOOKUP(G1244,Sheet3!B:C,2,0),"")</f>
        <v/>
      </c>
      <c r="I1244">
        <v>2</v>
      </c>
      <c r="K1244" t="e">
        <f>VLOOKUP(G1244,Sheet3!B:E,4,0)</f>
        <v>#N/A</v>
      </c>
      <c r="O1244" s="10" t="e">
        <f t="shared" si="19"/>
        <v>#N/A</v>
      </c>
      <c r="P1244" s="11" t="e">
        <f>VLOOKUP(C1244,DE_PARA!H:I,2,0)</f>
        <v>#N/A</v>
      </c>
      <c r="Q1244" s="11" t="e">
        <f>VLOOKUP(F1244,'BASE CONTATOS'!C:D,2,0)</f>
        <v>#N/A</v>
      </c>
    </row>
    <row r="1245" spans="2:17" hidden="1" x14ac:dyDescent="0.3">
      <c r="B1245">
        <f>CSV!M1244</f>
        <v>0</v>
      </c>
      <c r="C1245">
        <f>CSV!O1244</f>
        <v>0</v>
      </c>
      <c r="D1245" s="6">
        <f>CSV!P1244</f>
        <v>0</v>
      </c>
      <c r="F1245">
        <f>CSV!K1244</f>
        <v>0</v>
      </c>
      <c r="G1245">
        <f>CSV!L1244</f>
        <v>0</v>
      </c>
      <c r="H1245" t="str">
        <f>IFERROR(VLOOKUP(G1245,Sheet3!B:C,2,0),"")</f>
        <v/>
      </c>
      <c r="I1245">
        <v>1</v>
      </c>
      <c r="K1245" t="e">
        <f>VLOOKUP(G1245,Sheet3!B:E,4,0)</f>
        <v>#N/A</v>
      </c>
      <c r="O1245" s="10" t="e">
        <f t="shared" si="19"/>
        <v>#N/A</v>
      </c>
      <c r="P1245" s="11" t="e">
        <f>VLOOKUP(C1245,DE_PARA!H:I,2,0)</f>
        <v>#N/A</v>
      </c>
      <c r="Q1245" s="11" t="e">
        <f>VLOOKUP(F1245,'BASE CONTATOS'!C:D,2,0)</f>
        <v>#N/A</v>
      </c>
    </row>
    <row r="1246" spans="2:17" hidden="1" x14ac:dyDescent="0.3">
      <c r="B1246">
        <f>CSV!M1245</f>
        <v>0</v>
      </c>
      <c r="C1246">
        <f>CSV!O1245</f>
        <v>0</v>
      </c>
      <c r="D1246" s="6">
        <f>CSV!P1245</f>
        <v>0</v>
      </c>
      <c r="F1246">
        <f>CSV!K1245</f>
        <v>0</v>
      </c>
      <c r="G1246">
        <f>CSV!L1245</f>
        <v>0</v>
      </c>
      <c r="H1246" t="str">
        <f>IFERROR(VLOOKUP(G1246,Sheet3!B:C,2,0),"")</f>
        <v/>
      </c>
      <c r="I1246">
        <v>8</v>
      </c>
      <c r="K1246" t="e">
        <f>VLOOKUP(G1246,Sheet3!B:E,4,0)</f>
        <v>#N/A</v>
      </c>
      <c r="O1246" s="10" t="e">
        <f t="shared" si="19"/>
        <v>#N/A</v>
      </c>
      <c r="P1246" s="11" t="e">
        <f>VLOOKUP(C1246,DE_PARA!H:I,2,0)</f>
        <v>#N/A</v>
      </c>
      <c r="Q1246" s="11" t="e">
        <f>VLOOKUP(F1246,'BASE CONTATOS'!C:D,2,0)</f>
        <v>#N/A</v>
      </c>
    </row>
    <row r="1247" spans="2:17" hidden="1" x14ac:dyDescent="0.3">
      <c r="B1247">
        <f>CSV!M1246</f>
        <v>0</v>
      </c>
      <c r="C1247">
        <f>CSV!O1246</f>
        <v>0</v>
      </c>
      <c r="D1247" s="6">
        <f>CSV!P1246</f>
        <v>0</v>
      </c>
      <c r="F1247">
        <f>CSV!K1246</f>
        <v>0</v>
      </c>
      <c r="G1247">
        <f>CSV!L1246</f>
        <v>0</v>
      </c>
      <c r="H1247" t="str">
        <f>IFERROR(VLOOKUP(G1247,Sheet3!B:C,2,0),"")</f>
        <v/>
      </c>
      <c r="I1247">
        <v>5</v>
      </c>
      <c r="K1247" t="e">
        <f>VLOOKUP(G1247,Sheet3!B:E,4,0)</f>
        <v>#N/A</v>
      </c>
      <c r="O1247" s="10" t="e">
        <f t="shared" si="19"/>
        <v>#N/A</v>
      </c>
      <c r="P1247" s="11" t="e">
        <f>VLOOKUP(C1247,DE_PARA!H:I,2,0)</f>
        <v>#N/A</v>
      </c>
      <c r="Q1247" s="11" t="e">
        <f>VLOOKUP(F1247,'BASE CONTATOS'!C:D,2,0)</f>
        <v>#N/A</v>
      </c>
    </row>
    <row r="1248" spans="2:17" hidden="1" x14ac:dyDescent="0.3">
      <c r="B1248">
        <f>CSV!M1247</f>
        <v>0</v>
      </c>
      <c r="C1248">
        <f>CSV!O1247</f>
        <v>0</v>
      </c>
      <c r="D1248" s="6">
        <f>CSV!P1247</f>
        <v>0</v>
      </c>
      <c r="F1248">
        <f>CSV!K1247</f>
        <v>0</v>
      </c>
      <c r="G1248">
        <f>CSV!L1247</f>
        <v>0</v>
      </c>
      <c r="H1248" t="str">
        <f>IFERROR(VLOOKUP(G1248,Sheet3!B:C,2,0),"")</f>
        <v/>
      </c>
      <c r="I1248">
        <v>7</v>
      </c>
      <c r="K1248" t="e">
        <f>VLOOKUP(G1248,Sheet3!B:E,4,0)</f>
        <v>#N/A</v>
      </c>
      <c r="O1248" s="10" t="e">
        <f t="shared" si="19"/>
        <v>#N/A</v>
      </c>
      <c r="P1248" s="11" t="e">
        <f>VLOOKUP(C1248,DE_PARA!H:I,2,0)</f>
        <v>#N/A</v>
      </c>
      <c r="Q1248" s="11" t="e">
        <f>VLOOKUP(F1248,'BASE CONTATOS'!C:D,2,0)</f>
        <v>#N/A</v>
      </c>
    </row>
    <row r="1249" spans="2:17" hidden="1" x14ac:dyDescent="0.3">
      <c r="B1249">
        <f>CSV!M1248</f>
        <v>0</v>
      </c>
      <c r="C1249">
        <f>CSV!O1248</f>
        <v>0</v>
      </c>
      <c r="D1249" s="6">
        <f>CSV!P1248</f>
        <v>0</v>
      </c>
      <c r="F1249">
        <f>CSV!K1248</f>
        <v>0</v>
      </c>
      <c r="G1249">
        <f>CSV!L1248</f>
        <v>0</v>
      </c>
      <c r="H1249" t="str">
        <f>IFERROR(VLOOKUP(G1249,Sheet3!B:C,2,0),"")</f>
        <v/>
      </c>
      <c r="I1249">
        <v>7</v>
      </c>
      <c r="K1249" t="e">
        <f>VLOOKUP(G1249,Sheet3!B:E,4,0)</f>
        <v>#N/A</v>
      </c>
      <c r="O1249" s="10" t="e">
        <f t="shared" si="19"/>
        <v>#N/A</v>
      </c>
      <c r="P1249" s="11" t="e">
        <f>VLOOKUP(C1249,DE_PARA!H:I,2,0)</f>
        <v>#N/A</v>
      </c>
      <c r="Q1249" s="11" t="e">
        <f>VLOOKUP(F1249,'BASE CONTATOS'!C:D,2,0)</f>
        <v>#N/A</v>
      </c>
    </row>
    <row r="1250" spans="2:17" hidden="1" x14ac:dyDescent="0.3">
      <c r="B1250">
        <f>CSV!M1249</f>
        <v>0</v>
      </c>
      <c r="C1250">
        <f>CSV!O1249</f>
        <v>0</v>
      </c>
      <c r="D1250" s="6">
        <f>CSV!P1249</f>
        <v>0</v>
      </c>
      <c r="F1250">
        <f>CSV!K1249</f>
        <v>0</v>
      </c>
      <c r="G1250">
        <f>CSV!L1249</f>
        <v>0</v>
      </c>
      <c r="H1250" t="str">
        <f>IFERROR(VLOOKUP(G1250,Sheet3!B:C,2,0),"")</f>
        <v/>
      </c>
      <c r="I1250">
        <v>9</v>
      </c>
      <c r="K1250" t="e">
        <f>VLOOKUP(G1250,Sheet3!B:E,4,0)</f>
        <v>#N/A</v>
      </c>
      <c r="O1250" s="10" t="e">
        <f t="shared" si="19"/>
        <v>#N/A</v>
      </c>
      <c r="P1250" s="11" t="e">
        <f>VLOOKUP(C1250,DE_PARA!H:I,2,0)</f>
        <v>#N/A</v>
      </c>
      <c r="Q1250" s="11" t="e">
        <f>VLOOKUP(F1250,'BASE CONTATOS'!C:D,2,0)</f>
        <v>#N/A</v>
      </c>
    </row>
    <row r="1251" spans="2:17" hidden="1" x14ac:dyDescent="0.3">
      <c r="B1251">
        <f>CSV!M1250</f>
        <v>0</v>
      </c>
      <c r="C1251">
        <f>CSV!O1250</f>
        <v>0</v>
      </c>
      <c r="D1251" s="6">
        <f>CSV!P1250</f>
        <v>0</v>
      </c>
      <c r="F1251">
        <f>CSV!K1250</f>
        <v>0</v>
      </c>
      <c r="G1251">
        <f>CSV!L1250</f>
        <v>0</v>
      </c>
      <c r="H1251" t="str">
        <f>IFERROR(VLOOKUP(G1251,Sheet3!B:C,2,0),"")</f>
        <v/>
      </c>
      <c r="I1251">
        <v>10</v>
      </c>
      <c r="K1251" t="e">
        <f>VLOOKUP(G1251,Sheet3!B:E,4,0)</f>
        <v>#N/A</v>
      </c>
      <c r="O1251" s="10" t="e">
        <f t="shared" si="19"/>
        <v>#N/A</v>
      </c>
      <c r="P1251" s="11" t="e">
        <f>VLOOKUP(C1251,DE_PARA!H:I,2,0)</f>
        <v>#N/A</v>
      </c>
      <c r="Q1251" s="11" t="e">
        <f>VLOOKUP(F1251,'BASE CONTATOS'!C:D,2,0)</f>
        <v>#N/A</v>
      </c>
    </row>
    <row r="1252" spans="2:17" hidden="1" x14ac:dyDescent="0.3">
      <c r="B1252">
        <f>CSV!M1251</f>
        <v>0</v>
      </c>
      <c r="C1252">
        <f>CSV!O1251</f>
        <v>0</v>
      </c>
      <c r="D1252" s="6">
        <f>CSV!P1251</f>
        <v>0</v>
      </c>
      <c r="F1252">
        <f>CSV!K1251</f>
        <v>0</v>
      </c>
      <c r="G1252">
        <f>CSV!L1251</f>
        <v>0</v>
      </c>
      <c r="H1252" t="str">
        <f>IFERROR(VLOOKUP(G1252,Sheet3!B:C,2,0),"")</f>
        <v/>
      </c>
      <c r="I1252">
        <v>8</v>
      </c>
      <c r="K1252" t="e">
        <f>VLOOKUP(G1252,Sheet3!B:E,4,0)</f>
        <v>#N/A</v>
      </c>
      <c r="O1252" s="10" t="e">
        <f t="shared" si="19"/>
        <v>#N/A</v>
      </c>
      <c r="P1252" s="11" t="e">
        <f>VLOOKUP(C1252,DE_PARA!H:I,2,0)</f>
        <v>#N/A</v>
      </c>
      <c r="Q1252" s="11" t="e">
        <f>VLOOKUP(F1252,'BASE CONTATOS'!C:D,2,0)</f>
        <v>#N/A</v>
      </c>
    </row>
    <row r="1253" spans="2:17" hidden="1" x14ac:dyDescent="0.3">
      <c r="B1253">
        <f>CSV!M1252</f>
        <v>0</v>
      </c>
      <c r="C1253">
        <f>CSV!O1252</f>
        <v>0</v>
      </c>
      <c r="D1253" s="6">
        <f>CSV!P1252</f>
        <v>0</v>
      </c>
      <c r="F1253">
        <f>CSV!K1252</f>
        <v>0</v>
      </c>
      <c r="G1253">
        <f>CSV!L1252</f>
        <v>0</v>
      </c>
      <c r="H1253" t="str">
        <f>IFERROR(VLOOKUP(G1253,Sheet3!B:C,2,0),"")</f>
        <v/>
      </c>
      <c r="I1253">
        <v>8</v>
      </c>
      <c r="K1253" t="e">
        <f>VLOOKUP(G1253,Sheet3!B:E,4,0)</f>
        <v>#N/A</v>
      </c>
      <c r="O1253" s="10" t="e">
        <f t="shared" si="19"/>
        <v>#N/A</v>
      </c>
      <c r="P1253" s="11" t="e">
        <f>VLOOKUP(C1253,DE_PARA!H:I,2,0)</f>
        <v>#N/A</v>
      </c>
      <c r="Q1253" s="11" t="e">
        <f>VLOOKUP(F1253,'BASE CONTATOS'!C:D,2,0)</f>
        <v>#N/A</v>
      </c>
    </row>
    <row r="1254" spans="2:17" hidden="1" x14ac:dyDescent="0.3">
      <c r="B1254">
        <f>CSV!M1253</f>
        <v>0</v>
      </c>
      <c r="C1254">
        <f>CSV!O1253</f>
        <v>0</v>
      </c>
      <c r="D1254" s="6">
        <f>CSV!P1253</f>
        <v>0</v>
      </c>
      <c r="F1254">
        <f>CSV!K1253</f>
        <v>0</v>
      </c>
      <c r="G1254">
        <f>CSV!L1253</f>
        <v>0</v>
      </c>
      <c r="H1254" t="str">
        <f>IFERROR(VLOOKUP(G1254,Sheet3!B:C,2,0),"")</f>
        <v/>
      </c>
      <c r="I1254">
        <v>10</v>
      </c>
      <c r="K1254" t="e">
        <f>VLOOKUP(G1254,Sheet3!B:E,4,0)</f>
        <v>#N/A</v>
      </c>
      <c r="O1254" s="10" t="e">
        <f t="shared" si="19"/>
        <v>#N/A</v>
      </c>
      <c r="P1254" s="11" t="e">
        <f>VLOOKUP(C1254,DE_PARA!H:I,2,0)</f>
        <v>#N/A</v>
      </c>
      <c r="Q1254" s="11" t="e">
        <f>VLOOKUP(F1254,'BASE CONTATOS'!C:D,2,0)</f>
        <v>#N/A</v>
      </c>
    </row>
    <row r="1255" spans="2:17" hidden="1" x14ac:dyDescent="0.3">
      <c r="B1255">
        <f>CSV!M1254</f>
        <v>0</v>
      </c>
      <c r="C1255">
        <f>CSV!O1254</f>
        <v>0</v>
      </c>
      <c r="D1255" s="6">
        <f>CSV!P1254</f>
        <v>0</v>
      </c>
      <c r="F1255">
        <f>CSV!K1254</f>
        <v>0</v>
      </c>
      <c r="G1255">
        <f>CSV!L1254</f>
        <v>0</v>
      </c>
      <c r="H1255" t="str">
        <f>IFERROR(VLOOKUP(G1255,Sheet3!B:C,2,0),"")</f>
        <v/>
      </c>
      <c r="I1255">
        <v>5</v>
      </c>
      <c r="K1255" t="e">
        <f>VLOOKUP(G1255,Sheet3!B:E,4,0)</f>
        <v>#N/A</v>
      </c>
      <c r="O1255" s="10" t="e">
        <f t="shared" si="19"/>
        <v>#N/A</v>
      </c>
      <c r="P1255" s="11" t="e">
        <f>VLOOKUP(C1255,DE_PARA!H:I,2,0)</f>
        <v>#N/A</v>
      </c>
      <c r="Q1255" s="11" t="e">
        <f>VLOOKUP(F1255,'BASE CONTATOS'!C:D,2,0)</f>
        <v>#N/A</v>
      </c>
    </row>
    <row r="1256" spans="2:17" hidden="1" x14ac:dyDescent="0.3">
      <c r="B1256">
        <f>CSV!M1255</f>
        <v>0</v>
      </c>
      <c r="C1256">
        <f>CSV!O1255</f>
        <v>0</v>
      </c>
      <c r="D1256" s="6">
        <f>CSV!P1255</f>
        <v>0</v>
      </c>
      <c r="F1256">
        <f>CSV!K1255</f>
        <v>0</v>
      </c>
      <c r="G1256">
        <f>CSV!L1255</f>
        <v>0</v>
      </c>
      <c r="H1256" t="str">
        <f>IFERROR(VLOOKUP(G1256,Sheet3!B:C,2,0),"")</f>
        <v/>
      </c>
      <c r="I1256">
        <v>2</v>
      </c>
      <c r="K1256" t="e">
        <f>VLOOKUP(G1256,Sheet3!B:E,4,0)</f>
        <v>#N/A</v>
      </c>
      <c r="O1256" s="10" t="e">
        <f t="shared" si="19"/>
        <v>#N/A</v>
      </c>
      <c r="P1256" s="11" t="e">
        <f>VLOOKUP(C1256,DE_PARA!H:I,2,0)</f>
        <v>#N/A</v>
      </c>
      <c r="Q1256" s="11" t="e">
        <f>VLOOKUP(F1256,'BASE CONTATOS'!C:D,2,0)</f>
        <v>#N/A</v>
      </c>
    </row>
    <row r="1257" spans="2:17" hidden="1" x14ac:dyDescent="0.3">
      <c r="B1257">
        <f>CSV!M1256</f>
        <v>0</v>
      </c>
      <c r="C1257">
        <f>CSV!O1256</f>
        <v>0</v>
      </c>
      <c r="D1257" s="6">
        <f>CSV!P1256</f>
        <v>0</v>
      </c>
      <c r="F1257">
        <f>CSV!K1256</f>
        <v>0</v>
      </c>
      <c r="G1257">
        <f>CSV!L1256</f>
        <v>0</v>
      </c>
      <c r="H1257" t="str">
        <f>IFERROR(VLOOKUP(G1257,Sheet3!B:C,2,0),"")</f>
        <v/>
      </c>
      <c r="I1257">
        <v>10</v>
      </c>
      <c r="K1257" t="e">
        <f>VLOOKUP(G1257,Sheet3!B:E,4,0)</f>
        <v>#N/A</v>
      </c>
      <c r="O1257" s="10" t="e">
        <f t="shared" si="19"/>
        <v>#N/A</v>
      </c>
      <c r="P1257" s="11" t="e">
        <f>VLOOKUP(C1257,DE_PARA!H:I,2,0)</f>
        <v>#N/A</v>
      </c>
      <c r="Q1257" s="11" t="e">
        <f>VLOOKUP(F1257,'BASE CONTATOS'!C:D,2,0)</f>
        <v>#N/A</v>
      </c>
    </row>
    <row r="1258" spans="2:17" hidden="1" x14ac:dyDescent="0.3">
      <c r="B1258">
        <f>CSV!M1257</f>
        <v>0</v>
      </c>
      <c r="C1258">
        <f>CSV!O1257</f>
        <v>0</v>
      </c>
      <c r="D1258" s="6">
        <f>CSV!P1257</f>
        <v>0</v>
      </c>
      <c r="F1258">
        <f>CSV!K1257</f>
        <v>0</v>
      </c>
      <c r="G1258">
        <f>CSV!L1257</f>
        <v>0</v>
      </c>
      <c r="H1258" t="str">
        <f>IFERROR(VLOOKUP(G1258,Sheet3!B:C,2,0),"")</f>
        <v/>
      </c>
      <c r="I1258">
        <v>2</v>
      </c>
      <c r="K1258" t="e">
        <f>VLOOKUP(G1258,Sheet3!B:E,4,0)</f>
        <v>#N/A</v>
      </c>
      <c r="O1258" s="10" t="e">
        <f t="shared" si="19"/>
        <v>#N/A</v>
      </c>
      <c r="P1258" s="11" t="e">
        <f>VLOOKUP(C1258,DE_PARA!H:I,2,0)</f>
        <v>#N/A</v>
      </c>
      <c r="Q1258" s="11" t="e">
        <f>VLOOKUP(F1258,'BASE CONTATOS'!C:D,2,0)</f>
        <v>#N/A</v>
      </c>
    </row>
    <row r="1259" spans="2:17" hidden="1" x14ac:dyDescent="0.3">
      <c r="B1259">
        <f>CSV!M1258</f>
        <v>0</v>
      </c>
      <c r="C1259">
        <f>CSV!O1258</f>
        <v>0</v>
      </c>
      <c r="D1259" s="6">
        <f>CSV!P1258</f>
        <v>0</v>
      </c>
      <c r="F1259">
        <f>CSV!K1258</f>
        <v>0</v>
      </c>
      <c r="G1259">
        <f>CSV!L1258</f>
        <v>0</v>
      </c>
      <c r="H1259" t="str">
        <f>IFERROR(VLOOKUP(G1259,Sheet3!B:C,2,0),"")</f>
        <v/>
      </c>
      <c r="I1259">
        <v>7</v>
      </c>
      <c r="K1259" t="e">
        <f>VLOOKUP(G1259,Sheet3!B:E,4,0)</f>
        <v>#N/A</v>
      </c>
      <c r="O1259" s="10" t="e">
        <f t="shared" si="19"/>
        <v>#N/A</v>
      </c>
      <c r="P1259" s="11" t="e">
        <f>VLOOKUP(C1259,DE_PARA!H:I,2,0)</f>
        <v>#N/A</v>
      </c>
      <c r="Q1259" s="11" t="e">
        <f>VLOOKUP(F1259,'BASE CONTATOS'!C:D,2,0)</f>
        <v>#N/A</v>
      </c>
    </row>
    <row r="1260" spans="2:17" hidden="1" x14ac:dyDescent="0.3">
      <c r="B1260">
        <f>CSV!M1259</f>
        <v>0</v>
      </c>
      <c r="C1260">
        <f>CSV!O1259</f>
        <v>0</v>
      </c>
      <c r="D1260" s="6">
        <f>CSV!P1259</f>
        <v>0</v>
      </c>
      <c r="F1260">
        <f>CSV!K1259</f>
        <v>0</v>
      </c>
      <c r="G1260">
        <f>CSV!L1259</f>
        <v>0</v>
      </c>
      <c r="H1260" t="str">
        <f>IFERROR(VLOOKUP(G1260,Sheet3!B:C,2,0),"")</f>
        <v/>
      </c>
      <c r="I1260">
        <v>10</v>
      </c>
      <c r="K1260" t="e">
        <f>VLOOKUP(G1260,Sheet3!B:E,4,0)</f>
        <v>#N/A</v>
      </c>
      <c r="O1260" s="10" t="e">
        <f t="shared" si="19"/>
        <v>#N/A</v>
      </c>
      <c r="P1260" s="11" t="e">
        <f>VLOOKUP(C1260,DE_PARA!H:I,2,0)</f>
        <v>#N/A</v>
      </c>
      <c r="Q1260" s="11" t="e">
        <f>VLOOKUP(F1260,'BASE CONTATOS'!C:D,2,0)</f>
        <v>#N/A</v>
      </c>
    </row>
    <row r="1261" spans="2:17" hidden="1" x14ac:dyDescent="0.3">
      <c r="B1261">
        <f>CSV!M1260</f>
        <v>0</v>
      </c>
      <c r="C1261">
        <f>CSV!O1260</f>
        <v>0</v>
      </c>
      <c r="D1261" s="6">
        <f>CSV!P1260</f>
        <v>0</v>
      </c>
      <c r="F1261">
        <f>CSV!K1260</f>
        <v>0</v>
      </c>
      <c r="G1261">
        <f>CSV!L1260</f>
        <v>0</v>
      </c>
      <c r="H1261" t="str">
        <f>IFERROR(VLOOKUP(G1261,Sheet3!B:C,2,0),"")</f>
        <v/>
      </c>
      <c r="I1261">
        <v>4</v>
      </c>
      <c r="K1261" t="e">
        <f>VLOOKUP(G1261,Sheet3!B:E,4,0)</f>
        <v>#N/A</v>
      </c>
      <c r="O1261" s="10" t="e">
        <f t="shared" si="19"/>
        <v>#N/A</v>
      </c>
      <c r="P1261" s="11" t="e">
        <f>VLOOKUP(C1261,DE_PARA!H:I,2,0)</f>
        <v>#N/A</v>
      </c>
      <c r="Q1261" s="11" t="e">
        <f>VLOOKUP(F1261,'BASE CONTATOS'!C:D,2,0)</f>
        <v>#N/A</v>
      </c>
    </row>
    <row r="1262" spans="2:17" hidden="1" x14ac:dyDescent="0.3">
      <c r="B1262">
        <f>CSV!M1261</f>
        <v>0</v>
      </c>
      <c r="C1262">
        <f>CSV!O1261</f>
        <v>0</v>
      </c>
      <c r="D1262" s="6">
        <f>CSV!P1261</f>
        <v>0</v>
      </c>
      <c r="F1262">
        <f>CSV!K1261</f>
        <v>0</v>
      </c>
      <c r="G1262">
        <f>CSV!L1261</f>
        <v>0</v>
      </c>
      <c r="H1262" t="str">
        <f>IFERROR(VLOOKUP(G1262,Sheet3!B:C,2,0),"")</f>
        <v/>
      </c>
      <c r="I1262">
        <v>2</v>
      </c>
      <c r="K1262" t="e">
        <f>VLOOKUP(G1262,Sheet3!B:E,4,0)</f>
        <v>#N/A</v>
      </c>
      <c r="O1262" s="10" t="e">
        <f t="shared" si="19"/>
        <v>#N/A</v>
      </c>
      <c r="P1262" s="11" t="e">
        <f>VLOOKUP(C1262,DE_PARA!H:I,2,0)</f>
        <v>#N/A</v>
      </c>
      <c r="Q1262" s="11" t="e">
        <f>VLOOKUP(F1262,'BASE CONTATOS'!C:D,2,0)</f>
        <v>#N/A</v>
      </c>
    </row>
    <row r="1263" spans="2:17" hidden="1" x14ac:dyDescent="0.3">
      <c r="B1263">
        <f>CSV!M1262</f>
        <v>0</v>
      </c>
      <c r="C1263">
        <f>CSV!O1262</f>
        <v>0</v>
      </c>
      <c r="D1263" s="6">
        <f>CSV!P1262</f>
        <v>0</v>
      </c>
      <c r="F1263">
        <f>CSV!K1262</f>
        <v>0</v>
      </c>
      <c r="G1263">
        <f>CSV!L1262</f>
        <v>0</v>
      </c>
      <c r="H1263" t="str">
        <f>IFERROR(VLOOKUP(G1263,Sheet3!B:C,2,0),"")</f>
        <v/>
      </c>
      <c r="I1263">
        <v>8</v>
      </c>
      <c r="K1263" t="e">
        <f>VLOOKUP(G1263,Sheet3!B:E,4,0)</f>
        <v>#N/A</v>
      </c>
      <c r="O1263" s="10" t="e">
        <f t="shared" si="19"/>
        <v>#N/A</v>
      </c>
      <c r="P1263" s="11" t="e">
        <f>VLOOKUP(C1263,DE_PARA!H:I,2,0)</f>
        <v>#N/A</v>
      </c>
      <c r="Q1263" s="11" t="e">
        <f>VLOOKUP(F1263,'BASE CONTATOS'!C:D,2,0)</f>
        <v>#N/A</v>
      </c>
    </row>
    <row r="1264" spans="2:17" hidden="1" x14ac:dyDescent="0.3">
      <c r="B1264">
        <f>CSV!M1263</f>
        <v>0</v>
      </c>
      <c r="C1264">
        <f>CSV!O1263</f>
        <v>0</v>
      </c>
      <c r="D1264" s="6">
        <f>CSV!P1263</f>
        <v>0</v>
      </c>
      <c r="F1264">
        <f>CSV!K1263</f>
        <v>0</v>
      </c>
      <c r="G1264">
        <f>CSV!L1263</f>
        <v>0</v>
      </c>
      <c r="H1264" t="str">
        <f>IFERROR(VLOOKUP(G1264,Sheet3!B:C,2,0),"")</f>
        <v/>
      </c>
      <c r="I1264">
        <v>10</v>
      </c>
      <c r="K1264" t="e">
        <f>VLOOKUP(G1264,Sheet3!B:E,4,0)</f>
        <v>#N/A</v>
      </c>
      <c r="O1264" s="10" t="e">
        <f t="shared" si="19"/>
        <v>#N/A</v>
      </c>
      <c r="P1264" s="11" t="e">
        <f>VLOOKUP(C1264,DE_PARA!H:I,2,0)</f>
        <v>#N/A</v>
      </c>
      <c r="Q1264" s="11" t="e">
        <f>VLOOKUP(F1264,'BASE CONTATOS'!C:D,2,0)</f>
        <v>#N/A</v>
      </c>
    </row>
    <row r="1265" spans="2:17" hidden="1" x14ac:dyDescent="0.3">
      <c r="B1265">
        <f>CSV!M1264</f>
        <v>0</v>
      </c>
      <c r="C1265">
        <f>CSV!O1264</f>
        <v>0</v>
      </c>
      <c r="D1265" s="6">
        <f>CSV!P1264</f>
        <v>0</v>
      </c>
      <c r="F1265">
        <f>CSV!K1264</f>
        <v>0</v>
      </c>
      <c r="G1265">
        <f>CSV!L1264</f>
        <v>0</v>
      </c>
      <c r="H1265" t="str">
        <f>IFERROR(VLOOKUP(G1265,Sheet3!B:C,2,0),"")</f>
        <v/>
      </c>
      <c r="I1265">
        <v>2</v>
      </c>
      <c r="K1265" t="e">
        <f>VLOOKUP(G1265,Sheet3!B:E,4,0)</f>
        <v>#N/A</v>
      </c>
      <c r="O1265" s="10" t="e">
        <f t="shared" si="19"/>
        <v>#N/A</v>
      </c>
      <c r="P1265" s="11" t="e">
        <f>VLOOKUP(C1265,DE_PARA!H:I,2,0)</f>
        <v>#N/A</v>
      </c>
      <c r="Q1265" s="11" t="e">
        <f>VLOOKUP(F1265,'BASE CONTATOS'!C:D,2,0)</f>
        <v>#N/A</v>
      </c>
    </row>
    <row r="1266" spans="2:17" hidden="1" x14ac:dyDescent="0.3">
      <c r="B1266">
        <f>CSV!M1265</f>
        <v>0</v>
      </c>
      <c r="C1266">
        <f>CSV!O1265</f>
        <v>0</v>
      </c>
      <c r="D1266" s="6">
        <f>CSV!P1265</f>
        <v>0</v>
      </c>
      <c r="F1266">
        <f>CSV!K1265</f>
        <v>0</v>
      </c>
      <c r="G1266">
        <f>CSV!L1265</f>
        <v>0</v>
      </c>
      <c r="H1266" t="str">
        <f>IFERROR(VLOOKUP(G1266,Sheet3!B:C,2,0),"")</f>
        <v/>
      </c>
      <c r="I1266">
        <v>2</v>
      </c>
      <c r="K1266" t="e">
        <f>VLOOKUP(G1266,Sheet3!B:E,4,0)</f>
        <v>#N/A</v>
      </c>
      <c r="O1266" s="10" t="e">
        <f t="shared" si="19"/>
        <v>#N/A</v>
      </c>
      <c r="P1266" s="11" t="e">
        <f>VLOOKUP(C1266,DE_PARA!H:I,2,0)</f>
        <v>#N/A</v>
      </c>
      <c r="Q1266" s="11" t="e">
        <f>VLOOKUP(F1266,'BASE CONTATOS'!C:D,2,0)</f>
        <v>#N/A</v>
      </c>
    </row>
    <row r="1267" spans="2:17" hidden="1" x14ac:dyDescent="0.3">
      <c r="B1267">
        <f>CSV!M1266</f>
        <v>0</v>
      </c>
      <c r="C1267">
        <f>CSV!O1266</f>
        <v>0</v>
      </c>
      <c r="D1267" s="6">
        <f>CSV!P1266</f>
        <v>0</v>
      </c>
      <c r="F1267">
        <f>CSV!K1266</f>
        <v>0</v>
      </c>
      <c r="G1267">
        <f>CSV!L1266</f>
        <v>0</v>
      </c>
      <c r="H1267" t="str">
        <f>IFERROR(VLOOKUP(G1267,Sheet3!B:C,2,0),"")</f>
        <v/>
      </c>
      <c r="I1267">
        <v>9</v>
      </c>
      <c r="K1267" t="e">
        <f>VLOOKUP(G1267,Sheet3!B:E,4,0)</f>
        <v>#N/A</v>
      </c>
      <c r="O1267" s="10" t="e">
        <f t="shared" si="19"/>
        <v>#N/A</v>
      </c>
      <c r="P1267" s="11" t="e">
        <f>VLOOKUP(C1267,DE_PARA!H:I,2,0)</f>
        <v>#N/A</v>
      </c>
      <c r="Q1267" s="11" t="e">
        <f>VLOOKUP(F1267,'BASE CONTATOS'!C:D,2,0)</f>
        <v>#N/A</v>
      </c>
    </row>
    <row r="1268" spans="2:17" hidden="1" x14ac:dyDescent="0.3">
      <c r="B1268">
        <f>CSV!M1267</f>
        <v>0</v>
      </c>
      <c r="C1268">
        <f>CSV!O1267</f>
        <v>0</v>
      </c>
      <c r="D1268" s="6">
        <f>CSV!P1267</f>
        <v>0</v>
      </c>
      <c r="F1268">
        <f>CSV!K1267</f>
        <v>0</v>
      </c>
      <c r="G1268">
        <f>CSV!L1267</f>
        <v>0</v>
      </c>
      <c r="H1268" t="str">
        <f>IFERROR(VLOOKUP(G1268,Sheet3!B:C,2,0),"")</f>
        <v/>
      </c>
      <c r="I1268">
        <v>5</v>
      </c>
      <c r="K1268" t="e">
        <f>VLOOKUP(G1268,Sheet3!B:E,4,0)</f>
        <v>#N/A</v>
      </c>
      <c r="O1268" s="10" t="e">
        <f t="shared" si="19"/>
        <v>#N/A</v>
      </c>
      <c r="P1268" s="11" t="e">
        <f>VLOOKUP(C1268,DE_PARA!H:I,2,0)</f>
        <v>#N/A</v>
      </c>
      <c r="Q1268" s="11" t="e">
        <f>VLOOKUP(F1268,'BASE CONTATOS'!C:D,2,0)</f>
        <v>#N/A</v>
      </c>
    </row>
    <row r="1269" spans="2:17" hidden="1" x14ac:dyDescent="0.3">
      <c r="B1269">
        <f>CSV!M1268</f>
        <v>0</v>
      </c>
      <c r="C1269">
        <f>CSV!O1268</f>
        <v>0</v>
      </c>
      <c r="D1269" s="6">
        <f>CSV!P1268</f>
        <v>0</v>
      </c>
      <c r="F1269">
        <f>CSV!K1268</f>
        <v>0</v>
      </c>
      <c r="G1269">
        <f>CSV!L1268</f>
        <v>0</v>
      </c>
      <c r="H1269" t="str">
        <f>IFERROR(VLOOKUP(G1269,Sheet3!B:C,2,0),"")</f>
        <v/>
      </c>
      <c r="I1269">
        <v>9</v>
      </c>
      <c r="K1269" t="e">
        <f>VLOOKUP(G1269,Sheet3!B:E,4,0)</f>
        <v>#N/A</v>
      </c>
      <c r="O1269" s="10" t="e">
        <f t="shared" si="19"/>
        <v>#N/A</v>
      </c>
      <c r="P1269" s="11" t="e">
        <f>VLOOKUP(C1269,DE_PARA!H:I,2,0)</f>
        <v>#N/A</v>
      </c>
      <c r="Q1269" s="11" t="e">
        <f>VLOOKUP(F1269,'BASE CONTATOS'!C:D,2,0)</f>
        <v>#N/A</v>
      </c>
    </row>
    <row r="1270" spans="2:17" hidden="1" x14ac:dyDescent="0.3">
      <c r="B1270">
        <f>CSV!M1269</f>
        <v>0</v>
      </c>
      <c r="C1270">
        <f>CSV!O1269</f>
        <v>0</v>
      </c>
      <c r="D1270" s="6">
        <f>CSV!P1269</f>
        <v>0</v>
      </c>
      <c r="F1270">
        <f>CSV!K1269</f>
        <v>0</v>
      </c>
      <c r="G1270">
        <f>CSV!L1269</f>
        <v>0</v>
      </c>
      <c r="H1270" t="str">
        <f>IFERROR(VLOOKUP(G1270,Sheet3!B:C,2,0),"")</f>
        <v/>
      </c>
      <c r="I1270">
        <v>1</v>
      </c>
      <c r="K1270" t="e">
        <f>VLOOKUP(G1270,Sheet3!B:E,4,0)</f>
        <v>#N/A</v>
      </c>
      <c r="O1270" s="10" t="e">
        <f t="shared" si="19"/>
        <v>#N/A</v>
      </c>
      <c r="P1270" s="11" t="e">
        <f>VLOOKUP(C1270,DE_PARA!H:I,2,0)</f>
        <v>#N/A</v>
      </c>
      <c r="Q1270" s="11" t="e">
        <f>VLOOKUP(F1270,'BASE CONTATOS'!C:D,2,0)</f>
        <v>#N/A</v>
      </c>
    </row>
    <row r="1271" spans="2:17" hidden="1" x14ac:dyDescent="0.3">
      <c r="B1271">
        <f>CSV!M1270</f>
        <v>0</v>
      </c>
      <c r="C1271">
        <f>CSV!O1270</f>
        <v>0</v>
      </c>
      <c r="D1271" s="6">
        <f>CSV!P1270</f>
        <v>0</v>
      </c>
      <c r="F1271">
        <f>CSV!K1270</f>
        <v>0</v>
      </c>
      <c r="G1271">
        <f>CSV!L1270</f>
        <v>0</v>
      </c>
      <c r="H1271" t="str">
        <f>IFERROR(VLOOKUP(G1271,Sheet3!B:C,2,0),"")</f>
        <v/>
      </c>
      <c r="I1271">
        <v>6</v>
      </c>
      <c r="K1271" t="e">
        <f>VLOOKUP(G1271,Sheet3!B:E,4,0)</f>
        <v>#N/A</v>
      </c>
      <c r="O1271" s="10" t="e">
        <f t="shared" si="19"/>
        <v>#N/A</v>
      </c>
      <c r="P1271" s="11" t="e">
        <f>VLOOKUP(C1271,DE_PARA!H:I,2,0)</f>
        <v>#N/A</v>
      </c>
      <c r="Q1271" s="11" t="e">
        <f>VLOOKUP(F1271,'BASE CONTATOS'!C:D,2,0)</f>
        <v>#N/A</v>
      </c>
    </row>
    <row r="1272" spans="2:17" hidden="1" x14ac:dyDescent="0.3">
      <c r="B1272">
        <f>CSV!M1271</f>
        <v>0</v>
      </c>
      <c r="C1272">
        <f>CSV!O1271</f>
        <v>0</v>
      </c>
      <c r="D1272" s="6">
        <f>CSV!P1271</f>
        <v>0</v>
      </c>
      <c r="F1272">
        <f>CSV!K1271</f>
        <v>0</v>
      </c>
      <c r="G1272">
        <f>CSV!L1271</f>
        <v>0</v>
      </c>
      <c r="H1272" t="str">
        <f>IFERROR(VLOOKUP(G1272,Sheet3!B:C,2,0),"")</f>
        <v/>
      </c>
      <c r="I1272">
        <v>1</v>
      </c>
      <c r="K1272" t="e">
        <f>VLOOKUP(G1272,Sheet3!B:E,4,0)</f>
        <v>#N/A</v>
      </c>
      <c r="O1272" s="10" t="e">
        <f t="shared" si="19"/>
        <v>#N/A</v>
      </c>
      <c r="P1272" s="11" t="e">
        <f>VLOOKUP(C1272,DE_PARA!H:I,2,0)</f>
        <v>#N/A</v>
      </c>
      <c r="Q1272" s="11" t="e">
        <f>VLOOKUP(F1272,'BASE CONTATOS'!C:D,2,0)</f>
        <v>#N/A</v>
      </c>
    </row>
    <row r="1273" spans="2:17" hidden="1" x14ac:dyDescent="0.3">
      <c r="B1273">
        <f>CSV!M1272</f>
        <v>0</v>
      </c>
      <c r="C1273">
        <f>CSV!O1272</f>
        <v>0</v>
      </c>
      <c r="D1273" s="6">
        <f>CSV!P1272</f>
        <v>0</v>
      </c>
      <c r="F1273">
        <f>CSV!K1272</f>
        <v>0</v>
      </c>
      <c r="G1273">
        <f>CSV!L1272</f>
        <v>0</v>
      </c>
      <c r="H1273" t="str">
        <f>IFERROR(VLOOKUP(G1273,Sheet3!B:C,2,0),"")</f>
        <v/>
      </c>
      <c r="I1273">
        <v>8</v>
      </c>
      <c r="K1273" t="e">
        <f>VLOOKUP(G1273,Sheet3!B:E,4,0)</f>
        <v>#N/A</v>
      </c>
      <c r="O1273" s="10" t="e">
        <f t="shared" si="19"/>
        <v>#N/A</v>
      </c>
      <c r="P1273" s="11" t="e">
        <f>VLOOKUP(C1273,DE_PARA!H:I,2,0)</f>
        <v>#N/A</v>
      </c>
      <c r="Q1273" s="11" t="e">
        <f>VLOOKUP(F1273,'BASE CONTATOS'!C:D,2,0)</f>
        <v>#N/A</v>
      </c>
    </row>
    <row r="1274" spans="2:17" hidden="1" x14ac:dyDescent="0.3">
      <c r="B1274">
        <f>CSV!M1273</f>
        <v>0</v>
      </c>
      <c r="C1274">
        <f>CSV!O1273</f>
        <v>0</v>
      </c>
      <c r="D1274" s="6">
        <f>CSV!P1273</f>
        <v>0</v>
      </c>
      <c r="F1274">
        <f>CSV!K1273</f>
        <v>0</v>
      </c>
      <c r="G1274">
        <f>CSV!L1273</f>
        <v>0</v>
      </c>
      <c r="H1274" t="str">
        <f>IFERROR(VLOOKUP(G1274,Sheet3!B:C,2,0),"")</f>
        <v/>
      </c>
      <c r="I1274">
        <v>3</v>
      </c>
      <c r="K1274" t="e">
        <f>VLOOKUP(G1274,Sheet3!B:E,4,0)</f>
        <v>#N/A</v>
      </c>
      <c r="O1274" s="10" t="e">
        <f t="shared" si="19"/>
        <v>#N/A</v>
      </c>
      <c r="P1274" s="11" t="e">
        <f>VLOOKUP(C1274,DE_PARA!H:I,2,0)</f>
        <v>#N/A</v>
      </c>
      <c r="Q1274" s="11" t="e">
        <f>VLOOKUP(F1274,'BASE CONTATOS'!C:D,2,0)</f>
        <v>#N/A</v>
      </c>
    </row>
    <row r="1275" spans="2:17" hidden="1" x14ac:dyDescent="0.3">
      <c r="B1275">
        <f>CSV!M1274</f>
        <v>0</v>
      </c>
      <c r="C1275">
        <f>CSV!O1274</f>
        <v>0</v>
      </c>
      <c r="D1275" s="6">
        <f>CSV!P1274</f>
        <v>0</v>
      </c>
      <c r="F1275">
        <f>CSV!K1274</f>
        <v>0</v>
      </c>
      <c r="G1275">
        <f>CSV!L1274</f>
        <v>0</v>
      </c>
      <c r="H1275" t="str">
        <f>IFERROR(VLOOKUP(G1275,Sheet3!B:C,2,0),"")</f>
        <v/>
      </c>
      <c r="I1275">
        <v>4</v>
      </c>
      <c r="K1275" t="e">
        <f>VLOOKUP(G1275,Sheet3!B:E,4,0)</f>
        <v>#N/A</v>
      </c>
      <c r="O1275" s="10" t="e">
        <f t="shared" si="19"/>
        <v>#N/A</v>
      </c>
      <c r="P1275" s="11" t="e">
        <f>VLOOKUP(C1275,DE_PARA!H:I,2,0)</f>
        <v>#N/A</v>
      </c>
      <c r="Q1275" s="11" t="e">
        <f>VLOOKUP(F1275,'BASE CONTATOS'!C:D,2,0)</f>
        <v>#N/A</v>
      </c>
    </row>
    <row r="1276" spans="2:17" hidden="1" x14ac:dyDescent="0.3">
      <c r="B1276">
        <f>CSV!M1275</f>
        <v>0</v>
      </c>
      <c r="C1276">
        <f>CSV!O1275</f>
        <v>0</v>
      </c>
      <c r="D1276" s="6">
        <f>CSV!P1275</f>
        <v>0</v>
      </c>
      <c r="F1276">
        <f>CSV!K1275</f>
        <v>0</v>
      </c>
      <c r="G1276">
        <f>CSV!L1275</f>
        <v>0</v>
      </c>
      <c r="H1276" t="str">
        <f>IFERROR(VLOOKUP(G1276,Sheet3!B:C,2,0),"")</f>
        <v/>
      </c>
      <c r="I1276">
        <v>6</v>
      </c>
      <c r="K1276" t="e">
        <f>VLOOKUP(G1276,Sheet3!B:E,4,0)</f>
        <v>#N/A</v>
      </c>
      <c r="O1276" s="10" t="e">
        <f t="shared" si="19"/>
        <v>#N/A</v>
      </c>
      <c r="P1276" s="11" t="e">
        <f>VLOOKUP(C1276,DE_PARA!H:I,2,0)</f>
        <v>#N/A</v>
      </c>
      <c r="Q1276" s="11" t="e">
        <f>VLOOKUP(F1276,'BASE CONTATOS'!C:D,2,0)</f>
        <v>#N/A</v>
      </c>
    </row>
    <row r="1277" spans="2:17" hidden="1" x14ac:dyDescent="0.3">
      <c r="B1277">
        <f>CSV!M1276</f>
        <v>0</v>
      </c>
      <c r="C1277">
        <f>CSV!O1276</f>
        <v>0</v>
      </c>
      <c r="D1277" s="6">
        <f>CSV!P1276</f>
        <v>0</v>
      </c>
      <c r="F1277">
        <f>CSV!K1276</f>
        <v>0</v>
      </c>
      <c r="G1277">
        <f>CSV!L1276</f>
        <v>0</v>
      </c>
      <c r="H1277" t="str">
        <f>IFERROR(VLOOKUP(G1277,Sheet3!B:C,2,0),"")</f>
        <v/>
      </c>
      <c r="I1277">
        <v>9</v>
      </c>
      <c r="K1277" t="e">
        <f>VLOOKUP(G1277,Sheet3!B:E,4,0)</f>
        <v>#N/A</v>
      </c>
      <c r="O1277" s="10" t="e">
        <f t="shared" si="19"/>
        <v>#N/A</v>
      </c>
      <c r="P1277" s="11" t="e">
        <f>VLOOKUP(C1277,DE_PARA!H:I,2,0)</f>
        <v>#N/A</v>
      </c>
      <c r="Q1277" s="11" t="e">
        <f>VLOOKUP(F1277,'BASE CONTATOS'!C:D,2,0)</f>
        <v>#N/A</v>
      </c>
    </row>
    <row r="1278" spans="2:17" hidden="1" x14ac:dyDescent="0.3">
      <c r="B1278">
        <f>CSV!M1277</f>
        <v>0</v>
      </c>
      <c r="C1278">
        <f>CSV!O1277</f>
        <v>0</v>
      </c>
      <c r="D1278" s="6">
        <f>CSV!P1277</f>
        <v>0</v>
      </c>
      <c r="F1278">
        <f>CSV!K1277</f>
        <v>0</v>
      </c>
      <c r="G1278">
        <f>CSV!L1277</f>
        <v>0</v>
      </c>
      <c r="H1278" t="str">
        <f>IFERROR(VLOOKUP(G1278,Sheet3!B:C,2,0),"")</f>
        <v/>
      </c>
      <c r="I1278">
        <v>8</v>
      </c>
      <c r="K1278" t="e">
        <f>VLOOKUP(G1278,Sheet3!B:E,4,0)</f>
        <v>#N/A</v>
      </c>
      <c r="O1278" s="10" t="e">
        <f t="shared" si="19"/>
        <v>#N/A</v>
      </c>
      <c r="P1278" s="11" t="e">
        <f>VLOOKUP(C1278,DE_PARA!H:I,2,0)</f>
        <v>#N/A</v>
      </c>
      <c r="Q1278" s="11" t="e">
        <f>VLOOKUP(F1278,'BASE CONTATOS'!C:D,2,0)</f>
        <v>#N/A</v>
      </c>
    </row>
    <row r="1279" spans="2:17" hidden="1" x14ac:dyDescent="0.3">
      <c r="B1279">
        <f>CSV!M1278</f>
        <v>0</v>
      </c>
      <c r="C1279">
        <f>CSV!O1278</f>
        <v>0</v>
      </c>
      <c r="D1279" s="6">
        <f>CSV!P1278</f>
        <v>0</v>
      </c>
      <c r="F1279">
        <f>CSV!K1278</f>
        <v>0</v>
      </c>
      <c r="G1279">
        <f>CSV!L1278</f>
        <v>0</v>
      </c>
      <c r="H1279" t="str">
        <f>IFERROR(VLOOKUP(G1279,Sheet3!B:C,2,0),"")</f>
        <v/>
      </c>
      <c r="I1279">
        <v>7</v>
      </c>
      <c r="K1279" t="e">
        <f>VLOOKUP(G1279,Sheet3!B:E,4,0)</f>
        <v>#N/A</v>
      </c>
      <c r="O1279" s="10" t="e">
        <f t="shared" si="19"/>
        <v>#N/A</v>
      </c>
      <c r="P1279" s="11" t="e">
        <f>VLOOKUP(C1279,DE_PARA!H:I,2,0)</f>
        <v>#N/A</v>
      </c>
      <c r="Q1279" s="11" t="e">
        <f>VLOOKUP(F1279,'BASE CONTATOS'!C:D,2,0)</f>
        <v>#N/A</v>
      </c>
    </row>
    <row r="1280" spans="2:17" hidden="1" x14ac:dyDescent="0.3">
      <c r="B1280">
        <f>CSV!M1279</f>
        <v>0</v>
      </c>
      <c r="C1280">
        <f>CSV!O1279</f>
        <v>0</v>
      </c>
      <c r="D1280" s="6">
        <f>CSV!P1279</f>
        <v>0</v>
      </c>
      <c r="F1280">
        <f>CSV!K1279</f>
        <v>0</v>
      </c>
      <c r="G1280">
        <f>CSV!L1279</f>
        <v>0</v>
      </c>
      <c r="H1280" t="str">
        <f>IFERROR(VLOOKUP(G1280,Sheet3!B:C,2,0),"")</f>
        <v/>
      </c>
      <c r="I1280">
        <v>9</v>
      </c>
      <c r="K1280" t="e">
        <f>VLOOKUP(G1280,Sheet3!B:E,4,0)</f>
        <v>#N/A</v>
      </c>
      <c r="O1280" s="10" t="e">
        <f t="shared" si="19"/>
        <v>#N/A</v>
      </c>
      <c r="P1280" s="11" t="e">
        <f>VLOOKUP(C1280,DE_PARA!H:I,2,0)</f>
        <v>#N/A</v>
      </c>
      <c r="Q1280" s="11" t="e">
        <f>VLOOKUP(F1280,'BASE CONTATOS'!C:D,2,0)</f>
        <v>#N/A</v>
      </c>
    </row>
    <row r="1281" spans="2:17" hidden="1" x14ac:dyDescent="0.3">
      <c r="B1281">
        <f>CSV!M1280</f>
        <v>0</v>
      </c>
      <c r="C1281">
        <f>CSV!O1280</f>
        <v>0</v>
      </c>
      <c r="D1281" s="6">
        <f>CSV!P1280</f>
        <v>0</v>
      </c>
      <c r="F1281">
        <f>CSV!K1280</f>
        <v>0</v>
      </c>
      <c r="G1281">
        <f>CSV!L1280</f>
        <v>0</v>
      </c>
      <c r="H1281" t="str">
        <f>IFERROR(VLOOKUP(G1281,Sheet3!B:C,2,0),"")</f>
        <v/>
      </c>
      <c r="I1281">
        <v>1</v>
      </c>
      <c r="K1281" t="e">
        <f>VLOOKUP(G1281,Sheet3!B:E,4,0)</f>
        <v>#N/A</v>
      </c>
      <c r="O1281" s="10" t="e">
        <f t="shared" si="19"/>
        <v>#N/A</v>
      </c>
      <c r="P1281" s="11" t="e">
        <f>VLOOKUP(C1281,DE_PARA!H:I,2,0)</f>
        <v>#N/A</v>
      </c>
      <c r="Q1281" s="11" t="e">
        <f>VLOOKUP(F1281,'BASE CONTATOS'!C:D,2,0)</f>
        <v>#N/A</v>
      </c>
    </row>
    <row r="1282" spans="2:17" hidden="1" x14ac:dyDescent="0.3">
      <c r="B1282">
        <f>CSV!M1281</f>
        <v>0</v>
      </c>
      <c r="C1282">
        <f>CSV!O1281</f>
        <v>0</v>
      </c>
      <c r="D1282" s="6">
        <f>CSV!P1281</f>
        <v>0</v>
      </c>
      <c r="F1282">
        <f>CSV!K1281</f>
        <v>0</v>
      </c>
      <c r="G1282">
        <f>CSV!L1281</f>
        <v>0</v>
      </c>
      <c r="H1282" t="str">
        <f>IFERROR(VLOOKUP(G1282,Sheet3!B:C,2,0),"")</f>
        <v/>
      </c>
      <c r="I1282">
        <v>8</v>
      </c>
      <c r="K1282" t="e">
        <f>VLOOKUP(G1282,Sheet3!B:E,4,0)</f>
        <v>#N/A</v>
      </c>
      <c r="O1282" s="10" t="e">
        <f t="shared" si="19"/>
        <v>#N/A</v>
      </c>
      <c r="P1282" s="11" t="e">
        <f>VLOOKUP(C1282,DE_PARA!H:I,2,0)</f>
        <v>#N/A</v>
      </c>
      <c r="Q1282" s="11" t="e">
        <f>VLOOKUP(F1282,'BASE CONTATOS'!C:D,2,0)</f>
        <v>#N/A</v>
      </c>
    </row>
    <row r="1283" spans="2:17" hidden="1" x14ac:dyDescent="0.3">
      <c r="B1283">
        <f>CSV!M1282</f>
        <v>0</v>
      </c>
      <c r="C1283">
        <f>CSV!O1282</f>
        <v>0</v>
      </c>
      <c r="D1283" s="6">
        <f>CSV!P1282</f>
        <v>0</v>
      </c>
      <c r="F1283">
        <f>CSV!K1282</f>
        <v>0</v>
      </c>
      <c r="G1283">
        <f>CSV!L1282</f>
        <v>0</v>
      </c>
      <c r="H1283" t="str">
        <f>IFERROR(VLOOKUP(G1283,Sheet3!B:C,2,0),"")</f>
        <v/>
      </c>
      <c r="I1283">
        <v>3</v>
      </c>
      <c r="K1283" t="e">
        <f>VLOOKUP(G1283,Sheet3!B:E,4,0)</f>
        <v>#N/A</v>
      </c>
      <c r="O1283" s="10" t="e">
        <f t="shared" ref="O1283:O1346" si="20">IF(K1283&gt;0,K1283,"PENDENTE")</f>
        <v>#N/A</v>
      </c>
      <c r="P1283" s="11" t="e">
        <f>VLOOKUP(C1283,DE_PARA!H:I,2,0)</f>
        <v>#N/A</v>
      </c>
      <c r="Q1283" s="11" t="e">
        <f>VLOOKUP(F1283,'BASE CONTATOS'!C:D,2,0)</f>
        <v>#N/A</v>
      </c>
    </row>
    <row r="1284" spans="2:17" hidden="1" x14ac:dyDescent="0.3">
      <c r="B1284">
        <f>CSV!M1283</f>
        <v>0</v>
      </c>
      <c r="C1284">
        <f>CSV!O1283</f>
        <v>0</v>
      </c>
      <c r="D1284" s="6">
        <f>CSV!P1283</f>
        <v>0</v>
      </c>
      <c r="F1284">
        <f>CSV!K1283</f>
        <v>0</v>
      </c>
      <c r="G1284">
        <f>CSV!L1283</f>
        <v>0</v>
      </c>
      <c r="H1284" t="str">
        <f>IFERROR(VLOOKUP(G1284,Sheet3!B:C,2,0),"")</f>
        <v/>
      </c>
      <c r="I1284">
        <v>2</v>
      </c>
      <c r="K1284" t="e">
        <f>VLOOKUP(G1284,Sheet3!B:E,4,0)</f>
        <v>#N/A</v>
      </c>
      <c r="O1284" s="10" t="e">
        <f t="shared" si="20"/>
        <v>#N/A</v>
      </c>
      <c r="P1284" s="11" t="e">
        <f>VLOOKUP(C1284,DE_PARA!H:I,2,0)</f>
        <v>#N/A</v>
      </c>
      <c r="Q1284" s="11" t="e">
        <f>VLOOKUP(F1284,'BASE CONTATOS'!C:D,2,0)</f>
        <v>#N/A</v>
      </c>
    </row>
    <row r="1285" spans="2:17" hidden="1" x14ac:dyDescent="0.3">
      <c r="B1285">
        <f>CSV!M1284</f>
        <v>0</v>
      </c>
      <c r="C1285">
        <f>CSV!O1284</f>
        <v>0</v>
      </c>
      <c r="D1285" s="6">
        <f>CSV!P1284</f>
        <v>0</v>
      </c>
      <c r="F1285">
        <f>CSV!K1284</f>
        <v>0</v>
      </c>
      <c r="G1285">
        <f>CSV!L1284</f>
        <v>0</v>
      </c>
      <c r="H1285" t="str">
        <f>IFERROR(VLOOKUP(G1285,Sheet3!B:C,2,0),"")</f>
        <v/>
      </c>
      <c r="I1285">
        <v>10</v>
      </c>
      <c r="K1285" t="e">
        <f>VLOOKUP(G1285,Sheet3!B:E,4,0)</f>
        <v>#N/A</v>
      </c>
      <c r="O1285" s="10" t="e">
        <f t="shared" si="20"/>
        <v>#N/A</v>
      </c>
      <c r="P1285" s="11" t="e">
        <f>VLOOKUP(C1285,DE_PARA!H:I,2,0)</f>
        <v>#N/A</v>
      </c>
      <c r="Q1285" s="11" t="e">
        <f>VLOOKUP(F1285,'BASE CONTATOS'!C:D,2,0)</f>
        <v>#N/A</v>
      </c>
    </row>
    <row r="1286" spans="2:17" hidden="1" x14ac:dyDescent="0.3">
      <c r="B1286">
        <f>CSV!M1285</f>
        <v>0</v>
      </c>
      <c r="C1286">
        <f>CSV!O1285</f>
        <v>0</v>
      </c>
      <c r="D1286" s="6">
        <f>CSV!P1285</f>
        <v>0</v>
      </c>
      <c r="F1286">
        <f>CSV!K1285</f>
        <v>0</v>
      </c>
      <c r="G1286">
        <f>CSV!L1285</f>
        <v>0</v>
      </c>
      <c r="H1286" t="str">
        <f>IFERROR(VLOOKUP(G1286,Sheet3!B:C,2,0),"")</f>
        <v/>
      </c>
      <c r="I1286">
        <v>6</v>
      </c>
      <c r="K1286" t="e">
        <f>VLOOKUP(G1286,Sheet3!B:E,4,0)</f>
        <v>#N/A</v>
      </c>
      <c r="O1286" s="10" t="e">
        <f t="shared" si="20"/>
        <v>#N/A</v>
      </c>
      <c r="P1286" s="11" t="e">
        <f>VLOOKUP(C1286,DE_PARA!H:I,2,0)</f>
        <v>#N/A</v>
      </c>
      <c r="Q1286" s="11" t="e">
        <f>VLOOKUP(F1286,'BASE CONTATOS'!C:D,2,0)</f>
        <v>#N/A</v>
      </c>
    </row>
    <row r="1287" spans="2:17" hidden="1" x14ac:dyDescent="0.3">
      <c r="B1287">
        <f>CSV!M1286</f>
        <v>0</v>
      </c>
      <c r="C1287">
        <f>CSV!O1286</f>
        <v>0</v>
      </c>
      <c r="D1287" s="6">
        <f>CSV!P1286</f>
        <v>0</v>
      </c>
      <c r="F1287">
        <f>CSV!K1286</f>
        <v>0</v>
      </c>
      <c r="G1287">
        <f>CSV!L1286</f>
        <v>0</v>
      </c>
      <c r="H1287" t="str">
        <f>IFERROR(VLOOKUP(G1287,Sheet3!B:C,2,0),"")</f>
        <v/>
      </c>
      <c r="I1287">
        <v>1</v>
      </c>
      <c r="K1287" t="e">
        <f>VLOOKUP(G1287,Sheet3!B:E,4,0)</f>
        <v>#N/A</v>
      </c>
      <c r="O1287" s="10" t="e">
        <f t="shared" si="20"/>
        <v>#N/A</v>
      </c>
      <c r="P1287" s="11" t="e">
        <f>VLOOKUP(C1287,DE_PARA!H:I,2,0)</f>
        <v>#N/A</v>
      </c>
      <c r="Q1287" s="11" t="e">
        <f>VLOOKUP(F1287,'BASE CONTATOS'!C:D,2,0)</f>
        <v>#N/A</v>
      </c>
    </row>
    <row r="1288" spans="2:17" hidden="1" x14ac:dyDescent="0.3">
      <c r="B1288">
        <f>CSV!M1287</f>
        <v>0</v>
      </c>
      <c r="C1288">
        <f>CSV!O1287</f>
        <v>0</v>
      </c>
      <c r="D1288" s="6">
        <f>CSV!P1287</f>
        <v>0</v>
      </c>
      <c r="F1288">
        <f>CSV!K1287</f>
        <v>0</v>
      </c>
      <c r="G1288">
        <f>CSV!L1287</f>
        <v>0</v>
      </c>
      <c r="H1288" t="str">
        <f>IFERROR(VLOOKUP(G1288,Sheet3!B:C,2,0),"")</f>
        <v/>
      </c>
      <c r="I1288">
        <v>7</v>
      </c>
      <c r="K1288" t="e">
        <f>VLOOKUP(G1288,Sheet3!B:E,4,0)</f>
        <v>#N/A</v>
      </c>
      <c r="O1288" s="10" t="e">
        <f t="shared" si="20"/>
        <v>#N/A</v>
      </c>
      <c r="P1288" s="11" t="e">
        <f>VLOOKUP(C1288,DE_PARA!H:I,2,0)</f>
        <v>#N/A</v>
      </c>
      <c r="Q1288" s="11" t="e">
        <f>VLOOKUP(F1288,'BASE CONTATOS'!C:D,2,0)</f>
        <v>#N/A</v>
      </c>
    </row>
    <row r="1289" spans="2:17" hidden="1" x14ac:dyDescent="0.3">
      <c r="B1289">
        <f>CSV!M1288</f>
        <v>0</v>
      </c>
      <c r="C1289">
        <f>CSV!O1288</f>
        <v>0</v>
      </c>
      <c r="D1289" s="6">
        <f>CSV!P1288</f>
        <v>0</v>
      </c>
      <c r="F1289">
        <f>CSV!K1288</f>
        <v>0</v>
      </c>
      <c r="G1289">
        <f>CSV!L1288</f>
        <v>0</v>
      </c>
      <c r="H1289" t="str">
        <f>IFERROR(VLOOKUP(G1289,Sheet3!B:C,2,0),"")</f>
        <v/>
      </c>
      <c r="I1289">
        <v>6</v>
      </c>
      <c r="K1289" t="e">
        <f>VLOOKUP(G1289,Sheet3!B:E,4,0)</f>
        <v>#N/A</v>
      </c>
      <c r="O1289" s="10" t="e">
        <f t="shared" si="20"/>
        <v>#N/A</v>
      </c>
      <c r="P1289" s="11" t="e">
        <f>VLOOKUP(C1289,DE_PARA!H:I,2,0)</f>
        <v>#N/A</v>
      </c>
      <c r="Q1289" s="11" t="e">
        <f>VLOOKUP(F1289,'BASE CONTATOS'!C:D,2,0)</f>
        <v>#N/A</v>
      </c>
    </row>
    <row r="1290" spans="2:17" hidden="1" x14ac:dyDescent="0.3">
      <c r="B1290">
        <f>CSV!M1289</f>
        <v>0</v>
      </c>
      <c r="C1290">
        <f>CSV!O1289</f>
        <v>0</v>
      </c>
      <c r="D1290" s="6">
        <f>CSV!P1289</f>
        <v>0</v>
      </c>
      <c r="F1290">
        <f>CSV!K1289</f>
        <v>0</v>
      </c>
      <c r="G1290">
        <f>CSV!L1289</f>
        <v>0</v>
      </c>
      <c r="H1290" t="str">
        <f>IFERROR(VLOOKUP(G1290,Sheet3!B:C,2,0),"")</f>
        <v/>
      </c>
      <c r="I1290">
        <v>5</v>
      </c>
      <c r="K1290" t="e">
        <f>VLOOKUP(G1290,Sheet3!B:E,4,0)</f>
        <v>#N/A</v>
      </c>
      <c r="O1290" s="10" t="e">
        <f t="shared" si="20"/>
        <v>#N/A</v>
      </c>
      <c r="P1290" s="11" t="e">
        <f>VLOOKUP(C1290,DE_PARA!H:I,2,0)</f>
        <v>#N/A</v>
      </c>
      <c r="Q1290" s="11" t="e">
        <f>VLOOKUP(F1290,'BASE CONTATOS'!C:D,2,0)</f>
        <v>#N/A</v>
      </c>
    </row>
    <row r="1291" spans="2:17" hidden="1" x14ac:dyDescent="0.3">
      <c r="B1291">
        <f>CSV!M1290</f>
        <v>0</v>
      </c>
      <c r="C1291">
        <f>CSV!O1290</f>
        <v>0</v>
      </c>
      <c r="D1291" s="6">
        <f>CSV!P1290</f>
        <v>0</v>
      </c>
      <c r="F1291">
        <f>CSV!K1290</f>
        <v>0</v>
      </c>
      <c r="G1291">
        <f>CSV!L1290</f>
        <v>0</v>
      </c>
      <c r="H1291" t="str">
        <f>IFERROR(VLOOKUP(G1291,Sheet3!B:C,2,0),"")</f>
        <v/>
      </c>
      <c r="I1291">
        <v>9</v>
      </c>
      <c r="K1291" t="e">
        <f>VLOOKUP(G1291,Sheet3!B:E,4,0)</f>
        <v>#N/A</v>
      </c>
      <c r="O1291" s="10" t="e">
        <f t="shared" si="20"/>
        <v>#N/A</v>
      </c>
      <c r="P1291" s="11" t="e">
        <f>VLOOKUP(C1291,DE_PARA!H:I,2,0)</f>
        <v>#N/A</v>
      </c>
      <c r="Q1291" s="11" t="e">
        <f>VLOOKUP(F1291,'BASE CONTATOS'!C:D,2,0)</f>
        <v>#N/A</v>
      </c>
    </row>
    <row r="1292" spans="2:17" hidden="1" x14ac:dyDescent="0.3">
      <c r="B1292">
        <f>CSV!M1291</f>
        <v>0</v>
      </c>
      <c r="C1292">
        <f>CSV!O1291</f>
        <v>0</v>
      </c>
      <c r="D1292" s="6">
        <f>CSV!P1291</f>
        <v>0</v>
      </c>
      <c r="F1292">
        <f>CSV!K1291</f>
        <v>0</v>
      </c>
      <c r="G1292">
        <f>CSV!L1291</f>
        <v>0</v>
      </c>
      <c r="H1292" t="str">
        <f>IFERROR(VLOOKUP(G1292,Sheet3!B:C,2,0),"")</f>
        <v/>
      </c>
      <c r="I1292">
        <v>5</v>
      </c>
      <c r="K1292" t="e">
        <f>VLOOKUP(G1292,Sheet3!B:E,4,0)</f>
        <v>#N/A</v>
      </c>
      <c r="O1292" s="10" t="e">
        <f t="shared" si="20"/>
        <v>#N/A</v>
      </c>
      <c r="P1292" s="11" t="e">
        <f>VLOOKUP(C1292,DE_PARA!H:I,2,0)</f>
        <v>#N/A</v>
      </c>
      <c r="Q1292" s="11" t="e">
        <f>VLOOKUP(F1292,'BASE CONTATOS'!C:D,2,0)</f>
        <v>#N/A</v>
      </c>
    </row>
    <row r="1293" spans="2:17" hidden="1" x14ac:dyDescent="0.3">
      <c r="B1293">
        <f>CSV!M1292</f>
        <v>0</v>
      </c>
      <c r="C1293">
        <f>CSV!O1292</f>
        <v>0</v>
      </c>
      <c r="D1293" s="6">
        <f>CSV!P1292</f>
        <v>0</v>
      </c>
      <c r="F1293">
        <f>CSV!K1292</f>
        <v>0</v>
      </c>
      <c r="G1293">
        <f>CSV!L1292</f>
        <v>0</v>
      </c>
      <c r="H1293" t="str">
        <f>IFERROR(VLOOKUP(G1293,Sheet3!B:C,2,0),"")</f>
        <v/>
      </c>
      <c r="I1293">
        <v>5</v>
      </c>
      <c r="K1293" t="e">
        <f>VLOOKUP(G1293,Sheet3!B:E,4,0)</f>
        <v>#N/A</v>
      </c>
      <c r="O1293" s="10" t="e">
        <f t="shared" si="20"/>
        <v>#N/A</v>
      </c>
      <c r="P1293" s="11" t="e">
        <f>VLOOKUP(C1293,DE_PARA!H:I,2,0)</f>
        <v>#N/A</v>
      </c>
      <c r="Q1293" s="11" t="e">
        <f>VLOOKUP(F1293,'BASE CONTATOS'!C:D,2,0)</f>
        <v>#N/A</v>
      </c>
    </row>
    <row r="1294" spans="2:17" hidden="1" x14ac:dyDescent="0.3">
      <c r="B1294">
        <f>CSV!M1293</f>
        <v>0</v>
      </c>
      <c r="C1294">
        <f>CSV!O1293</f>
        <v>0</v>
      </c>
      <c r="D1294" s="6">
        <f>CSV!P1293</f>
        <v>0</v>
      </c>
      <c r="F1294">
        <f>CSV!K1293</f>
        <v>0</v>
      </c>
      <c r="G1294">
        <f>CSV!L1293</f>
        <v>0</v>
      </c>
      <c r="H1294" t="str">
        <f>IFERROR(VLOOKUP(G1294,Sheet3!B:C,2,0),"")</f>
        <v/>
      </c>
      <c r="I1294">
        <v>10</v>
      </c>
      <c r="K1294" t="e">
        <f>VLOOKUP(G1294,Sheet3!B:E,4,0)</f>
        <v>#N/A</v>
      </c>
      <c r="O1294" s="10" t="e">
        <f t="shared" si="20"/>
        <v>#N/A</v>
      </c>
      <c r="P1294" s="11" t="e">
        <f>VLOOKUP(C1294,DE_PARA!H:I,2,0)</f>
        <v>#N/A</v>
      </c>
      <c r="Q1294" s="11" t="e">
        <f>VLOOKUP(F1294,'BASE CONTATOS'!C:D,2,0)</f>
        <v>#N/A</v>
      </c>
    </row>
    <row r="1295" spans="2:17" hidden="1" x14ac:dyDescent="0.3">
      <c r="B1295">
        <f>CSV!M1294</f>
        <v>0</v>
      </c>
      <c r="C1295">
        <f>CSV!O1294</f>
        <v>0</v>
      </c>
      <c r="D1295" s="6">
        <f>CSV!P1294</f>
        <v>0</v>
      </c>
      <c r="F1295">
        <f>CSV!K1294</f>
        <v>0</v>
      </c>
      <c r="G1295">
        <f>CSV!L1294</f>
        <v>0</v>
      </c>
      <c r="H1295" t="str">
        <f>IFERROR(VLOOKUP(G1295,Sheet3!B:C,2,0),"")</f>
        <v/>
      </c>
      <c r="I1295">
        <v>10</v>
      </c>
      <c r="K1295" t="e">
        <f>VLOOKUP(G1295,Sheet3!B:E,4,0)</f>
        <v>#N/A</v>
      </c>
      <c r="O1295" s="10" t="e">
        <f t="shared" si="20"/>
        <v>#N/A</v>
      </c>
      <c r="P1295" s="11" t="e">
        <f>VLOOKUP(C1295,DE_PARA!H:I,2,0)</f>
        <v>#N/A</v>
      </c>
      <c r="Q1295" s="11" t="e">
        <f>VLOOKUP(F1295,'BASE CONTATOS'!C:D,2,0)</f>
        <v>#N/A</v>
      </c>
    </row>
    <row r="1296" spans="2:17" hidden="1" x14ac:dyDescent="0.3">
      <c r="B1296">
        <f>CSV!M1295</f>
        <v>0</v>
      </c>
      <c r="C1296">
        <f>CSV!O1295</f>
        <v>0</v>
      </c>
      <c r="D1296" s="6">
        <f>CSV!P1295</f>
        <v>0</v>
      </c>
      <c r="F1296">
        <f>CSV!K1295</f>
        <v>0</v>
      </c>
      <c r="G1296">
        <f>CSV!L1295</f>
        <v>0</v>
      </c>
      <c r="H1296" t="str">
        <f>IFERROR(VLOOKUP(G1296,Sheet3!B:C,2,0),"")</f>
        <v/>
      </c>
      <c r="I1296">
        <v>4</v>
      </c>
      <c r="K1296" t="e">
        <f>VLOOKUP(G1296,Sheet3!B:E,4,0)</f>
        <v>#N/A</v>
      </c>
      <c r="O1296" s="10" t="e">
        <f t="shared" si="20"/>
        <v>#N/A</v>
      </c>
      <c r="P1296" s="11" t="e">
        <f>VLOOKUP(C1296,DE_PARA!H:I,2,0)</f>
        <v>#N/A</v>
      </c>
      <c r="Q1296" s="11" t="e">
        <f>VLOOKUP(F1296,'BASE CONTATOS'!C:D,2,0)</f>
        <v>#N/A</v>
      </c>
    </row>
    <row r="1297" spans="2:17" hidden="1" x14ac:dyDescent="0.3">
      <c r="B1297">
        <f>CSV!M1296</f>
        <v>0</v>
      </c>
      <c r="C1297">
        <f>CSV!O1296</f>
        <v>0</v>
      </c>
      <c r="D1297" s="6">
        <f>CSV!P1296</f>
        <v>0</v>
      </c>
      <c r="F1297">
        <f>CSV!K1296</f>
        <v>0</v>
      </c>
      <c r="G1297">
        <f>CSV!L1296</f>
        <v>0</v>
      </c>
      <c r="H1297" t="str">
        <f>IFERROR(VLOOKUP(G1297,Sheet3!B:C,2,0),"")</f>
        <v/>
      </c>
      <c r="I1297">
        <v>2</v>
      </c>
      <c r="K1297" t="e">
        <f>VLOOKUP(G1297,Sheet3!B:E,4,0)</f>
        <v>#N/A</v>
      </c>
      <c r="O1297" s="10" t="e">
        <f t="shared" si="20"/>
        <v>#N/A</v>
      </c>
      <c r="P1297" s="11" t="e">
        <f>VLOOKUP(C1297,DE_PARA!H:I,2,0)</f>
        <v>#N/A</v>
      </c>
      <c r="Q1297" s="11" t="e">
        <f>VLOOKUP(F1297,'BASE CONTATOS'!C:D,2,0)</f>
        <v>#N/A</v>
      </c>
    </row>
    <row r="1298" spans="2:17" hidden="1" x14ac:dyDescent="0.3">
      <c r="B1298">
        <f>CSV!M1297</f>
        <v>0</v>
      </c>
      <c r="C1298">
        <f>CSV!O1297</f>
        <v>0</v>
      </c>
      <c r="D1298" s="6">
        <f>CSV!P1297</f>
        <v>0</v>
      </c>
      <c r="F1298">
        <f>CSV!K1297</f>
        <v>0</v>
      </c>
      <c r="G1298">
        <f>CSV!L1297</f>
        <v>0</v>
      </c>
      <c r="H1298" t="str">
        <f>IFERROR(VLOOKUP(G1298,Sheet3!B:C,2,0),"")</f>
        <v/>
      </c>
      <c r="I1298">
        <v>4</v>
      </c>
      <c r="K1298" t="e">
        <f>VLOOKUP(G1298,Sheet3!B:E,4,0)</f>
        <v>#N/A</v>
      </c>
      <c r="O1298" s="10" t="e">
        <f t="shared" si="20"/>
        <v>#N/A</v>
      </c>
      <c r="P1298" s="11" t="e">
        <f>VLOOKUP(C1298,DE_PARA!H:I,2,0)</f>
        <v>#N/A</v>
      </c>
      <c r="Q1298" s="11" t="e">
        <f>VLOOKUP(F1298,'BASE CONTATOS'!C:D,2,0)</f>
        <v>#N/A</v>
      </c>
    </row>
    <row r="1299" spans="2:17" hidden="1" x14ac:dyDescent="0.3">
      <c r="B1299">
        <f>CSV!M1298</f>
        <v>0</v>
      </c>
      <c r="C1299">
        <f>CSV!O1298</f>
        <v>0</v>
      </c>
      <c r="D1299" s="6">
        <f>CSV!P1298</f>
        <v>0</v>
      </c>
      <c r="F1299">
        <f>CSV!K1298</f>
        <v>0</v>
      </c>
      <c r="G1299">
        <f>CSV!L1298</f>
        <v>0</v>
      </c>
      <c r="H1299" t="str">
        <f>IFERROR(VLOOKUP(G1299,Sheet3!B:C,2,0),"")</f>
        <v/>
      </c>
      <c r="I1299">
        <v>9</v>
      </c>
      <c r="K1299" t="e">
        <f>VLOOKUP(G1299,Sheet3!B:E,4,0)</f>
        <v>#N/A</v>
      </c>
      <c r="O1299" s="10" t="e">
        <f t="shared" si="20"/>
        <v>#N/A</v>
      </c>
      <c r="P1299" s="11" t="e">
        <f>VLOOKUP(C1299,DE_PARA!H:I,2,0)</f>
        <v>#N/A</v>
      </c>
      <c r="Q1299" s="11" t="e">
        <f>VLOOKUP(F1299,'BASE CONTATOS'!C:D,2,0)</f>
        <v>#N/A</v>
      </c>
    </row>
    <row r="1300" spans="2:17" hidden="1" x14ac:dyDescent="0.3">
      <c r="B1300">
        <f>CSV!M1299</f>
        <v>0</v>
      </c>
      <c r="C1300">
        <f>CSV!O1299</f>
        <v>0</v>
      </c>
      <c r="D1300" s="6">
        <f>CSV!P1299</f>
        <v>0</v>
      </c>
      <c r="F1300">
        <f>CSV!K1299</f>
        <v>0</v>
      </c>
      <c r="G1300">
        <f>CSV!L1299</f>
        <v>0</v>
      </c>
      <c r="H1300" t="str">
        <f>IFERROR(VLOOKUP(G1300,Sheet3!B:C,2,0),"")</f>
        <v/>
      </c>
      <c r="I1300">
        <v>7</v>
      </c>
      <c r="K1300" t="e">
        <f>VLOOKUP(G1300,Sheet3!B:E,4,0)</f>
        <v>#N/A</v>
      </c>
      <c r="O1300" s="10" t="e">
        <f t="shared" si="20"/>
        <v>#N/A</v>
      </c>
      <c r="P1300" s="11" t="e">
        <f>VLOOKUP(C1300,DE_PARA!H:I,2,0)</f>
        <v>#N/A</v>
      </c>
      <c r="Q1300" s="11" t="e">
        <f>VLOOKUP(F1300,'BASE CONTATOS'!C:D,2,0)</f>
        <v>#N/A</v>
      </c>
    </row>
    <row r="1301" spans="2:17" hidden="1" x14ac:dyDescent="0.3">
      <c r="B1301">
        <f>CSV!M1300</f>
        <v>0</v>
      </c>
      <c r="C1301">
        <f>CSV!O1300</f>
        <v>0</v>
      </c>
      <c r="D1301" s="6">
        <f>CSV!P1300</f>
        <v>0</v>
      </c>
      <c r="F1301">
        <f>CSV!K1300</f>
        <v>0</v>
      </c>
      <c r="G1301">
        <f>CSV!L1300</f>
        <v>0</v>
      </c>
      <c r="H1301" t="str">
        <f>IFERROR(VLOOKUP(G1301,Sheet3!B:C,2,0),"")</f>
        <v/>
      </c>
      <c r="I1301">
        <v>3</v>
      </c>
      <c r="K1301" t="e">
        <f>VLOOKUP(G1301,Sheet3!B:E,4,0)</f>
        <v>#N/A</v>
      </c>
      <c r="O1301" s="10" t="e">
        <f t="shared" si="20"/>
        <v>#N/A</v>
      </c>
      <c r="P1301" s="11" t="e">
        <f>VLOOKUP(C1301,DE_PARA!H:I,2,0)</f>
        <v>#N/A</v>
      </c>
      <c r="Q1301" s="11" t="e">
        <f>VLOOKUP(F1301,'BASE CONTATOS'!C:D,2,0)</f>
        <v>#N/A</v>
      </c>
    </row>
    <row r="1302" spans="2:17" hidden="1" x14ac:dyDescent="0.3">
      <c r="B1302">
        <f>CSV!M1301</f>
        <v>0</v>
      </c>
      <c r="C1302">
        <f>CSV!O1301</f>
        <v>0</v>
      </c>
      <c r="D1302" s="6">
        <f>CSV!P1301</f>
        <v>0</v>
      </c>
      <c r="F1302">
        <f>CSV!K1301</f>
        <v>0</v>
      </c>
      <c r="G1302">
        <f>CSV!L1301</f>
        <v>0</v>
      </c>
      <c r="H1302" t="str">
        <f>IFERROR(VLOOKUP(G1302,Sheet3!B:C,2,0),"")</f>
        <v/>
      </c>
      <c r="I1302">
        <v>1</v>
      </c>
      <c r="K1302" t="e">
        <f>VLOOKUP(G1302,Sheet3!B:E,4,0)</f>
        <v>#N/A</v>
      </c>
      <c r="O1302" s="10" t="e">
        <f t="shared" si="20"/>
        <v>#N/A</v>
      </c>
      <c r="P1302" s="11" t="e">
        <f>VLOOKUP(C1302,DE_PARA!H:I,2,0)</f>
        <v>#N/A</v>
      </c>
      <c r="Q1302" s="11" t="e">
        <f>VLOOKUP(F1302,'BASE CONTATOS'!C:D,2,0)</f>
        <v>#N/A</v>
      </c>
    </row>
    <row r="1303" spans="2:17" hidden="1" x14ac:dyDescent="0.3">
      <c r="B1303">
        <f>CSV!M1302</f>
        <v>0</v>
      </c>
      <c r="C1303">
        <f>CSV!O1302</f>
        <v>0</v>
      </c>
      <c r="D1303" s="6">
        <f>CSV!P1302</f>
        <v>0</v>
      </c>
      <c r="F1303">
        <f>CSV!K1302</f>
        <v>0</v>
      </c>
      <c r="G1303">
        <f>CSV!L1302</f>
        <v>0</v>
      </c>
      <c r="H1303" t="str">
        <f>IFERROR(VLOOKUP(G1303,Sheet3!B:C,2,0),"")</f>
        <v/>
      </c>
      <c r="I1303">
        <v>7</v>
      </c>
      <c r="K1303" t="e">
        <f>VLOOKUP(G1303,Sheet3!B:E,4,0)</f>
        <v>#N/A</v>
      </c>
      <c r="O1303" s="10" t="e">
        <f t="shared" si="20"/>
        <v>#N/A</v>
      </c>
      <c r="P1303" s="11" t="e">
        <f>VLOOKUP(C1303,DE_PARA!H:I,2,0)</f>
        <v>#N/A</v>
      </c>
      <c r="Q1303" s="11" t="e">
        <f>VLOOKUP(F1303,'BASE CONTATOS'!C:D,2,0)</f>
        <v>#N/A</v>
      </c>
    </row>
    <row r="1304" spans="2:17" hidden="1" x14ac:dyDescent="0.3">
      <c r="B1304">
        <f>CSV!M1303</f>
        <v>0</v>
      </c>
      <c r="C1304">
        <f>CSV!O1303</f>
        <v>0</v>
      </c>
      <c r="D1304" s="6">
        <f>CSV!P1303</f>
        <v>0</v>
      </c>
      <c r="F1304">
        <f>CSV!K1303</f>
        <v>0</v>
      </c>
      <c r="G1304">
        <f>CSV!L1303</f>
        <v>0</v>
      </c>
      <c r="H1304" t="str">
        <f>IFERROR(VLOOKUP(G1304,Sheet3!B:C,2,0),"")</f>
        <v/>
      </c>
      <c r="I1304">
        <v>8</v>
      </c>
      <c r="K1304" t="e">
        <f>VLOOKUP(G1304,Sheet3!B:E,4,0)</f>
        <v>#N/A</v>
      </c>
      <c r="O1304" s="10" t="e">
        <f t="shared" si="20"/>
        <v>#N/A</v>
      </c>
      <c r="P1304" s="11" t="e">
        <f>VLOOKUP(C1304,DE_PARA!H:I,2,0)</f>
        <v>#N/A</v>
      </c>
      <c r="Q1304" s="11" t="e">
        <f>VLOOKUP(F1304,'BASE CONTATOS'!C:D,2,0)</f>
        <v>#N/A</v>
      </c>
    </row>
    <row r="1305" spans="2:17" hidden="1" x14ac:dyDescent="0.3">
      <c r="B1305">
        <f>CSV!M1304</f>
        <v>0</v>
      </c>
      <c r="C1305">
        <f>CSV!O1304</f>
        <v>0</v>
      </c>
      <c r="D1305" s="6">
        <f>CSV!P1304</f>
        <v>0</v>
      </c>
      <c r="F1305">
        <f>CSV!K1304</f>
        <v>0</v>
      </c>
      <c r="G1305">
        <f>CSV!L1304</f>
        <v>0</v>
      </c>
      <c r="H1305" t="str">
        <f>IFERROR(VLOOKUP(G1305,Sheet3!B:C,2,0),"")</f>
        <v/>
      </c>
      <c r="I1305">
        <v>2</v>
      </c>
      <c r="K1305" t="e">
        <f>VLOOKUP(G1305,Sheet3!B:E,4,0)</f>
        <v>#N/A</v>
      </c>
      <c r="O1305" s="10" t="e">
        <f t="shared" si="20"/>
        <v>#N/A</v>
      </c>
      <c r="P1305" s="11" t="e">
        <f>VLOOKUP(C1305,DE_PARA!H:I,2,0)</f>
        <v>#N/A</v>
      </c>
      <c r="Q1305" s="11" t="e">
        <f>VLOOKUP(F1305,'BASE CONTATOS'!C:D,2,0)</f>
        <v>#N/A</v>
      </c>
    </row>
    <row r="1306" spans="2:17" hidden="1" x14ac:dyDescent="0.3">
      <c r="B1306">
        <f>CSV!M1305</f>
        <v>0</v>
      </c>
      <c r="C1306">
        <f>CSV!O1305</f>
        <v>0</v>
      </c>
      <c r="D1306" s="6">
        <f>CSV!P1305</f>
        <v>0</v>
      </c>
      <c r="F1306">
        <f>CSV!K1305</f>
        <v>0</v>
      </c>
      <c r="G1306">
        <f>CSV!L1305</f>
        <v>0</v>
      </c>
      <c r="H1306" t="str">
        <f>IFERROR(VLOOKUP(G1306,Sheet3!B:C,2,0),"")</f>
        <v/>
      </c>
      <c r="I1306">
        <v>9</v>
      </c>
      <c r="K1306" t="e">
        <f>VLOOKUP(G1306,Sheet3!B:E,4,0)</f>
        <v>#N/A</v>
      </c>
      <c r="O1306" s="10" t="e">
        <f t="shared" si="20"/>
        <v>#N/A</v>
      </c>
      <c r="P1306" s="11" t="e">
        <f>VLOOKUP(C1306,DE_PARA!H:I,2,0)</f>
        <v>#N/A</v>
      </c>
      <c r="Q1306" s="11" t="e">
        <f>VLOOKUP(F1306,'BASE CONTATOS'!C:D,2,0)</f>
        <v>#N/A</v>
      </c>
    </row>
    <row r="1307" spans="2:17" hidden="1" x14ac:dyDescent="0.3">
      <c r="B1307">
        <f>CSV!M1306</f>
        <v>0</v>
      </c>
      <c r="C1307">
        <f>CSV!O1306</f>
        <v>0</v>
      </c>
      <c r="D1307" s="6">
        <f>CSV!P1306</f>
        <v>0</v>
      </c>
      <c r="F1307">
        <f>CSV!K1306</f>
        <v>0</v>
      </c>
      <c r="G1307">
        <f>CSV!L1306</f>
        <v>0</v>
      </c>
      <c r="H1307" t="str">
        <f>IFERROR(VLOOKUP(G1307,Sheet3!B:C,2,0),"")</f>
        <v/>
      </c>
      <c r="I1307">
        <v>1</v>
      </c>
      <c r="K1307" t="e">
        <f>VLOOKUP(G1307,Sheet3!B:E,4,0)</f>
        <v>#N/A</v>
      </c>
      <c r="O1307" s="10" t="e">
        <f t="shared" si="20"/>
        <v>#N/A</v>
      </c>
      <c r="P1307" s="11" t="e">
        <f>VLOOKUP(C1307,DE_PARA!H:I,2,0)</f>
        <v>#N/A</v>
      </c>
      <c r="Q1307" s="11" t="e">
        <f>VLOOKUP(F1307,'BASE CONTATOS'!C:D,2,0)</f>
        <v>#N/A</v>
      </c>
    </row>
    <row r="1308" spans="2:17" hidden="1" x14ac:dyDescent="0.3">
      <c r="B1308">
        <f>CSV!M1307</f>
        <v>0</v>
      </c>
      <c r="C1308">
        <f>CSV!O1307</f>
        <v>0</v>
      </c>
      <c r="D1308" s="6">
        <f>CSV!P1307</f>
        <v>0</v>
      </c>
      <c r="F1308">
        <f>CSV!K1307</f>
        <v>0</v>
      </c>
      <c r="G1308">
        <f>CSV!L1307</f>
        <v>0</v>
      </c>
      <c r="H1308" t="str">
        <f>IFERROR(VLOOKUP(G1308,Sheet3!B:C,2,0),"")</f>
        <v/>
      </c>
      <c r="I1308">
        <v>7</v>
      </c>
      <c r="K1308" t="e">
        <f>VLOOKUP(G1308,Sheet3!B:E,4,0)</f>
        <v>#N/A</v>
      </c>
      <c r="O1308" s="10" t="e">
        <f t="shared" si="20"/>
        <v>#N/A</v>
      </c>
      <c r="P1308" s="11" t="e">
        <f>VLOOKUP(C1308,DE_PARA!H:I,2,0)</f>
        <v>#N/A</v>
      </c>
      <c r="Q1308" s="11" t="e">
        <f>VLOOKUP(F1308,'BASE CONTATOS'!C:D,2,0)</f>
        <v>#N/A</v>
      </c>
    </row>
    <row r="1309" spans="2:17" hidden="1" x14ac:dyDescent="0.3">
      <c r="B1309">
        <f>CSV!M1308</f>
        <v>0</v>
      </c>
      <c r="C1309">
        <f>CSV!O1308</f>
        <v>0</v>
      </c>
      <c r="D1309" s="6">
        <f>CSV!P1308</f>
        <v>0</v>
      </c>
      <c r="F1309">
        <f>CSV!K1308</f>
        <v>0</v>
      </c>
      <c r="G1309">
        <f>CSV!L1308</f>
        <v>0</v>
      </c>
      <c r="H1309" t="str">
        <f>IFERROR(VLOOKUP(G1309,Sheet3!B:C,2,0),"")</f>
        <v/>
      </c>
      <c r="I1309">
        <v>2</v>
      </c>
      <c r="K1309" t="e">
        <f>VLOOKUP(G1309,Sheet3!B:E,4,0)</f>
        <v>#N/A</v>
      </c>
      <c r="O1309" s="10" t="e">
        <f t="shared" si="20"/>
        <v>#N/A</v>
      </c>
      <c r="P1309" s="11" t="e">
        <f>VLOOKUP(C1309,DE_PARA!H:I,2,0)</f>
        <v>#N/A</v>
      </c>
      <c r="Q1309" s="11" t="e">
        <f>VLOOKUP(F1309,'BASE CONTATOS'!C:D,2,0)</f>
        <v>#N/A</v>
      </c>
    </row>
    <row r="1310" spans="2:17" hidden="1" x14ac:dyDescent="0.3">
      <c r="B1310">
        <f>CSV!M1309</f>
        <v>0</v>
      </c>
      <c r="C1310">
        <f>CSV!O1309</f>
        <v>0</v>
      </c>
      <c r="D1310" s="6">
        <f>CSV!P1309</f>
        <v>0</v>
      </c>
      <c r="F1310">
        <f>CSV!K1309</f>
        <v>0</v>
      </c>
      <c r="G1310">
        <f>CSV!L1309</f>
        <v>0</v>
      </c>
      <c r="H1310" t="str">
        <f>IFERROR(VLOOKUP(G1310,Sheet3!B:C,2,0),"")</f>
        <v/>
      </c>
      <c r="I1310">
        <v>5</v>
      </c>
      <c r="K1310" t="e">
        <f>VLOOKUP(G1310,Sheet3!B:E,4,0)</f>
        <v>#N/A</v>
      </c>
      <c r="O1310" s="10" t="e">
        <f t="shared" si="20"/>
        <v>#N/A</v>
      </c>
      <c r="P1310" s="11" t="e">
        <f>VLOOKUP(C1310,DE_PARA!H:I,2,0)</f>
        <v>#N/A</v>
      </c>
      <c r="Q1310" s="11" t="e">
        <f>VLOOKUP(F1310,'BASE CONTATOS'!C:D,2,0)</f>
        <v>#N/A</v>
      </c>
    </row>
    <row r="1311" spans="2:17" hidden="1" x14ac:dyDescent="0.3">
      <c r="B1311">
        <f>CSV!M1310</f>
        <v>0</v>
      </c>
      <c r="C1311">
        <f>CSV!O1310</f>
        <v>0</v>
      </c>
      <c r="D1311" s="6">
        <f>CSV!P1310</f>
        <v>0</v>
      </c>
      <c r="F1311">
        <f>CSV!K1310</f>
        <v>0</v>
      </c>
      <c r="G1311">
        <f>CSV!L1310</f>
        <v>0</v>
      </c>
      <c r="H1311" t="str">
        <f>IFERROR(VLOOKUP(G1311,Sheet3!B:C,2,0),"")</f>
        <v/>
      </c>
      <c r="I1311">
        <v>7</v>
      </c>
      <c r="K1311" t="e">
        <f>VLOOKUP(G1311,Sheet3!B:E,4,0)</f>
        <v>#N/A</v>
      </c>
      <c r="O1311" s="10" t="e">
        <f t="shared" si="20"/>
        <v>#N/A</v>
      </c>
      <c r="P1311" s="11" t="e">
        <f>VLOOKUP(C1311,DE_PARA!H:I,2,0)</f>
        <v>#N/A</v>
      </c>
      <c r="Q1311" s="11" t="e">
        <f>VLOOKUP(F1311,'BASE CONTATOS'!C:D,2,0)</f>
        <v>#N/A</v>
      </c>
    </row>
    <row r="1312" spans="2:17" hidden="1" x14ac:dyDescent="0.3">
      <c r="B1312">
        <f>CSV!M1311</f>
        <v>0</v>
      </c>
      <c r="C1312">
        <f>CSV!O1311</f>
        <v>0</v>
      </c>
      <c r="D1312" s="6">
        <f>CSV!P1311</f>
        <v>0</v>
      </c>
      <c r="F1312">
        <f>CSV!K1311</f>
        <v>0</v>
      </c>
      <c r="G1312">
        <f>CSV!L1311</f>
        <v>0</v>
      </c>
      <c r="H1312" t="str">
        <f>IFERROR(VLOOKUP(G1312,Sheet3!B:C,2,0),"")</f>
        <v/>
      </c>
      <c r="I1312">
        <v>7</v>
      </c>
      <c r="K1312" t="e">
        <f>VLOOKUP(G1312,Sheet3!B:E,4,0)</f>
        <v>#N/A</v>
      </c>
      <c r="O1312" s="10" t="e">
        <f t="shared" si="20"/>
        <v>#N/A</v>
      </c>
      <c r="P1312" s="11" t="e">
        <f>VLOOKUP(C1312,DE_PARA!H:I,2,0)</f>
        <v>#N/A</v>
      </c>
      <c r="Q1312" s="11" t="e">
        <f>VLOOKUP(F1312,'BASE CONTATOS'!C:D,2,0)</f>
        <v>#N/A</v>
      </c>
    </row>
    <row r="1313" spans="2:17" hidden="1" x14ac:dyDescent="0.3">
      <c r="B1313">
        <f>CSV!M1312</f>
        <v>0</v>
      </c>
      <c r="C1313">
        <f>CSV!O1312</f>
        <v>0</v>
      </c>
      <c r="D1313" s="6">
        <f>CSV!P1312</f>
        <v>0</v>
      </c>
      <c r="F1313">
        <f>CSV!K1312</f>
        <v>0</v>
      </c>
      <c r="G1313">
        <f>CSV!L1312</f>
        <v>0</v>
      </c>
      <c r="H1313" t="str">
        <f>IFERROR(VLOOKUP(G1313,Sheet3!B:C,2,0),"")</f>
        <v/>
      </c>
      <c r="I1313">
        <v>3</v>
      </c>
      <c r="K1313" t="e">
        <f>VLOOKUP(G1313,Sheet3!B:E,4,0)</f>
        <v>#N/A</v>
      </c>
      <c r="O1313" s="10" t="e">
        <f t="shared" si="20"/>
        <v>#N/A</v>
      </c>
      <c r="P1313" s="11" t="e">
        <f>VLOOKUP(C1313,DE_PARA!H:I,2,0)</f>
        <v>#N/A</v>
      </c>
      <c r="Q1313" s="11" t="e">
        <f>VLOOKUP(F1313,'BASE CONTATOS'!C:D,2,0)</f>
        <v>#N/A</v>
      </c>
    </row>
    <row r="1314" spans="2:17" hidden="1" x14ac:dyDescent="0.3">
      <c r="B1314">
        <f>CSV!M1313</f>
        <v>0</v>
      </c>
      <c r="C1314">
        <f>CSV!O1313</f>
        <v>0</v>
      </c>
      <c r="D1314" s="6">
        <f>CSV!P1313</f>
        <v>0</v>
      </c>
      <c r="F1314">
        <f>CSV!K1313</f>
        <v>0</v>
      </c>
      <c r="G1314">
        <f>CSV!L1313</f>
        <v>0</v>
      </c>
      <c r="H1314" t="str">
        <f>IFERROR(VLOOKUP(G1314,Sheet3!B:C,2,0),"")</f>
        <v/>
      </c>
      <c r="I1314">
        <v>4</v>
      </c>
      <c r="K1314" t="e">
        <f>VLOOKUP(G1314,Sheet3!B:E,4,0)</f>
        <v>#N/A</v>
      </c>
      <c r="O1314" s="10" t="e">
        <f t="shared" si="20"/>
        <v>#N/A</v>
      </c>
      <c r="P1314" s="11" t="e">
        <f>VLOOKUP(C1314,DE_PARA!H:I,2,0)</f>
        <v>#N/A</v>
      </c>
      <c r="Q1314" s="11" t="e">
        <f>VLOOKUP(F1314,'BASE CONTATOS'!C:D,2,0)</f>
        <v>#N/A</v>
      </c>
    </row>
    <row r="1315" spans="2:17" hidden="1" x14ac:dyDescent="0.3">
      <c r="B1315">
        <f>CSV!M1314</f>
        <v>0</v>
      </c>
      <c r="C1315">
        <f>CSV!O1314</f>
        <v>0</v>
      </c>
      <c r="D1315" s="6">
        <f>CSV!P1314</f>
        <v>0</v>
      </c>
      <c r="F1315">
        <f>CSV!K1314</f>
        <v>0</v>
      </c>
      <c r="G1315">
        <f>CSV!L1314</f>
        <v>0</v>
      </c>
      <c r="H1315" t="str">
        <f>IFERROR(VLOOKUP(G1315,Sheet3!B:C,2,0),"")</f>
        <v/>
      </c>
      <c r="I1315">
        <v>1</v>
      </c>
      <c r="K1315" t="e">
        <f>VLOOKUP(G1315,Sheet3!B:E,4,0)</f>
        <v>#N/A</v>
      </c>
      <c r="O1315" s="10" t="e">
        <f t="shared" si="20"/>
        <v>#N/A</v>
      </c>
      <c r="P1315" s="11" t="e">
        <f>VLOOKUP(C1315,DE_PARA!H:I,2,0)</f>
        <v>#N/A</v>
      </c>
      <c r="Q1315" s="11" t="e">
        <f>VLOOKUP(F1315,'BASE CONTATOS'!C:D,2,0)</f>
        <v>#N/A</v>
      </c>
    </row>
    <row r="1316" spans="2:17" hidden="1" x14ac:dyDescent="0.3">
      <c r="B1316">
        <f>CSV!M1315</f>
        <v>0</v>
      </c>
      <c r="C1316">
        <f>CSV!O1315</f>
        <v>0</v>
      </c>
      <c r="D1316" s="6">
        <f>CSV!P1315</f>
        <v>0</v>
      </c>
      <c r="F1316">
        <f>CSV!K1315</f>
        <v>0</v>
      </c>
      <c r="G1316">
        <f>CSV!L1315</f>
        <v>0</v>
      </c>
      <c r="H1316" t="str">
        <f>IFERROR(VLOOKUP(G1316,Sheet3!B:C,2,0),"")</f>
        <v/>
      </c>
      <c r="I1316">
        <v>3</v>
      </c>
      <c r="K1316" t="e">
        <f>VLOOKUP(G1316,Sheet3!B:E,4,0)</f>
        <v>#N/A</v>
      </c>
      <c r="O1316" s="10" t="e">
        <f t="shared" si="20"/>
        <v>#N/A</v>
      </c>
      <c r="P1316" s="11" t="e">
        <f>VLOOKUP(C1316,DE_PARA!H:I,2,0)</f>
        <v>#N/A</v>
      </c>
      <c r="Q1316" s="11" t="e">
        <f>VLOOKUP(F1316,'BASE CONTATOS'!C:D,2,0)</f>
        <v>#N/A</v>
      </c>
    </row>
    <row r="1317" spans="2:17" hidden="1" x14ac:dyDescent="0.3">
      <c r="B1317">
        <f>CSV!M1316</f>
        <v>0</v>
      </c>
      <c r="C1317">
        <f>CSV!O1316</f>
        <v>0</v>
      </c>
      <c r="D1317" s="6">
        <f>CSV!P1316</f>
        <v>0</v>
      </c>
      <c r="F1317">
        <f>CSV!K1316</f>
        <v>0</v>
      </c>
      <c r="G1317">
        <f>CSV!L1316</f>
        <v>0</v>
      </c>
      <c r="H1317" t="str">
        <f>IFERROR(VLOOKUP(G1317,Sheet3!B:C,2,0),"")</f>
        <v/>
      </c>
      <c r="I1317">
        <v>5</v>
      </c>
      <c r="K1317" t="e">
        <f>VLOOKUP(G1317,Sheet3!B:E,4,0)</f>
        <v>#N/A</v>
      </c>
      <c r="O1317" s="10" t="e">
        <f t="shared" si="20"/>
        <v>#N/A</v>
      </c>
      <c r="P1317" s="11" t="e">
        <f>VLOOKUP(C1317,DE_PARA!H:I,2,0)</f>
        <v>#N/A</v>
      </c>
      <c r="Q1317" s="11" t="e">
        <f>VLOOKUP(F1317,'BASE CONTATOS'!C:D,2,0)</f>
        <v>#N/A</v>
      </c>
    </row>
    <row r="1318" spans="2:17" hidden="1" x14ac:dyDescent="0.3">
      <c r="B1318">
        <f>CSV!M1317</f>
        <v>0</v>
      </c>
      <c r="C1318">
        <f>CSV!O1317</f>
        <v>0</v>
      </c>
      <c r="D1318" s="6">
        <f>CSV!P1317</f>
        <v>0</v>
      </c>
      <c r="F1318">
        <f>CSV!K1317</f>
        <v>0</v>
      </c>
      <c r="G1318">
        <f>CSV!L1317</f>
        <v>0</v>
      </c>
      <c r="H1318" t="str">
        <f>IFERROR(VLOOKUP(G1318,Sheet3!B:C,2,0),"")</f>
        <v/>
      </c>
      <c r="I1318">
        <v>8</v>
      </c>
      <c r="K1318" t="e">
        <f>VLOOKUP(G1318,Sheet3!B:E,4,0)</f>
        <v>#N/A</v>
      </c>
      <c r="O1318" s="10" t="e">
        <f t="shared" si="20"/>
        <v>#N/A</v>
      </c>
      <c r="P1318" s="11" t="e">
        <f>VLOOKUP(C1318,DE_PARA!H:I,2,0)</f>
        <v>#N/A</v>
      </c>
      <c r="Q1318" s="11" t="e">
        <f>VLOOKUP(F1318,'BASE CONTATOS'!C:D,2,0)</f>
        <v>#N/A</v>
      </c>
    </row>
    <row r="1319" spans="2:17" hidden="1" x14ac:dyDescent="0.3">
      <c r="B1319">
        <f>CSV!M1318</f>
        <v>0</v>
      </c>
      <c r="C1319">
        <f>CSV!O1318</f>
        <v>0</v>
      </c>
      <c r="D1319" s="6">
        <f>CSV!P1318</f>
        <v>0</v>
      </c>
      <c r="F1319">
        <f>CSV!K1318</f>
        <v>0</v>
      </c>
      <c r="G1319">
        <f>CSV!L1318</f>
        <v>0</v>
      </c>
      <c r="H1319" t="str">
        <f>IFERROR(VLOOKUP(G1319,Sheet3!B:C,2,0),"")</f>
        <v/>
      </c>
      <c r="I1319">
        <v>6</v>
      </c>
      <c r="K1319" t="e">
        <f>VLOOKUP(G1319,Sheet3!B:E,4,0)</f>
        <v>#N/A</v>
      </c>
      <c r="O1319" s="10" t="e">
        <f t="shared" si="20"/>
        <v>#N/A</v>
      </c>
      <c r="P1319" s="11" t="e">
        <f>VLOOKUP(C1319,DE_PARA!H:I,2,0)</f>
        <v>#N/A</v>
      </c>
      <c r="Q1319" s="11" t="e">
        <f>VLOOKUP(F1319,'BASE CONTATOS'!C:D,2,0)</f>
        <v>#N/A</v>
      </c>
    </row>
    <row r="1320" spans="2:17" hidden="1" x14ac:dyDescent="0.3">
      <c r="B1320">
        <f>CSV!M1319</f>
        <v>0</v>
      </c>
      <c r="C1320">
        <f>CSV!O1319</f>
        <v>0</v>
      </c>
      <c r="D1320" s="6">
        <f>CSV!P1319</f>
        <v>0</v>
      </c>
      <c r="F1320">
        <f>CSV!K1319</f>
        <v>0</v>
      </c>
      <c r="G1320">
        <f>CSV!L1319</f>
        <v>0</v>
      </c>
      <c r="H1320" t="str">
        <f>IFERROR(VLOOKUP(G1320,Sheet3!B:C,2,0),"")</f>
        <v/>
      </c>
      <c r="I1320">
        <v>9</v>
      </c>
      <c r="K1320" t="e">
        <f>VLOOKUP(G1320,Sheet3!B:E,4,0)</f>
        <v>#N/A</v>
      </c>
      <c r="O1320" s="10" t="e">
        <f t="shared" si="20"/>
        <v>#N/A</v>
      </c>
      <c r="P1320" s="11" t="e">
        <f>VLOOKUP(C1320,DE_PARA!H:I,2,0)</f>
        <v>#N/A</v>
      </c>
      <c r="Q1320" s="11" t="e">
        <f>VLOOKUP(F1320,'BASE CONTATOS'!C:D,2,0)</f>
        <v>#N/A</v>
      </c>
    </row>
    <row r="1321" spans="2:17" hidden="1" x14ac:dyDescent="0.3">
      <c r="B1321">
        <f>CSV!M1320</f>
        <v>0</v>
      </c>
      <c r="C1321">
        <f>CSV!O1320</f>
        <v>0</v>
      </c>
      <c r="D1321" s="6">
        <f>CSV!P1320</f>
        <v>0</v>
      </c>
      <c r="F1321">
        <f>CSV!K1320</f>
        <v>0</v>
      </c>
      <c r="G1321">
        <f>CSV!L1320</f>
        <v>0</v>
      </c>
      <c r="H1321" t="str">
        <f>IFERROR(VLOOKUP(G1321,Sheet3!B:C,2,0),"")</f>
        <v/>
      </c>
      <c r="I1321">
        <v>10</v>
      </c>
      <c r="K1321" t="e">
        <f>VLOOKUP(G1321,Sheet3!B:E,4,0)</f>
        <v>#N/A</v>
      </c>
      <c r="O1321" s="10" t="e">
        <f t="shared" si="20"/>
        <v>#N/A</v>
      </c>
      <c r="P1321" s="11" t="e">
        <f>VLOOKUP(C1321,DE_PARA!H:I,2,0)</f>
        <v>#N/A</v>
      </c>
      <c r="Q1321" s="11" t="e">
        <f>VLOOKUP(F1321,'BASE CONTATOS'!C:D,2,0)</f>
        <v>#N/A</v>
      </c>
    </row>
    <row r="1322" spans="2:17" hidden="1" x14ac:dyDescent="0.3">
      <c r="B1322">
        <f>CSV!M1321</f>
        <v>0</v>
      </c>
      <c r="C1322">
        <f>CSV!O1321</f>
        <v>0</v>
      </c>
      <c r="D1322" s="6">
        <f>CSV!P1321</f>
        <v>0</v>
      </c>
      <c r="F1322">
        <f>CSV!K1321</f>
        <v>0</v>
      </c>
      <c r="G1322">
        <f>CSV!L1321</f>
        <v>0</v>
      </c>
      <c r="H1322" t="str">
        <f>IFERROR(VLOOKUP(G1322,Sheet3!B:C,2,0),"")</f>
        <v/>
      </c>
      <c r="I1322">
        <v>6</v>
      </c>
      <c r="K1322" t="e">
        <f>VLOOKUP(G1322,Sheet3!B:E,4,0)</f>
        <v>#N/A</v>
      </c>
      <c r="O1322" s="10" t="e">
        <f t="shared" si="20"/>
        <v>#N/A</v>
      </c>
      <c r="P1322" s="11" t="e">
        <f>VLOOKUP(C1322,DE_PARA!H:I,2,0)</f>
        <v>#N/A</v>
      </c>
      <c r="Q1322" s="11" t="e">
        <f>VLOOKUP(F1322,'BASE CONTATOS'!C:D,2,0)</f>
        <v>#N/A</v>
      </c>
    </row>
    <row r="1323" spans="2:17" hidden="1" x14ac:dyDescent="0.3">
      <c r="B1323">
        <f>CSV!M1322</f>
        <v>0</v>
      </c>
      <c r="C1323">
        <f>CSV!O1322</f>
        <v>0</v>
      </c>
      <c r="D1323" s="6">
        <f>CSV!P1322</f>
        <v>0</v>
      </c>
      <c r="F1323">
        <f>CSV!K1322</f>
        <v>0</v>
      </c>
      <c r="G1323">
        <f>CSV!L1322</f>
        <v>0</v>
      </c>
      <c r="H1323" t="str">
        <f>IFERROR(VLOOKUP(G1323,Sheet3!B:C,2,0),"")</f>
        <v/>
      </c>
      <c r="I1323">
        <v>4</v>
      </c>
      <c r="K1323" t="e">
        <f>VLOOKUP(G1323,Sheet3!B:E,4,0)</f>
        <v>#N/A</v>
      </c>
      <c r="O1323" s="10" t="e">
        <f t="shared" si="20"/>
        <v>#N/A</v>
      </c>
      <c r="P1323" s="11" t="e">
        <f>VLOOKUP(C1323,DE_PARA!H:I,2,0)</f>
        <v>#N/A</v>
      </c>
      <c r="Q1323" s="11" t="e">
        <f>VLOOKUP(F1323,'BASE CONTATOS'!C:D,2,0)</f>
        <v>#N/A</v>
      </c>
    </row>
    <row r="1324" spans="2:17" hidden="1" x14ac:dyDescent="0.3">
      <c r="B1324">
        <f>CSV!M1323</f>
        <v>0</v>
      </c>
      <c r="C1324">
        <f>CSV!O1323</f>
        <v>0</v>
      </c>
      <c r="D1324" s="6">
        <f>CSV!P1323</f>
        <v>0</v>
      </c>
      <c r="F1324">
        <f>CSV!K1323</f>
        <v>0</v>
      </c>
      <c r="G1324">
        <f>CSV!L1323</f>
        <v>0</v>
      </c>
      <c r="H1324" t="str">
        <f>IFERROR(VLOOKUP(G1324,Sheet3!B:C,2,0),"")</f>
        <v/>
      </c>
      <c r="I1324">
        <v>9</v>
      </c>
      <c r="K1324" t="e">
        <f>VLOOKUP(G1324,Sheet3!B:E,4,0)</f>
        <v>#N/A</v>
      </c>
      <c r="O1324" s="10" t="e">
        <f t="shared" si="20"/>
        <v>#N/A</v>
      </c>
      <c r="P1324" s="11" t="e">
        <f>VLOOKUP(C1324,DE_PARA!H:I,2,0)</f>
        <v>#N/A</v>
      </c>
      <c r="Q1324" s="11" t="e">
        <f>VLOOKUP(F1324,'BASE CONTATOS'!C:D,2,0)</f>
        <v>#N/A</v>
      </c>
    </row>
    <row r="1325" spans="2:17" hidden="1" x14ac:dyDescent="0.3">
      <c r="B1325">
        <f>CSV!M1324</f>
        <v>0</v>
      </c>
      <c r="C1325">
        <f>CSV!O1324</f>
        <v>0</v>
      </c>
      <c r="D1325" s="6">
        <f>CSV!P1324</f>
        <v>0</v>
      </c>
      <c r="F1325">
        <f>CSV!K1324</f>
        <v>0</v>
      </c>
      <c r="G1325">
        <f>CSV!L1324</f>
        <v>0</v>
      </c>
      <c r="H1325" t="str">
        <f>IFERROR(VLOOKUP(G1325,Sheet3!B:C,2,0),"")</f>
        <v/>
      </c>
      <c r="I1325">
        <v>2</v>
      </c>
      <c r="K1325" t="e">
        <f>VLOOKUP(G1325,Sheet3!B:E,4,0)</f>
        <v>#N/A</v>
      </c>
      <c r="O1325" s="10" t="e">
        <f t="shared" si="20"/>
        <v>#N/A</v>
      </c>
      <c r="P1325" s="11" t="e">
        <f>VLOOKUP(C1325,DE_PARA!H:I,2,0)</f>
        <v>#N/A</v>
      </c>
      <c r="Q1325" s="11" t="e">
        <f>VLOOKUP(F1325,'BASE CONTATOS'!C:D,2,0)</f>
        <v>#N/A</v>
      </c>
    </row>
    <row r="1326" spans="2:17" hidden="1" x14ac:dyDescent="0.3">
      <c r="B1326">
        <f>CSV!M1325</f>
        <v>0</v>
      </c>
      <c r="C1326">
        <f>CSV!O1325</f>
        <v>0</v>
      </c>
      <c r="D1326" s="6">
        <f>CSV!P1325</f>
        <v>0</v>
      </c>
      <c r="F1326">
        <f>CSV!K1325</f>
        <v>0</v>
      </c>
      <c r="G1326">
        <f>CSV!L1325</f>
        <v>0</v>
      </c>
      <c r="H1326" t="str">
        <f>IFERROR(VLOOKUP(G1326,Sheet3!B:C,2,0),"")</f>
        <v/>
      </c>
      <c r="I1326">
        <v>2</v>
      </c>
      <c r="K1326" t="e">
        <f>VLOOKUP(G1326,Sheet3!B:E,4,0)</f>
        <v>#N/A</v>
      </c>
      <c r="O1326" s="10" t="e">
        <f t="shared" si="20"/>
        <v>#N/A</v>
      </c>
      <c r="P1326" s="11" t="e">
        <f>VLOOKUP(C1326,DE_PARA!H:I,2,0)</f>
        <v>#N/A</v>
      </c>
      <c r="Q1326" s="11" t="e">
        <f>VLOOKUP(F1326,'BASE CONTATOS'!C:D,2,0)</f>
        <v>#N/A</v>
      </c>
    </row>
    <row r="1327" spans="2:17" hidden="1" x14ac:dyDescent="0.3">
      <c r="B1327">
        <f>CSV!M1326</f>
        <v>0</v>
      </c>
      <c r="C1327">
        <f>CSV!O1326</f>
        <v>0</v>
      </c>
      <c r="D1327" s="6">
        <f>CSV!P1326</f>
        <v>0</v>
      </c>
      <c r="F1327">
        <f>CSV!K1326</f>
        <v>0</v>
      </c>
      <c r="G1327">
        <f>CSV!L1326</f>
        <v>0</v>
      </c>
      <c r="H1327" t="str">
        <f>IFERROR(VLOOKUP(G1327,Sheet3!B:C,2,0),"")</f>
        <v/>
      </c>
      <c r="I1327">
        <v>2</v>
      </c>
      <c r="K1327" t="e">
        <f>VLOOKUP(G1327,Sheet3!B:E,4,0)</f>
        <v>#N/A</v>
      </c>
      <c r="O1327" s="10" t="e">
        <f t="shared" si="20"/>
        <v>#N/A</v>
      </c>
      <c r="P1327" s="11" t="e">
        <f>VLOOKUP(C1327,DE_PARA!H:I,2,0)</f>
        <v>#N/A</v>
      </c>
      <c r="Q1327" s="11" t="e">
        <f>VLOOKUP(F1327,'BASE CONTATOS'!C:D,2,0)</f>
        <v>#N/A</v>
      </c>
    </row>
    <row r="1328" spans="2:17" hidden="1" x14ac:dyDescent="0.3">
      <c r="B1328">
        <f>CSV!M1327</f>
        <v>0</v>
      </c>
      <c r="C1328">
        <f>CSV!O1327</f>
        <v>0</v>
      </c>
      <c r="D1328" s="6">
        <f>CSV!P1327</f>
        <v>0</v>
      </c>
      <c r="F1328">
        <f>CSV!K1327</f>
        <v>0</v>
      </c>
      <c r="G1328">
        <f>CSV!L1327</f>
        <v>0</v>
      </c>
      <c r="H1328" t="str">
        <f>IFERROR(VLOOKUP(G1328,Sheet3!B:C,2,0),"")</f>
        <v/>
      </c>
      <c r="I1328">
        <v>9</v>
      </c>
      <c r="K1328" t="e">
        <f>VLOOKUP(G1328,Sheet3!B:E,4,0)</f>
        <v>#N/A</v>
      </c>
      <c r="O1328" s="10" t="e">
        <f t="shared" si="20"/>
        <v>#N/A</v>
      </c>
      <c r="P1328" s="11" t="e">
        <f>VLOOKUP(C1328,DE_PARA!H:I,2,0)</f>
        <v>#N/A</v>
      </c>
      <c r="Q1328" s="11" t="e">
        <f>VLOOKUP(F1328,'BASE CONTATOS'!C:D,2,0)</f>
        <v>#N/A</v>
      </c>
    </row>
    <row r="1329" spans="2:17" hidden="1" x14ac:dyDescent="0.3">
      <c r="B1329">
        <f>CSV!M1328</f>
        <v>0</v>
      </c>
      <c r="C1329">
        <f>CSV!O1328</f>
        <v>0</v>
      </c>
      <c r="D1329" s="6">
        <f>CSV!P1328</f>
        <v>0</v>
      </c>
      <c r="F1329">
        <f>CSV!K1328</f>
        <v>0</v>
      </c>
      <c r="G1329">
        <f>CSV!L1328</f>
        <v>0</v>
      </c>
      <c r="H1329" t="str">
        <f>IFERROR(VLOOKUP(G1329,Sheet3!B:C,2,0),"")</f>
        <v/>
      </c>
      <c r="I1329">
        <v>6</v>
      </c>
      <c r="K1329" t="e">
        <f>VLOOKUP(G1329,Sheet3!B:E,4,0)</f>
        <v>#N/A</v>
      </c>
      <c r="O1329" s="10" t="e">
        <f t="shared" si="20"/>
        <v>#N/A</v>
      </c>
      <c r="P1329" s="11" t="e">
        <f>VLOOKUP(C1329,DE_PARA!H:I,2,0)</f>
        <v>#N/A</v>
      </c>
      <c r="Q1329" s="11" t="e">
        <f>VLOOKUP(F1329,'BASE CONTATOS'!C:D,2,0)</f>
        <v>#N/A</v>
      </c>
    </row>
    <row r="1330" spans="2:17" hidden="1" x14ac:dyDescent="0.3">
      <c r="B1330">
        <f>CSV!M1329</f>
        <v>0</v>
      </c>
      <c r="C1330">
        <f>CSV!O1329</f>
        <v>0</v>
      </c>
      <c r="D1330" s="6">
        <f>CSV!P1329</f>
        <v>0</v>
      </c>
      <c r="F1330">
        <f>CSV!K1329</f>
        <v>0</v>
      </c>
      <c r="G1330">
        <f>CSV!L1329</f>
        <v>0</v>
      </c>
      <c r="H1330" t="str">
        <f>IFERROR(VLOOKUP(G1330,Sheet3!B:C,2,0),"")</f>
        <v/>
      </c>
      <c r="I1330">
        <v>2</v>
      </c>
      <c r="K1330" t="e">
        <f>VLOOKUP(G1330,Sheet3!B:E,4,0)</f>
        <v>#N/A</v>
      </c>
      <c r="O1330" s="10" t="e">
        <f t="shared" si="20"/>
        <v>#N/A</v>
      </c>
      <c r="P1330" s="11" t="e">
        <f>VLOOKUP(C1330,DE_PARA!H:I,2,0)</f>
        <v>#N/A</v>
      </c>
      <c r="Q1330" s="11" t="e">
        <f>VLOOKUP(F1330,'BASE CONTATOS'!C:D,2,0)</f>
        <v>#N/A</v>
      </c>
    </row>
    <row r="1331" spans="2:17" hidden="1" x14ac:dyDescent="0.3">
      <c r="B1331">
        <f>CSV!M1330</f>
        <v>0</v>
      </c>
      <c r="C1331">
        <f>CSV!O1330</f>
        <v>0</v>
      </c>
      <c r="D1331" s="6">
        <f>CSV!P1330</f>
        <v>0</v>
      </c>
      <c r="F1331">
        <f>CSV!K1330</f>
        <v>0</v>
      </c>
      <c r="G1331">
        <f>CSV!L1330</f>
        <v>0</v>
      </c>
      <c r="H1331" t="str">
        <f>IFERROR(VLOOKUP(G1331,Sheet3!B:C,2,0),"")</f>
        <v/>
      </c>
      <c r="I1331">
        <v>3</v>
      </c>
      <c r="K1331" t="e">
        <f>VLOOKUP(G1331,Sheet3!B:E,4,0)</f>
        <v>#N/A</v>
      </c>
      <c r="O1331" s="10" t="e">
        <f t="shared" si="20"/>
        <v>#N/A</v>
      </c>
      <c r="P1331" s="11" t="e">
        <f>VLOOKUP(C1331,DE_PARA!H:I,2,0)</f>
        <v>#N/A</v>
      </c>
      <c r="Q1331" s="11" t="e">
        <f>VLOOKUP(F1331,'BASE CONTATOS'!C:D,2,0)</f>
        <v>#N/A</v>
      </c>
    </row>
    <row r="1332" spans="2:17" hidden="1" x14ac:dyDescent="0.3">
      <c r="B1332">
        <f>CSV!M1331</f>
        <v>0</v>
      </c>
      <c r="C1332">
        <f>CSV!O1331</f>
        <v>0</v>
      </c>
      <c r="D1332" s="6">
        <f>CSV!P1331</f>
        <v>0</v>
      </c>
      <c r="F1332">
        <f>CSV!K1331</f>
        <v>0</v>
      </c>
      <c r="G1332">
        <f>CSV!L1331</f>
        <v>0</v>
      </c>
      <c r="H1332" t="str">
        <f>IFERROR(VLOOKUP(G1332,Sheet3!B:C,2,0),"")</f>
        <v/>
      </c>
      <c r="I1332">
        <v>5</v>
      </c>
      <c r="K1332" t="e">
        <f>VLOOKUP(G1332,Sheet3!B:E,4,0)</f>
        <v>#N/A</v>
      </c>
      <c r="O1332" s="10" t="e">
        <f t="shared" si="20"/>
        <v>#N/A</v>
      </c>
      <c r="P1332" s="11" t="e">
        <f>VLOOKUP(C1332,DE_PARA!H:I,2,0)</f>
        <v>#N/A</v>
      </c>
      <c r="Q1332" s="11" t="e">
        <f>VLOOKUP(F1332,'BASE CONTATOS'!C:D,2,0)</f>
        <v>#N/A</v>
      </c>
    </row>
    <row r="1333" spans="2:17" hidden="1" x14ac:dyDescent="0.3">
      <c r="B1333">
        <f>CSV!M1332</f>
        <v>0</v>
      </c>
      <c r="C1333">
        <f>CSV!O1332</f>
        <v>0</v>
      </c>
      <c r="D1333" s="6">
        <f>CSV!P1332</f>
        <v>0</v>
      </c>
      <c r="F1333">
        <f>CSV!K1332</f>
        <v>0</v>
      </c>
      <c r="G1333">
        <f>CSV!L1332</f>
        <v>0</v>
      </c>
      <c r="H1333" t="str">
        <f>IFERROR(VLOOKUP(G1333,Sheet3!B:C,2,0),"")</f>
        <v/>
      </c>
      <c r="I1333">
        <v>7</v>
      </c>
      <c r="K1333" t="e">
        <f>VLOOKUP(G1333,Sheet3!B:E,4,0)</f>
        <v>#N/A</v>
      </c>
      <c r="O1333" s="10" t="e">
        <f t="shared" si="20"/>
        <v>#N/A</v>
      </c>
      <c r="P1333" s="11" t="e">
        <f>VLOOKUP(C1333,DE_PARA!H:I,2,0)</f>
        <v>#N/A</v>
      </c>
      <c r="Q1333" s="11" t="e">
        <f>VLOOKUP(F1333,'BASE CONTATOS'!C:D,2,0)</f>
        <v>#N/A</v>
      </c>
    </row>
    <row r="1334" spans="2:17" hidden="1" x14ac:dyDescent="0.3">
      <c r="B1334">
        <f>CSV!M1333</f>
        <v>0</v>
      </c>
      <c r="C1334">
        <f>CSV!O1333</f>
        <v>0</v>
      </c>
      <c r="D1334" s="6">
        <f>CSV!P1333</f>
        <v>0</v>
      </c>
      <c r="F1334">
        <f>CSV!K1333</f>
        <v>0</v>
      </c>
      <c r="G1334">
        <f>CSV!L1333</f>
        <v>0</v>
      </c>
      <c r="H1334" t="str">
        <f>IFERROR(VLOOKUP(G1334,Sheet3!B:C,2,0),"")</f>
        <v/>
      </c>
      <c r="I1334">
        <v>6</v>
      </c>
      <c r="K1334" t="e">
        <f>VLOOKUP(G1334,Sheet3!B:E,4,0)</f>
        <v>#N/A</v>
      </c>
      <c r="O1334" s="10" t="e">
        <f t="shared" si="20"/>
        <v>#N/A</v>
      </c>
      <c r="P1334" s="11" t="e">
        <f>VLOOKUP(C1334,DE_PARA!H:I,2,0)</f>
        <v>#N/A</v>
      </c>
      <c r="Q1334" s="11" t="e">
        <f>VLOOKUP(F1334,'BASE CONTATOS'!C:D,2,0)</f>
        <v>#N/A</v>
      </c>
    </row>
    <row r="1335" spans="2:17" hidden="1" x14ac:dyDescent="0.3">
      <c r="B1335">
        <f>CSV!M1334</f>
        <v>0</v>
      </c>
      <c r="C1335">
        <f>CSV!O1334</f>
        <v>0</v>
      </c>
      <c r="D1335" s="6">
        <f>CSV!P1334</f>
        <v>0</v>
      </c>
      <c r="F1335">
        <f>CSV!K1334</f>
        <v>0</v>
      </c>
      <c r="G1335">
        <f>CSV!L1334</f>
        <v>0</v>
      </c>
      <c r="H1335" t="str">
        <f>IFERROR(VLOOKUP(G1335,Sheet3!B:C,2,0),"")</f>
        <v/>
      </c>
      <c r="I1335">
        <v>9</v>
      </c>
      <c r="K1335" t="e">
        <f>VLOOKUP(G1335,Sheet3!B:E,4,0)</f>
        <v>#N/A</v>
      </c>
      <c r="O1335" s="10" t="e">
        <f t="shared" si="20"/>
        <v>#N/A</v>
      </c>
      <c r="P1335" s="11" t="e">
        <f>VLOOKUP(C1335,DE_PARA!H:I,2,0)</f>
        <v>#N/A</v>
      </c>
      <c r="Q1335" s="11" t="e">
        <f>VLOOKUP(F1335,'BASE CONTATOS'!C:D,2,0)</f>
        <v>#N/A</v>
      </c>
    </row>
    <row r="1336" spans="2:17" hidden="1" x14ac:dyDescent="0.3">
      <c r="B1336">
        <f>CSV!M1335</f>
        <v>0</v>
      </c>
      <c r="C1336">
        <f>CSV!O1335</f>
        <v>0</v>
      </c>
      <c r="D1336" s="6">
        <f>CSV!P1335</f>
        <v>0</v>
      </c>
      <c r="F1336">
        <f>CSV!K1335</f>
        <v>0</v>
      </c>
      <c r="G1336">
        <f>CSV!L1335</f>
        <v>0</v>
      </c>
      <c r="H1336" t="str">
        <f>IFERROR(VLOOKUP(G1336,Sheet3!B:C,2,0),"")</f>
        <v/>
      </c>
      <c r="I1336">
        <v>5</v>
      </c>
      <c r="K1336" t="e">
        <f>VLOOKUP(G1336,Sheet3!B:E,4,0)</f>
        <v>#N/A</v>
      </c>
      <c r="O1336" s="10" t="e">
        <f t="shared" si="20"/>
        <v>#N/A</v>
      </c>
      <c r="P1336" s="11" t="e">
        <f>VLOOKUP(C1336,DE_PARA!H:I,2,0)</f>
        <v>#N/A</v>
      </c>
      <c r="Q1336" s="11" t="e">
        <f>VLOOKUP(F1336,'BASE CONTATOS'!C:D,2,0)</f>
        <v>#N/A</v>
      </c>
    </row>
    <row r="1337" spans="2:17" hidden="1" x14ac:dyDescent="0.3">
      <c r="B1337">
        <f>CSV!M1336</f>
        <v>0</v>
      </c>
      <c r="C1337">
        <f>CSV!O1336</f>
        <v>0</v>
      </c>
      <c r="D1337" s="6">
        <f>CSV!P1336</f>
        <v>0</v>
      </c>
      <c r="F1337">
        <f>CSV!K1336</f>
        <v>0</v>
      </c>
      <c r="G1337">
        <f>CSV!L1336</f>
        <v>0</v>
      </c>
      <c r="H1337" t="str">
        <f>IFERROR(VLOOKUP(G1337,Sheet3!B:C,2,0),"")</f>
        <v/>
      </c>
      <c r="I1337">
        <v>6</v>
      </c>
      <c r="K1337" t="e">
        <f>VLOOKUP(G1337,Sheet3!B:E,4,0)</f>
        <v>#N/A</v>
      </c>
      <c r="O1337" s="10" t="e">
        <f t="shared" si="20"/>
        <v>#N/A</v>
      </c>
      <c r="P1337" s="11" t="e">
        <f>VLOOKUP(C1337,DE_PARA!H:I,2,0)</f>
        <v>#N/A</v>
      </c>
      <c r="Q1337" s="11" t="e">
        <f>VLOOKUP(F1337,'BASE CONTATOS'!C:D,2,0)</f>
        <v>#N/A</v>
      </c>
    </row>
    <row r="1338" spans="2:17" hidden="1" x14ac:dyDescent="0.3">
      <c r="B1338">
        <f>CSV!M1337</f>
        <v>0</v>
      </c>
      <c r="C1338">
        <f>CSV!O1337</f>
        <v>0</v>
      </c>
      <c r="D1338" s="6">
        <f>CSV!P1337</f>
        <v>0</v>
      </c>
      <c r="F1338">
        <f>CSV!K1337</f>
        <v>0</v>
      </c>
      <c r="G1338">
        <f>CSV!L1337</f>
        <v>0</v>
      </c>
      <c r="H1338" t="str">
        <f>IFERROR(VLOOKUP(G1338,Sheet3!B:C,2,0),"")</f>
        <v/>
      </c>
      <c r="I1338">
        <v>8</v>
      </c>
      <c r="K1338" t="e">
        <f>VLOOKUP(G1338,Sheet3!B:E,4,0)</f>
        <v>#N/A</v>
      </c>
      <c r="O1338" s="10" t="e">
        <f t="shared" si="20"/>
        <v>#N/A</v>
      </c>
      <c r="P1338" s="11" t="e">
        <f>VLOOKUP(C1338,DE_PARA!H:I,2,0)</f>
        <v>#N/A</v>
      </c>
      <c r="Q1338" s="11" t="e">
        <f>VLOOKUP(F1338,'BASE CONTATOS'!C:D,2,0)</f>
        <v>#N/A</v>
      </c>
    </row>
    <row r="1339" spans="2:17" hidden="1" x14ac:dyDescent="0.3">
      <c r="B1339">
        <f>CSV!M1338</f>
        <v>0</v>
      </c>
      <c r="C1339">
        <f>CSV!O1338</f>
        <v>0</v>
      </c>
      <c r="D1339" s="6">
        <f>CSV!P1338</f>
        <v>0</v>
      </c>
      <c r="F1339">
        <f>CSV!K1338</f>
        <v>0</v>
      </c>
      <c r="G1339">
        <f>CSV!L1338</f>
        <v>0</v>
      </c>
      <c r="H1339" t="str">
        <f>IFERROR(VLOOKUP(G1339,Sheet3!B:C,2,0),"")</f>
        <v/>
      </c>
      <c r="I1339">
        <v>2</v>
      </c>
      <c r="K1339" t="e">
        <f>VLOOKUP(G1339,Sheet3!B:E,4,0)</f>
        <v>#N/A</v>
      </c>
      <c r="O1339" s="10" t="e">
        <f t="shared" si="20"/>
        <v>#N/A</v>
      </c>
      <c r="P1339" s="11" t="e">
        <f>VLOOKUP(C1339,DE_PARA!H:I,2,0)</f>
        <v>#N/A</v>
      </c>
      <c r="Q1339" s="11" t="e">
        <f>VLOOKUP(F1339,'BASE CONTATOS'!C:D,2,0)</f>
        <v>#N/A</v>
      </c>
    </row>
    <row r="1340" spans="2:17" hidden="1" x14ac:dyDescent="0.3">
      <c r="B1340">
        <f>CSV!M1339</f>
        <v>0</v>
      </c>
      <c r="C1340">
        <f>CSV!O1339</f>
        <v>0</v>
      </c>
      <c r="D1340" s="6">
        <f>CSV!P1339</f>
        <v>0</v>
      </c>
      <c r="F1340">
        <f>CSV!K1339</f>
        <v>0</v>
      </c>
      <c r="G1340">
        <f>CSV!L1339</f>
        <v>0</v>
      </c>
      <c r="H1340" t="str">
        <f>IFERROR(VLOOKUP(G1340,Sheet3!B:C,2,0),"")</f>
        <v/>
      </c>
      <c r="I1340">
        <v>8</v>
      </c>
      <c r="K1340" t="e">
        <f>VLOOKUP(G1340,Sheet3!B:E,4,0)</f>
        <v>#N/A</v>
      </c>
      <c r="O1340" s="10" t="e">
        <f t="shared" si="20"/>
        <v>#N/A</v>
      </c>
      <c r="P1340" s="11" t="e">
        <f>VLOOKUP(C1340,DE_PARA!H:I,2,0)</f>
        <v>#N/A</v>
      </c>
      <c r="Q1340" s="11" t="e">
        <f>VLOOKUP(F1340,'BASE CONTATOS'!C:D,2,0)</f>
        <v>#N/A</v>
      </c>
    </row>
    <row r="1341" spans="2:17" hidden="1" x14ac:dyDescent="0.3">
      <c r="B1341">
        <f>CSV!M1340</f>
        <v>0</v>
      </c>
      <c r="C1341">
        <f>CSV!O1340</f>
        <v>0</v>
      </c>
      <c r="D1341" s="6">
        <f>CSV!P1340</f>
        <v>0</v>
      </c>
      <c r="F1341">
        <f>CSV!K1340</f>
        <v>0</v>
      </c>
      <c r="G1341">
        <f>CSV!L1340</f>
        <v>0</v>
      </c>
      <c r="H1341" t="str">
        <f>IFERROR(VLOOKUP(G1341,Sheet3!B:C,2,0),"")</f>
        <v/>
      </c>
      <c r="I1341">
        <v>8</v>
      </c>
      <c r="K1341" t="e">
        <f>VLOOKUP(G1341,Sheet3!B:E,4,0)</f>
        <v>#N/A</v>
      </c>
      <c r="O1341" s="10" t="e">
        <f t="shared" si="20"/>
        <v>#N/A</v>
      </c>
      <c r="P1341" s="11" t="e">
        <f>VLOOKUP(C1341,DE_PARA!H:I,2,0)</f>
        <v>#N/A</v>
      </c>
      <c r="Q1341" s="11" t="e">
        <f>VLOOKUP(F1341,'BASE CONTATOS'!C:D,2,0)</f>
        <v>#N/A</v>
      </c>
    </row>
    <row r="1342" spans="2:17" hidden="1" x14ac:dyDescent="0.3">
      <c r="B1342">
        <f>CSV!M1341</f>
        <v>0</v>
      </c>
      <c r="C1342">
        <f>CSV!O1341</f>
        <v>0</v>
      </c>
      <c r="D1342" s="6">
        <f>CSV!P1341</f>
        <v>0</v>
      </c>
      <c r="F1342">
        <f>CSV!K1341</f>
        <v>0</v>
      </c>
      <c r="G1342">
        <f>CSV!L1341</f>
        <v>0</v>
      </c>
      <c r="H1342" t="str">
        <f>IFERROR(VLOOKUP(G1342,Sheet3!B:C,2,0),"")</f>
        <v/>
      </c>
      <c r="I1342">
        <v>10</v>
      </c>
      <c r="K1342" t="e">
        <f>VLOOKUP(G1342,Sheet3!B:E,4,0)</f>
        <v>#N/A</v>
      </c>
      <c r="O1342" s="10" t="e">
        <f t="shared" si="20"/>
        <v>#N/A</v>
      </c>
      <c r="P1342" s="11" t="e">
        <f>VLOOKUP(C1342,DE_PARA!H:I,2,0)</f>
        <v>#N/A</v>
      </c>
      <c r="Q1342" s="11" t="e">
        <f>VLOOKUP(F1342,'BASE CONTATOS'!C:D,2,0)</f>
        <v>#N/A</v>
      </c>
    </row>
    <row r="1343" spans="2:17" hidden="1" x14ac:dyDescent="0.3">
      <c r="B1343">
        <f>CSV!M1342</f>
        <v>0</v>
      </c>
      <c r="C1343">
        <f>CSV!O1342</f>
        <v>0</v>
      </c>
      <c r="D1343" s="6">
        <f>CSV!P1342</f>
        <v>0</v>
      </c>
      <c r="F1343">
        <f>CSV!K1342</f>
        <v>0</v>
      </c>
      <c r="G1343">
        <f>CSV!L1342</f>
        <v>0</v>
      </c>
      <c r="H1343" t="str">
        <f>IFERROR(VLOOKUP(G1343,Sheet3!B:C,2,0),"")</f>
        <v/>
      </c>
      <c r="I1343">
        <v>6</v>
      </c>
      <c r="K1343" t="e">
        <f>VLOOKUP(G1343,Sheet3!B:E,4,0)</f>
        <v>#N/A</v>
      </c>
      <c r="O1343" s="10" t="e">
        <f t="shared" si="20"/>
        <v>#N/A</v>
      </c>
      <c r="P1343" s="11" t="e">
        <f>VLOOKUP(C1343,DE_PARA!H:I,2,0)</f>
        <v>#N/A</v>
      </c>
      <c r="Q1343" s="11" t="e">
        <f>VLOOKUP(F1343,'BASE CONTATOS'!C:D,2,0)</f>
        <v>#N/A</v>
      </c>
    </row>
    <row r="1344" spans="2:17" hidden="1" x14ac:dyDescent="0.3">
      <c r="B1344">
        <f>CSV!M1343</f>
        <v>0</v>
      </c>
      <c r="C1344">
        <f>CSV!O1343</f>
        <v>0</v>
      </c>
      <c r="D1344" s="6">
        <f>CSV!P1343</f>
        <v>0</v>
      </c>
      <c r="F1344">
        <f>CSV!K1343</f>
        <v>0</v>
      </c>
      <c r="G1344">
        <f>CSV!L1343</f>
        <v>0</v>
      </c>
      <c r="H1344" t="str">
        <f>IFERROR(VLOOKUP(G1344,Sheet3!B:C,2,0),"")</f>
        <v/>
      </c>
      <c r="I1344">
        <v>1</v>
      </c>
      <c r="K1344" t="e">
        <f>VLOOKUP(G1344,Sheet3!B:E,4,0)</f>
        <v>#N/A</v>
      </c>
      <c r="O1344" s="10" t="e">
        <f t="shared" si="20"/>
        <v>#N/A</v>
      </c>
      <c r="P1344" s="11" t="e">
        <f>VLOOKUP(C1344,DE_PARA!H:I,2,0)</f>
        <v>#N/A</v>
      </c>
      <c r="Q1344" s="11" t="e">
        <f>VLOOKUP(F1344,'BASE CONTATOS'!C:D,2,0)</f>
        <v>#N/A</v>
      </c>
    </row>
    <row r="1345" spans="2:17" hidden="1" x14ac:dyDescent="0.3">
      <c r="B1345">
        <f>CSV!M1344</f>
        <v>0</v>
      </c>
      <c r="C1345">
        <f>CSV!O1344</f>
        <v>0</v>
      </c>
      <c r="D1345" s="6">
        <f>CSV!P1344</f>
        <v>0</v>
      </c>
      <c r="F1345">
        <f>CSV!K1344</f>
        <v>0</v>
      </c>
      <c r="G1345">
        <f>CSV!L1344</f>
        <v>0</v>
      </c>
      <c r="H1345" t="str">
        <f>IFERROR(VLOOKUP(G1345,Sheet3!B:C,2,0),"")</f>
        <v/>
      </c>
      <c r="I1345">
        <v>1</v>
      </c>
      <c r="K1345" t="e">
        <f>VLOOKUP(G1345,Sheet3!B:E,4,0)</f>
        <v>#N/A</v>
      </c>
      <c r="O1345" s="10" t="e">
        <f t="shared" si="20"/>
        <v>#N/A</v>
      </c>
      <c r="P1345" s="11" t="e">
        <f>VLOOKUP(C1345,DE_PARA!H:I,2,0)</f>
        <v>#N/A</v>
      </c>
      <c r="Q1345" s="11" t="e">
        <f>VLOOKUP(F1345,'BASE CONTATOS'!C:D,2,0)</f>
        <v>#N/A</v>
      </c>
    </row>
    <row r="1346" spans="2:17" hidden="1" x14ac:dyDescent="0.3">
      <c r="B1346">
        <f>CSV!M1345</f>
        <v>0</v>
      </c>
      <c r="C1346">
        <f>CSV!O1345</f>
        <v>0</v>
      </c>
      <c r="D1346" s="6">
        <f>CSV!P1345</f>
        <v>0</v>
      </c>
      <c r="F1346">
        <f>CSV!K1345</f>
        <v>0</v>
      </c>
      <c r="G1346">
        <f>CSV!L1345</f>
        <v>0</v>
      </c>
      <c r="H1346" t="str">
        <f>IFERROR(VLOOKUP(G1346,Sheet3!B:C,2,0),"")</f>
        <v/>
      </c>
      <c r="I1346">
        <v>10</v>
      </c>
      <c r="K1346" t="e">
        <f>VLOOKUP(G1346,Sheet3!B:E,4,0)</f>
        <v>#N/A</v>
      </c>
      <c r="O1346" s="10" t="e">
        <f t="shared" si="20"/>
        <v>#N/A</v>
      </c>
      <c r="P1346" s="11" t="e">
        <f>VLOOKUP(C1346,DE_PARA!H:I,2,0)</f>
        <v>#N/A</v>
      </c>
      <c r="Q1346" s="11" t="e">
        <f>VLOOKUP(F1346,'BASE CONTATOS'!C:D,2,0)</f>
        <v>#N/A</v>
      </c>
    </row>
    <row r="1347" spans="2:17" hidden="1" x14ac:dyDescent="0.3">
      <c r="B1347">
        <f>CSV!M1346</f>
        <v>0</v>
      </c>
      <c r="C1347">
        <f>CSV!O1346</f>
        <v>0</v>
      </c>
      <c r="D1347" s="6">
        <f>CSV!P1346</f>
        <v>0</v>
      </c>
      <c r="F1347">
        <f>CSV!K1346</f>
        <v>0</v>
      </c>
      <c r="G1347">
        <f>CSV!L1346</f>
        <v>0</v>
      </c>
      <c r="H1347" t="str">
        <f>IFERROR(VLOOKUP(G1347,Sheet3!B:C,2,0),"")</f>
        <v/>
      </c>
      <c r="I1347">
        <v>5</v>
      </c>
      <c r="K1347" t="e">
        <f>VLOOKUP(G1347,Sheet3!B:E,4,0)</f>
        <v>#N/A</v>
      </c>
      <c r="O1347" s="10" t="e">
        <f t="shared" ref="O1347:O1410" si="21">IF(K1347&gt;0,K1347,"PENDENTE")</f>
        <v>#N/A</v>
      </c>
      <c r="P1347" s="11" t="e">
        <f>VLOOKUP(C1347,DE_PARA!H:I,2,0)</f>
        <v>#N/A</v>
      </c>
      <c r="Q1347" s="11" t="e">
        <f>VLOOKUP(F1347,'BASE CONTATOS'!C:D,2,0)</f>
        <v>#N/A</v>
      </c>
    </row>
    <row r="1348" spans="2:17" hidden="1" x14ac:dyDescent="0.3">
      <c r="B1348">
        <f>CSV!M1347</f>
        <v>0</v>
      </c>
      <c r="C1348">
        <f>CSV!O1347</f>
        <v>0</v>
      </c>
      <c r="D1348" s="6">
        <f>CSV!P1347</f>
        <v>0</v>
      </c>
      <c r="F1348">
        <f>CSV!K1347</f>
        <v>0</v>
      </c>
      <c r="G1348">
        <f>CSV!L1347</f>
        <v>0</v>
      </c>
      <c r="H1348" t="str">
        <f>IFERROR(VLOOKUP(G1348,Sheet3!B:C,2,0),"")</f>
        <v/>
      </c>
      <c r="I1348">
        <v>3</v>
      </c>
      <c r="K1348" t="e">
        <f>VLOOKUP(G1348,Sheet3!B:E,4,0)</f>
        <v>#N/A</v>
      </c>
      <c r="O1348" s="10" t="e">
        <f t="shared" si="21"/>
        <v>#N/A</v>
      </c>
      <c r="P1348" s="11" t="e">
        <f>VLOOKUP(C1348,DE_PARA!H:I,2,0)</f>
        <v>#N/A</v>
      </c>
      <c r="Q1348" s="11" t="e">
        <f>VLOOKUP(F1348,'BASE CONTATOS'!C:D,2,0)</f>
        <v>#N/A</v>
      </c>
    </row>
    <row r="1349" spans="2:17" hidden="1" x14ac:dyDescent="0.3">
      <c r="B1349">
        <f>CSV!M1348</f>
        <v>0</v>
      </c>
      <c r="C1349">
        <f>CSV!O1348</f>
        <v>0</v>
      </c>
      <c r="D1349" s="6">
        <f>CSV!P1348</f>
        <v>0</v>
      </c>
      <c r="F1349">
        <f>CSV!K1348</f>
        <v>0</v>
      </c>
      <c r="G1349">
        <f>CSV!L1348</f>
        <v>0</v>
      </c>
      <c r="H1349" t="str">
        <f>IFERROR(VLOOKUP(G1349,Sheet3!B:C,2,0),"")</f>
        <v/>
      </c>
      <c r="I1349">
        <v>9</v>
      </c>
      <c r="K1349" t="e">
        <f>VLOOKUP(G1349,Sheet3!B:E,4,0)</f>
        <v>#N/A</v>
      </c>
      <c r="O1349" s="10" t="e">
        <f t="shared" si="21"/>
        <v>#N/A</v>
      </c>
      <c r="P1349" s="11" t="e">
        <f>VLOOKUP(C1349,DE_PARA!H:I,2,0)</f>
        <v>#N/A</v>
      </c>
      <c r="Q1349" s="11" t="e">
        <f>VLOOKUP(F1349,'BASE CONTATOS'!C:D,2,0)</f>
        <v>#N/A</v>
      </c>
    </row>
    <row r="1350" spans="2:17" hidden="1" x14ac:dyDescent="0.3">
      <c r="B1350">
        <f>CSV!M1349</f>
        <v>0</v>
      </c>
      <c r="C1350">
        <f>CSV!O1349</f>
        <v>0</v>
      </c>
      <c r="D1350" s="6">
        <f>CSV!P1349</f>
        <v>0</v>
      </c>
      <c r="F1350">
        <f>CSV!K1349</f>
        <v>0</v>
      </c>
      <c r="G1350">
        <f>CSV!L1349</f>
        <v>0</v>
      </c>
      <c r="H1350" t="str">
        <f>IFERROR(VLOOKUP(G1350,Sheet3!B:C,2,0),"")</f>
        <v/>
      </c>
      <c r="I1350">
        <v>10</v>
      </c>
      <c r="K1350" t="e">
        <f>VLOOKUP(G1350,Sheet3!B:E,4,0)</f>
        <v>#N/A</v>
      </c>
      <c r="O1350" s="10" t="e">
        <f t="shared" si="21"/>
        <v>#N/A</v>
      </c>
      <c r="P1350" s="11" t="e">
        <f>VLOOKUP(C1350,DE_PARA!H:I,2,0)</f>
        <v>#N/A</v>
      </c>
      <c r="Q1350" s="11" t="e">
        <f>VLOOKUP(F1350,'BASE CONTATOS'!C:D,2,0)</f>
        <v>#N/A</v>
      </c>
    </row>
    <row r="1351" spans="2:17" hidden="1" x14ac:dyDescent="0.3">
      <c r="B1351">
        <f>CSV!M1350</f>
        <v>0</v>
      </c>
      <c r="C1351">
        <f>CSV!O1350</f>
        <v>0</v>
      </c>
      <c r="D1351" s="6">
        <f>CSV!P1350</f>
        <v>0</v>
      </c>
      <c r="F1351">
        <f>CSV!K1350</f>
        <v>0</v>
      </c>
      <c r="G1351">
        <f>CSV!L1350</f>
        <v>0</v>
      </c>
      <c r="H1351" t="str">
        <f>IFERROR(VLOOKUP(G1351,Sheet3!B:C,2,0),"")</f>
        <v/>
      </c>
      <c r="I1351">
        <v>3</v>
      </c>
      <c r="K1351" t="e">
        <f>VLOOKUP(G1351,Sheet3!B:E,4,0)</f>
        <v>#N/A</v>
      </c>
      <c r="O1351" s="10" t="e">
        <f t="shared" si="21"/>
        <v>#N/A</v>
      </c>
      <c r="P1351" s="11" t="e">
        <f>VLOOKUP(C1351,DE_PARA!H:I,2,0)</f>
        <v>#N/A</v>
      </c>
      <c r="Q1351" s="11" t="e">
        <f>VLOOKUP(F1351,'BASE CONTATOS'!C:D,2,0)</f>
        <v>#N/A</v>
      </c>
    </row>
    <row r="1352" spans="2:17" hidden="1" x14ac:dyDescent="0.3">
      <c r="B1352">
        <f>CSV!M1351</f>
        <v>0</v>
      </c>
      <c r="C1352">
        <f>CSV!O1351</f>
        <v>0</v>
      </c>
      <c r="D1352" s="6">
        <f>CSV!P1351</f>
        <v>0</v>
      </c>
      <c r="F1352">
        <f>CSV!K1351</f>
        <v>0</v>
      </c>
      <c r="G1352">
        <f>CSV!L1351</f>
        <v>0</v>
      </c>
      <c r="H1352" t="str">
        <f>IFERROR(VLOOKUP(G1352,Sheet3!B:C,2,0),"")</f>
        <v/>
      </c>
      <c r="I1352">
        <v>4</v>
      </c>
      <c r="K1352" t="e">
        <f>VLOOKUP(G1352,Sheet3!B:E,4,0)</f>
        <v>#N/A</v>
      </c>
      <c r="O1352" s="10" t="e">
        <f t="shared" si="21"/>
        <v>#N/A</v>
      </c>
      <c r="P1352" s="11" t="e">
        <f>VLOOKUP(C1352,DE_PARA!H:I,2,0)</f>
        <v>#N/A</v>
      </c>
      <c r="Q1352" s="11" t="e">
        <f>VLOOKUP(F1352,'BASE CONTATOS'!C:D,2,0)</f>
        <v>#N/A</v>
      </c>
    </row>
    <row r="1353" spans="2:17" hidden="1" x14ac:dyDescent="0.3">
      <c r="B1353">
        <f>CSV!M1352</f>
        <v>0</v>
      </c>
      <c r="C1353">
        <f>CSV!O1352</f>
        <v>0</v>
      </c>
      <c r="D1353" s="6">
        <f>CSV!P1352</f>
        <v>0</v>
      </c>
      <c r="F1353">
        <f>CSV!K1352</f>
        <v>0</v>
      </c>
      <c r="G1353">
        <f>CSV!L1352</f>
        <v>0</v>
      </c>
      <c r="H1353" t="str">
        <f>IFERROR(VLOOKUP(G1353,Sheet3!B:C,2,0),"")</f>
        <v/>
      </c>
      <c r="I1353">
        <v>2</v>
      </c>
      <c r="K1353" t="e">
        <f>VLOOKUP(G1353,Sheet3!B:E,4,0)</f>
        <v>#N/A</v>
      </c>
      <c r="O1353" s="10" t="e">
        <f t="shared" si="21"/>
        <v>#N/A</v>
      </c>
      <c r="P1353" s="11" t="e">
        <f>VLOOKUP(C1353,DE_PARA!H:I,2,0)</f>
        <v>#N/A</v>
      </c>
      <c r="Q1353" s="11" t="e">
        <f>VLOOKUP(F1353,'BASE CONTATOS'!C:D,2,0)</f>
        <v>#N/A</v>
      </c>
    </row>
    <row r="1354" spans="2:17" hidden="1" x14ac:dyDescent="0.3">
      <c r="B1354">
        <f>CSV!M1353</f>
        <v>0</v>
      </c>
      <c r="C1354">
        <f>CSV!O1353</f>
        <v>0</v>
      </c>
      <c r="D1354" s="6">
        <f>CSV!P1353</f>
        <v>0</v>
      </c>
      <c r="F1354">
        <f>CSV!K1353</f>
        <v>0</v>
      </c>
      <c r="G1354">
        <f>CSV!L1353</f>
        <v>0</v>
      </c>
      <c r="H1354" t="str">
        <f>IFERROR(VLOOKUP(G1354,Sheet3!B:C,2,0),"")</f>
        <v/>
      </c>
      <c r="I1354">
        <v>3</v>
      </c>
      <c r="K1354" t="e">
        <f>VLOOKUP(G1354,Sheet3!B:E,4,0)</f>
        <v>#N/A</v>
      </c>
      <c r="O1354" s="10" t="e">
        <f t="shared" si="21"/>
        <v>#N/A</v>
      </c>
      <c r="P1354" s="11" t="e">
        <f>VLOOKUP(C1354,DE_PARA!H:I,2,0)</f>
        <v>#N/A</v>
      </c>
      <c r="Q1354" s="11" t="e">
        <f>VLOOKUP(F1354,'BASE CONTATOS'!C:D,2,0)</f>
        <v>#N/A</v>
      </c>
    </row>
    <row r="1355" spans="2:17" hidden="1" x14ac:dyDescent="0.3">
      <c r="B1355">
        <f>CSV!M1354</f>
        <v>0</v>
      </c>
      <c r="C1355">
        <f>CSV!O1354</f>
        <v>0</v>
      </c>
      <c r="D1355" s="6">
        <f>CSV!P1354</f>
        <v>0</v>
      </c>
      <c r="F1355">
        <f>CSV!K1354</f>
        <v>0</v>
      </c>
      <c r="G1355">
        <f>CSV!L1354</f>
        <v>0</v>
      </c>
      <c r="H1355" t="str">
        <f>IFERROR(VLOOKUP(G1355,Sheet3!B:C,2,0),"")</f>
        <v/>
      </c>
      <c r="I1355">
        <v>2</v>
      </c>
      <c r="K1355" t="e">
        <f>VLOOKUP(G1355,Sheet3!B:E,4,0)</f>
        <v>#N/A</v>
      </c>
      <c r="O1355" s="10" t="e">
        <f t="shared" si="21"/>
        <v>#N/A</v>
      </c>
      <c r="P1355" s="11" t="e">
        <f>VLOOKUP(C1355,DE_PARA!H:I,2,0)</f>
        <v>#N/A</v>
      </c>
      <c r="Q1355" s="11" t="e">
        <f>VLOOKUP(F1355,'BASE CONTATOS'!C:D,2,0)</f>
        <v>#N/A</v>
      </c>
    </row>
    <row r="1356" spans="2:17" hidden="1" x14ac:dyDescent="0.3">
      <c r="B1356">
        <f>CSV!M1355</f>
        <v>0</v>
      </c>
      <c r="C1356">
        <f>CSV!O1355</f>
        <v>0</v>
      </c>
      <c r="D1356" s="6">
        <f>CSV!P1355</f>
        <v>0</v>
      </c>
      <c r="F1356">
        <f>CSV!K1355</f>
        <v>0</v>
      </c>
      <c r="G1356">
        <f>CSV!L1355</f>
        <v>0</v>
      </c>
      <c r="H1356" t="str">
        <f>IFERROR(VLOOKUP(G1356,Sheet3!B:C,2,0),"")</f>
        <v/>
      </c>
      <c r="I1356">
        <v>7</v>
      </c>
      <c r="K1356" t="e">
        <f>VLOOKUP(G1356,Sheet3!B:E,4,0)</f>
        <v>#N/A</v>
      </c>
      <c r="O1356" s="10" t="e">
        <f t="shared" si="21"/>
        <v>#N/A</v>
      </c>
      <c r="P1356" s="11" t="e">
        <f>VLOOKUP(C1356,DE_PARA!H:I,2,0)</f>
        <v>#N/A</v>
      </c>
      <c r="Q1356" s="11" t="e">
        <f>VLOOKUP(F1356,'BASE CONTATOS'!C:D,2,0)</f>
        <v>#N/A</v>
      </c>
    </row>
    <row r="1357" spans="2:17" hidden="1" x14ac:dyDescent="0.3">
      <c r="B1357">
        <f>CSV!M1356</f>
        <v>0</v>
      </c>
      <c r="C1357">
        <f>CSV!O1356</f>
        <v>0</v>
      </c>
      <c r="D1357" s="6">
        <f>CSV!P1356</f>
        <v>0</v>
      </c>
      <c r="F1357">
        <f>CSV!K1356</f>
        <v>0</v>
      </c>
      <c r="G1357">
        <f>CSV!L1356</f>
        <v>0</v>
      </c>
      <c r="H1357" t="str">
        <f>IFERROR(VLOOKUP(G1357,Sheet3!B:C,2,0),"")</f>
        <v/>
      </c>
      <c r="I1357">
        <v>2</v>
      </c>
      <c r="K1357" t="e">
        <f>VLOOKUP(G1357,Sheet3!B:E,4,0)</f>
        <v>#N/A</v>
      </c>
      <c r="O1357" s="10" t="e">
        <f t="shared" si="21"/>
        <v>#N/A</v>
      </c>
      <c r="P1357" s="11" t="e">
        <f>VLOOKUP(C1357,DE_PARA!H:I,2,0)</f>
        <v>#N/A</v>
      </c>
      <c r="Q1357" s="11" t="e">
        <f>VLOOKUP(F1357,'BASE CONTATOS'!C:D,2,0)</f>
        <v>#N/A</v>
      </c>
    </row>
    <row r="1358" spans="2:17" hidden="1" x14ac:dyDescent="0.3">
      <c r="B1358">
        <f>CSV!M1357</f>
        <v>0</v>
      </c>
      <c r="C1358">
        <f>CSV!O1357</f>
        <v>0</v>
      </c>
      <c r="D1358" s="6">
        <f>CSV!P1357</f>
        <v>0</v>
      </c>
      <c r="F1358">
        <f>CSV!K1357</f>
        <v>0</v>
      </c>
      <c r="G1358">
        <f>CSV!L1357</f>
        <v>0</v>
      </c>
      <c r="H1358" t="str">
        <f>IFERROR(VLOOKUP(G1358,Sheet3!B:C,2,0),"")</f>
        <v/>
      </c>
      <c r="I1358">
        <v>10</v>
      </c>
      <c r="K1358" t="e">
        <f>VLOOKUP(G1358,Sheet3!B:E,4,0)</f>
        <v>#N/A</v>
      </c>
      <c r="O1358" s="10" t="e">
        <f t="shared" si="21"/>
        <v>#N/A</v>
      </c>
      <c r="P1358" s="11" t="e">
        <f>VLOOKUP(C1358,DE_PARA!H:I,2,0)</f>
        <v>#N/A</v>
      </c>
      <c r="Q1358" s="11" t="e">
        <f>VLOOKUP(F1358,'BASE CONTATOS'!C:D,2,0)</f>
        <v>#N/A</v>
      </c>
    </row>
    <row r="1359" spans="2:17" hidden="1" x14ac:dyDescent="0.3">
      <c r="B1359">
        <f>CSV!M1358</f>
        <v>0</v>
      </c>
      <c r="C1359">
        <f>CSV!O1358</f>
        <v>0</v>
      </c>
      <c r="D1359" s="6">
        <f>CSV!P1358</f>
        <v>0</v>
      </c>
      <c r="F1359">
        <f>CSV!K1358</f>
        <v>0</v>
      </c>
      <c r="G1359">
        <f>CSV!L1358</f>
        <v>0</v>
      </c>
      <c r="H1359" t="str">
        <f>IFERROR(VLOOKUP(G1359,Sheet3!B:C,2,0),"")</f>
        <v/>
      </c>
      <c r="I1359">
        <v>7</v>
      </c>
      <c r="K1359" t="e">
        <f>VLOOKUP(G1359,Sheet3!B:E,4,0)</f>
        <v>#N/A</v>
      </c>
      <c r="O1359" s="10" t="e">
        <f t="shared" si="21"/>
        <v>#N/A</v>
      </c>
      <c r="P1359" s="11" t="e">
        <f>VLOOKUP(C1359,DE_PARA!H:I,2,0)</f>
        <v>#N/A</v>
      </c>
      <c r="Q1359" s="11" t="e">
        <f>VLOOKUP(F1359,'BASE CONTATOS'!C:D,2,0)</f>
        <v>#N/A</v>
      </c>
    </row>
    <row r="1360" spans="2:17" hidden="1" x14ac:dyDescent="0.3">
      <c r="B1360">
        <f>CSV!M1359</f>
        <v>0</v>
      </c>
      <c r="C1360">
        <f>CSV!O1359</f>
        <v>0</v>
      </c>
      <c r="D1360" s="6">
        <f>CSV!P1359</f>
        <v>0</v>
      </c>
      <c r="F1360">
        <f>CSV!K1359</f>
        <v>0</v>
      </c>
      <c r="G1360">
        <f>CSV!L1359</f>
        <v>0</v>
      </c>
      <c r="H1360" t="str">
        <f>IFERROR(VLOOKUP(G1360,Sheet3!B:C,2,0),"")</f>
        <v/>
      </c>
      <c r="I1360">
        <v>4</v>
      </c>
      <c r="K1360" t="e">
        <f>VLOOKUP(G1360,Sheet3!B:E,4,0)</f>
        <v>#N/A</v>
      </c>
      <c r="O1360" s="10" t="e">
        <f t="shared" si="21"/>
        <v>#N/A</v>
      </c>
      <c r="P1360" s="11" t="e">
        <f>VLOOKUP(C1360,DE_PARA!H:I,2,0)</f>
        <v>#N/A</v>
      </c>
      <c r="Q1360" s="11" t="e">
        <f>VLOOKUP(F1360,'BASE CONTATOS'!C:D,2,0)</f>
        <v>#N/A</v>
      </c>
    </row>
    <row r="1361" spans="2:17" hidden="1" x14ac:dyDescent="0.3">
      <c r="B1361">
        <f>CSV!M1360</f>
        <v>0</v>
      </c>
      <c r="C1361">
        <f>CSV!O1360</f>
        <v>0</v>
      </c>
      <c r="D1361" s="6">
        <f>CSV!P1360</f>
        <v>0</v>
      </c>
      <c r="F1361">
        <f>CSV!K1360</f>
        <v>0</v>
      </c>
      <c r="G1361">
        <f>CSV!L1360</f>
        <v>0</v>
      </c>
      <c r="H1361" t="str">
        <f>IFERROR(VLOOKUP(G1361,Sheet3!B:C,2,0),"")</f>
        <v/>
      </c>
      <c r="I1361">
        <v>9</v>
      </c>
      <c r="K1361" t="e">
        <f>VLOOKUP(G1361,Sheet3!B:E,4,0)</f>
        <v>#N/A</v>
      </c>
      <c r="O1361" s="10" t="e">
        <f t="shared" si="21"/>
        <v>#N/A</v>
      </c>
      <c r="P1361" s="11" t="e">
        <f>VLOOKUP(C1361,DE_PARA!H:I,2,0)</f>
        <v>#N/A</v>
      </c>
      <c r="Q1361" s="11" t="e">
        <f>VLOOKUP(F1361,'BASE CONTATOS'!C:D,2,0)</f>
        <v>#N/A</v>
      </c>
    </row>
    <row r="1362" spans="2:17" hidden="1" x14ac:dyDescent="0.3">
      <c r="B1362">
        <f>CSV!M1361</f>
        <v>0</v>
      </c>
      <c r="C1362">
        <f>CSV!O1361</f>
        <v>0</v>
      </c>
      <c r="D1362" s="6">
        <f>CSV!P1361</f>
        <v>0</v>
      </c>
      <c r="F1362">
        <f>CSV!K1361</f>
        <v>0</v>
      </c>
      <c r="G1362">
        <f>CSV!L1361</f>
        <v>0</v>
      </c>
      <c r="H1362" t="str">
        <f>IFERROR(VLOOKUP(G1362,Sheet3!B:C,2,0),"")</f>
        <v/>
      </c>
      <c r="I1362">
        <v>2</v>
      </c>
      <c r="K1362" t="e">
        <f>VLOOKUP(G1362,Sheet3!B:E,4,0)</f>
        <v>#N/A</v>
      </c>
      <c r="O1362" s="10" t="e">
        <f t="shared" si="21"/>
        <v>#N/A</v>
      </c>
      <c r="P1362" s="11" t="e">
        <f>VLOOKUP(C1362,DE_PARA!H:I,2,0)</f>
        <v>#N/A</v>
      </c>
      <c r="Q1362" s="11" t="e">
        <f>VLOOKUP(F1362,'BASE CONTATOS'!C:D,2,0)</f>
        <v>#N/A</v>
      </c>
    </row>
    <row r="1363" spans="2:17" hidden="1" x14ac:dyDescent="0.3">
      <c r="B1363">
        <f>CSV!M1362</f>
        <v>0</v>
      </c>
      <c r="C1363">
        <f>CSV!O1362</f>
        <v>0</v>
      </c>
      <c r="D1363" s="6">
        <f>CSV!P1362</f>
        <v>0</v>
      </c>
      <c r="F1363">
        <f>CSV!K1362</f>
        <v>0</v>
      </c>
      <c r="G1363">
        <f>CSV!L1362</f>
        <v>0</v>
      </c>
      <c r="H1363" t="str">
        <f>IFERROR(VLOOKUP(G1363,Sheet3!B:C,2,0),"")</f>
        <v/>
      </c>
      <c r="I1363">
        <v>6</v>
      </c>
      <c r="K1363" t="e">
        <f>VLOOKUP(G1363,Sheet3!B:E,4,0)</f>
        <v>#N/A</v>
      </c>
      <c r="O1363" s="10" t="e">
        <f t="shared" si="21"/>
        <v>#N/A</v>
      </c>
      <c r="P1363" s="11" t="e">
        <f>VLOOKUP(C1363,DE_PARA!H:I,2,0)</f>
        <v>#N/A</v>
      </c>
      <c r="Q1363" s="11" t="e">
        <f>VLOOKUP(F1363,'BASE CONTATOS'!C:D,2,0)</f>
        <v>#N/A</v>
      </c>
    </row>
    <row r="1364" spans="2:17" hidden="1" x14ac:dyDescent="0.3">
      <c r="B1364">
        <f>CSV!M1363</f>
        <v>0</v>
      </c>
      <c r="C1364">
        <f>CSV!O1363</f>
        <v>0</v>
      </c>
      <c r="D1364" s="6">
        <f>CSV!P1363</f>
        <v>0</v>
      </c>
      <c r="F1364">
        <f>CSV!K1363</f>
        <v>0</v>
      </c>
      <c r="G1364">
        <f>CSV!L1363</f>
        <v>0</v>
      </c>
      <c r="H1364" t="str">
        <f>IFERROR(VLOOKUP(G1364,Sheet3!B:C,2,0),"")</f>
        <v/>
      </c>
      <c r="I1364">
        <v>10</v>
      </c>
      <c r="K1364" t="e">
        <f>VLOOKUP(G1364,Sheet3!B:E,4,0)</f>
        <v>#N/A</v>
      </c>
      <c r="O1364" s="10" t="e">
        <f t="shared" si="21"/>
        <v>#N/A</v>
      </c>
      <c r="P1364" s="11" t="e">
        <f>VLOOKUP(C1364,DE_PARA!H:I,2,0)</f>
        <v>#N/A</v>
      </c>
      <c r="Q1364" s="11" t="e">
        <f>VLOOKUP(F1364,'BASE CONTATOS'!C:D,2,0)</f>
        <v>#N/A</v>
      </c>
    </row>
    <row r="1365" spans="2:17" hidden="1" x14ac:dyDescent="0.3">
      <c r="B1365">
        <f>CSV!M1364</f>
        <v>0</v>
      </c>
      <c r="C1365">
        <f>CSV!O1364</f>
        <v>0</v>
      </c>
      <c r="D1365" s="6">
        <f>CSV!P1364</f>
        <v>0</v>
      </c>
      <c r="F1365">
        <f>CSV!K1364</f>
        <v>0</v>
      </c>
      <c r="G1365">
        <f>CSV!L1364</f>
        <v>0</v>
      </c>
      <c r="H1365" t="str">
        <f>IFERROR(VLOOKUP(G1365,Sheet3!B:C,2,0),"")</f>
        <v/>
      </c>
      <c r="I1365">
        <v>5</v>
      </c>
      <c r="K1365" t="e">
        <f>VLOOKUP(G1365,Sheet3!B:E,4,0)</f>
        <v>#N/A</v>
      </c>
      <c r="O1365" s="10" t="e">
        <f t="shared" si="21"/>
        <v>#N/A</v>
      </c>
      <c r="P1365" s="11" t="e">
        <f>VLOOKUP(C1365,DE_PARA!H:I,2,0)</f>
        <v>#N/A</v>
      </c>
      <c r="Q1365" s="11" t="e">
        <f>VLOOKUP(F1365,'BASE CONTATOS'!C:D,2,0)</f>
        <v>#N/A</v>
      </c>
    </row>
    <row r="1366" spans="2:17" hidden="1" x14ac:dyDescent="0.3">
      <c r="B1366">
        <f>CSV!M1365</f>
        <v>0</v>
      </c>
      <c r="C1366">
        <f>CSV!O1365</f>
        <v>0</v>
      </c>
      <c r="D1366" s="6">
        <f>CSV!P1365</f>
        <v>0</v>
      </c>
      <c r="F1366">
        <f>CSV!K1365</f>
        <v>0</v>
      </c>
      <c r="G1366">
        <f>CSV!L1365</f>
        <v>0</v>
      </c>
      <c r="H1366" t="str">
        <f>IFERROR(VLOOKUP(G1366,Sheet3!B:C,2,0),"")</f>
        <v/>
      </c>
      <c r="I1366">
        <v>2</v>
      </c>
      <c r="K1366" t="e">
        <f>VLOOKUP(G1366,Sheet3!B:E,4,0)</f>
        <v>#N/A</v>
      </c>
      <c r="O1366" s="10" t="e">
        <f t="shared" si="21"/>
        <v>#N/A</v>
      </c>
      <c r="P1366" s="11" t="e">
        <f>VLOOKUP(C1366,DE_PARA!H:I,2,0)</f>
        <v>#N/A</v>
      </c>
      <c r="Q1366" s="11" t="e">
        <f>VLOOKUP(F1366,'BASE CONTATOS'!C:D,2,0)</f>
        <v>#N/A</v>
      </c>
    </row>
    <row r="1367" spans="2:17" hidden="1" x14ac:dyDescent="0.3">
      <c r="B1367">
        <f>CSV!M1366</f>
        <v>0</v>
      </c>
      <c r="C1367">
        <f>CSV!O1366</f>
        <v>0</v>
      </c>
      <c r="D1367" s="6">
        <f>CSV!P1366</f>
        <v>0</v>
      </c>
      <c r="F1367">
        <f>CSV!K1366</f>
        <v>0</v>
      </c>
      <c r="G1367">
        <f>CSV!L1366</f>
        <v>0</v>
      </c>
      <c r="H1367" t="str">
        <f>IFERROR(VLOOKUP(G1367,Sheet3!B:C,2,0),"")</f>
        <v/>
      </c>
      <c r="I1367">
        <v>4</v>
      </c>
      <c r="K1367" t="e">
        <f>VLOOKUP(G1367,Sheet3!B:E,4,0)</f>
        <v>#N/A</v>
      </c>
      <c r="O1367" s="10" t="e">
        <f t="shared" si="21"/>
        <v>#N/A</v>
      </c>
      <c r="P1367" s="11" t="e">
        <f>VLOOKUP(C1367,DE_PARA!H:I,2,0)</f>
        <v>#N/A</v>
      </c>
      <c r="Q1367" s="11" t="e">
        <f>VLOOKUP(F1367,'BASE CONTATOS'!C:D,2,0)</f>
        <v>#N/A</v>
      </c>
    </row>
    <row r="1368" spans="2:17" hidden="1" x14ac:dyDescent="0.3">
      <c r="B1368">
        <f>CSV!M1367</f>
        <v>0</v>
      </c>
      <c r="C1368">
        <f>CSV!O1367</f>
        <v>0</v>
      </c>
      <c r="D1368" s="6">
        <f>CSV!P1367</f>
        <v>0</v>
      </c>
      <c r="F1368">
        <f>CSV!K1367</f>
        <v>0</v>
      </c>
      <c r="G1368">
        <f>CSV!L1367</f>
        <v>0</v>
      </c>
      <c r="H1368" t="str">
        <f>IFERROR(VLOOKUP(G1368,Sheet3!B:C,2,0),"")</f>
        <v/>
      </c>
      <c r="I1368">
        <v>8</v>
      </c>
      <c r="K1368" t="e">
        <f>VLOOKUP(G1368,Sheet3!B:E,4,0)</f>
        <v>#N/A</v>
      </c>
      <c r="O1368" s="10" t="e">
        <f t="shared" si="21"/>
        <v>#N/A</v>
      </c>
      <c r="P1368" s="11" t="e">
        <f>VLOOKUP(C1368,DE_PARA!H:I,2,0)</f>
        <v>#N/A</v>
      </c>
      <c r="Q1368" s="11" t="e">
        <f>VLOOKUP(F1368,'BASE CONTATOS'!C:D,2,0)</f>
        <v>#N/A</v>
      </c>
    </row>
    <row r="1369" spans="2:17" hidden="1" x14ac:dyDescent="0.3">
      <c r="B1369">
        <f>CSV!M1368</f>
        <v>0</v>
      </c>
      <c r="C1369">
        <f>CSV!O1368</f>
        <v>0</v>
      </c>
      <c r="D1369" s="6">
        <f>CSV!P1368</f>
        <v>0</v>
      </c>
      <c r="F1369">
        <f>CSV!K1368</f>
        <v>0</v>
      </c>
      <c r="G1369">
        <f>CSV!L1368</f>
        <v>0</v>
      </c>
      <c r="H1369" t="str">
        <f>IFERROR(VLOOKUP(G1369,Sheet3!B:C,2,0),"")</f>
        <v/>
      </c>
      <c r="I1369">
        <v>3</v>
      </c>
      <c r="K1369" t="e">
        <f>VLOOKUP(G1369,Sheet3!B:E,4,0)</f>
        <v>#N/A</v>
      </c>
      <c r="O1369" s="10" t="e">
        <f t="shared" si="21"/>
        <v>#N/A</v>
      </c>
      <c r="P1369" s="11" t="e">
        <f>VLOOKUP(C1369,DE_PARA!H:I,2,0)</f>
        <v>#N/A</v>
      </c>
      <c r="Q1369" s="11" t="e">
        <f>VLOOKUP(F1369,'BASE CONTATOS'!C:D,2,0)</f>
        <v>#N/A</v>
      </c>
    </row>
    <row r="1370" spans="2:17" hidden="1" x14ac:dyDescent="0.3">
      <c r="B1370">
        <f>CSV!M1369</f>
        <v>0</v>
      </c>
      <c r="C1370">
        <f>CSV!O1369</f>
        <v>0</v>
      </c>
      <c r="D1370" s="6">
        <f>CSV!P1369</f>
        <v>0</v>
      </c>
      <c r="F1370">
        <f>CSV!K1369</f>
        <v>0</v>
      </c>
      <c r="G1370">
        <f>CSV!L1369</f>
        <v>0</v>
      </c>
      <c r="H1370" t="str">
        <f>IFERROR(VLOOKUP(G1370,Sheet3!B:C,2,0),"")</f>
        <v/>
      </c>
      <c r="I1370">
        <v>6</v>
      </c>
      <c r="K1370" t="e">
        <f>VLOOKUP(G1370,Sheet3!B:E,4,0)</f>
        <v>#N/A</v>
      </c>
      <c r="O1370" s="10" t="e">
        <f t="shared" si="21"/>
        <v>#N/A</v>
      </c>
      <c r="P1370" s="11" t="e">
        <f>VLOOKUP(C1370,DE_PARA!H:I,2,0)</f>
        <v>#N/A</v>
      </c>
      <c r="Q1370" s="11" t="e">
        <f>VLOOKUP(F1370,'BASE CONTATOS'!C:D,2,0)</f>
        <v>#N/A</v>
      </c>
    </row>
    <row r="1371" spans="2:17" hidden="1" x14ac:dyDescent="0.3">
      <c r="B1371">
        <f>CSV!M1370</f>
        <v>0</v>
      </c>
      <c r="C1371">
        <f>CSV!O1370</f>
        <v>0</v>
      </c>
      <c r="D1371" s="6">
        <f>CSV!P1370</f>
        <v>0</v>
      </c>
      <c r="F1371">
        <f>CSV!K1370</f>
        <v>0</v>
      </c>
      <c r="G1371">
        <f>CSV!L1370</f>
        <v>0</v>
      </c>
      <c r="H1371" t="str">
        <f>IFERROR(VLOOKUP(G1371,Sheet3!B:C,2,0),"")</f>
        <v/>
      </c>
      <c r="I1371">
        <v>3</v>
      </c>
      <c r="K1371" t="e">
        <f>VLOOKUP(G1371,Sheet3!B:E,4,0)</f>
        <v>#N/A</v>
      </c>
      <c r="O1371" s="10" t="e">
        <f t="shared" si="21"/>
        <v>#N/A</v>
      </c>
      <c r="P1371" s="11" t="e">
        <f>VLOOKUP(C1371,DE_PARA!H:I,2,0)</f>
        <v>#N/A</v>
      </c>
      <c r="Q1371" s="11" t="e">
        <f>VLOOKUP(F1371,'BASE CONTATOS'!C:D,2,0)</f>
        <v>#N/A</v>
      </c>
    </row>
    <row r="1372" spans="2:17" hidden="1" x14ac:dyDescent="0.3">
      <c r="B1372">
        <f>CSV!M1371</f>
        <v>0</v>
      </c>
      <c r="C1372">
        <f>CSV!O1371</f>
        <v>0</v>
      </c>
      <c r="D1372" s="6">
        <f>CSV!P1371</f>
        <v>0</v>
      </c>
      <c r="F1372">
        <f>CSV!K1371</f>
        <v>0</v>
      </c>
      <c r="G1372">
        <f>CSV!L1371</f>
        <v>0</v>
      </c>
      <c r="H1372" t="str">
        <f>IFERROR(VLOOKUP(G1372,Sheet3!B:C,2,0),"")</f>
        <v/>
      </c>
      <c r="I1372">
        <v>3</v>
      </c>
      <c r="K1372" t="e">
        <f>VLOOKUP(G1372,Sheet3!B:E,4,0)</f>
        <v>#N/A</v>
      </c>
      <c r="O1372" s="10" t="e">
        <f t="shared" si="21"/>
        <v>#N/A</v>
      </c>
      <c r="P1372" s="11" t="e">
        <f>VLOOKUP(C1372,DE_PARA!H:I,2,0)</f>
        <v>#N/A</v>
      </c>
      <c r="Q1372" s="11" t="e">
        <f>VLOOKUP(F1372,'BASE CONTATOS'!C:D,2,0)</f>
        <v>#N/A</v>
      </c>
    </row>
    <row r="1373" spans="2:17" hidden="1" x14ac:dyDescent="0.3">
      <c r="B1373">
        <f>CSV!M1372</f>
        <v>0</v>
      </c>
      <c r="C1373">
        <f>CSV!O1372</f>
        <v>0</v>
      </c>
      <c r="D1373" s="6">
        <f>CSV!P1372</f>
        <v>0</v>
      </c>
      <c r="F1373">
        <f>CSV!K1372</f>
        <v>0</v>
      </c>
      <c r="G1373">
        <f>CSV!L1372</f>
        <v>0</v>
      </c>
      <c r="H1373" t="str">
        <f>IFERROR(VLOOKUP(G1373,Sheet3!B:C,2,0),"")</f>
        <v/>
      </c>
      <c r="I1373">
        <v>8</v>
      </c>
      <c r="K1373" t="e">
        <f>VLOOKUP(G1373,Sheet3!B:E,4,0)</f>
        <v>#N/A</v>
      </c>
      <c r="O1373" s="10" t="e">
        <f t="shared" si="21"/>
        <v>#N/A</v>
      </c>
      <c r="P1373" s="11" t="e">
        <f>VLOOKUP(C1373,DE_PARA!H:I,2,0)</f>
        <v>#N/A</v>
      </c>
      <c r="Q1373" s="11" t="e">
        <f>VLOOKUP(F1373,'BASE CONTATOS'!C:D,2,0)</f>
        <v>#N/A</v>
      </c>
    </row>
    <row r="1374" spans="2:17" hidden="1" x14ac:dyDescent="0.3">
      <c r="B1374">
        <f>CSV!M1373</f>
        <v>0</v>
      </c>
      <c r="C1374">
        <f>CSV!O1373</f>
        <v>0</v>
      </c>
      <c r="D1374" s="6">
        <f>CSV!P1373</f>
        <v>0</v>
      </c>
      <c r="F1374">
        <f>CSV!K1373</f>
        <v>0</v>
      </c>
      <c r="G1374">
        <f>CSV!L1373</f>
        <v>0</v>
      </c>
      <c r="H1374" t="str">
        <f>IFERROR(VLOOKUP(G1374,Sheet3!B:C,2,0),"")</f>
        <v/>
      </c>
      <c r="I1374">
        <v>7</v>
      </c>
      <c r="K1374" t="e">
        <f>VLOOKUP(G1374,Sheet3!B:E,4,0)</f>
        <v>#N/A</v>
      </c>
      <c r="O1374" s="10" t="e">
        <f t="shared" si="21"/>
        <v>#N/A</v>
      </c>
      <c r="P1374" s="11" t="e">
        <f>VLOOKUP(C1374,DE_PARA!H:I,2,0)</f>
        <v>#N/A</v>
      </c>
      <c r="Q1374" s="11" t="e">
        <f>VLOOKUP(F1374,'BASE CONTATOS'!C:D,2,0)</f>
        <v>#N/A</v>
      </c>
    </row>
    <row r="1375" spans="2:17" hidden="1" x14ac:dyDescent="0.3">
      <c r="B1375">
        <f>CSV!M1374</f>
        <v>0</v>
      </c>
      <c r="C1375">
        <f>CSV!O1374</f>
        <v>0</v>
      </c>
      <c r="D1375" s="6">
        <f>CSV!P1374</f>
        <v>0</v>
      </c>
      <c r="F1375">
        <f>CSV!K1374</f>
        <v>0</v>
      </c>
      <c r="G1375">
        <f>CSV!L1374</f>
        <v>0</v>
      </c>
      <c r="H1375" t="str">
        <f>IFERROR(VLOOKUP(G1375,Sheet3!B:C,2,0),"")</f>
        <v/>
      </c>
      <c r="I1375">
        <v>6</v>
      </c>
      <c r="K1375" t="e">
        <f>VLOOKUP(G1375,Sheet3!B:E,4,0)</f>
        <v>#N/A</v>
      </c>
      <c r="O1375" s="10" t="e">
        <f t="shared" si="21"/>
        <v>#N/A</v>
      </c>
      <c r="P1375" s="11" t="e">
        <f>VLOOKUP(C1375,DE_PARA!H:I,2,0)</f>
        <v>#N/A</v>
      </c>
      <c r="Q1375" s="11" t="e">
        <f>VLOOKUP(F1375,'BASE CONTATOS'!C:D,2,0)</f>
        <v>#N/A</v>
      </c>
    </row>
    <row r="1376" spans="2:17" hidden="1" x14ac:dyDescent="0.3">
      <c r="B1376">
        <f>CSV!M1375</f>
        <v>0</v>
      </c>
      <c r="C1376">
        <f>CSV!O1375</f>
        <v>0</v>
      </c>
      <c r="D1376" s="6">
        <f>CSV!P1375</f>
        <v>0</v>
      </c>
      <c r="F1376">
        <f>CSV!K1375</f>
        <v>0</v>
      </c>
      <c r="G1376">
        <f>CSV!L1375</f>
        <v>0</v>
      </c>
      <c r="H1376" t="str">
        <f>IFERROR(VLOOKUP(G1376,Sheet3!B:C,2,0),"")</f>
        <v/>
      </c>
      <c r="I1376">
        <v>1</v>
      </c>
      <c r="K1376" t="e">
        <f>VLOOKUP(G1376,Sheet3!B:E,4,0)</f>
        <v>#N/A</v>
      </c>
      <c r="O1376" s="10" t="e">
        <f t="shared" si="21"/>
        <v>#N/A</v>
      </c>
      <c r="P1376" s="11" t="e">
        <f>VLOOKUP(C1376,DE_PARA!H:I,2,0)</f>
        <v>#N/A</v>
      </c>
      <c r="Q1376" s="11" t="e">
        <f>VLOOKUP(F1376,'BASE CONTATOS'!C:D,2,0)</f>
        <v>#N/A</v>
      </c>
    </row>
    <row r="1377" spans="2:17" hidden="1" x14ac:dyDescent="0.3">
      <c r="B1377">
        <f>CSV!M1376</f>
        <v>0</v>
      </c>
      <c r="C1377">
        <f>CSV!O1376</f>
        <v>0</v>
      </c>
      <c r="D1377" s="6">
        <f>CSV!P1376</f>
        <v>0</v>
      </c>
      <c r="F1377">
        <f>CSV!K1376</f>
        <v>0</v>
      </c>
      <c r="G1377">
        <f>CSV!L1376</f>
        <v>0</v>
      </c>
      <c r="H1377" t="str">
        <f>IFERROR(VLOOKUP(G1377,Sheet3!B:C,2,0),"")</f>
        <v/>
      </c>
      <c r="I1377">
        <v>10</v>
      </c>
      <c r="K1377" t="e">
        <f>VLOOKUP(G1377,Sheet3!B:E,4,0)</f>
        <v>#N/A</v>
      </c>
      <c r="O1377" s="10" t="e">
        <f t="shared" si="21"/>
        <v>#N/A</v>
      </c>
      <c r="P1377" s="11" t="e">
        <f>VLOOKUP(C1377,DE_PARA!H:I,2,0)</f>
        <v>#N/A</v>
      </c>
      <c r="Q1377" s="11" t="e">
        <f>VLOOKUP(F1377,'BASE CONTATOS'!C:D,2,0)</f>
        <v>#N/A</v>
      </c>
    </row>
    <row r="1378" spans="2:17" hidden="1" x14ac:dyDescent="0.3">
      <c r="B1378">
        <f>CSV!M1377</f>
        <v>0</v>
      </c>
      <c r="C1378">
        <f>CSV!O1377</f>
        <v>0</v>
      </c>
      <c r="D1378" s="6">
        <f>CSV!P1377</f>
        <v>0</v>
      </c>
      <c r="F1378">
        <f>CSV!K1377</f>
        <v>0</v>
      </c>
      <c r="G1378">
        <f>CSV!L1377</f>
        <v>0</v>
      </c>
      <c r="H1378" t="str">
        <f>IFERROR(VLOOKUP(G1378,Sheet3!B:C,2,0),"")</f>
        <v/>
      </c>
      <c r="I1378">
        <v>5</v>
      </c>
      <c r="K1378" t="e">
        <f>VLOOKUP(G1378,Sheet3!B:E,4,0)</f>
        <v>#N/A</v>
      </c>
      <c r="O1378" s="10" t="e">
        <f t="shared" si="21"/>
        <v>#N/A</v>
      </c>
      <c r="P1378" s="11" t="e">
        <f>VLOOKUP(C1378,DE_PARA!H:I,2,0)</f>
        <v>#N/A</v>
      </c>
      <c r="Q1378" s="11" t="e">
        <f>VLOOKUP(F1378,'BASE CONTATOS'!C:D,2,0)</f>
        <v>#N/A</v>
      </c>
    </row>
    <row r="1379" spans="2:17" hidden="1" x14ac:dyDescent="0.3">
      <c r="B1379">
        <f>CSV!M1378</f>
        <v>0</v>
      </c>
      <c r="C1379">
        <f>CSV!O1378</f>
        <v>0</v>
      </c>
      <c r="D1379" s="6">
        <f>CSV!P1378</f>
        <v>0</v>
      </c>
      <c r="F1379">
        <f>CSV!K1378</f>
        <v>0</v>
      </c>
      <c r="G1379">
        <f>CSV!L1378</f>
        <v>0</v>
      </c>
      <c r="H1379" t="str">
        <f>IFERROR(VLOOKUP(G1379,Sheet3!B:C,2,0),"")</f>
        <v/>
      </c>
      <c r="I1379">
        <v>1</v>
      </c>
      <c r="K1379" t="e">
        <f>VLOOKUP(G1379,Sheet3!B:E,4,0)</f>
        <v>#N/A</v>
      </c>
      <c r="O1379" s="10" t="e">
        <f t="shared" si="21"/>
        <v>#N/A</v>
      </c>
      <c r="P1379" s="11" t="e">
        <f>VLOOKUP(C1379,DE_PARA!H:I,2,0)</f>
        <v>#N/A</v>
      </c>
      <c r="Q1379" s="11" t="e">
        <f>VLOOKUP(F1379,'BASE CONTATOS'!C:D,2,0)</f>
        <v>#N/A</v>
      </c>
    </row>
    <row r="1380" spans="2:17" hidden="1" x14ac:dyDescent="0.3">
      <c r="B1380">
        <f>CSV!M1379</f>
        <v>0</v>
      </c>
      <c r="C1380">
        <f>CSV!O1379</f>
        <v>0</v>
      </c>
      <c r="D1380" s="6">
        <f>CSV!P1379</f>
        <v>0</v>
      </c>
      <c r="F1380">
        <f>CSV!K1379</f>
        <v>0</v>
      </c>
      <c r="G1380">
        <f>CSV!L1379</f>
        <v>0</v>
      </c>
      <c r="H1380" t="str">
        <f>IFERROR(VLOOKUP(G1380,Sheet3!B:C,2,0),"")</f>
        <v/>
      </c>
      <c r="I1380">
        <v>2</v>
      </c>
      <c r="K1380" t="e">
        <f>VLOOKUP(G1380,Sheet3!B:E,4,0)</f>
        <v>#N/A</v>
      </c>
      <c r="O1380" s="10" t="e">
        <f t="shared" si="21"/>
        <v>#N/A</v>
      </c>
      <c r="P1380" s="11" t="e">
        <f>VLOOKUP(C1380,DE_PARA!H:I,2,0)</f>
        <v>#N/A</v>
      </c>
      <c r="Q1380" s="11" t="e">
        <f>VLOOKUP(F1380,'BASE CONTATOS'!C:D,2,0)</f>
        <v>#N/A</v>
      </c>
    </row>
    <row r="1381" spans="2:17" hidden="1" x14ac:dyDescent="0.3">
      <c r="B1381">
        <f>CSV!M1380</f>
        <v>0</v>
      </c>
      <c r="C1381">
        <f>CSV!O1380</f>
        <v>0</v>
      </c>
      <c r="D1381" s="6">
        <f>CSV!P1380</f>
        <v>0</v>
      </c>
      <c r="F1381">
        <f>CSV!K1380</f>
        <v>0</v>
      </c>
      <c r="G1381">
        <f>CSV!L1380</f>
        <v>0</v>
      </c>
      <c r="H1381" t="str">
        <f>IFERROR(VLOOKUP(G1381,Sheet3!B:C,2,0),"")</f>
        <v/>
      </c>
      <c r="I1381">
        <v>8</v>
      </c>
      <c r="K1381" t="e">
        <f>VLOOKUP(G1381,Sheet3!B:E,4,0)</f>
        <v>#N/A</v>
      </c>
      <c r="O1381" s="10" t="e">
        <f t="shared" si="21"/>
        <v>#N/A</v>
      </c>
      <c r="P1381" s="11" t="e">
        <f>VLOOKUP(C1381,DE_PARA!H:I,2,0)</f>
        <v>#N/A</v>
      </c>
      <c r="Q1381" s="11" t="e">
        <f>VLOOKUP(F1381,'BASE CONTATOS'!C:D,2,0)</f>
        <v>#N/A</v>
      </c>
    </row>
    <row r="1382" spans="2:17" hidden="1" x14ac:dyDescent="0.3">
      <c r="B1382">
        <f>CSV!M1381</f>
        <v>0</v>
      </c>
      <c r="C1382">
        <f>CSV!O1381</f>
        <v>0</v>
      </c>
      <c r="D1382" s="6">
        <f>CSV!P1381</f>
        <v>0</v>
      </c>
      <c r="F1382">
        <f>CSV!K1381</f>
        <v>0</v>
      </c>
      <c r="G1382">
        <f>CSV!L1381</f>
        <v>0</v>
      </c>
      <c r="H1382" t="str">
        <f>IFERROR(VLOOKUP(G1382,Sheet3!B:C,2,0),"")</f>
        <v/>
      </c>
      <c r="I1382">
        <v>2</v>
      </c>
      <c r="K1382" t="e">
        <f>VLOOKUP(G1382,Sheet3!B:E,4,0)</f>
        <v>#N/A</v>
      </c>
      <c r="O1382" s="10" t="e">
        <f t="shared" si="21"/>
        <v>#N/A</v>
      </c>
      <c r="P1382" s="11" t="e">
        <f>VLOOKUP(C1382,DE_PARA!H:I,2,0)</f>
        <v>#N/A</v>
      </c>
      <c r="Q1382" s="11" t="e">
        <f>VLOOKUP(F1382,'BASE CONTATOS'!C:D,2,0)</f>
        <v>#N/A</v>
      </c>
    </row>
    <row r="1383" spans="2:17" hidden="1" x14ac:dyDescent="0.3">
      <c r="B1383">
        <f>CSV!M1382</f>
        <v>0</v>
      </c>
      <c r="C1383">
        <f>CSV!O1382</f>
        <v>0</v>
      </c>
      <c r="D1383" s="6">
        <f>CSV!P1382</f>
        <v>0</v>
      </c>
      <c r="F1383">
        <f>CSV!K1382</f>
        <v>0</v>
      </c>
      <c r="G1383">
        <f>CSV!L1382</f>
        <v>0</v>
      </c>
      <c r="H1383" t="str">
        <f>IFERROR(VLOOKUP(G1383,Sheet3!B:C,2,0),"")</f>
        <v/>
      </c>
      <c r="I1383">
        <v>1</v>
      </c>
      <c r="K1383" t="e">
        <f>VLOOKUP(G1383,Sheet3!B:E,4,0)</f>
        <v>#N/A</v>
      </c>
      <c r="O1383" s="10" t="e">
        <f t="shared" si="21"/>
        <v>#N/A</v>
      </c>
      <c r="P1383" s="11" t="e">
        <f>VLOOKUP(C1383,DE_PARA!H:I,2,0)</f>
        <v>#N/A</v>
      </c>
      <c r="Q1383" s="11" t="e">
        <f>VLOOKUP(F1383,'BASE CONTATOS'!C:D,2,0)</f>
        <v>#N/A</v>
      </c>
    </row>
    <row r="1384" spans="2:17" hidden="1" x14ac:dyDescent="0.3">
      <c r="B1384">
        <f>CSV!M1383</f>
        <v>0</v>
      </c>
      <c r="C1384">
        <f>CSV!O1383</f>
        <v>0</v>
      </c>
      <c r="D1384" s="6">
        <f>CSV!P1383</f>
        <v>0</v>
      </c>
      <c r="F1384">
        <f>CSV!K1383</f>
        <v>0</v>
      </c>
      <c r="G1384">
        <f>CSV!L1383</f>
        <v>0</v>
      </c>
      <c r="H1384" t="str">
        <f>IFERROR(VLOOKUP(G1384,Sheet3!B:C,2,0),"")</f>
        <v/>
      </c>
      <c r="I1384">
        <v>4</v>
      </c>
      <c r="K1384" t="e">
        <f>VLOOKUP(G1384,Sheet3!B:E,4,0)</f>
        <v>#N/A</v>
      </c>
      <c r="O1384" s="10" t="e">
        <f t="shared" si="21"/>
        <v>#N/A</v>
      </c>
      <c r="P1384" s="11" t="e">
        <f>VLOOKUP(C1384,DE_PARA!H:I,2,0)</f>
        <v>#N/A</v>
      </c>
      <c r="Q1384" s="11" t="e">
        <f>VLOOKUP(F1384,'BASE CONTATOS'!C:D,2,0)</f>
        <v>#N/A</v>
      </c>
    </row>
    <row r="1385" spans="2:17" hidden="1" x14ac:dyDescent="0.3">
      <c r="B1385">
        <f>CSV!M1384</f>
        <v>0</v>
      </c>
      <c r="C1385">
        <f>CSV!O1384</f>
        <v>0</v>
      </c>
      <c r="D1385" s="6">
        <f>CSV!P1384</f>
        <v>0</v>
      </c>
      <c r="F1385">
        <f>CSV!K1384</f>
        <v>0</v>
      </c>
      <c r="G1385">
        <f>CSV!L1384</f>
        <v>0</v>
      </c>
      <c r="H1385" t="str">
        <f>IFERROR(VLOOKUP(G1385,Sheet3!B:C,2,0),"")</f>
        <v/>
      </c>
      <c r="I1385">
        <v>1</v>
      </c>
      <c r="K1385" t="e">
        <f>VLOOKUP(G1385,Sheet3!B:E,4,0)</f>
        <v>#N/A</v>
      </c>
      <c r="O1385" s="10" t="e">
        <f t="shared" si="21"/>
        <v>#N/A</v>
      </c>
      <c r="P1385" s="11" t="e">
        <f>VLOOKUP(C1385,DE_PARA!H:I,2,0)</f>
        <v>#N/A</v>
      </c>
      <c r="Q1385" s="11" t="e">
        <f>VLOOKUP(F1385,'BASE CONTATOS'!C:D,2,0)</f>
        <v>#N/A</v>
      </c>
    </row>
    <row r="1386" spans="2:17" hidden="1" x14ac:dyDescent="0.3">
      <c r="B1386">
        <f>CSV!M1385</f>
        <v>0</v>
      </c>
      <c r="C1386">
        <f>CSV!O1385</f>
        <v>0</v>
      </c>
      <c r="D1386" s="6">
        <f>CSV!P1385</f>
        <v>0</v>
      </c>
      <c r="F1386">
        <f>CSV!K1385</f>
        <v>0</v>
      </c>
      <c r="G1386">
        <f>CSV!L1385</f>
        <v>0</v>
      </c>
      <c r="H1386" t="str">
        <f>IFERROR(VLOOKUP(G1386,Sheet3!B:C,2,0),"")</f>
        <v/>
      </c>
      <c r="I1386">
        <v>2</v>
      </c>
      <c r="K1386" t="e">
        <f>VLOOKUP(G1386,Sheet3!B:E,4,0)</f>
        <v>#N/A</v>
      </c>
      <c r="O1386" s="10" t="e">
        <f t="shared" si="21"/>
        <v>#N/A</v>
      </c>
      <c r="P1386" s="11" t="e">
        <f>VLOOKUP(C1386,DE_PARA!H:I,2,0)</f>
        <v>#N/A</v>
      </c>
      <c r="Q1386" s="11" t="e">
        <f>VLOOKUP(F1386,'BASE CONTATOS'!C:D,2,0)</f>
        <v>#N/A</v>
      </c>
    </row>
    <row r="1387" spans="2:17" hidden="1" x14ac:dyDescent="0.3">
      <c r="B1387">
        <f>CSV!M1386</f>
        <v>0</v>
      </c>
      <c r="C1387">
        <f>CSV!O1386</f>
        <v>0</v>
      </c>
      <c r="D1387" s="6">
        <f>CSV!P1386</f>
        <v>0</v>
      </c>
      <c r="F1387">
        <f>CSV!K1386</f>
        <v>0</v>
      </c>
      <c r="G1387">
        <f>CSV!L1386</f>
        <v>0</v>
      </c>
      <c r="H1387" t="str">
        <f>IFERROR(VLOOKUP(G1387,Sheet3!B:C,2,0),"")</f>
        <v/>
      </c>
      <c r="I1387">
        <v>8</v>
      </c>
      <c r="K1387" t="e">
        <f>VLOOKUP(G1387,Sheet3!B:E,4,0)</f>
        <v>#N/A</v>
      </c>
      <c r="O1387" s="10" t="e">
        <f t="shared" si="21"/>
        <v>#N/A</v>
      </c>
      <c r="P1387" s="11" t="e">
        <f>VLOOKUP(C1387,DE_PARA!H:I,2,0)</f>
        <v>#N/A</v>
      </c>
      <c r="Q1387" s="11" t="e">
        <f>VLOOKUP(F1387,'BASE CONTATOS'!C:D,2,0)</f>
        <v>#N/A</v>
      </c>
    </row>
    <row r="1388" spans="2:17" hidden="1" x14ac:dyDescent="0.3">
      <c r="B1388">
        <f>CSV!M1387</f>
        <v>0</v>
      </c>
      <c r="C1388">
        <f>CSV!O1387</f>
        <v>0</v>
      </c>
      <c r="D1388" s="6">
        <f>CSV!P1387</f>
        <v>0</v>
      </c>
      <c r="F1388">
        <f>CSV!K1387</f>
        <v>0</v>
      </c>
      <c r="G1388">
        <f>CSV!L1387</f>
        <v>0</v>
      </c>
      <c r="H1388" t="str">
        <f>IFERROR(VLOOKUP(G1388,Sheet3!B:C,2,0),"")</f>
        <v/>
      </c>
      <c r="I1388">
        <v>5</v>
      </c>
      <c r="K1388" t="e">
        <f>VLOOKUP(G1388,Sheet3!B:E,4,0)</f>
        <v>#N/A</v>
      </c>
      <c r="O1388" s="10" t="e">
        <f t="shared" si="21"/>
        <v>#N/A</v>
      </c>
      <c r="P1388" s="11" t="e">
        <f>VLOOKUP(C1388,DE_PARA!H:I,2,0)</f>
        <v>#N/A</v>
      </c>
      <c r="Q1388" s="11" t="e">
        <f>VLOOKUP(F1388,'BASE CONTATOS'!C:D,2,0)</f>
        <v>#N/A</v>
      </c>
    </row>
    <row r="1389" spans="2:17" hidden="1" x14ac:dyDescent="0.3">
      <c r="B1389">
        <f>CSV!M1388</f>
        <v>0</v>
      </c>
      <c r="C1389">
        <f>CSV!O1388</f>
        <v>0</v>
      </c>
      <c r="D1389" s="6">
        <f>CSV!P1388</f>
        <v>0</v>
      </c>
      <c r="F1389">
        <f>CSV!K1388</f>
        <v>0</v>
      </c>
      <c r="G1389">
        <f>CSV!L1388</f>
        <v>0</v>
      </c>
      <c r="H1389" t="str">
        <f>IFERROR(VLOOKUP(G1389,Sheet3!B:C,2,0),"")</f>
        <v/>
      </c>
      <c r="I1389">
        <v>3</v>
      </c>
      <c r="K1389" t="e">
        <f>VLOOKUP(G1389,Sheet3!B:E,4,0)</f>
        <v>#N/A</v>
      </c>
      <c r="O1389" s="10" t="e">
        <f t="shared" si="21"/>
        <v>#N/A</v>
      </c>
      <c r="P1389" s="11" t="e">
        <f>VLOOKUP(C1389,DE_PARA!H:I,2,0)</f>
        <v>#N/A</v>
      </c>
      <c r="Q1389" s="11" t="e">
        <f>VLOOKUP(F1389,'BASE CONTATOS'!C:D,2,0)</f>
        <v>#N/A</v>
      </c>
    </row>
    <row r="1390" spans="2:17" hidden="1" x14ac:dyDescent="0.3">
      <c r="B1390">
        <f>CSV!M1389</f>
        <v>0</v>
      </c>
      <c r="C1390">
        <f>CSV!O1389</f>
        <v>0</v>
      </c>
      <c r="D1390" s="6">
        <f>CSV!P1389</f>
        <v>0</v>
      </c>
      <c r="F1390">
        <f>CSV!K1389</f>
        <v>0</v>
      </c>
      <c r="G1390">
        <f>CSV!L1389</f>
        <v>0</v>
      </c>
      <c r="H1390" t="str">
        <f>IFERROR(VLOOKUP(G1390,Sheet3!B:C,2,0),"")</f>
        <v/>
      </c>
      <c r="I1390">
        <v>7</v>
      </c>
      <c r="K1390" t="e">
        <f>VLOOKUP(G1390,Sheet3!B:E,4,0)</f>
        <v>#N/A</v>
      </c>
      <c r="O1390" s="10" t="e">
        <f t="shared" si="21"/>
        <v>#N/A</v>
      </c>
      <c r="P1390" s="11" t="e">
        <f>VLOOKUP(C1390,DE_PARA!H:I,2,0)</f>
        <v>#N/A</v>
      </c>
      <c r="Q1390" s="11" t="e">
        <f>VLOOKUP(F1390,'BASE CONTATOS'!C:D,2,0)</f>
        <v>#N/A</v>
      </c>
    </row>
    <row r="1391" spans="2:17" hidden="1" x14ac:dyDescent="0.3">
      <c r="B1391">
        <f>CSV!M1390</f>
        <v>0</v>
      </c>
      <c r="C1391">
        <f>CSV!O1390</f>
        <v>0</v>
      </c>
      <c r="D1391" s="6">
        <f>CSV!P1390</f>
        <v>0</v>
      </c>
      <c r="F1391">
        <f>CSV!K1390</f>
        <v>0</v>
      </c>
      <c r="G1391">
        <f>CSV!L1390</f>
        <v>0</v>
      </c>
      <c r="H1391" t="str">
        <f>IFERROR(VLOOKUP(G1391,Sheet3!B:C,2,0),"")</f>
        <v/>
      </c>
      <c r="I1391">
        <v>4</v>
      </c>
      <c r="K1391" t="e">
        <f>VLOOKUP(G1391,Sheet3!B:E,4,0)</f>
        <v>#N/A</v>
      </c>
      <c r="O1391" s="10" t="e">
        <f t="shared" si="21"/>
        <v>#N/A</v>
      </c>
      <c r="P1391" s="11" t="e">
        <f>VLOOKUP(C1391,DE_PARA!H:I,2,0)</f>
        <v>#N/A</v>
      </c>
      <c r="Q1391" s="11" t="e">
        <f>VLOOKUP(F1391,'BASE CONTATOS'!C:D,2,0)</f>
        <v>#N/A</v>
      </c>
    </row>
    <row r="1392" spans="2:17" hidden="1" x14ac:dyDescent="0.3">
      <c r="B1392">
        <f>CSV!M1391</f>
        <v>0</v>
      </c>
      <c r="C1392">
        <f>CSV!O1391</f>
        <v>0</v>
      </c>
      <c r="D1392" s="6">
        <f>CSV!P1391</f>
        <v>0</v>
      </c>
      <c r="F1392">
        <f>CSV!K1391</f>
        <v>0</v>
      </c>
      <c r="G1392">
        <f>CSV!L1391</f>
        <v>0</v>
      </c>
      <c r="H1392" t="str">
        <f>IFERROR(VLOOKUP(G1392,Sheet3!B:C,2,0),"")</f>
        <v/>
      </c>
      <c r="I1392">
        <v>8</v>
      </c>
      <c r="K1392" t="e">
        <f>VLOOKUP(G1392,Sheet3!B:E,4,0)</f>
        <v>#N/A</v>
      </c>
      <c r="O1392" s="10" t="e">
        <f t="shared" si="21"/>
        <v>#N/A</v>
      </c>
      <c r="P1392" s="11" t="e">
        <f>VLOOKUP(C1392,DE_PARA!H:I,2,0)</f>
        <v>#N/A</v>
      </c>
      <c r="Q1392" s="11" t="e">
        <f>VLOOKUP(F1392,'BASE CONTATOS'!C:D,2,0)</f>
        <v>#N/A</v>
      </c>
    </row>
    <row r="1393" spans="2:17" hidden="1" x14ac:dyDescent="0.3">
      <c r="B1393">
        <f>CSV!M1392</f>
        <v>0</v>
      </c>
      <c r="C1393">
        <f>CSV!O1392</f>
        <v>0</v>
      </c>
      <c r="D1393" s="6">
        <f>CSV!P1392</f>
        <v>0</v>
      </c>
      <c r="F1393">
        <f>CSV!K1392</f>
        <v>0</v>
      </c>
      <c r="G1393">
        <f>CSV!L1392</f>
        <v>0</v>
      </c>
      <c r="H1393" t="str">
        <f>IFERROR(VLOOKUP(G1393,Sheet3!B:C,2,0),"")</f>
        <v/>
      </c>
      <c r="I1393">
        <v>4</v>
      </c>
      <c r="K1393" t="e">
        <f>VLOOKUP(G1393,Sheet3!B:E,4,0)</f>
        <v>#N/A</v>
      </c>
      <c r="O1393" s="10" t="e">
        <f t="shared" si="21"/>
        <v>#N/A</v>
      </c>
      <c r="P1393" s="11" t="e">
        <f>VLOOKUP(C1393,DE_PARA!H:I,2,0)</f>
        <v>#N/A</v>
      </c>
      <c r="Q1393" s="11" t="e">
        <f>VLOOKUP(F1393,'BASE CONTATOS'!C:D,2,0)</f>
        <v>#N/A</v>
      </c>
    </row>
    <row r="1394" spans="2:17" hidden="1" x14ac:dyDescent="0.3">
      <c r="B1394">
        <f>CSV!M1393</f>
        <v>0</v>
      </c>
      <c r="C1394">
        <f>CSV!O1393</f>
        <v>0</v>
      </c>
      <c r="D1394" s="6">
        <f>CSV!P1393</f>
        <v>0</v>
      </c>
      <c r="F1394">
        <f>CSV!K1393</f>
        <v>0</v>
      </c>
      <c r="G1394">
        <f>CSV!L1393</f>
        <v>0</v>
      </c>
      <c r="H1394" t="str">
        <f>IFERROR(VLOOKUP(G1394,Sheet3!B:C,2,0),"")</f>
        <v/>
      </c>
      <c r="I1394">
        <v>9</v>
      </c>
      <c r="K1394" t="e">
        <f>VLOOKUP(G1394,Sheet3!B:E,4,0)</f>
        <v>#N/A</v>
      </c>
      <c r="O1394" s="10" t="e">
        <f t="shared" si="21"/>
        <v>#N/A</v>
      </c>
      <c r="P1394" s="11" t="e">
        <f>VLOOKUP(C1394,DE_PARA!H:I,2,0)</f>
        <v>#N/A</v>
      </c>
      <c r="Q1394" s="11" t="e">
        <f>VLOOKUP(F1394,'BASE CONTATOS'!C:D,2,0)</f>
        <v>#N/A</v>
      </c>
    </row>
    <row r="1395" spans="2:17" hidden="1" x14ac:dyDescent="0.3">
      <c r="B1395">
        <f>CSV!M1394</f>
        <v>0</v>
      </c>
      <c r="C1395">
        <f>CSV!O1394</f>
        <v>0</v>
      </c>
      <c r="D1395" s="6">
        <f>CSV!P1394</f>
        <v>0</v>
      </c>
      <c r="F1395">
        <f>CSV!K1394</f>
        <v>0</v>
      </c>
      <c r="G1395">
        <f>CSV!L1394</f>
        <v>0</v>
      </c>
      <c r="H1395" t="str">
        <f>IFERROR(VLOOKUP(G1395,Sheet3!B:C,2,0),"")</f>
        <v/>
      </c>
      <c r="I1395">
        <v>7</v>
      </c>
      <c r="K1395" t="e">
        <f>VLOOKUP(G1395,Sheet3!B:E,4,0)</f>
        <v>#N/A</v>
      </c>
      <c r="O1395" s="10" t="e">
        <f t="shared" si="21"/>
        <v>#N/A</v>
      </c>
      <c r="P1395" s="11" t="e">
        <f>VLOOKUP(C1395,DE_PARA!H:I,2,0)</f>
        <v>#N/A</v>
      </c>
      <c r="Q1395" s="11" t="e">
        <f>VLOOKUP(F1395,'BASE CONTATOS'!C:D,2,0)</f>
        <v>#N/A</v>
      </c>
    </row>
    <row r="1396" spans="2:17" hidden="1" x14ac:dyDescent="0.3">
      <c r="B1396">
        <f>CSV!M1395</f>
        <v>0</v>
      </c>
      <c r="C1396">
        <f>CSV!O1395</f>
        <v>0</v>
      </c>
      <c r="D1396" s="6">
        <f>CSV!P1395</f>
        <v>0</v>
      </c>
      <c r="F1396">
        <f>CSV!K1395</f>
        <v>0</v>
      </c>
      <c r="G1396">
        <f>CSV!L1395</f>
        <v>0</v>
      </c>
      <c r="H1396" t="str">
        <f>IFERROR(VLOOKUP(G1396,Sheet3!B:C,2,0),"")</f>
        <v/>
      </c>
      <c r="I1396">
        <v>8</v>
      </c>
      <c r="K1396" t="e">
        <f>VLOOKUP(G1396,Sheet3!B:E,4,0)</f>
        <v>#N/A</v>
      </c>
      <c r="O1396" s="10" t="e">
        <f t="shared" si="21"/>
        <v>#N/A</v>
      </c>
      <c r="P1396" s="11" t="e">
        <f>VLOOKUP(C1396,DE_PARA!H:I,2,0)</f>
        <v>#N/A</v>
      </c>
      <c r="Q1396" s="11" t="e">
        <f>VLOOKUP(F1396,'BASE CONTATOS'!C:D,2,0)</f>
        <v>#N/A</v>
      </c>
    </row>
    <row r="1397" spans="2:17" hidden="1" x14ac:dyDescent="0.3">
      <c r="B1397">
        <f>CSV!M1396</f>
        <v>0</v>
      </c>
      <c r="C1397">
        <f>CSV!O1396</f>
        <v>0</v>
      </c>
      <c r="D1397" s="6">
        <f>CSV!P1396</f>
        <v>0</v>
      </c>
      <c r="F1397">
        <f>CSV!K1396</f>
        <v>0</v>
      </c>
      <c r="G1397">
        <f>CSV!L1396</f>
        <v>0</v>
      </c>
      <c r="H1397" t="str">
        <f>IFERROR(VLOOKUP(G1397,Sheet3!B:C,2,0),"")</f>
        <v/>
      </c>
      <c r="I1397">
        <v>10</v>
      </c>
      <c r="K1397" t="e">
        <f>VLOOKUP(G1397,Sheet3!B:E,4,0)</f>
        <v>#N/A</v>
      </c>
      <c r="O1397" s="10" t="e">
        <f t="shared" si="21"/>
        <v>#N/A</v>
      </c>
      <c r="P1397" s="11" t="e">
        <f>VLOOKUP(C1397,DE_PARA!H:I,2,0)</f>
        <v>#N/A</v>
      </c>
      <c r="Q1397" s="11" t="e">
        <f>VLOOKUP(F1397,'BASE CONTATOS'!C:D,2,0)</f>
        <v>#N/A</v>
      </c>
    </row>
    <row r="1398" spans="2:17" hidden="1" x14ac:dyDescent="0.3">
      <c r="B1398">
        <f>CSV!M1397</f>
        <v>0</v>
      </c>
      <c r="C1398">
        <f>CSV!O1397</f>
        <v>0</v>
      </c>
      <c r="D1398" s="6">
        <f>CSV!P1397</f>
        <v>0</v>
      </c>
      <c r="F1398">
        <f>CSV!K1397</f>
        <v>0</v>
      </c>
      <c r="G1398">
        <f>CSV!L1397</f>
        <v>0</v>
      </c>
      <c r="H1398" t="str">
        <f>IFERROR(VLOOKUP(G1398,Sheet3!B:C,2,0),"")</f>
        <v/>
      </c>
      <c r="I1398">
        <v>10</v>
      </c>
      <c r="K1398" t="e">
        <f>VLOOKUP(G1398,Sheet3!B:E,4,0)</f>
        <v>#N/A</v>
      </c>
      <c r="O1398" s="10" t="e">
        <f t="shared" si="21"/>
        <v>#N/A</v>
      </c>
      <c r="P1398" s="11" t="e">
        <f>VLOOKUP(C1398,DE_PARA!H:I,2,0)</f>
        <v>#N/A</v>
      </c>
      <c r="Q1398" s="11" t="e">
        <f>VLOOKUP(F1398,'BASE CONTATOS'!C:D,2,0)</f>
        <v>#N/A</v>
      </c>
    </row>
    <row r="1399" spans="2:17" hidden="1" x14ac:dyDescent="0.3">
      <c r="B1399">
        <f>CSV!M1398</f>
        <v>0</v>
      </c>
      <c r="C1399">
        <f>CSV!O1398</f>
        <v>0</v>
      </c>
      <c r="D1399" s="6">
        <f>CSV!P1398</f>
        <v>0</v>
      </c>
      <c r="F1399">
        <f>CSV!K1398</f>
        <v>0</v>
      </c>
      <c r="G1399">
        <f>CSV!L1398</f>
        <v>0</v>
      </c>
      <c r="H1399" t="str">
        <f>IFERROR(VLOOKUP(G1399,Sheet3!B:C,2,0),"")</f>
        <v/>
      </c>
      <c r="I1399">
        <v>9</v>
      </c>
      <c r="K1399" t="e">
        <f>VLOOKUP(G1399,Sheet3!B:E,4,0)</f>
        <v>#N/A</v>
      </c>
      <c r="O1399" s="10" t="e">
        <f t="shared" si="21"/>
        <v>#N/A</v>
      </c>
      <c r="P1399" s="11" t="e">
        <f>VLOOKUP(C1399,DE_PARA!H:I,2,0)</f>
        <v>#N/A</v>
      </c>
      <c r="Q1399" s="11" t="e">
        <f>VLOOKUP(F1399,'BASE CONTATOS'!C:D,2,0)</f>
        <v>#N/A</v>
      </c>
    </row>
    <row r="1400" spans="2:17" hidden="1" x14ac:dyDescent="0.3">
      <c r="B1400">
        <f>CSV!M1399</f>
        <v>0</v>
      </c>
      <c r="C1400">
        <f>CSV!O1399</f>
        <v>0</v>
      </c>
      <c r="D1400" s="6">
        <f>CSV!P1399</f>
        <v>0</v>
      </c>
      <c r="F1400">
        <f>CSV!K1399</f>
        <v>0</v>
      </c>
      <c r="G1400">
        <f>CSV!L1399</f>
        <v>0</v>
      </c>
      <c r="H1400" t="str">
        <f>IFERROR(VLOOKUP(G1400,Sheet3!B:C,2,0),"")</f>
        <v/>
      </c>
      <c r="I1400">
        <v>4</v>
      </c>
      <c r="K1400" t="e">
        <f>VLOOKUP(G1400,Sheet3!B:E,4,0)</f>
        <v>#N/A</v>
      </c>
      <c r="O1400" s="10" t="e">
        <f t="shared" si="21"/>
        <v>#N/A</v>
      </c>
      <c r="P1400" s="11" t="e">
        <f>VLOOKUP(C1400,DE_PARA!H:I,2,0)</f>
        <v>#N/A</v>
      </c>
      <c r="Q1400" s="11" t="e">
        <f>VLOOKUP(F1400,'BASE CONTATOS'!C:D,2,0)</f>
        <v>#N/A</v>
      </c>
    </row>
    <row r="1401" spans="2:17" hidden="1" x14ac:dyDescent="0.3">
      <c r="B1401">
        <f>CSV!M1400</f>
        <v>0</v>
      </c>
      <c r="C1401">
        <f>CSV!O1400</f>
        <v>0</v>
      </c>
      <c r="D1401" s="6">
        <f>CSV!P1400</f>
        <v>0</v>
      </c>
      <c r="F1401">
        <f>CSV!K1400</f>
        <v>0</v>
      </c>
      <c r="G1401">
        <f>CSV!L1400</f>
        <v>0</v>
      </c>
      <c r="H1401" t="str">
        <f>IFERROR(VLOOKUP(G1401,Sheet3!B:C,2,0),"")</f>
        <v/>
      </c>
      <c r="I1401">
        <v>8</v>
      </c>
      <c r="K1401" t="e">
        <f>VLOOKUP(G1401,Sheet3!B:E,4,0)</f>
        <v>#N/A</v>
      </c>
      <c r="O1401" s="10" t="e">
        <f t="shared" si="21"/>
        <v>#N/A</v>
      </c>
      <c r="P1401" s="11" t="e">
        <f>VLOOKUP(C1401,DE_PARA!H:I,2,0)</f>
        <v>#N/A</v>
      </c>
      <c r="Q1401" s="11" t="e">
        <f>VLOOKUP(F1401,'BASE CONTATOS'!C:D,2,0)</f>
        <v>#N/A</v>
      </c>
    </row>
    <row r="1402" spans="2:17" hidden="1" x14ac:dyDescent="0.3">
      <c r="B1402">
        <f>CSV!M1401</f>
        <v>0</v>
      </c>
      <c r="C1402">
        <f>CSV!O1401</f>
        <v>0</v>
      </c>
      <c r="D1402" s="6">
        <f>CSV!P1401</f>
        <v>0</v>
      </c>
      <c r="F1402">
        <f>CSV!K1401</f>
        <v>0</v>
      </c>
      <c r="G1402">
        <f>CSV!L1401</f>
        <v>0</v>
      </c>
      <c r="H1402" t="str">
        <f>IFERROR(VLOOKUP(G1402,Sheet3!B:C,2,0),"")</f>
        <v/>
      </c>
      <c r="I1402">
        <v>2</v>
      </c>
      <c r="K1402" t="e">
        <f>VLOOKUP(G1402,Sheet3!B:E,4,0)</f>
        <v>#N/A</v>
      </c>
      <c r="O1402" s="10" t="e">
        <f t="shared" si="21"/>
        <v>#N/A</v>
      </c>
      <c r="P1402" s="11" t="e">
        <f>VLOOKUP(C1402,DE_PARA!H:I,2,0)</f>
        <v>#N/A</v>
      </c>
      <c r="Q1402" s="11" t="e">
        <f>VLOOKUP(F1402,'BASE CONTATOS'!C:D,2,0)</f>
        <v>#N/A</v>
      </c>
    </row>
    <row r="1403" spans="2:17" hidden="1" x14ac:dyDescent="0.3">
      <c r="B1403">
        <f>CSV!M1402</f>
        <v>0</v>
      </c>
      <c r="C1403">
        <f>CSV!O1402</f>
        <v>0</v>
      </c>
      <c r="D1403" s="6">
        <f>CSV!P1402</f>
        <v>0</v>
      </c>
      <c r="F1403">
        <f>CSV!K1402</f>
        <v>0</v>
      </c>
      <c r="G1403">
        <f>CSV!L1402</f>
        <v>0</v>
      </c>
      <c r="H1403" t="str">
        <f>IFERROR(VLOOKUP(G1403,Sheet3!B:C,2,0),"")</f>
        <v/>
      </c>
      <c r="I1403">
        <v>8</v>
      </c>
      <c r="K1403" t="e">
        <f>VLOOKUP(G1403,Sheet3!B:E,4,0)</f>
        <v>#N/A</v>
      </c>
      <c r="O1403" s="10" t="e">
        <f t="shared" si="21"/>
        <v>#N/A</v>
      </c>
      <c r="P1403" s="11" t="e">
        <f>VLOOKUP(C1403,DE_PARA!H:I,2,0)</f>
        <v>#N/A</v>
      </c>
      <c r="Q1403" s="11" t="e">
        <f>VLOOKUP(F1403,'BASE CONTATOS'!C:D,2,0)</f>
        <v>#N/A</v>
      </c>
    </row>
    <row r="1404" spans="2:17" hidden="1" x14ac:dyDescent="0.3">
      <c r="B1404">
        <f>CSV!M1403</f>
        <v>0</v>
      </c>
      <c r="C1404">
        <f>CSV!O1403</f>
        <v>0</v>
      </c>
      <c r="D1404" s="6">
        <f>CSV!P1403</f>
        <v>0</v>
      </c>
      <c r="F1404">
        <f>CSV!K1403</f>
        <v>0</v>
      </c>
      <c r="G1404">
        <f>CSV!L1403</f>
        <v>0</v>
      </c>
      <c r="H1404" t="str">
        <f>IFERROR(VLOOKUP(G1404,Sheet3!B:C,2,0),"")</f>
        <v/>
      </c>
      <c r="I1404">
        <v>5</v>
      </c>
      <c r="K1404" t="e">
        <f>VLOOKUP(G1404,Sheet3!B:E,4,0)</f>
        <v>#N/A</v>
      </c>
      <c r="O1404" s="10" t="e">
        <f t="shared" si="21"/>
        <v>#N/A</v>
      </c>
      <c r="P1404" s="11" t="e">
        <f>VLOOKUP(C1404,DE_PARA!H:I,2,0)</f>
        <v>#N/A</v>
      </c>
      <c r="Q1404" s="11" t="e">
        <f>VLOOKUP(F1404,'BASE CONTATOS'!C:D,2,0)</f>
        <v>#N/A</v>
      </c>
    </row>
    <row r="1405" spans="2:17" hidden="1" x14ac:dyDescent="0.3">
      <c r="B1405">
        <f>CSV!M1404</f>
        <v>0</v>
      </c>
      <c r="C1405">
        <f>CSV!O1404</f>
        <v>0</v>
      </c>
      <c r="D1405" s="6">
        <f>CSV!P1404</f>
        <v>0</v>
      </c>
      <c r="F1405">
        <f>CSV!K1404</f>
        <v>0</v>
      </c>
      <c r="G1405">
        <f>CSV!L1404</f>
        <v>0</v>
      </c>
      <c r="H1405" t="str">
        <f>IFERROR(VLOOKUP(G1405,Sheet3!B:C,2,0),"")</f>
        <v/>
      </c>
      <c r="I1405">
        <v>2</v>
      </c>
      <c r="K1405" t="e">
        <f>VLOOKUP(G1405,Sheet3!B:E,4,0)</f>
        <v>#N/A</v>
      </c>
      <c r="O1405" s="10" t="e">
        <f t="shared" si="21"/>
        <v>#N/A</v>
      </c>
      <c r="P1405" s="11" t="e">
        <f>VLOOKUP(C1405,DE_PARA!H:I,2,0)</f>
        <v>#N/A</v>
      </c>
      <c r="Q1405" s="11" t="e">
        <f>VLOOKUP(F1405,'BASE CONTATOS'!C:D,2,0)</f>
        <v>#N/A</v>
      </c>
    </row>
    <row r="1406" spans="2:17" hidden="1" x14ac:dyDescent="0.3">
      <c r="B1406">
        <f>CSV!M1405</f>
        <v>0</v>
      </c>
      <c r="C1406">
        <f>CSV!O1405</f>
        <v>0</v>
      </c>
      <c r="D1406" s="6">
        <f>CSV!P1405</f>
        <v>0</v>
      </c>
      <c r="F1406">
        <f>CSV!K1405</f>
        <v>0</v>
      </c>
      <c r="G1406">
        <f>CSV!L1405</f>
        <v>0</v>
      </c>
      <c r="H1406" t="str">
        <f>IFERROR(VLOOKUP(G1406,Sheet3!B:C,2,0),"")</f>
        <v/>
      </c>
      <c r="I1406">
        <v>10</v>
      </c>
      <c r="K1406" t="e">
        <f>VLOOKUP(G1406,Sheet3!B:E,4,0)</f>
        <v>#N/A</v>
      </c>
      <c r="O1406" s="10" t="e">
        <f t="shared" si="21"/>
        <v>#N/A</v>
      </c>
      <c r="P1406" s="11" t="e">
        <f>VLOOKUP(C1406,DE_PARA!H:I,2,0)</f>
        <v>#N/A</v>
      </c>
      <c r="Q1406" s="11" t="e">
        <f>VLOOKUP(F1406,'BASE CONTATOS'!C:D,2,0)</f>
        <v>#N/A</v>
      </c>
    </row>
    <row r="1407" spans="2:17" hidden="1" x14ac:dyDescent="0.3">
      <c r="B1407">
        <f>CSV!M1406</f>
        <v>0</v>
      </c>
      <c r="C1407">
        <f>CSV!O1406</f>
        <v>0</v>
      </c>
      <c r="D1407" s="6">
        <f>CSV!P1406</f>
        <v>0</v>
      </c>
      <c r="F1407">
        <f>CSV!K1406</f>
        <v>0</v>
      </c>
      <c r="G1407">
        <f>CSV!L1406</f>
        <v>0</v>
      </c>
      <c r="H1407" t="str">
        <f>IFERROR(VLOOKUP(G1407,Sheet3!B:C,2,0),"")</f>
        <v/>
      </c>
      <c r="I1407">
        <v>2</v>
      </c>
      <c r="K1407" t="e">
        <f>VLOOKUP(G1407,Sheet3!B:E,4,0)</f>
        <v>#N/A</v>
      </c>
      <c r="O1407" s="10" t="e">
        <f t="shared" si="21"/>
        <v>#N/A</v>
      </c>
      <c r="P1407" s="11" t="e">
        <f>VLOOKUP(C1407,DE_PARA!H:I,2,0)</f>
        <v>#N/A</v>
      </c>
      <c r="Q1407" s="11" t="e">
        <f>VLOOKUP(F1407,'BASE CONTATOS'!C:D,2,0)</f>
        <v>#N/A</v>
      </c>
    </row>
    <row r="1408" spans="2:17" hidden="1" x14ac:dyDescent="0.3">
      <c r="B1408">
        <f>CSV!M1407</f>
        <v>0</v>
      </c>
      <c r="C1408">
        <f>CSV!O1407</f>
        <v>0</v>
      </c>
      <c r="D1408" s="6">
        <f>CSV!P1407</f>
        <v>0</v>
      </c>
      <c r="F1408">
        <f>CSV!K1407</f>
        <v>0</v>
      </c>
      <c r="G1408">
        <f>CSV!L1407</f>
        <v>0</v>
      </c>
      <c r="H1408" t="str">
        <f>IFERROR(VLOOKUP(G1408,Sheet3!B:C,2,0),"")</f>
        <v/>
      </c>
      <c r="I1408">
        <v>9</v>
      </c>
      <c r="K1408" t="e">
        <f>VLOOKUP(G1408,Sheet3!B:E,4,0)</f>
        <v>#N/A</v>
      </c>
      <c r="O1408" s="10" t="e">
        <f t="shared" si="21"/>
        <v>#N/A</v>
      </c>
      <c r="P1408" s="11" t="e">
        <f>VLOOKUP(C1408,DE_PARA!H:I,2,0)</f>
        <v>#N/A</v>
      </c>
      <c r="Q1408" s="11" t="e">
        <f>VLOOKUP(F1408,'BASE CONTATOS'!C:D,2,0)</f>
        <v>#N/A</v>
      </c>
    </row>
    <row r="1409" spans="2:17" hidden="1" x14ac:dyDescent="0.3">
      <c r="B1409">
        <f>CSV!M1408</f>
        <v>0</v>
      </c>
      <c r="C1409">
        <f>CSV!O1408</f>
        <v>0</v>
      </c>
      <c r="D1409" s="6">
        <f>CSV!P1408</f>
        <v>0</v>
      </c>
      <c r="F1409">
        <f>CSV!K1408</f>
        <v>0</v>
      </c>
      <c r="G1409">
        <f>CSV!L1408</f>
        <v>0</v>
      </c>
      <c r="H1409" t="str">
        <f>IFERROR(VLOOKUP(G1409,Sheet3!B:C,2,0),"")</f>
        <v/>
      </c>
      <c r="I1409">
        <v>9</v>
      </c>
      <c r="K1409" t="e">
        <f>VLOOKUP(G1409,Sheet3!B:E,4,0)</f>
        <v>#N/A</v>
      </c>
      <c r="O1409" s="10" t="e">
        <f t="shared" si="21"/>
        <v>#N/A</v>
      </c>
      <c r="P1409" s="11" t="e">
        <f>VLOOKUP(C1409,DE_PARA!H:I,2,0)</f>
        <v>#N/A</v>
      </c>
      <c r="Q1409" s="11" t="e">
        <f>VLOOKUP(F1409,'BASE CONTATOS'!C:D,2,0)</f>
        <v>#N/A</v>
      </c>
    </row>
    <row r="1410" spans="2:17" hidden="1" x14ac:dyDescent="0.3">
      <c r="B1410">
        <f>CSV!M1409</f>
        <v>0</v>
      </c>
      <c r="C1410">
        <f>CSV!O1409</f>
        <v>0</v>
      </c>
      <c r="D1410" s="6">
        <f>CSV!P1409</f>
        <v>0</v>
      </c>
      <c r="F1410">
        <f>CSV!K1409</f>
        <v>0</v>
      </c>
      <c r="G1410">
        <f>CSV!L1409</f>
        <v>0</v>
      </c>
      <c r="H1410" t="str">
        <f>IFERROR(VLOOKUP(G1410,Sheet3!B:C,2,0),"")</f>
        <v/>
      </c>
      <c r="I1410">
        <v>9</v>
      </c>
      <c r="K1410" t="e">
        <f>VLOOKUP(G1410,Sheet3!B:E,4,0)</f>
        <v>#N/A</v>
      </c>
      <c r="O1410" s="10" t="e">
        <f t="shared" si="21"/>
        <v>#N/A</v>
      </c>
      <c r="P1410" s="11" t="e">
        <f>VLOOKUP(C1410,DE_PARA!H:I,2,0)</f>
        <v>#N/A</v>
      </c>
      <c r="Q1410" s="11" t="e">
        <f>VLOOKUP(F1410,'BASE CONTATOS'!C:D,2,0)</f>
        <v>#N/A</v>
      </c>
    </row>
    <row r="1411" spans="2:17" hidden="1" x14ac:dyDescent="0.3">
      <c r="B1411">
        <f>CSV!M1410</f>
        <v>0</v>
      </c>
      <c r="C1411">
        <f>CSV!O1410</f>
        <v>0</v>
      </c>
      <c r="D1411" s="6">
        <f>CSV!P1410</f>
        <v>0</v>
      </c>
      <c r="F1411">
        <f>CSV!K1410</f>
        <v>0</v>
      </c>
      <c r="G1411">
        <f>CSV!L1410</f>
        <v>0</v>
      </c>
      <c r="H1411" t="str">
        <f>IFERROR(VLOOKUP(G1411,Sheet3!B:C,2,0),"")</f>
        <v/>
      </c>
      <c r="I1411">
        <v>5</v>
      </c>
      <c r="K1411" t="e">
        <f>VLOOKUP(G1411,Sheet3!B:E,4,0)</f>
        <v>#N/A</v>
      </c>
      <c r="O1411" s="10" t="e">
        <f t="shared" ref="O1411:O1474" si="22">IF(K1411&gt;0,K1411,"PENDENTE")</f>
        <v>#N/A</v>
      </c>
      <c r="P1411" s="11" t="e">
        <f>VLOOKUP(C1411,DE_PARA!H:I,2,0)</f>
        <v>#N/A</v>
      </c>
      <c r="Q1411" s="11" t="e">
        <f>VLOOKUP(F1411,'BASE CONTATOS'!C:D,2,0)</f>
        <v>#N/A</v>
      </c>
    </row>
    <row r="1412" spans="2:17" hidden="1" x14ac:dyDescent="0.3">
      <c r="B1412">
        <f>CSV!M1411</f>
        <v>0</v>
      </c>
      <c r="C1412">
        <f>CSV!O1411</f>
        <v>0</v>
      </c>
      <c r="D1412" s="6">
        <f>CSV!P1411</f>
        <v>0</v>
      </c>
      <c r="F1412">
        <f>CSV!K1411</f>
        <v>0</v>
      </c>
      <c r="G1412">
        <f>CSV!L1411</f>
        <v>0</v>
      </c>
      <c r="H1412" t="str">
        <f>IFERROR(VLOOKUP(G1412,Sheet3!B:C,2,0),"")</f>
        <v/>
      </c>
      <c r="I1412">
        <v>5</v>
      </c>
      <c r="K1412" t="e">
        <f>VLOOKUP(G1412,Sheet3!B:E,4,0)</f>
        <v>#N/A</v>
      </c>
      <c r="O1412" s="10" t="e">
        <f t="shared" si="22"/>
        <v>#N/A</v>
      </c>
      <c r="P1412" s="11" t="e">
        <f>VLOOKUP(C1412,DE_PARA!H:I,2,0)</f>
        <v>#N/A</v>
      </c>
      <c r="Q1412" s="11" t="e">
        <f>VLOOKUP(F1412,'BASE CONTATOS'!C:D,2,0)</f>
        <v>#N/A</v>
      </c>
    </row>
    <row r="1413" spans="2:17" hidden="1" x14ac:dyDescent="0.3">
      <c r="B1413">
        <f>CSV!M1412</f>
        <v>0</v>
      </c>
      <c r="C1413">
        <f>CSV!O1412</f>
        <v>0</v>
      </c>
      <c r="D1413" s="6">
        <f>CSV!P1412</f>
        <v>0</v>
      </c>
      <c r="F1413">
        <f>CSV!K1412</f>
        <v>0</v>
      </c>
      <c r="G1413">
        <f>CSV!L1412</f>
        <v>0</v>
      </c>
      <c r="H1413" t="str">
        <f>IFERROR(VLOOKUP(G1413,Sheet3!B:C,2,0),"")</f>
        <v/>
      </c>
      <c r="I1413">
        <v>6</v>
      </c>
      <c r="K1413" t="e">
        <f>VLOOKUP(G1413,Sheet3!B:E,4,0)</f>
        <v>#N/A</v>
      </c>
      <c r="O1413" s="10" t="e">
        <f t="shared" si="22"/>
        <v>#N/A</v>
      </c>
      <c r="P1413" s="11" t="e">
        <f>VLOOKUP(C1413,DE_PARA!H:I,2,0)</f>
        <v>#N/A</v>
      </c>
      <c r="Q1413" s="11" t="e">
        <f>VLOOKUP(F1413,'BASE CONTATOS'!C:D,2,0)</f>
        <v>#N/A</v>
      </c>
    </row>
    <row r="1414" spans="2:17" hidden="1" x14ac:dyDescent="0.3">
      <c r="B1414">
        <f>CSV!M1413</f>
        <v>0</v>
      </c>
      <c r="C1414">
        <f>CSV!O1413</f>
        <v>0</v>
      </c>
      <c r="D1414" s="6">
        <f>CSV!P1413</f>
        <v>0</v>
      </c>
      <c r="F1414">
        <f>CSV!K1413</f>
        <v>0</v>
      </c>
      <c r="G1414">
        <f>CSV!L1413</f>
        <v>0</v>
      </c>
      <c r="H1414" t="str">
        <f>IFERROR(VLOOKUP(G1414,Sheet3!B:C,2,0),"")</f>
        <v/>
      </c>
      <c r="I1414">
        <v>6</v>
      </c>
      <c r="K1414" t="e">
        <f>VLOOKUP(G1414,Sheet3!B:E,4,0)</f>
        <v>#N/A</v>
      </c>
      <c r="O1414" s="10" t="e">
        <f t="shared" si="22"/>
        <v>#N/A</v>
      </c>
      <c r="P1414" s="11" t="e">
        <f>VLOOKUP(C1414,DE_PARA!H:I,2,0)</f>
        <v>#N/A</v>
      </c>
      <c r="Q1414" s="11" t="e">
        <f>VLOOKUP(F1414,'BASE CONTATOS'!C:D,2,0)</f>
        <v>#N/A</v>
      </c>
    </row>
    <row r="1415" spans="2:17" hidden="1" x14ac:dyDescent="0.3">
      <c r="B1415">
        <f>CSV!M1414</f>
        <v>0</v>
      </c>
      <c r="C1415">
        <f>CSV!O1414</f>
        <v>0</v>
      </c>
      <c r="D1415" s="6">
        <f>CSV!P1414</f>
        <v>0</v>
      </c>
      <c r="F1415">
        <f>CSV!K1414</f>
        <v>0</v>
      </c>
      <c r="G1415">
        <f>CSV!L1414</f>
        <v>0</v>
      </c>
      <c r="H1415" t="str">
        <f>IFERROR(VLOOKUP(G1415,Sheet3!B:C,2,0),"")</f>
        <v/>
      </c>
      <c r="I1415">
        <v>9</v>
      </c>
      <c r="K1415" t="e">
        <f>VLOOKUP(G1415,Sheet3!B:E,4,0)</f>
        <v>#N/A</v>
      </c>
      <c r="O1415" s="10" t="e">
        <f t="shared" si="22"/>
        <v>#N/A</v>
      </c>
      <c r="P1415" s="11" t="e">
        <f>VLOOKUP(C1415,DE_PARA!H:I,2,0)</f>
        <v>#N/A</v>
      </c>
      <c r="Q1415" s="11" t="e">
        <f>VLOOKUP(F1415,'BASE CONTATOS'!C:D,2,0)</f>
        <v>#N/A</v>
      </c>
    </row>
    <row r="1416" spans="2:17" hidden="1" x14ac:dyDescent="0.3">
      <c r="B1416">
        <f>CSV!M1415</f>
        <v>0</v>
      </c>
      <c r="C1416">
        <f>CSV!O1415</f>
        <v>0</v>
      </c>
      <c r="D1416" s="6">
        <f>CSV!P1415</f>
        <v>0</v>
      </c>
      <c r="F1416">
        <f>CSV!K1415</f>
        <v>0</v>
      </c>
      <c r="G1416">
        <f>CSV!L1415</f>
        <v>0</v>
      </c>
      <c r="H1416" t="str">
        <f>IFERROR(VLOOKUP(G1416,Sheet3!B:C,2,0),"")</f>
        <v/>
      </c>
      <c r="I1416">
        <v>1</v>
      </c>
      <c r="K1416" t="e">
        <f>VLOOKUP(G1416,Sheet3!B:E,4,0)</f>
        <v>#N/A</v>
      </c>
      <c r="O1416" s="10" t="e">
        <f t="shared" si="22"/>
        <v>#N/A</v>
      </c>
      <c r="P1416" s="11" t="e">
        <f>VLOOKUP(C1416,DE_PARA!H:I,2,0)</f>
        <v>#N/A</v>
      </c>
      <c r="Q1416" s="11" t="e">
        <f>VLOOKUP(F1416,'BASE CONTATOS'!C:D,2,0)</f>
        <v>#N/A</v>
      </c>
    </row>
    <row r="1417" spans="2:17" hidden="1" x14ac:dyDescent="0.3">
      <c r="B1417">
        <f>CSV!M1416</f>
        <v>0</v>
      </c>
      <c r="C1417">
        <f>CSV!O1416</f>
        <v>0</v>
      </c>
      <c r="D1417" s="6">
        <f>CSV!P1416</f>
        <v>0</v>
      </c>
      <c r="F1417">
        <f>CSV!K1416</f>
        <v>0</v>
      </c>
      <c r="G1417">
        <f>CSV!L1416</f>
        <v>0</v>
      </c>
      <c r="H1417" t="str">
        <f>IFERROR(VLOOKUP(G1417,Sheet3!B:C,2,0),"")</f>
        <v/>
      </c>
      <c r="I1417">
        <v>5</v>
      </c>
      <c r="K1417" t="e">
        <f>VLOOKUP(G1417,Sheet3!B:E,4,0)</f>
        <v>#N/A</v>
      </c>
      <c r="O1417" s="10" t="e">
        <f t="shared" si="22"/>
        <v>#N/A</v>
      </c>
      <c r="P1417" s="11" t="e">
        <f>VLOOKUP(C1417,DE_PARA!H:I,2,0)</f>
        <v>#N/A</v>
      </c>
      <c r="Q1417" s="11" t="e">
        <f>VLOOKUP(F1417,'BASE CONTATOS'!C:D,2,0)</f>
        <v>#N/A</v>
      </c>
    </row>
    <row r="1418" spans="2:17" hidden="1" x14ac:dyDescent="0.3">
      <c r="B1418">
        <f>CSV!M1417</f>
        <v>0</v>
      </c>
      <c r="C1418">
        <f>CSV!O1417</f>
        <v>0</v>
      </c>
      <c r="D1418" s="6">
        <f>CSV!P1417</f>
        <v>0</v>
      </c>
      <c r="F1418">
        <f>CSV!K1417</f>
        <v>0</v>
      </c>
      <c r="G1418">
        <f>CSV!L1417</f>
        <v>0</v>
      </c>
      <c r="H1418" t="str">
        <f>IFERROR(VLOOKUP(G1418,Sheet3!B:C,2,0),"")</f>
        <v/>
      </c>
      <c r="I1418">
        <v>10</v>
      </c>
      <c r="K1418" t="e">
        <f>VLOOKUP(G1418,Sheet3!B:E,4,0)</f>
        <v>#N/A</v>
      </c>
      <c r="O1418" s="10" t="e">
        <f t="shared" si="22"/>
        <v>#N/A</v>
      </c>
      <c r="P1418" s="11" t="e">
        <f>VLOOKUP(C1418,DE_PARA!H:I,2,0)</f>
        <v>#N/A</v>
      </c>
      <c r="Q1418" s="11" t="e">
        <f>VLOOKUP(F1418,'BASE CONTATOS'!C:D,2,0)</f>
        <v>#N/A</v>
      </c>
    </row>
    <row r="1419" spans="2:17" hidden="1" x14ac:dyDescent="0.3">
      <c r="B1419">
        <f>CSV!M1418</f>
        <v>0</v>
      </c>
      <c r="C1419">
        <f>CSV!O1418</f>
        <v>0</v>
      </c>
      <c r="D1419" s="6">
        <f>CSV!P1418</f>
        <v>0</v>
      </c>
      <c r="F1419">
        <f>CSV!K1418</f>
        <v>0</v>
      </c>
      <c r="G1419">
        <f>CSV!L1418</f>
        <v>0</v>
      </c>
      <c r="H1419" t="str">
        <f>IFERROR(VLOOKUP(G1419,Sheet3!B:C,2,0),"")</f>
        <v/>
      </c>
      <c r="I1419">
        <v>5</v>
      </c>
      <c r="K1419" t="e">
        <f>VLOOKUP(G1419,Sheet3!B:E,4,0)</f>
        <v>#N/A</v>
      </c>
      <c r="O1419" s="10" t="e">
        <f t="shared" si="22"/>
        <v>#N/A</v>
      </c>
      <c r="P1419" s="11" t="e">
        <f>VLOOKUP(C1419,DE_PARA!H:I,2,0)</f>
        <v>#N/A</v>
      </c>
      <c r="Q1419" s="11" t="e">
        <f>VLOOKUP(F1419,'BASE CONTATOS'!C:D,2,0)</f>
        <v>#N/A</v>
      </c>
    </row>
    <row r="1420" spans="2:17" hidden="1" x14ac:dyDescent="0.3">
      <c r="B1420">
        <f>CSV!M1419</f>
        <v>0</v>
      </c>
      <c r="C1420">
        <f>CSV!O1419</f>
        <v>0</v>
      </c>
      <c r="D1420" s="6">
        <f>CSV!P1419</f>
        <v>0</v>
      </c>
      <c r="F1420">
        <f>CSV!K1419</f>
        <v>0</v>
      </c>
      <c r="G1420">
        <f>CSV!L1419</f>
        <v>0</v>
      </c>
      <c r="H1420" t="str">
        <f>IFERROR(VLOOKUP(G1420,Sheet3!B:C,2,0),"")</f>
        <v/>
      </c>
      <c r="I1420">
        <v>8</v>
      </c>
      <c r="K1420" t="e">
        <f>VLOOKUP(G1420,Sheet3!B:E,4,0)</f>
        <v>#N/A</v>
      </c>
      <c r="O1420" s="10" t="e">
        <f t="shared" si="22"/>
        <v>#N/A</v>
      </c>
      <c r="P1420" s="11" t="e">
        <f>VLOOKUP(C1420,DE_PARA!H:I,2,0)</f>
        <v>#N/A</v>
      </c>
      <c r="Q1420" s="11" t="e">
        <f>VLOOKUP(F1420,'BASE CONTATOS'!C:D,2,0)</f>
        <v>#N/A</v>
      </c>
    </row>
    <row r="1421" spans="2:17" hidden="1" x14ac:dyDescent="0.3">
      <c r="B1421">
        <f>CSV!M1420</f>
        <v>0</v>
      </c>
      <c r="C1421">
        <f>CSV!O1420</f>
        <v>0</v>
      </c>
      <c r="D1421" s="6">
        <f>CSV!P1420</f>
        <v>0</v>
      </c>
      <c r="F1421">
        <f>CSV!K1420</f>
        <v>0</v>
      </c>
      <c r="G1421">
        <f>CSV!L1420</f>
        <v>0</v>
      </c>
      <c r="H1421" t="str">
        <f>IFERROR(VLOOKUP(G1421,Sheet3!B:C,2,0),"")</f>
        <v/>
      </c>
      <c r="I1421">
        <v>3</v>
      </c>
      <c r="K1421" t="e">
        <f>VLOOKUP(G1421,Sheet3!B:E,4,0)</f>
        <v>#N/A</v>
      </c>
      <c r="O1421" s="10" t="e">
        <f t="shared" si="22"/>
        <v>#N/A</v>
      </c>
      <c r="P1421" s="11" t="e">
        <f>VLOOKUP(C1421,DE_PARA!H:I,2,0)</f>
        <v>#N/A</v>
      </c>
      <c r="Q1421" s="11" t="e">
        <f>VLOOKUP(F1421,'BASE CONTATOS'!C:D,2,0)</f>
        <v>#N/A</v>
      </c>
    </row>
    <row r="1422" spans="2:17" hidden="1" x14ac:dyDescent="0.3">
      <c r="B1422">
        <f>CSV!M1421</f>
        <v>0</v>
      </c>
      <c r="C1422">
        <f>CSV!O1421</f>
        <v>0</v>
      </c>
      <c r="D1422" s="6">
        <f>CSV!P1421</f>
        <v>0</v>
      </c>
      <c r="F1422">
        <f>CSV!K1421</f>
        <v>0</v>
      </c>
      <c r="G1422">
        <f>CSV!L1421</f>
        <v>0</v>
      </c>
      <c r="H1422" t="str">
        <f>IFERROR(VLOOKUP(G1422,Sheet3!B:C,2,0),"")</f>
        <v/>
      </c>
      <c r="I1422">
        <v>8</v>
      </c>
      <c r="K1422" t="e">
        <f>VLOOKUP(G1422,Sheet3!B:E,4,0)</f>
        <v>#N/A</v>
      </c>
      <c r="O1422" s="10" t="e">
        <f t="shared" si="22"/>
        <v>#N/A</v>
      </c>
      <c r="P1422" s="11" t="e">
        <f>VLOOKUP(C1422,DE_PARA!H:I,2,0)</f>
        <v>#N/A</v>
      </c>
      <c r="Q1422" s="11" t="e">
        <f>VLOOKUP(F1422,'BASE CONTATOS'!C:D,2,0)</f>
        <v>#N/A</v>
      </c>
    </row>
    <row r="1423" spans="2:17" hidden="1" x14ac:dyDescent="0.3">
      <c r="B1423">
        <f>CSV!M1422</f>
        <v>0</v>
      </c>
      <c r="C1423">
        <f>CSV!O1422</f>
        <v>0</v>
      </c>
      <c r="D1423" s="6">
        <f>CSV!P1422</f>
        <v>0</v>
      </c>
      <c r="F1423">
        <f>CSV!K1422</f>
        <v>0</v>
      </c>
      <c r="G1423">
        <f>CSV!L1422</f>
        <v>0</v>
      </c>
      <c r="H1423" t="str">
        <f>IFERROR(VLOOKUP(G1423,Sheet3!B:C,2,0),"")</f>
        <v/>
      </c>
      <c r="I1423">
        <v>2</v>
      </c>
      <c r="K1423" t="e">
        <f>VLOOKUP(G1423,Sheet3!B:E,4,0)</f>
        <v>#N/A</v>
      </c>
      <c r="O1423" s="10" t="e">
        <f t="shared" si="22"/>
        <v>#N/A</v>
      </c>
      <c r="P1423" s="11" t="e">
        <f>VLOOKUP(C1423,DE_PARA!H:I,2,0)</f>
        <v>#N/A</v>
      </c>
      <c r="Q1423" s="11" t="e">
        <f>VLOOKUP(F1423,'BASE CONTATOS'!C:D,2,0)</f>
        <v>#N/A</v>
      </c>
    </row>
    <row r="1424" spans="2:17" hidden="1" x14ac:dyDescent="0.3">
      <c r="B1424">
        <f>CSV!M1423</f>
        <v>0</v>
      </c>
      <c r="C1424">
        <f>CSV!O1423</f>
        <v>0</v>
      </c>
      <c r="D1424" s="6">
        <f>CSV!P1423</f>
        <v>0</v>
      </c>
      <c r="F1424">
        <f>CSV!K1423</f>
        <v>0</v>
      </c>
      <c r="G1424">
        <f>CSV!L1423</f>
        <v>0</v>
      </c>
      <c r="H1424" t="str">
        <f>IFERROR(VLOOKUP(G1424,Sheet3!B:C,2,0),"")</f>
        <v/>
      </c>
      <c r="I1424">
        <v>2</v>
      </c>
      <c r="K1424" t="e">
        <f>VLOOKUP(G1424,Sheet3!B:E,4,0)</f>
        <v>#N/A</v>
      </c>
      <c r="O1424" s="10" t="e">
        <f t="shared" si="22"/>
        <v>#N/A</v>
      </c>
      <c r="P1424" s="11" t="e">
        <f>VLOOKUP(C1424,DE_PARA!H:I,2,0)</f>
        <v>#N/A</v>
      </c>
      <c r="Q1424" s="11" t="e">
        <f>VLOOKUP(F1424,'BASE CONTATOS'!C:D,2,0)</f>
        <v>#N/A</v>
      </c>
    </row>
    <row r="1425" spans="2:17" hidden="1" x14ac:dyDescent="0.3">
      <c r="B1425">
        <f>CSV!M1424</f>
        <v>0</v>
      </c>
      <c r="C1425">
        <f>CSV!O1424</f>
        <v>0</v>
      </c>
      <c r="D1425" s="6">
        <f>CSV!P1424</f>
        <v>0</v>
      </c>
      <c r="F1425">
        <f>CSV!K1424</f>
        <v>0</v>
      </c>
      <c r="G1425">
        <f>CSV!L1424</f>
        <v>0</v>
      </c>
      <c r="H1425" t="str">
        <f>IFERROR(VLOOKUP(G1425,Sheet3!B:C,2,0),"")</f>
        <v/>
      </c>
      <c r="I1425">
        <v>4</v>
      </c>
      <c r="K1425" t="e">
        <f>VLOOKUP(G1425,Sheet3!B:E,4,0)</f>
        <v>#N/A</v>
      </c>
      <c r="O1425" s="10" t="e">
        <f t="shared" si="22"/>
        <v>#N/A</v>
      </c>
      <c r="P1425" s="11" t="e">
        <f>VLOOKUP(C1425,DE_PARA!H:I,2,0)</f>
        <v>#N/A</v>
      </c>
      <c r="Q1425" s="11" t="e">
        <f>VLOOKUP(F1425,'BASE CONTATOS'!C:D,2,0)</f>
        <v>#N/A</v>
      </c>
    </row>
    <row r="1426" spans="2:17" hidden="1" x14ac:dyDescent="0.3">
      <c r="B1426">
        <f>CSV!M1425</f>
        <v>0</v>
      </c>
      <c r="C1426">
        <f>CSV!O1425</f>
        <v>0</v>
      </c>
      <c r="D1426" s="6">
        <f>CSV!P1425</f>
        <v>0</v>
      </c>
      <c r="F1426">
        <f>CSV!K1425</f>
        <v>0</v>
      </c>
      <c r="G1426">
        <f>CSV!L1425</f>
        <v>0</v>
      </c>
      <c r="H1426" t="str">
        <f>IFERROR(VLOOKUP(G1426,Sheet3!B:C,2,0),"")</f>
        <v/>
      </c>
      <c r="I1426">
        <v>9</v>
      </c>
      <c r="K1426" t="e">
        <f>VLOOKUP(G1426,Sheet3!B:E,4,0)</f>
        <v>#N/A</v>
      </c>
      <c r="O1426" s="10" t="e">
        <f t="shared" si="22"/>
        <v>#N/A</v>
      </c>
      <c r="P1426" s="11" t="e">
        <f>VLOOKUP(C1426,DE_PARA!H:I,2,0)</f>
        <v>#N/A</v>
      </c>
      <c r="Q1426" s="11" t="e">
        <f>VLOOKUP(F1426,'BASE CONTATOS'!C:D,2,0)</f>
        <v>#N/A</v>
      </c>
    </row>
    <row r="1427" spans="2:17" hidden="1" x14ac:dyDescent="0.3">
      <c r="B1427">
        <f>CSV!M1426</f>
        <v>0</v>
      </c>
      <c r="C1427">
        <f>CSV!O1426</f>
        <v>0</v>
      </c>
      <c r="D1427" s="6">
        <f>CSV!P1426</f>
        <v>0</v>
      </c>
      <c r="F1427">
        <f>CSV!K1426</f>
        <v>0</v>
      </c>
      <c r="G1427">
        <f>CSV!L1426</f>
        <v>0</v>
      </c>
      <c r="H1427" t="str">
        <f>IFERROR(VLOOKUP(G1427,Sheet3!B:C,2,0),"")</f>
        <v/>
      </c>
      <c r="I1427">
        <v>2</v>
      </c>
      <c r="K1427" t="e">
        <f>VLOOKUP(G1427,Sheet3!B:E,4,0)</f>
        <v>#N/A</v>
      </c>
      <c r="O1427" s="10" t="e">
        <f t="shared" si="22"/>
        <v>#N/A</v>
      </c>
      <c r="P1427" s="11" t="e">
        <f>VLOOKUP(C1427,DE_PARA!H:I,2,0)</f>
        <v>#N/A</v>
      </c>
      <c r="Q1427" s="11" t="e">
        <f>VLOOKUP(F1427,'BASE CONTATOS'!C:D,2,0)</f>
        <v>#N/A</v>
      </c>
    </row>
    <row r="1428" spans="2:17" hidden="1" x14ac:dyDescent="0.3">
      <c r="B1428">
        <f>CSV!M1427</f>
        <v>0</v>
      </c>
      <c r="C1428">
        <f>CSV!O1427</f>
        <v>0</v>
      </c>
      <c r="D1428" s="6">
        <f>CSV!P1427</f>
        <v>0</v>
      </c>
      <c r="F1428">
        <f>CSV!K1427</f>
        <v>0</v>
      </c>
      <c r="G1428">
        <f>CSV!L1427</f>
        <v>0</v>
      </c>
      <c r="H1428" t="str">
        <f>IFERROR(VLOOKUP(G1428,Sheet3!B:C,2,0),"")</f>
        <v/>
      </c>
      <c r="I1428">
        <v>5</v>
      </c>
      <c r="K1428" t="e">
        <f>VLOOKUP(G1428,Sheet3!B:E,4,0)</f>
        <v>#N/A</v>
      </c>
      <c r="O1428" s="10" t="e">
        <f t="shared" si="22"/>
        <v>#N/A</v>
      </c>
      <c r="P1428" s="11" t="e">
        <f>VLOOKUP(C1428,DE_PARA!H:I,2,0)</f>
        <v>#N/A</v>
      </c>
      <c r="Q1428" s="11" t="e">
        <f>VLOOKUP(F1428,'BASE CONTATOS'!C:D,2,0)</f>
        <v>#N/A</v>
      </c>
    </row>
    <row r="1429" spans="2:17" hidden="1" x14ac:dyDescent="0.3">
      <c r="B1429">
        <f>CSV!M1428</f>
        <v>0</v>
      </c>
      <c r="C1429">
        <f>CSV!O1428</f>
        <v>0</v>
      </c>
      <c r="D1429" s="6">
        <f>CSV!P1428</f>
        <v>0</v>
      </c>
      <c r="F1429">
        <f>CSV!K1428</f>
        <v>0</v>
      </c>
      <c r="G1429">
        <f>CSV!L1428</f>
        <v>0</v>
      </c>
      <c r="H1429" t="str">
        <f>IFERROR(VLOOKUP(G1429,Sheet3!B:C,2,0),"")</f>
        <v/>
      </c>
      <c r="I1429">
        <v>10</v>
      </c>
      <c r="K1429" t="e">
        <f>VLOOKUP(G1429,Sheet3!B:E,4,0)</f>
        <v>#N/A</v>
      </c>
      <c r="O1429" s="10" t="e">
        <f t="shared" si="22"/>
        <v>#N/A</v>
      </c>
      <c r="P1429" s="11" t="e">
        <f>VLOOKUP(C1429,DE_PARA!H:I,2,0)</f>
        <v>#N/A</v>
      </c>
      <c r="Q1429" s="11" t="e">
        <f>VLOOKUP(F1429,'BASE CONTATOS'!C:D,2,0)</f>
        <v>#N/A</v>
      </c>
    </row>
    <row r="1430" spans="2:17" hidden="1" x14ac:dyDescent="0.3">
      <c r="B1430">
        <f>CSV!M1429</f>
        <v>0</v>
      </c>
      <c r="C1430">
        <f>CSV!O1429</f>
        <v>0</v>
      </c>
      <c r="D1430" s="6">
        <f>CSV!P1429</f>
        <v>0</v>
      </c>
      <c r="F1430">
        <f>CSV!K1429</f>
        <v>0</v>
      </c>
      <c r="G1430">
        <f>CSV!L1429</f>
        <v>0</v>
      </c>
      <c r="H1430" t="str">
        <f>IFERROR(VLOOKUP(G1430,Sheet3!B:C,2,0),"")</f>
        <v/>
      </c>
      <c r="I1430">
        <v>5</v>
      </c>
      <c r="K1430" t="e">
        <f>VLOOKUP(G1430,Sheet3!B:E,4,0)</f>
        <v>#N/A</v>
      </c>
      <c r="O1430" s="10" t="e">
        <f t="shared" si="22"/>
        <v>#N/A</v>
      </c>
      <c r="P1430" s="11" t="e">
        <f>VLOOKUP(C1430,DE_PARA!H:I,2,0)</f>
        <v>#N/A</v>
      </c>
      <c r="Q1430" s="11" t="e">
        <f>VLOOKUP(F1430,'BASE CONTATOS'!C:D,2,0)</f>
        <v>#N/A</v>
      </c>
    </row>
    <row r="1431" spans="2:17" hidden="1" x14ac:dyDescent="0.3">
      <c r="B1431">
        <f>CSV!M1430</f>
        <v>0</v>
      </c>
      <c r="C1431">
        <f>CSV!O1430</f>
        <v>0</v>
      </c>
      <c r="D1431" s="6">
        <f>CSV!P1430</f>
        <v>0</v>
      </c>
      <c r="F1431">
        <f>CSV!K1430</f>
        <v>0</v>
      </c>
      <c r="G1431">
        <f>CSV!L1430</f>
        <v>0</v>
      </c>
      <c r="H1431" t="str">
        <f>IFERROR(VLOOKUP(G1431,Sheet3!B:C,2,0),"")</f>
        <v/>
      </c>
      <c r="I1431">
        <v>6</v>
      </c>
      <c r="K1431" t="e">
        <f>VLOOKUP(G1431,Sheet3!B:E,4,0)</f>
        <v>#N/A</v>
      </c>
      <c r="O1431" s="10" t="e">
        <f t="shared" si="22"/>
        <v>#N/A</v>
      </c>
      <c r="P1431" s="11" t="e">
        <f>VLOOKUP(C1431,DE_PARA!H:I,2,0)</f>
        <v>#N/A</v>
      </c>
      <c r="Q1431" s="11" t="e">
        <f>VLOOKUP(F1431,'BASE CONTATOS'!C:D,2,0)</f>
        <v>#N/A</v>
      </c>
    </row>
    <row r="1432" spans="2:17" hidden="1" x14ac:dyDescent="0.3">
      <c r="B1432">
        <f>CSV!M1431</f>
        <v>0</v>
      </c>
      <c r="C1432">
        <f>CSV!O1431</f>
        <v>0</v>
      </c>
      <c r="D1432" s="6">
        <f>CSV!P1431</f>
        <v>0</v>
      </c>
      <c r="F1432">
        <f>CSV!K1431</f>
        <v>0</v>
      </c>
      <c r="G1432">
        <f>CSV!L1431</f>
        <v>0</v>
      </c>
      <c r="H1432" t="str">
        <f>IFERROR(VLOOKUP(G1432,Sheet3!B:C,2,0),"")</f>
        <v/>
      </c>
      <c r="I1432">
        <v>3</v>
      </c>
      <c r="K1432" t="e">
        <f>VLOOKUP(G1432,Sheet3!B:E,4,0)</f>
        <v>#N/A</v>
      </c>
      <c r="O1432" s="10" t="e">
        <f t="shared" si="22"/>
        <v>#N/A</v>
      </c>
      <c r="P1432" s="11" t="e">
        <f>VLOOKUP(C1432,DE_PARA!H:I,2,0)</f>
        <v>#N/A</v>
      </c>
      <c r="Q1432" s="11" t="e">
        <f>VLOOKUP(F1432,'BASE CONTATOS'!C:D,2,0)</f>
        <v>#N/A</v>
      </c>
    </row>
    <row r="1433" spans="2:17" hidden="1" x14ac:dyDescent="0.3">
      <c r="B1433">
        <f>CSV!M1432</f>
        <v>0</v>
      </c>
      <c r="C1433">
        <f>CSV!O1432</f>
        <v>0</v>
      </c>
      <c r="D1433" s="6">
        <f>CSV!P1432</f>
        <v>0</v>
      </c>
      <c r="F1433">
        <f>CSV!K1432</f>
        <v>0</v>
      </c>
      <c r="G1433">
        <f>CSV!L1432</f>
        <v>0</v>
      </c>
      <c r="H1433" t="str">
        <f>IFERROR(VLOOKUP(G1433,Sheet3!B:C,2,0),"")</f>
        <v/>
      </c>
      <c r="I1433">
        <v>9</v>
      </c>
      <c r="K1433" t="e">
        <f>VLOOKUP(G1433,Sheet3!B:E,4,0)</f>
        <v>#N/A</v>
      </c>
      <c r="O1433" s="10" t="e">
        <f t="shared" si="22"/>
        <v>#N/A</v>
      </c>
      <c r="P1433" s="11" t="e">
        <f>VLOOKUP(C1433,DE_PARA!H:I,2,0)</f>
        <v>#N/A</v>
      </c>
      <c r="Q1433" s="11" t="e">
        <f>VLOOKUP(F1433,'BASE CONTATOS'!C:D,2,0)</f>
        <v>#N/A</v>
      </c>
    </row>
    <row r="1434" spans="2:17" hidden="1" x14ac:dyDescent="0.3">
      <c r="B1434">
        <f>CSV!M1433</f>
        <v>0</v>
      </c>
      <c r="C1434">
        <f>CSV!O1433</f>
        <v>0</v>
      </c>
      <c r="D1434" s="6">
        <f>CSV!P1433</f>
        <v>0</v>
      </c>
      <c r="F1434">
        <f>CSV!K1433</f>
        <v>0</v>
      </c>
      <c r="G1434">
        <f>CSV!L1433</f>
        <v>0</v>
      </c>
      <c r="H1434" t="str">
        <f>IFERROR(VLOOKUP(G1434,Sheet3!B:C,2,0),"")</f>
        <v/>
      </c>
      <c r="I1434">
        <v>9</v>
      </c>
      <c r="K1434" t="e">
        <f>VLOOKUP(G1434,Sheet3!B:E,4,0)</f>
        <v>#N/A</v>
      </c>
      <c r="O1434" s="10" t="e">
        <f t="shared" si="22"/>
        <v>#N/A</v>
      </c>
      <c r="P1434" s="11" t="e">
        <f>VLOOKUP(C1434,DE_PARA!H:I,2,0)</f>
        <v>#N/A</v>
      </c>
      <c r="Q1434" s="11" t="e">
        <f>VLOOKUP(F1434,'BASE CONTATOS'!C:D,2,0)</f>
        <v>#N/A</v>
      </c>
    </row>
    <row r="1435" spans="2:17" hidden="1" x14ac:dyDescent="0.3">
      <c r="B1435">
        <f>CSV!M1434</f>
        <v>0</v>
      </c>
      <c r="C1435">
        <f>CSV!O1434</f>
        <v>0</v>
      </c>
      <c r="D1435" s="6">
        <f>CSV!P1434</f>
        <v>0</v>
      </c>
      <c r="F1435">
        <f>CSV!K1434</f>
        <v>0</v>
      </c>
      <c r="G1435">
        <f>CSV!L1434</f>
        <v>0</v>
      </c>
      <c r="H1435" t="str">
        <f>IFERROR(VLOOKUP(G1435,Sheet3!B:C,2,0),"")</f>
        <v/>
      </c>
      <c r="I1435">
        <v>9</v>
      </c>
      <c r="K1435" t="e">
        <f>VLOOKUP(G1435,Sheet3!B:E,4,0)</f>
        <v>#N/A</v>
      </c>
      <c r="O1435" s="10" t="e">
        <f t="shared" si="22"/>
        <v>#N/A</v>
      </c>
      <c r="P1435" s="11" t="e">
        <f>VLOOKUP(C1435,DE_PARA!H:I,2,0)</f>
        <v>#N/A</v>
      </c>
      <c r="Q1435" s="11" t="e">
        <f>VLOOKUP(F1435,'BASE CONTATOS'!C:D,2,0)</f>
        <v>#N/A</v>
      </c>
    </row>
    <row r="1436" spans="2:17" hidden="1" x14ac:dyDescent="0.3">
      <c r="B1436">
        <f>CSV!M1435</f>
        <v>0</v>
      </c>
      <c r="C1436">
        <f>CSV!O1435</f>
        <v>0</v>
      </c>
      <c r="D1436" s="6">
        <f>CSV!P1435</f>
        <v>0</v>
      </c>
      <c r="F1436">
        <f>CSV!K1435</f>
        <v>0</v>
      </c>
      <c r="G1436">
        <f>CSV!L1435</f>
        <v>0</v>
      </c>
      <c r="H1436" t="str">
        <f>IFERROR(VLOOKUP(G1436,Sheet3!B:C,2,0),"")</f>
        <v/>
      </c>
      <c r="I1436">
        <v>8</v>
      </c>
      <c r="K1436" t="e">
        <f>VLOOKUP(G1436,Sheet3!B:E,4,0)</f>
        <v>#N/A</v>
      </c>
      <c r="O1436" s="10" t="e">
        <f t="shared" si="22"/>
        <v>#N/A</v>
      </c>
      <c r="P1436" s="11" t="e">
        <f>VLOOKUP(C1436,DE_PARA!H:I,2,0)</f>
        <v>#N/A</v>
      </c>
      <c r="Q1436" s="11" t="e">
        <f>VLOOKUP(F1436,'BASE CONTATOS'!C:D,2,0)</f>
        <v>#N/A</v>
      </c>
    </row>
    <row r="1437" spans="2:17" hidden="1" x14ac:dyDescent="0.3">
      <c r="B1437">
        <f>CSV!M1436</f>
        <v>0</v>
      </c>
      <c r="C1437">
        <f>CSV!O1436</f>
        <v>0</v>
      </c>
      <c r="D1437" s="6">
        <f>CSV!P1436</f>
        <v>0</v>
      </c>
      <c r="F1437">
        <f>CSV!K1436</f>
        <v>0</v>
      </c>
      <c r="G1437">
        <f>CSV!L1436</f>
        <v>0</v>
      </c>
      <c r="H1437" t="str">
        <f>IFERROR(VLOOKUP(G1437,Sheet3!B:C,2,0),"")</f>
        <v/>
      </c>
      <c r="I1437">
        <v>2</v>
      </c>
      <c r="K1437" t="e">
        <f>VLOOKUP(G1437,Sheet3!B:E,4,0)</f>
        <v>#N/A</v>
      </c>
      <c r="O1437" s="10" t="e">
        <f t="shared" si="22"/>
        <v>#N/A</v>
      </c>
      <c r="P1437" s="11" t="e">
        <f>VLOOKUP(C1437,DE_PARA!H:I,2,0)</f>
        <v>#N/A</v>
      </c>
      <c r="Q1437" s="11" t="e">
        <f>VLOOKUP(F1437,'BASE CONTATOS'!C:D,2,0)</f>
        <v>#N/A</v>
      </c>
    </row>
    <row r="1438" spans="2:17" hidden="1" x14ac:dyDescent="0.3">
      <c r="B1438">
        <f>CSV!M1437</f>
        <v>0</v>
      </c>
      <c r="C1438">
        <f>CSV!O1437</f>
        <v>0</v>
      </c>
      <c r="D1438" s="6">
        <f>CSV!P1437</f>
        <v>0</v>
      </c>
      <c r="F1438">
        <f>CSV!K1437</f>
        <v>0</v>
      </c>
      <c r="G1438">
        <f>CSV!L1437</f>
        <v>0</v>
      </c>
      <c r="H1438" t="str">
        <f>IFERROR(VLOOKUP(G1438,Sheet3!B:C,2,0),"")</f>
        <v/>
      </c>
      <c r="I1438">
        <v>1</v>
      </c>
      <c r="K1438" t="e">
        <f>VLOOKUP(G1438,Sheet3!B:E,4,0)</f>
        <v>#N/A</v>
      </c>
      <c r="O1438" s="10" t="e">
        <f t="shared" si="22"/>
        <v>#N/A</v>
      </c>
      <c r="P1438" s="11" t="e">
        <f>VLOOKUP(C1438,DE_PARA!H:I,2,0)</f>
        <v>#N/A</v>
      </c>
      <c r="Q1438" s="11" t="e">
        <f>VLOOKUP(F1438,'BASE CONTATOS'!C:D,2,0)</f>
        <v>#N/A</v>
      </c>
    </row>
    <row r="1439" spans="2:17" hidden="1" x14ac:dyDescent="0.3">
      <c r="B1439">
        <f>CSV!M1438</f>
        <v>0</v>
      </c>
      <c r="C1439">
        <f>CSV!O1438</f>
        <v>0</v>
      </c>
      <c r="D1439" s="6">
        <f>CSV!P1438</f>
        <v>0</v>
      </c>
      <c r="F1439">
        <f>CSV!K1438</f>
        <v>0</v>
      </c>
      <c r="G1439">
        <f>CSV!L1438</f>
        <v>0</v>
      </c>
      <c r="H1439" t="str">
        <f>IFERROR(VLOOKUP(G1439,Sheet3!B:C,2,0),"")</f>
        <v/>
      </c>
      <c r="I1439">
        <v>3</v>
      </c>
      <c r="K1439" t="e">
        <f>VLOOKUP(G1439,Sheet3!B:E,4,0)</f>
        <v>#N/A</v>
      </c>
      <c r="O1439" s="10" t="e">
        <f t="shared" si="22"/>
        <v>#N/A</v>
      </c>
      <c r="P1439" s="11" t="e">
        <f>VLOOKUP(C1439,DE_PARA!H:I,2,0)</f>
        <v>#N/A</v>
      </c>
      <c r="Q1439" s="11" t="e">
        <f>VLOOKUP(F1439,'BASE CONTATOS'!C:D,2,0)</f>
        <v>#N/A</v>
      </c>
    </row>
    <row r="1440" spans="2:17" hidden="1" x14ac:dyDescent="0.3">
      <c r="B1440">
        <f>CSV!M1439</f>
        <v>0</v>
      </c>
      <c r="C1440">
        <f>CSV!O1439</f>
        <v>0</v>
      </c>
      <c r="D1440" s="6">
        <f>CSV!P1439</f>
        <v>0</v>
      </c>
      <c r="F1440">
        <f>CSV!K1439</f>
        <v>0</v>
      </c>
      <c r="G1440">
        <f>CSV!L1439</f>
        <v>0</v>
      </c>
      <c r="H1440" t="str">
        <f>IFERROR(VLOOKUP(G1440,Sheet3!B:C,2,0),"")</f>
        <v/>
      </c>
      <c r="I1440">
        <v>10</v>
      </c>
      <c r="K1440" t="e">
        <f>VLOOKUP(G1440,Sheet3!B:E,4,0)</f>
        <v>#N/A</v>
      </c>
      <c r="O1440" s="10" t="e">
        <f t="shared" si="22"/>
        <v>#N/A</v>
      </c>
      <c r="P1440" s="11" t="e">
        <f>VLOOKUP(C1440,DE_PARA!H:I,2,0)</f>
        <v>#N/A</v>
      </c>
      <c r="Q1440" s="11" t="e">
        <f>VLOOKUP(F1440,'BASE CONTATOS'!C:D,2,0)</f>
        <v>#N/A</v>
      </c>
    </row>
    <row r="1441" spans="2:17" hidden="1" x14ac:dyDescent="0.3">
      <c r="B1441">
        <f>CSV!M1440</f>
        <v>0</v>
      </c>
      <c r="C1441">
        <f>CSV!O1440</f>
        <v>0</v>
      </c>
      <c r="D1441" s="6">
        <f>CSV!P1440</f>
        <v>0</v>
      </c>
      <c r="F1441">
        <f>CSV!K1440</f>
        <v>0</v>
      </c>
      <c r="G1441">
        <f>CSV!L1440</f>
        <v>0</v>
      </c>
      <c r="H1441" t="str">
        <f>IFERROR(VLOOKUP(G1441,Sheet3!B:C,2,0),"")</f>
        <v/>
      </c>
      <c r="I1441">
        <v>5</v>
      </c>
      <c r="K1441" t="e">
        <f>VLOOKUP(G1441,Sheet3!B:E,4,0)</f>
        <v>#N/A</v>
      </c>
      <c r="O1441" s="10" t="e">
        <f t="shared" si="22"/>
        <v>#N/A</v>
      </c>
      <c r="P1441" s="11" t="e">
        <f>VLOOKUP(C1441,DE_PARA!H:I,2,0)</f>
        <v>#N/A</v>
      </c>
      <c r="Q1441" s="11" t="e">
        <f>VLOOKUP(F1441,'BASE CONTATOS'!C:D,2,0)</f>
        <v>#N/A</v>
      </c>
    </row>
    <row r="1442" spans="2:17" hidden="1" x14ac:dyDescent="0.3">
      <c r="B1442">
        <f>CSV!M1441</f>
        <v>0</v>
      </c>
      <c r="C1442">
        <f>CSV!O1441</f>
        <v>0</v>
      </c>
      <c r="D1442" s="6">
        <f>CSV!P1441</f>
        <v>0</v>
      </c>
      <c r="F1442">
        <f>CSV!K1441</f>
        <v>0</v>
      </c>
      <c r="G1442">
        <f>CSV!L1441</f>
        <v>0</v>
      </c>
      <c r="H1442" t="str">
        <f>IFERROR(VLOOKUP(G1442,Sheet3!B:C,2,0),"")</f>
        <v/>
      </c>
      <c r="I1442">
        <v>9</v>
      </c>
      <c r="K1442" t="e">
        <f>VLOOKUP(G1442,Sheet3!B:E,4,0)</f>
        <v>#N/A</v>
      </c>
      <c r="O1442" s="10" t="e">
        <f t="shared" si="22"/>
        <v>#N/A</v>
      </c>
      <c r="P1442" s="11" t="e">
        <f>VLOOKUP(C1442,DE_PARA!H:I,2,0)</f>
        <v>#N/A</v>
      </c>
      <c r="Q1442" s="11" t="e">
        <f>VLOOKUP(F1442,'BASE CONTATOS'!C:D,2,0)</f>
        <v>#N/A</v>
      </c>
    </row>
    <row r="1443" spans="2:17" hidden="1" x14ac:dyDescent="0.3">
      <c r="B1443">
        <f>CSV!M1442</f>
        <v>0</v>
      </c>
      <c r="C1443">
        <f>CSV!O1442</f>
        <v>0</v>
      </c>
      <c r="D1443" s="6">
        <f>CSV!P1442</f>
        <v>0</v>
      </c>
      <c r="F1443">
        <f>CSV!K1442</f>
        <v>0</v>
      </c>
      <c r="G1443">
        <f>CSV!L1442</f>
        <v>0</v>
      </c>
      <c r="H1443" t="str">
        <f>IFERROR(VLOOKUP(G1443,Sheet3!B:C,2,0),"")</f>
        <v/>
      </c>
      <c r="I1443">
        <v>9</v>
      </c>
      <c r="K1443" t="e">
        <f>VLOOKUP(G1443,Sheet3!B:E,4,0)</f>
        <v>#N/A</v>
      </c>
      <c r="O1443" s="10" t="e">
        <f t="shared" si="22"/>
        <v>#N/A</v>
      </c>
      <c r="P1443" s="11" t="e">
        <f>VLOOKUP(C1443,DE_PARA!H:I,2,0)</f>
        <v>#N/A</v>
      </c>
      <c r="Q1443" s="11" t="e">
        <f>VLOOKUP(F1443,'BASE CONTATOS'!C:D,2,0)</f>
        <v>#N/A</v>
      </c>
    </row>
    <row r="1444" spans="2:17" hidden="1" x14ac:dyDescent="0.3">
      <c r="B1444">
        <f>CSV!M1443</f>
        <v>0</v>
      </c>
      <c r="C1444">
        <f>CSV!O1443</f>
        <v>0</v>
      </c>
      <c r="D1444" s="6">
        <f>CSV!P1443</f>
        <v>0</v>
      </c>
      <c r="F1444">
        <f>CSV!K1443</f>
        <v>0</v>
      </c>
      <c r="G1444">
        <f>CSV!L1443</f>
        <v>0</v>
      </c>
      <c r="H1444" t="str">
        <f>IFERROR(VLOOKUP(G1444,Sheet3!B:C,2,0),"")</f>
        <v/>
      </c>
      <c r="I1444">
        <v>6</v>
      </c>
      <c r="K1444" t="e">
        <f>VLOOKUP(G1444,Sheet3!B:E,4,0)</f>
        <v>#N/A</v>
      </c>
      <c r="O1444" s="10" t="e">
        <f t="shared" si="22"/>
        <v>#N/A</v>
      </c>
      <c r="P1444" s="11" t="e">
        <f>VLOOKUP(C1444,DE_PARA!H:I,2,0)</f>
        <v>#N/A</v>
      </c>
      <c r="Q1444" s="11" t="e">
        <f>VLOOKUP(F1444,'BASE CONTATOS'!C:D,2,0)</f>
        <v>#N/A</v>
      </c>
    </row>
    <row r="1445" spans="2:17" hidden="1" x14ac:dyDescent="0.3">
      <c r="B1445">
        <f>CSV!M1444</f>
        <v>0</v>
      </c>
      <c r="C1445">
        <f>CSV!O1444</f>
        <v>0</v>
      </c>
      <c r="D1445" s="6">
        <f>CSV!P1444</f>
        <v>0</v>
      </c>
      <c r="F1445">
        <f>CSV!K1444</f>
        <v>0</v>
      </c>
      <c r="G1445">
        <f>CSV!L1444</f>
        <v>0</v>
      </c>
      <c r="H1445" t="str">
        <f>IFERROR(VLOOKUP(G1445,Sheet3!B:C,2,0),"")</f>
        <v/>
      </c>
      <c r="I1445">
        <v>6</v>
      </c>
      <c r="K1445" t="e">
        <f>VLOOKUP(G1445,Sheet3!B:E,4,0)</f>
        <v>#N/A</v>
      </c>
      <c r="O1445" s="10" t="e">
        <f t="shared" si="22"/>
        <v>#N/A</v>
      </c>
      <c r="P1445" s="11" t="e">
        <f>VLOOKUP(C1445,DE_PARA!H:I,2,0)</f>
        <v>#N/A</v>
      </c>
      <c r="Q1445" s="11" t="e">
        <f>VLOOKUP(F1445,'BASE CONTATOS'!C:D,2,0)</f>
        <v>#N/A</v>
      </c>
    </row>
    <row r="1446" spans="2:17" hidden="1" x14ac:dyDescent="0.3">
      <c r="B1446">
        <f>CSV!M1445</f>
        <v>0</v>
      </c>
      <c r="C1446">
        <f>CSV!O1445</f>
        <v>0</v>
      </c>
      <c r="D1446" s="6">
        <f>CSV!P1445</f>
        <v>0</v>
      </c>
      <c r="F1446">
        <f>CSV!K1445</f>
        <v>0</v>
      </c>
      <c r="G1446">
        <f>CSV!L1445</f>
        <v>0</v>
      </c>
      <c r="H1446" t="str">
        <f>IFERROR(VLOOKUP(G1446,Sheet3!B:C,2,0),"")</f>
        <v/>
      </c>
      <c r="I1446">
        <v>7</v>
      </c>
      <c r="K1446" t="e">
        <f>VLOOKUP(G1446,Sheet3!B:E,4,0)</f>
        <v>#N/A</v>
      </c>
      <c r="O1446" s="10" t="e">
        <f t="shared" si="22"/>
        <v>#N/A</v>
      </c>
      <c r="P1446" s="11" t="e">
        <f>VLOOKUP(C1446,DE_PARA!H:I,2,0)</f>
        <v>#N/A</v>
      </c>
      <c r="Q1446" s="11" t="e">
        <f>VLOOKUP(F1446,'BASE CONTATOS'!C:D,2,0)</f>
        <v>#N/A</v>
      </c>
    </row>
    <row r="1447" spans="2:17" hidden="1" x14ac:dyDescent="0.3">
      <c r="B1447">
        <f>CSV!M1446</f>
        <v>0</v>
      </c>
      <c r="C1447">
        <f>CSV!O1446</f>
        <v>0</v>
      </c>
      <c r="D1447" s="6">
        <f>CSV!P1446</f>
        <v>0</v>
      </c>
      <c r="F1447">
        <f>CSV!K1446</f>
        <v>0</v>
      </c>
      <c r="G1447">
        <f>CSV!L1446</f>
        <v>0</v>
      </c>
      <c r="H1447" t="str">
        <f>IFERROR(VLOOKUP(G1447,Sheet3!B:C,2,0),"")</f>
        <v/>
      </c>
      <c r="I1447">
        <v>1</v>
      </c>
      <c r="K1447" t="e">
        <f>VLOOKUP(G1447,Sheet3!B:E,4,0)</f>
        <v>#N/A</v>
      </c>
      <c r="O1447" s="10" t="e">
        <f t="shared" si="22"/>
        <v>#N/A</v>
      </c>
      <c r="P1447" s="11" t="e">
        <f>VLOOKUP(C1447,DE_PARA!H:I,2,0)</f>
        <v>#N/A</v>
      </c>
      <c r="Q1447" s="11" t="e">
        <f>VLOOKUP(F1447,'BASE CONTATOS'!C:D,2,0)</f>
        <v>#N/A</v>
      </c>
    </row>
    <row r="1448" spans="2:17" hidden="1" x14ac:dyDescent="0.3">
      <c r="B1448">
        <f>CSV!M1447</f>
        <v>0</v>
      </c>
      <c r="C1448">
        <f>CSV!O1447</f>
        <v>0</v>
      </c>
      <c r="D1448" s="6">
        <f>CSV!P1447</f>
        <v>0</v>
      </c>
      <c r="F1448">
        <f>CSV!K1447</f>
        <v>0</v>
      </c>
      <c r="G1448">
        <f>CSV!L1447</f>
        <v>0</v>
      </c>
      <c r="H1448" t="str">
        <f>IFERROR(VLOOKUP(G1448,Sheet3!B:C,2,0),"")</f>
        <v/>
      </c>
      <c r="I1448">
        <v>7</v>
      </c>
      <c r="K1448" t="e">
        <f>VLOOKUP(G1448,Sheet3!B:E,4,0)</f>
        <v>#N/A</v>
      </c>
      <c r="O1448" s="10" t="e">
        <f t="shared" si="22"/>
        <v>#N/A</v>
      </c>
      <c r="P1448" s="11" t="e">
        <f>VLOOKUP(C1448,DE_PARA!H:I,2,0)</f>
        <v>#N/A</v>
      </c>
      <c r="Q1448" s="11" t="e">
        <f>VLOOKUP(F1448,'BASE CONTATOS'!C:D,2,0)</f>
        <v>#N/A</v>
      </c>
    </row>
    <row r="1449" spans="2:17" hidden="1" x14ac:dyDescent="0.3">
      <c r="B1449">
        <f>CSV!M1448</f>
        <v>0</v>
      </c>
      <c r="C1449">
        <f>CSV!O1448</f>
        <v>0</v>
      </c>
      <c r="D1449" s="6">
        <f>CSV!P1448</f>
        <v>0</v>
      </c>
      <c r="F1449">
        <f>CSV!K1448</f>
        <v>0</v>
      </c>
      <c r="G1449">
        <f>CSV!L1448</f>
        <v>0</v>
      </c>
      <c r="H1449" t="str">
        <f>IFERROR(VLOOKUP(G1449,Sheet3!B:C,2,0),"")</f>
        <v/>
      </c>
      <c r="I1449">
        <v>3</v>
      </c>
      <c r="K1449" t="e">
        <f>VLOOKUP(G1449,Sheet3!B:E,4,0)</f>
        <v>#N/A</v>
      </c>
      <c r="O1449" s="10" t="e">
        <f t="shared" si="22"/>
        <v>#N/A</v>
      </c>
      <c r="P1449" s="11" t="e">
        <f>VLOOKUP(C1449,DE_PARA!H:I,2,0)</f>
        <v>#N/A</v>
      </c>
      <c r="Q1449" s="11" t="e">
        <f>VLOOKUP(F1449,'BASE CONTATOS'!C:D,2,0)</f>
        <v>#N/A</v>
      </c>
    </row>
    <row r="1450" spans="2:17" hidden="1" x14ac:dyDescent="0.3">
      <c r="B1450">
        <f>CSV!M1449</f>
        <v>0</v>
      </c>
      <c r="C1450">
        <f>CSV!O1449</f>
        <v>0</v>
      </c>
      <c r="D1450" s="6">
        <f>CSV!P1449</f>
        <v>0</v>
      </c>
      <c r="F1450">
        <f>CSV!K1449</f>
        <v>0</v>
      </c>
      <c r="G1450">
        <f>CSV!L1449</f>
        <v>0</v>
      </c>
      <c r="H1450" t="str">
        <f>IFERROR(VLOOKUP(G1450,Sheet3!B:C,2,0),"")</f>
        <v/>
      </c>
      <c r="I1450">
        <v>5</v>
      </c>
      <c r="K1450" t="e">
        <f>VLOOKUP(G1450,Sheet3!B:E,4,0)</f>
        <v>#N/A</v>
      </c>
      <c r="O1450" s="10" t="e">
        <f t="shared" si="22"/>
        <v>#N/A</v>
      </c>
      <c r="P1450" s="11" t="e">
        <f>VLOOKUP(C1450,DE_PARA!H:I,2,0)</f>
        <v>#N/A</v>
      </c>
      <c r="Q1450" s="11" t="e">
        <f>VLOOKUP(F1450,'BASE CONTATOS'!C:D,2,0)</f>
        <v>#N/A</v>
      </c>
    </row>
    <row r="1451" spans="2:17" hidden="1" x14ac:dyDescent="0.3">
      <c r="B1451">
        <f>CSV!M1450</f>
        <v>0</v>
      </c>
      <c r="C1451">
        <f>CSV!O1450</f>
        <v>0</v>
      </c>
      <c r="D1451" s="6">
        <f>CSV!P1450</f>
        <v>0</v>
      </c>
      <c r="F1451">
        <f>CSV!K1450</f>
        <v>0</v>
      </c>
      <c r="G1451">
        <f>CSV!L1450</f>
        <v>0</v>
      </c>
      <c r="H1451" t="str">
        <f>IFERROR(VLOOKUP(G1451,Sheet3!B:C,2,0),"")</f>
        <v/>
      </c>
      <c r="I1451">
        <v>9</v>
      </c>
      <c r="K1451" t="e">
        <f>VLOOKUP(G1451,Sheet3!B:E,4,0)</f>
        <v>#N/A</v>
      </c>
      <c r="O1451" s="10" t="e">
        <f t="shared" si="22"/>
        <v>#N/A</v>
      </c>
      <c r="P1451" s="11" t="e">
        <f>VLOOKUP(C1451,DE_PARA!H:I,2,0)</f>
        <v>#N/A</v>
      </c>
      <c r="Q1451" s="11" t="e">
        <f>VLOOKUP(F1451,'BASE CONTATOS'!C:D,2,0)</f>
        <v>#N/A</v>
      </c>
    </row>
    <row r="1452" spans="2:17" hidden="1" x14ac:dyDescent="0.3">
      <c r="B1452">
        <f>CSV!M1451</f>
        <v>0</v>
      </c>
      <c r="C1452">
        <f>CSV!O1451</f>
        <v>0</v>
      </c>
      <c r="D1452" s="6">
        <f>CSV!P1451</f>
        <v>0</v>
      </c>
      <c r="F1452">
        <f>CSV!K1451</f>
        <v>0</v>
      </c>
      <c r="G1452">
        <f>CSV!L1451</f>
        <v>0</v>
      </c>
      <c r="H1452" t="str">
        <f>IFERROR(VLOOKUP(G1452,Sheet3!B:C,2,0),"")</f>
        <v/>
      </c>
      <c r="I1452">
        <v>1</v>
      </c>
      <c r="K1452" t="e">
        <f>VLOOKUP(G1452,Sheet3!B:E,4,0)</f>
        <v>#N/A</v>
      </c>
      <c r="O1452" s="10" t="e">
        <f t="shared" si="22"/>
        <v>#N/A</v>
      </c>
      <c r="P1452" s="11" t="e">
        <f>VLOOKUP(C1452,DE_PARA!H:I,2,0)</f>
        <v>#N/A</v>
      </c>
      <c r="Q1452" s="11" t="e">
        <f>VLOOKUP(F1452,'BASE CONTATOS'!C:D,2,0)</f>
        <v>#N/A</v>
      </c>
    </row>
    <row r="1453" spans="2:17" hidden="1" x14ac:dyDescent="0.3">
      <c r="B1453">
        <f>CSV!M1452</f>
        <v>0</v>
      </c>
      <c r="C1453">
        <f>CSV!O1452</f>
        <v>0</v>
      </c>
      <c r="D1453" s="6">
        <f>CSV!P1452</f>
        <v>0</v>
      </c>
      <c r="F1453">
        <f>CSV!K1452</f>
        <v>0</v>
      </c>
      <c r="G1453">
        <f>CSV!L1452</f>
        <v>0</v>
      </c>
      <c r="H1453" t="str">
        <f>IFERROR(VLOOKUP(G1453,Sheet3!B:C,2,0),"")</f>
        <v/>
      </c>
      <c r="I1453">
        <v>3</v>
      </c>
      <c r="K1453" t="e">
        <f>VLOOKUP(G1453,Sheet3!B:E,4,0)</f>
        <v>#N/A</v>
      </c>
      <c r="O1453" s="10" t="e">
        <f t="shared" si="22"/>
        <v>#N/A</v>
      </c>
      <c r="P1453" s="11" t="e">
        <f>VLOOKUP(C1453,DE_PARA!H:I,2,0)</f>
        <v>#N/A</v>
      </c>
      <c r="Q1453" s="11" t="e">
        <f>VLOOKUP(F1453,'BASE CONTATOS'!C:D,2,0)</f>
        <v>#N/A</v>
      </c>
    </row>
    <row r="1454" spans="2:17" hidden="1" x14ac:dyDescent="0.3">
      <c r="B1454">
        <f>CSV!M1453</f>
        <v>0</v>
      </c>
      <c r="C1454">
        <f>CSV!O1453</f>
        <v>0</v>
      </c>
      <c r="D1454" s="6">
        <f>CSV!P1453</f>
        <v>0</v>
      </c>
      <c r="F1454">
        <f>CSV!K1453</f>
        <v>0</v>
      </c>
      <c r="G1454">
        <f>CSV!L1453</f>
        <v>0</v>
      </c>
      <c r="H1454" t="str">
        <f>IFERROR(VLOOKUP(G1454,Sheet3!B:C,2,0),"")</f>
        <v/>
      </c>
      <c r="I1454">
        <v>9</v>
      </c>
      <c r="K1454" t="e">
        <f>VLOOKUP(G1454,Sheet3!B:E,4,0)</f>
        <v>#N/A</v>
      </c>
      <c r="O1454" s="10" t="e">
        <f t="shared" si="22"/>
        <v>#N/A</v>
      </c>
      <c r="P1454" s="11" t="e">
        <f>VLOOKUP(C1454,DE_PARA!H:I,2,0)</f>
        <v>#N/A</v>
      </c>
      <c r="Q1454" s="11" t="e">
        <f>VLOOKUP(F1454,'BASE CONTATOS'!C:D,2,0)</f>
        <v>#N/A</v>
      </c>
    </row>
    <row r="1455" spans="2:17" hidden="1" x14ac:dyDescent="0.3">
      <c r="B1455">
        <f>CSV!M1454</f>
        <v>0</v>
      </c>
      <c r="C1455">
        <f>CSV!O1454</f>
        <v>0</v>
      </c>
      <c r="D1455" s="6">
        <f>CSV!P1454</f>
        <v>0</v>
      </c>
      <c r="F1455">
        <f>CSV!K1454</f>
        <v>0</v>
      </c>
      <c r="G1455">
        <f>CSV!L1454</f>
        <v>0</v>
      </c>
      <c r="H1455" t="str">
        <f>IFERROR(VLOOKUP(G1455,Sheet3!B:C,2,0),"")</f>
        <v/>
      </c>
      <c r="I1455">
        <v>7</v>
      </c>
      <c r="K1455" t="e">
        <f>VLOOKUP(G1455,Sheet3!B:E,4,0)</f>
        <v>#N/A</v>
      </c>
      <c r="O1455" s="10" t="e">
        <f t="shared" si="22"/>
        <v>#N/A</v>
      </c>
      <c r="P1455" s="11" t="e">
        <f>VLOOKUP(C1455,DE_PARA!H:I,2,0)</f>
        <v>#N/A</v>
      </c>
      <c r="Q1455" s="11" t="e">
        <f>VLOOKUP(F1455,'BASE CONTATOS'!C:D,2,0)</f>
        <v>#N/A</v>
      </c>
    </row>
    <row r="1456" spans="2:17" hidden="1" x14ac:dyDescent="0.3">
      <c r="B1456">
        <f>CSV!M1455</f>
        <v>0</v>
      </c>
      <c r="C1456">
        <f>CSV!O1455</f>
        <v>0</v>
      </c>
      <c r="D1456" s="6">
        <f>CSV!P1455</f>
        <v>0</v>
      </c>
      <c r="F1456">
        <f>CSV!K1455</f>
        <v>0</v>
      </c>
      <c r="G1456">
        <f>CSV!L1455</f>
        <v>0</v>
      </c>
      <c r="H1456" t="str">
        <f>IFERROR(VLOOKUP(G1456,Sheet3!B:C,2,0),"")</f>
        <v/>
      </c>
      <c r="I1456">
        <v>6</v>
      </c>
      <c r="K1456" t="e">
        <f>VLOOKUP(G1456,Sheet3!B:E,4,0)</f>
        <v>#N/A</v>
      </c>
      <c r="O1456" s="10" t="e">
        <f t="shared" si="22"/>
        <v>#N/A</v>
      </c>
      <c r="P1456" s="11" t="e">
        <f>VLOOKUP(C1456,DE_PARA!H:I,2,0)</f>
        <v>#N/A</v>
      </c>
      <c r="Q1456" s="11" t="e">
        <f>VLOOKUP(F1456,'BASE CONTATOS'!C:D,2,0)</f>
        <v>#N/A</v>
      </c>
    </row>
    <row r="1457" spans="2:17" hidden="1" x14ac:dyDescent="0.3">
      <c r="B1457">
        <f>CSV!M1456</f>
        <v>0</v>
      </c>
      <c r="C1457">
        <f>CSV!O1456</f>
        <v>0</v>
      </c>
      <c r="D1457" s="6">
        <f>CSV!P1456</f>
        <v>0</v>
      </c>
      <c r="F1457">
        <f>CSV!K1456</f>
        <v>0</v>
      </c>
      <c r="G1457">
        <f>CSV!L1456</f>
        <v>0</v>
      </c>
      <c r="H1457" t="str">
        <f>IFERROR(VLOOKUP(G1457,Sheet3!B:C,2,0),"")</f>
        <v/>
      </c>
      <c r="I1457">
        <v>9</v>
      </c>
      <c r="K1457" t="e">
        <f>VLOOKUP(G1457,Sheet3!B:E,4,0)</f>
        <v>#N/A</v>
      </c>
      <c r="O1457" s="10" t="e">
        <f t="shared" si="22"/>
        <v>#N/A</v>
      </c>
      <c r="P1457" s="11" t="e">
        <f>VLOOKUP(C1457,DE_PARA!H:I,2,0)</f>
        <v>#N/A</v>
      </c>
      <c r="Q1457" s="11" t="e">
        <f>VLOOKUP(F1457,'BASE CONTATOS'!C:D,2,0)</f>
        <v>#N/A</v>
      </c>
    </row>
    <row r="1458" spans="2:17" hidden="1" x14ac:dyDescent="0.3">
      <c r="B1458">
        <f>CSV!M1457</f>
        <v>0</v>
      </c>
      <c r="C1458">
        <f>CSV!O1457</f>
        <v>0</v>
      </c>
      <c r="D1458" s="6">
        <f>CSV!P1457</f>
        <v>0</v>
      </c>
      <c r="F1458">
        <f>CSV!K1457</f>
        <v>0</v>
      </c>
      <c r="G1458">
        <f>CSV!L1457</f>
        <v>0</v>
      </c>
      <c r="H1458" t="str">
        <f>IFERROR(VLOOKUP(G1458,Sheet3!B:C,2,0),"")</f>
        <v/>
      </c>
      <c r="I1458">
        <v>2</v>
      </c>
      <c r="K1458" t="e">
        <f>VLOOKUP(G1458,Sheet3!B:E,4,0)</f>
        <v>#N/A</v>
      </c>
      <c r="O1458" s="10" t="e">
        <f t="shared" si="22"/>
        <v>#N/A</v>
      </c>
      <c r="P1458" s="11" t="e">
        <f>VLOOKUP(C1458,DE_PARA!H:I,2,0)</f>
        <v>#N/A</v>
      </c>
      <c r="Q1458" s="11" t="e">
        <f>VLOOKUP(F1458,'BASE CONTATOS'!C:D,2,0)</f>
        <v>#N/A</v>
      </c>
    </row>
    <row r="1459" spans="2:17" hidden="1" x14ac:dyDescent="0.3">
      <c r="B1459">
        <f>CSV!M1458</f>
        <v>0</v>
      </c>
      <c r="C1459">
        <f>CSV!O1458</f>
        <v>0</v>
      </c>
      <c r="D1459" s="6">
        <f>CSV!P1458</f>
        <v>0</v>
      </c>
      <c r="F1459">
        <f>CSV!K1458</f>
        <v>0</v>
      </c>
      <c r="G1459">
        <f>CSV!L1458</f>
        <v>0</v>
      </c>
      <c r="H1459" t="str">
        <f>IFERROR(VLOOKUP(G1459,Sheet3!B:C,2,0),"")</f>
        <v/>
      </c>
      <c r="I1459">
        <v>3</v>
      </c>
      <c r="K1459" t="e">
        <f>VLOOKUP(G1459,Sheet3!B:E,4,0)</f>
        <v>#N/A</v>
      </c>
      <c r="O1459" s="10" t="e">
        <f t="shared" si="22"/>
        <v>#N/A</v>
      </c>
      <c r="P1459" s="11" t="e">
        <f>VLOOKUP(C1459,DE_PARA!H:I,2,0)</f>
        <v>#N/A</v>
      </c>
      <c r="Q1459" s="11" t="e">
        <f>VLOOKUP(F1459,'BASE CONTATOS'!C:D,2,0)</f>
        <v>#N/A</v>
      </c>
    </row>
    <row r="1460" spans="2:17" hidden="1" x14ac:dyDescent="0.3">
      <c r="B1460">
        <f>CSV!M1459</f>
        <v>0</v>
      </c>
      <c r="C1460">
        <f>CSV!O1459</f>
        <v>0</v>
      </c>
      <c r="D1460" s="6">
        <f>CSV!P1459</f>
        <v>0</v>
      </c>
      <c r="F1460">
        <f>CSV!K1459</f>
        <v>0</v>
      </c>
      <c r="G1460">
        <f>CSV!L1459</f>
        <v>0</v>
      </c>
      <c r="H1460" t="str">
        <f>IFERROR(VLOOKUP(G1460,Sheet3!B:C,2,0),"")</f>
        <v/>
      </c>
      <c r="I1460">
        <v>3</v>
      </c>
      <c r="K1460" t="e">
        <f>VLOOKUP(G1460,Sheet3!B:E,4,0)</f>
        <v>#N/A</v>
      </c>
      <c r="O1460" s="10" t="e">
        <f t="shared" si="22"/>
        <v>#N/A</v>
      </c>
      <c r="P1460" s="11" t="e">
        <f>VLOOKUP(C1460,DE_PARA!H:I,2,0)</f>
        <v>#N/A</v>
      </c>
      <c r="Q1460" s="11" t="e">
        <f>VLOOKUP(F1460,'BASE CONTATOS'!C:D,2,0)</f>
        <v>#N/A</v>
      </c>
    </row>
    <row r="1461" spans="2:17" hidden="1" x14ac:dyDescent="0.3">
      <c r="B1461">
        <f>CSV!M1460</f>
        <v>0</v>
      </c>
      <c r="C1461">
        <f>CSV!O1460</f>
        <v>0</v>
      </c>
      <c r="D1461" s="6">
        <f>CSV!P1460</f>
        <v>0</v>
      </c>
      <c r="F1461">
        <f>CSV!K1460</f>
        <v>0</v>
      </c>
      <c r="G1461">
        <f>CSV!L1460</f>
        <v>0</v>
      </c>
      <c r="H1461" t="str">
        <f>IFERROR(VLOOKUP(G1461,Sheet3!B:C,2,0),"")</f>
        <v/>
      </c>
      <c r="I1461">
        <v>5</v>
      </c>
      <c r="K1461" t="e">
        <f>VLOOKUP(G1461,Sheet3!B:E,4,0)</f>
        <v>#N/A</v>
      </c>
      <c r="O1461" s="10" t="e">
        <f t="shared" si="22"/>
        <v>#N/A</v>
      </c>
      <c r="P1461" s="11" t="e">
        <f>VLOOKUP(C1461,DE_PARA!H:I,2,0)</f>
        <v>#N/A</v>
      </c>
      <c r="Q1461" s="11" t="e">
        <f>VLOOKUP(F1461,'BASE CONTATOS'!C:D,2,0)</f>
        <v>#N/A</v>
      </c>
    </row>
    <row r="1462" spans="2:17" hidden="1" x14ac:dyDescent="0.3">
      <c r="B1462">
        <f>CSV!M1461</f>
        <v>0</v>
      </c>
      <c r="C1462">
        <f>CSV!O1461</f>
        <v>0</v>
      </c>
      <c r="D1462" s="6">
        <f>CSV!P1461</f>
        <v>0</v>
      </c>
      <c r="F1462">
        <f>CSV!K1461</f>
        <v>0</v>
      </c>
      <c r="G1462">
        <f>CSV!L1461</f>
        <v>0</v>
      </c>
      <c r="H1462" t="str">
        <f>IFERROR(VLOOKUP(G1462,Sheet3!B:C,2,0),"")</f>
        <v/>
      </c>
      <c r="I1462">
        <v>9</v>
      </c>
      <c r="K1462" t="e">
        <f>VLOOKUP(G1462,Sheet3!B:E,4,0)</f>
        <v>#N/A</v>
      </c>
      <c r="O1462" s="10" t="e">
        <f t="shared" si="22"/>
        <v>#N/A</v>
      </c>
      <c r="P1462" s="11" t="e">
        <f>VLOOKUP(C1462,DE_PARA!H:I,2,0)</f>
        <v>#N/A</v>
      </c>
      <c r="Q1462" s="11" t="e">
        <f>VLOOKUP(F1462,'BASE CONTATOS'!C:D,2,0)</f>
        <v>#N/A</v>
      </c>
    </row>
    <row r="1463" spans="2:17" hidden="1" x14ac:dyDescent="0.3">
      <c r="B1463">
        <f>CSV!M1462</f>
        <v>0</v>
      </c>
      <c r="C1463">
        <f>CSV!O1462</f>
        <v>0</v>
      </c>
      <c r="D1463" s="6">
        <f>CSV!P1462</f>
        <v>0</v>
      </c>
      <c r="F1463">
        <f>CSV!K1462</f>
        <v>0</v>
      </c>
      <c r="G1463">
        <f>CSV!L1462</f>
        <v>0</v>
      </c>
      <c r="H1463" t="str">
        <f>IFERROR(VLOOKUP(G1463,Sheet3!B:C,2,0),"")</f>
        <v/>
      </c>
      <c r="I1463">
        <v>6</v>
      </c>
      <c r="K1463" t="e">
        <f>VLOOKUP(G1463,Sheet3!B:E,4,0)</f>
        <v>#N/A</v>
      </c>
      <c r="O1463" s="10" t="e">
        <f t="shared" si="22"/>
        <v>#N/A</v>
      </c>
      <c r="P1463" s="11" t="e">
        <f>VLOOKUP(C1463,DE_PARA!H:I,2,0)</f>
        <v>#N/A</v>
      </c>
      <c r="Q1463" s="11" t="e">
        <f>VLOOKUP(F1463,'BASE CONTATOS'!C:D,2,0)</f>
        <v>#N/A</v>
      </c>
    </row>
    <row r="1464" spans="2:17" hidden="1" x14ac:dyDescent="0.3">
      <c r="B1464">
        <f>CSV!M1463</f>
        <v>0</v>
      </c>
      <c r="C1464">
        <f>CSV!O1463</f>
        <v>0</v>
      </c>
      <c r="D1464" s="6">
        <f>CSV!P1463</f>
        <v>0</v>
      </c>
      <c r="F1464">
        <f>CSV!K1463</f>
        <v>0</v>
      </c>
      <c r="G1464">
        <f>CSV!L1463</f>
        <v>0</v>
      </c>
      <c r="H1464" t="str">
        <f>IFERROR(VLOOKUP(G1464,Sheet3!B:C,2,0),"")</f>
        <v/>
      </c>
      <c r="I1464">
        <v>3</v>
      </c>
      <c r="K1464" t="e">
        <f>VLOOKUP(G1464,Sheet3!B:E,4,0)</f>
        <v>#N/A</v>
      </c>
      <c r="O1464" s="10" t="e">
        <f t="shared" si="22"/>
        <v>#N/A</v>
      </c>
      <c r="P1464" s="11" t="e">
        <f>VLOOKUP(C1464,DE_PARA!H:I,2,0)</f>
        <v>#N/A</v>
      </c>
      <c r="Q1464" s="11" t="e">
        <f>VLOOKUP(F1464,'BASE CONTATOS'!C:D,2,0)</f>
        <v>#N/A</v>
      </c>
    </row>
    <row r="1465" spans="2:17" hidden="1" x14ac:dyDescent="0.3">
      <c r="B1465">
        <f>CSV!M1464</f>
        <v>0</v>
      </c>
      <c r="C1465">
        <f>CSV!O1464</f>
        <v>0</v>
      </c>
      <c r="D1465" s="6">
        <f>CSV!P1464</f>
        <v>0</v>
      </c>
      <c r="F1465">
        <f>CSV!K1464</f>
        <v>0</v>
      </c>
      <c r="G1465">
        <f>CSV!L1464</f>
        <v>0</v>
      </c>
      <c r="H1465" t="str">
        <f>IFERROR(VLOOKUP(G1465,Sheet3!B:C,2,0),"")</f>
        <v/>
      </c>
      <c r="I1465">
        <v>7</v>
      </c>
      <c r="K1465" t="e">
        <f>VLOOKUP(G1465,Sheet3!B:E,4,0)</f>
        <v>#N/A</v>
      </c>
      <c r="O1465" s="10" t="e">
        <f t="shared" si="22"/>
        <v>#N/A</v>
      </c>
      <c r="P1465" s="11" t="e">
        <f>VLOOKUP(C1465,DE_PARA!H:I,2,0)</f>
        <v>#N/A</v>
      </c>
      <c r="Q1465" s="11" t="e">
        <f>VLOOKUP(F1465,'BASE CONTATOS'!C:D,2,0)</f>
        <v>#N/A</v>
      </c>
    </row>
    <row r="1466" spans="2:17" hidden="1" x14ac:dyDescent="0.3">
      <c r="B1466">
        <f>CSV!M1465</f>
        <v>0</v>
      </c>
      <c r="C1466">
        <f>CSV!O1465</f>
        <v>0</v>
      </c>
      <c r="D1466" s="6">
        <f>CSV!P1465</f>
        <v>0</v>
      </c>
      <c r="F1466">
        <f>CSV!K1465</f>
        <v>0</v>
      </c>
      <c r="G1466">
        <f>CSV!L1465</f>
        <v>0</v>
      </c>
      <c r="H1466" t="str">
        <f>IFERROR(VLOOKUP(G1466,Sheet3!B:C,2,0),"")</f>
        <v/>
      </c>
      <c r="I1466">
        <v>9</v>
      </c>
      <c r="K1466" t="e">
        <f>VLOOKUP(G1466,Sheet3!B:E,4,0)</f>
        <v>#N/A</v>
      </c>
      <c r="O1466" s="10" t="e">
        <f t="shared" si="22"/>
        <v>#N/A</v>
      </c>
      <c r="P1466" s="11" t="e">
        <f>VLOOKUP(C1466,DE_PARA!H:I,2,0)</f>
        <v>#N/A</v>
      </c>
      <c r="Q1466" s="11" t="e">
        <f>VLOOKUP(F1466,'BASE CONTATOS'!C:D,2,0)</f>
        <v>#N/A</v>
      </c>
    </row>
    <row r="1467" spans="2:17" hidden="1" x14ac:dyDescent="0.3">
      <c r="B1467">
        <f>CSV!M1466</f>
        <v>0</v>
      </c>
      <c r="C1467">
        <f>CSV!O1466</f>
        <v>0</v>
      </c>
      <c r="D1467" s="6">
        <f>CSV!P1466</f>
        <v>0</v>
      </c>
      <c r="F1467">
        <f>CSV!K1466</f>
        <v>0</v>
      </c>
      <c r="G1467">
        <f>CSV!L1466</f>
        <v>0</v>
      </c>
      <c r="H1467" t="str">
        <f>IFERROR(VLOOKUP(G1467,Sheet3!B:C,2,0),"")</f>
        <v/>
      </c>
      <c r="I1467">
        <v>6</v>
      </c>
      <c r="K1467" t="e">
        <f>VLOOKUP(G1467,Sheet3!B:E,4,0)</f>
        <v>#N/A</v>
      </c>
      <c r="O1467" s="10" t="e">
        <f t="shared" si="22"/>
        <v>#N/A</v>
      </c>
      <c r="P1467" s="11" t="e">
        <f>VLOOKUP(C1467,DE_PARA!H:I,2,0)</f>
        <v>#N/A</v>
      </c>
      <c r="Q1467" s="11" t="e">
        <f>VLOOKUP(F1467,'BASE CONTATOS'!C:D,2,0)</f>
        <v>#N/A</v>
      </c>
    </row>
    <row r="1468" spans="2:17" hidden="1" x14ac:dyDescent="0.3">
      <c r="B1468">
        <f>CSV!M1467</f>
        <v>0</v>
      </c>
      <c r="C1468">
        <f>CSV!O1467</f>
        <v>0</v>
      </c>
      <c r="D1468" s="6">
        <f>CSV!P1467</f>
        <v>0</v>
      </c>
      <c r="F1468">
        <f>CSV!K1467</f>
        <v>0</v>
      </c>
      <c r="G1468">
        <f>CSV!L1467</f>
        <v>0</v>
      </c>
      <c r="H1468" t="str">
        <f>IFERROR(VLOOKUP(G1468,Sheet3!B:C,2,0),"")</f>
        <v/>
      </c>
      <c r="I1468">
        <v>6</v>
      </c>
      <c r="K1468" t="e">
        <f>VLOOKUP(G1468,Sheet3!B:E,4,0)</f>
        <v>#N/A</v>
      </c>
      <c r="O1468" s="10" t="e">
        <f t="shared" si="22"/>
        <v>#N/A</v>
      </c>
      <c r="P1468" s="11" t="e">
        <f>VLOOKUP(C1468,DE_PARA!H:I,2,0)</f>
        <v>#N/A</v>
      </c>
      <c r="Q1468" s="11" t="e">
        <f>VLOOKUP(F1468,'BASE CONTATOS'!C:D,2,0)</f>
        <v>#N/A</v>
      </c>
    </row>
    <row r="1469" spans="2:17" hidden="1" x14ac:dyDescent="0.3">
      <c r="B1469">
        <f>CSV!M1468</f>
        <v>0</v>
      </c>
      <c r="C1469">
        <f>CSV!O1468</f>
        <v>0</v>
      </c>
      <c r="D1469" s="6">
        <f>CSV!P1468</f>
        <v>0</v>
      </c>
      <c r="F1469">
        <f>CSV!K1468</f>
        <v>0</v>
      </c>
      <c r="G1469">
        <f>CSV!L1468</f>
        <v>0</v>
      </c>
      <c r="H1469" t="str">
        <f>IFERROR(VLOOKUP(G1469,Sheet3!B:C,2,0),"")</f>
        <v/>
      </c>
      <c r="I1469">
        <v>3</v>
      </c>
      <c r="K1469" t="e">
        <f>VLOOKUP(G1469,Sheet3!B:E,4,0)</f>
        <v>#N/A</v>
      </c>
      <c r="O1469" s="10" t="e">
        <f t="shared" si="22"/>
        <v>#N/A</v>
      </c>
      <c r="P1469" s="11" t="e">
        <f>VLOOKUP(C1469,DE_PARA!H:I,2,0)</f>
        <v>#N/A</v>
      </c>
      <c r="Q1469" s="11" t="e">
        <f>VLOOKUP(F1469,'BASE CONTATOS'!C:D,2,0)</f>
        <v>#N/A</v>
      </c>
    </row>
    <row r="1470" spans="2:17" hidden="1" x14ac:dyDescent="0.3">
      <c r="B1470">
        <f>CSV!M1469</f>
        <v>0</v>
      </c>
      <c r="C1470">
        <f>CSV!O1469</f>
        <v>0</v>
      </c>
      <c r="D1470" s="6">
        <f>CSV!P1469</f>
        <v>0</v>
      </c>
      <c r="F1470">
        <f>CSV!K1469</f>
        <v>0</v>
      </c>
      <c r="G1470">
        <f>CSV!L1469</f>
        <v>0</v>
      </c>
      <c r="H1470" t="str">
        <f>IFERROR(VLOOKUP(G1470,Sheet3!B:C,2,0),"")</f>
        <v/>
      </c>
      <c r="I1470">
        <v>8</v>
      </c>
      <c r="K1470" t="e">
        <f>VLOOKUP(G1470,Sheet3!B:E,4,0)</f>
        <v>#N/A</v>
      </c>
      <c r="O1470" s="10" t="e">
        <f t="shared" si="22"/>
        <v>#N/A</v>
      </c>
      <c r="P1470" s="11" t="e">
        <f>VLOOKUP(C1470,DE_PARA!H:I,2,0)</f>
        <v>#N/A</v>
      </c>
      <c r="Q1470" s="11" t="e">
        <f>VLOOKUP(F1470,'BASE CONTATOS'!C:D,2,0)</f>
        <v>#N/A</v>
      </c>
    </row>
    <row r="1471" spans="2:17" hidden="1" x14ac:dyDescent="0.3">
      <c r="B1471">
        <f>CSV!M1470</f>
        <v>0</v>
      </c>
      <c r="C1471">
        <f>CSV!O1470</f>
        <v>0</v>
      </c>
      <c r="D1471" s="6">
        <f>CSV!P1470</f>
        <v>0</v>
      </c>
      <c r="F1471">
        <f>CSV!K1470</f>
        <v>0</v>
      </c>
      <c r="G1471">
        <f>CSV!L1470</f>
        <v>0</v>
      </c>
      <c r="H1471" t="str">
        <f>IFERROR(VLOOKUP(G1471,Sheet3!B:C,2,0),"")</f>
        <v/>
      </c>
      <c r="I1471">
        <v>10</v>
      </c>
      <c r="K1471" t="e">
        <f>VLOOKUP(G1471,Sheet3!B:E,4,0)</f>
        <v>#N/A</v>
      </c>
      <c r="O1471" s="10" t="e">
        <f t="shared" si="22"/>
        <v>#N/A</v>
      </c>
      <c r="P1471" s="11" t="e">
        <f>VLOOKUP(C1471,DE_PARA!H:I,2,0)</f>
        <v>#N/A</v>
      </c>
      <c r="Q1471" s="11" t="e">
        <f>VLOOKUP(F1471,'BASE CONTATOS'!C:D,2,0)</f>
        <v>#N/A</v>
      </c>
    </row>
    <row r="1472" spans="2:17" hidden="1" x14ac:dyDescent="0.3">
      <c r="B1472">
        <f>CSV!M1471</f>
        <v>0</v>
      </c>
      <c r="C1472">
        <f>CSV!O1471</f>
        <v>0</v>
      </c>
      <c r="D1472" s="6">
        <f>CSV!P1471</f>
        <v>0</v>
      </c>
      <c r="F1472">
        <f>CSV!K1471</f>
        <v>0</v>
      </c>
      <c r="G1472">
        <f>CSV!L1471</f>
        <v>0</v>
      </c>
      <c r="H1472" t="str">
        <f>IFERROR(VLOOKUP(G1472,Sheet3!B:C,2,0),"")</f>
        <v/>
      </c>
      <c r="I1472">
        <v>7</v>
      </c>
      <c r="K1472" t="e">
        <f>VLOOKUP(G1472,Sheet3!B:E,4,0)</f>
        <v>#N/A</v>
      </c>
      <c r="O1472" s="10" t="e">
        <f t="shared" si="22"/>
        <v>#N/A</v>
      </c>
      <c r="P1472" s="11" t="e">
        <f>VLOOKUP(C1472,DE_PARA!H:I,2,0)</f>
        <v>#N/A</v>
      </c>
      <c r="Q1472" s="11" t="e">
        <f>VLOOKUP(F1472,'BASE CONTATOS'!C:D,2,0)</f>
        <v>#N/A</v>
      </c>
    </row>
    <row r="1473" spans="2:17" hidden="1" x14ac:dyDescent="0.3">
      <c r="B1473">
        <f>CSV!M1472</f>
        <v>0</v>
      </c>
      <c r="C1473">
        <f>CSV!O1472</f>
        <v>0</v>
      </c>
      <c r="D1473" s="6">
        <f>CSV!P1472</f>
        <v>0</v>
      </c>
      <c r="F1473">
        <f>CSV!K1472</f>
        <v>0</v>
      </c>
      <c r="G1473">
        <f>CSV!L1472</f>
        <v>0</v>
      </c>
      <c r="H1473" t="str">
        <f>IFERROR(VLOOKUP(G1473,Sheet3!B:C,2,0),"")</f>
        <v/>
      </c>
      <c r="I1473">
        <v>5</v>
      </c>
      <c r="K1473" t="e">
        <f>VLOOKUP(G1473,Sheet3!B:E,4,0)</f>
        <v>#N/A</v>
      </c>
      <c r="O1473" s="10" t="e">
        <f t="shared" si="22"/>
        <v>#N/A</v>
      </c>
      <c r="P1473" s="11" t="e">
        <f>VLOOKUP(C1473,DE_PARA!H:I,2,0)</f>
        <v>#N/A</v>
      </c>
      <c r="Q1473" s="11" t="e">
        <f>VLOOKUP(F1473,'BASE CONTATOS'!C:D,2,0)</f>
        <v>#N/A</v>
      </c>
    </row>
    <row r="1474" spans="2:17" hidden="1" x14ac:dyDescent="0.3">
      <c r="B1474">
        <f>CSV!M1473</f>
        <v>0</v>
      </c>
      <c r="C1474">
        <f>CSV!O1473</f>
        <v>0</v>
      </c>
      <c r="D1474" s="6">
        <f>CSV!P1473</f>
        <v>0</v>
      </c>
      <c r="F1474">
        <f>CSV!K1473</f>
        <v>0</v>
      </c>
      <c r="G1474">
        <f>CSV!L1473</f>
        <v>0</v>
      </c>
      <c r="H1474" t="str">
        <f>IFERROR(VLOOKUP(G1474,Sheet3!B:C,2,0),"")</f>
        <v/>
      </c>
      <c r="I1474">
        <v>2</v>
      </c>
      <c r="K1474" t="e">
        <f>VLOOKUP(G1474,Sheet3!B:E,4,0)</f>
        <v>#N/A</v>
      </c>
      <c r="O1474" s="10" t="e">
        <f t="shared" si="22"/>
        <v>#N/A</v>
      </c>
      <c r="P1474" s="11" t="e">
        <f>VLOOKUP(C1474,DE_PARA!H:I,2,0)</f>
        <v>#N/A</v>
      </c>
      <c r="Q1474" s="11" t="e">
        <f>VLOOKUP(F1474,'BASE CONTATOS'!C:D,2,0)</f>
        <v>#N/A</v>
      </c>
    </row>
    <row r="1475" spans="2:17" hidden="1" x14ac:dyDescent="0.3">
      <c r="B1475">
        <f>CSV!M1474</f>
        <v>0</v>
      </c>
      <c r="C1475">
        <f>CSV!O1474</f>
        <v>0</v>
      </c>
      <c r="D1475" s="6">
        <f>CSV!P1474</f>
        <v>0</v>
      </c>
      <c r="F1475">
        <f>CSV!K1474</f>
        <v>0</v>
      </c>
      <c r="G1475">
        <f>CSV!L1474</f>
        <v>0</v>
      </c>
      <c r="H1475" t="str">
        <f>IFERROR(VLOOKUP(G1475,Sheet3!B:C,2,0),"")</f>
        <v/>
      </c>
      <c r="I1475">
        <v>10</v>
      </c>
      <c r="K1475" t="e">
        <f>VLOOKUP(G1475,Sheet3!B:E,4,0)</f>
        <v>#N/A</v>
      </c>
      <c r="O1475" s="10" t="e">
        <f t="shared" ref="O1475:O1538" si="23">IF(K1475&gt;0,K1475,"PENDENTE")</f>
        <v>#N/A</v>
      </c>
      <c r="P1475" s="11" t="e">
        <f>VLOOKUP(C1475,DE_PARA!H:I,2,0)</f>
        <v>#N/A</v>
      </c>
      <c r="Q1475" s="11" t="e">
        <f>VLOOKUP(F1475,'BASE CONTATOS'!C:D,2,0)</f>
        <v>#N/A</v>
      </c>
    </row>
    <row r="1476" spans="2:17" hidden="1" x14ac:dyDescent="0.3">
      <c r="B1476">
        <f>CSV!M1475</f>
        <v>0</v>
      </c>
      <c r="C1476">
        <f>CSV!O1475</f>
        <v>0</v>
      </c>
      <c r="D1476" s="6">
        <f>CSV!P1475</f>
        <v>0</v>
      </c>
      <c r="F1476">
        <f>CSV!K1475</f>
        <v>0</v>
      </c>
      <c r="G1476">
        <f>CSV!L1475</f>
        <v>0</v>
      </c>
      <c r="H1476" t="str">
        <f>IFERROR(VLOOKUP(G1476,Sheet3!B:C,2,0),"")</f>
        <v/>
      </c>
      <c r="I1476">
        <v>2</v>
      </c>
      <c r="K1476" t="e">
        <f>VLOOKUP(G1476,Sheet3!B:E,4,0)</f>
        <v>#N/A</v>
      </c>
      <c r="O1476" s="10" t="e">
        <f t="shared" si="23"/>
        <v>#N/A</v>
      </c>
      <c r="P1476" s="11" t="e">
        <f>VLOOKUP(C1476,DE_PARA!H:I,2,0)</f>
        <v>#N/A</v>
      </c>
      <c r="Q1476" s="11" t="e">
        <f>VLOOKUP(F1476,'BASE CONTATOS'!C:D,2,0)</f>
        <v>#N/A</v>
      </c>
    </row>
    <row r="1477" spans="2:17" hidden="1" x14ac:dyDescent="0.3">
      <c r="B1477">
        <f>CSV!M1476</f>
        <v>0</v>
      </c>
      <c r="C1477">
        <f>CSV!O1476</f>
        <v>0</v>
      </c>
      <c r="D1477" s="6">
        <f>CSV!P1476</f>
        <v>0</v>
      </c>
      <c r="F1477">
        <f>CSV!K1476</f>
        <v>0</v>
      </c>
      <c r="G1477">
        <f>CSV!L1476</f>
        <v>0</v>
      </c>
      <c r="H1477" t="str">
        <f>IFERROR(VLOOKUP(G1477,Sheet3!B:C,2,0),"")</f>
        <v/>
      </c>
      <c r="I1477">
        <v>7</v>
      </c>
      <c r="K1477" t="e">
        <f>VLOOKUP(G1477,Sheet3!B:E,4,0)</f>
        <v>#N/A</v>
      </c>
      <c r="O1477" s="10" t="e">
        <f t="shared" si="23"/>
        <v>#N/A</v>
      </c>
      <c r="P1477" s="11" t="e">
        <f>VLOOKUP(C1477,DE_PARA!H:I,2,0)</f>
        <v>#N/A</v>
      </c>
      <c r="Q1477" s="11" t="e">
        <f>VLOOKUP(F1477,'BASE CONTATOS'!C:D,2,0)</f>
        <v>#N/A</v>
      </c>
    </row>
    <row r="1478" spans="2:17" hidden="1" x14ac:dyDescent="0.3">
      <c r="B1478">
        <f>CSV!M1477</f>
        <v>0</v>
      </c>
      <c r="C1478">
        <f>CSV!O1477</f>
        <v>0</v>
      </c>
      <c r="D1478" s="6">
        <f>CSV!P1477</f>
        <v>0</v>
      </c>
      <c r="F1478">
        <f>CSV!K1477</f>
        <v>0</v>
      </c>
      <c r="G1478">
        <f>CSV!L1477</f>
        <v>0</v>
      </c>
      <c r="H1478" t="str">
        <f>IFERROR(VLOOKUP(G1478,Sheet3!B:C,2,0),"")</f>
        <v/>
      </c>
      <c r="I1478">
        <v>4</v>
      </c>
      <c r="K1478" t="e">
        <f>VLOOKUP(G1478,Sheet3!B:E,4,0)</f>
        <v>#N/A</v>
      </c>
      <c r="O1478" s="10" t="e">
        <f t="shared" si="23"/>
        <v>#N/A</v>
      </c>
      <c r="P1478" s="11" t="e">
        <f>VLOOKUP(C1478,DE_PARA!H:I,2,0)</f>
        <v>#N/A</v>
      </c>
      <c r="Q1478" s="11" t="e">
        <f>VLOOKUP(F1478,'BASE CONTATOS'!C:D,2,0)</f>
        <v>#N/A</v>
      </c>
    </row>
    <row r="1479" spans="2:17" hidden="1" x14ac:dyDescent="0.3">
      <c r="B1479">
        <f>CSV!M1478</f>
        <v>0</v>
      </c>
      <c r="C1479">
        <f>CSV!O1478</f>
        <v>0</v>
      </c>
      <c r="D1479" s="6">
        <f>CSV!P1478</f>
        <v>0</v>
      </c>
      <c r="F1479">
        <f>CSV!K1478</f>
        <v>0</v>
      </c>
      <c r="G1479">
        <f>CSV!L1478</f>
        <v>0</v>
      </c>
      <c r="H1479" t="str">
        <f>IFERROR(VLOOKUP(G1479,Sheet3!B:C,2,0),"")</f>
        <v/>
      </c>
      <c r="I1479">
        <v>2</v>
      </c>
      <c r="K1479" t="e">
        <f>VLOOKUP(G1479,Sheet3!B:E,4,0)</f>
        <v>#N/A</v>
      </c>
      <c r="O1479" s="10" t="e">
        <f t="shared" si="23"/>
        <v>#N/A</v>
      </c>
      <c r="P1479" s="11" t="e">
        <f>VLOOKUP(C1479,DE_PARA!H:I,2,0)</f>
        <v>#N/A</v>
      </c>
      <c r="Q1479" s="11" t="e">
        <f>VLOOKUP(F1479,'BASE CONTATOS'!C:D,2,0)</f>
        <v>#N/A</v>
      </c>
    </row>
    <row r="1480" spans="2:17" hidden="1" x14ac:dyDescent="0.3">
      <c r="B1480">
        <f>CSV!M1479</f>
        <v>0</v>
      </c>
      <c r="C1480">
        <f>CSV!O1479</f>
        <v>0</v>
      </c>
      <c r="D1480" s="6">
        <f>CSV!P1479</f>
        <v>0</v>
      </c>
      <c r="F1480">
        <f>CSV!K1479</f>
        <v>0</v>
      </c>
      <c r="G1480">
        <f>CSV!L1479</f>
        <v>0</v>
      </c>
      <c r="H1480" t="str">
        <f>IFERROR(VLOOKUP(G1480,Sheet3!B:C,2,0),"")</f>
        <v/>
      </c>
      <c r="I1480">
        <v>9</v>
      </c>
      <c r="K1480" t="e">
        <f>VLOOKUP(G1480,Sheet3!B:E,4,0)</f>
        <v>#N/A</v>
      </c>
      <c r="O1480" s="10" t="e">
        <f t="shared" si="23"/>
        <v>#N/A</v>
      </c>
      <c r="P1480" s="11" t="e">
        <f>VLOOKUP(C1480,DE_PARA!H:I,2,0)</f>
        <v>#N/A</v>
      </c>
      <c r="Q1480" s="11" t="e">
        <f>VLOOKUP(F1480,'BASE CONTATOS'!C:D,2,0)</f>
        <v>#N/A</v>
      </c>
    </row>
    <row r="1481" spans="2:17" hidden="1" x14ac:dyDescent="0.3">
      <c r="B1481">
        <f>CSV!M1480</f>
        <v>0</v>
      </c>
      <c r="C1481">
        <f>CSV!O1480</f>
        <v>0</v>
      </c>
      <c r="D1481" s="6">
        <f>CSV!P1480</f>
        <v>0</v>
      </c>
      <c r="F1481">
        <f>CSV!K1480</f>
        <v>0</v>
      </c>
      <c r="G1481">
        <f>CSV!L1480</f>
        <v>0</v>
      </c>
      <c r="H1481" t="str">
        <f>IFERROR(VLOOKUP(G1481,Sheet3!B:C,2,0),"")</f>
        <v/>
      </c>
      <c r="I1481">
        <v>1</v>
      </c>
      <c r="K1481" t="e">
        <f>VLOOKUP(G1481,Sheet3!B:E,4,0)</f>
        <v>#N/A</v>
      </c>
      <c r="O1481" s="10" t="e">
        <f t="shared" si="23"/>
        <v>#N/A</v>
      </c>
      <c r="P1481" s="11" t="e">
        <f>VLOOKUP(C1481,DE_PARA!H:I,2,0)</f>
        <v>#N/A</v>
      </c>
      <c r="Q1481" s="11" t="e">
        <f>VLOOKUP(F1481,'BASE CONTATOS'!C:D,2,0)</f>
        <v>#N/A</v>
      </c>
    </row>
    <row r="1482" spans="2:17" hidden="1" x14ac:dyDescent="0.3">
      <c r="B1482">
        <f>CSV!M1481</f>
        <v>0</v>
      </c>
      <c r="C1482">
        <f>CSV!O1481</f>
        <v>0</v>
      </c>
      <c r="D1482" s="6">
        <f>CSV!P1481</f>
        <v>0</v>
      </c>
      <c r="F1482">
        <f>CSV!K1481</f>
        <v>0</v>
      </c>
      <c r="G1482">
        <f>CSV!L1481</f>
        <v>0</v>
      </c>
      <c r="H1482" t="str">
        <f>IFERROR(VLOOKUP(G1482,Sheet3!B:C,2,0),"")</f>
        <v/>
      </c>
      <c r="I1482">
        <v>5</v>
      </c>
      <c r="K1482" t="e">
        <f>VLOOKUP(G1482,Sheet3!B:E,4,0)</f>
        <v>#N/A</v>
      </c>
      <c r="O1482" s="10" t="e">
        <f t="shared" si="23"/>
        <v>#N/A</v>
      </c>
      <c r="P1482" s="11" t="e">
        <f>VLOOKUP(C1482,DE_PARA!H:I,2,0)</f>
        <v>#N/A</v>
      </c>
      <c r="Q1482" s="11" t="e">
        <f>VLOOKUP(F1482,'BASE CONTATOS'!C:D,2,0)</f>
        <v>#N/A</v>
      </c>
    </row>
    <row r="1483" spans="2:17" hidden="1" x14ac:dyDescent="0.3">
      <c r="B1483">
        <f>CSV!M1482</f>
        <v>0</v>
      </c>
      <c r="C1483">
        <f>CSV!O1482</f>
        <v>0</v>
      </c>
      <c r="D1483" s="6">
        <f>CSV!P1482</f>
        <v>0</v>
      </c>
      <c r="F1483">
        <f>CSV!K1482</f>
        <v>0</v>
      </c>
      <c r="G1483">
        <f>CSV!L1482</f>
        <v>0</v>
      </c>
      <c r="H1483" t="str">
        <f>IFERROR(VLOOKUP(G1483,Sheet3!B:C,2,0),"")</f>
        <v/>
      </c>
      <c r="I1483">
        <v>7</v>
      </c>
      <c r="K1483" t="e">
        <f>VLOOKUP(G1483,Sheet3!B:E,4,0)</f>
        <v>#N/A</v>
      </c>
      <c r="O1483" s="10" t="e">
        <f t="shared" si="23"/>
        <v>#N/A</v>
      </c>
      <c r="P1483" s="11" t="e">
        <f>VLOOKUP(C1483,DE_PARA!H:I,2,0)</f>
        <v>#N/A</v>
      </c>
      <c r="Q1483" s="11" t="e">
        <f>VLOOKUP(F1483,'BASE CONTATOS'!C:D,2,0)</f>
        <v>#N/A</v>
      </c>
    </row>
    <row r="1484" spans="2:17" hidden="1" x14ac:dyDescent="0.3">
      <c r="B1484">
        <f>CSV!M1483</f>
        <v>0</v>
      </c>
      <c r="C1484">
        <f>CSV!O1483</f>
        <v>0</v>
      </c>
      <c r="D1484" s="6">
        <f>CSV!P1483</f>
        <v>0</v>
      </c>
      <c r="F1484">
        <f>CSV!K1483</f>
        <v>0</v>
      </c>
      <c r="G1484">
        <f>CSV!L1483</f>
        <v>0</v>
      </c>
      <c r="H1484" t="str">
        <f>IFERROR(VLOOKUP(G1484,Sheet3!B:C,2,0),"")</f>
        <v/>
      </c>
      <c r="I1484">
        <v>7</v>
      </c>
      <c r="K1484" t="e">
        <f>VLOOKUP(G1484,Sheet3!B:E,4,0)</f>
        <v>#N/A</v>
      </c>
      <c r="O1484" s="10" t="e">
        <f t="shared" si="23"/>
        <v>#N/A</v>
      </c>
      <c r="P1484" s="11" t="e">
        <f>VLOOKUP(C1484,DE_PARA!H:I,2,0)</f>
        <v>#N/A</v>
      </c>
      <c r="Q1484" s="11" t="e">
        <f>VLOOKUP(F1484,'BASE CONTATOS'!C:D,2,0)</f>
        <v>#N/A</v>
      </c>
    </row>
    <row r="1485" spans="2:17" hidden="1" x14ac:dyDescent="0.3">
      <c r="B1485">
        <f>CSV!M1484</f>
        <v>0</v>
      </c>
      <c r="C1485">
        <f>CSV!O1484</f>
        <v>0</v>
      </c>
      <c r="D1485" s="6">
        <f>CSV!P1484</f>
        <v>0</v>
      </c>
      <c r="F1485">
        <f>CSV!K1484</f>
        <v>0</v>
      </c>
      <c r="G1485">
        <f>CSV!L1484</f>
        <v>0</v>
      </c>
      <c r="H1485" t="str">
        <f>IFERROR(VLOOKUP(G1485,Sheet3!B:C,2,0),"")</f>
        <v/>
      </c>
      <c r="I1485">
        <v>2</v>
      </c>
      <c r="K1485" t="e">
        <f>VLOOKUP(G1485,Sheet3!B:E,4,0)</f>
        <v>#N/A</v>
      </c>
      <c r="O1485" s="10" t="e">
        <f t="shared" si="23"/>
        <v>#N/A</v>
      </c>
      <c r="P1485" s="11" t="e">
        <f>VLOOKUP(C1485,DE_PARA!H:I,2,0)</f>
        <v>#N/A</v>
      </c>
      <c r="Q1485" s="11" t="e">
        <f>VLOOKUP(F1485,'BASE CONTATOS'!C:D,2,0)</f>
        <v>#N/A</v>
      </c>
    </row>
    <row r="1486" spans="2:17" hidden="1" x14ac:dyDescent="0.3">
      <c r="B1486">
        <f>CSV!M1485</f>
        <v>0</v>
      </c>
      <c r="C1486">
        <f>CSV!O1485</f>
        <v>0</v>
      </c>
      <c r="D1486" s="6">
        <f>CSV!P1485</f>
        <v>0</v>
      </c>
      <c r="F1486">
        <f>CSV!K1485</f>
        <v>0</v>
      </c>
      <c r="G1486">
        <f>CSV!L1485</f>
        <v>0</v>
      </c>
      <c r="H1486" t="str">
        <f>IFERROR(VLOOKUP(G1486,Sheet3!B:C,2,0),"")</f>
        <v/>
      </c>
      <c r="I1486">
        <v>7</v>
      </c>
      <c r="K1486" t="e">
        <f>VLOOKUP(G1486,Sheet3!B:E,4,0)</f>
        <v>#N/A</v>
      </c>
      <c r="O1486" s="10" t="e">
        <f t="shared" si="23"/>
        <v>#N/A</v>
      </c>
      <c r="P1486" s="11" t="e">
        <f>VLOOKUP(C1486,DE_PARA!H:I,2,0)</f>
        <v>#N/A</v>
      </c>
      <c r="Q1486" s="11" t="e">
        <f>VLOOKUP(F1486,'BASE CONTATOS'!C:D,2,0)</f>
        <v>#N/A</v>
      </c>
    </row>
    <row r="1487" spans="2:17" hidden="1" x14ac:dyDescent="0.3">
      <c r="B1487">
        <f>CSV!M1486</f>
        <v>0</v>
      </c>
      <c r="C1487">
        <f>CSV!O1486</f>
        <v>0</v>
      </c>
      <c r="D1487" s="6">
        <f>CSV!P1486</f>
        <v>0</v>
      </c>
      <c r="F1487">
        <f>CSV!K1486</f>
        <v>0</v>
      </c>
      <c r="G1487">
        <f>CSV!L1486</f>
        <v>0</v>
      </c>
      <c r="H1487" t="str">
        <f>IFERROR(VLOOKUP(G1487,Sheet3!B:C,2,0),"")</f>
        <v/>
      </c>
      <c r="I1487">
        <v>9</v>
      </c>
      <c r="K1487" t="e">
        <f>VLOOKUP(G1487,Sheet3!B:E,4,0)</f>
        <v>#N/A</v>
      </c>
      <c r="O1487" s="10" t="e">
        <f t="shared" si="23"/>
        <v>#N/A</v>
      </c>
      <c r="P1487" s="11" t="e">
        <f>VLOOKUP(C1487,DE_PARA!H:I,2,0)</f>
        <v>#N/A</v>
      </c>
      <c r="Q1487" s="11" t="e">
        <f>VLOOKUP(F1487,'BASE CONTATOS'!C:D,2,0)</f>
        <v>#N/A</v>
      </c>
    </row>
    <row r="1488" spans="2:17" hidden="1" x14ac:dyDescent="0.3">
      <c r="B1488">
        <f>CSV!M1487</f>
        <v>0</v>
      </c>
      <c r="C1488">
        <f>CSV!O1487</f>
        <v>0</v>
      </c>
      <c r="D1488" s="6">
        <f>CSV!P1487</f>
        <v>0</v>
      </c>
      <c r="F1488">
        <f>CSV!K1487</f>
        <v>0</v>
      </c>
      <c r="G1488">
        <f>CSV!L1487</f>
        <v>0</v>
      </c>
      <c r="H1488" t="str">
        <f>IFERROR(VLOOKUP(G1488,Sheet3!B:C,2,0),"")</f>
        <v/>
      </c>
      <c r="I1488">
        <v>7</v>
      </c>
      <c r="K1488" t="e">
        <f>VLOOKUP(G1488,Sheet3!B:E,4,0)</f>
        <v>#N/A</v>
      </c>
      <c r="O1488" s="10" t="e">
        <f t="shared" si="23"/>
        <v>#N/A</v>
      </c>
      <c r="P1488" s="11" t="e">
        <f>VLOOKUP(C1488,DE_PARA!H:I,2,0)</f>
        <v>#N/A</v>
      </c>
      <c r="Q1488" s="11" t="e">
        <f>VLOOKUP(F1488,'BASE CONTATOS'!C:D,2,0)</f>
        <v>#N/A</v>
      </c>
    </row>
    <row r="1489" spans="2:17" hidden="1" x14ac:dyDescent="0.3">
      <c r="B1489">
        <f>CSV!M1488</f>
        <v>0</v>
      </c>
      <c r="C1489">
        <f>CSV!O1488</f>
        <v>0</v>
      </c>
      <c r="D1489" s="6">
        <f>CSV!P1488</f>
        <v>0</v>
      </c>
      <c r="F1489">
        <f>CSV!K1488</f>
        <v>0</v>
      </c>
      <c r="G1489">
        <f>CSV!L1488</f>
        <v>0</v>
      </c>
      <c r="H1489" t="str">
        <f>IFERROR(VLOOKUP(G1489,Sheet3!B:C,2,0),"")</f>
        <v/>
      </c>
      <c r="I1489">
        <v>9</v>
      </c>
      <c r="K1489" t="e">
        <f>VLOOKUP(G1489,Sheet3!B:E,4,0)</f>
        <v>#N/A</v>
      </c>
      <c r="O1489" s="10" t="e">
        <f t="shared" si="23"/>
        <v>#N/A</v>
      </c>
      <c r="P1489" s="11" t="e">
        <f>VLOOKUP(C1489,DE_PARA!H:I,2,0)</f>
        <v>#N/A</v>
      </c>
      <c r="Q1489" s="11" t="e">
        <f>VLOOKUP(F1489,'BASE CONTATOS'!C:D,2,0)</f>
        <v>#N/A</v>
      </c>
    </row>
    <row r="1490" spans="2:17" hidden="1" x14ac:dyDescent="0.3">
      <c r="B1490">
        <f>CSV!M1489</f>
        <v>0</v>
      </c>
      <c r="C1490">
        <f>CSV!O1489</f>
        <v>0</v>
      </c>
      <c r="D1490" s="6">
        <f>CSV!P1489</f>
        <v>0</v>
      </c>
      <c r="F1490">
        <f>CSV!K1489</f>
        <v>0</v>
      </c>
      <c r="G1490">
        <f>CSV!L1489</f>
        <v>0</v>
      </c>
      <c r="H1490" t="str">
        <f>IFERROR(VLOOKUP(G1490,Sheet3!B:C,2,0),"")</f>
        <v/>
      </c>
      <c r="I1490">
        <v>2</v>
      </c>
      <c r="K1490" t="e">
        <f>VLOOKUP(G1490,Sheet3!B:E,4,0)</f>
        <v>#N/A</v>
      </c>
      <c r="O1490" s="10" t="e">
        <f t="shared" si="23"/>
        <v>#N/A</v>
      </c>
      <c r="P1490" s="11" t="e">
        <f>VLOOKUP(C1490,DE_PARA!H:I,2,0)</f>
        <v>#N/A</v>
      </c>
      <c r="Q1490" s="11" t="e">
        <f>VLOOKUP(F1490,'BASE CONTATOS'!C:D,2,0)</f>
        <v>#N/A</v>
      </c>
    </row>
    <row r="1491" spans="2:17" hidden="1" x14ac:dyDescent="0.3">
      <c r="B1491">
        <f>CSV!M1490</f>
        <v>0</v>
      </c>
      <c r="C1491">
        <f>CSV!O1490</f>
        <v>0</v>
      </c>
      <c r="D1491" s="6">
        <f>CSV!P1490</f>
        <v>0</v>
      </c>
      <c r="F1491">
        <f>CSV!K1490</f>
        <v>0</v>
      </c>
      <c r="G1491">
        <f>CSV!L1490</f>
        <v>0</v>
      </c>
      <c r="H1491" t="str">
        <f>IFERROR(VLOOKUP(G1491,Sheet3!B:C,2,0),"")</f>
        <v/>
      </c>
      <c r="I1491">
        <v>7</v>
      </c>
      <c r="K1491" t="e">
        <f>VLOOKUP(G1491,Sheet3!B:E,4,0)</f>
        <v>#N/A</v>
      </c>
      <c r="O1491" s="10" t="e">
        <f t="shared" si="23"/>
        <v>#N/A</v>
      </c>
      <c r="P1491" s="11" t="e">
        <f>VLOOKUP(C1491,DE_PARA!H:I,2,0)</f>
        <v>#N/A</v>
      </c>
      <c r="Q1491" s="11" t="e">
        <f>VLOOKUP(F1491,'BASE CONTATOS'!C:D,2,0)</f>
        <v>#N/A</v>
      </c>
    </row>
    <row r="1492" spans="2:17" hidden="1" x14ac:dyDescent="0.3">
      <c r="B1492">
        <f>CSV!M1491</f>
        <v>0</v>
      </c>
      <c r="C1492">
        <f>CSV!O1491</f>
        <v>0</v>
      </c>
      <c r="D1492" s="6">
        <f>CSV!P1491</f>
        <v>0</v>
      </c>
      <c r="F1492">
        <f>CSV!K1491</f>
        <v>0</v>
      </c>
      <c r="G1492">
        <f>CSV!L1491</f>
        <v>0</v>
      </c>
      <c r="H1492" t="str">
        <f>IFERROR(VLOOKUP(G1492,Sheet3!B:C,2,0),"")</f>
        <v/>
      </c>
      <c r="I1492">
        <v>4</v>
      </c>
      <c r="K1492" t="e">
        <f>VLOOKUP(G1492,Sheet3!B:E,4,0)</f>
        <v>#N/A</v>
      </c>
      <c r="O1492" s="10" t="e">
        <f t="shared" si="23"/>
        <v>#N/A</v>
      </c>
      <c r="P1492" s="11" t="e">
        <f>VLOOKUP(C1492,DE_PARA!H:I,2,0)</f>
        <v>#N/A</v>
      </c>
      <c r="Q1492" s="11" t="e">
        <f>VLOOKUP(F1492,'BASE CONTATOS'!C:D,2,0)</f>
        <v>#N/A</v>
      </c>
    </row>
    <row r="1493" spans="2:17" hidden="1" x14ac:dyDescent="0.3">
      <c r="B1493">
        <f>CSV!M1492</f>
        <v>0</v>
      </c>
      <c r="C1493">
        <f>CSV!O1492</f>
        <v>0</v>
      </c>
      <c r="D1493" s="6">
        <f>CSV!P1492</f>
        <v>0</v>
      </c>
      <c r="F1493">
        <f>CSV!K1492</f>
        <v>0</v>
      </c>
      <c r="G1493">
        <f>CSV!L1492</f>
        <v>0</v>
      </c>
      <c r="H1493" t="str">
        <f>IFERROR(VLOOKUP(G1493,Sheet3!B:C,2,0),"")</f>
        <v/>
      </c>
      <c r="I1493">
        <v>10</v>
      </c>
      <c r="K1493" t="e">
        <f>VLOOKUP(G1493,Sheet3!B:E,4,0)</f>
        <v>#N/A</v>
      </c>
      <c r="O1493" s="10" t="e">
        <f t="shared" si="23"/>
        <v>#N/A</v>
      </c>
      <c r="P1493" s="11" t="e">
        <f>VLOOKUP(C1493,DE_PARA!H:I,2,0)</f>
        <v>#N/A</v>
      </c>
      <c r="Q1493" s="11" t="e">
        <f>VLOOKUP(F1493,'BASE CONTATOS'!C:D,2,0)</f>
        <v>#N/A</v>
      </c>
    </row>
    <row r="1494" spans="2:17" hidden="1" x14ac:dyDescent="0.3">
      <c r="B1494">
        <f>CSV!M1493</f>
        <v>0</v>
      </c>
      <c r="C1494">
        <f>CSV!O1493</f>
        <v>0</v>
      </c>
      <c r="D1494" s="6">
        <f>CSV!P1493</f>
        <v>0</v>
      </c>
      <c r="F1494">
        <f>CSV!K1493</f>
        <v>0</v>
      </c>
      <c r="G1494">
        <f>CSV!L1493</f>
        <v>0</v>
      </c>
      <c r="H1494" t="str">
        <f>IFERROR(VLOOKUP(G1494,Sheet3!B:C,2,0),"")</f>
        <v/>
      </c>
      <c r="I1494">
        <v>1</v>
      </c>
      <c r="K1494" t="e">
        <f>VLOOKUP(G1494,Sheet3!B:E,4,0)</f>
        <v>#N/A</v>
      </c>
      <c r="O1494" s="10" t="e">
        <f t="shared" si="23"/>
        <v>#N/A</v>
      </c>
      <c r="P1494" s="11" t="e">
        <f>VLOOKUP(C1494,DE_PARA!H:I,2,0)</f>
        <v>#N/A</v>
      </c>
      <c r="Q1494" s="11" t="e">
        <f>VLOOKUP(F1494,'BASE CONTATOS'!C:D,2,0)</f>
        <v>#N/A</v>
      </c>
    </row>
    <row r="1495" spans="2:17" hidden="1" x14ac:dyDescent="0.3">
      <c r="B1495">
        <f>CSV!M1494</f>
        <v>0</v>
      </c>
      <c r="C1495">
        <f>CSV!O1494</f>
        <v>0</v>
      </c>
      <c r="D1495" s="6">
        <f>CSV!P1494</f>
        <v>0</v>
      </c>
      <c r="F1495">
        <f>CSV!K1494</f>
        <v>0</v>
      </c>
      <c r="G1495">
        <f>CSV!L1494</f>
        <v>0</v>
      </c>
      <c r="H1495" t="str">
        <f>IFERROR(VLOOKUP(G1495,Sheet3!B:C,2,0),"")</f>
        <v/>
      </c>
      <c r="I1495">
        <v>3</v>
      </c>
      <c r="K1495" t="e">
        <f>VLOOKUP(G1495,Sheet3!B:E,4,0)</f>
        <v>#N/A</v>
      </c>
      <c r="O1495" s="10" t="e">
        <f t="shared" si="23"/>
        <v>#N/A</v>
      </c>
      <c r="P1495" s="11" t="e">
        <f>VLOOKUP(C1495,DE_PARA!H:I,2,0)</f>
        <v>#N/A</v>
      </c>
      <c r="Q1495" s="11" t="e">
        <f>VLOOKUP(F1495,'BASE CONTATOS'!C:D,2,0)</f>
        <v>#N/A</v>
      </c>
    </row>
    <row r="1496" spans="2:17" hidden="1" x14ac:dyDescent="0.3">
      <c r="B1496">
        <f>CSV!M1495</f>
        <v>0</v>
      </c>
      <c r="C1496">
        <f>CSV!O1495</f>
        <v>0</v>
      </c>
      <c r="D1496" s="6">
        <f>CSV!P1495</f>
        <v>0</v>
      </c>
      <c r="F1496">
        <f>CSV!K1495</f>
        <v>0</v>
      </c>
      <c r="G1496">
        <f>CSV!L1495</f>
        <v>0</v>
      </c>
      <c r="H1496" t="str">
        <f>IFERROR(VLOOKUP(G1496,Sheet3!B:C,2,0),"")</f>
        <v/>
      </c>
      <c r="I1496">
        <v>3</v>
      </c>
      <c r="K1496" t="e">
        <f>VLOOKUP(G1496,Sheet3!B:E,4,0)</f>
        <v>#N/A</v>
      </c>
      <c r="O1496" s="10" t="e">
        <f t="shared" si="23"/>
        <v>#N/A</v>
      </c>
      <c r="P1496" s="11" t="e">
        <f>VLOOKUP(C1496,DE_PARA!H:I,2,0)</f>
        <v>#N/A</v>
      </c>
      <c r="Q1496" s="11" t="e">
        <f>VLOOKUP(F1496,'BASE CONTATOS'!C:D,2,0)</f>
        <v>#N/A</v>
      </c>
    </row>
    <row r="1497" spans="2:17" hidden="1" x14ac:dyDescent="0.3">
      <c r="B1497">
        <f>CSV!M1496</f>
        <v>0</v>
      </c>
      <c r="C1497">
        <f>CSV!O1496</f>
        <v>0</v>
      </c>
      <c r="D1497" s="6">
        <f>CSV!P1496</f>
        <v>0</v>
      </c>
      <c r="F1497">
        <f>CSV!K1496</f>
        <v>0</v>
      </c>
      <c r="G1497">
        <f>CSV!L1496</f>
        <v>0</v>
      </c>
      <c r="H1497" t="str">
        <f>IFERROR(VLOOKUP(G1497,Sheet3!B:C,2,0),"")</f>
        <v/>
      </c>
      <c r="I1497">
        <v>1</v>
      </c>
      <c r="K1497" t="e">
        <f>VLOOKUP(G1497,Sheet3!B:E,4,0)</f>
        <v>#N/A</v>
      </c>
      <c r="O1497" s="10" t="e">
        <f t="shared" si="23"/>
        <v>#N/A</v>
      </c>
      <c r="P1497" s="11" t="e">
        <f>VLOOKUP(C1497,DE_PARA!H:I,2,0)</f>
        <v>#N/A</v>
      </c>
      <c r="Q1497" s="11" t="e">
        <f>VLOOKUP(F1497,'BASE CONTATOS'!C:D,2,0)</f>
        <v>#N/A</v>
      </c>
    </row>
    <row r="1498" spans="2:17" hidden="1" x14ac:dyDescent="0.3">
      <c r="B1498">
        <f>CSV!M1497</f>
        <v>0</v>
      </c>
      <c r="C1498">
        <f>CSV!O1497</f>
        <v>0</v>
      </c>
      <c r="D1498" s="6">
        <f>CSV!P1497</f>
        <v>0</v>
      </c>
      <c r="F1498">
        <f>CSV!K1497</f>
        <v>0</v>
      </c>
      <c r="G1498">
        <f>CSV!L1497</f>
        <v>0</v>
      </c>
      <c r="H1498" t="str">
        <f>IFERROR(VLOOKUP(G1498,Sheet3!B:C,2,0),"")</f>
        <v/>
      </c>
      <c r="I1498">
        <v>2</v>
      </c>
      <c r="K1498" t="e">
        <f>VLOOKUP(G1498,Sheet3!B:E,4,0)</f>
        <v>#N/A</v>
      </c>
      <c r="O1498" s="10" t="e">
        <f t="shared" si="23"/>
        <v>#N/A</v>
      </c>
      <c r="P1498" s="11" t="e">
        <f>VLOOKUP(C1498,DE_PARA!H:I,2,0)</f>
        <v>#N/A</v>
      </c>
      <c r="Q1498" s="11" t="e">
        <f>VLOOKUP(F1498,'BASE CONTATOS'!C:D,2,0)</f>
        <v>#N/A</v>
      </c>
    </row>
    <row r="1499" spans="2:17" hidden="1" x14ac:dyDescent="0.3">
      <c r="B1499">
        <f>CSV!M1498</f>
        <v>0</v>
      </c>
      <c r="C1499">
        <f>CSV!O1498</f>
        <v>0</v>
      </c>
      <c r="D1499" s="6">
        <f>CSV!P1498</f>
        <v>0</v>
      </c>
      <c r="F1499">
        <f>CSV!K1498</f>
        <v>0</v>
      </c>
      <c r="G1499">
        <f>CSV!L1498</f>
        <v>0</v>
      </c>
      <c r="H1499" t="str">
        <f>IFERROR(VLOOKUP(G1499,Sheet3!B:C,2,0),"")</f>
        <v/>
      </c>
      <c r="I1499">
        <v>7</v>
      </c>
      <c r="K1499" t="e">
        <f>VLOOKUP(G1499,Sheet3!B:E,4,0)</f>
        <v>#N/A</v>
      </c>
      <c r="O1499" s="10" t="e">
        <f t="shared" si="23"/>
        <v>#N/A</v>
      </c>
      <c r="P1499" s="11" t="e">
        <f>VLOOKUP(C1499,DE_PARA!H:I,2,0)</f>
        <v>#N/A</v>
      </c>
      <c r="Q1499" s="11" t="e">
        <f>VLOOKUP(F1499,'BASE CONTATOS'!C:D,2,0)</f>
        <v>#N/A</v>
      </c>
    </row>
    <row r="1500" spans="2:17" hidden="1" x14ac:dyDescent="0.3">
      <c r="B1500">
        <f>CSV!M1499</f>
        <v>0</v>
      </c>
      <c r="C1500">
        <f>CSV!O1499</f>
        <v>0</v>
      </c>
      <c r="D1500" s="6">
        <f>CSV!P1499</f>
        <v>0</v>
      </c>
      <c r="F1500">
        <f>CSV!K1499</f>
        <v>0</v>
      </c>
      <c r="G1500">
        <f>CSV!L1499</f>
        <v>0</v>
      </c>
      <c r="H1500" t="str">
        <f>IFERROR(VLOOKUP(G1500,Sheet3!B:C,2,0),"")</f>
        <v/>
      </c>
      <c r="I1500">
        <v>2</v>
      </c>
      <c r="K1500" t="e">
        <f>VLOOKUP(G1500,Sheet3!B:E,4,0)</f>
        <v>#N/A</v>
      </c>
      <c r="O1500" s="10" t="e">
        <f t="shared" si="23"/>
        <v>#N/A</v>
      </c>
      <c r="P1500" s="11" t="e">
        <f>VLOOKUP(C1500,DE_PARA!H:I,2,0)</f>
        <v>#N/A</v>
      </c>
      <c r="Q1500" s="11" t="e">
        <f>VLOOKUP(F1500,'BASE CONTATOS'!C:D,2,0)</f>
        <v>#N/A</v>
      </c>
    </row>
    <row r="1501" spans="2:17" hidden="1" x14ac:dyDescent="0.3">
      <c r="B1501">
        <f>CSV!M1500</f>
        <v>0</v>
      </c>
      <c r="C1501">
        <f>CSV!O1500</f>
        <v>0</v>
      </c>
      <c r="D1501" s="6">
        <f>CSV!P1500</f>
        <v>0</v>
      </c>
      <c r="F1501">
        <f>CSV!K1500</f>
        <v>0</v>
      </c>
      <c r="G1501">
        <f>CSV!L1500</f>
        <v>0</v>
      </c>
      <c r="H1501" t="str">
        <f>IFERROR(VLOOKUP(G1501,Sheet3!B:C,2,0),"")</f>
        <v/>
      </c>
      <c r="I1501">
        <v>7</v>
      </c>
      <c r="K1501" t="e">
        <f>VLOOKUP(G1501,Sheet3!B:E,4,0)</f>
        <v>#N/A</v>
      </c>
      <c r="O1501" s="10" t="e">
        <f t="shared" si="23"/>
        <v>#N/A</v>
      </c>
      <c r="P1501" s="11" t="e">
        <f>VLOOKUP(C1501,DE_PARA!H:I,2,0)</f>
        <v>#N/A</v>
      </c>
      <c r="Q1501" s="11" t="e">
        <f>VLOOKUP(F1501,'BASE CONTATOS'!C:D,2,0)</f>
        <v>#N/A</v>
      </c>
    </row>
    <row r="1502" spans="2:17" hidden="1" x14ac:dyDescent="0.3">
      <c r="B1502">
        <f>CSV!M1501</f>
        <v>0</v>
      </c>
      <c r="C1502">
        <f>CSV!O1501</f>
        <v>0</v>
      </c>
      <c r="D1502" s="6">
        <f>CSV!P1501</f>
        <v>0</v>
      </c>
      <c r="F1502">
        <f>CSV!K1501</f>
        <v>0</v>
      </c>
      <c r="G1502">
        <f>CSV!L1501</f>
        <v>0</v>
      </c>
      <c r="H1502" t="str">
        <f>IFERROR(VLOOKUP(G1502,Sheet3!B:C,2,0),"")</f>
        <v/>
      </c>
      <c r="I1502">
        <v>9</v>
      </c>
      <c r="K1502" t="e">
        <f>VLOOKUP(G1502,Sheet3!B:E,4,0)</f>
        <v>#N/A</v>
      </c>
      <c r="O1502" s="10" t="e">
        <f t="shared" si="23"/>
        <v>#N/A</v>
      </c>
      <c r="P1502" s="11" t="e">
        <f>VLOOKUP(C1502,DE_PARA!H:I,2,0)</f>
        <v>#N/A</v>
      </c>
      <c r="Q1502" s="11" t="e">
        <f>VLOOKUP(F1502,'BASE CONTATOS'!C:D,2,0)</f>
        <v>#N/A</v>
      </c>
    </row>
    <row r="1503" spans="2:17" hidden="1" x14ac:dyDescent="0.3">
      <c r="B1503">
        <f>CSV!M1502</f>
        <v>0</v>
      </c>
      <c r="C1503">
        <f>CSV!O1502</f>
        <v>0</v>
      </c>
      <c r="D1503" s="6">
        <f>CSV!P1502</f>
        <v>0</v>
      </c>
      <c r="F1503">
        <f>CSV!K1502</f>
        <v>0</v>
      </c>
      <c r="G1503">
        <f>CSV!L1502</f>
        <v>0</v>
      </c>
      <c r="H1503" t="str">
        <f>IFERROR(VLOOKUP(G1503,Sheet3!B:C,2,0),"")</f>
        <v/>
      </c>
      <c r="I1503">
        <v>6</v>
      </c>
      <c r="K1503" t="e">
        <f>VLOOKUP(G1503,Sheet3!B:E,4,0)</f>
        <v>#N/A</v>
      </c>
      <c r="O1503" s="10" t="e">
        <f t="shared" si="23"/>
        <v>#N/A</v>
      </c>
      <c r="P1503" s="11" t="e">
        <f>VLOOKUP(C1503,DE_PARA!H:I,2,0)</f>
        <v>#N/A</v>
      </c>
      <c r="Q1503" s="11" t="e">
        <f>VLOOKUP(F1503,'BASE CONTATOS'!C:D,2,0)</f>
        <v>#N/A</v>
      </c>
    </row>
    <row r="1504" spans="2:17" hidden="1" x14ac:dyDescent="0.3">
      <c r="B1504">
        <f>CSV!M1503</f>
        <v>0</v>
      </c>
      <c r="C1504">
        <f>CSV!O1503</f>
        <v>0</v>
      </c>
      <c r="D1504" s="6">
        <f>CSV!P1503</f>
        <v>0</v>
      </c>
      <c r="F1504">
        <f>CSV!K1503</f>
        <v>0</v>
      </c>
      <c r="G1504">
        <f>CSV!L1503</f>
        <v>0</v>
      </c>
      <c r="H1504" t="str">
        <f>IFERROR(VLOOKUP(G1504,Sheet3!B:C,2,0),"")</f>
        <v/>
      </c>
      <c r="I1504">
        <v>9</v>
      </c>
      <c r="K1504" t="e">
        <f>VLOOKUP(G1504,Sheet3!B:E,4,0)</f>
        <v>#N/A</v>
      </c>
      <c r="O1504" s="10" t="e">
        <f t="shared" si="23"/>
        <v>#N/A</v>
      </c>
      <c r="P1504" s="11" t="e">
        <f>VLOOKUP(C1504,DE_PARA!H:I,2,0)</f>
        <v>#N/A</v>
      </c>
      <c r="Q1504" s="11" t="e">
        <f>VLOOKUP(F1504,'BASE CONTATOS'!C:D,2,0)</f>
        <v>#N/A</v>
      </c>
    </row>
    <row r="1505" spans="2:17" hidden="1" x14ac:dyDescent="0.3">
      <c r="B1505">
        <f>CSV!M1504</f>
        <v>0</v>
      </c>
      <c r="C1505">
        <f>CSV!O1504</f>
        <v>0</v>
      </c>
      <c r="D1505" s="6">
        <f>CSV!P1504</f>
        <v>0</v>
      </c>
      <c r="F1505">
        <f>CSV!K1504</f>
        <v>0</v>
      </c>
      <c r="G1505">
        <f>CSV!L1504</f>
        <v>0</v>
      </c>
      <c r="H1505" t="str">
        <f>IFERROR(VLOOKUP(G1505,Sheet3!B:C,2,0),"")</f>
        <v/>
      </c>
      <c r="I1505">
        <v>10</v>
      </c>
      <c r="K1505" t="e">
        <f>VLOOKUP(G1505,Sheet3!B:E,4,0)</f>
        <v>#N/A</v>
      </c>
      <c r="O1505" s="10" t="e">
        <f t="shared" si="23"/>
        <v>#N/A</v>
      </c>
      <c r="P1505" s="11" t="e">
        <f>VLOOKUP(C1505,DE_PARA!H:I,2,0)</f>
        <v>#N/A</v>
      </c>
      <c r="Q1505" s="11" t="e">
        <f>VLOOKUP(F1505,'BASE CONTATOS'!C:D,2,0)</f>
        <v>#N/A</v>
      </c>
    </row>
    <row r="1506" spans="2:17" hidden="1" x14ac:dyDescent="0.3">
      <c r="B1506">
        <f>CSV!M1505</f>
        <v>0</v>
      </c>
      <c r="C1506">
        <f>CSV!O1505</f>
        <v>0</v>
      </c>
      <c r="D1506" s="6">
        <f>CSV!P1505</f>
        <v>0</v>
      </c>
      <c r="F1506">
        <f>CSV!K1505</f>
        <v>0</v>
      </c>
      <c r="G1506">
        <f>CSV!L1505</f>
        <v>0</v>
      </c>
      <c r="H1506" t="str">
        <f>IFERROR(VLOOKUP(G1506,Sheet3!B:C,2,0),"")</f>
        <v/>
      </c>
      <c r="I1506">
        <v>5</v>
      </c>
      <c r="K1506" t="e">
        <f>VLOOKUP(G1506,Sheet3!B:E,4,0)</f>
        <v>#N/A</v>
      </c>
      <c r="O1506" s="10" t="e">
        <f t="shared" si="23"/>
        <v>#N/A</v>
      </c>
      <c r="P1506" s="11" t="e">
        <f>VLOOKUP(C1506,DE_PARA!H:I,2,0)</f>
        <v>#N/A</v>
      </c>
      <c r="Q1506" s="11" t="e">
        <f>VLOOKUP(F1506,'BASE CONTATOS'!C:D,2,0)</f>
        <v>#N/A</v>
      </c>
    </row>
    <row r="1507" spans="2:17" hidden="1" x14ac:dyDescent="0.3">
      <c r="B1507">
        <f>CSV!M1506</f>
        <v>0</v>
      </c>
      <c r="C1507">
        <f>CSV!O1506</f>
        <v>0</v>
      </c>
      <c r="D1507" s="6">
        <f>CSV!P1506</f>
        <v>0</v>
      </c>
      <c r="F1507">
        <f>CSV!K1506</f>
        <v>0</v>
      </c>
      <c r="G1507">
        <f>CSV!L1506</f>
        <v>0</v>
      </c>
      <c r="H1507" t="str">
        <f>IFERROR(VLOOKUP(G1507,Sheet3!B:C,2,0),"")</f>
        <v/>
      </c>
      <c r="I1507">
        <v>6</v>
      </c>
      <c r="K1507" t="e">
        <f>VLOOKUP(G1507,Sheet3!B:E,4,0)</f>
        <v>#N/A</v>
      </c>
      <c r="O1507" s="10" t="e">
        <f t="shared" si="23"/>
        <v>#N/A</v>
      </c>
      <c r="P1507" s="11" t="e">
        <f>VLOOKUP(C1507,DE_PARA!H:I,2,0)</f>
        <v>#N/A</v>
      </c>
      <c r="Q1507" s="11" t="e">
        <f>VLOOKUP(F1507,'BASE CONTATOS'!C:D,2,0)</f>
        <v>#N/A</v>
      </c>
    </row>
    <row r="1508" spans="2:17" hidden="1" x14ac:dyDescent="0.3">
      <c r="B1508">
        <f>CSV!M1507</f>
        <v>0</v>
      </c>
      <c r="C1508">
        <f>CSV!O1507</f>
        <v>0</v>
      </c>
      <c r="D1508" s="6">
        <f>CSV!P1507</f>
        <v>0</v>
      </c>
      <c r="F1508">
        <f>CSV!K1507</f>
        <v>0</v>
      </c>
      <c r="G1508">
        <f>CSV!L1507</f>
        <v>0</v>
      </c>
      <c r="H1508" t="str">
        <f>IFERROR(VLOOKUP(G1508,Sheet3!B:C,2,0),"")</f>
        <v/>
      </c>
      <c r="I1508">
        <v>1</v>
      </c>
      <c r="K1508" t="e">
        <f>VLOOKUP(G1508,Sheet3!B:E,4,0)</f>
        <v>#N/A</v>
      </c>
      <c r="O1508" s="10" t="e">
        <f t="shared" si="23"/>
        <v>#N/A</v>
      </c>
      <c r="P1508" s="11" t="e">
        <f>VLOOKUP(C1508,DE_PARA!H:I,2,0)</f>
        <v>#N/A</v>
      </c>
      <c r="Q1508" s="11" t="e">
        <f>VLOOKUP(F1508,'BASE CONTATOS'!C:D,2,0)</f>
        <v>#N/A</v>
      </c>
    </row>
    <row r="1509" spans="2:17" hidden="1" x14ac:dyDescent="0.3">
      <c r="B1509">
        <f>CSV!M1508</f>
        <v>0</v>
      </c>
      <c r="C1509">
        <f>CSV!O1508</f>
        <v>0</v>
      </c>
      <c r="D1509" s="6">
        <f>CSV!P1508</f>
        <v>0</v>
      </c>
      <c r="F1509">
        <f>CSV!K1508</f>
        <v>0</v>
      </c>
      <c r="G1509">
        <f>CSV!L1508</f>
        <v>0</v>
      </c>
      <c r="H1509" t="str">
        <f>IFERROR(VLOOKUP(G1509,Sheet3!B:C,2,0),"")</f>
        <v/>
      </c>
      <c r="I1509">
        <v>6</v>
      </c>
      <c r="K1509" t="e">
        <f>VLOOKUP(G1509,Sheet3!B:E,4,0)</f>
        <v>#N/A</v>
      </c>
      <c r="O1509" s="10" t="e">
        <f t="shared" si="23"/>
        <v>#N/A</v>
      </c>
      <c r="P1509" s="11" t="e">
        <f>VLOOKUP(C1509,DE_PARA!H:I,2,0)</f>
        <v>#N/A</v>
      </c>
      <c r="Q1509" s="11" t="e">
        <f>VLOOKUP(F1509,'BASE CONTATOS'!C:D,2,0)</f>
        <v>#N/A</v>
      </c>
    </row>
    <row r="1510" spans="2:17" hidden="1" x14ac:dyDescent="0.3">
      <c r="B1510">
        <f>CSV!M1509</f>
        <v>0</v>
      </c>
      <c r="C1510">
        <f>CSV!O1509</f>
        <v>0</v>
      </c>
      <c r="D1510" s="6">
        <f>CSV!P1509</f>
        <v>0</v>
      </c>
      <c r="F1510">
        <f>CSV!K1509</f>
        <v>0</v>
      </c>
      <c r="G1510">
        <f>CSV!L1509</f>
        <v>0</v>
      </c>
      <c r="H1510" t="str">
        <f>IFERROR(VLOOKUP(G1510,Sheet3!B:C,2,0),"")</f>
        <v/>
      </c>
      <c r="I1510">
        <v>4</v>
      </c>
      <c r="K1510" t="e">
        <f>VLOOKUP(G1510,Sheet3!B:E,4,0)</f>
        <v>#N/A</v>
      </c>
      <c r="O1510" s="10" t="e">
        <f t="shared" si="23"/>
        <v>#N/A</v>
      </c>
      <c r="P1510" s="11" t="e">
        <f>VLOOKUP(C1510,DE_PARA!H:I,2,0)</f>
        <v>#N/A</v>
      </c>
      <c r="Q1510" s="11" t="e">
        <f>VLOOKUP(F1510,'BASE CONTATOS'!C:D,2,0)</f>
        <v>#N/A</v>
      </c>
    </row>
    <row r="1511" spans="2:17" hidden="1" x14ac:dyDescent="0.3">
      <c r="B1511">
        <f>CSV!M1510</f>
        <v>0</v>
      </c>
      <c r="C1511">
        <f>CSV!O1510</f>
        <v>0</v>
      </c>
      <c r="D1511" s="6">
        <f>CSV!P1510</f>
        <v>0</v>
      </c>
      <c r="F1511">
        <f>CSV!K1510</f>
        <v>0</v>
      </c>
      <c r="G1511">
        <f>CSV!L1510</f>
        <v>0</v>
      </c>
      <c r="H1511" t="str">
        <f>IFERROR(VLOOKUP(G1511,Sheet3!B:C,2,0),"")</f>
        <v/>
      </c>
      <c r="I1511">
        <v>6</v>
      </c>
      <c r="K1511" t="e">
        <f>VLOOKUP(G1511,Sheet3!B:E,4,0)</f>
        <v>#N/A</v>
      </c>
      <c r="O1511" s="10" t="e">
        <f t="shared" si="23"/>
        <v>#N/A</v>
      </c>
      <c r="P1511" s="11" t="e">
        <f>VLOOKUP(C1511,DE_PARA!H:I,2,0)</f>
        <v>#N/A</v>
      </c>
      <c r="Q1511" s="11" t="e">
        <f>VLOOKUP(F1511,'BASE CONTATOS'!C:D,2,0)</f>
        <v>#N/A</v>
      </c>
    </row>
    <row r="1512" spans="2:17" hidden="1" x14ac:dyDescent="0.3">
      <c r="B1512">
        <f>CSV!M1511</f>
        <v>0</v>
      </c>
      <c r="C1512">
        <f>CSV!O1511</f>
        <v>0</v>
      </c>
      <c r="D1512" s="6">
        <f>CSV!P1511</f>
        <v>0</v>
      </c>
      <c r="F1512">
        <f>CSV!K1511</f>
        <v>0</v>
      </c>
      <c r="G1512">
        <f>CSV!L1511</f>
        <v>0</v>
      </c>
      <c r="H1512" t="str">
        <f>IFERROR(VLOOKUP(G1512,Sheet3!B:C,2,0),"")</f>
        <v/>
      </c>
      <c r="I1512">
        <v>4</v>
      </c>
      <c r="K1512" t="e">
        <f>VLOOKUP(G1512,Sheet3!B:E,4,0)</f>
        <v>#N/A</v>
      </c>
      <c r="O1512" s="10" t="e">
        <f t="shared" si="23"/>
        <v>#N/A</v>
      </c>
      <c r="P1512" s="11" t="e">
        <f>VLOOKUP(C1512,DE_PARA!H:I,2,0)</f>
        <v>#N/A</v>
      </c>
      <c r="Q1512" s="11" t="e">
        <f>VLOOKUP(F1512,'BASE CONTATOS'!C:D,2,0)</f>
        <v>#N/A</v>
      </c>
    </row>
    <row r="1513" spans="2:17" hidden="1" x14ac:dyDescent="0.3">
      <c r="B1513">
        <f>CSV!M1512</f>
        <v>0</v>
      </c>
      <c r="C1513">
        <f>CSV!O1512</f>
        <v>0</v>
      </c>
      <c r="D1513" s="6">
        <f>CSV!P1512</f>
        <v>0</v>
      </c>
      <c r="F1513">
        <f>CSV!K1512</f>
        <v>0</v>
      </c>
      <c r="G1513">
        <f>CSV!L1512</f>
        <v>0</v>
      </c>
      <c r="H1513" t="str">
        <f>IFERROR(VLOOKUP(G1513,Sheet3!B:C,2,0),"")</f>
        <v/>
      </c>
      <c r="I1513">
        <v>10</v>
      </c>
      <c r="K1513" t="e">
        <f>VLOOKUP(G1513,Sheet3!B:E,4,0)</f>
        <v>#N/A</v>
      </c>
      <c r="O1513" s="10" t="e">
        <f t="shared" si="23"/>
        <v>#N/A</v>
      </c>
      <c r="P1513" s="11" t="e">
        <f>VLOOKUP(C1513,DE_PARA!H:I,2,0)</f>
        <v>#N/A</v>
      </c>
      <c r="Q1513" s="11" t="e">
        <f>VLOOKUP(F1513,'BASE CONTATOS'!C:D,2,0)</f>
        <v>#N/A</v>
      </c>
    </row>
    <row r="1514" spans="2:17" hidden="1" x14ac:dyDescent="0.3">
      <c r="B1514">
        <f>CSV!M1513</f>
        <v>0</v>
      </c>
      <c r="C1514">
        <f>CSV!O1513</f>
        <v>0</v>
      </c>
      <c r="D1514" s="6">
        <f>CSV!P1513</f>
        <v>0</v>
      </c>
      <c r="F1514">
        <f>CSV!K1513</f>
        <v>0</v>
      </c>
      <c r="G1514">
        <f>CSV!L1513</f>
        <v>0</v>
      </c>
      <c r="H1514" t="str">
        <f>IFERROR(VLOOKUP(G1514,Sheet3!B:C,2,0),"")</f>
        <v/>
      </c>
      <c r="I1514">
        <v>2</v>
      </c>
      <c r="K1514" t="e">
        <f>VLOOKUP(G1514,Sheet3!B:E,4,0)</f>
        <v>#N/A</v>
      </c>
      <c r="O1514" s="10" t="e">
        <f t="shared" si="23"/>
        <v>#N/A</v>
      </c>
      <c r="P1514" s="11" t="e">
        <f>VLOOKUP(C1514,DE_PARA!H:I,2,0)</f>
        <v>#N/A</v>
      </c>
      <c r="Q1514" s="11" t="e">
        <f>VLOOKUP(F1514,'BASE CONTATOS'!C:D,2,0)</f>
        <v>#N/A</v>
      </c>
    </row>
    <row r="1515" spans="2:17" hidden="1" x14ac:dyDescent="0.3">
      <c r="B1515">
        <f>CSV!M1514</f>
        <v>0</v>
      </c>
      <c r="C1515">
        <f>CSV!O1514</f>
        <v>0</v>
      </c>
      <c r="D1515" s="6">
        <f>CSV!P1514</f>
        <v>0</v>
      </c>
      <c r="F1515">
        <f>CSV!K1514</f>
        <v>0</v>
      </c>
      <c r="G1515">
        <f>CSV!L1514</f>
        <v>0</v>
      </c>
      <c r="H1515" t="str">
        <f>IFERROR(VLOOKUP(G1515,Sheet3!B:C,2,0),"")</f>
        <v/>
      </c>
      <c r="I1515">
        <v>2</v>
      </c>
      <c r="K1515" t="e">
        <f>VLOOKUP(G1515,Sheet3!B:E,4,0)</f>
        <v>#N/A</v>
      </c>
      <c r="O1515" s="10" t="e">
        <f t="shared" si="23"/>
        <v>#N/A</v>
      </c>
      <c r="P1515" s="11" t="e">
        <f>VLOOKUP(C1515,DE_PARA!H:I,2,0)</f>
        <v>#N/A</v>
      </c>
      <c r="Q1515" s="11" t="e">
        <f>VLOOKUP(F1515,'BASE CONTATOS'!C:D,2,0)</f>
        <v>#N/A</v>
      </c>
    </row>
    <row r="1516" spans="2:17" hidden="1" x14ac:dyDescent="0.3">
      <c r="B1516">
        <f>CSV!M1515</f>
        <v>0</v>
      </c>
      <c r="C1516">
        <f>CSV!O1515</f>
        <v>0</v>
      </c>
      <c r="D1516" s="6">
        <f>CSV!P1515</f>
        <v>0</v>
      </c>
      <c r="F1516">
        <f>CSV!K1515</f>
        <v>0</v>
      </c>
      <c r="G1516">
        <f>CSV!L1515</f>
        <v>0</v>
      </c>
      <c r="H1516" t="str">
        <f>IFERROR(VLOOKUP(G1516,Sheet3!B:C,2,0),"")</f>
        <v/>
      </c>
      <c r="I1516">
        <v>9</v>
      </c>
      <c r="K1516" t="e">
        <f>VLOOKUP(G1516,Sheet3!B:E,4,0)</f>
        <v>#N/A</v>
      </c>
      <c r="O1516" s="10" t="e">
        <f t="shared" si="23"/>
        <v>#N/A</v>
      </c>
      <c r="P1516" s="11" t="e">
        <f>VLOOKUP(C1516,DE_PARA!H:I,2,0)</f>
        <v>#N/A</v>
      </c>
      <c r="Q1516" s="11" t="e">
        <f>VLOOKUP(F1516,'BASE CONTATOS'!C:D,2,0)</f>
        <v>#N/A</v>
      </c>
    </row>
    <row r="1517" spans="2:17" hidden="1" x14ac:dyDescent="0.3">
      <c r="B1517">
        <f>CSV!M1516</f>
        <v>0</v>
      </c>
      <c r="C1517">
        <f>CSV!O1516</f>
        <v>0</v>
      </c>
      <c r="D1517" s="6">
        <f>CSV!P1516</f>
        <v>0</v>
      </c>
      <c r="F1517">
        <f>CSV!K1516</f>
        <v>0</v>
      </c>
      <c r="G1517">
        <f>CSV!L1516</f>
        <v>0</v>
      </c>
      <c r="H1517" t="str">
        <f>IFERROR(VLOOKUP(G1517,Sheet3!B:C,2,0),"")</f>
        <v/>
      </c>
      <c r="I1517">
        <v>9</v>
      </c>
      <c r="K1517" t="e">
        <f>VLOOKUP(G1517,Sheet3!B:E,4,0)</f>
        <v>#N/A</v>
      </c>
      <c r="O1517" s="10" t="e">
        <f t="shared" si="23"/>
        <v>#N/A</v>
      </c>
      <c r="P1517" s="11" t="e">
        <f>VLOOKUP(C1517,DE_PARA!H:I,2,0)</f>
        <v>#N/A</v>
      </c>
      <c r="Q1517" s="11" t="e">
        <f>VLOOKUP(F1517,'BASE CONTATOS'!C:D,2,0)</f>
        <v>#N/A</v>
      </c>
    </row>
    <row r="1518" spans="2:17" hidden="1" x14ac:dyDescent="0.3">
      <c r="B1518">
        <f>CSV!M1517</f>
        <v>0</v>
      </c>
      <c r="C1518">
        <f>CSV!O1517</f>
        <v>0</v>
      </c>
      <c r="D1518" s="6">
        <f>CSV!P1517</f>
        <v>0</v>
      </c>
      <c r="F1518">
        <f>CSV!K1517</f>
        <v>0</v>
      </c>
      <c r="G1518">
        <f>CSV!L1517</f>
        <v>0</v>
      </c>
      <c r="H1518" t="str">
        <f>IFERROR(VLOOKUP(G1518,Sheet3!B:C,2,0),"")</f>
        <v/>
      </c>
      <c r="I1518">
        <v>2</v>
      </c>
      <c r="K1518" t="e">
        <f>VLOOKUP(G1518,Sheet3!B:E,4,0)</f>
        <v>#N/A</v>
      </c>
      <c r="O1518" s="10" t="e">
        <f t="shared" si="23"/>
        <v>#N/A</v>
      </c>
      <c r="P1518" s="11" t="e">
        <f>VLOOKUP(C1518,DE_PARA!H:I,2,0)</f>
        <v>#N/A</v>
      </c>
      <c r="Q1518" s="11" t="e">
        <f>VLOOKUP(F1518,'BASE CONTATOS'!C:D,2,0)</f>
        <v>#N/A</v>
      </c>
    </row>
    <row r="1519" spans="2:17" hidden="1" x14ac:dyDescent="0.3">
      <c r="B1519">
        <f>CSV!M1518</f>
        <v>0</v>
      </c>
      <c r="C1519">
        <f>CSV!O1518</f>
        <v>0</v>
      </c>
      <c r="D1519" s="6">
        <f>CSV!P1518</f>
        <v>0</v>
      </c>
      <c r="F1519">
        <f>CSV!K1518</f>
        <v>0</v>
      </c>
      <c r="G1519">
        <f>CSV!L1518</f>
        <v>0</v>
      </c>
      <c r="H1519" t="str">
        <f>IFERROR(VLOOKUP(G1519,Sheet3!B:C,2,0),"")</f>
        <v/>
      </c>
      <c r="I1519">
        <v>1</v>
      </c>
      <c r="K1519" t="e">
        <f>VLOOKUP(G1519,Sheet3!B:E,4,0)</f>
        <v>#N/A</v>
      </c>
      <c r="O1519" s="10" t="e">
        <f t="shared" si="23"/>
        <v>#N/A</v>
      </c>
      <c r="P1519" s="11" t="e">
        <f>VLOOKUP(C1519,DE_PARA!H:I,2,0)</f>
        <v>#N/A</v>
      </c>
      <c r="Q1519" s="11" t="e">
        <f>VLOOKUP(F1519,'BASE CONTATOS'!C:D,2,0)</f>
        <v>#N/A</v>
      </c>
    </row>
    <row r="1520" spans="2:17" hidden="1" x14ac:dyDescent="0.3">
      <c r="B1520">
        <f>CSV!M1519</f>
        <v>0</v>
      </c>
      <c r="C1520">
        <f>CSV!O1519</f>
        <v>0</v>
      </c>
      <c r="D1520" s="6">
        <f>CSV!P1519</f>
        <v>0</v>
      </c>
      <c r="F1520">
        <f>CSV!K1519</f>
        <v>0</v>
      </c>
      <c r="G1520">
        <f>CSV!L1519</f>
        <v>0</v>
      </c>
      <c r="H1520" t="str">
        <f>IFERROR(VLOOKUP(G1520,Sheet3!B:C,2,0),"")</f>
        <v/>
      </c>
      <c r="I1520">
        <v>7</v>
      </c>
      <c r="K1520" t="e">
        <f>VLOOKUP(G1520,Sheet3!B:E,4,0)</f>
        <v>#N/A</v>
      </c>
      <c r="O1520" s="10" t="e">
        <f t="shared" si="23"/>
        <v>#N/A</v>
      </c>
      <c r="P1520" s="11" t="e">
        <f>VLOOKUP(C1520,DE_PARA!H:I,2,0)</f>
        <v>#N/A</v>
      </c>
      <c r="Q1520" s="11" t="e">
        <f>VLOOKUP(F1520,'BASE CONTATOS'!C:D,2,0)</f>
        <v>#N/A</v>
      </c>
    </row>
    <row r="1521" spans="2:17" hidden="1" x14ac:dyDescent="0.3">
      <c r="B1521">
        <f>CSV!M1520</f>
        <v>0</v>
      </c>
      <c r="C1521">
        <f>CSV!O1520</f>
        <v>0</v>
      </c>
      <c r="D1521" s="6">
        <f>CSV!P1520</f>
        <v>0</v>
      </c>
      <c r="F1521">
        <f>CSV!K1520</f>
        <v>0</v>
      </c>
      <c r="G1521">
        <f>CSV!L1520</f>
        <v>0</v>
      </c>
      <c r="H1521" t="str">
        <f>IFERROR(VLOOKUP(G1521,Sheet3!B:C,2,0),"")</f>
        <v/>
      </c>
      <c r="I1521">
        <v>8</v>
      </c>
      <c r="K1521" t="e">
        <f>VLOOKUP(G1521,Sheet3!B:E,4,0)</f>
        <v>#N/A</v>
      </c>
      <c r="O1521" s="10" t="e">
        <f t="shared" si="23"/>
        <v>#N/A</v>
      </c>
      <c r="P1521" s="11" t="e">
        <f>VLOOKUP(C1521,DE_PARA!H:I,2,0)</f>
        <v>#N/A</v>
      </c>
      <c r="Q1521" s="11" t="e">
        <f>VLOOKUP(F1521,'BASE CONTATOS'!C:D,2,0)</f>
        <v>#N/A</v>
      </c>
    </row>
    <row r="1522" spans="2:17" hidden="1" x14ac:dyDescent="0.3">
      <c r="B1522">
        <f>CSV!M1521</f>
        <v>0</v>
      </c>
      <c r="C1522">
        <f>CSV!O1521</f>
        <v>0</v>
      </c>
      <c r="D1522" s="6">
        <f>CSV!P1521</f>
        <v>0</v>
      </c>
      <c r="F1522">
        <f>CSV!K1521</f>
        <v>0</v>
      </c>
      <c r="G1522">
        <f>CSV!L1521</f>
        <v>0</v>
      </c>
      <c r="H1522" t="str">
        <f>IFERROR(VLOOKUP(G1522,Sheet3!B:C,2,0),"")</f>
        <v/>
      </c>
      <c r="I1522">
        <v>6</v>
      </c>
      <c r="K1522" t="e">
        <f>VLOOKUP(G1522,Sheet3!B:E,4,0)</f>
        <v>#N/A</v>
      </c>
      <c r="O1522" s="10" t="e">
        <f t="shared" si="23"/>
        <v>#N/A</v>
      </c>
      <c r="P1522" s="11" t="e">
        <f>VLOOKUP(C1522,DE_PARA!H:I,2,0)</f>
        <v>#N/A</v>
      </c>
      <c r="Q1522" s="11" t="e">
        <f>VLOOKUP(F1522,'BASE CONTATOS'!C:D,2,0)</f>
        <v>#N/A</v>
      </c>
    </row>
    <row r="1523" spans="2:17" hidden="1" x14ac:dyDescent="0.3">
      <c r="B1523">
        <f>CSV!M1522</f>
        <v>0</v>
      </c>
      <c r="C1523">
        <f>CSV!O1522</f>
        <v>0</v>
      </c>
      <c r="D1523" s="6">
        <f>CSV!P1522</f>
        <v>0</v>
      </c>
      <c r="F1523">
        <f>CSV!K1522</f>
        <v>0</v>
      </c>
      <c r="G1523">
        <f>CSV!L1522</f>
        <v>0</v>
      </c>
      <c r="H1523" t="str">
        <f>IFERROR(VLOOKUP(G1523,Sheet3!B:C,2,0),"")</f>
        <v/>
      </c>
      <c r="I1523">
        <v>8</v>
      </c>
      <c r="K1523" t="e">
        <f>VLOOKUP(G1523,Sheet3!B:E,4,0)</f>
        <v>#N/A</v>
      </c>
      <c r="O1523" s="10" t="e">
        <f t="shared" si="23"/>
        <v>#N/A</v>
      </c>
      <c r="P1523" s="11" t="e">
        <f>VLOOKUP(C1523,DE_PARA!H:I,2,0)</f>
        <v>#N/A</v>
      </c>
      <c r="Q1523" s="11" t="e">
        <f>VLOOKUP(F1523,'BASE CONTATOS'!C:D,2,0)</f>
        <v>#N/A</v>
      </c>
    </row>
    <row r="1524" spans="2:17" hidden="1" x14ac:dyDescent="0.3">
      <c r="B1524">
        <f>CSV!M1523</f>
        <v>0</v>
      </c>
      <c r="C1524">
        <f>CSV!O1523</f>
        <v>0</v>
      </c>
      <c r="D1524" s="6">
        <f>CSV!P1523</f>
        <v>0</v>
      </c>
      <c r="F1524">
        <f>CSV!K1523</f>
        <v>0</v>
      </c>
      <c r="G1524">
        <f>CSV!L1523</f>
        <v>0</v>
      </c>
      <c r="H1524" t="str">
        <f>IFERROR(VLOOKUP(G1524,Sheet3!B:C,2,0),"")</f>
        <v/>
      </c>
      <c r="I1524">
        <v>4</v>
      </c>
      <c r="K1524" t="e">
        <f>VLOOKUP(G1524,Sheet3!B:E,4,0)</f>
        <v>#N/A</v>
      </c>
      <c r="O1524" s="10" t="e">
        <f t="shared" si="23"/>
        <v>#N/A</v>
      </c>
      <c r="P1524" s="11" t="e">
        <f>VLOOKUP(C1524,DE_PARA!H:I,2,0)</f>
        <v>#N/A</v>
      </c>
      <c r="Q1524" s="11" t="e">
        <f>VLOOKUP(F1524,'BASE CONTATOS'!C:D,2,0)</f>
        <v>#N/A</v>
      </c>
    </row>
    <row r="1525" spans="2:17" hidden="1" x14ac:dyDescent="0.3">
      <c r="B1525">
        <f>CSV!M1524</f>
        <v>0</v>
      </c>
      <c r="C1525">
        <f>CSV!O1524</f>
        <v>0</v>
      </c>
      <c r="D1525" s="6">
        <f>CSV!P1524</f>
        <v>0</v>
      </c>
      <c r="F1525">
        <f>CSV!K1524</f>
        <v>0</v>
      </c>
      <c r="G1525">
        <f>CSV!L1524</f>
        <v>0</v>
      </c>
      <c r="H1525" t="str">
        <f>IFERROR(VLOOKUP(G1525,Sheet3!B:C,2,0),"")</f>
        <v/>
      </c>
      <c r="I1525">
        <v>4</v>
      </c>
      <c r="K1525" t="e">
        <f>VLOOKUP(G1525,Sheet3!B:E,4,0)</f>
        <v>#N/A</v>
      </c>
      <c r="O1525" s="10" t="e">
        <f t="shared" si="23"/>
        <v>#N/A</v>
      </c>
      <c r="P1525" s="11" t="e">
        <f>VLOOKUP(C1525,DE_PARA!H:I,2,0)</f>
        <v>#N/A</v>
      </c>
      <c r="Q1525" s="11" t="e">
        <f>VLOOKUP(F1525,'BASE CONTATOS'!C:D,2,0)</f>
        <v>#N/A</v>
      </c>
    </row>
    <row r="1526" spans="2:17" hidden="1" x14ac:dyDescent="0.3">
      <c r="B1526">
        <f>CSV!M1525</f>
        <v>0</v>
      </c>
      <c r="C1526">
        <f>CSV!O1525</f>
        <v>0</v>
      </c>
      <c r="D1526" s="6">
        <f>CSV!P1525</f>
        <v>0</v>
      </c>
      <c r="F1526">
        <f>CSV!K1525</f>
        <v>0</v>
      </c>
      <c r="G1526">
        <f>CSV!L1525</f>
        <v>0</v>
      </c>
      <c r="H1526" t="str">
        <f>IFERROR(VLOOKUP(G1526,Sheet3!B:C,2,0),"")</f>
        <v/>
      </c>
      <c r="I1526">
        <v>5</v>
      </c>
      <c r="K1526" t="e">
        <f>VLOOKUP(G1526,Sheet3!B:E,4,0)</f>
        <v>#N/A</v>
      </c>
      <c r="O1526" s="10" t="e">
        <f t="shared" si="23"/>
        <v>#N/A</v>
      </c>
      <c r="P1526" s="11" t="e">
        <f>VLOOKUP(C1526,DE_PARA!H:I,2,0)</f>
        <v>#N/A</v>
      </c>
      <c r="Q1526" s="11" t="e">
        <f>VLOOKUP(F1526,'BASE CONTATOS'!C:D,2,0)</f>
        <v>#N/A</v>
      </c>
    </row>
    <row r="1527" spans="2:17" hidden="1" x14ac:dyDescent="0.3">
      <c r="B1527">
        <f>CSV!M1526</f>
        <v>0</v>
      </c>
      <c r="C1527">
        <f>CSV!O1526</f>
        <v>0</v>
      </c>
      <c r="D1527" s="6">
        <f>CSV!P1526</f>
        <v>0</v>
      </c>
      <c r="F1527">
        <f>CSV!K1526</f>
        <v>0</v>
      </c>
      <c r="G1527">
        <f>CSV!L1526</f>
        <v>0</v>
      </c>
      <c r="H1527" t="str">
        <f>IFERROR(VLOOKUP(G1527,Sheet3!B:C,2,0),"")</f>
        <v/>
      </c>
      <c r="I1527">
        <v>4</v>
      </c>
      <c r="K1527" t="e">
        <f>VLOOKUP(G1527,Sheet3!B:E,4,0)</f>
        <v>#N/A</v>
      </c>
      <c r="O1527" s="10" t="e">
        <f t="shared" si="23"/>
        <v>#N/A</v>
      </c>
      <c r="P1527" s="11" t="e">
        <f>VLOOKUP(C1527,DE_PARA!H:I,2,0)</f>
        <v>#N/A</v>
      </c>
      <c r="Q1527" s="11" t="e">
        <f>VLOOKUP(F1527,'BASE CONTATOS'!C:D,2,0)</f>
        <v>#N/A</v>
      </c>
    </row>
    <row r="1528" spans="2:17" hidden="1" x14ac:dyDescent="0.3">
      <c r="B1528">
        <f>CSV!M1527</f>
        <v>0</v>
      </c>
      <c r="C1528">
        <f>CSV!O1527</f>
        <v>0</v>
      </c>
      <c r="D1528" s="6">
        <f>CSV!P1527</f>
        <v>0</v>
      </c>
      <c r="F1528">
        <f>CSV!K1527</f>
        <v>0</v>
      </c>
      <c r="G1528">
        <f>CSV!L1527</f>
        <v>0</v>
      </c>
      <c r="H1528" t="str">
        <f>IFERROR(VLOOKUP(G1528,Sheet3!B:C,2,0),"")</f>
        <v/>
      </c>
      <c r="I1528">
        <v>10</v>
      </c>
      <c r="K1528" t="e">
        <f>VLOOKUP(G1528,Sheet3!B:E,4,0)</f>
        <v>#N/A</v>
      </c>
      <c r="O1528" s="10" t="e">
        <f t="shared" si="23"/>
        <v>#N/A</v>
      </c>
      <c r="P1528" s="11" t="e">
        <f>VLOOKUP(C1528,DE_PARA!H:I,2,0)</f>
        <v>#N/A</v>
      </c>
      <c r="Q1528" s="11" t="e">
        <f>VLOOKUP(F1528,'BASE CONTATOS'!C:D,2,0)</f>
        <v>#N/A</v>
      </c>
    </row>
    <row r="1529" spans="2:17" hidden="1" x14ac:dyDescent="0.3">
      <c r="B1529">
        <f>CSV!M1528</f>
        <v>0</v>
      </c>
      <c r="C1529">
        <f>CSV!O1528</f>
        <v>0</v>
      </c>
      <c r="D1529" s="6">
        <f>CSV!P1528</f>
        <v>0</v>
      </c>
      <c r="F1529">
        <f>CSV!K1528</f>
        <v>0</v>
      </c>
      <c r="G1529">
        <f>CSV!L1528</f>
        <v>0</v>
      </c>
      <c r="H1529" t="str">
        <f>IFERROR(VLOOKUP(G1529,Sheet3!B:C,2,0),"")</f>
        <v/>
      </c>
      <c r="I1529">
        <v>9</v>
      </c>
      <c r="K1529" t="e">
        <f>VLOOKUP(G1529,Sheet3!B:E,4,0)</f>
        <v>#N/A</v>
      </c>
      <c r="O1529" s="10" t="e">
        <f t="shared" si="23"/>
        <v>#N/A</v>
      </c>
      <c r="P1529" s="11" t="e">
        <f>VLOOKUP(C1529,DE_PARA!H:I,2,0)</f>
        <v>#N/A</v>
      </c>
      <c r="Q1529" s="11" t="e">
        <f>VLOOKUP(F1529,'BASE CONTATOS'!C:D,2,0)</f>
        <v>#N/A</v>
      </c>
    </row>
    <row r="1530" spans="2:17" hidden="1" x14ac:dyDescent="0.3">
      <c r="B1530">
        <f>CSV!M1529</f>
        <v>0</v>
      </c>
      <c r="C1530">
        <f>CSV!O1529</f>
        <v>0</v>
      </c>
      <c r="D1530" s="6">
        <f>CSV!P1529</f>
        <v>0</v>
      </c>
      <c r="F1530">
        <f>CSV!K1529</f>
        <v>0</v>
      </c>
      <c r="G1530">
        <f>CSV!L1529</f>
        <v>0</v>
      </c>
      <c r="H1530" t="str">
        <f>IFERROR(VLOOKUP(G1530,Sheet3!B:C,2,0),"")</f>
        <v/>
      </c>
      <c r="I1530">
        <v>6</v>
      </c>
      <c r="K1530" t="e">
        <f>VLOOKUP(G1530,Sheet3!B:E,4,0)</f>
        <v>#N/A</v>
      </c>
      <c r="O1530" s="10" t="e">
        <f t="shared" si="23"/>
        <v>#N/A</v>
      </c>
      <c r="P1530" s="11" t="e">
        <f>VLOOKUP(C1530,DE_PARA!H:I,2,0)</f>
        <v>#N/A</v>
      </c>
      <c r="Q1530" s="11" t="e">
        <f>VLOOKUP(F1530,'BASE CONTATOS'!C:D,2,0)</f>
        <v>#N/A</v>
      </c>
    </row>
    <row r="1531" spans="2:17" hidden="1" x14ac:dyDescent="0.3">
      <c r="B1531">
        <f>CSV!M1530</f>
        <v>0</v>
      </c>
      <c r="C1531">
        <f>CSV!O1530</f>
        <v>0</v>
      </c>
      <c r="D1531" s="6">
        <f>CSV!P1530</f>
        <v>0</v>
      </c>
      <c r="F1531">
        <f>CSV!K1530</f>
        <v>0</v>
      </c>
      <c r="G1531">
        <f>CSV!L1530</f>
        <v>0</v>
      </c>
      <c r="H1531" t="str">
        <f>IFERROR(VLOOKUP(G1531,Sheet3!B:C,2,0),"")</f>
        <v/>
      </c>
      <c r="I1531">
        <v>1</v>
      </c>
      <c r="K1531" t="e">
        <f>VLOOKUP(G1531,Sheet3!B:E,4,0)</f>
        <v>#N/A</v>
      </c>
      <c r="O1531" s="10" t="e">
        <f t="shared" si="23"/>
        <v>#N/A</v>
      </c>
      <c r="P1531" s="11" t="e">
        <f>VLOOKUP(C1531,DE_PARA!H:I,2,0)</f>
        <v>#N/A</v>
      </c>
      <c r="Q1531" s="11" t="e">
        <f>VLOOKUP(F1531,'BASE CONTATOS'!C:D,2,0)</f>
        <v>#N/A</v>
      </c>
    </row>
    <row r="1532" spans="2:17" hidden="1" x14ac:dyDescent="0.3">
      <c r="B1532">
        <f>CSV!M1531</f>
        <v>0</v>
      </c>
      <c r="C1532">
        <f>CSV!O1531</f>
        <v>0</v>
      </c>
      <c r="D1532" s="6">
        <f>CSV!P1531</f>
        <v>0</v>
      </c>
      <c r="F1532">
        <f>CSV!K1531</f>
        <v>0</v>
      </c>
      <c r="G1532">
        <f>CSV!L1531</f>
        <v>0</v>
      </c>
      <c r="H1532" t="str">
        <f>IFERROR(VLOOKUP(G1532,Sheet3!B:C,2,0),"")</f>
        <v/>
      </c>
      <c r="I1532">
        <v>2</v>
      </c>
      <c r="K1532" t="e">
        <f>VLOOKUP(G1532,Sheet3!B:E,4,0)</f>
        <v>#N/A</v>
      </c>
      <c r="O1532" s="10" t="e">
        <f t="shared" si="23"/>
        <v>#N/A</v>
      </c>
      <c r="P1532" s="11" t="e">
        <f>VLOOKUP(C1532,DE_PARA!H:I,2,0)</f>
        <v>#N/A</v>
      </c>
      <c r="Q1532" s="11" t="e">
        <f>VLOOKUP(F1532,'BASE CONTATOS'!C:D,2,0)</f>
        <v>#N/A</v>
      </c>
    </row>
    <row r="1533" spans="2:17" hidden="1" x14ac:dyDescent="0.3">
      <c r="B1533">
        <f>CSV!M1532</f>
        <v>0</v>
      </c>
      <c r="C1533">
        <f>CSV!O1532</f>
        <v>0</v>
      </c>
      <c r="D1533" s="6">
        <f>CSV!P1532</f>
        <v>0</v>
      </c>
      <c r="F1533">
        <f>CSV!K1532</f>
        <v>0</v>
      </c>
      <c r="G1533">
        <f>CSV!L1532</f>
        <v>0</v>
      </c>
      <c r="H1533" t="str">
        <f>IFERROR(VLOOKUP(G1533,Sheet3!B:C,2,0),"")</f>
        <v/>
      </c>
      <c r="I1533">
        <v>3</v>
      </c>
      <c r="K1533" t="e">
        <f>VLOOKUP(G1533,Sheet3!B:E,4,0)</f>
        <v>#N/A</v>
      </c>
      <c r="O1533" s="10" t="e">
        <f t="shared" si="23"/>
        <v>#N/A</v>
      </c>
      <c r="P1533" s="11" t="e">
        <f>VLOOKUP(C1533,DE_PARA!H:I,2,0)</f>
        <v>#N/A</v>
      </c>
      <c r="Q1533" s="11" t="e">
        <f>VLOOKUP(F1533,'BASE CONTATOS'!C:D,2,0)</f>
        <v>#N/A</v>
      </c>
    </row>
    <row r="1534" spans="2:17" hidden="1" x14ac:dyDescent="0.3">
      <c r="B1534">
        <f>CSV!M1533</f>
        <v>0</v>
      </c>
      <c r="C1534">
        <f>CSV!O1533</f>
        <v>0</v>
      </c>
      <c r="D1534" s="6">
        <f>CSV!P1533</f>
        <v>0</v>
      </c>
      <c r="F1534">
        <f>CSV!K1533</f>
        <v>0</v>
      </c>
      <c r="G1534">
        <f>CSV!L1533</f>
        <v>0</v>
      </c>
      <c r="H1534" t="str">
        <f>IFERROR(VLOOKUP(G1534,Sheet3!B:C,2,0),"")</f>
        <v/>
      </c>
      <c r="I1534">
        <v>4</v>
      </c>
      <c r="K1534" t="e">
        <f>VLOOKUP(G1534,Sheet3!B:E,4,0)</f>
        <v>#N/A</v>
      </c>
      <c r="O1534" s="10" t="e">
        <f t="shared" si="23"/>
        <v>#N/A</v>
      </c>
      <c r="P1534" s="11" t="e">
        <f>VLOOKUP(C1534,DE_PARA!H:I,2,0)</f>
        <v>#N/A</v>
      </c>
      <c r="Q1534" s="11" t="e">
        <f>VLOOKUP(F1534,'BASE CONTATOS'!C:D,2,0)</f>
        <v>#N/A</v>
      </c>
    </row>
    <row r="1535" spans="2:17" hidden="1" x14ac:dyDescent="0.3">
      <c r="B1535">
        <f>CSV!M1534</f>
        <v>0</v>
      </c>
      <c r="C1535">
        <f>CSV!O1534</f>
        <v>0</v>
      </c>
      <c r="D1535" s="6">
        <f>CSV!P1534</f>
        <v>0</v>
      </c>
      <c r="F1535">
        <f>CSV!K1534</f>
        <v>0</v>
      </c>
      <c r="G1535">
        <f>CSV!L1534</f>
        <v>0</v>
      </c>
      <c r="H1535" t="str">
        <f>IFERROR(VLOOKUP(G1535,Sheet3!B:C,2,0),"")</f>
        <v/>
      </c>
      <c r="I1535">
        <v>9</v>
      </c>
      <c r="K1535" t="e">
        <f>VLOOKUP(G1535,Sheet3!B:E,4,0)</f>
        <v>#N/A</v>
      </c>
      <c r="O1535" s="10" t="e">
        <f t="shared" si="23"/>
        <v>#N/A</v>
      </c>
      <c r="P1535" s="11" t="e">
        <f>VLOOKUP(C1535,DE_PARA!H:I,2,0)</f>
        <v>#N/A</v>
      </c>
      <c r="Q1535" s="11" t="e">
        <f>VLOOKUP(F1535,'BASE CONTATOS'!C:D,2,0)</f>
        <v>#N/A</v>
      </c>
    </row>
    <row r="1536" spans="2:17" hidden="1" x14ac:dyDescent="0.3">
      <c r="B1536">
        <f>CSV!M1535</f>
        <v>0</v>
      </c>
      <c r="C1536">
        <f>CSV!O1535</f>
        <v>0</v>
      </c>
      <c r="D1536" s="6">
        <f>CSV!P1535</f>
        <v>0</v>
      </c>
      <c r="F1536">
        <f>CSV!K1535</f>
        <v>0</v>
      </c>
      <c r="G1536">
        <f>CSV!L1535</f>
        <v>0</v>
      </c>
      <c r="H1536" t="str">
        <f>IFERROR(VLOOKUP(G1536,Sheet3!B:C,2,0),"")</f>
        <v/>
      </c>
      <c r="I1536">
        <v>1</v>
      </c>
      <c r="K1536" t="e">
        <f>VLOOKUP(G1536,Sheet3!B:E,4,0)</f>
        <v>#N/A</v>
      </c>
      <c r="O1536" s="10" t="e">
        <f t="shared" si="23"/>
        <v>#N/A</v>
      </c>
      <c r="P1536" s="11" t="e">
        <f>VLOOKUP(C1536,DE_PARA!H:I,2,0)</f>
        <v>#N/A</v>
      </c>
      <c r="Q1536" s="11" t="e">
        <f>VLOOKUP(F1536,'BASE CONTATOS'!C:D,2,0)</f>
        <v>#N/A</v>
      </c>
    </row>
    <row r="1537" spans="2:17" hidden="1" x14ac:dyDescent="0.3">
      <c r="B1537">
        <f>CSV!M1536</f>
        <v>0</v>
      </c>
      <c r="C1537">
        <f>CSV!O1536</f>
        <v>0</v>
      </c>
      <c r="D1537" s="6">
        <f>CSV!P1536</f>
        <v>0</v>
      </c>
      <c r="F1537">
        <f>CSV!K1536</f>
        <v>0</v>
      </c>
      <c r="G1537">
        <f>CSV!L1536</f>
        <v>0</v>
      </c>
      <c r="H1537" t="str">
        <f>IFERROR(VLOOKUP(G1537,Sheet3!B:C,2,0),"")</f>
        <v/>
      </c>
      <c r="I1537">
        <v>7</v>
      </c>
      <c r="K1537" t="e">
        <f>VLOOKUP(G1537,Sheet3!B:E,4,0)</f>
        <v>#N/A</v>
      </c>
      <c r="O1537" s="10" t="e">
        <f t="shared" si="23"/>
        <v>#N/A</v>
      </c>
      <c r="P1537" s="11" t="e">
        <f>VLOOKUP(C1537,DE_PARA!H:I,2,0)</f>
        <v>#N/A</v>
      </c>
      <c r="Q1537" s="11" t="e">
        <f>VLOOKUP(F1537,'BASE CONTATOS'!C:D,2,0)</f>
        <v>#N/A</v>
      </c>
    </row>
    <row r="1538" spans="2:17" hidden="1" x14ac:dyDescent="0.3">
      <c r="B1538">
        <f>CSV!M1537</f>
        <v>0</v>
      </c>
      <c r="C1538">
        <f>CSV!O1537</f>
        <v>0</v>
      </c>
      <c r="D1538" s="6">
        <f>CSV!P1537</f>
        <v>0</v>
      </c>
      <c r="F1538">
        <f>CSV!K1537</f>
        <v>0</v>
      </c>
      <c r="G1538">
        <f>CSV!L1537</f>
        <v>0</v>
      </c>
      <c r="H1538" t="str">
        <f>IFERROR(VLOOKUP(G1538,Sheet3!B:C,2,0),"")</f>
        <v/>
      </c>
      <c r="I1538">
        <v>6</v>
      </c>
      <c r="K1538" t="e">
        <f>VLOOKUP(G1538,Sheet3!B:E,4,0)</f>
        <v>#N/A</v>
      </c>
      <c r="O1538" s="10" t="e">
        <f t="shared" si="23"/>
        <v>#N/A</v>
      </c>
      <c r="P1538" s="11" t="e">
        <f>VLOOKUP(C1538,DE_PARA!H:I,2,0)</f>
        <v>#N/A</v>
      </c>
      <c r="Q1538" s="11" t="e">
        <f>VLOOKUP(F1538,'BASE CONTATOS'!C:D,2,0)</f>
        <v>#N/A</v>
      </c>
    </row>
    <row r="1539" spans="2:17" hidden="1" x14ac:dyDescent="0.3">
      <c r="B1539">
        <f>CSV!M1538</f>
        <v>0</v>
      </c>
      <c r="C1539">
        <f>CSV!O1538</f>
        <v>0</v>
      </c>
      <c r="D1539" s="6">
        <f>CSV!P1538</f>
        <v>0</v>
      </c>
      <c r="F1539">
        <f>CSV!K1538</f>
        <v>0</v>
      </c>
      <c r="G1539">
        <f>CSV!L1538</f>
        <v>0</v>
      </c>
      <c r="H1539" t="str">
        <f>IFERROR(VLOOKUP(G1539,Sheet3!B:C,2,0),"")</f>
        <v/>
      </c>
      <c r="I1539">
        <v>3</v>
      </c>
      <c r="K1539" t="e">
        <f>VLOOKUP(G1539,Sheet3!B:E,4,0)</f>
        <v>#N/A</v>
      </c>
      <c r="O1539" s="10" t="e">
        <f t="shared" ref="O1539:O1602" si="24">IF(K1539&gt;0,K1539,"PENDENTE")</f>
        <v>#N/A</v>
      </c>
      <c r="P1539" s="11" t="e">
        <f>VLOOKUP(C1539,DE_PARA!H:I,2,0)</f>
        <v>#N/A</v>
      </c>
      <c r="Q1539" s="11" t="e">
        <f>VLOOKUP(F1539,'BASE CONTATOS'!C:D,2,0)</f>
        <v>#N/A</v>
      </c>
    </row>
    <row r="1540" spans="2:17" hidden="1" x14ac:dyDescent="0.3">
      <c r="B1540">
        <f>CSV!M1539</f>
        <v>0</v>
      </c>
      <c r="C1540">
        <f>CSV!O1539</f>
        <v>0</v>
      </c>
      <c r="D1540" s="6">
        <f>CSV!P1539</f>
        <v>0</v>
      </c>
      <c r="F1540">
        <f>CSV!K1539</f>
        <v>0</v>
      </c>
      <c r="G1540">
        <f>CSV!L1539</f>
        <v>0</v>
      </c>
      <c r="H1540" t="str">
        <f>IFERROR(VLOOKUP(G1540,Sheet3!B:C,2,0),"")</f>
        <v/>
      </c>
      <c r="I1540">
        <v>4</v>
      </c>
      <c r="K1540" t="e">
        <f>VLOOKUP(G1540,Sheet3!B:E,4,0)</f>
        <v>#N/A</v>
      </c>
      <c r="O1540" s="10" t="e">
        <f t="shared" si="24"/>
        <v>#N/A</v>
      </c>
      <c r="P1540" s="11" t="e">
        <f>VLOOKUP(C1540,DE_PARA!H:I,2,0)</f>
        <v>#N/A</v>
      </c>
      <c r="Q1540" s="11" t="e">
        <f>VLOOKUP(F1540,'BASE CONTATOS'!C:D,2,0)</f>
        <v>#N/A</v>
      </c>
    </row>
    <row r="1541" spans="2:17" hidden="1" x14ac:dyDescent="0.3">
      <c r="B1541">
        <f>CSV!M1540</f>
        <v>0</v>
      </c>
      <c r="C1541">
        <f>CSV!O1540</f>
        <v>0</v>
      </c>
      <c r="D1541" s="6">
        <f>CSV!P1540</f>
        <v>0</v>
      </c>
      <c r="F1541">
        <f>CSV!K1540</f>
        <v>0</v>
      </c>
      <c r="G1541">
        <f>CSV!L1540</f>
        <v>0</v>
      </c>
      <c r="H1541" t="str">
        <f>IFERROR(VLOOKUP(G1541,Sheet3!B:C,2,0),"")</f>
        <v/>
      </c>
      <c r="I1541">
        <v>7</v>
      </c>
      <c r="K1541" t="e">
        <f>VLOOKUP(G1541,Sheet3!B:E,4,0)</f>
        <v>#N/A</v>
      </c>
      <c r="O1541" s="10" t="e">
        <f t="shared" si="24"/>
        <v>#N/A</v>
      </c>
      <c r="P1541" s="11" t="e">
        <f>VLOOKUP(C1541,DE_PARA!H:I,2,0)</f>
        <v>#N/A</v>
      </c>
      <c r="Q1541" s="11" t="e">
        <f>VLOOKUP(F1541,'BASE CONTATOS'!C:D,2,0)</f>
        <v>#N/A</v>
      </c>
    </row>
    <row r="1542" spans="2:17" hidden="1" x14ac:dyDescent="0.3">
      <c r="B1542">
        <f>CSV!M1541</f>
        <v>0</v>
      </c>
      <c r="C1542">
        <f>CSV!O1541</f>
        <v>0</v>
      </c>
      <c r="D1542" s="6">
        <f>CSV!P1541</f>
        <v>0</v>
      </c>
      <c r="F1542">
        <f>CSV!K1541</f>
        <v>0</v>
      </c>
      <c r="G1542">
        <f>CSV!L1541</f>
        <v>0</v>
      </c>
      <c r="H1542" t="str">
        <f>IFERROR(VLOOKUP(G1542,Sheet3!B:C,2,0),"")</f>
        <v/>
      </c>
      <c r="I1542">
        <v>9</v>
      </c>
      <c r="K1542" t="e">
        <f>VLOOKUP(G1542,Sheet3!B:E,4,0)</f>
        <v>#N/A</v>
      </c>
      <c r="O1542" s="10" t="e">
        <f t="shared" si="24"/>
        <v>#N/A</v>
      </c>
      <c r="P1542" s="11" t="e">
        <f>VLOOKUP(C1542,DE_PARA!H:I,2,0)</f>
        <v>#N/A</v>
      </c>
      <c r="Q1542" s="11" t="e">
        <f>VLOOKUP(F1542,'BASE CONTATOS'!C:D,2,0)</f>
        <v>#N/A</v>
      </c>
    </row>
    <row r="1543" spans="2:17" hidden="1" x14ac:dyDescent="0.3">
      <c r="B1543">
        <f>CSV!M1542</f>
        <v>0</v>
      </c>
      <c r="C1543">
        <f>CSV!O1542</f>
        <v>0</v>
      </c>
      <c r="D1543" s="6">
        <f>CSV!P1542</f>
        <v>0</v>
      </c>
      <c r="F1543">
        <f>CSV!K1542</f>
        <v>0</v>
      </c>
      <c r="G1543">
        <f>CSV!L1542</f>
        <v>0</v>
      </c>
      <c r="H1543" t="str">
        <f>IFERROR(VLOOKUP(G1543,Sheet3!B:C,2,0),"")</f>
        <v/>
      </c>
      <c r="I1543">
        <v>5</v>
      </c>
      <c r="K1543" t="e">
        <f>VLOOKUP(G1543,Sheet3!B:E,4,0)</f>
        <v>#N/A</v>
      </c>
      <c r="O1543" s="10" t="e">
        <f t="shared" si="24"/>
        <v>#N/A</v>
      </c>
      <c r="P1543" s="11" t="e">
        <f>VLOOKUP(C1543,DE_PARA!H:I,2,0)</f>
        <v>#N/A</v>
      </c>
      <c r="Q1543" s="11" t="e">
        <f>VLOOKUP(F1543,'BASE CONTATOS'!C:D,2,0)</f>
        <v>#N/A</v>
      </c>
    </row>
    <row r="1544" spans="2:17" hidden="1" x14ac:dyDescent="0.3">
      <c r="B1544">
        <f>CSV!M1543</f>
        <v>0</v>
      </c>
      <c r="C1544">
        <f>CSV!O1543</f>
        <v>0</v>
      </c>
      <c r="D1544" s="6">
        <f>CSV!P1543</f>
        <v>0</v>
      </c>
      <c r="F1544">
        <f>CSV!K1543</f>
        <v>0</v>
      </c>
      <c r="G1544">
        <f>CSV!L1543</f>
        <v>0</v>
      </c>
      <c r="H1544" t="str">
        <f>IFERROR(VLOOKUP(G1544,Sheet3!B:C,2,0),"")</f>
        <v/>
      </c>
      <c r="I1544">
        <v>10</v>
      </c>
      <c r="K1544" t="e">
        <f>VLOOKUP(G1544,Sheet3!B:E,4,0)</f>
        <v>#N/A</v>
      </c>
      <c r="O1544" s="10" t="e">
        <f t="shared" si="24"/>
        <v>#N/A</v>
      </c>
      <c r="P1544" s="11" t="e">
        <f>VLOOKUP(C1544,DE_PARA!H:I,2,0)</f>
        <v>#N/A</v>
      </c>
      <c r="Q1544" s="11" t="e">
        <f>VLOOKUP(F1544,'BASE CONTATOS'!C:D,2,0)</f>
        <v>#N/A</v>
      </c>
    </row>
    <row r="1545" spans="2:17" hidden="1" x14ac:dyDescent="0.3">
      <c r="B1545">
        <f>CSV!M1544</f>
        <v>0</v>
      </c>
      <c r="C1545">
        <f>CSV!O1544</f>
        <v>0</v>
      </c>
      <c r="D1545" s="6">
        <f>CSV!P1544</f>
        <v>0</v>
      </c>
      <c r="F1545">
        <f>CSV!K1544</f>
        <v>0</v>
      </c>
      <c r="G1545">
        <f>CSV!L1544</f>
        <v>0</v>
      </c>
      <c r="H1545" t="str">
        <f>IFERROR(VLOOKUP(G1545,Sheet3!B:C,2,0),"")</f>
        <v/>
      </c>
      <c r="I1545">
        <v>8</v>
      </c>
      <c r="K1545" t="e">
        <f>VLOOKUP(G1545,Sheet3!B:E,4,0)</f>
        <v>#N/A</v>
      </c>
      <c r="O1545" s="10" t="e">
        <f t="shared" si="24"/>
        <v>#N/A</v>
      </c>
      <c r="P1545" s="11" t="e">
        <f>VLOOKUP(C1545,DE_PARA!H:I,2,0)</f>
        <v>#N/A</v>
      </c>
      <c r="Q1545" s="11" t="e">
        <f>VLOOKUP(F1545,'BASE CONTATOS'!C:D,2,0)</f>
        <v>#N/A</v>
      </c>
    </row>
    <row r="1546" spans="2:17" hidden="1" x14ac:dyDescent="0.3">
      <c r="B1546">
        <f>CSV!M1545</f>
        <v>0</v>
      </c>
      <c r="C1546">
        <f>CSV!O1545</f>
        <v>0</v>
      </c>
      <c r="D1546" s="6">
        <f>CSV!P1545</f>
        <v>0</v>
      </c>
      <c r="F1546">
        <f>CSV!K1545</f>
        <v>0</v>
      </c>
      <c r="G1546">
        <f>CSV!L1545</f>
        <v>0</v>
      </c>
      <c r="H1546" t="str">
        <f>IFERROR(VLOOKUP(G1546,Sheet3!B:C,2,0),"")</f>
        <v/>
      </c>
      <c r="I1546">
        <v>5</v>
      </c>
      <c r="K1546" t="e">
        <f>VLOOKUP(G1546,Sheet3!B:E,4,0)</f>
        <v>#N/A</v>
      </c>
      <c r="O1546" s="10" t="e">
        <f t="shared" si="24"/>
        <v>#N/A</v>
      </c>
      <c r="P1546" s="11" t="e">
        <f>VLOOKUP(C1546,DE_PARA!H:I,2,0)</f>
        <v>#N/A</v>
      </c>
      <c r="Q1546" s="11" t="e">
        <f>VLOOKUP(F1546,'BASE CONTATOS'!C:D,2,0)</f>
        <v>#N/A</v>
      </c>
    </row>
    <row r="1547" spans="2:17" hidden="1" x14ac:dyDescent="0.3">
      <c r="B1547">
        <f>CSV!M1546</f>
        <v>0</v>
      </c>
      <c r="C1547">
        <f>CSV!O1546</f>
        <v>0</v>
      </c>
      <c r="D1547" s="6">
        <f>CSV!P1546</f>
        <v>0</v>
      </c>
      <c r="F1547">
        <f>CSV!K1546</f>
        <v>0</v>
      </c>
      <c r="G1547">
        <f>CSV!L1546</f>
        <v>0</v>
      </c>
      <c r="H1547" t="str">
        <f>IFERROR(VLOOKUP(G1547,Sheet3!B:C,2,0),"")</f>
        <v/>
      </c>
      <c r="I1547">
        <v>7</v>
      </c>
      <c r="K1547" t="e">
        <f>VLOOKUP(G1547,Sheet3!B:E,4,0)</f>
        <v>#N/A</v>
      </c>
      <c r="O1547" s="10" t="e">
        <f t="shared" si="24"/>
        <v>#N/A</v>
      </c>
      <c r="P1547" s="11" t="e">
        <f>VLOOKUP(C1547,DE_PARA!H:I,2,0)</f>
        <v>#N/A</v>
      </c>
      <c r="Q1547" s="11" t="e">
        <f>VLOOKUP(F1547,'BASE CONTATOS'!C:D,2,0)</f>
        <v>#N/A</v>
      </c>
    </row>
    <row r="1548" spans="2:17" hidden="1" x14ac:dyDescent="0.3">
      <c r="B1548">
        <f>CSV!M1547</f>
        <v>0</v>
      </c>
      <c r="C1548">
        <f>CSV!O1547</f>
        <v>0</v>
      </c>
      <c r="D1548" s="6">
        <f>CSV!P1547</f>
        <v>0</v>
      </c>
      <c r="F1548">
        <f>CSV!K1547</f>
        <v>0</v>
      </c>
      <c r="G1548">
        <f>CSV!L1547</f>
        <v>0</v>
      </c>
      <c r="H1548" t="str">
        <f>IFERROR(VLOOKUP(G1548,Sheet3!B:C,2,0),"")</f>
        <v/>
      </c>
      <c r="I1548">
        <v>3</v>
      </c>
      <c r="K1548" t="e">
        <f>VLOOKUP(G1548,Sheet3!B:E,4,0)</f>
        <v>#N/A</v>
      </c>
      <c r="O1548" s="10" t="e">
        <f t="shared" si="24"/>
        <v>#N/A</v>
      </c>
      <c r="P1548" s="11" t="e">
        <f>VLOOKUP(C1548,DE_PARA!H:I,2,0)</f>
        <v>#N/A</v>
      </c>
      <c r="Q1548" s="11" t="e">
        <f>VLOOKUP(F1548,'BASE CONTATOS'!C:D,2,0)</f>
        <v>#N/A</v>
      </c>
    </row>
    <row r="1549" spans="2:17" hidden="1" x14ac:dyDescent="0.3">
      <c r="B1549">
        <f>CSV!M1548</f>
        <v>0</v>
      </c>
      <c r="C1549">
        <f>CSV!O1548</f>
        <v>0</v>
      </c>
      <c r="D1549" s="6">
        <f>CSV!P1548</f>
        <v>0</v>
      </c>
      <c r="F1549">
        <f>CSV!K1548</f>
        <v>0</v>
      </c>
      <c r="G1549">
        <f>CSV!L1548</f>
        <v>0</v>
      </c>
      <c r="H1549" t="str">
        <f>IFERROR(VLOOKUP(G1549,Sheet3!B:C,2,0),"")</f>
        <v/>
      </c>
      <c r="I1549">
        <v>10</v>
      </c>
      <c r="K1549" t="e">
        <f>VLOOKUP(G1549,Sheet3!B:E,4,0)</f>
        <v>#N/A</v>
      </c>
      <c r="O1549" s="10" t="e">
        <f t="shared" si="24"/>
        <v>#N/A</v>
      </c>
      <c r="P1549" s="11" t="e">
        <f>VLOOKUP(C1549,DE_PARA!H:I,2,0)</f>
        <v>#N/A</v>
      </c>
      <c r="Q1549" s="11" t="e">
        <f>VLOOKUP(F1549,'BASE CONTATOS'!C:D,2,0)</f>
        <v>#N/A</v>
      </c>
    </row>
    <row r="1550" spans="2:17" hidden="1" x14ac:dyDescent="0.3">
      <c r="B1550">
        <f>CSV!M1549</f>
        <v>0</v>
      </c>
      <c r="C1550">
        <f>CSV!O1549</f>
        <v>0</v>
      </c>
      <c r="D1550" s="6">
        <f>CSV!P1549</f>
        <v>0</v>
      </c>
      <c r="F1550">
        <f>CSV!K1549</f>
        <v>0</v>
      </c>
      <c r="G1550">
        <f>CSV!L1549</f>
        <v>0</v>
      </c>
      <c r="H1550" t="str">
        <f>IFERROR(VLOOKUP(G1550,Sheet3!B:C,2,0),"")</f>
        <v/>
      </c>
      <c r="I1550">
        <v>8</v>
      </c>
      <c r="K1550" t="e">
        <f>VLOOKUP(G1550,Sheet3!B:E,4,0)</f>
        <v>#N/A</v>
      </c>
      <c r="O1550" s="10" t="e">
        <f t="shared" si="24"/>
        <v>#N/A</v>
      </c>
      <c r="P1550" s="11" t="e">
        <f>VLOOKUP(C1550,DE_PARA!H:I,2,0)</f>
        <v>#N/A</v>
      </c>
      <c r="Q1550" s="11" t="e">
        <f>VLOOKUP(F1550,'BASE CONTATOS'!C:D,2,0)</f>
        <v>#N/A</v>
      </c>
    </row>
    <row r="1551" spans="2:17" hidden="1" x14ac:dyDescent="0.3">
      <c r="B1551">
        <f>CSV!M1550</f>
        <v>0</v>
      </c>
      <c r="C1551">
        <f>CSV!O1550</f>
        <v>0</v>
      </c>
      <c r="D1551" s="6">
        <f>CSV!P1550</f>
        <v>0</v>
      </c>
      <c r="F1551">
        <f>CSV!K1550</f>
        <v>0</v>
      </c>
      <c r="G1551">
        <f>CSV!L1550</f>
        <v>0</v>
      </c>
      <c r="H1551" t="str">
        <f>IFERROR(VLOOKUP(G1551,Sheet3!B:C,2,0),"")</f>
        <v/>
      </c>
      <c r="I1551">
        <v>8</v>
      </c>
      <c r="K1551" t="e">
        <f>VLOOKUP(G1551,Sheet3!B:E,4,0)</f>
        <v>#N/A</v>
      </c>
      <c r="O1551" s="10" t="e">
        <f t="shared" si="24"/>
        <v>#N/A</v>
      </c>
      <c r="P1551" s="11" t="e">
        <f>VLOOKUP(C1551,DE_PARA!H:I,2,0)</f>
        <v>#N/A</v>
      </c>
      <c r="Q1551" s="11" t="e">
        <f>VLOOKUP(F1551,'BASE CONTATOS'!C:D,2,0)</f>
        <v>#N/A</v>
      </c>
    </row>
    <row r="1552" spans="2:17" hidden="1" x14ac:dyDescent="0.3">
      <c r="B1552">
        <f>CSV!M1551</f>
        <v>0</v>
      </c>
      <c r="C1552">
        <f>CSV!O1551</f>
        <v>0</v>
      </c>
      <c r="D1552" s="6">
        <f>CSV!P1551</f>
        <v>0</v>
      </c>
      <c r="F1552">
        <f>CSV!K1551</f>
        <v>0</v>
      </c>
      <c r="G1552">
        <f>CSV!L1551</f>
        <v>0</v>
      </c>
      <c r="H1552" t="str">
        <f>IFERROR(VLOOKUP(G1552,Sheet3!B:C,2,0),"")</f>
        <v/>
      </c>
      <c r="I1552">
        <v>1</v>
      </c>
      <c r="K1552" t="e">
        <f>VLOOKUP(G1552,Sheet3!B:E,4,0)</f>
        <v>#N/A</v>
      </c>
      <c r="O1552" s="10" t="e">
        <f t="shared" si="24"/>
        <v>#N/A</v>
      </c>
      <c r="P1552" s="11" t="e">
        <f>VLOOKUP(C1552,DE_PARA!H:I,2,0)</f>
        <v>#N/A</v>
      </c>
      <c r="Q1552" s="11" t="e">
        <f>VLOOKUP(F1552,'BASE CONTATOS'!C:D,2,0)</f>
        <v>#N/A</v>
      </c>
    </row>
    <row r="1553" spans="2:17" hidden="1" x14ac:dyDescent="0.3">
      <c r="B1553">
        <f>CSV!M1552</f>
        <v>0</v>
      </c>
      <c r="C1553">
        <f>CSV!O1552</f>
        <v>0</v>
      </c>
      <c r="D1553" s="6">
        <f>CSV!P1552</f>
        <v>0</v>
      </c>
      <c r="F1553">
        <f>CSV!K1552</f>
        <v>0</v>
      </c>
      <c r="G1553">
        <f>CSV!L1552</f>
        <v>0</v>
      </c>
      <c r="H1553" t="str">
        <f>IFERROR(VLOOKUP(G1553,Sheet3!B:C,2,0),"")</f>
        <v/>
      </c>
      <c r="I1553">
        <v>6</v>
      </c>
      <c r="K1553" t="e">
        <f>VLOOKUP(G1553,Sheet3!B:E,4,0)</f>
        <v>#N/A</v>
      </c>
      <c r="O1553" s="10" t="e">
        <f t="shared" si="24"/>
        <v>#N/A</v>
      </c>
      <c r="P1553" s="11" t="e">
        <f>VLOOKUP(C1553,DE_PARA!H:I,2,0)</f>
        <v>#N/A</v>
      </c>
      <c r="Q1553" s="11" t="e">
        <f>VLOOKUP(F1553,'BASE CONTATOS'!C:D,2,0)</f>
        <v>#N/A</v>
      </c>
    </row>
    <row r="1554" spans="2:17" hidden="1" x14ac:dyDescent="0.3">
      <c r="B1554">
        <f>CSV!M1553</f>
        <v>0</v>
      </c>
      <c r="C1554">
        <f>CSV!O1553</f>
        <v>0</v>
      </c>
      <c r="D1554" s="6">
        <f>CSV!P1553</f>
        <v>0</v>
      </c>
      <c r="F1554">
        <f>CSV!K1553</f>
        <v>0</v>
      </c>
      <c r="G1554">
        <f>CSV!L1553</f>
        <v>0</v>
      </c>
      <c r="H1554" t="str">
        <f>IFERROR(VLOOKUP(G1554,Sheet3!B:C,2,0),"")</f>
        <v/>
      </c>
      <c r="I1554">
        <v>1</v>
      </c>
      <c r="K1554" t="e">
        <f>VLOOKUP(G1554,Sheet3!B:E,4,0)</f>
        <v>#N/A</v>
      </c>
      <c r="O1554" s="10" t="e">
        <f t="shared" si="24"/>
        <v>#N/A</v>
      </c>
      <c r="P1554" s="11" t="e">
        <f>VLOOKUP(C1554,DE_PARA!H:I,2,0)</f>
        <v>#N/A</v>
      </c>
      <c r="Q1554" s="11" t="e">
        <f>VLOOKUP(F1554,'BASE CONTATOS'!C:D,2,0)</f>
        <v>#N/A</v>
      </c>
    </row>
    <row r="1555" spans="2:17" hidden="1" x14ac:dyDescent="0.3">
      <c r="B1555">
        <f>CSV!M1554</f>
        <v>0</v>
      </c>
      <c r="C1555">
        <f>CSV!O1554</f>
        <v>0</v>
      </c>
      <c r="D1555" s="6">
        <f>CSV!P1554</f>
        <v>0</v>
      </c>
      <c r="F1555">
        <f>CSV!K1554</f>
        <v>0</v>
      </c>
      <c r="G1555">
        <f>CSV!L1554</f>
        <v>0</v>
      </c>
      <c r="H1555" t="str">
        <f>IFERROR(VLOOKUP(G1555,Sheet3!B:C,2,0),"")</f>
        <v/>
      </c>
      <c r="I1555">
        <v>10</v>
      </c>
      <c r="K1555" t="e">
        <f>VLOOKUP(G1555,Sheet3!B:E,4,0)</f>
        <v>#N/A</v>
      </c>
      <c r="O1555" s="10" t="e">
        <f t="shared" si="24"/>
        <v>#N/A</v>
      </c>
      <c r="P1555" s="11" t="e">
        <f>VLOOKUP(C1555,DE_PARA!H:I,2,0)</f>
        <v>#N/A</v>
      </c>
      <c r="Q1555" s="11" t="e">
        <f>VLOOKUP(F1555,'BASE CONTATOS'!C:D,2,0)</f>
        <v>#N/A</v>
      </c>
    </row>
    <row r="1556" spans="2:17" hidden="1" x14ac:dyDescent="0.3">
      <c r="B1556">
        <f>CSV!M1555</f>
        <v>0</v>
      </c>
      <c r="C1556">
        <f>CSV!O1555</f>
        <v>0</v>
      </c>
      <c r="D1556" s="6">
        <f>CSV!P1555</f>
        <v>0</v>
      </c>
      <c r="F1556">
        <f>CSV!K1555</f>
        <v>0</v>
      </c>
      <c r="G1556">
        <f>CSV!L1555</f>
        <v>0</v>
      </c>
      <c r="H1556" t="str">
        <f>IFERROR(VLOOKUP(G1556,Sheet3!B:C,2,0),"")</f>
        <v/>
      </c>
      <c r="I1556">
        <v>1</v>
      </c>
      <c r="K1556" t="e">
        <f>VLOOKUP(G1556,Sheet3!B:E,4,0)</f>
        <v>#N/A</v>
      </c>
      <c r="O1556" s="10" t="e">
        <f t="shared" si="24"/>
        <v>#N/A</v>
      </c>
      <c r="P1556" s="11" t="e">
        <f>VLOOKUP(C1556,DE_PARA!H:I,2,0)</f>
        <v>#N/A</v>
      </c>
      <c r="Q1556" s="11" t="e">
        <f>VLOOKUP(F1556,'BASE CONTATOS'!C:D,2,0)</f>
        <v>#N/A</v>
      </c>
    </row>
    <row r="1557" spans="2:17" hidden="1" x14ac:dyDescent="0.3">
      <c r="B1557">
        <f>CSV!M1556</f>
        <v>0</v>
      </c>
      <c r="C1557">
        <f>CSV!O1556</f>
        <v>0</v>
      </c>
      <c r="D1557" s="6">
        <f>CSV!P1556</f>
        <v>0</v>
      </c>
      <c r="F1557">
        <f>CSV!K1556</f>
        <v>0</v>
      </c>
      <c r="G1557">
        <f>CSV!L1556</f>
        <v>0</v>
      </c>
      <c r="H1557" t="str">
        <f>IFERROR(VLOOKUP(G1557,Sheet3!B:C,2,0),"")</f>
        <v/>
      </c>
      <c r="I1557">
        <v>1</v>
      </c>
      <c r="K1557" t="e">
        <f>VLOOKUP(G1557,Sheet3!B:E,4,0)</f>
        <v>#N/A</v>
      </c>
      <c r="O1557" s="10" t="e">
        <f t="shared" si="24"/>
        <v>#N/A</v>
      </c>
      <c r="P1557" s="11" t="e">
        <f>VLOOKUP(C1557,DE_PARA!H:I,2,0)</f>
        <v>#N/A</v>
      </c>
      <c r="Q1557" s="11" t="e">
        <f>VLOOKUP(F1557,'BASE CONTATOS'!C:D,2,0)</f>
        <v>#N/A</v>
      </c>
    </row>
    <row r="1558" spans="2:17" hidden="1" x14ac:dyDescent="0.3">
      <c r="B1558">
        <f>CSV!M1557</f>
        <v>0</v>
      </c>
      <c r="C1558">
        <f>CSV!O1557</f>
        <v>0</v>
      </c>
      <c r="D1558" s="6">
        <f>CSV!P1557</f>
        <v>0</v>
      </c>
      <c r="F1558">
        <f>CSV!K1557</f>
        <v>0</v>
      </c>
      <c r="G1558">
        <f>CSV!L1557</f>
        <v>0</v>
      </c>
      <c r="H1558" t="str">
        <f>IFERROR(VLOOKUP(G1558,Sheet3!B:C,2,0),"")</f>
        <v/>
      </c>
      <c r="I1558">
        <v>7</v>
      </c>
      <c r="K1558" t="e">
        <f>VLOOKUP(G1558,Sheet3!B:E,4,0)</f>
        <v>#N/A</v>
      </c>
      <c r="O1558" s="10" t="e">
        <f t="shared" si="24"/>
        <v>#N/A</v>
      </c>
      <c r="P1558" s="11" t="e">
        <f>VLOOKUP(C1558,DE_PARA!H:I,2,0)</f>
        <v>#N/A</v>
      </c>
      <c r="Q1558" s="11" t="e">
        <f>VLOOKUP(F1558,'BASE CONTATOS'!C:D,2,0)</f>
        <v>#N/A</v>
      </c>
    </row>
    <row r="1559" spans="2:17" hidden="1" x14ac:dyDescent="0.3">
      <c r="B1559">
        <f>CSV!M1558</f>
        <v>0</v>
      </c>
      <c r="C1559">
        <f>CSV!O1558</f>
        <v>0</v>
      </c>
      <c r="D1559" s="6">
        <f>CSV!P1558</f>
        <v>0</v>
      </c>
      <c r="F1559">
        <f>CSV!K1558</f>
        <v>0</v>
      </c>
      <c r="G1559">
        <f>CSV!L1558</f>
        <v>0</v>
      </c>
      <c r="H1559" t="str">
        <f>IFERROR(VLOOKUP(G1559,Sheet3!B:C,2,0),"")</f>
        <v/>
      </c>
      <c r="I1559">
        <v>4</v>
      </c>
      <c r="K1559" t="e">
        <f>VLOOKUP(G1559,Sheet3!B:E,4,0)</f>
        <v>#N/A</v>
      </c>
      <c r="O1559" s="10" t="e">
        <f t="shared" si="24"/>
        <v>#N/A</v>
      </c>
      <c r="P1559" s="11" t="e">
        <f>VLOOKUP(C1559,DE_PARA!H:I,2,0)</f>
        <v>#N/A</v>
      </c>
      <c r="Q1559" s="11" t="e">
        <f>VLOOKUP(F1559,'BASE CONTATOS'!C:D,2,0)</f>
        <v>#N/A</v>
      </c>
    </row>
    <row r="1560" spans="2:17" hidden="1" x14ac:dyDescent="0.3">
      <c r="B1560">
        <f>CSV!M1559</f>
        <v>0</v>
      </c>
      <c r="C1560">
        <f>CSV!O1559</f>
        <v>0</v>
      </c>
      <c r="D1560" s="6">
        <f>CSV!P1559</f>
        <v>0</v>
      </c>
      <c r="F1560">
        <f>CSV!K1559</f>
        <v>0</v>
      </c>
      <c r="G1560">
        <f>CSV!L1559</f>
        <v>0</v>
      </c>
      <c r="H1560" t="str">
        <f>IFERROR(VLOOKUP(G1560,Sheet3!B:C,2,0),"")</f>
        <v/>
      </c>
      <c r="I1560">
        <v>2</v>
      </c>
      <c r="K1560" t="e">
        <f>VLOOKUP(G1560,Sheet3!B:E,4,0)</f>
        <v>#N/A</v>
      </c>
      <c r="O1560" s="10" t="e">
        <f t="shared" si="24"/>
        <v>#N/A</v>
      </c>
      <c r="P1560" s="11" t="e">
        <f>VLOOKUP(C1560,DE_PARA!H:I,2,0)</f>
        <v>#N/A</v>
      </c>
      <c r="Q1560" s="11" t="e">
        <f>VLOOKUP(F1560,'BASE CONTATOS'!C:D,2,0)</f>
        <v>#N/A</v>
      </c>
    </row>
    <row r="1561" spans="2:17" hidden="1" x14ac:dyDescent="0.3">
      <c r="B1561">
        <f>CSV!M1560</f>
        <v>0</v>
      </c>
      <c r="C1561">
        <f>CSV!O1560</f>
        <v>0</v>
      </c>
      <c r="D1561" s="6">
        <f>CSV!P1560</f>
        <v>0</v>
      </c>
      <c r="F1561">
        <f>CSV!K1560</f>
        <v>0</v>
      </c>
      <c r="G1561">
        <f>CSV!L1560</f>
        <v>0</v>
      </c>
      <c r="H1561" t="str">
        <f>IFERROR(VLOOKUP(G1561,Sheet3!B:C,2,0),"")</f>
        <v/>
      </c>
      <c r="I1561">
        <v>3</v>
      </c>
      <c r="K1561" t="e">
        <f>VLOOKUP(G1561,Sheet3!B:E,4,0)</f>
        <v>#N/A</v>
      </c>
      <c r="O1561" s="10" t="e">
        <f t="shared" si="24"/>
        <v>#N/A</v>
      </c>
      <c r="P1561" s="11" t="e">
        <f>VLOOKUP(C1561,DE_PARA!H:I,2,0)</f>
        <v>#N/A</v>
      </c>
      <c r="Q1561" s="11" t="e">
        <f>VLOOKUP(F1561,'BASE CONTATOS'!C:D,2,0)</f>
        <v>#N/A</v>
      </c>
    </row>
    <row r="1562" spans="2:17" hidden="1" x14ac:dyDescent="0.3">
      <c r="B1562">
        <f>CSV!M1561</f>
        <v>0</v>
      </c>
      <c r="C1562">
        <f>CSV!O1561</f>
        <v>0</v>
      </c>
      <c r="D1562" s="6">
        <f>CSV!P1561</f>
        <v>0</v>
      </c>
      <c r="F1562">
        <f>CSV!K1561</f>
        <v>0</v>
      </c>
      <c r="G1562">
        <f>CSV!L1561</f>
        <v>0</v>
      </c>
      <c r="H1562" t="str">
        <f>IFERROR(VLOOKUP(G1562,Sheet3!B:C,2,0),"")</f>
        <v/>
      </c>
      <c r="I1562">
        <v>6</v>
      </c>
      <c r="K1562" t="e">
        <f>VLOOKUP(G1562,Sheet3!B:E,4,0)</f>
        <v>#N/A</v>
      </c>
      <c r="O1562" s="10" t="e">
        <f t="shared" si="24"/>
        <v>#N/A</v>
      </c>
      <c r="P1562" s="11" t="e">
        <f>VLOOKUP(C1562,DE_PARA!H:I,2,0)</f>
        <v>#N/A</v>
      </c>
      <c r="Q1562" s="11" t="e">
        <f>VLOOKUP(F1562,'BASE CONTATOS'!C:D,2,0)</f>
        <v>#N/A</v>
      </c>
    </row>
    <row r="1563" spans="2:17" hidden="1" x14ac:dyDescent="0.3">
      <c r="B1563">
        <f>CSV!M1562</f>
        <v>0</v>
      </c>
      <c r="C1563">
        <f>CSV!O1562</f>
        <v>0</v>
      </c>
      <c r="D1563" s="6">
        <f>CSV!P1562</f>
        <v>0</v>
      </c>
      <c r="F1563">
        <f>CSV!K1562</f>
        <v>0</v>
      </c>
      <c r="G1563">
        <f>CSV!L1562</f>
        <v>0</v>
      </c>
      <c r="H1563" t="str">
        <f>IFERROR(VLOOKUP(G1563,Sheet3!B:C,2,0),"")</f>
        <v/>
      </c>
      <c r="I1563">
        <v>6</v>
      </c>
      <c r="K1563" t="e">
        <f>VLOOKUP(G1563,Sheet3!B:E,4,0)</f>
        <v>#N/A</v>
      </c>
      <c r="O1563" s="10" t="e">
        <f t="shared" si="24"/>
        <v>#N/A</v>
      </c>
      <c r="P1563" s="11" t="e">
        <f>VLOOKUP(C1563,DE_PARA!H:I,2,0)</f>
        <v>#N/A</v>
      </c>
      <c r="Q1563" s="11" t="e">
        <f>VLOOKUP(F1563,'BASE CONTATOS'!C:D,2,0)</f>
        <v>#N/A</v>
      </c>
    </row>
    <row r="1564" spans="2:17" hidden="1" x14ac:dyDescent="0.3">
      <c r="B1564">
        <f>CSV!M1563</f>
        <v>0</v>
      </c>
      <c r="C1564">
        <f>CSV!O1563</f>
        <v>0</v>
      </c>
      <c r="D1564" s="6">
        <f>CSV!P1563</f>
        <v>0</v>
      </c>
      <c r="F1564">
        <f>CSV!K1563</f>
        <v>0</v>
      </c>
      <c r="G1564">
        <f>CSV!L1563</f>
        <v>0</v>
      </c>
      <c r="H1564" t="str">
        <f>IFERROR(VLOOKUP(G1564,Sheet3!B:C,2,0),"")</f>
        <v/>
      </c>
      <c r="I1564">
        <v>6</v>
      </c>
      <c r="K1564" t="e">
        <f>VLOOKUP(G1564,Sheet3!B:E,4,0)</f>
        <v>#N/A</v>
      </c>
      <c r="O1564" s="10" t="e">
        <f t="shared" si="24"/>
        <v>#N/A</v>
      </c>
      <c r="P1564" s="11" t="e">
        <f>VLOOKUP(C1564,DE_PARA!H:I,2,0)</f>
        <v>#N/A</v>
      </c>
      <c r="Q1564" s="11" t="e">
        <f>VLOOKUP(F1564,'BASE CONTATOS'!C:D,2,0)</f>
        <v>#N/A</v>
      </c>
    </row>
    <row r="1565" spans="2:17" hidden="1" x14ac:dyDescent="0.3">
      <c r="B1565">
        <f>CSV!M1564</f>
        <v>0</v>
      </c>
      <c r="C1565">
        <f>CSV!O1564</f>
        <v>0</v>
      </c>
      <c r="D1565" s="6">
        <f>CSV!P1564</f>
        <v>0</v>
      </c>
      <c r="F1565">
        <f>CSV!K1564</f>
        <v>0</v>
      </c>
      <c r="G1565">
        <f>CSV!L1564</f>
        <v>0</v>
      </c>
      <c r="H1565" t="str">
        <f>IFERROR(VLOOKUP(G1565,Sheet3!B:C,2,0),"")</f>
        <v/>
      </c>
      <c r="I1565">
        <v>10</v>
      </c>
      <c r="K1565" t="e">
        <f>VLOOKUP(G1565,Sheet3!B:E,4,0)</f>
        <v>#N/A</v>
      </c>
      <c r="O1565" s="10" t="e">
        <f t="shared" si="24"/>
        <v>#N/A</v>
      </c>
      <c r="P1565" s="11" t="e">
        <f>VLOOKUP(C1565,DE_PARA!H:I,2,0)</f>
        <v>#N/A</v>
      </c>
      <c r="Q1565" s="11" t="e">
        <f>VLOOKUP(F1565,'BASE CONTATOS'!C:D,2,0)</f>
        <v>#N/A</v>
      </c>
    </row>
    <row r="1566" spans="2:17" hidden="1" x14ac:dyDescent="0.3">
      <c r="B1566">
        <f>CSV!M1565</f>
        <v>0</v>
      </c>
      <c r="C1566">
        <f>CSV!O1565</f>
        <v>0</v>
      </c>
      <c r="D1566" s="6">
        <f>CSV!P1565</f>
        <v>0</v>
      </c>
      <c r="F1566">
        <f>CSV!K1565</f>
        <v>0</v>
      </c>
      <c r="G1566">
        <f>CSV!L1565</f>
        <v>0</v>
      </c>
      <c r="H1566" t="str">
        <f>IFERROR(VLOOKUP(G1566,Sheet3!B:C,2,0),"")</f>
        <v/>
      </c>
      <c r="I1566">
        <v>5</v>
      </c>
      <c r="K1566" t="e">
        <f>VLOOKUP(G1566,Sheet3!B:E,4,0)</f>
        <v>#N/A</v>
      </c>
      <c r="O1566" s="10" t="e">
        <f t="shared" si="24"/>
        <v>#N/A</v>
      </c>
      <c r="P1566" s="11" t="e">
        <f>VLOOKUP(C1566,DE_PARA!H:I,2,0)</f>
        <v>#N/A</v>
      </c>
      <c r="Q1566" s="11" t="e">
        <f>VLOOKUP(F1566,'BASE CONTATOS'!C:D,2,0)</f>
        <v>#N/A</v>
      </c>
    </row>
    <row r="1567" spans="2:17" hidden="1" x14ac:dyDescent="0.3">
      <c r="B1567">
        <f>CSV!M1566</f>
        <v>0</v>
      </c>
      <c r="C1567">
        <f>CSV!O1566</f>
        <v>0</v>
      </c>
      <c r="D1567" s="6">
        <f>CSV!P1566</f>
        <v>0</v>
      </c>
      <c r="F1567">
        <f>CSV!K1566</f>
        <v>0</v>
      </c>
      <c r="G1567">
        <f>CSV!L1566</f>
        <v>0</v>
      </c>
      <c r="H1567" t="str">
        <f>IFERROR(VLOOKUP(G1567,Sheet3!B:C,2,0),"")</f>
        <v/>
      </c>
      <c r="I1567">
        <v>1</v>
      </c>
      <c r="K1567" t="e">
        <f>VLOOKUP(G1567,Sheet3!B:E,4,0)</f>
        <v>#N/A</v>
      </c>
      <c r="O1567" s="10" t="e">
        <f t="shared" si="24"/>
        <v>#N/A</v>
      </c>
      <c r="P1567" s="11" t="e">
        <f>VLOOKUP(C1567,DE_PARA!H:I,2,0)</f>
        <v>#N/A</v>
      </c>
      <c r="Q1567" s="11" t="e">
        <f>VLOOKUP(F1567,'BASE CONTATOS'!C:D,2,0)</f>
        <v>#N/A</v>
      </c>
    </row>
    <row r="1568" spans="2:17" hidden="1" x14ac:dyDescent="0.3">
      <c r="B1568">
        <f>CSV!M1567</f>
        <v>0</v>
      </c>
      <c r="C1568">
        <f>CSV!O1567</f>
        <v>0</v>
      </c>
      <c r="D1568" s="6">
        <f>CSV!P1567</f>
        <v>0</v>
      </c>
      <c r="F1568">
        <f>CSV!K1567</f>
        <v>0</v>
      </c>
      <c r="G1568">
        <f>CSV!L1567</f>
        <v>0</v>
      </c>
      <c r="H1568" t="str">
        <f>IFERROR(VLOOKUP(G1568,Sheet3!B:C,2,0),"")</f>
        <v/>
      </c>
      <c r="I1568">
        <v>6</v>
      </c>
      <c r="K1568" t="e">
        <f>VLOOKUP(G1568,Sheet3!B:E,4,0)</f>
        <v>#N/A</v>
      </c>
      <c r="O1568" s="10" t="e">
        <f t="shared" si="24"/>
        <v>#N/A</v>
      </c>
      <c r="P1568" s="11" t="e">
        <f>VLOOKUP(C1568,DE_PARA!H:I,2,0)</f>
        <v>#N/A</v>
      </c>
      <c r="Q1568" s="11" t="e">
        <f>VLOOKUP(F1568,'BASE CONTATOS'!C:D,2,0)</f>
        <v>#N/A</v>
      </c>
    </row>
    <row r="1569" spans="2:17" hidden="1" x14ac:dyDescent="0.3">
      <c r="B1569">
        <f>CSV!M1568</f>
        <v>0</v>
      </c>
      <c r="C1569">
        <f>CSV!O1568</f>
        <v>0</v>
      </c>
      <c r="D1569" s="6">
        <f>CSV!P1568</f>
        <v>0</v>
      </c>
      <c r="F1569">
        <f>CSV!K1568</f>
        <v>0</v>
      </c>
      <c r="G1569">
        <f>CSV!L1568</f>
        <v>0</v>
      </c>
      <c r="H1569" t="str">
        <f>IFERROR(VLOOKUP(G1569,Sheet3!B:C,2,0),"")</f>
        <v/>
      </c>
      <c r="I1569">
        <v>4</v>
      </c>
      <c r="K1569" t="e">
        <f>VLOOKUP(G1569,Sheet3!B:E,4,0)</f>
        <v>#N/A</v>
      </c>
      <c r="O1569" s="10" t="e">
        <f t="shared" si="24"/>
        <v>#N/A</v>
      </c>
      <c r="P1569" s="11" t="e">
        <f>VLOOKUP(C1569,DE_PARA!H:I,2,0)</f>
        <v>#N/A</v>
      </c>
      <c r="Q1569" s="11" t="e">
        <f>VLOOKUP(F1569,'BASE CONTATOS'!C:D,2,0)</f>
        <v>#N/A</v>
      </c>
    </row>
    <row r="1570" spans="2:17" hidden="1" x14ac:dyDescent="0.3">
      <c r="B1570">
        <f>CSV!M1569</f>
        <v>0</v>
      </c>
      <c r="C1570">
        <f>CSV!O1569</f>
        <v>0</v>
      </c>
      <c r="D1570" s="6">
        <f>CSV!P1569</f>
        <v>0</v>
      </c>
      <c r="F1570">
        <f>CSV!K1569</f>
        <v>0</v>
      </c>
      <c r="G1570">
        <f>CSV!L1569</f>
        <v>0</v>
      </c>
      <c r="H1570" t="str">
        <f>IFERROR(VLOOKUP(G1570,Sheet3!B:C,2,0),"")</f>
        <v/>
      </c>
      <c r="I1570">
        <v>8</v>
      </c>
      <c r="K1570" t="e">
        <f>VLOOKUP(G1570,Sheet3!B:E,4,0)</f>
        <v>#N/A</v>
      </c>
      <c r="O1570" s="10" t="e">
        <f t="shared" si="24"/>
        <v>#N/A</v>
      </c>
      <c r="P1570" s="11" t="e">
        <f>VLOOKUP(C1570,DE_PARA!H:I,2,0)</f>
        <v>#N/A</v>
      </c>
      <c r="Q1570" s="11" t="e">
        <f>VLOOKUP(F1570,'BASE CONTATOS'!C:D,2,0)</f>
        <v>#N/A</v>
      </c>
    </row>
    <row r="1571" spans="2:17" hidden="1" x14ac:dyDescent="0.3">
      <c r="B1571">
        <f>CSV!M1570</f>
        <v>0</v>
      </c>
      <c r="C1571">
        <f>CSV!O1570</f>
        <v>0</v>
      </c>
      <c r="D1571" s="6">
        <f>CSV!P1570</f>
        <v>0</v>
      </c>
      <c r="F1571">
        <f>CSV!K1570</f>
        <v>0</v>
      </c>
      <c r="G1571">
        <f>CSV!L1570</f>
        <v>0</v>
      </c>
      <c r="H1571" t="str">
        <f>IFERROR(VLOOKUP(G1571,Sheet3!B:C,2,0),"")</f>
        <v/>
      </c>
      <c r="I1571">
        <v>8</v>
      </c>
      <c r="K1571" t="e">
        <f>VLOOKUP(G1571,Sheet3!B:E,4,0)</f>
        <v>#N/A</v>
      </c>
      <c r="O1571" s="10" t="e">
        <f t="shared" si="24"/>
        <v>#N/A</v>
      </c>
      <c r="P1571" s="11" t="e">
        <f>VLOOKUP(C1571,DE_PARA!H:I,2,0)</f>
        <v>#N/A</v>
      </c>
      <c r="Q1571" s="11" t="e">
        <f>VLOOKUP(F1571,'BASE CONTATOS'!C:D,2,0)</f>
        <v>#N/A</v>
      </c>
    </row>
    <row r="1572" spans="2:17" hidden="1" x14ac:dyDescent="0.3">
      <c r="B1572">
        <f>CSV!M1571</f>
        <v>0</v>
      </c>
      <c r="C1572">
        <f>CSV!O1571</f>
        <v>0</v>
      </c>
      <c r="D1572" s="6">
        <f>CSV!P1571</f>
        <v>0</v>
      </c>
      <c r="F1572">
        <f>CSV!K1571</f>
        <v>0</v>
      </c>
      <c r="G1572">
        <f>CSV!L1571</f>
        <v>0</v>
      </c>
      <c r="H1572" t="str">
        <f>IFERROR(VLOOKUP(G1572,Sheet3!B:C,2,0),"")</f>
        <v/>
      </c>
      <c r="I1572">
        <v>4</v>
      </c>
      <c r="K1572" t="e">
        <f>VLOOKUP(G1572,Sheet3!B:E,4,0)</f>
        <v>#N/A</v>
      </c>
      <c r="O1572" s="10" t="e">
        <f t="shared" si="24"/>
        <v>#N/A</v>
      </c>
      <c r="P1572" s="11" t="e">
        <f>VLOOKUP(C1572,DE_PARA!H:I,2,0)</f>
        <v>#N/A</v>
      </c>
      <c r="Q1572" s="11" t="e">
        <f>VLOOKUP(F1572,'BASE CONTATOS'!C:D,2,0)</f>
        <v>#N/A</v>
      </c>
    </row>
    <row r="1573" spans="2:17" hidden="1" x14ac:dyDescent="0.3">
      <c r="B1573">
        <f>CSV!M1572</f>
        <v>0</v>
      </c>
      <c r="C1573">
        <f>CSV!O1572</f>
        <v>0</v>
      </c>
      <c r="D1573" s="6">
        <f>CSV!P1572</f>
        <v>0</v>
      </c>
      <c r="F1573">
        <f>CSV!K1572</f>
        <v>0</v>
      </c>
      <c r="G1573">
        <f>CSV!L1572</f>
        <v>0</v>
      </c>
      <c r="H1573" t="str">
        <f>IFERROR(VLOOKUP(G1573,Sheet3!B:C,2,0),"")</f>
        <v/>
      </c>
      <c r="I1573">
        <v>4</v>
      </c>
      <c r="K1573" t="e">
        <f>VLOOKUP(G1573,Sheet3!B:E,4,0)</f>
        <v>#N/A</v>
      </c>
      <c r="O1573" s="10" t="e">
        <f t="shared" si="24"/>
        <v>#N/A</v>
      </c>
      <c r="P1573" s="11" t="e">
        <f>VLOOKUP(C1573,DE_PARA!H:I,2,0)</f>
        <v>#N/A</v>
      </c>
      <c r="Q1573" s="11" t="e">
        <f>VLOOKUP(F1573,'BASE CONTATOS'!C:D,2,0)</f>
        <v>#N/A</v>
      </c>
    </row>
    <row r="1574" spans="2:17" hidden="1" x14ac:dyDescent="0.3">
      <c r="B1574">
        <f>CSV!M1573</f>
        <v>0</v>
      </c>
      <c r="C1574">
        <f>CSV!O1573</f>
        <v>0</v>
      </c>
      <c r="D1574" s="6">
        <f>CSV!P1573</f>
        <v>0</v>
      </c>
      <c r="F1574">
        <f>CSV!K1573</f>
        <v>0</v>
      </c>
      <c r="G1574">
        <f>CSV!L1573</f>
        <v>0</v>
      </c>
      <c r="H1574" t="str">
        <f>IFERROR(VLOOKUP(G1574,Sheet3!B:C,2,0),"")</f>
        <v/>
      </c>
      <c r="I1574">
        <v>5</v>
      </c>
      <c r="K1574" t="e">
        <f>VLOOKUP(G1574,Sheet3!B:E,4,0)</f>
        <v>#N/A</v>
      </c>
      <c r="O1574" s="10" t="e">
        <f t="shared" si="24"/>
        <v>#N/A</v>
      </c>
      <c r="P1574" s="11" t="e">
        <f>VLOOKUP(C1574,DE_PARA!H:I,2,0)</f>
        <v>#N/A</v>
      </c>
      <c r="Q1574" s="11" t="e">
        <f>VLOOKUP(F1574,'BASE CONTATOS'!C:D,2,0)</f>
        <v>#N/A</v>
      </c>
    </row>
    <row r="1575" spans="2:17" hidden="1" x14ac:dyDescent="0.3">
      <c r="B1575">
        <f>CSV!M1574</f>
        <v>0</v>
      </c>
      <c r="C1575">
        <f>CSV!O1574</f>
        <v>0</v>
      </c>
      <c r="D1575" s="6">
        <f>CSV!P1574</f>
        <v>0</v>
      </c>
      <c r="F1575">
        <f>CSV!K1574</f>
        <v>0</v>
      </c>
      <c r="G1575">
        <f>CSV!L1574</f>
        <v>0</v>
      </c>
      <c r="H1575" t="str">
        <f>IFERROR(VLOOKUP(G1575,Sheet3!B:C,2,0),"")</f>
        <v/>
      </c>
      <c r="I1575">
        <v>10</v>
      </c>
      <c r="K1575" t="e">
        <f>VLOOKUP(G1575,Sheet3!B:E,4,0)</f>
        <v>#N/A</v>
      </c>
      <c r="O1575" s="10" t="e">
        <f t="shared" si="24"/>
        <v>#N/A</v>
      </c>
      <c r="P1575" s="11" t="e">
        <f>VLOOKUP(C1575,DE_PARA!H:I,2,0)</f>
        <v>#N/A</v>
      </c>
      <c r="Q1575" s="11" t="e">
        <f>VLOOKUP(F1575,'BASE CONTATOS'!C:D,2,0)</f>
        <v>#N/A</v>
      </c>
    </row>
    <row r="1576" spans="2:17" hidden="1" x14ac:dyDescent="0.3">
      <c r="B1576">
        <f>CSV!M1575</f>
        <v>0</v>
      </c>
      <c r="C1576">
        <f>CSV!O1575</f>
        <v>0</v>
      </c>
      <c r="D1576" s="6">
        <f>CSV!P1575</f>
        <v>0</v>
      </c>
      <c r="F1576">
        <f>CSV!K1575</f>
        <v>0</v>
      </c>
      <c r="G1576">
        <f>CSV!L1575</f>
        <v>0</v>
      </c>
      <c r="H1576" t="str">
        <f>IFERROR(VLOOKUP(G1576,Sheet3!B:C,2,0),"")</f>
        <v/>
      </c>
      <c r="I1576">
        <v>6</v>
      </c>
      <c r="K1576" t="e">
        <f>VLOOKUP(G1576,Sheet3!B:E,4,0)</f>
        <v>#N/A</v>
      </c>
      <c r="O1576" s="10" t="e">
        <f t="shared" si="24"/>
        <v>#N/A</v>
      </c>
      <c r="P1576" s="11" t="e">
        <f>VLOOKUP(C1576,DE_PARA!H:I,2,0)</f>
        <v>#N/A</v>
      </c>
      <c r="Q1576" s="11" t="e">
        <f>VLOOKUP(F1576,'BASE CONTATOS'!C:D,2,0)</f>
        <v>#N/A</v>
      </c>
    </row>
    <row r="1577" spans="2:17" hidden="1" x14ac:dyDescent="0.3">
      <c r="B1577">
        <f>CSV!M1576</f>
        <v>0</v>
      </c>
      <c r="C1577">
        <f>CSV!O1576</f>
        <v>0</v>
      </c>
      <c r="D1577" s="6">
        <f>CSV!P1576</f>
        <v>0</v>
      </c>
      <c r="F1577">
        <f>CSV!K1576</f>
        <v>0</v>
      </c>
      <c r="G1577">
        <f>CSV!L1576</f>
        <v>0</v>
      </c>
      <c r="H1577" t="str">
        <f>IFERROR(VLOOKUP(G1577,Sheet3!B:C,2,0),"")</f>
        <v/>
      </c>
      <c r="I1577">
        <v>4</v>
      </c>
      <c r="K1577" t="e">
        <f>VLOOKUP(G1577,Sheet3!B:E,4,0)</f>
        <v>#N/A</v>
      </c>
      <c r="O1577" s="10" t="e">
        <f t="shared" si="24"/>
        <v>#N/A</v>
      </c>
      <c r="P1577" s="11" t="e">
        <f>VLOOKUP(C1577,DE_PARA!H:I,2,0)</f>
        <v>#N/A</v>
      </c>
      <c r="Q1577" s="11" t="e">
        <f>VLOOKUP(F1577,'BASE CONTATOS'!C:D,2,0)</f>
        <v>#N/A</v>
      </c>
    </row>
    <row r="1578" spans="2:17" hidden="1" x14ac:dyDescent="0.3">
      <c r="B1578">
        <f>CSV!M1577</f>
        <v>0</v>
      </c>
      <c r="C1578">
        <f>CSV!O1577</f>
        <v>0</v>
      </c>
      <c r="D1578" s="6">
        <f>CSV!P1577</f>
        <v>0</v>
      </c>
      <c r="F1578">
        <f>CSV!K1577</f>
        <v>0</v>
      </c>
      <c r="G1578">
        <f>CSV!L1577</f>
        <v>0</v>
      </c>
      <c r="H1578" t="str">
        <f>IFERROR(VLOOKUP(G1578,Sheet3!B:C,2,0),"")</f>
        <v/>
      </c>
      <c r="I1578">
        <v>6</v>
      </c>
      <c r="K1578" t="e">
        <f>VLOOKUP(G1578,Sheet3!B:E,4,0)</f>
        <v>#N/A</v>
      </c>
      <c r="O1578" s="10" t="e">
        <f t="shared" si="24"/>
        <v>#N/A</v>
      </c>
      <c r="P1578" s="11" t="e">
        <f>VLOOKUP(C1578,DE_PARA!H:I,2,0)</f>
        <v>#N/A</v>
      </c>
      <c r="Q1578" s="11" t="e">
        <f>VLOOKUP(F1578,'BASE CONTATOS'!C:D,2,0)</f>
        <v>#N/A</v>
      </c>
    </row>
    <row r="1579" spans="2:17" hidden="1" x14ac:dyDescent="0.3">
      <c r="B1579">
        <f>CSV!M1578</f>
        <v>0</v>
      </c>
      <c r="C1579">
        <f>CSV!O1578</f>
        <v>0</v>
      </c>
      <c r="D1579" s="6">
        <f>CSV!P1578</f>
        <v>0</v>
      </c>
      <c r="F1579">
        <f>CSV!K1578</f>
        <v>0</v>
      </c>
      <c r="G1579">
        <f>CSV!L1578</f>
        <v>0</v>
      </c>
      <c r="H1579" t="str">
        <f>IFERROR(VLOOKUP(G1579,Sheet3!B:C,2,0),"")</f>
        <v/>
      </c>
      <c r="I1579">
        <v>1</v>
      </c>
      <c r="K1579" t="e">
        <f>VLOOKUP(G1579,Sheet3!B:E,4,0)</f>
        <v>#N/A</v>
      </c>
      <c r="O1579" s="10" t="e">
        <f t="shared" si="24"/>
        <v>#N/A</v>
      </c>
      <c r="P1579" s="11" t="e">
        <f>VLOOKUP(C1579,DE_PARA!H:I,2,0)</f>
        <v>#N/A</v>
      </c>
      <c r="Q1579" s="11" t="e">
        <f>VLOOKUP(F1579,'BASE CONTATOS'!C:D,2,0)</f>
        <v>#N/A</v>
      </c>
    </row>
    <row r="1580" spans="2:17" hidden="1" x14ac:dyDescent="0.3">
      <c r="B1580">
        <f>CSV!M1579</f>
        <v>0</v>
      </c>
      <c r="C1580">
        <f>CSV!O1579</f>
        <v>0</v>
      </c>
      <c r="D1580" s="6">
        <f>CSV!P1579</f>
        <v>0</v>
      </c>
      <c r="F1580">
        <f>CSV!K1579</f>
        <v>0</v>
      </c>
      <c r="G1580">
        <f>CSV!L1579</f>
        <v>0</v>
      </c>
      <c r="H1580" t="str">
        <f>IFERROR(VLOOKUP(G1580,Sheet3!B:C,2,0),"")</f>
        <v/>
      </c>
      <c r="I1580">
        <v>1</v>
      </c>
      <c r="K1580" t="e">
        <f>VLOOKUP(G1580,Sheet3!B:E,4,0)</f>
        <v>#N/A</v>
      </c>
      <c r="O1580" s="10" t="e">
        <f t="shared" si="24"/>
        <v>#N/A</v>
      </c>
      <c r="P1580" s="11" t="e">
        <f>VLOOKUP(C1580,DE_PARA!H:I,2,0)</f>
        <v>#N/A</v>
      </c>
      <c r="Q1580" s="11" t="e">
        <f>VLOOKUP(F1580,'BASE CONTATOS'!C:D,2,0)</f>
        <v>#N/A</v>
      </c>
    </row>
    <row r="1581" spans="2:17" hidden="1" x14ac:dyDescent="0.3">
      <c r="B1581">
        <f>CSV!M1580</f>
        <v>0</v>
      </c>
      <c r="C1581">
        <f>CSV!O1580</f>
        <v>0</v>
      </c>
      <c r="D1581" s="6">
        <f>CSV!P1580</f>
        <v>0</v>
      </c>
      <c r="F1581">
        <f>CSV!K1580</f>
        <v>0</v>
      </c>
      <c r="G1581">
        <f>CSV!L1580</f>
        <v>0</v>
      </c>
      <c r="H1581" t="str">
        <f>IFERROR(VLOOKUP(G1581,Sheet3!B:C,2,0),"")</f>
        <v/>
      </c>
      <c r="I1581">
        <v>1</v>
      </c>
      <c r="K1581" t="e">
        <f>VLOOKUP(G1581,Sheet3!B:E,4,0)</f>
        <v>#N/A</v>
      </c>
      <c r="O1581" s="10" t="e">
        <f t="shared" si="24"/>
        <v>#N/A</v>
      </c>
      <c r="P1581" s="11" t="e">
        <f>VLOOKUP(C1581,DE_PARA!H:I,2,0)</f>
        <v>#N/A</v>
      </c>
      <c r="Q1581" s="11" t="e">
        <f>VLOOKUP(F1581,'BASE CONTATOS'!C:D,2,0)</f>
        <v>#N/A</v>
      </c>
    </row>
    <row r="1582" spans="2:17" hidden="1" x14ac:dyDescent="0.3">
      <c r="B1582">
        <f>CSV!M1581</f>
        <v>0</v>
      </c>
      <c r="C1582">
        <f>CSV!O1581</f>
        <v>0</v>
      </c>
      <c r="D1582" s="6">
        <f>CSV!P1581</f>
        <v>0</v>
      </c>
      <c r="F1582">
        <f>CSV!K1581</f>
        <v>0</v>
      </c>
      <c r="G1582">
        <f>CSV!L1581</f>
        <v>0</v>
      </c>
      <c r="H1582" t="str">
        <f>IFERROR(VLOOKUP(G1582,Sheet3!B:C,2,0),"")</f>
        <v/>
      </c>
      <c r="I1582">
        <v>7</v>
      </c>
      <c r="K1582" t="e">
        <f>VLOOKUP(G1582,Sheet3!B:E,4,0)</f>
        <v>#N/A</v>
      </c>
      <c r="O1582" s="10" t="e">
        <f t="shared" si="24"/>
        <v>#N/A</v>
      </c>
      <c r="P1582" s="11" t="e">
        <f>VLOOKUP(C1582,DE_PARA!H:I,2,0)</f>
        <v>#N/A</v>
      </c>
      <c r="Q1582" s="11" t="e">
        <f>VLOOKUP(F1582,'BASE CONTATOS'!C:D,2,0)</f>
        <v>#N/A</v>
      </c>
    </row>
    <row r="1583" spans="2:17" hidden="1" x14ac:dyDescent="0.3">
      <c r="B1583">
        <f>CSV!M1582</f>
        <v>0</v>
      </c>
      <c r="C1583">
        <f>CSV!O1582</f>
        <v>0</v>
      </c>
      <c r="D1583" s="6">
        <f>CSV!P1582</f>
        <v>0</v>
      </c>
      <c r="F1583">
        <f>CSV!K1582</f>
        <v>0</v>
      </c>
      <c r="G1583">
        <f>CSV!L1582</f>
        <v>0</v>
      </c>
      <c r="H1583" t="str">
        <f>IFERROR(VLOOKUP(G1583,Sheet3!B:C,2,0),"")</f>
        <v/>
      </c>
      <c r="I1583">
        <v>6</v>
      </c>
      <c r="K1583" t="e">
        <f>VLOOKUP(G1583,Sheet3!B:E,4,0)</f>
        <v>#N/A</v>
      </c>
      <c r="O1583" s="10" t="e">
        <f t="shared" si="24"/>
        <v>#N/A</v>
      </c>
      <c r="P1583" s="11" t="e">
        <f>VLOOKUP(C1583,DE_PARA!H:I,2,0)</f>
        <v>#N/A</v>
      </c>
      <c r="Q1583" s="11" t="e">
        <f>VLOOKUP(F1583,'BASE CONTATOS'!C:D,2,0)</f>
        <v>#N/A</v>
      </c>
    </row>
    <row r="1584" spans="2:17" hidden="1" x14ac:dyDescent="0.3">
      <c r="B1584">
        <f>CSV!M1583</f>
        <v>0</v>
      </c>
      <c r="C1584">
        <f>CSV!O1583</f>
        <v>0</v>
      </c>
      <c r="D1584" s="6">
        <f>CSV!P1583</f>
        <v>0</v>
      </c>
      <c r="F1584">
        <f>CSV!K1583</f>
        <v>0</v>
      </c>
      <c r="G1584">
        <f>CSV!L1583</f>
        <v>0</v>
      </c>
      <c r="H1584" t="str">
        <f>IFERROR(VLOOKUP(G1584,Sheet3!B:C,2,0),"")</f>
        <v/>
      </c>
      <c r="I1584">
        <v>3</v>
      </c>
      <c r="K1584" t="e">
        <f>VLOOKUP(G1584,Sheet3!B:E,4,0)</f>
        <v>#N/A</v>
      </c>
      <c r="O1584" s="10" t="e">
        <f t="shared" si="24"/>
        <v>#N/A</v>
      </c>
      <c r="P1584" s="11" t="e">
        <f>VLOOKUP(C1584,DE_PARA!H:I,2,0)</f>
        <v>#N/A</v>
      </c>
      <c r="Q1584" s="11" t="e">
        <f>VLOOKUP(F1584,'BASE CONTATOS'!C:D,2,0)</f>
        <v>#N/A</v>
      </c>
    </row>
    <row r="1585" spans="2:17" hidden="1" x14ac:dyDescent="0.3">
      <c r="B1585">
        <f>CSV!M1584</f>
        <v>0</v>
      </c>
      <c r="C1585">
        <f>CSV!O1584</f>
        <v>0</v>
      </c>
      <c r="D1585" s="6">
        <f>CSV!P1584</f>
        <v>0</v>
      </c>
      <c r="F1585">
        <f>CSV!K1584</f>
        <v>0</v>
      </c>
      <c r="G1585">
        <f>CSV!L1584</f>
        <v>0</v>
      </c>
      <c r="H1585" t="str">
        <f>IFERROR(VLOOKUP(G1585,Sheet3!B:C,2,0),"")</f>
        <v/>
      </c>
      <c r="I1585">
        <v>3</v>
      </c>
      <c r="K1585" t="e">
        <f>VLOOKUP(G1585,Sheet3!B:E,4,0)</f>
        <v>#N/A</v>
      </c>
      <c r="O1585" s="10" t="e">
        <f t="shared" si="24"/>
        <v>#N/A</v>
      </c>
      <c r="P1585" s="11" t="e">
        <f>VLOOKUP(C1585,DE_PARA!H:I,2,0)</f>
        <v>#N/A</v>
      </c>
      <c r="Q1585" s="11" t="e">
        <f>VLOOKUP(F1585,'BASE CONTATOS'!C:D,2,0)</f>
        <v>#N/A</v>
      </c>
    </row>
    <row r="1586" spans="2:17" hidden="1" x14ac:dyDescent="0.3">
      <c r="B1586">
        <f>CSV!M1585</f>
        <v>0</v>
      </c>
      <c r="C1586">
        <f>CSV!O1585</f>
        <v>0</v>
      </c>
      <c r="D1586" s="6">
        <f>CSV!P1585</f>
        <v>0</v>
      </c>
      <c r="F1586">
        <f>CSV!K1585</f>
        <v>0</v>
      </c>
      <c r="G1586">
        <f>CSV!L1585</f>
        <v>0</v>
      </c>
      <c r="H1586" t="str">
        <f>IFERROR(VLOOKUP(G1586,Sheet3!B:C,2,0),"")</f>
        <v/>
      </c>
      <c r="I1586">
        <v>2</v>
      </c>
      <c r="K1586" t="e">
        <f>VLOOKUP(G1586,Sheet3!B:E,4,0)</f>
        <v>#N/A</v>
      </c>
      <c r="O1586" s="10" t="e">
        <f t="shared" si="24"/>
        <v>#N/A</v>
      </c>
      <c r="P1586" s="11" t="e">
        <f>VLOOKUP(C1586,DE_PARA!H:I,2,0)</f>
        <v>#N/A</v>
      </c>
      <c r="Q1586" s="11" t="e">
        <f>VLOOKUP(F1586,'BASE CONTATOS'!C:D,2,0)</f>
        <v>#N/A</v>
      </c>
    </row>
    <row r="1587" spans="2:17" hidden="1" x14ac:dyDescent="0.3">
      <c r="B1587">
        <f>CSV!M1586</f>
        <v>0</v>
      </c>
      <c r="C1587">
        <f>CSV!O1586</f>
        <v>0</v>
      </c>
      <c r="D1587" s="6">
        <f>CSV!P1586</f>
        <v>0</v>
      </c>
      <c r="F1587">
        <f>CSV!K1586</f>
        <v>0</v>
      </c>
      <c r="G1587">
        <f>CSV!L1586</f>
        <v>0</v>
      </c>
      <c r="H1587" t="str">
        <f>IFERROR(VLOOKUP(G1587,Sheet3!B:C,2,0),"")</f>
        <v/>
      </c>
      <c r="I1587">
        <v>9</v>
      </c>
      <c r="K1587" t="e">
        <f>VLOOKUP(G1587,Sheet3!B:E,4,0)</f>
        <v>#N/A</v>
      </c>
      <c r="O1587" s="10" t="e">
        <f t="shared" si="24"/>
        <v>#N/A</v>
      </c>
      <c r="P1587" s="11" t="e">
        <f>VLOOKUP(C1587,DE_PARA!H:I,2,0)</f>
        <v>#N/A</v>
      </c>
      <c r="Q1587" s="11" t="e">
        <f>VLOOKUP(F1587,'BASE CONTATOS'!C:D,2,0)</f>
        <v>#N/A</v>
      </c>
    </row>
    <row r="1588" spans="2:17" hidden="1" x14ac:dyDescent="0.3">
      <c r="B1588">
        <f>CSV!M1587</f>
        <v>0</v>
      </c>
      <c r="C1588">
        <f>CSV!O1587</f>
        <v>0</v>
      </c>
      <c r="D1588" s="6">
        <f>CSV!P1587</f>
        <v>0</v>
      </c>
      <c r="F1588">
        <f>CSV!K1587</f>
        <v>0</v>
      </c>
      <c r="G1588">
        <f>CSV!L1587</f>
        <v>0</v>
      </c>
      <c r="H1588" t="str">
        <f>IFERROR(VLOOKUP(G1588,Sheet3!B:C,2,0),"")</f>
        <v/>
      </c>
      <c r="I1588">
        <v>7</v>
      </c>
      <c r="K1588" t="e">
        <f>VLOOKUP(G1588,Sheet3!B:E,4,0)</f>
        <v>#N/A</v>
      </c>
      <c r="O1588" s="10" t="e">
        <f t="shared" si="24"/>
        <v>#N/A</v>
      </c>
      <c r="P1588" s="11" t="e">
        <f>VLOOKUP(C1588,DE_PARA!H:I,2,0)</f>
        <v>#N/A</v>
      </c>
      <c r="Q1588" s="11" t="e">
        <f>VLOOKUP(F1588,'BASE CONTATOS'!C:D,2,0)</f>
        <v>#N/A</v>
      </c>
    </row>
    <row r="1589" spans="2:17" hidden="1" x14ac:dyDescent="0.3">
      <c r="B1589">
        <f>CSV!M1588</f>
        <v>0</v>
      </c>
      <c r="C1589">
        <f>CSV!O1588</f>
        <v>0</v>
      </c>
      <c r="D1589" s="6">
        <f>CSV!P1588</f>
        <v>0</v>
      </c>
      <c r="F1589">
        <f>CSV!K1588</f>
        <v>0</v>
      </c>
      <c r="G1589">
        <f>CSV!L1588</f>
        <v>0</v>
      </c>
      <c r="H1589" t="str">
        <f>IFERROR(VLOOKUP(G1589,Sheet3!B:C,2,0),"")</f>
        <v/>
      </c>
      <c r="I1589">
        <v>4</v>
      </c>
      <c r="K1589" t="e">
        <f>VLOOKUP(G1589,Sheet3!B:E,4,0)</f>
        <v>#N/A</v>
      </c>
      <c r="O1589" s="10" t="e">
        <f t="shared" si="24"/>
        <v>#N/A</v>
      </c>
      <c r="P1589" s="11" t="e">
        <f>VLOOKUP(C1589,DE_PARA!H:I,2,0)</f>
        <v>#N/A</v>
      </c>
      <c r="Q1589" s="11" t="e">
        <f>VLOOKUP(F1589,'BASE CONTATOS'!C:D,2,0)</f>
        <v>#N/A</v>
      </c>
    </row>
    <row r="1590" spans="2:17" hidden="1" x14ac:dyDescent="0.3">
      <c r="B1590">
        <f>CSV!M1589</f>
        <v>0</v>
      </c>
      <c r="C1590">
        <f>CSV!O1589</f>
        <v>0</v>
      </c>
      <c r="D1590" s="6">
        <f>CSV!P1589</f>
        <v>0</v>
      </c>
      <c r="F1590">
        <f>CSV!K1589</f>
        <v>0</v>
      </c>
      <c r="G1590">
        <f>CSV!L1589</f>
        <v>0</v>
      </c>
      <c r="H1590" t="str">
        <f>IFERROR(VLOOKUP(G1590,Sheet3!B:C,2,0),"")</f>
        <v/>
      </c>
      <c r="I1590">
        <v>7</v>
      </c>
      <c r="K1590" t="e">
        <f>VLOOKUP(G1590,Sheet3!B:E,4,0)</f>
        <v>#N/A</v>
      </c>
      <c r="O1590" s="10" t="e">
        <f t="shared" si="24"/>
        <v>#N/A</v>
      </c>
      <c r="P1590" s="11" t="e">
        <f>VLOOKUP(C1590,DE_PARA!H:I,2,0)</f>
        <v>#N/A</v>
      </c>
      <c r="Q1590" s="11" t="e">
        <f>VLOOKUP(F1590,'BASE CONTATOS'!C:D,2,0)</f>
        <v>#N/A</v>
      </c>
    </row>
    <row r="1591" spans="2:17" hidden="1" x14ac:dyDescent="0.3">
      <c r="B1591">
        <f>CSV!M1590</f>
        <v>0</v>
      </c>
      <c r="C1591">
        <f>CSV!O1590</f>
        <v>0</v>
      </c>
      <c r="D1591" s="6">
        <f>CSV!P1590</f>
        <v>0</v>
      </c>
      <c r="F1591">
        <f>CSV!K1590</f>
        <v>0</v>
      </c>
      <c r="G1591">
        <f>CSV!L1590</f>
        <v>0</v>
      </c>
      <c r="H1591" t="str">
        <f>IFERROR(VLOOKUP(G1591,Sheet3!B:C,2,0),"")</f>
        <v/>
      </c>
      <c r="I1591">
        <v>5</v>
      </c>
      <c r="K1591" t="e">
        <f>VLOOKUP(G1591,Sheet3!B:E,4,0)</f>
        <v>#N/A</v>
      </c>
      <c r="O1591" s="10" t="e">
        <f t="shared" si="24"/>
        <v>#N/A</v>
      </c>
      <c r="P1591" s="11" t="e">
        <f>VLOOKUP(C1591,DE_PARA!H:I,2,0)</f>
        <v>#N/A</v>
      </c>
      <c r="Q1591" s="11" t="e">
        <f>VLOOKUP(F1591,'BASE CONTATOS'!C:D,2,0)</f>
        <v>#N/A</v>
      </c>
    </row>
    <row r="1592" spans="2:17" hidden="1" x14ac:dyDescent="0.3">
      <c r="B1592">
        <f>CSV!M1591</f>
        <v>0</v>
      </c>
      <c r="C1592">
        <f>CSV!O1591</f>
        <v>0</v>
      </c>
      <c r="D1592" s="6">
        <f>CSV!P1591</f>
        <v>0</v>
      </c>
      <c r="F1592">
        <f>CSV!K1591</f>
        <v>0</v>
      </c>
      <c r="G1592">
        <f>CSV!L1591</f>
        <v>0</v>
      </c>
      <c r="H1592" t="str">
        <f>IFERROR(VLOOKUP(G1592,Sheet3!B:C,2,0),"")</f>
        <v/>
      </c>
      <c r="I1592">
        <v>3</v>
      </c>
      <c r="K1592" t="e">
        <f>VLOOKUP(G1592,Sheet3!B:E,4,0)</f>
        <v>#N/A</v>
      </c>
      <c r="O1592" s="10" t="e">
        <f t="shared" si="24"/>
        <v>#N/A</v>
      </c>
      <c r="P1592" s="11" t="e">
        <f>VLOOKUP(C1592,DE_PARA!H:I,2,0)</f>
        <v>#N/A</v>
      </c>
      <c r="Q1592" s="11" t="e">
        <f>VLOOKUP(F1592,'BASE CONTATOS'!C:D,2,0)</f>
        <v>#N/A</v>
      </c>
    </row>
    <row r="1593" spans="2:17" hidden="1" x14ac:dyDescent="0.3">
      <c r="B1593">
        <f>CSV!M1592</f>
        <v>0</v>
      </c>
      <c r="C1593">
        <f>CSV!O1592</f>
        <v>0</v>
      </c>
      <c r="D1593" s="6">
        <f>CSV!P1592</f>
        <v>0</v>
      </c>
      <c r="F1593">
        <f>CSV!K1592</f>
        <v>0</v>
      </c>
      <c r="G1593">
        <f>CSV!L1592</f>
        <v>0</v>
      </c>
      <c r="H1593" t="str">
        <f>IFERROR(VLOOKUP(G1593,Sheet3!B:C,2,0),"")</f>
        <v/>
      </c>
      <c r="I1593">
        <v>9</v>
      </c>
      <c r="K1593" t="e">
        <f>VLOOKUP(G1593,Sheet3!B:E,4,0)</f>
        <v>#N/A</v>
      </c>
      <c r="O1593" s="10" t="e">
        <f t="shared" si="24"/>
        <v>#N/A</v>
      </c>
      <c r="P1593" s="11" t="e">
        <f>VLOOKUP(C1593,DE_PARA!H:I,2,0)</f>
        <v>#N/A</v>
      </c>
      <c r="Q1593" s="11" t="e">
        <f>VLOOKUP(F1593,'BASE CONTATOS'!C:D,2,0)</f>
        <v>#N/A</v>
      </c>
    </row>
    <row r="1594" spans="2:17" hidden="1" x14ac:dyDescent="0.3">
      <c r="B1594">
        <f>CSV!M1593</f>
        <v>0</v>
      </c>
      <c r="C1594">
        <f>CSV!O1593</f>
        <v>0</v>
      </c>
      <c r="D1594" s="6">
        <f>CSV!P1593</f>
        <v>0</v>
      </c>
      <c r="F1594">
        <f>CSV!K1593</f>
        <v>0</v>
      </c>
      <c r="G1594">
        <f>CSV!L1593</f>
        <v>0</v>
      </c>
      <c r="H1594" t="str">
        <f>IFERROR(VLOOKUP(G1594,Sheet3!B:C,2,0),"")</f>
        <v/>
      </c>
      <c r="I1594">
        <v>7</v>
      </c>
      <c r="K1594" t="e">
        <f>VLOOKUP(G1594,Sheet3!B:E,4,0)</f>
        <v>#N/A</v>
      </c>
      <c r="O1594" s="10" t="e">
        <f t="shared" si="24"/>
        <v>#N/A</v>
      </c>
      <c r="P1594" s="11" t="e">
        <f>VLOOKUP(C1594,DE_PARA!H:I,2,0)</f>
        <v>#N/A</v>
      </c>
      <c r="Q1594" s="11" t="e">
        <f>VLOOKUP(F1594,'BASE CONTATOS'!C:D,2,0)</f>
        <v>#N/A</v>
      </c>
    </row>
    <row r="1595" spans="2:17" hidden="1" x14ac:dyDescent="0.3">
      <c r="B1595">
        <f>CSV!M1594</f>
        <v>0</v>
      </c>
      <c r="C1595">
        <f>CSV!O1594</f>
        <v>0</v>
      </c>
      <c r="D1595" s="6">
        <f>CSV!P1594</f>
        <v>0</v>
      </c>
      <c r="F1595">
        <f>CSV!K1594</f>
        <v>0</v>
      </c>
      <c r="G1595">
        <f>CSV!L1594</f>
        <v>0</v>
      </c>
      <c r="H1595" t="str">
        <f>IFERROR(VLOOKUP(G1595,Sheet3!B:C,2,0),"")</f>
        <v/>
      </c>
      <c r="I1595">
        <v>10</v>
      </c>
      <c r="K1595" t="e">
        <f>VLOOKUP(G1595,Sheet3!B:E,4,0)</f>
        <v>#N/A</v>
      </c>
      <c r="O1595" s="10" t="e">
        <f t="shared" si="24"/>
        <v>#N/A</v>
      </c>
      <c r="P1595" s="11" t="e">
        <f>VLOOKUP(C1595,DE_PARA!H:I,2,0)</f>
        <v>#N/A</v>
      </c>
      <c r="Q1595" s="11" t="e">
        <f>VLOOKUP(F1595,'BASE CONTATOS'!C:D,2,0)</f>
        <v>#N/A</v>
      </c>
    </row>
    <row r="1596" spans="2:17" hidden="1" x14ac:dyDescent="0.3">
      <c r="B1596">
        <f>CSV!M1595</f>
        <v>0</v>
      </c>
      <c r="C1596">
        <f>CSV!O1595</f>
        <v>0</v>
      </c>
      <c r="D1596" s="6">
        <f>CSV!P1595</f>
        <v>0</v>
      </c>
      <c r="F1596">
        <f>CSV!K1595</f>
        <v>0</v>
      </c>
      <c r="G1596">
        <f>CSV!L1595</f>
        <v>0</v>
      </c>
      <c r="H1596" t="str">
        <f>IFERROR(VLOOKUP(G1596,Sheet3!B:C,2,0),"")</f>
        <v/>
      </c>
      <c r="I1596">
        <v>4</v>
      </c>
      <c r="K1596" t="e">
        <f>VLOOKUP(G1596,Sheet3!B:E,4,0)</f>
        <v>#N/A</v>
      </c>
      <c r="O1596" s="10" t="e">
        <f t="shared" si="24"/>
        <v>#N/A</v>
      </c>
      <c r="P1596" s="11" t="e">
        <f>VLOOKUP(C1596,DE_PARA!H:I,2,0)</f>
        <v>#N/A</v>
      </c>
      <c r="Q1596" s="11" t="e">
        <f>VLOOKUP(F1596,'BASE CONTATOS'!C:D,2,0)</f>
        <v>#N/A</v>
      </c>
    </row>
    <row r="1597" spans="2:17" hidden="1" x14ac:dyDescent="0.3">
      <c r="B1597">
        <f>CSV!M1596</f>
        <v>0</v>
      </c>
      <c r="C1597">
        <f>CSV!O1596</f>
        <v>0</v>
      </c>
      <c r="D1597" s="6">
        <f>CSV!P1596</f>
        <v>0</v>
      </c>
      <c r="F1597">
        <f>CSV!K1596</f>
        <v>0</v>
      </c>
      <c r="G1597">
        <f>CSV!L1596</f>
        <v>0</v>
      </c>
      <c r="H1597" t="str">
        <f>IFERROR(VLOOKUP(G1597,Sheet3!B:C,2,0),"")</f>
        <v/>
      </c>
      <c r="I1597">
        <v>9</v>
      </c>
      <c r="K1597" t="e">
        <f>VLOOKUP(G1597,Sheet3!B:E,4,0)</f>
        <v>#N/A</v>
      </c>
      <c r="O1597" s="10" t="e">
        <f t="shared" si="24"/>
        <v>#N/A</v>
      </c>
      <c r="P1597" s="11" t="e">
        <f>VLOOKUP(C1597,DE_PARA!H:I,2,0)</f>
        <v>#N/A</v>
      </c>
      <c r="Q1597" s="11" t="e">
        <f>VLOOKUP(F1597,'BASE CONTATOS'!C:D,2,0)</f>
        <v>#N/A</v>
      </c>
    </row>
    <row r="1598" spans="2:17" hidden="1" x14ac:dyDescent="0.3">
      <c r="B1598">
        <f>CSV!M1597</f>
        <v>0</v>
      </c>
      <c r="C1598">
        <f>CSV!O1597</f>
        <v>0</v>
      </c>
      <c r="D1598" s="6">
        <f>CSV!P1597</f>
        <v>0</v>
      </c>
      <c r="F1598">
        <f>CSV!K1597</f>
        <v>0</v>
      </c>
      <c r="G1598">
        <f>CSV!L1597</f>
        <v>0</v>
      </c>
      <c r="H1598" t="str">
        <f>IFERROR(VLOOKUP(G1598,Sheet3!B:C,2,0),"")</f>
        <v/>
      </c>
      <c r="I1598">
        <v>4</v>
      </c>
      <c r="K1598" t="e">
        <f>VLOOKUP(G1598,Sheet3!B:E,4,0)</f>
        <v>#N/A</v>
      </c>
      <c r="O1598" s="10" t="e">
        <f t="shared" si="24"/>
        <v>#N/A</v>
      </c>
      <c r="P1598" s="11" t="e">
        <f>VLOOKUP(C1598,DE_PARA!H:I,2,0)</f>
        <v>#N/A</v>
      </c>
      <c r="Q1598" s="11" t="e">
        <f>VLOOKUP(F1598,'BASE CONTATOS'!C:D,2,0)</f>
        <v>#N/A</v>
      </c>
    </row>
    <row r="1599" spans="2:17" hidden="1" x14ac:dyDescent="0.3">
      <c r="B1599">
        <f>CSV!M1598</f>
        <v>0</v>
      </c>
      <c r="C1599">
        <f>CSV!O1598</f>
        <v>0</v>
      </c>
      <c r="D1599" s="6">
        <f>CSV!P1598</f>
        <v>0</v>
      </c>
      <c r="F1599">
        <f>CSV!K1598</f>
        <v>0</v>
      </c>
      <c r="G1599">
        <f>CSV!L1598</f>
        <v>0</v>
      </c>
      <c r="H1599" t="str">
        <f>IFERROR(VLOOKUP(G1599,Sheet3!B:C,2,0),"")</f>
        <v/>
      </c>
      <c r="I1599">
        <v>2</v>
      </c>
      <c r="K1599" t="e">
        <f>VLOOKUP(G1599,Sheet3!B:E,4,0)</f>
        <v>#N/A</v>
      </c>
      <c r="O1599" s="10" t="e">
        <f t="shared" si="24"/>
        <v>#N/A</v>
      </c>
      <c r="P1599" s="11" t="e">
        <f>VLOOKUP(C1599,DE_PARA!H:I,2,0)</f>
        <v>#N/A</v>
      </c>
      <c r="Q1599" s="11" t="e">
        <f>VLOOKUP(F1599,'BASE CONTATOS'!C:D,2,0)</f>
        <v>#N/A</v>
      </c>
    </row>
    <row r="1600" spans="2:17" hidden="1" x14ac:dyDescent="0.3">
      <c r="B1600">
        <f>CSV!M1599</f>
        <v>0</v>
      </c>
      <c r="C1600">
        <f>CSV!O1599</f>
        <v>0</v>
      </c>
      <c r="D1600" s="6">
        <f>CSV!P1599</f>
        <v>0</v>
      </c>
      <c r="F1600">
        <f>CSV!K1599</f>
        <v>0</v>
      </c>
      <c r="G1600">
        <f>CSV!L1599</f>
        <v>0</v>
      </c>
      <c r="H1600" t="str">
        <f>IFERROR(VLOOKUP(G1600,Sheet3!B:C,2,0),"")</f>
        <v/>
      </c>
      <c r="I1600">
        <v>8</v>
      </c>
      <c r="K1600" t="e">
        <f>VLOOKUP(G1600,Sheet3!B:E,4,0)</f>
        <v>#N/A</v>
      </c>
      <c r="O1600" s="10" t="e">
        <f t="shared" si="24"/>
        <v>#N/A</v>
      </c>
      <c r="P1600" s="11" t="e">
        <f>VLOOKUP(C1600,DE_PARA!H:I,2,0)</f>
        <v>#N/A</v>
      </c>
      <c r="Q1600" s="11" t="e">
        <f>VLOOKUP(F1600,'BASE CONTATOS'!C:D,2,0)</f>
        <v>#N/A</v>
      </c>
    </row>
    <row r="1601" spans="2:17" hidden="1" x14ac:dyDescent="0.3">
      <c r="B1601">
        <f>CSV!M1600</f>
        <v>0</v>
      </c>
      <c r="C1601">
        <f>CSV!O1600</f>
        <v>0</v>
      </c>
      <c r="D1601" s="6">
        <f>CSV!P1600</f>
        <v>0</v>
      </c>
      <c r="F1601">
        <f>CSV!K1600</f>
        <v>0</v>
      </c>
      <c r="G1601">
        <f>CSV!L1600</f>
        <v>0</v>
      </c>
      <c r="H1601" t="str">
        <f>IFERROR(VLOOKUP(G1601,Sheet3!B:C,2,0),"")</f>
        <v/>
      </c>
      <c r="I1601">
        <v>8</v>
      </c>
      <c r="K1601" t="e">
        <f>VLOOKUP(G1601,Sheet3!B:E,4,0)</f>
        <v>#N/A</v>
      </c>
      <c r="O1601" s="10" t="e">
        <f t="shared" si="24"/>
        <v>#N/A</v>
      </c>
      <c r="P1601" s="11" t="e">
        <f>VLOOKUP(C1601,DE_PARA!H:I,2,0)</f>
        <v>#N/A</v>
      </c>
      <c r="Q1601" s="11" t="e">
        <f>VLOOKUP(F1601,'BASE CONTATOS'!C:D,2,0)</f>
        <v>#N/A</v>
      </c>
    </row>
    <row r="1602" spans="2:17" hidden="1" x14ac:dyDescent="0.3">
      <c r="B1602">
        <f>CSV!M1601</f>
        <v>0</v>
      </c>
      <c r="C1602">
        <f>CSV!O1601</f>
        <v>0</v>
      </c>
      <c r="D1602" s="6">
        <f>CSV!P1601</f>
        <v>0</v>
      </c>
      <c r="F1602">
        <f>CSV!K1601</f>
        <v>0</v>
      </c>
      <c r="G1602">
        <f>CSV!L1601</f>
        <v>0</v>
      </c>
      <c r="H1602" t="str">
        <f>IFERROR(VLOOKUP(G1602,Sheet3!B:C,2,0),"")</f>
        <v/>
      </c>
      <c r="I1602">
        <v>3</v>
      </c>
      <c r="K1602" t="e">
        <f>VLOOKUP(G1602,Sheet3!B:E,4,0)</f>
        <v>#N/A</v>
      </c>
      <c r="O1602" s="10" t="e">
        <f t="shared" si="24"/>
        <v>#N/A</v>
      </c>
      <c r="P1602" s="11" t="e">
        <f>VLOOKUP(C1602,DE_PARA!H:I,2,0)</f>
        <v>#N/A</v>
      </c>
      <c r="Q1602" s="11" t="e">
        <f>VLOOKUP(F1602,'BASE CONTATOS'!C:D,2,0)</f>
        <v>#N/A</v>
      </c>
    </row>
    <row r="1603" spans="2:17" hidden="1" x14ac:dyDescent="0.3">
      <c r="B1603">
        <f>CSV!M1602</f>
        <v>0</v>
      </c>
      <c r="C1603">
        <f>CSV!O1602</f>
        <v>0</v>
      </c>
      <c r="D1603" s="6">
        <f>CSV!P1602</f>
        <v>0</v>
      </c>
      <c r="F1603">
        <f>CSV!K1602</f>
        <v>0</v>
      </c>
      <c r="G1603">
        <f>CSV!L1602</f>
        <v>0</v>
      </c>
      <c r="H1603" t="str">
        <f>IFERROR(VLOOKUP(G1603,Sheet3!B:C,2,0),"")</f>
        <v/>
      </c>
      <c r="I1603">
        <v>3</v>
      </c>
      <c r="K1603" t="e">
        <f>VLOOKUP(G1603,Sheet3!B:E,4,0)</f>
        <v>#N/A</v>
      </c>
      <c r="O1603" s="10" t="e">
        <f t="shared" ref="O1603:O1666" si="25">IF(K1603&gt;0,K1603,"PENDENTE")</f>
        <v>#N/A</v>
      </c>
      <c r="P1603" s="11" t="e">
        <f>VLOOKUP(C1603,DE_PARA!H:I,2,0)</f>
        <v>#N/A</v>
      </c>
      <c r="Q1603" s="11" t="e">
        <f>VLOOKUP(F1603,'BASE CONTATOS'!C:D,2,0)</f>
        <v>#N/A</v>
      </c>
    </row>
    <row r="1604" spans="2:17" hidden="1" x14ac:dyDescent="0.3">
      <c r="B1604">
        <f>CSV!M1603</f>
        <v>0</v>
      </c>
      <c r="C1604">
        <f>CSV!O1603</f>
        <v>0</v>
      </c>
      <c r="D1604" s="6">
        <f>CSV!P1603</f>
        <v>0</v>
      </c>
      <c r="F1604">
        <f>CSV!K1603</f>
        <v>0</v>
      </c>
      <c r="G1604">
        <f>CSV!L1603</f>
        <v>0</v>
      </c>
      <c r="H1604" t="str">
        <f>IFERROR(VLOOKUP(G1604,Sheet3!B:C,2,0),"")</f>
        <v/>
      </c>
      <c r="I1604">
        <v>2</v>
      </c>
      <c r="K1604" t="e">
        <f>VLOOKUP(G1604,Sheet3!B:E,4,0)</f>
        <v>#N/A</v>
      </c>
      <c r="O1604" s="10" t="e">
        <f t="shared" si="25"/>
        <v>#N/A</v>
      </c>
      <c r="P1604" s="11" t="e">
        <f>VLOOKUP(C1604,DE_PARA!H:I,2,0)</f>
        <v>#N/A</v>
      </c>
      <c r="Q1604" s="11" t="e">
        <f>VLOOKUP(F1604,'BASE CONTATOS'!C:D,2,0)</f>
        <v>#N/A</v>
      </c>
    </row>
    <row r="1605" spans="2:17" hidden="1" x14ac:dyDescent="0.3">
      <c r="B1605">
        <f>CSV!M1604</f>
        <v>0</v>
      </c>
      <c r="C1605">
        <f>CSV!O1604</f>
        <v>0</v>
      </c>
      <c r="D1605" s="6">
        <f>CSV!P1604</f>
        <v>0</v>
      </c>
      <c r="F1605">
        <f>CSV!K1604</f>
        <v>0</v>
      </c>
      <c r="G1605">
        <f>CSV!L1604</f>
        <v>0</v>
      </c>
      <c r="H1605" t="str">
        <f>IFERROR(VLOOKUP(G1605,Sheet3!B:C,2,0),"")</f>
        <v/>
      </c>
      <c r="I1605">
        <v>3</v>
      </c>
      <c r="K1605" t="e">
        <f>VLOOKUP(G1605,Sheet3!B:E,4,0)</f>
        <v>#N/A</v>
      </c>
      <c r="O1605" s="10" t="e">
        <f t="shared" si="25"/>
        <v>#N/A</v>
      </c>
      <c r="P1605" s="11" t="e">
        <f>VLOOKUP(C1605,DE_PARA!H:I,2,0)</f>
        <v>#N/A</v>
      </c>
      <c r="Q1605" s="11" t="e">
        <f>VLOOKUP(F1605,'BASE CONTATOS'!C:D,2,0)</f>
        <v>#N/A</v>
      </c>
    </row>
    <row r="1606" spans="2:17" hidden="1" x14ac:dyDescent="0.3">
      <c r="B1606">
        <f>CSV!M1605</f>
        <v>0</v>
      </c>
      <c r="C1606">
        <f>CSV!O1605</f>
        <v>0</v>
      </c>
      <c r="D1606" s="6">
        <f>CSV!P1605</f>
        <v>0</v>
      </c>
      <c r="F1606">
        <f>CSV!K1605</f>
        <v>0</v>
      </c>
      <c r="G1606">
        <f>CSV!L1605</f>
        <v>0</v>
      </c>
      <c r="H1606" t="str">
        <f>IFERROR(VLOOKUP(G1606,Sheet3!B:C,2,0),"")</f>
        <v/>
      </c>
      <c r="I1606">
        <v>2</v>
      </c>
      <c r="K1606" t="e">
        <f>VLOOKUP(G1606,Sheet3!B:E,4,0)</f>
        <v>#N/A</v>
      </c>
      <c r="O1606" s="10" t="e">
        <f t="shared" si="25"/>
        <v>#N/A</v>
      </c>
      <c r="P1606" s="11" t="e">
        <f>VLOOKUP(C1606,DE_PARA!H:I,2,0)</f>
        <v>#N/A</v>
      </c>
      <c r="Q1606" s="11" t="e">
        <f>VLOOKUP(F1606,'BASE CONTATOS'!C:D,2,0)</f>
        <v>#N/A</v>
      </c>
    </row>
    <row r="1607" spans="2:17" hidden="1" x14ac:dyDescent="0.3">
      <c r="B1607">
        <f>CSV!M1606</f>
        <v>0</v>
      </c>
      <c r="C1607">
        <f>CSV!O1606</f>
        <v>0</v>
      </c>
      <c r="D1607" s="6">
        <f>CSV!P1606</f>
        <v>0</v>
      </c>
      <c r="F1607">
        <f>CSV!K1606</f>
        <v>0</v>
      </c>
      <c r="G1607">
        <f>CSV!L1606</f>
        <v>0</v>
      </c>
      <c r="H1607" t="str">
        <f>IFERROR(VLOOKUP(G1607,Sheet3!B:C,2,0),"")</f>
        <v/>
      </c>
      <c r="I1607">
        <v>2</v>
      </c>
      <c r="K1607" t="e">
        <f>VLOOKUP(G1607,Sheet3!B:E,4,0)</f>
        <v>#N/A</v>
      </c>
      <c r="O1607" s="10" t="e">
        <f t="shared" si="25"/>
        <v>#N/A</v>
      </c>
      <c r="P1607" s="11" t="e">
        <f>VLOOKUP(C1607,DE_PARA!H:I,2,0)</f>
        <v>#N/A</v>
      </c>
      <c r="Q1607" s="11" t="e">
        <f>VLOOKUP(F1607,'BASE CONTATOS'!C:D,2,0)</f>
        <v>#N/A</v>
      </c>
    </row>
    <row r="1608" spans="2:17" hidden="1" x14ac:dyDescent="0.3">
      <c r="B1608">
        <f>CSV!M1607</f>
        <v>0</v>
      </c>
      <c r="C1608">
        <f>CSV!O1607</f>
        <v>0</v>
      </c>
      <c r="D1608" s="6">
        <f>CSV!P1607</f>
        <v>0</v>
      </c>
      <c r="F1608">
        <f>CSV!K1607</f>
        <v>0</v>
      </c>
      <c r="G1608">
        <f>CSV!L1607</f>
        <v>0</v>
      </c>
      <c r="H1608" t="str">
        <f>IFERROR(VLOOKUP(G1608,Sheet3!B:C,2,0),"")</f>
        <v/>
      </c>
      <c r="I1608">
        <v>9</v>
      </c>
      <c r="K1608" t="e">
        <f>VLOOKUP(G1608,Sheet3!B:E,4,0)</f>
        <v>#N/A</v>
      </c>
      <c r="O1608" s="10" t="e">
        <f t="shared" si="25"/>
        <v>#N/A</v>
      </c>
      <c r="P1608" s="11" t="e">
        <f>VLOOKUP(C1608,DE_PARA!H:I,2,0)</f>
        <v>#N/A</v>
      </c>
      <c r="Q1608" s="11" t="e">
        <f>VLOOKUP(F1608,'BASE CONTATOS'!C:D,2,0)</f>
        <v>#N/A</v>
      </c>
    </row>
    <row r="1609" spans="2:17" hidden="1" x14ac:dyDescent="0.3">
      <c r="B1609">
        <f>CSV!M1608</f>
        <v>0</v>
      </c>
      <c r="C1609">
        <f>CSV!O1608</f>
        <v>0</v>
      </c>
      <c r="D1609" s="6">
        <f>CSV!P1608</f>
        <v>0</v>
      </c>
      <c r="F1609">
        <f>CSV!K1608</f>
        <v>0</v>
      </c>
      <c r="G1609">
        <f>CSV!L1608</f>
        <v>0</v>
      </c>
      <c r="H1609" t="str">
        <f>IFERROR(VLOOKUP(G1609,Sheet3!B:C,2,0),"")</f>
        <v/>
      </c>
      <c r="I1609">
        <v>9</v>
      </c>
      <c r="K1609" t="e">
        <f>VLOOKUP(G1609,Sheet3!B:E,4,0)</f>
        <v>#N/A</v>
      </c>
      <c r="O1609" s="10" t="e">
        <f t="shared" si="25"/>
        <v>#N/A</v>
      </c>
      <c r="P1609" s="11" t="e">
        <f>VLOOKUP(C1609,DE_PARA!H:I,2,0)</f>
        <v>#N/A</v>
      </c>
      <c r="Q1609" s="11" t="e">
        <f>VLOOKUP(F1609,'BASE CONTATOS'!C:D,2,0)</f>
        <v>#N/A</v>
      </c>
    </row>
    <row r="1610" spans="2:17" hidden="1" x14ac:dyDescent="0.3">
      <c r="B1610">
        <f>CSV!M1609</f>
        <v>0</v>
      </c>
      <c r="C1610">
        <f>CSV!O1609</f>
        <v>0</v>
      </c>
      <c r="D1610" s="6">
        <f>CSV!P1609</f>
        <v>0</v>
      </c>
      <c r="F1610">
        <f>CSV!K1609</f>
        <v>0</v>
      </c>
      <c r="G1610">
        <f>CSV!L1609</f>
        <v>0</v>
      </c>
      <c r="H1610" t="str">
        <f>IFERROR(VLOOKUP(G1610,Sheet3!B:C,2,0),"")</f>
        <v/>
      </c>
      <c r="I1610">
        <v>8</v>
      </c>
      <c r="K1610" t="e">
        <f>VLOOKUP(G1610,Sheet3!B:E,4,0)</f>
        <v>#N/A</v>
      </c>
      <c r="O1610" s="10" t="e">
        <f t="shared" si="25"/>
        <v>#N/A</v>
      </c>
      <c r="P1610" s="11" t="e">
        <f>VLOOKUP(C1610,DE_PARA!H:I,2,0)</f>
        <v>#N/A</v>
      </c>
      <c r="Q1610" s="11" t="e">
        <f>VLOOKUP(F1610,'BASE CONTATOS'!C:D,2,0)</f>
        <v>#N/A</v>
      </c>
    </row>
    <row r="1611" spans="2:17" hidden="1" x14ac:dyDescent="0.3">
      <c r="B1611">
        <f>CSV!M1610</f>
        <v>0</v>
      </c>
      <c r="C1611">
        <f>CSV!O1610</f>
        <v>0</v>
      </c>
      <c r="D1611" s="6">
        <f>CSV!P1610</f>
        <v>0</v>
      </c>
      <c r="F1611">
        <f>CSV!K1610</f>
        <v>0</v>
      </c>
      <c r="G1611">
        <f>CSV!L1610</f>
        <v>0</v>
      </c>
      <c r="H1611" t="str">
        <f>IFERROR(VLOOKUP(G1611,Sheet3!B:C,2,0),"")</f>
        <v/>
      </c>
      <c r="I1611">
        <v>6</v>
      </c>
      <c r="K1611" t="e">
        <f>VLOOKUP(G1611,Sheet3!B:E,4,0)</f>
        <v>#N/A</v>
      </c>
      <c r="O1611" s="10" t="e">
        <f t="shared" si="25"/>
        <v>#N/A</v>
      </c>
      <c r="P1611" s="11" t="e">
        <f>VLOOKUP(C1611,DE_PARA!H:I,2,0)</f>
        <v>#N/A</v>
      </c>
      <c r="Q1611" s="11" t="e">
        <f>VLOOKUP(F1611,'BASE CONTATOS'!C:D,2,0)</f>
        <v>#N/A</v>
      </c>
    </row>
    <row r="1612" spans="2:17" hidden="1" x14ac:dyDescent="0.3">
      <c r="B1612">
        <f>CSV!M1611</f>
        <v>0</v>
      </c>
      <c r="C1612">
        <f>CSV!O1611</f>
        <v>0</v>
      </c>
      <c r="D1612" s="6">
        <f>CSV!P1611</f>
        <v>0</v>
      </c>
      <c r="F1612">
        <f>CSV!K1611</f>
        <v>0</v>
      </c>
      <c r="G1612">
        <f>CSV!L1611</f>
        <v>0</v>
      </c>
      <c r="H1612" t="str">
        <f>IFERROR(VLOOKUP(G1612,Sheet3!B:C,2,0),"")</f>
        <v/>
      </c>
      <c r="I1612">
        <v>4</v>
      </c>
      <c r="K1612" t="e">
        <f>VLOOKUP(G1612,Sheet3!B:E,4,0)</f>
        <v>#N/A</v>
      </c>
      <c r="O1612" s="10" t="e">
        <f t="shared" si="25"/>
        <v>#N/A</v>
      </c>
      <c r="P1612" s="11" t="e">
        <f>VLOOKUP(C1612,DE_PARA!H:I,2,0)</f>
        <v>#N/A</v>
      </c>
      <c r="Q1612" s="11" t="e">
        <f>VLOOKUP(F1612,'BASE CONTATOS'!C:D,2,0)</f>
        <v>#N/A</v>
      </c>
    </row>
    <row r="1613" spans="2:17" hidden="1" x14ac:dyDescent="0.3">
      <c r="B1613">
        <f>CSV!M1612</f>
        <v>0</v>
      </c>
      <c r="C1613">
        <f>CSV!O1612</f>
        <v>0</v>
      </c>
      <c r="D1613" s="6">
        <f>CSV!P1612</f>
        <v>0</v>
      </c>
      <c r="F1613">
        <f>CSV!K1612</f>
        <v>0</v>
      </c>
      <c r="G1613">
        <f>CSV!L1612</f>
        <v>0</v>
      </c>
      <c r="H1613" t="str">
        <f>IFERROR(VLOOKUP(G1613,Sheet3!B:C,2,0),"")</f>
        <v/>
      </c>
      <c r="I1613">
        <v>3</v>
      </c>
      <c r="K1613" t="e">
        <f>VLOOKUP(G1613,Sheet3!B:E,4,0)</f>
        <v>#N/A</v>
      </c>
      <c r="O1613" s="10" t="e">
        <f t="shared" si="25"/>
        <v>#N/A</v>
      </c>
      <c r="P1613" s="11" t="e">
        <f>VLOOKUP(C1613,DE_PARA!H:I,2,0)</f>
        <v>#N/A</v>
      </c>
      <c r="Q1613" s="11" t="e">
        <f>VLOOKUP(F1613,'BASE CONTATOS'!C:D,2,0)</f>
        <v>#N/A</v>
      </c>
    </row>
    <row r="1614" spans="2:17" hidden="1" x14ac:dyDescent="0.3">
      <c r="B1614">
        <f>CSV!M1613</f>
        <v>0</v>
      </c>
      <c r="C1614">
        <f>CSV!O1613</f>
        <v>0</v>
      </c>
      <c r="D1614" s="6">
        <f>CSV!P1613</f>
        <v>0</v>
      </c>
      <c r="F1614">
        <f>CSV!K1613</f>
        <v>0</v>
      </c>
      <c r="G1614">
        <f>CSV!L1613</f>
        <v>0</v>
      </c>
      <c r="H1614" t="str">
        <f>IFERROR(VLOOKUP(G1614,Sheet3!B:C,2,0),"")</f>
        <v/>
      </c>
      <c r="I1614">
        <v>2</v>
      </c>
      <c r="K1614" t="e">
        <f>VLOOKUP(G1614,Sheet3!B:E,4,0)</f>
        <v>#N/A</v>
      </c>
      <c r="O1614" s="10" t="e">
        <f t="shared" si="25"/>
        <v>#N/A</v>
      </c>
      <c r="P1614" s="11" t="e">
        <f>VLOOKUP(C1614,DE_PARA!H:I,2,0)</f>
        <v>#N/A</v>
      </c>
      <c r="Q1614" s="11" t="e">
        <f>VLOOKUP(F1614,'BASE CONTATOS'!C:D,2,0)</f>
        <v>#N/A</v>
      </c>
    </row>
    <row r="1615" spans="2:17" hidden="1" x14ac:dyDescent="0.3">
      <c r="B1615">
        <f>CSV!M1614</f>
        <v>0</v>
      </c>
      <c r="C1615">
        <f>CSV!O1614</f>
        <v>0</v>
      </c>
      <c r="D1615" s="6">
        <f>CSV!P1614</f>
        <v>0</v>
      </c>
      <c r="F1615">
        <f>CSV!K1614</f>
        <v>0</v>
      </c>
      <c r="G1615">
        <f>CSV!L1614</f>
        <v>0</v>
      </c>
      <c r="H1615" t="str">
        <f>IFERROR(VLOOKUP(G1615,Sheet3!B:C,2,0),"")</f>
        <v/>
      </c>
      <c r="I1615">
        <v>8</v>
      </c>
      <c r="K1615" t="e">
        <f>VLOOKUP(G1615,Sheet3!B:E,4,0)</f>
        <v>#N/A</v>
      </c>
      <c r="O1615" s="10" t="e">
        <f t="shared" si="25"/>
        <v>#N/A</v>
      </c>
      <c r="P1615" s="11" t="e">
        <f>VLOOKUP(C1615,DE_PARA!H:I,2,0)</f>
        <v>#N/A</v>
      </c>
      <c r="Q1615" s="11" t="e">
        <f>VLOOKUP(F1615,'BASE CONTATOS'!C:D,2,0)</f>
        <v>#N/A</v>
      </c>
    </row>
    <row r="1616" spans="2:17" hidden="1" x14ac:dyDescent="0.3">
      <c r="B1616">
        <f>CSV!M1615</f>
        <v>0</v>
      </c>
      <c r="C1616">
        <f>CSV!O1615</f>
        <v>0</v>
      </c>
      <c r="D1616" s="6">
        <f>CSV!P1615</f>
        <v>0</v>
      </c>
      <c r="F1616">
        <f>CSV!K1615</f>
        <v>0</v>
      </c>
      <c r="G1616">
        <f>CSV!L1615</f>
        <v>0</v>
      </c>
      <c r="H1616" t="str">
        <f>IFERROR(VLOOKUP(G1616,Sheet3!B:C,2,0),"")</f>
        <v/>
      </c>
      <c r="I1616">
        <v>10</v>
      </c>
      <c r="K1616" t="e">
        <f>VLOOKUP(G1616,Sheet3!B:E,4,0)</f>
        <v>#N/A</v>
      </c>
      <c r="O1616" s="10" t="e">
        <f t="shared" si="25"/>
        <v>#N/A</v>
      </c>
      <c r="P1616" s="11" t="e">
        <f>VLOOKUP(C1616,DE_PARA!H:I,2,0)</f>
        <v>#N/A</v>
      </c>
      <c r="Q1616" s="11" t="e">
        <f>VLOOKUP(F1616,'BASE CONTATOS'!C:D,2,0)</f>
        <v>#N/A</v>
      </c>
    </row>
    <row r="1617" spans="2:17" hidden="1" x14ac:dyDescent="0.3">
      <c r="B1617">
        <f>CSV!M1616</f>
        <v>0</v>
      </c>
      <c r="C1617">
        <f>CSV!O1616</f>
        <v>0</v>
      </c>
      <c r="D1617" s="6">
        <f>CSV!P1616</f>
        <v>0</v>
      </c>
      <c r="F1617">
        <f>CSV!K1616</f>
        <v>0</v>
      </c>
      <c r="G1617">
        <f>CSV!L1616</f>
        <v>0</v>
      </c>
      <c r="H1617" t="str">
        <f>IFERROR(VLOOKUP(G1617,Sheet3!B:C,2,0),"")</f>
        <v/>
      </c>
      <c r="I1617">
        <v>6</v>
      </c>
      <c r="K1617" t="e">
        <f>VLOOKUP(G1617,Sheet3!B:E,4,0)</f>
        <v>#N/A</v>
      </c>
      <c r="O1617" s="10" t="e">
        <f t="shared" si="25"/>
        <v>#N/A</v>
      </c>
      <c r="P1617" s="11" t="e">
        <f>VLOOKUP(C1617,DE_PARA!H:I,2,0)</f>
        <v>#N/A</v>
      </c>
      <c r="Q1617" s="11" t="e">
        <f>VLOOKUP(F1617,'BASE CONTATOS'!C:D,2,0)</f>
        <v>#N/A</v>
      </c>
    </row>
    <row r="1618" spans="2:17" hidden="1" x14ac:dyDescent="0.3">
      <c r="B1618">
        <f>CSV!M1617</f>
        <v>0</v>
      </c>
      <c r="C1618">
        <f>CSV!O1617</f>
        <v>0</v>
      </c>
      <c r="D1618" s="6">
        <f>CSV!P1617</f>
        <v>0</v>
      </c>
      <c r="F1618">
        <f>CSV!K1617</f>
        <v>0</v>
      </c>
      <c r="G1618">
        <f>CSV!L1617</f>
        <v>0</v>
      </c>
      <c r="H1618" t="str">
        <f>IFERROR(VLOOKUP(G1618,Sheet3!B:C,2,0),"")</f>
        <v/>
      </c>
      <c r="I1618">
        <v>7</v>
      </c>
      <c r="K1618" t="e">
        <f>VLOOKUP(G1618,Sheet3!B:E,4,0)</f>
        <v>#N/A</v>
      </c>
      <c r="O1618" s="10" t="e">
        <f t="shared" si="25"/>
        <v>#N/A</v>
      </c>
      <c r="P1618" s="11" t="e">
        <f>VLOOKUP(C1618,DE_PARA!H:I,2,0)</f>
        <v>#N/A</v>
      </c>
      <c r="Q1618" s="11" t="e">
        <f>VLOOKUP(F1618,'BASE CONTATOS'!C:D,2,0)</f>
        <v>#N/A</v>
      </c>
    </row>
    <row r="1619" spans="2:17" hidden="1" x14ac:dyDescent="0.3">
      <c r="B1619">
        <f>CSV!M1618</f>
        <v>0</v>
      </c>
      <c r="C1619">
        <f>CSV!O1618</f>
        <v>0</v>
      </c>
      <c r="D1619" s="6">
        <f>CSV!P1618</f>
        <v>0</v>
      </c>
      <c r="F1619">
        <f>CSV!K1618</f>
        <v>0</v>
      </c>
      <c r="G1619">
        <f>CSV!L1618</f>
        <v>0</v>
      </c>
      <c r="H1619" t="str">
        <f>IFERROR(VLOOKUP(G1619,Sheet3!B:C,2,0),"")</f>
        <v/>
      </c>
      <c r="I1619">
        <v>9</v>
      </c>
      <c r="K1619" t="e">
        <f>VLOOKUP(G1619,Sheet3!B:E,4,0)</f>
        <v>#N/A</v>
      </c>
      <c r="O1619" s="10" t="e">
        <f t="shared" si="25"/>
        <v>#N/A</v>
      </c>
      <c r="P1619" s="11" t="e">
        <f>VLOOKUP(C1619,DE_PARA!H:I,2,0)</f>
        <v>#N/A</v>
      </c>
      <c r="Q1619" s="11" t="e">
        <f>VLOOKUP(F1619,'BASE CONTATOS'!C:D,2,0)</f>
        <v>#N/A</v>
      </c>
    </row>
    <row r="1620" spans="2:17" hidden="1" x14ac:dyDescent="0.3">
      <c r="B1620">
        <f>CSV!M1619</f>
        <v>0</v>
      </c>
      <c r="C1620">
        <f>CSV!O1619</f>
        <v>0</v>
      </c>
      <c r="D1620" s="6">
        <f>CSV!P1619</f>
        <v>0</v>
      </c>
      <c r="F1620">
        <f>CSV!K1619</f>
        <v>0</v>
      </c>
      <c r="G1620">
        <f>CSV!L1619</f>
        <v>0</v>
      </c>
      <c r="H1620" t="str">
        <f>IFERROR(VLOOKUP(G1620,Sheet3!B:C,2,0),"")</f>
        <v/>
      </c>
      <c r="I1620">
        <v>9</v>
      </c>
      <c r="K1620" t="e">
        <f>VLOOKUP(G1620,Sheet3!B:E,4,0)</f>
        <v>#N/A</v>
      </c>
      <c r="O1620" s="10" t="e">
        <f t="shared" si="25"/>
        <v>#N/A</v>
      </c>
      <c r="P1620" s="11" t="e">
        <f>VLOOKUP(C1620,DE_PARA!H:I,2,0)</f>
        <v>#N/A</v>
      </c>
      <c r="Q1620" s="11" t="e">
        <f>VLOOKUP(F1620,'BASE CONTATOS'!C:D,2,0)</f>
        <v>#N/A</v>
      </c>
    </row>
    <row r="1621" spans="2:17" hidden="1" x14ac:dyDescent="0.3">
      <c r="B1621">
        <f>CSV!M1620</f>
        <v>0</v>
      </c>
      <c r="C1621">
        <f>CSV!O1620</f>
        <v>0</v>
      </c>
      <c r="D1621" s="6">
        <f>CSV!P1620</f>
        <v>0</v>
      </c>
      <c r="F1621">
        <f>CSV!K1620</f>
        <v>0</v>
      </c>
      <c r="G1621">
        <f>CSV!L1620</f>
        <v>0</v>
      </c>
      <c r="H1621" t="str">
        <f>IFERROR(VLOOKUP(G1621,Sheet3!B:C,2,0),"")</f>
        <v/>
      </c>
      <c r="I1621">
        <v>6</v>
      </c>
      <c r="K1621" t="e">
        <f>VLOOKUP(G1621,Sheet3!B:E,4,0)</f>
        <v>#N/A</v>
      </c>
      <c r="O1621" s="10" t="e">
        <f t="shared" si="25"/>
        <v>#N/A</v>
      </c>
      <c r="P1621" s="11" t="e">
        <f>VLOOKUP(C1621,DE_PARA!H:I,2,0)</f>
        <v>#N/A</v>
      </c>
      <c r="Q1621" s="11" t="e">
        <f>VLOOKUP(F1621,'BASE CONTATOS'!C:D,2,0)</f>
        <v>#N/A</v>
      </c>
    </row>
    <row r="1622" spans="2:17" hidden="1" x14ac:dyDescent="0.3">
      <c r="B1622">
        <f>CSV!M1621</f>
        <v>0</v>
      </c>
      <c r="C1622">
        <f>CSV!O1621</f>
        <v>0</v>
      </c>
      <c r="D1622" s="6">
        <f>CSV!P1621</f>
        <v>0</v>
      </c>
      <c r="F1622">
        <f>CSV!K1621</f>
        <v>0</v>
      </c>
      <c r="G1622">
        <f>CSV!L1621</f>
        <v>0</v>
      </c>
      <c r="H1622" t="str">
        <f>IFERROR(VLOOKUP(G1622,Sheet3!B:C,2,0),"")</f>
        <v/>
      </c>
      <c r="I1622">
        <v>9</v>
      </c>
      <c r="K1622" t="e">
        <f>VLOOKUP(G1622,Sheet3!B:E,4,0)</f>
        <v>#N/A</v>
      </c>
      <c r="O1622" s="10" t="e">
        <f t="shared" si="25"/>
        <v>#N/A</v>
      </c>
      <c r="P1622" s="11" t="e">
        <f>VLOOKUP(C1622,DE_PARA!H:I,2,0)</f>
        <v>#N/A</v>
      </c>
      <c r="Q1622" s="11" t="e">
        <f>VLOOKUP(F1622,'BASE CONTATOS'!C:D,2,0)</f>
        <v>#N/A</v>
      </c>
    </row>
    <row r="1623" spans="2:17" hidden="1" x14ac:dyDescent="0.3">
      <c r="B1623">
        <f>CSV!M1622</f>
        <v>0</v>
      </c>
      <c r="C1623">
        <f>CSV!O1622</f>
        <v>0</v>
      </c>
      <c r="D1623" s="6">
        <f>CSV!P1622</f>
        <v>0</v>
      </c>
      <c r="F1623">
        <f>CSV!K1622</f>
        <v>0</v>
      </c>
      <c r="G1623">
        <f>CSV!L1622</f>
        <v>0</v>
      </c>
      <c r="H1623" t="str">
        <f>IFERROR(VLOOKUP(G1623,Sheet3!B:C,2,0),"")</f>
        <v/>
      </c>
      <c r="I1623">
        <v>3</v>
      </c>
      <c r="K1623" t="e">
        <f>VLOOKUP(G1623,Sheet3!B:E,4,0)</f>
        <v>#N/A</v>
      </c>
      <c r="O1623" s="10" t="e">
        <f t="shared" si="25"/>
        <v>#N/A</v>
      </c>
      <c r="P1623" s="11" t="e">
        <f>VLOOKUP(C1623,DE_PARA!H:I,2,0)</f>
        <v>#N/A</v>
      </c>
      <c r="Q1623" s="11" t="e">
        <f>VLOOKUP(F1623,'BASE CONTATOS'!C:D,2,0)</f>
        <v>#N/A</v>
      </c>
    </row>
    <row r="1624" spans="2:17" hidden="1" x14ac:dyDescent="0.3">
      <c r="B1624">
        <f>CSV!M1623</f>
        <v>0</v>
      </c>
      <c r="C1624">
        <f>CSV!O1623</f>
        <v>0</v>
      </c>
      <c r="D1624" s="6">
        <f>CSV!P1623</f>
        <v>0</v>
      </c>
      <c r="F1624">
        <f>CSV!K1623</f>
        <v>0</v>
      </c>
      <c r="G1624">
        <f>CSV!L1623</f>
        <v>0</v>
      </c>
      <c r="H1624" t="str">
        <f>IFERROR(VLOOKUP(G1624,Sheet3!B:C,2,0),"")</f>
        <v/>
      </c>
      <c r="I1624">
        <v>9</v>
      </c>
      <c r="K1624" t="e">
        <f>VLOOKUP(G1624,Sheet3!B:E,4,0)</f>
        <v>#N/A</v>
      </c>
      <c r="O1624" s="10" t="e">
        <f t="shared" si="25"/>
        <v>#N/A</v>
      </c>
      <c r="P1624" s="11" t="e">
        <f>VLOOKUP(C1624,DE_PARA!H:I,2,0)</f>
        <v>#N/A</v>
      </c>
      <c r="Q1624" s="11" t="e">
        <f>VLOOKUP(F1624,'BASE CONTATOS'!C:D,2,0)</f>
        <v>#N/A</v>
      </c>
    </row>
    <row r="1625" spans="2:17" hidden="1" x14ac:dyDescent="0.3">
      <c r="B1625">
        <f>CSV!M1624</f>
        <v>0</v>
      </c>
      <c r="C1625">
        <f>CSV!O1624</f>
        <v>0</v>
      </c>
      <c r="D1625" s="6">
        <f>CSV!P1624</f>
        <v>0</v>
      </c>
      <c r="F1625">
        <f>CSV!K1624</f>
        <v>0</v>
      </c>
      <c r="G1625">
        <f>CSV!L1624</f>
        <v>0</v>
      </c>
      <c r="H1625" t="str">
        <f>IFERROR(VLOOKUP(G1625,Sheet3!B:C,2,0),"")</f>
        <v/>
      </c>
      <c r="I1625">
        <v>1</v>
      </c>
      <c r="K1625" t="e">
        <f>VLOOKUP(G1625,Sheet3!B:E,4,0)</f>
        <v>#N/A</v>
      </c>
      <c r="O1625" s="10" t="e">
        <f t="shared" si="25"/>
        <v>#N/A</v>
      </c>
      <c r="P1625" s="11" t="e">
        <f>VLOOKUP(C1625,DE_PARA!H:I,2,0)</f>
        <v>#N/A</v>
      </c>
      <c r="Q1625" s="11" t="e">
        <f>VLOOKUP(F1625,'BASE CONTATOS'!C:D,2,0)</f>
        <v>#N/A</v>
      </c>
    </row>
    <row r="1626" spans="2:17" hidden="1" x14ac:dyDescent="0.3">
      <c r="B1626">
        <f>CSV!M1625</f>
        <v>0</v>
      </c>
      <c r="C1626">
        <f>CSV!O1625</f>
        <v>0</v>
      </c>
      <c r="D1626" s="6">
        <f>CSV!P1625</f>
        <v>0</v>
      </c>
      <c r="F1626">
        <f>CSV!K1625</f>
        <v>0</v>
      </c>
      <c r="G1626">
        <f>CSV!L1625</f>
        <v>0</v>
      </c>
      <c r="H1626" t="str">
        <f>IFERROR(VLOOKUP(G1626,Sheet3!B:C,2,0),"")</f>
        <v/>
      </c>
      <c r="I1626">
        <v>10</v>
      </c>
      <c r="K1626" t="e">
        <f>VLOOKUP(G1626,Sheet3!B:E,4,0)</f>
        <v>#N/A</v>
      </c>
      <c r="O1626" s="10" t="e">
        <f t="shared" si="25"/>
        <v>#N/A</v>
      </c>
      <c r="P1626" s="11" t="e">
        <f>VLOOKUP(C1626,DE_PARA!H:I,2,0)</f>
        <v>#N/A</v>
      </c>
      <c r="Q1626" s="11" t="e">
        <f>VLOOKUP(F1626,'BASE CONTATOS'!C:D,2,0)</f>
        <v>#N/A</v>
      </c>
    </row>
    <row r="1627" spans="2:17" hidden="1" x14ac:dyDescent="0.3">
      <c r="B1627">
        <f>CSV!M1626</f>
        <v>0</v>
      </c>
      <c r="C1627">
        <f>CSV!O1626</f>
        <v>0</v>
      </c>
      <c r="D1627" s="6">
        <f>CSV!P1626</f>
        <v>0</v>
      </c>
      <c r="F1627">
        <f>CSV!K1626</f>
        <v>0</v>
      </c>
      <c r="G1627">
        <f>CSV!L1626</f>
        <v>0</v>
      </c>
      <c r="H1627" t="str">
        <f>IFERROR(VLOOKUP(G1627,Sheet3!B:C,2,0),"")</f>
        <v/>
      </c>
      <c r="I1627">
        <v>3</v>
      </c>
      <c r="K1627" t="e">
        <f>VLOOKUP(G1627,Sheet3!B:E,4,0)</f>
        <v>#N/A</v>
      </c>
      <c r="O1627" s="10" t="e">
        <f t="shared" si="25"/>
        <v>#N/A</v>
      </c>
      <c r="P1627" s="11" t="e">
        <f>VLOOKUP(C1627,DE_PARA!H:I,2,0)</f>
        <v>#N/A</v>
      </c>
      <c r="Q1627" s="11" t="e">
        <f>VLOOKUP(F1627,'BASE CONTATOS'!C:D,2,0)</f>
        <v>#N/A</v>
      </c>
    </row>
    <row r="1628" spans="2:17" hidden="1" x14ac:dyDescent="0.3">
      <c r="B1628">
        <f>CSV!M1627</f>
        <v>0</v>
      </c>
      <c r="C1628">
        <f>CSV!O1627</f>
        <v>0</v>
      </c>
      <c r="D1628" s="6">
        <f>CSV!P1627</f>
        <v>0</v>
      </c>
      <c r="F1628">
        <f>CSV!K1627</f>
        <v>0</v>
      </c>
      <c r="G1628">
        <f>CSV!L1627</f>
        <v>0</v>
      </c>
      <c r="H1628" t="str">
        <f>IFERROR(VLOOKUP(G1628,Sheet3!B:C,2,0),"")</f>
        <v/>
      </c>
      <c r="I1628">
        <v>3</v>
      </c>
      <c r="K1628" t="e">
        <f>VLOOKUP(G1628,Sheet3!B:E,4,0)</f>
        <v>#N/A</v>
      </c>
      <c r="O1628" s="10" t="e">
        <f t="shared" si="25"/>
        <v>#N/A</v>
      </c>
      <c r="P1628" s="11" t="e">
        <f>VLOOKUP(C1628,DE_PARA!H:I,2,0)</f>
        <v>#N/A</v>
      </c>
      <c r="Q1628" s="11" t="e">
        <f>VLOOKUP(F1628,'BASE CONTATOS'!C:D,2,0)</f>
        <v>#N/A</v>
      </c>
    </row>
    <row r="1629" spans="2:17" hidden="1" x14ac:dyDescent="0.3">
      <c r="B1629">
        <f>CSV!M1628</f>
        <v>0</v>
      </c>
      <c r="C1629">
        <f>CSV!O1628</f>
        <v>0</v>
      </c>
      <c r="D1629" s="6">
        <f>CSV!P1628</f>
        <v>0</v>
      </c>
      <c r="F1629">
        <f>CSV!K1628</f>
        <v>0</v>
      </c>
      <c r="G1629">
        <f>CSV!L1628</f>
        <v>0</v>
      </c>
      <c r="H1629" t="str">
        <f>IFERROR(VLOOKUP(G1629,Sheet3!B:C,2,0),"")</f>
        <v/>
      </c>
      <c r="I1629">
        <v>8</v>
      </c>
      <c r="K1629" t="e">
        <f>VLOOKUP(G1629,Sheet3!B:E,4,0)</f>
        <v>#N/A</v>
      </c>
      <c r="O1629" s="10" t="e">
        <f t="shared" si="25"/>
        <v>#N/A</v>
      </c>
      <c r="P1629" s="11" t="e">
        <f>VLOOKUP(C1629,DE_PARA!H:I,2,0)</f>
        <v>#N/A</v>
      </c>
      <c r="Q1629" s="11" t="e">
        <f>VLOOKUP(F1629,'BASE CONTATOS'!C:D,2,0)</f>
        <v>#N/A</v>
      </c>
    </row>
    <row r="1630" spans="2:17" hidden="1" x14ac:dyDescent="0.3">
      <c r="B1630">
        <f>CSV!M1629</f>
        <v>0</v>
      </c>
      <c r="C1630">
        <f>CSV!O1629</f>
        <v>0</v>
      </c>
      <c r="D1630" s="6">
        <f>CSV!P1629</f>
        <v>0</v>
      </c>
      <c r="F1630">
        <f>CSV!K1629</f>
        <v>0</v>
      </c>
      <c r="G1630">
        <f>CSV!L1629</f>
        <v>0</v>
      </c>
      <c r="H1630" t="str">
        <f>IFERROR(VLOOKUP(G1630,Sheet3!B:C,2,0),"")</f>
        <v/>
      </c>
      <c r="I1630">
        <v>3</v>
      </c>
      <c r="K1630" t="e">
        <f>VLOOKUP(G1630,Sheet3!B:E,4,0)</f>
        <v>#N/A</v>
      </c>
      <c r="O1630" s="10" t="e">
        <f t="shared" si="25"/>
        <v>#N/A</v>
      </c>
      <c r="P1630" s="11" t="e">
        <f>VLOOKUP(C1630,DE_PARA!H:I,2,0)</f>
        <v>#N/A</v>
      </c>
      <c r="Q1630" s="11" t="e">
        <f>VLOOKUP(F1630,'BASE CONTATOS'!C:D,2,0)</f>
        <v>#N/A</v>
      </c>
    </row>
    <row r="1631" spans="2:17" hidden="1" x14ac:dyDescent="0.3">
      <c r="B1631">
        <f>CSV!M1630</f>
        <v>0</v>
      </c>
      <c r="C1631">
        <f>CSV!O1630</f>
        <v>0</v>
      </c>
      <c r="D1631" s="6">
        <f>CSV!P1630</f>
        <v>0</v>
      </c>
      <c r="F1631">
        <f>CSV!K1630</f>
        <v>0</v>
      </c>
      <c r="G1631">
        <f>CSV!L1630</f>
        <v>0</v>
      </c>
      <c r="H1631" t="str">
        <f>IFERROR(VLOOKUP(G1631,Sheet3!B:C,2,0),"")</f>
        <v/>
      </c>
      <c r="I1631">
        <v>4</v>
      </c>
      <c r="K1631" t="e">
        <f>VLOOKUP(G1631,Sheet3!B:E,4,0)</f>
        <v>#N/A</v>
      </c>
      <c r="O1631" s="10" t="e">
        <f t="shared" si="25"/>
        <v>#N/A</v>
      </c>
      <c r="P1631" s="11" t="e">
        <f>VLOOKUP(C1631,DE_PARA!H:I,2,0)</f>
        <v>#N/A</v>
      </c>
      <c r="Q1631" s="11" t="e">
        <f>VLOOKUP(F1631,'BASE CONTATOS'!C:D,2,0)</f>
        <v>#N/A</v>
      </c>
    </row>
    <row r="1632" spans="2:17" hidden="1" x14ac:dyDescent="0.3">
      <c r="B1632">
        <f>CSV!M1631</f>
        <v>0</v>
      </c>
      <c r="C1632">
        <f>CSV!O1631</f>
        <v>0</v>
      </c>
      <c r="D1632" s="6">
        <f>CSV!P1631</f>
        <v>0</v>
      </c>
      <c r="F1632">
        <f>CSV!K1631</f>
        <v>0</v>
      </c>
      <c r="G1632">
        <f>CSV!L1631</f>
        <v>0</v>
      </c>
      <c r="H1632" t="str">
        <f>IFERROR(VLOOKUP(G1632,Sheet3!B:C,2,0),"")</f>
        <v/>
      </c>
      <c r="I1632">
        <v>6</v>
      </c>
      <c r="K1632" t="e">
        <f>VLOOKUP(G1632,Sheet3!B:E,4,0)</f>
        <v>#N/A</v>
      </c>
      <c r="O1632" s="10" t="e">
        <f t="shared" si="25"/>
        <v>#N/A</v>
      </c>
      <c r="P1632" s="11" t="e">
        <f>VLOOKUP(C1632,DE_PARA!H:I,2,0)</f>
        <v>#N/A</v>
      </c>
      <c r="Q1632" s="11" t="e">
        <f>VLOOKUP(F1632,'BASE CONTATOS'!C:D,2,0)</f>
        <v>#N/A</v>
      </c>
    </row>
    <row r="1633" spans="2:17" hidden="1" x14ac:dyDescent="0.3">
      <c r="B1633">
        <f>CSV!M1632</f>
        <v>0</v>
      </c>
      <c r="C1633">
        <f>CSV!O1632</f>
        <v>0</v>
      </c>
      <c r="D1633" s="6">
        <f>CSV!P1632</f>
        <v>0</v>
      </c>
      <c r="F1633">
        <f>CSV!K1632</f>
        <v>0</v>
      </c>
      <c r="G1633">
        <f>CSV!L1632</f>
        <v>0</v>
      </c>
      <c r="H1633" t="str">
        <f>IFERROR(VLOOKUP(G1633,Sheet3!B:C,2,0),"")</f>
        <v/>
      </c>
      <c r="I1633">
        <v>1</v>
      </c>
      <c r="K1633" t="e">
        <f>VLOOKUP(G1633,Sheet3!B:E,4,0)</f>
        <v>#N/A</v>
      </c>
      <c r="O1633" s="10" t="e">
        <f t="shared" si="25"/>
        <v>#N/A</v>
      </c>
      <c r="P1633" s="11" t="e">
        <f>VLOOKUP(C1633,DE_PARA!H:I,2,0)</f>
        <v>#N/A</v>
      </c>
      <c r="Q1633" s="11" t="e">
        <f>VLOOKUP(F1633,'BASE CONTATOS'!C:D,2,0)</f>
        <v>#N/A</v>
      </c>
    </row>
    <row r="1634" spans="2:17" hidden="1" x14ac:dyDescent="0.3">
      <c r="B1634">
        <f>CSV!M1633</f>
        <v>0</v>
      </c>
      <c r="C1634">
        <f>CSV!O1633</f>
        <v>0</v>
      </c>
      <c r="D1634" s="6">
        <f>CSV!P1633</f>
        <v>0</v>
      </c>
      <c r="F1634">
        <f>CSV!K1633</f>
        <v>0</v>
      </c>
      <c r="G1634">
        <f>CSV!L1633</f>
        <v>0</v>
      </c>
      <c r="H1634" t="str">
        <f>IFERROR(VLOOKUP(G1634,Sheet3!B:C,2,0),"")</f>
        <v/>
      </c>
      <c r="I1634">
        <v>7</v>
      </c>
      <c r="K1634" t="e">
        <f>VLOOKUP(G1634,Sheet3!B:E,4,0)</f>
        <v>#N/A</v>
      </c>
      <c r="O1634" s="10" t="e">
        <f t="shared" si="25"/>
        <v>#N/A</v>
      </c>
      <c r="P1634" s="11" t="e">
        <f>VLOOKUP(C1634,DE_PARA!H:I,2,0)</f>
        <v>#N/A</v>
      </c>
      <c r="Q1634" s="11" t="e">
        <f>VLOOKUP(F1634,'BASE CONTATOS'!C:D,2,0)</f>
        <v>#N/A</v>
      </c>
    </row>
    <row r="1635" spans="2:17" hidden="1" x14ac:dyDescent="0.3">
      <c r="B1635">
        <f>CSV!M1634</f>
        <v>0</v>
      </c>
      <c r="C1635">
        <f>CSV!O1634</f>
        <v>0</v>
      </c>
      <c r="D1635" s="6">
        <f>CSV!P1634</f>
        <v>0</v>
      </c>
      <c r="F1635">
        <f>CSV!K1634</f>
        <v>0</v>
      </c>
      <c r="G1635">
        <f>CSV!L1634</f>
        <v>0</v>
      </c>
      <c r="H1635" t="str">
        <f>IFERROR(VLOOKUP(G1635,Sheet3!B:C,2,0),"")</f>
        <v/>
      </c>
      <c r="I1635">
        <v>3</v>
      </c>
      <c r="K1635" t="e">
        <f>VLOOKUP(G1635,Sheet3!B:E,4,0)</f>
        <v>#N/A</v>
      </c>
      <c r="O1635" s="10" t="e">
        <f t="shared" si="25"/>
        <v>#N/A</v>
      </c>
      <c r="P1635" s="11" t="e">
        <f>VLOOKUP(C1635,DE_PARA!H:I,2,0)</f>
        <v>#N/A</v>
      </c>
      <c r="Q1635" s="11" t="e">
        <f>VLOOKUP(F1635,'BASE CONTATOS'!C:D,2,0)</f>
        <v>#N/A</v>
      </c>
    </row>
    <row r="1636" spans="2:17" hidden="1" x14ac:dyDescent="0.3">
      <c r="B1636">
        <f>CSV!M1635</f>
        <v>0</v>
      </c>
      <c r="C1636">
        <f>CSV!O1635</f>
        <v>0</v>
      </c>
      <c r="D1636" s="6">
        <f>CSV!P1635</f>
        <v>0</v>
      </c>
      <c r="F1636">
        <f>CSV!K1635</f>
        <v>0</v>
      </c>
      <c r="G1636">
        <f>CSV!L1635</f>
        <v>0</v>
      </c>
      <c r="H1636" t="str">
        <f>IFERROR(VLOOKUP(G1636,Sheet3!B:C,2,0),"")</f>
        <v/>
      </c>
      <c r="I1636">
        <v>8</v>
      </c>
      <c r="K1636" t="e">
        <f>VLOOKUP(G1636,Sheet3!B:E,4,0)</f>
        <v>#N/A</v>
      </c>
      <c r="O1636" s="10" t="e">
        <f t="shared" si="25"/>
        <v>#N/A</v>
      </c>
      <c r="P1636" s="11" t="e">
        <f>VLOOKUP(C1636,DE_PARA!H:I,2,0)</f>
        <v>#N/A</v>
      </c>
      <c r="Q1636" s="11" t="e">
        <f>VLOOKUP(F1636,'BASE CONTATOS'!C:D,2,0)</f>
        <v>#N/A</v>
      </c>
    </row>
    <row r="1637" spans="2:17" hidden="1" x14ac:dyDescent="0.3">
      <c r="B1637">
        <f>CSV!M1636</f>
        <v>0</v>
      </c>
      <c r="C1637">
        <f>CSV!O1636</f>
        <v>0</v>
      </c>
      <c r="D1637" s="6">
        <f>CSV!P1636</f>
        <v>0</v>
      </c>
      <c r="F1637">
        <f>CSV!K1636</f>
        <v>0</v>
      </c>
      <c r="G1637">
        <f>CSV!L1636</f>
        <v>0</v>
      </c>
      <c r="H1637" t="str">
        <f>IFERROR(VLOOKUP(G1637,Sheet3!B:C,2,0),"")</f>
        <v/>
      </c>
      <c r="I1637">
        <v>10</v>
      </c>
      <c r="K1637" t="e">
        <f>VLOOKUP(G1637,Sheet3!B:E,4,0)</f>
        <v>#N/A</v>
      </c>
      <c r="O1637" s="10" t="e">
        <f t="shared" si="25"/>
        <v>#N/A</v>
      </c>
      <c r="P1637" s="11" t="e">
        <f>VLOOKUP(C1637,DE_PARA!H:I,2,0)</f>
        <v>#N/A</v>
      </c>
      <c r="Q1637" s="11" t="e">
        <f>VLOOKUP(F1637,'BASE CONTATOS'!C:D,2,0)</f>
        <v>#N/A</v>
      </c>
    </row>
    <row r="1638" spans="2:17" hidden="1" x14ac:dyDescent="0.3">
      <c r="B1638">
        <f>CSV!M1637</f>
        <v>0</v>
      </c>
      <c r="C1638">
        <f>CSV!O1637</f>
        <v>0</v>
      </c>
      <c r="D1638" s="6">
        <f>CSV!P1637</f>
        <v>0</v>
      </c>
      <c r="F1638">
        <f>CSV!K1637</f>
        <v>0</v>
      </c>
      <c r="G1638">
        <f>CSV!L1637</f>
        <v>0</v>
      </c>
      <c r="H1638" t="str">
        <f>IFERROR(VLOOKUP(G1638,Sheet3!B:C,2,0),"")</f>
        <v/>
      </c>
      <c r="I1638">
        <v>1</v>
      </c>
      <c r="K1638" t="e">
        <f>VLOOKUP(G1638,Sheet3!B:E,4,0)</f>
        <v>#N/A</v>
      </c>
      <c r="O1638" s="10" t="e">
        <f t="shared" si="25"/>
        <v>#N/A</v>
      </c>
      <c r="P1638" s="11" t="e">
        <f>VLOOKUP(C1638,DE_PARA!H:I,2,0)</f>
        <v>#N/A</v>
      </c>
      <c r="Q1638" s="11" t="e">
        <f>VLOOKUP(F1638,'BASE CONTATOS'!C:D,2,0)</f>
        <v>#N/A</v>
      </c>
    </row>
    <row r="1639" spans="2:17" hidden="1" x14ac:dyDescent="0.3">
      <c r="B1639">
        <f>CSV!M1638</f>
        <v>0</v>
      </c>
      <c r="C1639">
        <f>CSV!O1638</f>
        <v>0</v>
      </c>
      <c r="D1639" s="6">
        <f>CSV!P1638</f>
        <v>0</v>
      </c>
      <c r="F1639">
        <f>CSV!K1638</f>
        <v>0</v>
      </c>
      <c r="G1639">
        <f>CSV!L1638</f>
        <v>0</v>
      </c>
      <c r="H1639" t="str">
        <f>IFERROR(VLOOKUP(G1639,Sheet3!B:C,2,0),"")</f>
        <v/>
      </c>
      <c r="I1639">
        <v>10</v>
      </c>
      <c r="K1639" t="e">
        <f>VLOOKUP(G1639,Sheet3!B:E,4,0)</f>
        <v>#N/A</v>
      </c>
      <c r="O1639" s="10" t="e">
        <f t="shared" si="25"/>
        <v>#N/A</v>
      </c>
      <c r="P1639" s="11" t="e">
        <f>VLOOKUP(C1639,DE_PARA!H:I,2,0)</f>
        <v>#N/A</v>
      </c>
      <c r="Q1639" s="11" t="e">
        <f>VLOOKUP(F1639,'BASE CONTATOS'!C:D,2,0)</f>
        <v>#N/A</v>
      </c>
    </row>
    <row r="1640" spans="2:17" hidden="1" x14ac:dyDescent="0.3">
      <c r="B1640">
        <f>CSV!M1639</f>
        <v>0</v>
      </c>
      <c r="C1640">
        <f>CSV!O1639</f>
        <v>0</v>
      </c>
      <c r="D1640" s="6">
        <f>CSV!P1639</f>
        <v>0</v>
      </c>
      <c r="F1640">
        <f>CSV!K1639</f>
        <v>0</v>
      </c>
      <c r="G1640">
        <f>CSV!L1639</f>
        <v>0</v>
      </c>
      <c r="H1640" t="str">
        <f>IFERROR(VLOOKUP(G1640,Sheet3!B:C,2,0),"")</f>
        <v/>
      </c>
      <c r="I1640">
        <v>4</v>
      </c>
      <c r="K1640" t="e">
        <f>VLOOKUP(G1640,Sheet3!B:E,4,0)</f>
        <v>#N/A</v>
      </c>
      <c r="O1640" s="10" t="e">
        <f t="shared" si="25"/>
        <v>#N/A</v>
      </c>
      <c r="P1640" s="11" t="e">
        <f>VLOOKUP(C1640,DE_PARA!H:I,2,0)</f>
        <v>#N/A</v>
      </c>
      <c r="Q1640" s="11" t="e">
        <f>VLOOKUP(F1640,'BASE CONTATOS'!C:D,2,0)</f>
        <v>#N/A</v>
      </c>
    </row>
    <row r="1641" spans="2:17" hidden="1" x14ac:dyDescent="0.3">
      <c r="B1641">
        <f>CSV!M1640</f>
        <v>0</v>
      </c>
      <c r="C1641">
        <f>CSV!O1640</f>
        <v>0</v>
      </c>
      <c r="D1641" s="6">
        <f>CSV!P1640</f>
        <v>0</v>
      </c>
      <c r="F1641">
        <f>CSV!K1640</f>
        <v>0</v>
      </c>
      <c r="G1641">
        <f>CSV!L1640</f>
        <v>0</v>
      </c>
      <c r="H1641" t="str">
        <f>IFERROR(VLOOKUP(G1641,Sheet3!B:C,2,0),"")</f>
        <v/>
      </c>
      <c r="I1641">
        <v>8</v>
      </c>
      <c r="K1641" t="e">
        <f>VLOOKUP(G1641,Sheet3!B:E,4,0)</f>
        <v>#N/A</v>
      </c>
      <c r="O1641" s="10" t="e">
        <f t="shared" si="25"/>
        <v>#N/A</v>
      </c>
      <c r="P1641" s="11" t="e">
        <f>VLOOKUP(C1641,DE_PARA!H:I,2,0)</f>
        <v>#N/A</v>
      </c>
      <c r="Q1641" s="11" t="e">
        <f>VLOOKUP(F1641,'BASE CONTATOS'!C:D,2,0)</f>
        <v>#N/A</v>
      </c>
    </row>
    <row r="1642" spans="2:17" hidden="1" x14ac:dyDescent="0.3">
      <c r="B1642">
        <f>CSV!M1641</f>
        <v>0</v>
      </c>
      <c r="C1642">
        <f>CSV!O1641</f>
        <v>0</v>
      </c>
      <c r="D1642" s="6">
        <f>CSV!P1641</f>
        <v>0</v>
      </c>
      <c r="F1642">
        <f>CSV!K1641</f>
        <v>0</v>
      </c>
      <c r="G1642">
        <f>CSV!L1641</f>
        <v>0</v>
      </c>
      <c r="H1642" t="str">
        <f>IFERROR(VLOOKUP(G1642,Sheet3!B:C,2,0),"")</f>
        <v/>
      </c>
      <c r="I1642">
        <v>9</v>
      </c>
      <c r="K1642" t="e">
        <f>VLOOKUP(G1642,Sheet3!B:E,4,0)</f>
        <v>#N/A</v>
      </c>
      <c r="O1642" s="10" t="e">
        <f t="shared" si="25"/>
        <v>#N/A</v>
      </c>
      <c r="P1642" s="11" t="e">
        <f>VLOOKUP(C1642,DE_PARA!H:I,2,0)</f>
        <v>#N/A</v>
      </c>
      <c r="Q1642" s="11" t="e">
        <f>VLOOKUP(F1642,'BASE CONTATOS'!C:D,2,0)</f>
        <v>#N/A</v>
      </c>
    </row>
    <row r="1643" spans="2:17" hidden="1" x14ac:dyDescent="0.3">
      <c r="B1643">
        <f>CSV!M1642</f>
        <v>0</v>
      </c>
      <c r="C1643">
        <f>CSV!O1642</f>
        <v>0</v>
      </c>
      <c r="D1643" s="6">
        <f>CSV!P1642</f>
        <v>0</v>
      </c>
      <c r="F1643">
        <f>CSV!K1642</f>
        <v>0</v>
      </c>
      <c r="G1643">
        <f>CSV!L1642</f>
        <v>0</v>
      </c>
      <c r="H1643" t="str">
        <f>IFERROR(VLOOKUP(G1643,Sheet3!B:C,2,0),"")</f>
        <v/>
      </c>
      <c r="I1643">
        <v>1</v>
      </c>
      <c r="K1643" t="e">
        <f>VLOOKUP(G1643,Sheet3!B:E,4,0)</f>
        <v>#N/A</v>
      </c>
      <c r="O1643" s="10" t="e">
        <f t="shared" si="25"/>
        <v>#N/A</v>
      </c>
      <c r="P1643" s="11" t="e">
        <f>VLOOKUP(C1643,DE_PARA!H:I,2,0)</f>
        <v>#N/A</v>
      </c>
      <c r="Q1643" s="11" t="e">
        <f>VLOOKUP(F1643,'BASE CONTATOS'!C:D,2,0)</f>
        <v>#N/A</v>
      </c>
    </row>
    <row r="1644" spans="2:17" hidden="1" x14ac:dyDescent="0.3">
      <c r="B1644">
        <f>CSV!M1643</f>
        <v>0</v>
      </c>
      <c r="C1644">
        <f>CSV!O1643</f>
        <v>0</v>
      </c>
      <c r="D1644" s="6">
        <f>CSV!P1643</f>
        <v>0</v>
      </c>
      <c r="F1644">
        <f>CSV!K1643</f>
        <v>0</v>
      </c>
      <c r="G1644">
        <f>CSV!L1643</f>
        <v>0</v>
      </c>
      <c r="H1644" t="str">
        <f>IFERROR(VLOOKUP(G1644,Sheet3!B:C,2,0),"")</f>
        <v/>
      </c>
      <c r="I1644">
        <v>4</v>
      </c>
      <c r="K1644" t="e">
        <f>VLOOKUP(G1644,Sheet3!B:E,4,0)</f>
        <v>#N/A</v>
      </c>
      <c r="O1644" s="10" t="e">
        <f t="shared" si="25"/>
        <v>#N/A</v>
      </c>
      <c r="P1644" s="11" t="e">
        <f>VLOOKUP(C1644,DE_PARA!H:I,2,0)</f>
        <v>#N/A</v>
      </c>
      <c r="Q1644" s="11" t="e">
        <f>VLOOKUP(F1644,'BASE CONTATOS'!C:D,2,0)</f>
        <v>#N/A</v>
      </c>
    </row>
    <row r="1645" spans="2:17" hidden="1" x14ac:dyDescent="0.3">
      <c r="B1645">
        <f>CSV!M1644</f>
        <v>0</v>
      </c>
      <c r="C1645">
        <f>CSV!O1644</f>
        <v>0</v>
      </c>
      <c r="D1645" s="6">
        <f>CSV!P1644</f>
        <v>0</v>
      </c>
      <c r="F1645">
        <f>CSV!K1644</f>
        <v>0</v>
      </c>
      <c r="G1645">
        <f>CSV!L1644</f>
        <v>0</v>
      </c>
      <c r="H1645" t="str">
        <f>IFERROR(VLOOKUP(G1645,Sheet3!B:C,2,0),"")</f>
        <v/>
      </c>
      <c r="I1645">
        <v>10</v>
      </c>
      <c r="K1645" t="e">
        <f>VLOOKUP(G1645,Sheet3!B:E,4,0)</f>
        <v>#N/A</v>
      </c>
      <c r="O1645" s="10" t="e">
        <f t="shared" si="25"/>
        <v>#N/A</v>
      </c>
      <c r="P1645" s="11" t="e">
        <f>VLOOKUP(C1645,DE_PARA!H:I,2,0)</f>
        <v>#N/A</v>
      </c>
      <c r="Q1645" s="11" t="e">
        <f>VLOOKUP(F1645,'BASE CONTATOS'!C:D,2,0)</f>
        <v>#N/A</v>
      </c>
    </row>
    <row r="1646" spans="2:17" hidden="1" x14ac:dyDescent="0.3">
      <c r="B1646">
        <f>CSV!M1645</f>
        <v>0</v>
      </c>
      <c r="C1646">
        <f>CSV!O1645</f>
        <v>0</v>
      </c>
      <c r="D1646" s="6">
        <f>CSV!P1645</f>
        <v>0</v>
      </c>
      <c r="F1646">
        <f>CSV!K1645</f>
        <v>0</v>
      </c>
      <c r="G1646">
        <f>CSV!L1645</f>
        <v>0</v>
      </c>
      <c r="H1646" t="str">
        <f>IFERROR(VLOOKUP(G1646,Sheet3!B:C,2,0),"")</f>
        <v/>
      </c>
      <c r="I1646">
        <v>7</v>
      </c>
      <c r="K1646" t="e">
        <f>VLOOKUP(G1646,Sheet3!B:E,4,0)</f>
        <v>#N/A</v>
      </c>
      <c r="O1646" s="10" t="e">
        <f t="shared" si="25"/>
        <v>#N/A</v>
      </c>
      <c r="P1646" s="11" t="e">
        <f>VLOOKUP(C1646,DE_PARA!H:I,2,0)</f>
        <v>#N/A</v>
      </c>
      <c r="Q1646" s="11" t="e">
        <f>VLOOKUP(F1646,'BASE CONTATOS'!C:D,2,0)</f>
        <v>#N/A</v>
      </c>
    </row>
    <row r="1647" spans="2:17" hidden="1" x14ac:dyDescent="0.3">
      <c r="B1647">
        <f>CSV!M1646</f>
        <v>0</v>
      </c>
      <c r="C1647">
        <f>CSV!O1646</f>
        <v>0</v>
      </c>
      <c r="D1647" s="6">
        <f>CSV!P1646</f>
        <v>0</v>
      </c>
      <c r="F1647">
        <f>CSV!K1646</f>
        <v>0</v>
      </c>
      <c r="G1647">
        <f>CSV!L1646</f>
        <v>0</v>
      </c>
      <c r="H1647" t="str">
        <f>IFERROR(VLOOKUP(G1647,Sheet3!B:C,2,0),"")</f>
        <v/>
      </c>
      <c r="I1647">
        <v>6</v>
      </c>
      <c r="K1647" t="e">
        <f>VLOOKUP(G1647,Sheet3!B:E,4,0)</f>
        <v>#N/A</v>
      </c>
      <c r="O1647" s="10" t="e">
        <f t="shared" si="25"/>
        <v>#N/A</v>
      </c>
      <c r="P1647" s="11" t="e">
        <f>VLOOKUP(C1647,DE_PARA!H:I,2,0)</f>
        <v>#N/A</v>
      </c>
      <c r="Q1647" s="11" t="e">
        <f>VLOOKUP(F1647,'BASE CONTATOS'!C:D,2,0)</f>
        <v>#N/A</v>
      </c>
    </row>
    <row r="1648" spans="2:17" hidden="1" x14ac:dyDescent="0.3">
      <c r="B1648">
        <f>CSV!M1647</f>
        <v>0</v>
      </c>
      <c r="C1648">
        <f>CSV!O1647</f>
        <v>0</v>
      </c>
      <c r="D1648" s="6">
        <f>CSV!P1647</f>
        <v>0</v>
      </c>
      <c r="F1648">
        <f>CSV!K1647</f>
        <v>0</v>
      </c>
      <c r="G1648">
        <f>CSV!L1647</f>
        <v>0</v>
      </c>
      <c r="H1648" t="str">
        <f>IFERROR(VLOOKUP(G1648,Sheet3!B:C,2,0),"")</f>
        <v/>
      </c>
      <c r="I1648">
        <v>1</v>
      </c>
      <c r="K1648" t="e">
        <f>VLOOKUP(G1648,Sheet3!B:E,4,0)</f>
        <v>#N/A</v>
      </c>
      <c r="O1648" s="10" t="e">
        <f t="shared" si="25"/>
        <v>#N/A</v>
      </c>
      <c r="P1648" s="11" t="e">
        <f>VLOOKUP(C1648,DE_PARA!H:I,2,0)</f>
        <v>#N/A</v>
      </c>
      <c r="Q1648" s="11" t="e">
        <f>VLOOKUP(F1648,'BASE CONTATOS'!C:D,2,0)</f>
        <v>#N/A</v>
      </c>
    </row>
    <row r="1649" spans="2:17" hidden="1" x14ac:dyDescent="0.3">
      <c r="B1649">
        <f>CSV!M1648</f>
        <v>0</v>
      </c>
      <c r="C1649">
        <f>CSV!O1648</f>
        <v>0</v>
      </c>
      <c r="D1649" s="6">
        <f>CSV!P1648</f>
        <v>0</v>
      </c>
      <c r="F1649">
        <f>CSV!K1648</f>
        <v>0</v>
      </c>
      <c r="G1649">
        <f>CSV!L1648</f>
        <v>0</v>
      </c>
      <c r="H1649" t="str">
        <f>IFERROR(VLOOKUP(G1649,Sheet3!B:C,2,0),"")</f>
        <v/>
      </c>
      <c r="I1649">
        <v>5</v>
      </c>
      <c r="K1649" t="e">
        <f>VLOOKUP(G1649,Sheet3!B:E,4,0)</f>
        <v>#N/A</v>
      </c>
      <c r="O1649" s="10" t="e">
        <f t="shared" si="25"/>
        <v>#N/A</v>
      </c>
      <c r="P1649" s="11" t="e">
        <f>VLOOKUP(C1649,DE_PARA!H:I,2,0)</f>
        <v>#N/A</v>
      </c>
      <c r="Q1649" s="11" t="e">
        <f>VLOOKUP(F1649,'BASE CONTATOS'!C:D,2,0)</f>
        <v>#N/A</v>
      </c>
    </row>
    <row r="1650" spans="2:17" hidden="1" x14ac:dyDescent="0.3">
      <c r="B1650">
        <f>CSV!M1649</f>
        <v>0</v>
      </c>
      <c r="C1650">
        <f>CSV!O1649</f>
        <v>0</v>
      </c>
      <c r="D1650" s="6">
        <f>CSV!P1649</f>
        <v>0</v>
      </c>
      <c r="F1650">
        <f>CSV!K1649</f>
        <v>0</v>
      </c>
      <c r="G1650">
        <f>CSV!L1649</f>
        <v>0</v>
      </c>
      <c r="H1650" t="str">
        <f>IFERROR(VLOOKUP(G1650,Sheet3!B:C,2,0),"")</f>
        <v/>
      </c>
      <c r="I1650">
        <v>9</v>
      </c>
      <c r="K1650" t="e">
        <f>VLOOKUP(G1650,Sheet3!B:E,4,0)</f>
        <v>#N/A</v>
      </c>
      <c r="O1650" s="10" t="e">
        <f t="shared" si="25"/>
        <v>#N/A</v>
      </c>
      <c r="P1650" s="11" t="e">
        <f>VLOOKUP(C1650,DE_PARA!H:I,2,0)</f>
        <v>#N/A</v>
      </c>
      <c r="Q1650" s="11" t="e">
        <f>VLOOKUP(F1650,'BASE CONTATOS'!C:D,2,0)</f>
        <v>#N/A</v>
      </c>
    </row>
    <row r="1651" spans="2:17" hidden="1" x14ac:dyDescent="0.3">
      <c r="B1651">
        <f>CSV!M1650</f>
        <v>0</v>
      </c>
      <c r="C1651">
        <f>CSV!O1650</f>
        <v>0</v>
      </c>
      <c r="D1651" s="6">
        <f>CSV!P1650</f>
        <v>0</v>
      </c>
      <c r="F1651">
        <f>CSV!K1650</f>
        <v>0</v>
      </c>
      <c r="G1651">
        <f>CSV!L1650</f>
        <v>0</v>
      </c>
      <c r="H1651" t="str">
        <f>IFERROR(VLOOKUP(G1651,Sheet3!B:C,2,0),"")</f>
        <v/>
      </c>
      <c r="I1651">
        <v>7</v>
      </c>
      <c r="K1651" t="e">
        <f>VLOOKUP(G1651,Sheet3!B:E,4,0)</f>
        <v>#N/A</v>
      </c>
      <c r="O1651" s="10" t="e">
        <f t="shared" si="25"/>
        <v>#N/A</v>
      </c>
      <c r="P1651" s="11" t="e">
        <f>VLOOKUP(C1651,DE_PARA!H:I,2,0)</f>
        <v>#N/A</v>
      </c>
      <c r="Q1651" s="11" t="e">
        <f>VLOOKUP(F1651,'BASE CONTATOS'!C:D,2,0)</f>
        <v>#N/A</v>
      </c>
    </row>
    <row r="1652" spans="2:17" hidden="1" x14ac:dyDescent="0.3">
      <c r="B1652">
        <f>CSV!M1651</f>
        <v>0</v>
      </c>
      <c r="C1652">
        <f>CSV!O1651</f>
        <v>0</v>
      </c>
      <c r="D1652" s="6">
        <f>CSV!P1651</f>
        <v>0</v>
      </c>
      <c r="F1652">
        <f>CSV!K1651</f>
        <v>0</v>
      </c>
      <c r="G1652">
        <f>CSV!L1651</f>
        <v>0</v>
      </c>
      <c r="H1652" t="str">
        <f>IFERROR(VLOOKUP(G1652,Sheet3!B:C,2,0),"")</f>
        <v/>
      </c>
      <c r="I1652">
        <v>6</v>
      </c>
      <c r="K1652" t="e">
        <f>VLOOKUP(G1652,Sheet3!B:E,4,0)</f>
        <v>#N/A</v>
      </c>
      <c r="O1652" s="10" t="e">
        <f t="shared" si="25"/>
        <v>#N/A</v>
      </c>
      <c r="P1652" s="11" t="e">
        <f>VLOOKUP(C1652,DE_PARA!H:I,2,0)</f>
        <v>#N/A</v>
      </c>
      <c r="Q1652" s="11" t="e">
        <f>VLOOKUP(F1652,'BASE CONTATOS'!C:D,2,0)</f>
        <v>#N/A</v>
      </c>
    </row>
    <row r="1653" spans="2:17" hidden="1" x14ac:dyDescent="0.3">
      <c r="B1653">
        <f>CSV!M1652</f>
        <v>0</v>
      </c>
      <c r="C1653">
        <f>CSV!O1652</f>
        <v>0</v>
      </c>
      <c r="D1653" s="6">
        <f>CSV!P1652</f>
        <v>0</v>
      </c>
      <c r="F1653">
        <f>CSV!K1652</f>
        <v>0</v>
      </c>
      <c r="G1653">
        <f>CSV!L1652</f>
        <v>0</v>
      </c>
      <c r="H1653" t="str">
        <f>IFERROR(VLOOKUP(G1653,Sheet3!B:C,2,0),"")</f>
        <v/>
      </c>
      <c r="I1653">
        <v>7</v>
      </c>
      <c r="K1653" t="e">
        <f>VLOOKUP(G1653,Sheet3!B:E,4,0)</f>
        <v>#N/A</v>
      </c>
      <c r="O1653" s="10" t="e">
        <f t="shared" si="25"/>
        <v>#N/A</v>
      </c>
      <c r="P1653" s="11" t="e">
        <f>VLOOKUP(C1653,DE_PARA!H:I,2,0)</f>
        <v>#N/A</v>
      </c>
      <c r="Q1653" s="11" t="e">
        <f>VLOOKUP(F1653,'BASE CONTATOS'!C:D,2,0)</f>
        <v>#N/A</v>
      </c>
    </row>
    <row r="1654" spans="2:17" hidden="1" x14ac:dyDescent="0.3">
      <c r="B1654">
        <f>CSV!M1653</f>
        <v>0</v>
      </c>
      <c r="C1654">
        <f>CSV!O1653</f>
        <v>0</v>
      </c>
      <c r="D1654" s="6">
        <f>CSV!P1653</f>
        <v>0</v>
      </c>
      <c r="F1654">
        <f>CSV!K1653</f>
        <v>0</v>
      </c>
      <c r="G1654">
        <f>CSV!L1653</f>
        <v>0</v>
      </c>
      <c r="H1654" t="str">
        <f>IFERROR(VLOOKUP(G1654,Sheet3!B:C,2,0),"")</f>
        <v/>
      </c>
      <c r="I1654">
        <v>3</v>
      </c>
      <c r="K1654" t="e">
        <f>VLOOKUP(G1654,Sheet3!B:E,4,0)</f>
        <v>#N/A</v>
      </c>
      <c r="O1654" s="10" t="e">
        <f t="shared" si="25"/>
        <v>#N/A</v>
      </c>
      <c r="P1654" s="11" t="e">
        <f>VLOOKUP(C1654,DE_PARA!H:I,2,0)</f>
        <v>#N/A</v>
      </c>
      <c r="Q1654" s="11" t="e">
        <f>VLOOKUP(F1654,'BASE CONTATOS'!C:D,2,0)</f>
        <v>#N/A</v>
      </c>
    </row>
    <row r="1655" spans="2:17" hidden="1" x14ac:dyDescent="0.3">
      <c r="B1655">
        <f>CSV!M1654</f>
        <v>0</v>
      </c>
      <c r="C1655">
        <f>CSV!O1654</f>
        <v>0</v>
      </c>
      <c r="D1655" s="6">
        <f>CSV!P1654</f>
        <v>0</v>
      </c>
      <c r="F1655">
        <f>CSV!K1654</f>
        <v>0</v>
      </c>
      <c r="G1655">
        <f>CSV!L1654</f>
        <v>0</v>
      </c>
      <c r="H1655" t="str">
        <f>IFERROR(VLOOKUP(G1655,Sheet3!B:C,2,0),"")</f>
        <v/>
      </c>
      <c r="I1655">
        <v>5</v>
      </c>
      <c r="K1655" t="e">
        <f>VLOOKUP(G1655,Sheet3!B:E,4,0)</f>
        <v>#N/A</v>
      </c>
      <c r="O1655" s="10" t="e">
        <f t="shared" si="25"/>
        <v>#N/A</v>
      </c>
      <c r="P1655" s="11" t="e">
        <f>VLOOKUP(C1655,DE_PARA!H:I,2,0)</f>
        <v>#N/A</v>
      </c>
      <c r="Q1655" s="11" t="e">
        <f>VLOOKUP(F1655,'BASE CONTATOS'!C:D,2,0)</f>
        <v>#N/A</v>
      </c>
    </row>
    <row r="1656" spans="2:17" hidden="1" x14ac:dyDescent="0.3">
      <c r="B1656">
        <f>CSV!M1655</f>
        <v>0</v>
      </c>
      <c r="C1656">
        <f>CSV!O1655</f>
        <v>0</v>
      </c>
      <c r="D1656" s="6">
        <f>CSV!P1655</f>
        <v>0</v>
      </c>
      <c r="F1656">
        <f>CSV!K1655</f>
        <v>0</v>
      </c>
      <c r="G1656">
        <f>CSV!L1655</f>
        <v>0</v>
      </c>
      <c r="H1656" t="str">
        <f>IFERROR(VLOOKUP(G1656,Sheet3!B:C,2,0),"")</f>
        <v/>
      </c>
      <c r="I1656">
        <v>7</v>
      </c>
      <c r="K1656" t="e">
        <f>VLOOKUP(G1656,Sheet3!B:E,4,0)</f>
        <v>#N/A</v>
      </c>
      <c r="O1656" s="10" t="e">
        <f t="shared" si="25"/>
        <v>#N/A</v>
      </c>
      <c r="P1656" s="11" t="e">
        <f>VLOOKUP(C1656,DE_PARA!H:I,2,0)</f>
        <v>#N/A</v>
      </c>
      <c r="Q1656" s="11" t="e">
        <f>VLOOKUP(F1656,'BASE CONTATOS'!C:D,2,0)</f>
        <v>#N/A</v>
      </c>
    </row>
    <row r="1657" spans="2:17" hidden="1" x14ac:dyDescent="0.3">
      <c r="B1657">
        <f>CSV!M1656</f>
        <v>0</v>
      </c>
      <c r="C1657">
        <f>CSV!O1656</f>
        <v>0</v>
      </c>
      <c r="D1657" s="6">
        <f>CSV!P1656</f>
        <v>0</v>
      </c>
      <c r="F1657">
        <f>CSV!K1656</f>
        <v>0</v>
      </c>
      <c r="G1657">
        <f>CSV!L1656</f>
        <v>0</v>
      </c>
      <c r="H1657" t="str">
        <f>IFERROR(VLOOKUP(G1657,Sheet3!B:C,2,0),"")</f>
        <v/>
      </c>
      <c r="I1657">
        <v>6</v>
      </c>
      <c r="K1657" t="e">
        <f>VLOOKUP(G1657,Sheet3!B:E,4,0)</f>
        <v>#N/A</v>
      </c>
      <c r="O1657" s="10" t="e">
        <f t="shared" si="25"/>
        <v>#N/A</v>
      </c>
      <c r="P1657" s="11" t="e">
        <f>VLOOKUP(C1657,DE_PARA!H:I,2,0)</f>
        <v>#N/A</v>
      </c>
      <c r="Q1657" s="11" t="e">
        <f>VLOOKUP(F1657,'BASE CONTATOS'!C:D,2,0)</f>
        <v>#N/A</v>
      </c>
    </row>
    <row r="1658" spans="2:17" hidden="1" x14ac:dyDescent="0.3">
      <c r="B1658">
        <f>CSV!M1657</f>
        <v>0</v>
      </c>
      <c r="C1658">
        <f>CSV!O1657</f>
        <v>0</v>
      </c>
      <c r="D1658" s="6">
        <f>CSV!P1657</f>
        <v>0</v>
      </c>
      <c r="F1658">
        <f>CSV!K1657</f>
        <v>0</v>
      </c>
      <c r="G1658">
        <f>CSV!L1657</f>
        <v>0</v>
      </c>
      <c r="H1658" t="str">
        <f>IFERROR(VLOOKUP(G1658,Sheet3!B:C,2,0),"")</f>
        <v/>
      </c>
      <c r="I1658">
        <v>7</v>
      </c>
      <c r="K1658" t="e">
        <f>VLOOKUP(G1658,Sheet3!B:E,4,0)</f>
        <v>#N/A</v>
      </c>
      <c r="O1658" s="10" t="e">
        <f t="shared" si="25"/>
        <v>#N/A</v>
      </c>
      <c r="P1658" s="11" t="e">
        <f>VLOOKUP(C1658,DE_PARA!H:I,2,0)</f>
        <v>#N/A</v>
      </c>
      <c r="Q1658" s="11" t="e">
        <f>VLOOKUP(F1658,'BASE CONTATOS'!C:D,2,0)</f>
        <v>#N/A</v>
      </c>
    </row>
    <row r="1659" spans="2:17" hidden="1" x14ac:dyDescent="0.3">
      <c r="B1659">
        <f>CSV!M1658</f>
        <v>0</v>
      </c>
      <c r="C1659">
        <f>CSV!O1658</f>
        <v>0</v>
      </c>
      <c r="D1659" s="6">
        <f>CSV!P1658</f>
        <v>0</v>
      </c>
      <c r="F1659">
        <f>CSV!K1658</f>
        <v>0</v>
      </c>
      <c r="G1659">
        <f>CSV!L1658</f>
        <v>0</v>
      </c>
      <c r="H1659" t="str">
        <f>IFERROR(VLOOKUP(G1659,Sheet3!B:C,2,0),"")</f>
        <v/>
      </c>
      <c r="I1659">
        <v>4</v>
      </c>
      <c r="K1659" t="e">
        <f>VLOOKUP(G1659,Sheet3!B:E,4,0)</f>
        <v>#N/A</v>
      </c>
      <c r="O1659" s="10" t="e">
        <f t="shared" si="25"/>
        <v>#N/A</v>
      </c>
      <c r="P1659" s="11" t="e">
        <f>VLOOKUP(C1659,DE_PARA!H:I,2,0)</f>
        <v>#N/A</v>
      </c>
      <c r="Q1659" s="11" t="e">
        <f>VLOOKUP(F1659,'BASE CONTATOS'!C:D,2,0)</f>
        <v>#N/A</v>
      </c>
    </row>
    <row r="1660" spans="2:17" hidden="1" x14ac:dyDescent="0.3">
      <c r="B1660">
        <f>CSV!M1659</f>
        <v>0</v>
      </c>
      <c r="C1660">
        <f>CSV!O1659</f>
        <v>0</v>
      </c>
      <c r="D1660" s="6">
        <f>CSV!P1659</f>
        <v>0</v>
      </c>
      <c r="F1660">
        <f>CSV!K1659</f>
        <v>0</v>
      </c>
      <c r="G1660">
        <f>CSV!L1659</f>
        <v>0</v>
      </c>
      <c r="H1660" t="str">
        <f>IFERROR(VLOOKUP(G1660,Sheet3!B:C,2,0),"")</f>
        <v/>
      </c>
      <c r="I1660">
        <v>6</v>
      </c>
      <c r="K1660" t="e">
        <f>VLOOKUP(G1660,Sheet3!B:E,4,0)</f>
        <v>#N/A</v>
      </c>
      <c r="O1660" s="10" t="e">
        <f t="shared" si="25"/>
        <v>#N/A</v>
      </c>
      <c r="P1660" s="11" t="e">
        <f>VLOOKUP(C1660,DE_PARA!H:I,2,0)</f>
        <v>#N/A</v>
      </c>
      <c r="Q1660" s="11" t="e">
        <f>VLOOKUP(F1660,'BASE CONTATOS'!C:D,2,0)</f>
        <v>#N/A</v>
      </c>
    </row>
    <row r="1661" spans="2:17" hidden="1" x14ac:dyDescent="0.3">
      <c r="B1661">
        <f>CSV!M1660</f>
        <v>0</v>
      </c>
      <c r="C1661">
        <f>CSV!O1660</f>
        <v>0</v>
      </c>
      <c r="D1661" s="6">
        <f>CSV!P1660</f>
        <v>0</v>
      </c>
      <c r="F1661">
        <f>CSV!K1660</f>
        <v>0</v>
      </c>
      <c r="G1661">
        <f>CSV!L1660</f>
        <v>0</v>
      </c>
      <c r="H1661" t="str">
        <f>IFERROR(VLOOKUP(G1661,Sheet3!B:C,2,0),"")</f>
        <v/>
      </c>
      <c r="I1661">
        <v>7</v>
      </c>
      <c r="K1661" t="e">
        <f>VLOOKUP(G1661,Sheet3!B:E,4,0)</f>
        <v>#N/A</v>
      </c>
      <c r="O1661" s="10" t="e">
        <f t="shared" si="25"/>
        <v>#N/A</v>
      </c>
      <c r="P1661" s="11" t="e">
        <f>VLOOKUP(C1661,DE_PARA!H:I,2,0)</f>
        <v>#N/A</v>
      </c>
      <c r="Q1661" s="11" t="e">
        <f>VLOOKUP(F1661,'BASE CONTATOS'!C:D,2,0)</f>
        <v>#N/A</v>
      </c>
    </row>
    <row r="1662" spans="2:17" hidden="1" x14ac:dyDescent="0.3">
      <c r="B1662">
        <f>CSV!M1661</f>
        <v>0</v>
      </c>
      <c r="C1662">
        <f>CSV!O1661</f>
        <v>0</v>
      </c>
      <c r="D1662" s="6">
        <f>CSV!P1661</f>
        <v>0</v>
      </c>
      <c r="F1662">
        <f>CSV!K1661</f>
        <v>0</v>
      </c>
      <c r="G1662">
        <f>CSV!L1661</f>
        <v>0</v>
      </c>
      <c r="H1662" t="str">
        <f>IFERROR(VLOOKUP(G1662,Sheet3!B:C,2,0),"")</f>
        <v/>
      </c>
      <c r="I1662">
        <v>9</v>
      </c>
      <c r="K1662" t="e">
        <f>VLOOKUP(G1662,Sheet3!B:E,4,0)</f>
        <v>#N/A</v>
      </c>
      <c r="O1662" s="10" t="e">
        <f t="shared" si="25"/>
        <v>#N/A</v>
      </c>
      <c r="P1662" s="11" t="e">
        <f>VLOOKUP(C1662,DE_PARA!H:I,2,0)</f>
        <v>#N/A</v>
      </c>
      <c r="Q1662" s="11" t="e">
        <f>VLOOKUP(F1662,'BASE CONTATOS'!C:D,2,0)</f>
        <v>#N/A</v>
      </c>
    </row>
    <row r="1663" spans="2:17" hidden="1" x14ac:dyDescent="0.3">
      <c r="B1663">
        <f>CSV!M1662</f>
        <v>0</v>
      </c>
      <c r="C1663">
        <f>CSV!O1662</f>
        <v>0</v>
      </c>
      <c r="D1663" s="6">
        <f>CSV!P1662</f>
        <v>0</v>
      </c>
      <c r="F1663">
        <f>CSV!K1662</f>
        <v>0</v>
      </c>
      <c r="G1663">
        <f>CSV!L1662</f>
        <v>0</v>
      </c>
      <c r="H1663" t="str">
        <f>IFERROR(VLOOKUP(G1663,Sheet3!B:C,2,0),"")</f>
        <v/>
      </c>
      <c r="I1663">
        <v>1</v>
      </c>
      <c r="K1663" t="e">
        <f>VLOOKUP(G1663,Sheet3!B:E,4,0)</f>
        <v>#N/A</v>
      </c>
      <c r="O1663" s="10" t="e">
        <f t="shared" si="25"/>
        <v>#N/A</v>
      </c>
      <c r="P1663" s="11" t="e">
        <f>VLOOKUP(C1663,DE_PARA!H:I,2,0)</f>
        <v>#N/A</v>
      </c>
      <c r="Q1663" s="11" t="e">
        <f>VLOOKUP(F1663,'BASE CONTATOS'!C:D,2,0)</f>
        <v>#N/A</v>
      </c>
    </row>
    <row r="1664" spans="2:17" hidden="1" x14ac:dyDescent="0.3">
      <c r="B1664">
        <f>CSV!M1663</f>
        <v>0</v>
      </c>
      <c r="C1664">
        <f>CSV!O1663</f>
        <v>0</v>
      </c>
      <c r="D1664" s="6">
        <f>CSV!P1663</f>
        <v>0</v>
      </c>
      <c r="F1664">
        <f>CSV!K1663</f>
        <v>0</v>
      </c>
      <c r="G1664">
        <f>CSV!L1663</f>
        <v>0</v>
      </c>
      <c r="H1664" t="str">
        <f>IFERROR(VLOOKUP(G1664,Sheet3!B:C,2,0),"")</f>
        <v/>
      </c>
      <c r="I1664">
        <v>2</v>
      </c>
      <c r="K1664" t="e">
        <f>VLOOKUP(G1664,Sheet3!B:E,4,0)</f>
        <v>#N/A</v>
      </c>
      <c r="O1664" s="10" t="e">
        <f t="shared" si="25"/>
        <v>#N/A</v>
      </c>
      <c r="P1664" s="11" t="e">
        <f>VLOOKUP(C1664,DE_PARA!H:I,2,0)</f>
        <v>#N/A</v>
      </c>
      <c r="Q1664" s="11" t="e">
        <f>VLOOKUP(F1664,'BASE CONTATOS'!C:D,2,0)</f>
        <v>#N/A</v>
      </c>
    </row>
    <row r="1665" spans="2:17" hidden="1" x14ac:dyDescent="0.3">
      <c r="B1665">
        <f>CSV!M1664</f>
        <v>0</v>
      </c>
      <c r="C1665">
        <f>CSV!O1664</f>
        <v>0</v>
      </c>
      <c r="D1665" s="6">
        <f>CSV!P1664</f>
        <v>0</v>
      </c>
      <c r="F1665">
        <f>CSV!K1664</f>
        <v>0</v>
      </c>
      <c r="G1665">
        <f>CSV!L1664</f>
        <v>0</v>
      </c>
      <c r="H1665" t="str">
        <f>IFERROR(VLOOKUP(G1665,Sheet3!B:C,2,0),"")</f>
        <v/>
      </c>
      <c r="I1665">
        <v>7</v>
      </c>
      <c r="K1665" t="e">
        <f>VLOOKUP(G1665,Sheet3!B:E,4,0)</f>
        <v>#N/A</v>
      </c>
      <c r="O1665" s="10" t="e">
        <f t="shared" si="25"/>
        <v>#N/A</v>
      </c>
      <c r="P1665" s="11" t="e">
        <f>VLOOKUP(C1665,DE_PARA!H:I,2,0)</f>
        <v>#N/A</v>
      </c>
      <c r="Q1665" s="11" t="e">
        <f>VLOOKUP(F1665,'BASE CONTATOS'!C:D,2,0)</f>
        <v>#N/A</v>
      </c>
    </row>
    <row r="1666" spans="2:17" hidden="1" x14ac:dyDescent="0.3">
      <c r="B1666">
        <f>CSV!M1665</f>
        <v>0</v>
      </c>
      <c r="C1666">
        <f>CSV!O1665</f>
        <v>0</v>
      </c>
      <c r="D1666" s="6">
        <f>CSV!P1665</f>
        <v>0</v>
      </c>
      <c r="F1666">
        <f>CSV!K1665</f>
        <v>0</v>
      </c>
      <c r="G1666">
        <f>CSV!L1665</f>
        <v>0</v>
      </c>
      <c r="H1666" t="str">
        <f>IFERROR(VLOOKUP(G1666,Sheet3!B:C,2,0),"")</f>
        <v/>
      </c>
      <c r="I1666">
        <v>3</v>
      </c>
      <c r="K1666" t="e">
        <f>VLOOKUP(G1666,Sheet3!B:E,4,0)</f>
        <v>#N/A</v>
      </c>
      <c r="O1666" s="10" t="e">
        <f t="shared" si="25"/>
        <v>#N/A</v>
      </c>
      <c r="P1666" s="11" t="e">
        <f>VLOOKUP(C1666,DE_PARA!H:I,2,0)</f>
        <v>#N/A</v>
      </c>
      <c r="Q1666" s="11" t="e">
        <f>VLOOKUP(F1666,'BASE CONTATOS'!C:D,2,0)</f>
        <v>#N/A</v>
      </c>
    </row>
    <row r="1667" spans="2:17" hidden="1" x14ac:dyDescent="0.3">
      <c r="B1667">
        <f>CSV!M1666</f>
        <v>0</v>
      </c>
      <c r="C1667">
        <f>CSV!O1666</f>
        <v>0</v>
      </c>
      <c r="D1667" s="6">
        <f>CSV!P1666</f>
        <v>0</v>
      </c>
      <c r="F1667">
        <f>CSV!K1666</f>
        <v>0</v>
      </c>
      <c r="G1667">
        <f>CSV!L1666</f>
        <v>0</v>
      </c>
      <c r="H1667" t="str">
        <f>IFERROR(VLOOKUP(G1667,Sheet3!B:C,2,0),"")</f>
        <v/>
      </c>
      <c r="I1667">
        <v>1</v>
      </c>
      <c r="K1667" t="e">
        <f>VLOOKUP(G1667,Sheet3!B:E,4,0)</f>
        <v>#N/A</v>
      </c>
      <c r="O1667" s="10" t="e">
        <f t="shared" ref="O1667:O1730" si="26">IF(K1667&gt;0,K1667,"PENDENTE")</f>
        <v>#N/A</v>
      </c>
      <c r="P1667" s="11" t="e">
        <f>VLOOKUP(C1667,DE_PARA!H:I,2,0)</f>
        <v>#N/A</v>
      </c>
      <c r="Q1667" s="11" t="e">
        <f>VLOOKUP(F1667,'BASE CONTATOS'!C:D,2,0)</f>
        <v>#N/A</v>
      </c>
    </row>
    <row r="1668" spans="2:17" hidden="1" x14ac:dyDescent="0.3">
      <c r="B1668">
        <f>CSV!M1667</f>
        <v>0</v>
      </c>
      <c r="C1668">
        <f>CSV!O1667</f>
        <v>0</v>
      </c>
      <c r="D1668" s="6">
        <f>CSV!P1667</f>
        <v>0</v>
      </c>
      <c r="F1668">
        <f>CSV!K1667</f>
        <v>0</v>
      </c>
      <c r="G1668">
        <f>CSV!L1667</f>
        <v>0</v>
      </c>
      <c r="H1668" t="str">
        <f>IFERROR(VLOOKUP(G1668,Sheet3!B:C,2,0),"")</f>
        <v/>
      </c>
      <c r="I1668">
        <v>8</v>
      </c>
      <c r="K1668" t="e">
        <f>VLOOKUP(G1668,Sheet3!B:E,4,0)</f>
        <v>#N/A</v>
      </c>
      <c r="O1668" s="10" t="e">
        <f t="shared" si="26"/>
        <v>#N/A</v>
      </c>
      <c r="P1668" s="11" t="e">
        <f>VLOOKUP(C1668,DE_PARA!H:I,2,0)</f>
        <v>#N/A</v>
      </c>
      <c r="Q1668" s="11" t="e">
        <f>VLOOKUP(F1668,'BASE CONTATOS'!C:D,2,0)</f>
        <v>#N/A</v>
      </c>
    </row>
    <row r="1669" spans="2:17" hidden="1" x14ac:dyDescent="0.3">
      <c r="B1669">
        <f>CSV!M1668</f>
        <v>0</v>
      </c>
      <c r="C1669">
        <f>CSV!O1668</f>
        <v>0</v>
      </c>
      <c r="D1669" s="6">
        <f>CSV!P1668</f>
        <v>0</v>
      </c>
      <c r="F1669">
        <f>CSV!K1668</f>
        <v>0</v>
      </c>
      <c r="G1669">
        <f>CSV!L1668</f>
        <v>0</v>
      </c>
      <c r="H1669" t="str">
        <f>IFERROR(VLOOKUP(G1669,Sheet3!B:C,2,0),"")</f>
        <v/>
      </c>
      <c r="I1669">
        <v>7</v>
      </c>
      <c r="K1669" t="e">
        <f>VLOOKUP(G1669,Sheet3!B:E,4,0)</f>
        <v>#N/A</v>
      </c>
      <c r="O1669" s="10" t="e">
        <f t="shared" si="26"/>
        <v>#N/A</v>
      </c>
      <c r="P1669" s="11" t="e">
        <f>VLOOKUP(C1669,DE_PARA!H:I,2,0)</f>
        <v>#N/A</v>
      </c>
      <c r="Q1669" s="11" t="e">
        <f>VLOOKUP(F1669,'BASE CONTATOS'!C:D,2,0)</f>
        <v>#N/A</v>
      </c>
    </row>
    <row r="1670" spans="2:17" hidden="1" x14ac:dyDescent="0.3">
      <c r="B1670">
        <f>CSV!M1669</f>
        <v>0</v>
      </c>
      <c r="C1670">
        <f>CSV!O1669</f>
        <v>0</v>
      </c>
      <c r="D1670" s="6">
        <f>CSV!P1669</f>
        <v>0</v>
      </c>
      <c r="F1670">
        <f>CSV!K1669</f>
        <v>0</v>
      </c>
      <c r="G1670">
        <f>CSV!L1669</f>
        <v>0</v>
      </c>
      <c r="H1670" t="str">
        <f>IFERROR(VLOOKUP(G1670,Sheet3!B:C,2,0),"")</f>
        <v/>
      </c>
      <c r="I1670">
        <v>7</v>
      </c>
      <c r="K1670" t="e">
        <f>VLOOKUP(G1670,Sheet3!B:E,4,0)</f>
        <v>#N/A</v>
      </c>
      <c r="O1670" s="10" t="e">
        <f t="shared" si="26"/>
        <v>#N/A</v>
      </c>
      <c r="P1670" s="11" t="e">
        <f>VLOOKUP(C1670,DE_PARA!H:I,2,0)</f>
        <v>#N/A</v>
      </c>
      <c r="Q1670" s="11" t="e">
        <f>VLOOKUP(F1670,'BASE CONTATOS'!C:D,2,0)</f>
        <v>#N/A</v>
      </c>
    </row>
    <row r="1671" spans="2:17" hidden="1" x14ac:dyDescent="0.3">
      <c r="B1671">
        <f>CSV!M1670</f>
        <v>0</v>
      </c>
      <c r="C1671">
        <f>CSV!O1670</f>
        <v>0</v>
      </c>
      <c r="D1671" s="6">
        <f>CSV!P1670</f>
        <v>0</v>
      </c>
      <c r="F1671">
        <f>CSV!K1670</f>
        <v>0</v>
      </c>
      <c r="G1671">
        <f>CSV!L1670</f>
        <v>0</v>
      </c>
      <c r="H1671" t="str">
        <f>IFERROR(VLOOKUP(G1671,Sheet3!B:C,2,0),"")</f>
        <v/>
      </c>
      <c r="I1671">
        <v>10</v>
      </c>
      <c r="K1671" t="e">
        <f>VLOOKUP(G1671,Sheet3!B:E,4,0)</f>
        <v>#N/A</v>
      </c>
      <c r="O1671" s="10" t="e">
        <f t="shared" si="26"/>
        <v>#N/A</v>
      </c>
      <c r="P1671" s="11" t="e">
        <f>VLOOKUP(C1671,DE_PARA!H:I,2,0)</f>
        <v>#N/A</v>
      </c>
      <c r="Q1671" s="11" t="e">
        <f>VLOOKUP(F1671,'BASE CONTATOS'!C:D,2,0)</f>
        <v>#N/A</v>
      </c>
    </row>
    <row r="1672" spans="2:17" hidden="1" x14ac:dyDescent="0.3">
      <c r="B1672">
        <f>CSV!M1671</f>
        <v>0</v>
      </c>
      <c r="C1672">
        <f>CSV!O1671</f>
        <v>0</v>
      </c>
      <c r="D1672" s="6">
        <f>CSV!P1671</f>
        <v>0</v>
      </c>
      <c r="F1672">
        <f>CSV!K1671</f>
        <v>0</v>
      </c>
      <c r="G1672">
        <f>CSV!L1671</f>
        <v>0</v>
      </c>
      <c r="H1672" t="str">
        <f>IFERROR(VLOOKUP(G1672,Sheet3!B:C,2,0),"")</f>
        <v/>
      </c>
      <c r="I1672">
        <v>4</v>
      </c>
      <c r="K1672" t="e">
        <f>VLOOKUP(G1672,Sheet3!B:E,4,0)</f>
        <v>#N/A</v>
      </c>
      <c r="O1672" s="10" t="e">
        <f t="shared" si="26"/>
        <v>#N/A</v>
      </c>
      <c r="P1672" s="11" t="e">
        <f>VLOOKUP(C1672,DE_PARA!H:I,2,0)</f>
        <v>#N/A</v>
      </c>
      <c r="Q1672" s="11" t="e">
        <f>VLOOKUP(F1672,'BASE CONTATOS'!C:D,2,0)</f>
        <v>#N/A</v>
      </c>
    </row>
    <row r="1673" spans="2:17" hidden="1" x14ac:dyDescent="0.3">
      <c r="B1673">
        <f>CSV!M1672</f>
        <v>0</v>
      </c>
      <c r="C1673">
        <f>CSV!O1672</f>
        <v>0</v>
      </c>
      <c r="D1673" s="6">
        <f>CSV!P1672</f>
        <v>0</v>
      </c>
      <c r="F1673">
        <f>CSV!K1672</f>
        <v>0</v>
      </c>
      <c r="G1673">
        <f>CSV!L1672</f>
        <v>0</v>
      </c>
      <c r="H1673" t="str">
        <f>IFERROR(VLOOKUP(G1673,Sheet3!B:C,2,0),"")</f>
        <v/>
      </c>
      <c r="I1673">
        <v>3</v>
      </c>
      <c r="K1673" t="e">
        <f>VLOOKUP(G1673,Sheet3!B:E,4,0)</f>
        <v>#N/A</v>
      </c>
      <c r="O1673" s="10" t="e">
        <f t="shared" si="26"/>
        <v>#N/A</v>
      </c>
      <c r="P1673" s="11" t="e">
        <f>VLOOKUP(C1673,DE_PARA!H:I,2,0)</f>
        <v>#N/A</v>
      </c>
      <c r="Q1673" s="11" t="e">
        <f>VLOOKUP(F1673,'BASE CONTATOS'!C:D,2,0)</f>
        <v>#N/A</v>
      </c>
    </row>
    <row r="1674" spans="2:17" hidden="1" x14ac:dyDescent="0.3">
      <c r="B1674">
        <f>CSV!M1673</f>
        <v>0</v>
      </c>
      <c r="C1674">
        <f>CSV!O1673</f>
        <v>0</v>
      </c>
      <c r="D1674" s="6">
        <f>CSV!P1673</f>
        <v>0</v>
      </c>
      <c r="F1674">
        <f>CSV!K1673</f>
        <v>0</v>
      </c>
      <c r="G1674">
        <f>CSV!L1673</f>
        <v>0</v>
      </c>
      <c r="H1674" t="str">
        <f>IFERROR(VLOOKUP(G1674,Sheet3!B:C,2,0),"")</f>
        <v/>
      </c>
      <c r="I1674">
        <v>6</v>
      </c>
      <c r="K1674" t="e">
        <f>VLOOKUP(G1674,Sheet3!B:E,4,0)</f>
        <v>#N/A</v>
      </c>
      <c r="O1674" s="10" t="e">
        <f t="shared" si="26"/>
        <v>#N/A</v>
      </c>
      <c r="P1674" s="11" t="e">
        <f>VLOOKUP(C1674,DE_PARA!H:I,2,0)</f>
        <v>#N/A</v>
      </c>
      <c r="Q1674" s="11" t="e">
        <f>VLOOKUP(F1674,'BASE CONTATOS'!C:D,2,0)</f>
        <v>#N/A</v>
      </c>
    </row>
    <row r="1675" spans="2:17" hidden="1" x14ac:dyDescent="0.3">
      <c r="B1675">
        <f>CSV!M1674</f>
        <v>0</v>
      </c>
      <c r="C1675">
        <f>CSV!O1674</f>
        <v>0</v>
      </c>
      <c r="D1675" s="6">
        <f>CSV!P1674</f>
        <v>0</v>
      </c>
      <c r="F1675">
        <f>CSV!K1674</f>
        <v>0</v>
      </c>
      <c r="G1675">
        <f>CSV!L1674</f>
        <v>0</v>
      </c>
      <c r="H1675" t="str">
        <f>IFERROR(VLOOKUP(G1675,Sheet3!B:C,2,0),"")</f>
        <v/>
      </c>
      <c r="I1675">
        <v>4</v>
      </c>
      <c r="K1675" t="e">
        <f>VLOOKUP(G1675,Sheet3!B:E,4,0)</f>
        <v>#N/A</v>
      </c>
      <c r="O1675" s="10" t="e">
        <f t="shared" si="26"/>
        <v>#N/A</v>
      </c>
      <c r="P1675" s="11" t="e">
        <f>VLOOKUP(C1675,DE_PARA!H:I,2,0)</f>
        <v>#N/A</v>
      </c>
      <c r="Q1675" s="11" t="e">
        <f>VLOOKUP(F1675,'BASE CONTATOS'!C:D,2,0)</f>
        <v>#N/A</v>
      </c>
    </row>
    <row r="1676" spans="2:17" hidden="1" x14ac:dyDescent="0.3">
      <c r="B1676">
        <f>CSV!M1675</f>
        <v>0</v>
      </c>
      <c r="C1676">
        <f>CSV!O1675</f>
        <v>0</v>
      </c>
      <c r="D1676" s="6">
        <f>CSV!P1675</f>
        <v>0</v>
      </c>
      <c r="F1676">
        <f>CSV!K1675</f>
        <v>0</v>
      </c>
      <c r="G1676">
        <f>CSV!L1675</f>
        <v>0</v>
      </c>
      <c r="H1676" t="str">
        <f>IFERROR(VLOOKUP(G1676,Sheet3!B:C,2,0),"")</f>
        <v/>
      </c>
      <c r="I1676">
        <v>3</v>
      </c>
      <c r="K1676" t="e">
        <f>VLOOKUP(G1676,Sheet3!B:E,4,0)</f>
        <v>#N/A</v>
      </c>
      <c r="O1676" s="10" t="e">
        <f t="shared" si="26"/>
        <v>#N/A</v>
      </c>
      <c r="P1676" s="11" t="e">
        <f>VLOOKUP(C1676,DE_PARA!H:I,2,0)</f>
        <v>#N/A</v>
      </c>
      <c r="Q1676" s="11" t="e">
        <f>VLOOKUP(F1676,'BASE CONTATOS'!C:D,2,0)</f>
        <v>#N/A</v>
      </c>
    </row>
    <row r="1677" spans="2:17" hidden="1" x14ac:dyDescent="0.3">
      <c r="B1677">
        <f>CSV!M1676</f>
        <v>0</v>
      </c>
      <c r="C1677">
        <f>CSV!O1676</f>
        <v>0</v>
      </c>
      <c r="D1677" s="6">
        <f>CSV!P1676</f>
        <v>0</v>
      </c>
      <c r="F1677">
        <f>CSV!K1676</f>
        <v>0</v>
      </c>
      <c r="G1677">
        <f>CSV!L1676</f>
        <v>0</v>
      </c>
      <c r="H1677" t="str">
        <f>IFERROR(VLOOKUP(G1677,Sheet3!B:C,2,0),"")</f>
        <v/>
      </c>
      <c r="I1677">
        <v>10</v>
      </c>
      <c r="K1677" t="e">
        <f>VLOOKUP(G1677,Sheet3!B:E,4,0)</f>
        <v>#N/A</v>
      </c>
      <c r="O1677" s="10" t="e">
        <f t="shared" si="26"/>
        <v>#N/A</v>
      </c>
      <c r="P1677" s="11" t="e">
        <f>VLOOKUP(C1677,DE_PARA!H:I,2,0)</f>
        <v>#N/A</v>
      </c>
      <c r="Q1677" s="11" t="e">
        <f>VLOOKUP(F1677,'BASE CONTATOS'!C:D,2,0)</f>
        <v>#N/A</v>
      </c>
    </row>
    <row r="1678" spans="2:17" hidden="1" x14ac:dyDescent="0.3">
      <c r="B1678">
        <f>CSV!M1677</f>
        <v>0</v>
      </c>
      <c r="C1678">
        <f>CSV!O1677</f>
        <v>0</v>
      </c>
      <c r="D1678" s="6">
        <f>CSV!P1677</f>
        <v>0</v>
      </c>
      <c r="F1678">
        <f>CSV!K1677</f>
        <v>0</v>
      </c>
      <c r="G1678">
        <f>CSV!L1677</f>
        <v>0</v>
      </c>
      <c r="H1678" t="str">
        <f>IFERROR(VLOOKUP(G1678,Sheet3!B:C,2,0),"")</f>
        <v/>
      </c>
      <c r="I1678">
        <v>3</v>
      </c>
      <c r="K1678" t="e">
        <f>VLOOKUP(G1678,Sheet3!B:E,4,0)</f>
        <v>#N/A</v>
      </c>
      <c r="O1678" s="10" t="e">
        <f t="shared" si="26"/>
        <v>#N/A</v>
      </c>
      <c r="P1678" s="11" t="e">
        <f>VLOOKUP(C1678,DE_PARA!H:I,2,0)</f>
        <v>#N/A</v>
      </c>
      <c r="Q1678" s="11" t="e">
        <f>VLOOKUP(F1678,'BASE CONTATOS'!C:D,2,0)</f>
        <v>#N/A</v>
      </c>
    </row>
    <row r="1679" spans="2:17" hidden="1" x14ac:dyDescent="0.3">
      <c r="B1679">
        <f>CSV!M1678</f>
        <v>0</v>
      </c>
      <c r="C1679">
        <f>CSV!O1678</f>
        <v>0</v>
      </c>
      <c r="D1679" s="6">
        <f>CSV!P1678</f>
        <v>0</v>
      </c>
      <c r="F1679">
        <f>CSV!K1678</f>
        <v>0</v>
      </c>
      <c r="G1679">
        <f>CSV!L1678</f>
        <v>0</v>
      </c>
      <c r="H1679" t="str">
        <f>IFERROR(VLOOKUP(G1679,Sheet3!B:C,2,0),"")</f>
        <v/>
      </c>
      <c r="I1679">
        <v>5</v>
      </c>
      <c r="K1679" t="e">
        <f>VLOOKUP(G1679,Sheet3!B:E,4,0)</f>
        <v>#N/A</v>
      </c>
      <c r="O1679" s="10" t="e">
        <f t="shared" si="26"/>
        <v>#N/A</v>
      </c>
      <c r="P1679" s="11" t="e">
        <f>VLOOKUP(C1679,DE_PARA!H:I,2,0)</f>
        <v>#N/A</v>
      </c>
      <c r="Q1679" s="11" t="e">
        <f>VLOOKUP(F1679,'BASE CONTATOS'!C:D,2,0)</f>
        <v>#N/A</v>
      </c>
    </row>
    <row r="1680" spans="2:17" hidden="1" x14ac:dyDescent="0.3">
      <c r="B1680">
        <f>CSV!M1679</f>
        <v>0</v>
      </c>
      <c r="C1680">
        <f>CSV!O1679</f>
        <v>0</v>
      </c>
      <c r="D1680" s="6">
        <f>CSV!P1679</f>
        <v>0</v>
      </c>
      <c r="F1680">
        <f>CSV!K1679</f>
        <v>0</v>
      </c>
      <c r="G1680">
        <f>CSV!L1679</f>
        <v>0</v>
      </c>
      <c r="H1680" t="str">
        <f>IFERROR(VLOOKUP(G1680,Sheet3!B:C,2,0),"")</f>
        <v/>
      </c>
      <c r="I1680">
        <v>9</v>
      </c>
      <c r="K1680" t="e">
        <f>VLOOKUP(G1680,Sheet3!B:E,4,0)</f>
        <v>#N/A</v>
      </c>
      <c r="O1680" s="10" t="e">
        <f t="shared" si="26"/>
        <v>#N/A</v>
      </c>
      <c r="P1680" s="11" t="e">
        <f>VLOOKUP(C1680,DE_PARA!H:I,2,0)</f>
        <v>#N/A</v>
      </c>
      <c r="Q1680" s="11" t="e">
        <f>VLOOKUP(F1680,'BASE CONTATOS'!C:D,2,0)</f>
        <v>#N/A</v>
      </c>
    </row>
    <row r="1681" spans="2:17" hidden="1" x14ac:dyDescent="0.3">
      <c r="B1681">
        <f>CSV!M1680</f>
        <v>0</v>
      </c>
      <c r="C1681">
        <f>CSV!O1680</f>
        <v>0</v>
      </c>
      <c r="D1681" s="6">
        <f>CSV!P1680</f>
        <v>0</v>
      </c>
      <c r="F1681">
        <f>CSV!K1680</f>
        <v>0</v>
      </c>
      <c r="G1681">
        <f>CSV!L1680</f>
        <v>0</v>
      </c>
      <c r="H1681" t="str">
        <f>IFERROR(VLOOKUP(G1681,Sheet3!B:C,2,0),"")</f>
        <v/>
      </c>
      <c r="I1681">
        <v>2</v>
      </c>
      <c r="K1681" t="e">
        <f>VLOOKUP(G1681,Sheet3!B:E,4,0)</f>
        <v>#N/A</v>
      </c>
      <c r="O1681" s="10" t="e">
        <f t="shared" si="26"/>
        <v>#N/A</v>
      </c>
      <c r="P1681" s="11" t="e">
        <f>VLOOKUP(C1681,DE_PARA!H:I,2,0)</f>
        <v>#N/A</v>
      </c>
      <c r="Q1681" s="11" t="e">
        <f>VLOOKUP(F1681,'BASE CONTATOS'!C:D,2,0)</f>
        <v>#N/A</v>
      </c>
    </row>
    <row r="1682" spans="2:17" hidden="1" x14ac:dyDescent="0.3">
      <c r="B1682">
        <f>CSV!M1681</f>
        <v>0</v>
      </c>
      <c r="C1682">
        <f>CSV!O1681</f>
        <v>0</v>
      </c>
      <c r="D1682" s="6">
        <f>CSV!P1681</f>
        <v>0</v>
      </c>
      <c r="F1682">
        <f>CSV!K1681</f>
        <v>0</v>
      </c>
      <c r="G1682">
        <f>CSV!L1681</f>
        <v>0</v>
      </c>
      <c r="H1682" t="str">
        <f>IFERROR(VLOOKUP(G1682,Sheet3!B:C,2,0),"")</f>
        <v/>
      </c>
      <c r="I1682">
        <v>1</v>
      </c>
      <c r="K1682" t="e">
        <f>VLOOKUP(G1682,Sheet3!B:E,4,0)</f>
        <v>#N/A</v>
      </c>
      <c r="O1682" s="10" t="e">
        <f t="shared" si="26"/>
        <v>#N/A</v>
      </c>
      <c r="P1682" s="11" t="e">
        <f>VLOOKUP(C1682,DE_PARA!H:I,2,0)</f>
        <v>#N/A</v>
      </c>
      <c r="Q1682" s="11" t="e">
        <f>VLOOKUP(F1682,'BASE CONTATOS'!C:D,2,0)</f>
        <v>#N/A</v>
      </c>
    </row>
    <row r="1683" spans="2:17" hidden="1" x14ac:dyDescent="0.3">
      <c r="B1683">
        <f>CSV!M1682</f>
        <v>0</v>
      </c>
      <c r="C1683">
        <f>CSV!O1682</f>
        <v>0</v>
      </c>
      <c r="D1683" s="6">
        <f>CSV!P1682</f>
        <v>0</v>
      </c>
      <c r="F1683">
        <f>CSV!K1682</f>
        <v>0</v>
      </c>
      <c r="G1683">
        <f>CSV!L1682</f>
        <v>0</v>
      </c>
      <c r="H1683" t="str">
        <f>IFERROR(VLOOKUP(G1683,Sheet3!B:C,2,0),"")</f>
        <v/>
      </c>
      <c r="I1683">
        <v>6</v>
      </c>
      <c r="K1683" t="e">
        <f>VLOOKUP(G1683,Sheet3!B:E,4,0)</f>
        <v>#N/A</v>
      </c>
      <c r="O1683" s="10" t="e">
        <f t="shared" si="26"/>
        <v>#N/A</v>
      </c>
      <c r="P1683" s="11" t="e">
        <f>VLOOKUP(C1683,DE_PARA!H:I,2,0)</f>
        <v>#N/A</v>
      </c>
      <c r="Q1683" s="11" t="e">
        <f>VLOOKUP(F1683,'BASE CONTATOS'!C:D,2,0)</f>
        <v>#N/A</v>
      </c>
    </row>
    <row r="1684" spans="2:17" hidden="1" x14ac:dyDescent="0.3">
      <c r="B1684">
        <f>CSV!M1683</f>
        <v>0</v>
      </c>
      <c r="C1684">
        <f>CSV!O1683</f>
        <v>0</v>
      </c>
      <c r="D1684" s="6">
        <f>CSV!P1683</f>
        <v>0</v>
      </c>
      <c r="F1684">
        <f>CSV!K1683</f>
        <v>0</v>
      </c>
      <c r="G1684">
        <f>CSV!L1683</f>
        <v>0</v>
      </c>
      <c r="H1684" t="str">
        <f>IFERROR(VLOOKUP(G1684,Sheet3!B:C,2,0),"")</f>
        <v/>
      </c>
      <c r="I1684">
        <v>6</v>
      </c>
      <c r="K1684" t="e">
        <f>VLOOKUP(G1684,Sheet3!B:E,4,0)</f>
        <v>#N/A</v>
      </c>
      <c r="O1684" s="10" t="e">
        <f t="shared" si="26"/>
        <v>#N/A</v>
      </c>
      <c r="P1684" s="11" t="e">
        <f>VLOOKUP(C1684,DE_PARA!H:I,2,0)</f>
        <v>#N/A</v>
      </c>
      <c r="Q1684" s="11" t="e">
        <f>VLOOKUP(F1684,'BASE CONTATOS'!C:D,2,0)</f>
        <v>#N/A</v>
      </c>
    </row>
    <row r="1685" spans="2:17" hidden="1" x14ac:dyDescent="0.3">
      <c r="B1685">
        <f>CSV!M1684</f>
        <v>0</v>
      </c>
      <c r="C1685">
        <f>CSV!O1684</f>
        <v>0</v>
      </c>
      <c r="D1685" s="6">
        <f>CSV!P1684</f>
        <v>0</v>
      </c>
      <c r="F1685">
        <f>CSV!K1684</f>
        <v>0</v>
      </c>
      <c r="G1685">
        <f>CSV!L1684</f>
        <v>0</v>
      </c>
      <c r="H1685" t="str">
        <f>IFERROR(VLOOKUP(G1685,Sheet3!B:C,2,0),"")</f>
        <v/>
      </c>
      <c r="I1685">
        <v>2</v>
      </c>
      <c r="K1685" t="e">
        <f>VLOOKUP(G1685,Sheet3!B:E,4,0)</f>
        <v>#N/A</v>
      </c>
      <c r="O1685" s="10" t="e">
        <f t="shared" si="26"/>
        <v>#N/A</v>
      </c>
      <c r="P1685" s="11" t="e">
        <f>VLOOKUP(C1685,DE_PARA!H:I,2,0)</f>
        <v>#N/A</v>
      </c>
      <c r="Q1685" s="11" t="e">
        <f>VLOOKUP(F1685,'BASE CONTATOS'!C:D,2,0)</f>
        <v>#N/A</v>
      </c>
    </row>
    <row r="1686" spans="2:17" hidden="1" x14ac:dyDescent="0.3">
      <c r="B1686">
        <f>CSV!M1685</f>
        <v>0</v>
      </c>
      <c r="C1686">
        <f>CSV!O1685</f>
        <v>0</v>
      </c>
      <c r="D1686" s="6">
        <f>CSV!P1685</f>
        <v>0</v>
      </c>
      <c r="F1686">
        <f>CSV!K1685</f>
        <v>0</v>
      </c>
      <c r="G1686">
        <f>CSV!L1685</f>
        <v>0</v>
      </c>
      <c r="H1686" t="str">
        <f>IFERROR(VLOOKUP(G1686,Sheet3!B:C,2,0),"")</f>
        <v/>
      </c>
      <c r="I1686">
        <v>9</v>
      </c>
      <c r="K1686" t="e">
        <f>VLOOKUP(G1686,Sheet3!B:E,4,0)</f>
        <v>#N/A</v>
      </c>
      <c r="O1686" s="10" t="e">
        <f t="shared" si="26"/>
        <v>#N/A</v>
      </c>
      <c r="P1686" s="11" t="e">
        <f>VLOOKUP(C1686,DE_PARA!H:I,2,0)</f>
        <v>#N/A</v>
      </c>
      <c r="Q1686" s="11" t="e">
        <f>VLOOKUP(F1686,'BASE CONTATOS'!C:D,2,0)</f>
        <v>#N/A</v>
      </c>
    </row>
    <row r="1687" spans="2:17" hidden="1" x14ac:dyDescent="0.3">
      <c r="B1687">
        <f>CSV!M1686</f>
        <v>0</v>
      </c>
      <c r="C1687">
        <f>CSV!O1686</f>
        <v>0</v>
      </c>
      <c r="D1687" s="6">
        <f>CSV!P1686</f>
        <v>0</v>
      </c>
      <c r="F1687">
        <f>CSV!K1686</f>
        <v>0</v>
      </c>
      <c r="G1687">
        <f>CSV!L1686</f>
        <v>0</v>
      </c>
      <c r="H1687" t="str">
        <f>IFERROR(VLOOKUP(G1687,Sheet3!B:C,2,0),"")</f>
        <v/>
      </c>
      <c r="I1687">
        <v>6</v>
      </c>
      <c r="K1687" t="e">
        <f>VLOOKUP(G1687,Sheet3!B:E,4,0)</f>
        <v>#N/A</v>
      </c>
      <c r="O1687" s="10" t="e">
        <f t="shared" si="26"/>
        <v>#N/A</v>
      </c>
      <c r="P1687" s="11" t="e">
        <f>VLOOKUP(C1687,DE_PARA!H:I,2,0)</f>
        <v>#N/A</v>
      </c>
      <c r="Q1687" s="11" t="e">
        <f>VLOOKUP(F1687,'BASE CONTATOS'!C:D,2,0)</f>
        <v>#N/A</v>
      </c>
    </row>
    <row r="1688" spans="2:17" hidden="1" x14ac:dyDescent="0.3">
      <c r="B1688">
        <f>CSV!M1687</f>
        <v>0</v>
      </c>
      <c r="C1688">
        <f>CSV!O1687</f>
        <v>0</v>
      </c>
      <c r="D1688" s="6">
        <f>CSV!P1687</f>
        <v>0</v>
      </c>
      <c r="F1688">
        <f>CSV!K1687</f>
        <v>0</v>
      </c>
      <c r="G1688">
        <f>CSV!L1687</f>
        <v>0</v>
      </c>
      <c r="H1688" t="str">
        <f>IFERROR(VLOOKUP(G1688,Sheet3!B:C,2,0),"")</f>
        <v/>
      </c>
      <c r="I1688">
        <v>5</v>
      </c>
      <c r="K1688" t="e">
        <f>VLOOKUP(G1688,Sheet3!B:E,4,0)</f>
        <v>#N/A</v>
      </c>
      <c r="O1688" s="10" t="e">
        <f t="shared" si="26"/>
        <v>#N/A</v>
      </c>
      <c r="P1688" s="11" t="e">
        <f>VLOOKUP(C1688,DE_PARA!H:I,2,0)</f>
        <v>#N/A</v>
      </c>
      <c r="Q1688" s="11" t="e">
        <f>VLOOKUP(F1688,'BASE CONTATOS'!C:D,2,0)</f>
        <v>#N/A</v>
      </c>
    </row>
    <row r="1689" spans="2:17" hidden="1" x14ac:dyDescent="0.3">
      <c r="B1689">
        <f>CSV!M1688</f>
        <v>0</v>
      </c>
      <c r="C1689">
        <f>CSV!O1688</f>
        <v>0</v>
      </c>
      <c r="D1689" s="6">
        <f>CSV!P1688</f>
        <v>0</v>
      </c>
      <c r="F1689">
        <f>CSV!K1688</f>
        <v>0</v>
      </c>
      <c r="G1689">
        <f>CSV!L1688</f>
        <v>0</v>
      </c>
      <c r="H1689" t="str">
        <f>IFERROR(VLOOKUP(G1689,Sheet3!B:C,2,0),"")</f>
        <v/>
      </c>
      <c r="I1689">
        <v>5</v>
      </c>
      <c r="K1689" t="e">
        <f>VLOOKUP(G1689,Sheet3!B:E,4,0)</f>
        <v>#N/A</v>
      </c>
      <c r="O1689" s="10" t="e">
        <f t="shared" si="26"/>
        <v>#N/A</v>
      </c>
      <c r="P1689" s="11" t="e">
        <f>VLOOKUP(C1689,DE_PARA!H:I,2,0)</f>
        <v>#N/A</v>
      </c>
      <c r="Q1689" s="11" t="e">
        <f>VLOOKUP(F1689,'BASE CONTATOS'!C:D,2,0)</f>
        <v>#N/A</v>
      </c>
    </row>
    <row r="1690" spans="2:17" hidden="1" x14ac:dyDescent="0.3">
      <c r="B1690">
        <f>CSV!M1689</f>
        <v>0</v>
      </c>
      <c r="C1690">
        <f>CSV!O1689</f>
        <v>0</v>
      </c>
      <c r="D1690" s="6">
        <f>CSV!P1689</f>
        <v>0</v>
      </c>
      <c r="F1690">
        <f>CSV!K1689</f>
        <v>0</v>
      </c>
      <c r="G1690">
        <f>CSV!L1689</f>
        <v>0</v>
      </c>
      <c r="H1690" t="str">
        <f>IFERROR(VLOOKUP(G1690,Sheet3!B:C,2,0),"")</f>
        <v/>
      </c>
      <c r="I1690">
        <v>7</v>
      </c>
      <c r="K1690" t="e">
        <f>VLOOKUP(G1690,Sheet3!B:E,4,0)</f>
        <v>#N/A</v>
      </c>
      <c r="O1690" s="10" t="e">
        <f t="shared" si="26"/>
        <v>#N/A</v>
      </c>
      <c r="P1690" s="11" t="e">
        <f>VLOOKUP(C1690,DE_PARA!H:I,2,0)</f>
        <v>#N/A</v>
      </c>
      <c r="Q1690" s="11" t="e">
        <f>VLOOKUP(F1690,'BASE CONTATOS'!C:D,2,0)</f>
        <v>#N/A</v>
      </c>
    </row>
    <row r="1691" spans="2:17" hidden="1" x14ac:dyDescent="0.3">
      <c r="B1691">
        <f>CSV!M1690</f>
        <v>0</v>
      </c>
      <c r="C1691">
        <f>CSV!O1690</f>
        <v>0</v>
      </c>
      <c r="D1691" s="6">
        <f>CSV!P1690</f>
        <v>0</v>
      </c>
      <c r="F1691">
        <f>CSV!K1690</f>
        <v>0</v>
      </c>
      <c r="G1691">
        <f>CSV!L1690</f>
        <v>0</v>
      </c>
      <c r="H1691" t="str">
        <f>IFERROR(VLOOKUP(G1691,Sheet3!B:C,2,0),"")</f>
        <v/>
      </c>
      <c r="I1691">
        <v>4</v>
      </c>
      <c r="K1691" t="e">
        <f>VLOOKUP(G1691,Sheet3!B:E,4,0)</f>
        <v>#N/A</v>
      </c>
      <c r="O1691" s="10" t="e">
        <f t="shared" si="26"/>
        <v>#N/A</v>
      </c>
      <c r="P1691" s="11" t="e">
        <f>VLOOKUP(C1691,DE_PARA!H:I,2,0)</f>
        <v>#N/A</v>
      </c>
      <c r="Q1691" s="11" t="e">
        <f>VLOOKUP(F1691,'BASE CONTATOS'!C:D,2,0)</f>
        <v>#N/A</v>
      </c>
    </row>
    <row r="1692" spans="2:17" hidden="1" x14ac:dyDescent="0.3">
      <c r="B1692">
        <f>CSV!M1691</f>
        <v>0</v>
      </c>
      <c r="C1692">
        <f>CSV!O1691</f>
        <v>0</v>
      </c>
      <c r="D1692" s="6">
        <f>CSV!P1691</f>
        <v>0</v>
      </c>
      <c r="F1692">
        <f>CSV!K1691</f>
        <v>0</v>
      </c>
      <c r="G1692">
        <f>CSV!L1691</f>
        <v>0</v>
      </c>
      <c r="H1692" t="str">
        <f>IFERROR(VLOOKUP(G1692,Sheet3!B:C,2,0),"")</f>
        <v/>
      </c>
      <c r="I1692">
        <v>5</v>
      </c>
      <c r="K1692" t="e">
        <f>VLOOKUP(G1692,Sheet3!B:E,4,0)</f>
        <v>#N/A</v>
      </c>
      <c r="O1692" s="10" t="e">
        <f t="shared" si="26"/>
        <v>#N/A</v>
      </c>
      <c r="P1692" s="11" t="e">
        <f>VLOOKUP(C1692,DE_PARA!H:I,2,0)</f>
        <v>#N/A</v>
      </c>
      <c r="Q1692" s="11" t="e">
        <f>VLOOKUP(F1692,'BASE CONTATOS'!C:D,2,0)</f>
        <v>#N/A</v>
      </c>
    </row>
    <row r="1693" spans="2:17" hidden="1" x14ac:dyDescent="0.3">
      <c r="B1693">
        <f>CSV!M1692</f>
        <v>0</v>
      </c>
      <c r="C1693">
        <f>CSV!O1692</f>
        <v>0</v>
      </c>
      <c r="D1693" s="6">
        <f>CSV!P1692</f>
        <v>0</v>
      </c>
      <c r="F1693">
        <f>CSV!K1692</f>
        <v>0</v>
      </c>
      <c r="G1693">
        <f>CSV!L1692</f>
        <v>0</v>
      </c>
      <c r="H1693" t="str">
        <f>IFERROR(VLOOKUP(G1693,Sheet3!B:C,2,0),"")</f>
        <v/>
      </c>
      <c r="I1693">
        <v>9</v>
      </c>
      <c r="K1693" t="e">
        <f>VLOOKUP(G1693,Sheet3!B:E,4,0)</f>
        <v>#N/A</v>
      </c>
      <c r="O1693" s="10" t="e">
        <f t="shared" si="26"/>
        <v>#N/A</v>
      </c>
      <c r="P1693" s="11" t="e">
        <f>VLOOKUP(C1693,DE_PARA!H:I,2,0)</f>
        <v>#N/A</v>
      </c>
      <c r="Q1693" s="11" t="e">
        <f>VLOOKUP(F1693,'BASE CONTATOS'!C:D,2,0)</f>
        <v>#N/A</v>
      </c>
    </row>
    <row r="1694" spans="2:17" hidden="1" x14ac:dyDescent="0.3">
      <c r="B1694">
        <f>CSV!M1693</f>
        <v>0</v>
      </c>
      <c r="C1694">
        <f>CSV!O1693</f>
        <v>0</v>
      </c>
      <c r="D1694" s="6">
        <f>CSV!P1693</f>
        <v>0</v>
      </c>
      <c r="F1694">
        <f>CSV!K1693</f>
        <v>0</v>
      </c>
      <c r="G1694">
        <f>CSV!L1693</f>
        <v>0</v>
      </c>
      <c r="H1694" t="str">
        <f>IFERROR(VLOOKUP(G1694,Sheet3!B:C,2,0),"")</f>
        <v/>
      </c>
      <c r="I1694">
        <v>9</v>
      </c>
      <c r="K1694" t="e">
        <f>VLOOKUP(G1694,Sheet3!B:E,4,0)</f>
        <v>#N/A</v>
      </c>
      <c r="O1694" s="10" t="e">
        <f t="shared" si="26"/>
        <v>#N/A</v>
      </c>
      <c r="P1694" s="11" t="e">
        <f>VLOOKUP(C1694,DE_PARA!H:I,2,0)</f>
        <v>#N/A</v>
      </c>
      <c r="Q1694" s="11" t="e">
        <f>VLOOKUP(F1694,'BASE CONTATOS'!C:D,2,0)</f>
        <v>#N/A</v>
      </c>
    </row>
    <row r="1695" spans="2:17" hidden="1" x14ac:dyDescent="0.3">
      <c r="B1695">
        <f>CSV!M1694</f>
        <v>0</v>
      </c>
      <c r="C1695">
        <f>CSV!O1694</f>
        <v>0</v>
      </c>
      <c r="D1695" s="6">
        <f>CSV!P1694</f>
        <v>0</v>
      </c>
      <c r="F1695">
        <f>CSV!K1694</f>
        <v>0</v>
      </c>
      <c r="G1695">
        <f>CSV!L1694</f>
        <v>0</v>
      </c>
      <c r="H1695" t="str">
        <f>IFERROR(VLOOKUP(G1695,Sheet3!B:C,2,0),"")</f>
        <v/>
      </c>
      <c r="I1695">
        <v>3</v>
      </c>
      <c r="K1695" t="e">
        <f>VLOOKUP(G1695,Sheet3!B:E,4,0)</f>
        <v>#N/A</v>
      </c>
      <c r="O1695" s="10" t="e">
        <f t="shared" si="26"/>
        <v>#N/A</v>
      </c>
      <c r="P1695" s="11" t="e">
        <f>VLOOKUP(C1695,DE_PARA!H:I,2,0)</f>
        <v>#N/A</v>
      </c>
      <c r="Q1695" s="11" t="e">
        <f>VLOOKUP(F1695,'BASE CONTATOS'!C:D,2,0)</f>
        <v>#N/A</v>
      </c>
    </row>
    <row r="1696" spans="2:17" hidden="1" x14ac:dyDescent="0.3">
      <c r="B1696">
        <f>CSV!M1695</f>
        <v>0</v>
      </c>
      <c r="C1696">
        <f>CSV!O1695</f>
        <v>0</v>
      </c>
      <c r="D1696" s="6">
        <f>CSV!P1695</f>
        <v>0</v>
      </c>
      <c r="F1696">
        <f>CSV!K1695</f>
        <v>0</v>
      </c>
      <c r="G1696">
        <f>CSV!L1695</f>
        <v>0</v>
      </c>
      <c r="H1696" t="str">
        <f>IFERROR(VLOOKUP(G1696,Sheet3!B:C,2,0),"")</f>
        <v/>
      </c>
      <c r="I1696">
        <v>6</v>
      </c>
      <c r="K1696" t="e">
        <f>VLOOKUP(G1696,Sheet3!B:E,4,0)</f>
        <v>#N/A</v>
      </c>
      <c r="O1696" s="10" t="e">
        <f t="shared" si="26"/>
        <v>#N/A</v>
      </c>
      <c r="P1696" s="11" t="e">
        <f>VLOOKUP(C1696,DE_PARA!H:I,2,0)</f>
        <v>#N/A</v>
      </c>
      <c r="Q1696" s="11" t="e">
        <f>VLOOKUP(F1696,'BASE CONTATOS'!C:D,2,0)</f>
        <v>#N/A</v>
      </c>
    </row>
    <row r="1697" spans="2:17" hidden="1" x14ac:dyDescent="0.3">
      <c r="B1697">
        <f>CSV!M1696</f>
        <v>0</v>
      </c>
      <c r="C1697">
        <f>CSV!O1696</f>
        <v>0</v>
      </c>
      <c r="D1697" s="6">
        <f>CSV!P1696</f>
        <v>0</v>
      </c>
      <c r="F1697">
        <f>CSV!K1696</f>
        <v>0</v>
      </c>
      <c r="G1697">
        <f>CSV!L1696</f>
        <v>0</v>
      </c>
      <c r="H1697" t="str">
        <f>IFERROR(VLOOKUP(G1697,Sheet3!B:C,2,0),"")</f>
        <v/>
      </c>
      <c r="I1697">
        <v>10</v>
      </c>
      <c r="K1697" t="e">
        <f>VLOOKUP(G1697,Sheet3!B:E,4,0)</f>
        <v>#N/A</v>
      </c>
      <c r="O1697" s="10" t="e">
        <f t="shared" si="26"/>
        <v>#N/A</v>
      </c>
      <c r="P1697" s="11" t="e">
        <f>VLOOKUP(C1697,DE_PARA!H:I,2,0)</f>
        <v>#N/A</v>
      </c>
      <c r="Q1697" s="11" t="e">
        <f>VLOOKUP(F1697,'BASE CONTATOS'!C:D,2,0)</f>
        <v>#N/A</v>
      </c>
    </row>
    <row r="1698" spans="2:17" hidden="1" x14ac:dyDescent="0.3">
      <c r="B1698">
        <f>CSV!M1697</f>
        <v>0</v>
      </c>
      <c r="C1698">
        <f>CSV!O1697</f>
        <v>0</v>
      </c>
      <c r="D1698" s="6">
        <f>CSV!P1697</f>
        <v>0</v>
      </c>
      <c r="F1698">
        <f>CSV!K1697</f>
        <v>0</v>
      </c>
      <c r="G1698">
        <f>CSV!L1697</f>
        <v>0</v>
      </c>
      <c r="H1698" t="str">
        <f>IFERROR(VLOOKUP(G1698,Sheet3!B:C,2,0),"")</f>
        <v/>
      </c>
      <c r="I1698">
        <v>8</v>
      </c>
      <c r="K1698" t="e">
        <f>VLOOKUP(G1698,Sheet3!B:E,4,0)</f>
        <v>#N/A</v>
      </c>
      <c r="O1698" s="10" t="e">
        <f t="shared" si="26"/>
        <v>#N/A</v>
      </c>
      <c r="P1698" s="11" t="e">
        <f>VLOOKUP(C1698,DE_PARA!H:I,2,0)</f>
        <v>#N/A</v>
      </c>
      <c r="Q1698" s="11" t="e">
        <f>VLOOKUP(F1698,'BASE CONTATOS'!C:D,2,0)</f>
        <v>#N/A</v>
      </c>
    </row>
    <row r="1699" spans="2:17" hidden="1" x14ac:dyDescent="0.3">
      <c r="B1699">
        <f>CSV!M1698</f>
        <v>0</v>
      </c>
      <c r="C1699">
        <f>CSV!O1698</f>
        <v>0</v>
      </c>
      <c r="D1699" s="6">
        <f>CSV!P1698</f>
        <v>0</v>
      </c>
      <c r="F1699">
        <f>CSV!K1698</f>
        <v>0</v>
      </c>
      <c r="G1699">
        <f>CSV!L1698</f>
        <v>0</v>
      </c>
      <c r="H1699" t="str">
        <f>IFERROR(VLOOKUP(G1699,Sheet3!B:C,2,0),"")</f>
        <v/>
      </c>
      <c r="I1699">
        <v>1</v>
      </c>
      <c r="K1699" t="e">
        <f>VLOOKUP(G1699,Sheet3!B:E,4,0)</f>
        <v>#N/A</v>
      </c>
      <c r="O1699" s="10" t="e">
        <f t="shared" si="26"/>
        <v>#N/A</v>
      </c>
      <c r="P1699" s="11" t="e">
        <f>VLOOKUP(C1699,DE_PARA!H:I,2,0)</f>
        <v>#N/A</v>
      </c>
      <c r="Q1699" s="11" t="e">
        <f>VLOOKUP(F1699,'BASE CONTATOS'!C:D,2,0)</f>
        <v>#N/A</v>
      </c>
    </row>
    <row r="1700" spans="2:17" hidden="1" x14ac:dyDescent="0.3">
      <c r="B1700">
        <f>CSV!M1699</f>
        <v>0</v>
      </c>
      <c r="C1700">
        <f>CSV!O1699</f>
        <v>0</v>
      </c>
      <c r="D1700" s="6">
        <f>CSV!P1699</f>
        <v>0</v>
      </c>
      <c r="F1700">
        <f>CSV!K1699</f>
        <v>0</v>
      </c>
      <c r="G1700">
        <f>CSV!L1699</f>
        <v>0</v>
      </c>
      <c r="H1700" t="str">
        <f>IFERROR(VLOOKUP(G1700,Sheet3!B:C,2,0),"")</f>
        <v/>
      </c>
      <c r="I1700">
        <v>10</v>
      </c>
      <c r="K1700" t="e">
        <f>VLOOKUP(G1700,Sheet3!B:E,4,0)</f>
        <v>#N/A</v>
      </c>
      <c r="O1700" s="10" t="e">
        <f t="shared" si="26"/>
        <v>#N/A</v>
      </c>
      <c r="P1700" s="11" t="e">
        <f>VLOOKUP(C1700,DE_PARA!H:I,2,0)</f>
        <v>#N/A</v>
      </c>
      <c r="Q1700" s="11" t="e">
        <f>VLOOKUP(F1700,'BASE CONTATOS'!C:D,2,0)</f>
        <v>#N/A</v>
      </c>
    </row>
    <row r="1701" spans="2:17" hidden="1" x14ac:dyDescent="0.3">
      <c r="B1701">
        <f>CSV!M1700</f>
        <v>0</v>
      </c>
      <c r="C1701">
        <f>CSV!O1700</f>
        <v>0</v>
      </c>
      <c r="D1701" s="6">
        <f>CSV!P1700</f>
        <v>0</v>
      </c>
      <c r="F1701">
        <f>CSV!K1700</f>
        <v>0</v>
      </c>
      <c r="G1701">
        <f>CSV!L1700</f>
        <v>0</v>
      </c>
      <c r="H1701" t="str">
        <f>IFERROR(VLOOKUP(G1701,Sheet3!B:C,2,0),"")</f>
        <v/>
      </c>
      <c r="I1701">
        <v>6</v>
      </c>
      <c r="K1701" t="e">
        <f>VLOOKUP(G1701,Sheet3!B:E,4,0)</f>
        <v>#N/A</v>
      </c>
      <c r="O1701" s="10" t="e">
        <f t="shared" si="26"/>
        <v>#N/A</v>
      </c>
      <c r="P1701" s="11" t="e">
        <f>VLOOKUP(C1701,DE_PARA!H:I,2,0)</f>
        <v>#N/A</v>
      </c>
      <c r="Q1701" s="11" t="e">
        <f>VLOOKUP(F1701,'BASE CONTATOS'!C:D,2,0)</f>
        <v>#N/A</v>
      </c>
    </row>
    <row r="1702" spans="2:17" hidden="1" x14ac:dyDescent="0.3">
      <c r="B1702">
        <f>CSV!M1701</f>
        <v>0</v>
      </c>
      <c r="C1702">
        <f>CSV!O1701</f>
        <v>0</v>
      </c>
      <c r="D1702" s="6">
        <f>CSV!P1701</f>
        <v>0</v>
      </c>
      <c r="F1702">
        <f>CSV!K1701</f>
        <v>0</v>
      </c>
      <c r="G1702">
        <f>CSV!L1701</f>
        <v>0</v>
      </c>
      <c r="H1702" t="str">
        <f>IFERROR(VLOOKUP(G1702,Sheet3!B:C,2,0),"")</f>
        <v/>
      </c>
      <c r="I1702">
        <v>7</v>
      </c>
      <c r="K1702" t="e">
        <f>VLOOKUP(G1702,Sheet3!B:E,4,0)</f>
        <v>#N/A</v>
      </c>
      <c r="O1702" s="10" t="e">
        <f t="shared" si="26"/>
        <v>#N/A</v>
      </c>
      <c r="P1702" s="11" t="e">
        <f>VLOOKUP(C1702,DE_PARA!H:I,2,0)</f>
        <v>#N/A</v>
      </c>
      <c r="Q1702" s="11" t="e">
        <f>VLOOKUP(F1702,'BASE CONTATOS'!C:D,2,0)</f>
        <v>#N/A</v>
      </c>
    </row>
    <row r="1703" spans="2:17" hidden="1" x14ac:dyDescent="0.3">
      <c r="B1703">
        <f>CSV!M1702</f>
        <v>0</v>
      </c>
      <c r="C1703">
        <f>CSV!O1702</f>
        <v>0</v>
      </c>
      <c r="D1703" s="6">
        <f>CSV!P1702</f>
        <v>0</v>
      </c>
      <c r="F1703">
        <f>CSV!K1702</f>
        <v>0</v>
      </c>
      <c r="G1703">
        <f>CSV!L1702</f>
        <v>0</v>
      </c>
      <c r="H1703" t="str">
        <f>IFERROR(VLOOKUP(G1703,Sheet3!B:C,2,0),"")</f>
        <v/>
      </c>
      <c r="I1703">
        <v>9</v>
      </c>
      <c r="K1703" t="e">
        <f>VLOOKUP(G1703,Sheet3!B:E,4,0)</f>
        <v>#N/A</v>
      </c>
      <c r="O1703" s="10" t="e">
        <f t="shared" si="26"/>
        <v>#N/A</v>
      </c>
      <c r="P1703" s="11" t="e">
        <f>VLOOKUP(C1703,DE_PARA!H:I,2,0)</f>
        <v>#N/A</v>
      </c>
      <c r="Q1703" s="11" t="e">
        <f>VLOOKUP(F1703,'BASE CONTATOS'!C:D,2,0)</f>
        <v>#N/A</v>
      </c>
    </row>
    <row r="1704" spans="2:17" hidden="1" x14ac:dyDescent="0.3">
      <c r="B1704">
        <f>CSV!M1703</f>
        <v>0</v>
      </c>
      <c r="C1704">
        <f>CSV!O1703</f>
        <v>0</v>
      </c>
      <c r="D1704" s="6">
        <f>CSV!P1703</f>
        <v>0</v>
      </c>
      <c r="F1704">
        <f>CSV!K1703</f>
        <v>0</v>
      </c>
      <c r="G1704">
        <f>CSV!L1703</f>
        <v>0</v>
      </c>
      <c r="H1704" t="str">
        <f>IFERROR(VLOOKUP(G1704,Sheet3!B:C,2,0),"")</f>
        <v/>
      </c>
      <c r="I1704">
        <v>4</v>
      </c>
      <c r="K1704" t="e">
        <f>VLOOKUP(G1704,Sheet3!B:E,4,0)</f>
        <v>#N/A</v>
      </c>
      <c r="O1704" s="10" t="e">
        <f t="shared" si="26"/>
        <v>#N/A</v>
      </c>
      <c r="P1704" s="11" t="e">
        <f>VLOOKUP(C1704,DE_PARA!H:I,2,0)</f>
        <v>#N/A</v>
      </c>
      <c r="Q1704" s="11" t="e">
        <f>VLOOKUP(F1704,'BASE CONTATOS'!C:D,2,0)</f>
        <v>#N/A</v>
      </c>
    </row>
    <row r="1705" spans="2:17" hidden="1" x14ac:dyDescent="0.3">
      <c r="B1705">
        <f>CSV!M1704</f>
        <v>0</v>
      </c>
      <c r="C1705">
        <f>CSV!O1704</f>
        <v>0</v>
      </c>
      <c r="D1705" s="6">
        <f>CSV!P1704</f>
        <v>0</v>
      </c>
      <c r="F1705">
        <f>CSV!K1704</f>
        <v>0</v>
      </c>
      <c r="G1705">
        <f>CSV!L1704</f>
        <v>0</v>
      </c>
      <c r="H1705" t="str">
        <f>IFERROR(VLOOKUP(G1705,Sheet3!B:C,2,0),"")</f>
        <v/>
      </c>
      <c r="I1705">
        <v>1</v>
      </c>
      <c r="K1705" t="e">
        <f>VLOOKUP(G1705,Sheet3!B:E,4,0)</f>
        <v>#N/A</v>
      </c>
      <c r="O1705" s="10" t="e">
        <f t="shared" si="26"/>
        <v>#N/A</v>
      </c>
      <c r="P1705" s="11" t="e">
        <f>VLOOKUP(C1705,DE_PARA!H:I,2,0)</f>
        <v>#N/A</v>
      </c>
      <c r="Q1705" s="11" t="e">
        <f>VLOOKUP(F1705,'BASE CONTATOS'!C:D,2,0)</f>
        <v>#N/A</v>
      </c>
    </row>
    <row r="1706" spans="2:17" hidden="1" x14ac:dyDescent="0.3">
      <c r="B1706">
        <f>CSV!M1705</f>
        <v>0</v>
      </c>
      <c r="C1706">
        <f>CSV!O1705</f>
        <v>0</v>
      </c>
      <c r="D1706" s="6">
        <f>CSV!P1705</f>
        <v>0</v>
      </c>
      <c r="F1706">
        <f>CSV!K1705</f>
        <v>0</v>
      </c>
      <c r="G1706">
        <f>CSV!L1705</f>
        <v>0</v>
      </c>
      <c r="H1706" t="str">
        <f>IFERROR(VLOOKUP(G1706,Sheet3!B:C,2,0),"")</f>
        <v/>
      </c>
      <c r="I1706">
        <v>4</v>
      </c>
      <c r="K1706" t="e">
        <f>VLOOKUP(G1706,Sheet3!B:E,4,0)</f>
        <v>#N/A</v>
      </c>
      <c r="O1706" s="10" t="e">
        <f t="shared" si="26"/>
        <v>#N/A</v>
      </c>
      <c r="P1706" s="11" t="e">
        <f>VLOOKUP(C1706,DE_PARA!H:I,2,0)</f>
        <v>#N/A</v>
      </c>
      <c r="Q1706" s="11" t="e">
        <f>VLOOKUP(F1706,'BASE CONTATOS'!C:D,2,0)</f>
        <v>#N/A</v>
      </c>
    </row>
    <row r="1707" spans="2:17" hidden="1" x14ac:dyDescent="0.3">
      <c r="B1707">
        <f>CSV!M1706</f>
        <v>0</v>
      </c>
      <c r="C1707">
        <f>CSV!O1706</f>
        <v>0</v>
      </c>
      <c r="D1707" s="6">
        <f>CSV!P1706</f>
        <v>0</v>
      </c>
      <c r="F1707">
        <f>CSV!K1706</f>
        <v>0</v>
      </c>
      <c r="G1707">
        <f>CSV!L1706</f>
        <v>0</v>
      </c>
      <c r="H1707" t="str">
        <f>IFERROR(VLOOKUP(G1707,Sheet3!B:C,2,0),"")</f>
        <v/>
      </c>
      <c r="I1707">
        <v>5</v>
      </c>
      <c r="K1707" t="e">
        <f>VLOOKUP(G1707,Sheet3!B:E,4,0)</f>
        <v>#N/A</v>
      </c>
      <c r="O1707" s="10" t="e">
        <f t="shared" si="26"/>
        <v>#N/A</v>
      </c>
      <c r="P1707" s="11" t="e">
        <f>VLOOKUP(C1707,DE_PARA!H:I,2,0)</f>
        <v>#N/A</v>
      </c>
      <c r="Q1707" s="11" t="e">
        <f>VLOOKUP(F1707,'BASE CONTATOS'!C:D,2,0)</f>
        <v>#N/A</v>
      </c>
    </row>
    <row r="1708" spans="2:17" hidden="1" x14ac:dyDescent="0.3">
      <c r="B1708">
        <f>CSV!M1707</f>
        <v>0</v>
      </c>
      <c r="C1708">
        <f>CSV!O1707</f>
        <v>0</v>
      </c>
      <c r="D1708" s="6">
        <f>CSV!P1707</f>
        <v>0</v>
      </c>
      <c r="F1708">
        <f>CSV!K1707</f>
        <v>0</v>
      </c>
      <c r="G1708">
        <f>CSV!L1707</f>
        <v>0</v>
      </c>
      <c r="H1708" t="str">
        <f>IFERROR(VLOOKUP(G1708,Sheet3!B:C,2,0),"")</f>
        <v/>
      </c>
      <c r="I1708">
        <v>3</v>
      </c>
      <c r="K1708" t="e">
        <f>VLOOKUP(G1708,Sheet3!B:E,4,0)</f>
        <v>#N/A</v>
      </c>
      <c r="O1708" s="10" t="e">
        <f t="shared" si="26"/>
        <v>#N/A</v>
      </c>
      <c r="P1708" s="11" t="e">
        <f>VLOOKUP(C1708,DE_PARA!H:I,2,0)</f>
        <v>#N/A</v>
      </c>
      <c r="Q1708" s="11" t="e">
        <f>VLOOKUP(F1708,'BASE CONTATOS'!C:D,2,0)</f>
        <v>#N/A</v>
      </c>
    </row>
    <row r="1709" spans="2:17" hidden="1" x14ac:dyDescent="0.3">
      <c r="B1709">
        <f>CSV!M1708</f>
        <v>0</v>
      </c>
      <c r="C1709">
        <f>CSV!O1708</f>
        <v>0</v>
      </c>
      <c r="D1709" s="6">
        <f>CSV!P1708</f>
        <v>0</v>
      </c>
      <c r="F1709">
        <f>CSV!K1708</f>
        <v>0</v>
      </c>
      <c r="G1709">
        <f>CSV!L1708</f>
        <v>0</v>
      </c>
      <c r="H1709" t="str">
        <f>IFERROR(VLOOKUP(G1709,Sheet3!B:C,2,0),"")</f>
        <v/>
      </c>
      <c r="I1709">
        <v>3</v>
      </c>
      <c r="K1709" t="e">
        <f>VLOOKUP(G1709,Sheet3!B:E,4,0)</f>
        <v>#N/A</v>
      </c>
      <c r="O1709" s="10" t="e">
        <f t="shared" si="26"/>
        <v>#N/A</v>
      </c>
      <c r="P1709" s="11" t="e">
        <f>VLOOKUP(C1709,DE_PARA!H:I,2,0)</f>
        <v>#N/A</v>
      </c>
      <c r="Q1709" s="11" t="e">
        <f>VLOOKUP(F1709,'BASE CONTATOS'!C:D,2,0)</f>
        <v>#N/A</v>
      </c>
    </row>
    <row r="1710" spans="2:17" hidden="1" x14ac:dyDescent="0.3">
      <c r="B1710">
        <f>CSV!M1709</f>
        <v>0</v>
      </c>
      <c r="C1710">
        <f>CSV!O1709</f>
        <v>0</v>
      </c>
      <c r="D1710" s="6">
        <f>CSV!P1709</f>
        <v>0</v>
      </c>
      <c r="F1710">
        <f>CSV!K1709</f>
        <v>0</v>
      </c>
      <c r="G1710">
        <f>CSV!L1709</f>
        <v>0</v>
      </c>
      <c r="H1710" t="str">
        <f>IFERROR(VLOOKUP(G1710,Sheet3!B:C,2,0),"")</f>
        <v/>
      </c>
      <c r="I1710">
        <v>6</v>
      </c>
      <c r="K1710" t="e">
        <f>VLOOKUP(G1710,Sheet3!B:E,4,0)</f>
        <v>#N/A</v>
      </c>
      <c r="O1710" s="10" t="e">
        <f t="shared" si="26"/>
        <v>#N/A</v>
      </c>
      <c r="P1710" s="11" t="e">
        <f>VLOOKUP(C1710,DE_PARA!H:I,2,0)</f>
        <v>#N/A</v>
      </c>
      <c r="Q1710" s="11" t="e">
        <f>VLOOKUP(F1710,'BASE CONTATOS'!C:D,2,0)</f>
        <v>#N/A</v>
      </c>
    </row>
    <row r="1711" spans="2:17" hidden="1" x14ac:dyDescent="0.3">
      <c r="B1711">
        <f>CSV!M1710</f>
        <v>0</v>
      </c>
      <c r="C1711">
        <f>CSV!O1710</f>
        <v>0</v>
      </c>
      <c r="D1711" s="6">
        <f>CSV!P1710</f>
        <v>0</v>
      </c>
      <c r="F1711">
        <f>CSV!K1710</f>
        <v>0</v>
      </c>
      <c r="G1711">
        <f>CSV!L1710</f>
        <v>0</v>
      </c>
      <c r="H1711" t="str">
        <f>IFERROR(VLOOKUP(G1711,Sheet3!B:C,2,0),"")</f>
        <v/>
      </c>
      <c r="I1711">
        <v>5</v>
      </c>
      <c r="K1711" t="e">
        <f>VLOOKUP(G1711,Sheet3!B:E,4,0)</f>
        <v>#N/A</v>
      </c>
      <c r="O1711" s="10" t="e">
        <f t="shared" si="26"/>
        <v>#N/A</v>
      </c>
      <c r="P1711" s="11" t="e">
        <f>VLOOKUP(C1711,DE_PARA!H:I,2,0)</f>
        <v>#N/A</v>
      </c>
      <c r="Q1711" s="11" t="e">
        <f>VLOOKUP(F1711,'BASE CONTATOS'!C:D,2,0)</f>
        <v>#N/A</v>
      </c>
    </row>
    <row r="1712" spans="2:17" hidden="1" x14ac:dyDescent="0.3">
      <c r="B1712">
        <f>CSV!M1711</f>
        <v>0</v>
      </c>
      <c r="C1712">
        <f>CSV!O1711</f>
        <v>0</v>
      </c>
      <c r="D1712" s="6">
        <f>CSV!P1711</f>
        <v>0</v>
      </c>
      <c r="F1712">
        <f>CSV!K1711</f>
        <v>0</v>
      </c>
      <c r="G1712">
        <f>CSV!L1711</f>
        <v>0</v>
      </c>
      <c r="H1712" t="str">
        <f>IFERROR(VLOOKUP(G1712,Sheet3!B:C,2,0),"")</f>
        <v/>
      </c>
      <c r="I1712">
        <v>8</v>
      </c>
      <c r="K1712" t="e">
        <f>VLOOKUP(G1712,Sheet3!B:E,4,0)</f>
        <v>#N/A</v>
      </c>
      <c r="O1712" s="10" t="e">
        <f t="shared" si="26"/>
        <v>#N/A</v>
      </c>
      <c r="P1712" s="11" t="e">
        <f>VLOOKUP(C1712,DE_PARA!H:I,2,0)</f>
        <v>#N/A</v>
      </c>
      <c r="Q1712" s="11" t="e">
        <f>VLOOKUP(F1712,'BASE CONTATOS'!C:D,2,0)</f>
        <v>#N/A</v>
      </c>
    </row>
    <row r="1713" spans="2:17" hidden="1" x14ac:dyDescent="0.3">
      <c r="B1713">
        <f>CSV!M1712</f>
        <v>0</v>
      </c>
      <c r="C1713">
        <f>CSV!O1712</f>
        <v>0</v>
      </c>
      <c r="D1713" s="6">
        <f>CSV!P1712</f>
        <v>0</v>
      </c>
      <c r="F1713">
        <f>CSV!K1712</f>
        <v>0</v>
      </c>
      <c r="G1713">
        <f>CSV!L1712</f>
        <v>0</v>
      </c>
      <c r="H1713" t="str">
        <f>IFERROR(VLOOKUP(G1713,Sheet3!B:C,2,0),"")</f>
        <v/>
      </c>
      <c r="I1713">
        <v>9</v>
      </c>
      <c r="K1713" t="e">
        <f>VLOOKUP(G1713,Sheet3!B:E,4,0)</f>
        <v>#N/A</v>
      </c>
      <c r="O1713" s="10" t="e">
        <f t="shared" si="26"/>
        <v>#N/A</v>
      </c>
      <c r="P1713" s="11" t="e">
        <f>VLOOKUP(C1713,DE_PARA!H:I,2,0)</f>
        <v>#N/A</v>
      </c>
      <c r="Q1713" s="11" t="e">
        <f>VLOOKUP(F1713,'BASE CONTATOS'!C:D,2,0)</f>
        <v>#N/A</v>
      </c>
    </row>
    <row r="1714" spans="2:17" hidden="1" x14ac:dyDescent="0.3">
      <c r="B1714">
        <f>CSV!M1713</f>
        <v>0</v>
      </c>
      <c r="C1714">
        <f>CSV!O1713</f>
        <v>0</v>
      </c>
      <c r="D1714" s="6">
        <f>CSV!P1713</f>
        <v>0</v>
      </c>
      <c r="F1714">
        <f>CSV!K1713</f>
        <v>0</v>
      </c>
      <c r="G1714">
        <f>CSV!L1713</f>
        <v>0</v>
      </c>
      <c r="H1714" t="str">
        <f>IFERROR(VLOOKUP(G1714,Sheet3!B:C,2,0),"")</f>
        <v/>
      </c>
      <c r="I1714">
        <v>8</v>
      </c>
      <c r="K1714" t="e">
        <f>VLOOKUP(G1714,Sheet3!B:E,4,0)</f>
        <v>#N/A</v>
      </c>
      <c r="O1714" s="10" t="e">
        <f t="shared" si="26"/>
        <v>#N/A</v>
      </c>
      <c r="P1714" s="11" t="e">
        <f>VLOOKUP(C1714,DE_PARA!H:I,2,0)</f>
        <v>#N/A</v>
      </c>
      <c r="Q1714" s="11" t="e">
        <f>VLOOKUP(F1714,'BASE CONTATOS'!C:D,2,0)</f>
        <v>#N/A</v>
      </c>
    </row>
    <row r="1715" spans="2:17" hidden="1" x14ac:dyDescent="0.3">
      <c r="B1715">
        <f>CSV!M1714</f>
        <v>0</v>
      </c>
      <c r="C1715">
        <f>CSV!O1714</f>
        <v>0</v>
      </c>
      <c r="D1715" s="6">
        <f>CSV!P1714</f>
        <v>0</v>
      </c>
      <c r="F1715">
        <f>CSV!K1714</f>
        <v>0</v>
      </c>
      <c r="G1715">
        <f>CSV!L1714</f>
        <v>0</v>
      </c>
      <c r="H1715" t="str">
        <f>IFERROR(VLOOKUP(G1715,Sheet3!B:C,2,0),"")</f>
        <v/>
      </c>
      <c r="I1715">
        <v>10</v>
      </c>
      <c r="K1715" t="e">
        <f>VLOOKUP(G1715,Sheet3!B:E,4,0)</f>
        <v>#N/A</v>
      </c>
      <c r="O1715" s="10" t="e">
        <f t="shared" si="26"/>
        <v>#N/A</v>
      </c>
      <c r="P1715" s="11" t="e">
        <f>VLOOKUP(C1715,DE_PARA!H:I,2,0)</f>
        <v>#N/A</v>
      </c>
      <c r="Q1715" s="11" t="e">
        <f>VLOOKUP(F1715,'BASE CONTATOS'!C:D,2,0)</f>
        <v>#N/A</v>
      </c>
    </row>
    <row r="1716" spans="2:17" hidden="1" x14ac:dyDescent="0.3">
      <c r="B1716">
        <f>CSV!M1715</f>
        <v>0</v>
      </c>
      <c r="C1716">
        <f>CSV!O1715</f>
        <v>0</v>
      </c>
      <c r="D1716" s="6">
        <f>CSV!P1715</f>
        <v>0</v>
      </c>
      <c r="F1716">
        <f>CSV!K1715</f>
        <v>0</v>
      </c>
      <c r="G1716">
        <f>CSV!L1715</f>
        <v>0</v>
      </c>
      <c r="H1716" t="str">
        <f>IFERROR(VLOOKUP(G1716,Sheet3!B:C,2,0),"")</f>
        <v/>
      </c>
      <c r="I1716">
        <v>2</v>
      </c>
      <c r="K1716" t="e">
        <f>VLOOKUP(G1716,Sheet3!B:E,4,0)</f>
        <v>#N/A</v>
      </c>
      <c r="O1716" s="10" t="e">
        <f t="shared" si="26"/>
        <v>#N/A</v>
      </c>
      <c r="P1716" s="11" t="e">
        <f>VLOOKUP(C1716,DE_PARA!H:I,2,0)</f>
        <v>#N/A</v>
      </c>
      <c r="Q1716" s="11" t="e">
        <f>VLOOKUP(F1716,'BASE CONTATOS'!C:D,2,0)</f>
        <v>#N/A</v>
      </c>
    </row>
    <row r="1717" spans="2:17" hidden="1" x14ac:dyDescent="0.3">
      <c r="B1717">
        <f>CSV!M1716</f>
        <v>0</v>
      </c>
      <c r="C1717">
        <f>CSV!O1716</f>
        <v>0</v>
      </c>
      <c r="D1717" s="6">
        <f>CSV!P1716</f>
        <v>0</v>
      </c>
      <c r="F1717">
        <f>CSV!K1716</f>
        <v>0</v>
      </c>
      <c r="G1717">
        <f>CSV!L1716</f>
        <v>0</v>
      </c>
      <c r="H1717" t="str">
        <f>IFERROR(VLOOKUP(G1717,Sheet3!B:C,2,0),"")</f>
        <v/>
      </c>
      <c r="I1717">
        <v>8</v>
      </c>
      <c r="K1717" t="e">
        <f>VLOOKUP(G1717,Sheet3!B:E,4,0)</f>
        <v>#N/A</v>
      </c>
      <c r="O1717" s="10" t="e">
        <f t="shared" si="26"/>
        <v>#N/A</v>
      </c>
      <c r="P1717" s="11" t="e">
        <f>VLOOKUP(C1717,DE_PARA!H:I,2,0)</f>
        <v>#N/A</v>
      </c>
      <c r="Q1717" s="11" t="e">
        <f>VLOOKUP(F1717,'BASE CONTATOS'!C:D,2,0)</f>
        <v>#N/A</v>
      </c>
    </row>
    <row r="1718" spans="2:17" hidden="1" x14ac:dyDescent="0.3">
      <c r="B1718">
        <f>CSV!M1717</f>
        <v>0</v>
      </c>
      <c r="C1718">
        <f>CSV!O1717</f>
        <v>0</v>
      </c>
      <c r="D1718" s="6">
        <f>CSV!P1717</f>
        <v>0</v>
      </c>
      <c r="F1718">
        <f>CSV!K1717</f>
        <v>0</v>
      </c>
      <c r="G1718">
        <f>CSV!L1717</f>
        <v>0</v>
      </c>
      <c r="H1718" t="str">
        <f>IFERROR(VLOOKUP(G1718,Sheet3!B:C,2,0),"")</f>
        <v/>
      </c>
      <c r="I1718">
        <v>1</v>
      </c>
      <c r="K1718" t="e">
        <f>VLOOKUP(G1718,Sheet3!B:E,4,0)</f>
        <v>#N/A</v>
      </c>
      <c r="O1718" s="10" t="e">
        <f t="shared" si="26"/>
        <v>#N/A</v>
      </c>
      <c r="P1718" s="11" t="e">
        <f>VLOOKUP(C1718,DE_PARA!H:I,2,0)</f>
        <v>#N/A</v>
      </c>
      <c r="Q1718" s="11" t="e">
        <f>VLOOKUP(F1718,'BASE CONTATOS'!C:D,2,0)</f>
        <v>#N/A</v>
      </c>
    </row>
    <row r="1719" spans="2:17" hidden="1" x14ac:dyDescent="0.3">
      <c r="B1719">
        <f>CSV!M1718</f>
        <v>0</v>
      </c>
      <c r="C1719">
        <f>CSV!O1718</f>
        <v>0</v>
      </c>
      <c r="D1719" s="6">
        <f>CSV!P1718</f>
        <v>0</v>
      </c>
      <c r="F1719">
        <f>CSV!K1718</f>
        <v>0</v>
      </c>
      <c r="G1719">
        <f>CSV!L1718</f>
        <v>0</v>
      </c>
      <c r="H1719" t="str">
        <f>IFERROR(VLOOKUP(G1719,Sheet3!B:C,2,0),"")</f>
        <v/>
      </c>
      <c r="I1719">
        <v>7</v>
      </c>
      <c r="K1719" t="e">
        <f>VLOOKUP(G1719,Sheet3!B:E,4,0)</f>
        <v>#N/A</v>
      </c>
      <c r="O1719" s="10" t="e">
        <f t="shared" si="26"/>
        <v>#N/A</v>
      </c>
      <c r="P1719" s="11" t="e">
        <f>VLOOKUP(C1719,DE_PARA!H:I,2,0)</f>
        <v>#N/A</v>
      </c>
      <c r="Q1719" s="11" t="e">
        <f>VLOOKUP(F1719,'BASE CONTATOS'!C:D,2,0)</f>
        <v>#N/A</v>
      </c>
    </row>
    <row r="1720" spans="2:17" hidden="1" x14ac:dyDescent="0.3">
      <c r="B1720">
        <f>CSV!M1719</f>
        <v>0</v>
      </c>
      <c r="C1720">
        <f>CSV!O1719</f>
        <v>0</v>
      </c>
      <c r="D1720" s="6">
        <f>CSV!P1719</f>
        <v>0</v>
      </c>
      <c r="F1720">
        <f>CSV!K1719</f>
        <v>0</v>
      </c>
      <c r="G1720">
        <f>CSV!L1719</f>
        <v>0</v>
      </c>
      <c r="H1720" t="str">
        <f>IFERROR(VLOOKUP(G1720,Sheet3!B:C,2,0),"")</f>
        <v/>
      </c>
      <c r="I1720">
        <v>5</v>
      </c>
      <c r="K1720" t="e">
        <f>VLOOKUP(G1720,Sheet3!B:E,4,0)</f>
        <v>#N/A</v>
      </c>
      <c r="O1720" s="10" t="e">
        <f t="shared" si="26"/>
        <v>#N/A</v>
      </c>
      <c r="P1720" s="11" t="e">
        <f>VLOOKUP(C1720,DE_PARA!H:I,2,0)</f>
        <v>#N/A</v>
      </c>
      <c r="Q1720" s="11" t="e">
        <f>VLOOKUP(F1720,'BASE CONTATOS'!C:D,2,0)</f>
        <v>#N/A</v>
      </c>
    </row>
    <row r="1721" spans="2:17" hidden="1" x14ac:dyDescent="0.3">
      <c r="B1721">
        <f>CSV!M1720</f>
        <v>0</v>
      </c>
      <c r="C1721">
        <f>CSV!O1720</f>
        <v>0</v>
      </c>
      <c r="D1721" s="6">
        <f>CSV!P1720</f>
        <v>0</v>
      </c>
      <c r="F1721">
        <f>CSV!K1720</f>
        <v>0</v>
      </c>
      <c r="G1721">
        <f>CSV!L1720</f>
        <v>0</v>
      </c>
      <c r="H1721" t="str">
        <f>IFERROR(VLOOKUP(G1721,Sheet3!B:C,2,0),"")</f>
        <v/>
      </c>
      <c r="I1721">
        <v>9</v>
      </c>
      <c r="K1721" t="e">
        <f>VLOOKUP(G1721,Sheet3!B:E,4,0)</f>
        <v>#N/A</v>
      </c>
      <c r="O1721" s="10" t="e">
        <f t="shared" si="26"/>
        <v>#N/A</v>
      </c>
      <c r="P1721" s="11" t="e">
        <f>VLOOKUP(C1721,DE_PARA!H:I,2,0)</f>
        <v>#N/A</v>
      </c>
      <c r="Q1721" s="11" t="e">
        <f>VLOOKUP(F1721,'BASE CONTATOS'!C:D,2,0)</f>
        <v>#N/A</v>
      </c>
    </row>
    <row r="1722" spans="2:17" hidden="1" x14ac:dyDescent="0.3">
      <c r="B1722">
        <f>CSV!M1721</f>
        <v>0</v>
      </c>
      <c r="C1722">
        <f>CSV!O1721</f>
        <v>0</v>
      </c>
      <c r="D1722" s="6">
        <f>CSV!P1721</f>
        <v>0</v>
      </c>
      <c r="F1722">
        <f>CSV!K1721</f>
        <v>0</v>
      </c>
      <c r="G1722">
        <f>CSV!L1721</f>
        <v>0</v>
      </c>
      <c r="H1722" t="str">
        <f>IFERROR(VLOOKUP(G1722,Sheet3!B:C,2,0),"")</f>
        <v/>
      </c>
      <c r="I1722">
        <v>6</v>
      </c>
      <c r="K1722" t="e">
        <f>VLOOKUP(G1722,Sheet3!B:E,4,0)</f>
        <v>#N/A</v>
      </c>
      <c r="O1722" s="10" t="e">
        <f t="shared" si="26"/>
        <v>#N/A</v>
      </c>
      <c r="P1722" s="11" t="e">
        <f>VLOOKUP(C1722,DE_PARA!H:I,2,0)</f>
        <v>#N/A</v>
      </c>
      <c r="Q1722" s="11" t="e">
        <f>VLOOKUP(F1722,'BASE CONTATOS'!C:D,2,0)</f>
        <v>#N/A</v>
      </c>
    </row>
    <row r="1723" spans="2:17" hidden="1" x14ac:dyDescent="0.3">
      <c r="B1723">
        <f>CSV!M1722</f>
        <v>0</v>
      </c>
      <c r="C1723">
        <f>CSV!O1722</f>
        <v>0</v>
      </c>
      <c r="D1723" s="6">
        <f>CSV!P1722</f>
        <v>0</v>
      </c>
      <c r="F1723">
        <f>CSV!K1722</f>
        <v>0</v>
      </c>
      <c r="G1723">
        <f>CSV!L1722</f>
        <v>0</v>
      </c>
      <c r="H1723" t="str">
        <f>IFERROR(VLOOKUP(G1723,Sheet3!B:C,2,0),"")</f>
        <v/>
      </c>
      <c r="I1723">
        <v>8</v>
      </c>
      <c r="K1723" t="e">
        <f>VLOOKUP(G1723,Sheet3!B:E,4,0)</f>
        <v>#N/A</v>
      </c>
      <c r="O1723" s="10" t="e">
        <f t="shared" si="26"/>
        <v>#N/A</v>
      </c>
      <c r="P1723" s="11" t="e">
        <f>VLOOKUP(C1723,DE_PARA!H:I,2,0)</f>
        <v>#N/A</v>
      </c>
      <c r="Q1723" s="11" t="e">
        <f>VLOOKUP(F1723,'BASE CONTATOS'!C:D,2,0)</f>
        <v>#N/A</v>
      </c>
    </row>
    <row r="1724" spans="2:17" hidden="1" x14ac:dyDescent="0.3">
      <c r="B1724">
        <f>CSV!M1723</f>
        <v>0</v>
      </c>
      <c r="C1724">
        <f>CSV!O1723</f>
        <v>0</v>
      </c>
      <c r="D1724" s="6">
        <f>CSV!P1723</f>
        <v>0</v>
      </c>
      <c r="F1724">
        <f>CSV!K1723</f>
        <v>0</v>
      </c>
      <c r="G1724">
        <f>CSV!L1723</f>
        <v>0</v>
      </c>
      <c r="H1724" t="str">
        <f>IFERROR(VLOOKUP(G1724,Sheet3!B:C,2,0),"")</f>
        <v/>
      </c>
      <c r="I1724">
        <v>1</v>
      </c>
      <c r="K1724" t="e">
        <f>VLOOKUP(G1724,Sheet3!B:E,4,0)</f>
        <v>#N/A</v>
      </c>
      <c r="O1724" s="10" t="e">
        <f t="shared" si="26"/>
        <v>#N/A</v>
      </c>
      <c r="P1724" s="11" t="e">
        <f>VLOOKUP(C1724,DE_PARA!H:I,2,0)</f>
        <v>#N/A</v>
      </c>
      <c r="Q1724" s="11" t="e">
        <f>VLOOKUP(F1724,'BASE CONTATOS'!C:D,2,0)</f>
        <v>#N/A</v>
      </c>
    </row>
    <row r="1725" spans="2:17" hidden="1" x14ac:dyDescent="0.3">
      <c r="B1725">
        <f>CSV!M1724</f>
        <v>0</v>
      </c>
      <c r="C1725">
        <f>CSV!O1724</f>
        <v>0</v>
      </c>
      <c r="D1725" s="6">
        <f>CSV!P1724</f>
        <v>0</v>
      </c>
      <c r="F1725">
        <f>CSV!K1724</f>
        <v>0</v>
      </c>
      <c r="G1725">
        <f>CSV!L1724</f>
        <v>0</v>
      </c>
      <c r="H1725" t="str">
        <f>IFERROR(VLOOKUP(G1725,Sheet3!B:C,2,0),"")</f>
        <v/>
      </c>
      <c r="I1725">
        <v>5</v>
      </c>
      <c r="K1725" t="e">
        <f>VLOOKUP(G1725,Sheet3!B:E,4,0)</f>
        <v>#N/A</v>
      </c>
      <c r="O1725" s="10" t="e">
        <f t="shared" si="26"/>
        <v>#N/A</v>
      </c>
      <c r="P1725" s="11" t="e">
        <f>VLOOKUP(C1725,DE_PARA!H:I,2,0)</f>
        <v>#N/A</v>
      </c>
      <c r="Q1725" s="11" t="e">
        <f>VLOOKUP(F1725,'BASE CONTATOS'!C:D,2,0)</f>
        <v>#N/A</v>
      </c>
    </row>
    <row r="1726" spans="2:17" hidden="1" x14ac:dyDescent="0.3">
      <c r="B1726">
        <f>CSV!M1725</f>
        <v>0</v>
      </c>
      <c r="C1726">
        <f>CSV!O1725</f>
        <v>0</v>
      </c>
      <c r="D1726" s="6">
        <f>CSV!P1725</f>
        <v>0</v>
      </c>
      <c r="F1726">
        <f>CSV!K1725</f>
        <v>0</v>
      </c>
      <c r="G1726">
        <f>CSV!L1725</f>
        <v>0</v>
      </c>
      <c r="H1726" t="str">
        <f>IFERROR(VLOOKUP(G1726,Sheet3!B:C,2,0),"")</f>
        <v/>
      </c>
      <c r="I1726">
        <v>1</v>
      </c>
      <c r="K1726" t="e">
        <f>VLOOKUP(G1726,Sheet3!B:E,4,0)</f>
        <v>#N/A</v>
      </c>
      <c r="O1726" s="10" t="e">
        <f t="shared" si="26"/>
        <v>#N/A</v>
      </c>
      <c r="P1726" s="11" t="e">
        <f>VLOOKUP(C1726,DE_PARA!H:I,2,0)</f>
        <v>#N/A</v>
      </c>
      <c r="Q1726" s="11" t="e">
        <f>VLOOKUP(F1726,'BASE CONTATOS'!C:D,2,0)</f>
        <v>#N/A</v>
      </c>
    </row>
    <row r="1727" spans="2:17" hidden="1" x14ac:dyDescent="0.3">
      <c r="B1727">
        <f>CSV!M1726</f>
        <v>0</v>
      </c>
      <c r="C1727">
        <f>CSV!O1726</f>
        <v>0</v>
      </c>
      <c r="D1727" s="6">
        <f>CSV!P1726</f>
        <v>0</v>
      </c>
      <c r="F1727">
        <f>CSV!K1726</f>
        <v>0</v>
      </c>
      <c r="G1727">
        <f>CSV!L1726</f>
        <v>0</v>
      </c>
      <c r="H1727" t="str">
        <f>IFERROR(VLOOKUP(G1727,Sheet3!B:C,2,0),"")</f>
        <v/>
      </c>
      <c r="I1727">
        <v>6</v>
      </c>
      <c r="K1727" t="e">
        <f>VLOOKUP(G1727,Sheet3!B:E,4,0)</f>
        <v>#N/A</v>
      </c>
      <c r="O1727" s="10" t="e">
        <f t="shared" si="26"/>
        <v>#N/A</v>
      </c>
      <c r="P1727" s="11" t="e">
        <f>VLOOKUP(C1727,DE_PARA!H:I,2,0)</f>
        <v>#N/A</v>
      </c>
      <c r="Q1727" s="11" t="e">
        <f>VLOOKUP(F1727,'BASE CONTATOS'!C:D,2,0)</f>
        <v>#N/A</v>
      </c>
    </row>
    <row r="1728" spans="2:17" hidden="1" x14ac:dyDescent="0.3">
      <c r="B1728">
        <f>CSV!M1727</f>
        <v>0</v>
      </c>
      <c r="C1728">
        <f>CSV!O1727</f>
        <v>0</v>
      </c>
      <c r="D1728" s="6">
        <f>CSV!P1727</f>
        <v>0</v>
      </c>
      <c r="F1728">
        <f>CSV!K1727</f>
        <v>0</v>
      </c>
      <c r="G1728">
        <f>CSV!L1727</f>
        <v>0</v>
      </c>
      <c r="H1728" t="str">
        <f>IFERROR(VLOOKUP(G1728,Sheet3!B:C,2,0),"")</f>
        <v/>
      </c>
      <c r="I1728">
        <v>10</v>
      </c>
      <c r="K1728" t="e">
        <f>VLOOKUP(G1728,Sheet3!B:E,4,0)</f>
        <v>#N/A</v>
      </c>
      <c r="O1728" s="10" t="e">
        <f t="shared" si="26"/>
        <v>#N/A</v>
      </c>
      <c r="P1728" s="11" t="e">
        <f>VLOOKUP(C1728,DE_PARA!H:I,2,0)</f>
        <v>#N/A</v>
      </c>
      <c r="Q1728" s="11" t="e">
        <f>VLOOKUP(F1728,'BASE CONTATOS'!C:D,2,0)</f>
        <v>#N/A</v>
      </c>
    </row>
    <row r="1729" spans="2:17" hidden="1" x14ac:dyDescent="0.3">
      <c r="B1729">
        <f>CSV!M1728</f>
        <v>0</v>
      </c>
      <c r="C1729">
        <f>CSV!O1728</f>
        <v>0</v>
      </c>
      <c r="D1729" s="6">
        <f>CSV!P1728</f>
        <v>0</v>
      </c>
      <c r="F1729">
        <f>CSV!K1728</f>
        <v>0</v>
      </c>
      <c r="G1729">
        <f>CSV!L1728</f>
        <v>0</v>
      </c>
      <c r="H1729" t="str">
        <f>IFERROR(VLOOKUP(G1729,Sheet3!B:C,2,0),"")</f>
        <v/>
      </c>
      <c r="I1729">
        <v>2</v>
      </c>
      <c r="K1729" t="e">
        <f>VLOOKUP(G1729,Sheet3!B:E,4,0)</f>
        <v>#N/A</v>
      </c>
      <c r="O1729" s="10" t="e">
        <f t="shared" si="26"/>
        <v>#N/A</v>
      </c>
      <c r="P1729" s="11" t="e">
        <f>VLOOKUP(C1729,DE_PARA!H:I,2,0)</f>
        <v>#N/A</v>
      </c>
      <c r="Q1729" s="11" t="e">
        <f>VLOOKUP(F1729,'BASE CONTATOS'!C:D,2,0)</f>
        <v>#N/A</v>
      </c>
    </row>
    <row r="1730" spans="2:17" hidden="1" x14ac:dyDescent="0.3">
      <c r="B1730">
        <f>CSV!M1729</f>
        <v>0</v>
      </c>
      <c r="C1730">
        <f>CSV!O1729</f>
        <v>0</v>
      </c>
      <c r="D1730" s="6">
        <f>CSV!P1729</f>
        <v>0</v>
      </c>
      <c r="F1730">
        <f>CSV!K1729</f>
        <v>0</v>
      </c>
      <c r="G1730">
        <f>CSV!L1729</f>
        <v>0</v>
      </c>
      <c r="H1730" t="str">
        <f>IFERROR(VLOOKUP(G1730,Sheet3!B:C,2,0),"")</f>
        <v/>
      </c>
      <c r="I1730">
        <v>2</v>
      </c>
      <c r="K1730" t="e">
        <f>VLOOKUP(G1730,Sheet3!B:E,4,0)</f>
        <v>#N/A</v>
      </c>
      <c r="O1730" s="10" t="e">
        <f t="shared" si="26"/>
        <v>#N/A</v>
      </c>
      <c r="P1730" s="11" t="e">
        <f>VLOOKUP(C1730,DE_PARA!H:I,2,0)</f>
        <v>#N/A</v>
      </c>
      <c r="Q1730" s="11" t="e">
        <f>VLOOKUP(F1730,'BASE CONTATOS'!C:D,2,0)</f>
        <v>#N/A</v>
      </c>
    </row>
    <row r="1731" spans="2:17" hidden="1" x14ac:dyDescent="0.3">
      <c r="B1731">
        <f>CSV!M1730</f>
        <v>0</v>
      </c>
      <c r="C1731">
        <f>CSV!O1730</f>
        <v>0</v>
      </c>
      <c r="D1731" s="6">
        <f>CSV!P1730</f>
        <v>0</v>
      </c>
      <c r="F1731">
        <f>CSV!K1730</f>
        <v>0</v>
      </c>
      <c r="G1731">
        <f>CSV!L1730</f>
        <v>0</v>
      </c>
      <c r="H1731" t="str">
        <f>IFERROR(VLOOKUP(G1731,Sheet3!B:C,2,0),"")</f>
        <v/>
      </c>
      <c r="I1731">
        <v>5</v>
      </c>
      <c r="K1731" t="e">
        <f>VLOOKUP(G1731,Sheet3!B:E,4,0)</f>
        <v>#N/A</v>
      </c>
      <c r="O1731" s="10" t="e">
        <f t="shared" ref="O1731:O1794" si="27">IF(K1731&gt;0,K1731,"PENDENTE")</f>
        <v>#N/A</v>
      </c>
      <c r="P1731" s="11" t="e">
        <f>VLOOKUP(C1731,DE_PARA!H:I,2,0)</f>
        <v>#N/A</v>
      </c>
      <c r="Q1731" s="11" t="e">
        <f>VLOOKUP(F1731,'BASE CONTATOS'!C:D,2,0)</f>
        <v>#N/A</v>
      </c>
    </row>
    <row r="1732" spans="2:17" hidden="1" x14ac:dyDescent="0.3">
      <c r="B1732">
        <f>CSV!M1731</f>
        <v>0</v>
      </c>
      <c r="C1732">
        <f>CSV!O1731</f>
        <v>0</v>
      </c>
      <c r="D1732" s="6">
        <f>CSV!P1731</f>
        <v>0</v>
      </c>
      <c r="F1732">
        <f>CSV!K1731</f>
        <v>0</v>
      </c>
      <c r="G1732">
        <f>CSV!L1731</f>
        <v>0</v>
      </c>
      <c r="H1732" t="str">
        <f>IFERROR(VLOOKUP(G1732,Sheet3!B:C,2,0),"")</f>
        <v/>
      </c>
      <c r="I1732">
        <v>4</v>
      </c>
      <c r="K1732" t="e">
        <f>VLOOKUP(G1732,Sheet3!B:E,4,0)</f>
        <v>#N/A</v>
      </c>
      <c r="O1732" s="10" t="e">
        <f t="shared" si="27"/>
        <v>#N/A</v>
      </c>
      <c r="P1732" s="11" t="e">
        <f>VLOOKUP(C1732,DE_PARA!H:I,2,0)</f>
        <v>#N/A</v>
      </c>
      <c r="Q1732" s="11" t="e">
        <f>VLOOKUP(F1732,'BASE CONTATOS'!C:D,2,0)</f>
        <v>#N/A</v>
      </c>
    </row>
    <row r="1733" spans="2:17" hidden="1" x14ac:dyDescent="0.3">
      <c r="B1733">
        <f>CSV!M1732</f>
        <v>0</v>
      </c>
      <c r="C1733">
        <f>CSV!O1732</f>
        <v>0</v>
      </c>
      <c r="D1733" s="6">
        <f>CSV!P1732</f>
        <v>0</v>
      </c>
      <c r="F1733">
        <f>CSV!K1732</f>
        <v>0</v>
      </c>
      <c r="G1733">
        <f>CSV!L1732</f>
        <v>0</v>
      </c>
      <c r="H1733" t="str">
        <f>IFERROR(VLOOKUP(G1733,Sheet3!B:C,2,0),"")</f>
        <v/>
      </c>
      <c r="I1733">
        <v>2</v>
      </c>
      <c r="K1733" t="e">
        <f>VLOOKUP(G1733,Sheet3!B:E,4,0)</f>
        <v>#N/A</v>
      </c>
      <c r="O1733" s="10" t="e">
        <f t="shared" si="27"/>
        <v>#N/A</v>
      </c>
      <c r="P1733" s="11" t="e">
        <f>VLOOKUP(C1733,DE_PARA!H:I,2,0)</f>
        <v>#N/A</v>
      </c>
      <c r="Q1733" s="11" t="e">
        <f>VLOOKUP(F1733,'BASE CONTATOS'!C:D,2,0)</f>
        <v>#N/A</v>
      </c>
    </row>
    <row r="1734" spans="2:17" hidden="1" x14ac:dyDescent="0.3">
      <c r="B1734">
        <f>CSV!M1733</f>
        <v>0</v>
      </c>
      <c r="C1734">
        <f>CSV!O1733</f>
        <v>0</v>
      </c>
      <c r="D1734" s="6">
        <f>CSV!P1733</f>
        <v>0</v>
      </c>
      <c r="F1734">
        <f>CSV!K1733</f>
        <v>0</v>
      </c>
      <c r="G1734">
        <f>CSV!L1733</f>
        <v>0</v>
      </c>
      <c r="H1734" t="str">
        <f>IFERROR(VLOOKUP(G1734,Sheet3!B:C,2,0),"")</f>
        <v/>
      </c>
      <c r="I1734">
        <v>1</v>
      </c>
      <c r="K1734" t="e">
        <f>VLOOKUP(G1734,Sheet3!B:E,4,0)</f>
        <v>#N/A</v>
      </c>
      <c r="O1734" s="10" t="e">
        <f t="shared" si="27"/>
        <v>#N/A</v>
      </c>
      <c r="P1734" s="11" t="e">
        <f>VLOOKUP(C1734,DE_PARA!H:I,2,0)</f>
        <v>#N/A</v>
      </c>
      <c r="Q1734" s="11" t="e">
        <f>VLOOKUP(F1734,'BASE CONTATOS'!C:D,2,0)</f>
        <v>#N/A</v>
      </c>
    </row>
    <row r="1735" spans="2:17" hidden="1" x14ac:dyDescent="0.3">
      <c r="B1735">
        <f>CSV!M1734</f>
        <v>0</v>
      </c>
      <c r="C1735">
        <f>CSV!O1734</f>
        <v>0</v>
      </c>
      <c r="D1735" s="6">
        <f>CSV!P1734</f>
        <v>0</v>
      </c>
      <c r="F1735">
        <f>CSV!K1734</f>
        <v>0</v>
      </c>
      <c r="G1735">
        <f>CSV!L1734</f>
        <v>0</v>
      </c>
      <c r="H1735" t="str">
        <f>IFERROR(VLOOKUP(G1735,Sheet3!B:C,2,0),"")</f>
        <v/>
      </c>
      <c r="I1735">
        <v>6</v>
      </c>
      <c r="K1735" t="e">
        <f>VLOOKUP(G1735,Sheet3!B:E,4,0)</f>
        <v>#N/A</v>
      </c>
      <c r="O1735" s="10" t="e">
        <f t="shared" si="27"/>
        <v>#N/A</v>
      </c>
      <c r="P1735" s="11" t="e">
        <f>VLOOKUP(C1735,DE_PARA!H:I,2,0)</f>
        <v>#N/A</v>
      </c>
      <c r="Q1735" s="11" t="e">
        <f>VLOOKUP(F1735,'BASE CONTATOS'!C:D,2,0)</f>
        <v>#N/A</v>
      </c>
    </row>
    <row r="1736" spans="2:17" hidden="1" x14ac:dyDescent="0.3">
      <c r="B1736">
        <f>CSV!M1735</f>
        <v>0</v>
      </c>
      <c r="C1736">
        <f>CSV!O1735</f>
        <v>0</v>
      </c>
      <c r="D1736" s="6">
        <f>CSV!P1735</f>
        <v>0</v>
      </c>
      <c r="F1736">
        <f>CSV!K1735</f>
        <v>0</v>
      </c>
      <c r="G1736">
        <f>CSV!L1735</f>
        <v>0</v>
      </c>
      <c r="H1736" t="str">
        <f>IFERROR(VLOOKUP(G1736,Sheet3!B:C,2,0),"")</f>
        <v/>
      </c>
      <c r="I1736">
        <v>3</v>
      </c>
      <c r="K1736" t="e">
        <f>VLOOKUP(G1736,Sheet3!B:E,4,0)</f>
        <v>#N/A</v>
      </c>
      <c r="O1736" s="10" t="e">
        <f t="shared" si="27"/>
        <v>#N/A</v>
      </c>
      <c r="P1736" s="11" t="e">
        <f>VLOOKUP(C1736,DE_PARA!H:I,2,0)</f>
        <v>#N/A</v>
      </c>
      <c r="Q1736" s="11" t="e">
        <f>VLOOKUP(F1736,'BASE CONTATOS'!C:D,2,0)</f>
        <v>#N/A</v>
      </c>
    </row>
    <row r="1737" spans="2:17" hidden="1" x14ac:dyDescent="0.3">
      <c r="B1737">
        <f>CSV!M1736</f>
        <v>0</v>
      </c>
      <c r="C1737">
        <f>CSV!O1736</f>
        <v>0</v>
      </c>
      <c r="D1737" s="6">
        <f>CSV!P1736</f>
        <v>0</v>
      </c>
      <c r="F1737">
        <f>CSV!K1736</f>
        <v>0</v>
      </c>
      <c r="G1737">
        <f>CSV!L1736</f>
        <v>0</v>
      </c>
      <c r="H1737" t="str">
        <f>IFERROR(VLOOKUP(G1737,Sheet3!B:C,2,0),"")</f>
        <v/>
      </c>
      <c r="I1737">
        <v>7</v>
      </c>
      <c r="K1737" t="e">
        <f>VLOOKUP(G1737,Sheet3!B:E,4,0)</f>
        <v>#N/A</v>
      </c>
      <c r="O1737" s="10" t="e">
        <f t="shared" si="27"/>
        <v>#N/A</v>
      </c>
      <c r="P1737" s="11" t="e">
        <f>VLOOKUP(C1737,DE_PARA!H:I,2,0)</f>
        <v>#N/A</v>
      </c>
      <c r="Q1737" s="11" t="e">
        <f>VLOOKUP(F1737,'BASE CONTATOS'!C:D,2,0)</f>
        <v>#N/A</v>
      </c>
    </row>
    <row r="1738" spans="2:17" hidden="1" x14ac:dyDescent="0.3">
      <c r="B1738">
        <f>CSV!M1737</f>
        <v>0</v>
      </c>
      <c r="C1738">
        <f>CSV!O1737</f>
        <v>0</v>
      </c>
      <c r="D1738" s="6">
        <f>CSV!P1737</f>
        <v>0</v>
      </c>
      <c r="F1738">
        <f>CSV!K1737</f>
        <v>0</v>
      </c>
      <c r="G1738">
        <f>CSV!L1737</f>
        <v>0</v>
      </c>
      <c r="H1738" t="str">
        <f>IFERROR(VLOOKUP(G1738,Sheet3!B:C,2,0),"")</f>
        <v/>
      </c>
      <c r="I1738">
        <v>9</v>
      </c>
      <c r="K1738" t="e">
        <f>VLOOKUP(G1738,Sheet3!B:E,4,0)</f>
        <v>#N/A</v>
      </c>
      <c r="O1738" s="10" t="e">
        <f t="shared" si="27"/>
        <v>#N/A</v>
      </c>
      <c r="P1738" s="11" t="e">
        <f>VLOOKUP(C1738,DE_PARA!H:I,2,0)</f>
        <v>#N/A</v>
      </c>
      <c r="Q1738" s="11" t="e">
        <f>VLOOKUP(F1738,'BASE CONTATOS'!C:D,2,0)</f>
        <v>#N/A</v>
      </c>
    </row>
    <row r="1739" spans="2:17" hidden="1" x14ac:dyDescent="0.3">
      <c r="B1739">
        <f>CSV!M1738</f>
        <v>0</v>
      </c>
      <c r="C1739">
        <f>CSV!O1738</f>
        <v>0</v>
      </c>
      <c r="D1739" s="6">
        <f>CSV!P1738</f>
        <v>0</v>
      </c>
      <c r="F1739">
        <f>CSV!K1738</f>
        <v>0</v>
      </c>
      <c r="G1739">
        <f>CSV!L1738</f>
        <v>0</v>
      </c>
      <c r="H1739" t="str">
        <f>IFERROR(VLOOKUP(G1739,Sheet3!B:C,2,0),"")</f>
        <v/>
      </c>
      <c r="I1739">
        <v>4</v>
      </c>
      <c r="K1739" t="e">
        <f>VLOOKUP(G1739,Sheet3!B:E,4,0)</f>
        <v>#N/A</v>
      </c>
      <c r="O1739" s="10" t="e">
        <f t="shared" si="27"/>
        <v>#N/A</v>
      </c>
      <c r="P1739" s="11" t="e">
        <f>VLOOKUP(C1739,DE_PARA!H:I,2,0)</f>
        <v>#N/A</v>
      </c>
      <c r="Q1739" s="11" t="e">
        <f>VLOOKUP(F1739,'BASE CONTATOS'!C:D,2,0)</f>
        <v>#N/A</v>
      </c>
    </row>
    <row r="1740" spans="2:17" hidden="1" x14ac:dyDescent="0.3">
      <c r="B1740">
        <f>CSV!M1739</f>
        <v>0</v>
      </c>
      <c r="C1740">
        <f>CSV!O1739</f>
        <v>0</v>
      </c>
      <c r="D1740" s="6">
        <f>CSV!P1739</f>
        <v>0</v>
      </c>
      <c r="F1740">
        <f>CSV!K1739</f>
        <v>0</v>
      </c>
      <c r="G1740">
        <f>CSV!L1739</f>
        <v>0</v>
      </c>
      <c r="H1740" t="str">
        <f>IFERROR(VLOOKUP(G1740,Sheet3!B:C,2,0),"")</f>
        <v/>
      </c>
      <c r="I1740">
        <v>2</v>
      </c>
      <c r="K1740" t="e">
        <f>VLOOKUP(G1740,Sheet3!B:E,4,0)</f>
        <v>#N/A</v>
      </c>
      <c r="O1740" s="10" t="e">
        <f t="shared" si="27"/>
        <v>#N/A</v>
      </c>
      <c r="P1740" s="11" t="e">
        <f>VLOOKUP(C1740,DE_PARA!H:I,2,0)</f>
        <v>#N/A</v>
      </c>
      <c r="Q1740" s="11" t="e">
        <f>VLOOKUP(F1740,'BASE CONTATOS'!C:D,2,0)</f>
        <v>#N/A</v>
      </c>
    </row>
    <row r="1741" spans="2:17" hidden="1" x14ac:dyDescent="0.3">
      <c r="B1741">
        <f>CSV!M1740</f>
        <v>0</v>
      </c>
      <c r="C1741">
        <f>CSV!O1740</f>
        <v>0</v>
      </c>
      <c r="D1741" s="6">
        <f>CSV!P1740</f>
        <v>0</v>
      </c>
      <c r="F1741">
        <f>CSV!K1740</f>
        <v>0</v>
      </c>
      <c r="G1741">
        <f>CSV!L1740</f>
        <v>0</v>
      </c>
      <c r="H1741" t="str">
        <f>IFERROR(VLOOKUP(G1741,Sheet3!B:C,2,0),"")</f>
        <v/>
      </c>
      <c r="I1741">
        <v>10</v>
      </c>
      <c r="K1741" t="e">
        <f>VLOOKUP(G1741,Sheet3!B:E,4,0)</f>
        <v>#N/A</v>
      </c>
      <c r="O1741" s="10" t="e">
        <f t="shared" si="27"/>
        <v>#N/A</v>
      </c>
      <c r="P1741" s="11" t="e">
        <f>VLOOKUP(C1741,DE_PARA!H:I,2,0)</f>
        <v>#N/A</v>
      </c>
      <c r="Q1741" s="11" t="e">
        <f>VLOOKUP(F1741,'BASE CONTATOS'!C:D,2,0)</f>
        <v>#N/A</v>
      </c>
    </row>
    <row r="1742" spans="2:17" hidden="1" x14ac:dyDescent="0.3">
      <c r="B1742">
        <f>CSV!M1741</f>
        <v>0</v>
      </c>
      <c r="C1742">
        <f>CSV!O1741</f>
        <v>0</v>
      </c>
      <c r="D1742" s="6">
        <f>CSV!P1741</f>
        <v>0</v>
      </c>
      <c r="F1742">
        <f>CSV!K1741</f>
        <v>0</v>
      </c>
      <c r="G1742">
        <f>CSV!L1741</f>
        <v>0</v>
      </c>
      <c r="H1742" t="str">
        <f>IFERROR(VLOOKUP(G1742,Sheet3!B:C,2,0),"")</f>
        <v/>
      </c>
      <c r="I1742">
        <v>9</v>
      </c>
      <c r="K1742" t="e">
        <f>VLOOKUP(G1742,Sheet3!B:E,4,0)</f>
        <v>#N/A</v>
      </c>
      <c r="O1742" s="10" t="e">
        <f t="shared" si="27"/>
        <v>#N/A</v>
      </c>
      <c r="P1742" s="11" t="e">
        <f>VLOOKUP(C1742,DE_PARA!H:I,2,0)</f>
        <v>#N/A</v>
      </c>
      <c r="Q1742" s="11" t="e">
        <f>VLOOKUP(F1742,'BASE CONTATOS'!C:D,2,0)</f>
        <v>#N/A</v>
      </c>
    </row>
    <row r="1743" spans="2:17" hidden="1" x14ac:dyDescent="0.3">
      <c r="B1743">
        <f>CSV!M1742</f>
        <v>0</v>
      </c>
      <c r="C1743">
        <f>CSV!O1742</f>
        <v>0</v>
      </c>
      <c r="D1743" s="6">
        <f>CSV!P1742</f>
        <v>0</v>
      </c>
      <c r="F1743">
        <f>CSV!K1742</f>
        <v>0</v>
      </c>
      <c r="G1743">
        <f>CSV!L1742</f>
        <v>0</v>
      </c>
      <c r="H1743" t="str">
        <f>IFERROR(VLOOKUP(G1743,Sheet3!B:C,2,0),"")</f>
        <v/>
      </c>
      <c r="I1743">
        <v>3</v>
      </c>
      <c r="K1743" t="e">
        <f>VLOOKUP(G1743,Sheet3!B:E,4,0)</f>
        <v>#N/A</v>
      </c>
      <c r="O1743" s="10" t="e">
        <f t="shared" si="27"/>
        <v>#N/A</v>
      </c>
      <c r="P1743" s="11" t="e">
        <f>VLOOKUP(C1743,DE_PARA!H:I,2,0)</f>
        <v>#N/A</v>
      </c>
      <c r="Q1743" s="11" t="e">
        <f>VLOOKUP(F1743,'BASE CONTATOS'!C:D,2,0)</f>
        <v>#N/A</v>
      </c>
    </row>
    <row r="1744" spans="2:17" hidden="1" x14ac:dyDescent="0.3">
      <c r="B1744">
        <f>CSV!M1743</f>
        <v>0</v>
      </c>
      <c r="C1744">
        <f>CSV!O1743</f>
        <v>0</v>
      </c>
      <c r="D1744" s="6">
        <f>CSV!P1743</f>
        <v>0</v>
      </c>
      <c r="F1744">
        <f>CSV!K1743</f>
        <v>0</v>
      </c>
      <c r="G1744">
        <f>CSV!L1743</f>
        <v>0</v>
      </c>
      <c r="H1744" t="str">
        <f>IFERROR(VLOOKUP(G1744,Sheet3!B:C,2,0),"")</f>
        <v/>
      </c>
      <c r="I1744">
        <v>8</v>
      </c>
      <c r="K1744" t="e">
        <f>VLOOKUP(G1744,Sheet3!B:E,4,0)</f>
        <v>#N/A</v>
      </c>
      <c r="O1744" s="10" t="e">
        <f t="shared" si="27"/>
        <v>#N/A</v>
      </c>
      <c r="P1744" s="11" t="e">
        <f>VLOOKUP(C1744,DE_PARA!H:I,2,0)</f>
        <v>#N/A</v>
      </c>
      <c r="Q1744" s="11" t="e">
        <f>VLOOKUP(F1744,'BASE CONTATOS'!C:D,2,0)</f>
        <v>#N/A</v>
      </c>
    </row>
    <row r="1745" spans="2:17" hidden="1" x14ac:dyDescent="0.3">
      <c r="B1745">
        <f>CSV!M1744</f>
        <v>0</v>
      </c>
      <c r="C1745">
        <f>CSV!O1744</f>
        <v>0</v>
      </c>
      <c r="D1745" s="6">
        <f>CSV!P1744</f>
        <v>0</v>
      </c>
      <c r="F1745">
        <f>CSV!K1744</f>
        <v>0</v>
      </c>
      <c r="G1745">
        <f>CSV!L1744</f>
        <v>0</v>
      </c>
      <c r="H1745" t="str">
        <f>IFERROR(VLOOKUP(G1745,Sheet3!B:C,2,0),"")</f>
        <v/>
      </c>
      <c r="I1745">
        <v>6</v>
      </c>
      <c r="K1745" t="e">
        <f>VLOOKUP(G1745,Sheet3!B:E,4,0)</f>
        <v>#N/A</v>
      </c>
      <c r="O1745" s="10" t="e">
        <f t="shared" si="27"/>
        <v>#N/A</v>
      </c>
      <c r="P1745" s="11" t="e">
        <f>VLOOKUP(C1745,DE_PARA!H:I,2,0)</f>
        <v>#N/A</v>
      </c>
      <c r="Q1745" s="11" t="e">
        <f>VLOOKUP(F1745,'BASE CONTATOS'!C:D,2,0)</f>
        <v>#N/A</v>
      </c>
    </row>
    <row r="1746" spans="2:17" hidden="1" x14ac:dyDescent="0.3">
      <c r="B1746">
        <f>CSV!M1745</f>
        <v>0</v>
      </c>
      <c r="C1746">
        <f>CSV!O1745</f>
        <v>0</v>
      </c>
      <c r="D1746" s="6">
        <f>CSV!P1745</f>
        <v>0</v>
      </c>
      <c r="F1746">
        <f>CSV!K1745</f>
        <v>0</v>
      </c>
      <c r="G1746">
        <f>CSV!L1745</f>
        <v>0</v>
      </c>
      <c r="H1746" t="str">
        <f>IFERROR(VLOOKUP(G1746,Sheet3!B:C,2,0),"")</f>
        <v/>
      </c>
      <c r="I1746">
        <v>8</v>
      </c>
      <c r="K1746" t="e">
        <f>VLOOKUP(G1746,Sheet3!B:E,4,0)</f>
        <v>#N/A</v>
      </c>
      <c r="O1746" s="10" t="e">
        <f t="shared" si="27"/>
        <v>#N/A</v>
      </c>
      <c r="P1746" s="11" t="e">
        <f>VLOOKUP(C1746,DE_PARA!H:I,2,0)</f>
        <v>#N/A</v>
      </c>
      <c r="Q1746" s="11" t="e">
        <f>VLOOKUP(F1746,'BASE CONTATOS'!C:D,2,0)</f>
        <v>#N/A</v>
      </c>
    </row>
    <row r="1747" spans="2:17" hidden="1" x14ac:dyDescent="0.3">
      <c r="B1747">
        <f>CSV!M1746</f>
        <v>0</v>
      </c>
      <c r="C1747">
        <f>CSV!O1746</f>
        <v>0</v>
      </c>
      <c r="D1747" s="6">
        <f>CSV!P1746</f>
        <v>0</v>
      </c>
      <c r="F1747">
        <f>CSV!K1746</f>
        <v>0</v>
      </c>
      <c r="G1747">
        <f>CSV!L1746</f>
        <v>0</v>
      </c>
      <c r="H1747" t="str">
        <f>IFERROR(VLOOKUP(G1747,Sheet3!B:C,2,0),"")</f>
        <v/>
      </c>
      <c r="I1747">
        <v>9</v>
      </c>
      <c r="K1747" t="e">
        <f>VLOOKUP(G1747,Sheet3!B:E,4,0)</f>
        <v>#N/A</v>
      </c>
      <c r="O1747" s="10" t="e">
        <f t="shared" si="27"/>
        <v>#N/A</v>
      </c>
      <c r="P1747" s="11" t="e">
        <f>VLOOKUP(C1747,DE_PARA!H:I,2,0)</f>
        <v>#N/A</v>
      </c>
      <c r="Q1747" s="11" t="e">
        <f>VLOOKUP(F1747,'BASE CONTATOS'!C:D,2,0)</f>
        <v>#N/A</v>
      </c>
    </row>
    <row r="1748" spans="2:17" hidden="1" x14ac:dyDescent="0.3">
      <c r="B1748">
        <f>CSV!M1747</f>
        <v>0</v>
      </c>
      <c r="C1748">
        <f>CSV!O1747</f>
        <v>0</v>
      </c>
      <c r="D1748" s="6">
        <f>CSV!P1747</f>
        <v>0</v>
      </c>
      <c r="F1748">
        <f>CSV!K1747</f>
        <v>0</v>
      </c>
      <c r="G1748">
        <f>CSV!L1747</f>
        <v>0</v>
      </c>
      <c r="H1748" t="str">
        <f>IFERROR(VLOOKUP(G1748,Sheet3!B:C,2,0),"")</f>
        <v/>
      </c>
      <c r="I1748">
        <v>3</v>
      </c>
      <c r="K1748" t="e">
        <f>VLOOKUP(G1748,Sheet3!B:E,4,0)</f>
        <v>#N/A</v>
      </c>
      <c r="O1748" s="10" t="e">
        <f t="shared" si="27"/>
        <v>#N/A</v>
      </c>
      <c r="P1748" s="11" t="e">
        <f>VLOOKUP(C1748,DE_PARA!H:I,2,0)</f>
        <v>#N/A</v>
      </c>
      <c r="Q1748" s="11" t="e">
        <f>VLOOKUP(F1748,'BASE CONTATOS'!C:D,2,0)</f>
        <v>#N/A</v>
      </c>
    </row>
    <row r="1749" spans="2:17" hidden="1" x14ac:dyDescent="0.3">
      <c r="B1749">
        <f>CSV!M1748</f>
        <v>0</v>
      </c>
      <c r="C1749">
        <f>CSV!O1748</f>
        <v>0</v>
      </c>
      <c r="D1749" s="6">
        <f>CSV!P1748</f>
        <v>0</v>
      </c>
      <c r="F1749">
        <f>CSV!K1748</f>
        <v>0</v>
      </c>
      <c r="G1749">
        <f>CSV!L1748</f>
        <v>0</v>
      </c>
      <c r="H1749" t="str">
        <f>IFERROR(VLOOKUP(G1749,Sheet3!B:C,2,0),"")</f>
        <v/>
      </c>
      <c r="I1749">
        <v>10</v>
      </c>
      <c r="K1749" t="e">
        <f>VLOOKUP(G1749,Sheet3!B:E,4,0)</f>
        <v>#N/A</v>
      </c>
      <c r="O1749" s="10" t="e">
        <f t="shared" si="27"/>
        <v>#N/A</v>
      </c>
      <c r="P1749" s="11" t="e">
        <f>VLOOKUP(C1749,DE_PARA!H:I,2,0)</f>
        <v>#N/A</v>
      </c>
      <c r="Q1749" s="11" t="e">
        <f>VLOOKUP(F1749,'BASE CONTATOS'!C:D,2,0)</f>
        <v>#N/A</v>
      </c>
    </row>
    <row r="1750" spans="2:17" hidden="1" x14ac:dyDescent="0.3">
      <c r="B1750">
        <f>CSV!M1749</f>
        <v>0</v>
      </c>
      <c r="C1750">
        <f>CSV!O1749</f>
        <v>0</v>
      </c>
      <c r="D1750" s="6">
        <f>CSV!P1749</f>
        <v>0</v>
      </c>
      <c r="F1750">
        <f>CSV!K1749</f>
        <v>0</v>
      </c>
      <c r="G1750">
        <f>CSV!L1749</f>
        <v>0</v>
      </c>
      <c r="H1750" t="str">
        <f>IFERROR(VLOOKUP(G1750,Sheet3!B:C,2,0),"")</f>
        <v/>
      </c>
      <c r="I1750">
        <v>7</v>
      </c>
      <c r="K1750" t="e">
        <f>VLOOKUP(G1750,Sheet3!B:E,4,0)</f>
        <v>#N/A</v>
      </c>
      <c r="O1750" s="10" t="e">
        <f t="shared" si="27"/>
        <v>#N/A</v>
      </c>
      <c r="P1750" s="11" t="e">
        <f>VLOOKUP(C1750,DE_PARA!H:I,2,0)</f>
        <v>#N/A</v>
      </c>
      <c r="Q1750" s="11" t="e">
        <f>VLOOKUP(F1750,'BASE CONTATOS'!C:D,2,0)</f>
        <v>#N/A</v>
      </c>
    </row>
    <row r="1751" spans="2:17" hidden="1" x14ac:dyDescent="0.3">
      <c r="B1751">
        <f>CSV!M1750</f>
        <v>0</v>
      </c>
      <c r="C1751">
        <f>CSV!O1750</f>
        <v>0</v>
      </c>
      <c r="D1751" s="6">
        <f>CSV!P1750</f>
        <v>0</v>
      </c>
      <c r="F1751">
        <f>CSV!K1750</f>
        <v>0</v>
      </c>
      <c r="G1751">
        <f>CSV!L1750</f>
        <v>0</v>
      </c>
      <c r="H1751" t="str">
        <f>IFERROR(VLOOKUP(G1751,Sheet3!B:C,2,0),"")</f>
        <v/>
      </c>
      <c r="I1751">
        <v>4</v>
      </c>
      <c r="K1751" t="e">
        <f>VLOOKUP(G1751,Sheet3!B:E,4,0)</f>
        <v>#N/A</v>
      </c>
      <c r="O1751" s="10" t="e">
        <f t="shared" si="27"/>
        <v>#N/A</v>
      </c>
      <c r="P1751" s="11" t="e">
        <f>VLOOKUP(C1751,DE_PARA!H:I,2,0)</f>
        <v>#N/A</v>
      </c>
      <c r="Q1751" s="11" t="e">
        <f>VLOOKUP(F1751,'BASE CONTATOS'!C:D,2,0)</f>
        <v>#N/A</v>
      </c>
    </row>
    <row r="1752" spans="2:17" hidden="1" x14ac:dyDescent="0.3">
      <c r="B1752">
        <f>CSV!M1751</f>
        <v>0</v>
      </c>
      <c r="C1752">
        <f>CSV!O1751</f>
        <v>0</v>
      </c>
      <c r="D1752" s="6">
        <f>CSV!P1751</f>
        <v>0</v>
      </c>
      <c r="F1752">
        <f>CSV!K1751</f>
        <v>0</v>
      </c>
      <c r="G1752">
        <f>CSV!L1751</f>
        <v>0</v>
      </c>
      <c r="H1752" t="str">
        <f>IFERROR(VLOOKUP(G1752,Sheet3!B:C,2,0),"")</f>
        <v/>
      </c>
      <c r="I1752">
        <v>9</v>
      </c>
      <c r="K1752" t="e">
        <f>VLOOKUP(G1752,Sheet3!B:E,4,0)</f>
        <v>#N/A</v>
      </c>
      <c r="O1752" s="10" t="e">
        <f t="shared" si="27"/>
        <v>#N/A</v>
      </c>
      <c r="P1752" s="11" t="e">
        <f>VLOOKUP(C1752,DE_PARA!H:I,2,0)</f>
        <v>#N/A</v>
      </c>
      <c r="Q1752" s="11" t="e">
        <f>VLOOKUP(F1752,'BASE CONTATOS'!C:D,2,0)</f>
        <v>#N/A</v>
      </c>
    </row>
    <row r="1753" spans="2:17" hidden="1" x14ac:dyDescent="0.3">
      <c r="B1753">
        <f>CSV!M1752</f>
        <v>0</v>
      </c>
      <c r="C1753">
        <f>CSV!O1752</f>
        <v>0</v>
      </c>
      <c r="D1753" s="6">
        <f>CSV!P1752</f>
        <v>0</v>
      </c>
      <c r="F1753">
        <f>CSV!K1752</f>
        <v>0</v>
      </c>
      <c r="G1753">
        <f>CSV!L1752</f>
        <v>0</v>
      </c>
      <c r="H1753" t="str">
        <f>IFERROR(VLOOKUP(G1753,Sheet3!B:C,2,0),"")</f>
        <v/>
      </c>
      <c r="I1753">
        <v>6</v>
      </c>
      <c r="K1753" t="e">
        <f>VLOOKUP(G1753,Sheet3!B:E,4,0)</f>
        <v>#N/A</v>
      </c>
      <c r="O1753" s="10" t="e">
        <f t="shared" si="27"/>
        <v>#N/A</v>
      </c>
      <c r="P1753" s="11" t="e">
        <f>VLOOKUP(C1753,DE_PARA!H:I,2,0)</f>
        <v>#N/A</v>
      </c>
      <c r="Q1753" s="11" t="e">
        <f>VLOOKUP(F1753,'BASE CONTATOS'!C:D,2,0)</f>
        <v>#N/A</v>
      </c>
    </row>
    <row r="1754" spans="2:17" hidden="1" x14ac:dyDescent="0.3">
      <c r="B1754">
        <f>CSV!M1753</f>
        <v>0</v>
      </c>
      <c r="C1754">
        <f>CSV!O1753</f>
        <v>0</v>
      </c>
      <c r="D1754" s="6">
        <f>CSV!P1753</f>
        <v>0</v>
      </c>
      <c r="F1754">
        <f>CSV!K1753</f>
        <v>0</v>
      </c>
      <c r="G1754">
        <f>CSV!L1753</f>
        <v>0</v>
      </c>
      <c r="H1754" t="str">
        <f>IFERROR(VLOOKUP(G1754,Sheet3!B:C,2,0),"")</f>
        <v/>
      </c>
      <c r="I1754">
        <v>7</v>
      </c>
      <c r="K1754" t="e">
        <f>VLOOKUP(G1754,Sheet3!B:E,4,0)</f>
        <v>#N/A</v>
      </c>
      <c r="O1754" s="10" t="e">
        <f t="shared" si="27"/>
        <v>#N/A</v>
      </c>
      <c r="P1754" s="11" t="e">
        <f>VLOOKUP(C1754,DE_PARA!H:I,2,0)</f>
        <v>#N/A</v>
      </c>
      <c r="Q1754" s="11" t="e">
        <f>VLOOKUP(F1754,'BASE CONTATOS'!C:D,2,0)</f>
        <v>#N/A</v>
      </c>
    </row>
    <row r="1755" spans="2:17" hidden="1" x14ac:dyDescent="0.3">
      <c r="B1755">
        <f>CSV!M1754</f>
        <v>0</v>
      </c>
      <c r="C1755">
        <f>CSV!O1754</f>
        <v>0</v>
      </c>
      <c r="D1755" s="6">
        <f>CSV!P1754</f>
        <v>0</v>
      </c>
      <c r="F1755">
        <f>CSV!K1754</f>
        <v>0</v>
      </c>
      <c r="G1755">
        <f>CSV!L1754</f>
        <v>0</v>
      </c>
      <c r="H1755" t="str">
        <f>IFERROR(VLOOKUP(G1755,Sheet3!B:C,2,0),"")</f>
        <v/>
      </c>
      <c r="I1755">
        <v>8</v>
      </c>
      <c r="K1755" t="e">
        <f>VLOOKUP(G1755,Sheet3!B:E,4,0)</f>
        <v>#N/A</v>
      </c>
      <c r="O1755" s="10" t="e">
        <f t="shared" si="27"/>
        <v>#N/A</v>
      </c>
      <c r="P1755" s="11" t="e">
        <f>VLOOKUP(C1755,DE_PARA!H:I,2,0)</f>
        <v>#N/A</v>
      </c>
      <c r="Q1755" s="11" t="e">
        <f>VLOOKUP(F1755,'BASE CONTATOS'!C:D,2,0)</f>
        <v>#N/A</v>
      </c>
    </row>
    <row r="1756" spans="2:17" hidden="1" x14ac:dyDescent="0.3">
      <c r="B1756">
        <f>CSV!M1755</f>
        <v>0</v>
      </c>
      <c r="C1756">
        <f>CSV!O1755</f>
        <v>0</v>
      </c>
      <c r="D1756" s="6">
        <f>CSV!P1755</f>
        <v>0</v>
      </c>
      <c r="F1756">
        <f>CSV!K1755</f>
        <v>0</v>
      </c>
      <c r="G1756">
        <f>CSV!L1755</f>
        <v>0</v>
      </c>
      <c r="H1756" t="str">
        <f>IFERROR(VLOOKUP(G1756,Sheet3!B:C,2,0),"")</f>
        <v/>
      </c>
      <c r="I1756">
        <v>10</v>
      </c>
      <c r="K1756" t="e">
        <f>VLOOKUP(G1756,Sheet3!B:E,4,0)</f>
        <v>#N/A</v>
      </c>
      <c r="O1756" s="10" t="e">
        <f t="shared" si="27"/>
        <v>#N/A</v>
      </c>
      <c r="P1756" s="11" t="e">
        <f>VLOOKUP(C1756,DE_PARA!H:I,2,0)</f>
        <v>#N/A</v>
      </c>
      <c r="Q1756" s="11" t="e">
        <f>VLOOKUP(F1756,'BASE CONTATOS'!C:D,2,0)</f>
        <v>#N/A</v>
      </c>
    </row>
    <row r="1757" spans="2:17" hidden="1" x14ac:dyDescent="0.3">
      <c r="B1757">
        <f>CSV!M1756</f>
        <v>0</v>
      </c>
      <c r="C1757">
        <f>CSV!O1756</f>
        <v>0</v>
      </c>
      <c r="D1757" s="6">
        <f>CSV!P1756</f>
        <v>0</v>
      </c>
      <c r="F1757">
        <f>CSV!K1756</f>
        <v>0</v>
      </c>
      <c r="G1757">
        <f>CSV!L1756</f>
        <v>0</v>
      </c>
      <c r="H1757" t="str">
        <f>IFERROR(VLOOKUP(G1757,Sheet3!B:C,2,0),"")</f>
        <v/>
      </c>
      <c r="I1757">
        <v>2</v>
      </c>
      <c r="K1757" t="e">
        <f>VLOOKUP(G1757,Sheet3!B:E,4,0)</f>
        <v>#N/A</v>
      </c>
      <c r="O1757" s="10" t="e">
        <f t="shared" si="27"/>
        <v>#N/A</v>
      </c>
      <c r="P1757" s="11" t="e">
        <f>VLOOKUP(C1757,DE_PARA!H:I,2,0)</f>
        <v>#N/A</v>
      </c>
      <c r="Q1757" s="11" t="e">
        <f>VLOOKUP(F1757,'BASE CONTATOS'!C:D,2,0)</f>
        <v>#N/A</v>
      </c>
    </row>
    <row r="1758" spans="2:17" hidden="1" x14ac:dyDescent="0.3">
      <c r="B1758">
        <f>CSV!M1757</f>
        <v>0</v>
      </c>
      <c r="C1758">
        <f>CSV!O1757</f>
        <v>0</v>
      </c>
      <c r="D1758" s="6">
        <f>CSV!P1757</f>
        <v>0</v>
      </c>
      <c r="F1758">
        <f>CSV!K1757</f>
        <v>0</v>
      </c>
      <c r="G1758">
        <f>CSV!L1757</f>
        <v>0</v>
      </c>
      <c r="H1758" t="str">
        <f>IFERROR(VLOOKUP(G1758,Sheet3!B:C,2,0),"")</f>
        <v/>
      </c>
      <c r="I1758">
        <v>3</v>
      </c>
      <c r="K1758" t="e">
        <f>VLOOKUP(G1758,Sheet3!B:E,4,0)</f>
        <v>#N/A</v>
      </c>
      <c r="O1758" s="10" t="e">
        <f t="shared" si="27"/>
        <v>#N/A</v>
      </c>
      <c r="P1758" s="11" t="e">
        <f>VLOOKUP(C1758,DE_PARA!H:I,2,0)</f>
        <v>#N/A</v>
      </c>
      <c r="Q1758" s="11" t="e">
        <f>VLOOKUP(F1758,'BASE CONTATOS'!C:D,2,0)</f>
        <v>#N/A</v>
      </c>
    </row>
    <row r="1759" spans="2:17" hidden="1" x14ac:dyDescent="0.3">
      <c r="B1759">
        <f>CSV!M1758</f>
        <v>0</v>
      </c>
      <c r="C1759">
        <f>CSV!O1758</f>
        <v>0</v>
      </c>
      <c r="D1759" s="6">
        <f>CSV!P1758</f>
        <v>0</v>
      </c>
      <c r="F1759">
        <f>CSV!K1758</f>
        <v>0</v>
      </c>
      <c r="G1759">
        <f>CSV!L1758</f>
        <v>0</v>
      </c>
      <c r="H1759" t="str">
        <f>IFERROR(VLOOKUP(G1759,Sheet3!B:C,2,0),"")</f>
        <v/>
      </c>
      <c r="I1759">
        <v>7</v>
      </c>
      <c r="K1759" t="e">
        <f>VLOOKUP(G1759,Sheet3!B:E,4,0)</f>
        <v>#N/A</v>
      </c>
      <c r="O1759" s="10" t="e">
        <f t="shared" si="27"/>
        <v>#N/A</v>
      </c>
      <c r="P1759" s="11" t="e">
        <f>VLOOKUP(C1759,DE_PARA!H:I,2,0)</f>
        <v>#N/A</v>
      </c>
      <c r="Q1759" s="11" t="e">
        <f>VLOOKUP(F1759,'BASE CONTATOS'!C:D,2,0)</f>
        <v>#N/A</v>
      </c>
    </row>
    <row r="1760" spans="2:17" hidden="1" x14ac:dyDescent="0.3">
      <c r="B1760">
        <f>CSV!M1759</f>
        <v>0</v>
      </c>
      <c r="C1760">
        <f>CSV!O1759</f>
        <v>0</v>
      </c>
      <c r="D1760" s="6">
        <f>CSV!P1759</f>
        <v>0</v>
      </c>
      <c r="F1760">
        <f>CSV!K1759</f>
        <v>0</v>
      </c>
      <c r="G1760">
        <f>CSV!L1759</f>
        <v>0</v>
      </c>
      <c r="H1760" t="str">
        <f>IFERROR(VLOOKUP(G1760,Sheet3!B:C,2,0),"")</f>
        <v/>
      </c>
      <c r="I1760">
        <v>10</v>
      </c>
      <c r="K1760" t="e">
        <f>VLOOKUP(G1760,Sheet3!B:E,4,0)</f>
        <v>#N/A</v>
      </c>
      <c r="O1760" s="10" t="e">
        <f t="shared" si="27"/>
        <v>#N/A</v>
      </c>
      <c r="P1760" s="11" t="e">
        <f>VLOOKUP(C1760,DE_PARA!H:I,2,0)</f>
        <v>#N/A</v>
      </c>
      <c r="Q1760" s="11" t="e">
        <f>VLOOKUP(F1760,'BASE CONTATOS'!C:D,2,0)</f>
        <v>#N/A</v>
      </c>
    </row>
    <row r="1761" spans="2:17" hidden="1" x14ac:dyDescent="0.3">
      <c r="B1761">
        <f>CSV!M1760</f>
        <v>0</v>
      </c>
      <c r="C1761">
        <f>CSV!O1760</f>
        <v>0</v>
      </c>
      <c r="D1761" s="6">
        <f>CSV!P1760</f>
        <v>0</v>
      </c>
      <c r="F1761">
        <f>CSV!K1760</f>
        <v>0</v>
      </c>
      <c r="G1761">
        <f>CSV!L1760</f>
        <v>0</v>
      </c>
      <c r="H1761" t="str">
        <f>IFERROR(VLOOKUP(G1761,Sheet3!B:C,2,0),"")</f>
        <v/>
      </c>
      <c r="I1761">
        <v>9</v>
      </c>
      <c r="K1761" t="e">
        <f>VLOOKUP(G1761,Sheet3!B:E,4,0)</f>
        <v>#N/A</v>
      </c>
      <c r="O1761" s="10" t="e">
        <f t="shared" si="27"/>
        <v>#N/A</v>
      </c>
      <c r="P1761" s="11" t="e">
        <f>VLOOKUP(C1761,DE_PARA!H:I,2,0)</f>
        <v>#N/A</v>
      </c>
      <c r="Q1761" s="11" t="e">
        <f>VLOOKUP(F1761,'BASE CONTATOS'!C:D,2,0)</f>
        <v>#N/A</v>
      </c>
    </row>
    <row r="1762" spans="2:17" hidden="1" x14ac:dyDescent="0.3">
      <c r="B1762">
        <f>CSV!M1761</f>
        <v>0</v>
      </c>
      <c r="C1762">
        <f>CSV!O1761</f>
        <v>0</v>
      </c>
      <c r="D1762" s="6">
        <f>CSV!P1761</f>
        <v>0</v>
      </c>
      <c r="F1762">
        <f>CSV!K1761</f>
        <v>0</v>
      </c>
      <c r="G1762">
        <f>CSV!L1761</f>
        <v>0</v>
      </c>
      <c r="H1762" t="str">
        <f>IFERROR(VLOOKUP(G1762,Sheet3!B:C,2,0),"")</f>
        <v/>
      </c>
      <c r="I1762">
        <v>10</v>
      </c>
      <c r="K1762" t="e">
        <f>VLOOKUP(G1762,Sheet3!B:E,4,0)</f>
        <v>#N/A</v>
      </c>
      <c r="O1762" s="10" t="e">
        <f t="shared" si="27"/>
        <v>#N/A</v>
      </c>
      <c r="P1762" s="11" t="e">
        <f>VLOOKUP(C1762,DE_PARA!H:I,2,0)</f>
        <v>#N/A</v>
      </c>
      <c r="Q1762" s="11" t="e">
        <f>VLOOKUP(F1762,'BASE CONTATOS'!C:D,2,0)</f>
        <v>#N/A</v>
      </c>
    </row>
    <row r="1763" spans="2:17" hidden="1" x14ac:dyDescent="0.3">
      <c r="B1763">
        <f>CSV!M1762</f>
        <v>0</v>
      </c>
      <c r="C1763">
        <f>CSV!O1762</f>
        <v>0</v>
      </c>
      <c r="D1763" s="6">
        <f>CSV!P1762</f>
        <v>0</v>
      </c>
      <c r="F1763">
        <f>CSV!K1762</f>
        <v>0</v>
      </c>
      <c r="G1763">
        <f>CSV!L1762</f>
        <v>0</v>
      </c>
      <c r="H1763" t="str">
        <f>IFERROR(VLOOKUP(G1763,Sheet3!B:C,2,0),"")</f>
        <v/>
      </c>
      <c r="I1763">
        <v>5</v>
      </c>
      <c r="K1763" t="e">
        <f>VLOOKUP(G1763,Sheet3!B:E,4,0)</f>
        <v>#N/A</v>
      </c>
      <c r="O1763" s="10" t="e">
        <f t="shared" si="27"/>
        <v>#N/A</v>
      </c>
      <c r="P1763" s="11" t="e">
        <f>VLOOKUP(C1763,DE_PARA!H:I,2,0)</f>
        <v>#N/A</v>
      </c>
      <c r="Q1763" s="11" t="e">
        <f>VLOOKUP(F1763,'BASE CONTATOS'!C:D,2,0)</f>
        <v>#N/A</v>
      </c>
    </row>
    <row r="1764" spans="2:17" hidden="1" x14ac:dyDescent="0.3">
      <c r="B1764">
        <f>CSV!M1763</f>
        <v>0</v>
      </c>
      <c r="C1764">
        <f>CSV!O1763</f>
        <v>0</v>
      </c>
      <c r="D1764" s="6">
        <f>CSV!P1763</f>
        <v>0</v>
      </c>
      <c r="F1764">
        <f>CSV!K1763</f>
        <v>0</v>
      </c>
      <c r="G1764">
        <f>CSV!L1763</f>
        <v>0</v>
      </c>
      <c r="H1764" t="str">
        <f>IFERROR(VLOOKUP(G1764,Sheet3!B:C,2,0),"")</f>
        <v/>
      </c>
      <c r="I1764">
        <v>4</v>
      </c>
      <c r="K1764" t="e">
        <f>VLOOKUP(G1764,Sheet3!B:E,4,0)</f>
        <v>#N/A</v>
      </c>
      <c r="O1764" s="10" t="e">
        <f t="shared" si="27"/>
        <v>#N/A</v>
      </c>
      <c r="P1764" s="11" t="e">
        <f>VLOOKUP(C1764,DE_PARA!H:I,2,0)</f>
        <v>#N/A</v>
      </c>
      <c r="Q1764" s="11" t="e">
        <f>VLOOKUP(F1764,'BASE CONTATOS'!C:D,2,0)</f>
        <v>#N/A</v>
      </c>
    </row>
    <row r="1765" spans="2:17" hidden="1" x14ac:dyDescent="0.3">
      <c r="B1765">
        <f>CSV!M1764</f>
        <v>0</v>
      </c>
      <c r="C1765">
        <f>CSV!O1764</f>
        <v>0</v>
      </c>
      <c r="D1765" s="6">
        <f>CSV!P1764</f>
        <v>0</v>
      </c>
      <c r="F1765">
        <f>CSV!K1764</f>
        <v>0</v>
      </c>
      <c r="G1765">
        <f>CSV!L1764</f>
        <v>0</v>
      </c>
      <c r="H1765" t="str">
        <f>IFERROR(VLOOKUP(G1765,Sheet3!B:C,2,0),"")</f>
        <v/>
      </c>
      <c r="I1765">
        <v>9</v>
      </c>
      <c r="K1765" t="e">
        <f>VLOOKUP(G1765,Sheet3!B:E,4,0)</f>
        <v>#N/A</v>
      </c>
      <c r="O1765" s="10" t="e">
        <f t="shared" si="27"/>
        <v>#N/A</v>
      </c>
      <c r="P1765" s="11" t="e">
        <f>VLOOKUP(C1765,DE_PARA!H:I,2,0)</f>
        <v>#N/A</v>
      </c>
      <c r="Q1765" s="11" t="e">
        <f>VLOOKUP(F1765,'BASE CONTATOS'!C:D,2,0)</f>
        <v>#N/A</v>
      </c>
    </row>
    <row r="1766" spans="2:17" hidden="1" x14ac:dyDescent="0.3">
      <c r="B1766">
        <f>CSV!M1765</f>
        <v>0</v>
      </c>
      <c r="C1766">
        <f>CSV!O1765</f>
        <v>0</v>
      </c>
      <c r="D1766" s="6">
        <f>CSV!P1765</f>
        <v>0</v>
      </c>
      <c r="F1766">
        <f>CSV!K1765</f>
        <v>0</v>
      </c>
      <c r="G1766">
        <f>CSV!L1765</f>
        <v>0</v>
      </c>
      <c r="H1766" t="str">
        <f>IFERROR(VLOOKUP(G1766,Sheet3!B:C,2,0),"")</f>
        <v/>
      </c>
      <c r="I1766">
        <v>4</v>
      </c>
      <c r="K1766" t="e">
        <f>VLOOKUP(G1766,Sheet3!B:E,4,0)</f>
        <v>#N/A</v>
      </c>
      <c r="O1766" s="10" t="e">
        <f t="shared" si="27"/>
        <v>#N/A</v>
      </c>
      <c r="P1766" s="11" t="e">
        <f>VLOOKUP(C1766,DE_PARA!H:I,2,0)</f>
        <v>#N/A</v>
      </c>
      <c r="Q1766" s="11" t="e">
        <f>VLOOKUP(F1766,'BASE CONTATOS'!C:D,2,0)</f>
        <v>#N/A</v>
      </c>
    </row>
    <row r="1767" spans="2:17" hidden="1" x14ac:dyDescent="0.3">
      <c r="B1767">
        <f>CSV!M1766</f>
        <v>0</v>
      </c>
      <c r="C1767">
        <f>CSV!O1766</f>
        <v>0</v>
      </c>
      <c r="D1767" s="6">
        <f>CSV!P1766</f>
        <v>0</v>
      </c>
      <c r="F1767">
        <f>CSV!K1766</f>
        <v>0</v>
      </c>
      <c r="G1767">
        <f>CSV!L1766</f>
        <v>0</v>
      </c>
      <c r="H1767" t="str">
        <f>IFERROR(VLOOKUP(G1767,Sheet3!B:C,2,0),"")</f>
        <v/>
      </c>
      <c r="I1767">
        <v>6</v>
      </c>
      <c r="K1767" t="e">
        <f>VLOOKUP(G1767,Sheet3!B:E,4,0)</f>
        <v>#N/A</v>
      </c>
      <c r="O1767" s="10" t="e">
        <f t="shared" si="27"/>
        <v>#N/A</v>
      </c>
      <c r="P1767" s="11" t="e">
        <f>VLOOKUP(C1767,DE_PARA!H:I,2,0)</f>
        <v>#N/A</v>
      </c>
      <c r="Q1767" s="11" t="e">
        <f>VLOOKUP(F1767,'BASE CONTATOS'!C:D,2,0)</f>
        <v>#N/A</v>
      </c>
    </row>
    <row r="1768" spans="2:17" hidden="1" x14ac:dyDescent="0.3">
      <c r="B1768">
        <f>CSV!M1767</f>
        <v>0</v>
      </c>
      <c r="C1768">
        <f>CSV!O1767</f>
        <v>0</v>
      </c>
      <c r="D1768" s="6">
        <f>CSV!P1767</f>
        <v>0</v>
      </c>
      <c r="F1768">
        <f>CSV!K1767</f>
        <v>0</v>
      </c>
      <c r="G1768">
        <f>CSV!L1767</f>
        <v>0</v>
      </c>
      <c r="H1768" t="str">
        <f>IFERROR(VLOOKUP(G1768,Sheet3!B:C,2,0),"")</f>
        <v/>
      </c>
      <c r="I1768">
        <v>8</v>
      </c>
      <c r="K1768" t="e">
        <f>VLOOKUP(G1768,Sheet3!B:E,4,0)</f>
        <v>#N/A</v>
      </c>
      <c r="O1768" s="10" t="e">
        <f t="shared" si="27"/>
        <v>#N/A</v>
      </c>
      <c r="P1768" s="11" t="e">
        <f>VLOOKUP(C1768,DE_PARA!H:I,2,0)</f>
        <v>#N/A</v>
      </c>
      <c r="Q1768" s="11" t="e">
        <f>VLOOKUP(F1768,'BASE CONTATOS'!C:D,2,0)</f>
        <v>#N/A</v>
      </c>
    </row>
    <row r="1769" spans="2:17" hidden="1" x14ac:dyDescent="0.3">
      <c r="B1769">
        <f>CSV!M1768</f>
        <v>0</v>
      </c>
      <c r="C1769">
        <f>CSV!O1768</f>
        <v>0</v>
      </c>
      <c r="D1769" s="6">
        <f>CSV!P1768</f>
        <v>0</v>
      </c>
      <c r="F1769">
        <f>CSV!K1768</f>
        <v>0</v>
      </c>
      <c r="G1769">
        <f>CSV!L1768</f>
        <v>0</v>
      </c>
      <c r="H1769" t="str">
        <f>IFERROR(VLOOKUP(G1769,Sheet3!B:C,2,0),"")</f>
        <v/>
      </c>
      <c r="I1769">
        <v>9</v>
      </c>
      <c r="K1769" t="e">
        <f>VLOOKUP(G1769,Sheet3!B:E,4,0)</f>
        <v>#N/A</v>
      </c>
      <c r="O1769" s="10" t="e">
        <f t="shared" si="27"/>
        <v>#N/A</v>
      </c>
      <c r="P1769" s="11" t="e">
        <f>VLOOKUP(C1769,DE_PARA!H:I,2,0)</f>
        <v>#N/A</v>
      </c>
      <c r="Q1769" s="11" t="e">
        <f>VLOOKUP(F1769,'BASE CONTATOS'!C:D,2,0)</f>
        <v>#N/A</v>
      </c>
    </row>
    <row r="1770" spans="2:17" hidden="1" x14ac:dyDescent="0.3">
      <c r="B1770">
        <f>CSV!M1769</f>
        <v>0</v>
      </c>
      <c r="C1770">
        <f>CSV!O1769</f>
        <v>0</v>
      </c>
      <c r="D1770" s="6">
        <f>CSV!P1769</f>
        <v>0</v>
      </c>
      <c r="F1770">
        <f>CSV!K1769</f>
        <v>0</v>
      </c>
      <c r="G1770">
        <f>CSV!L1769</f>
        <v>0</v>
      </c>
      <c r="H1770" t="str">
        <f>IFERROR(VLOOKUP(G1770,Sheet3!B:C,2,0),"")</f>
        <v/>
      </c>
      <c r="I1770">
        <v>3</v>
      </c>
      <c r="K1770" t="e">
        <f>VLOOKUP(G1770,Sheet3!B:E,4,0)</f>
        <v>#N/A</v>
      </c>
      <c r="O1770" s="10" t="e">
        <f t="shared" si="27"/>
        <v>#N/A</v>
      </c>
      <c r="P1770" s="11" t="e">
        <f>VLOOKUP(C1770,DE_PARA!H:I,2,0)</f>
        <v>#N/A</v>
      </c>
      <c r="Q1770" s="11" t="e">
        <f>VLOOKUP(F1770,'BASE CONTATOS'!C:D,2,0)</f>
        <v>#N/A</v>
      </c>
    </row>
    <row r="1771" spans="2:17" hidden="1" x14ac:dyDescent="0.3">
      <c r="B1771">
        <f>CSV!M1770</f>
        <v>0</v>
      </c>
      <c r="C1771">
        <f>CSV!O1770</f>
        <v>0</v>
      </c>
      <c r="D1771" s="6">
        <f>CSV!P1770</f>
        <v>0</v>
      </c>
      <c r="F1771">
        <f>CSV!K1770</f>
        <v>0</v>
      </c>
      <c r="G1771">
        <f>CSV!L1770</f>
        <v>0</v>
      </c>
      <c r="H1771" t="str">
        <f>IFERROR(VLOOKUP(G1771,Sheet3!B:C,2,0),"")</f>
        <v/>
      </c>
      <c r="I1771">
        <v>4</v>
      </c>
      <c r="K1771" t="e">
        <f>VLOOKUP(G1771,Sheet3!B:E,4,0)</f>
        <v>#N/A</v>
      </c>
      <c r="O1771" s="10" t="e">
        <f t="shared" si="27"/>
        <v>#N/A</v>
      </c>
      <c r="P1771" s="11" t="e">
        <f>VLOOKUP(C1771,DE_PARA!H:I,2,0)</f>
        <v>#N/A</v>
      </c>
      <c r="Q1771" s="11" t="e">
        <f>VLOOKUP(F1771,'BASE CONTATOS'!C:D,2,0)</f>
        <v>#N/A</v>
      </c>
    </row>
    <row r="1772" spans="2:17" hidden="1" x14ac:dyDescent="0.3">
      <c r="B1772">
        <f>CSV!M1771</f>
        <v>0</v>
      </c>
      <c r="C1772">
        <f>CSV!O1771</f>
        <v>0</v>
      </c>
      <c r="D1772" s="6">
        <f>CSV!P1771</f>
        <v>0</v>
      </c>
      <c r="F1772">
        <f>CSV!K1771</f>
        <v>0</v>
      </c>
      <c r="G1772">
        <f>CSV!L1771</f>
        <v>0</v>
      </c>
      <c r="H1772" t="str">
        <f>IFERROR(VLOOKUP(G1772,Sheet3!B:C,2,0),"")</f>
        <v/>
      </c>
      <c r="I1772">
        <v>9</v>
      </c>
      <c r="K1772" t="e">
        <f>VLOOKUP(G1772,Sheet3!B:E,4,0)</f>
        <v>#N/A</v>
      </c>
      <c r="O1772" s="10" t="e">
        <f t="shared" si="27"/>
        <v>#N/A</v>
      </c>
      <c r="P1772" s="11" t="e">
        <f>VLOOKUP(C1772,DE_PARA!H:I,2,0)</f>
        <v>#N/A</v>
      </c>
      <c r="Q1772" s="11" t="e">
        <f>VLOOKUP(F1772,'BASE CONTATOS'!C:D,2,0)</f>
        <v>#N/A</v>
      </c>
    </row>
    <row r="1773" spans="2:17" hidden="1" x14ac:dyDescent="0.3">
      <c r="B1773">
        <f>CSV!M1772</f>
        <v>0</v>
      </c>
      <c r="C1773">
        <f>CSV!O1772</f>
        <v>0</v>
      </c>
      <c r="D1773" s="6">
        <f>CSV!P1772</f>
        <v>0</v>
      </c>
      <c r="F1773">
        <f>CSV!K1772</f>
        <v>0</v>
      </c>
      <c r="G1773">
        <f>CSV!L1772</f>
        <v>0</v>
      </c>
      <c r="H1773" t="str">
        <f>IFERROR(VLOOKUP(G1773,Sheet3!B:C,2,0),"")</f>
        <v/>
      </c>
      <c r="I1773">
        <v>10</v>
      </c>
      <c r="K1773" t="e">
        <f>VLOOKUP(G1773,Sheet3!B:E,4,0)</f>
        <v>#N/A</v>
      </c>
      <c r="O1773" s="10" t="e">
        <f t="shared" si="27"/>
        <v>#N/A</v>
      </c>
      <c r="P1773" s="11" t="e">
        <f>VLOOKUP(C1773,DE_PARA!H:I,2,0)</f>
        <v>#N/A</v>
      </c>
      <c r="Q1773" s="11" t="e">
        <f>VLOOKUP(F1773,'BASE CONTATOS'!C:D,2,0)</f>
        <v>#N/A</v>
      </c>
    </row>
    <row r="1774" spans="2:17" hidden="1" x14ac:dyDescent="0.3">
      <c r="B1774">
        <f>CSV!M1773</f>
        <v>0</v>
      </c>
      <c r="C1774">
        <f>CSV!O1773</f>
        <v>0</v>
      </c>
      <c r="D1774" s="6">
        <f>CSV!P1773</f>
        <v>0</v>
      </c>
      <c r="F1774">
        <f>CSV!K1773</f>
        <v>0</v>
      </c>
      <c r="G1774">
        <f>CSV!L1773</f>
        <v>0</v>
      </c>
      <c r="H1774" t="str">
        <f>IFERROR(VLOOKUP(G1774,Sheet3!B:C,2,0),"")</f>
        <v/>
      </c>
      <c r="I1774">
        <v>4</v>
      </c>
      <c r="K1774" t="e">
        <f>VLOOKUP(G1774,Sheet3!B:E,4,0)</f>
        <v>#N/A</v>
      </c>
      <c r="O1774" s="10" t="e">
        <f t="shared" si="27"/>
        <v>#N/A</v>
      </c>
      <c r="P1774" s="11" t="e">
        <f>VLOOKUP(C1774,DE_PARA!H:I,2,0)</f>
        <v>#N/A</v>
      </c>
      <c r="Q1774" s="11" t="e">
        <f>VLOOKUP(F1774,'BASE CONTATOS'!C:D,2,0)</f>
        <v>#N/A</v>
      </c>
    </row>
    <row r="1775" spans="2:17" hidden="1" x14ac:dyDescent="0.3">
      <c r="B1775">
        <f>CSV!M1774</f>
        <v>0</v>
      </c>
      <c r="C1775">
        <f>CSV!O1774</f>
        <v>0</v>
      </c>
      <c r="D1775" s="6">
        <f>CSV!P1774</f>
        <v>0</v>
      </c>
      <c r="F1775">
        <f>CSV!K1774</f>
        <v>0</v>
      </c>
      <c r="G1775">
        <f>CSV!L1774</f>
        <v>0</v>
      </c>
      <c r="H1775" t="str">
        <f>IFERROR(VLOOKUP(G1775,Sheet3!B:C,2,0),"")</f>
        <v/>
      </c>
      <c r="I1775">
        <v>10</v>
      </c>
      <c r="K1775" t="e">
        <f>VLOOKUP(G1775,Sheet3!B:E,4,0)</f>
        <v>#N/A</v>
      </c>
      <c r="O1775" s="10" t="e">
        <f t="shared" si="27"/>
        <v>#N/A</v>
      </c>
      <c r="P1775" s="11" t="e">
        <f>VLOOKUP(C1775,DE_PARA!H:I,2,0)</f>
        <v>#N/A</v>
      </c>
      <c r="Q1775" s="11" t="e">
        <f>VLOOKUP(F1775,'BASE CONTATOS'!C:D,2,0)</f>
        <v>#N/A</v>
      </c>
    </row>
    <row r="1776" spans="2:17" hidden="1" x14ac:dyDescent="0.3">
      <c r="B1776">
        <f>CSV!M1775</f>
        <v>0</v>
      </c>
      <c r="C1776">
        <f>CSV!O1775</f>
        <v>0</v>
      </c>
      <c r="D1776" s="6">
        <f>CSV!P1775</f>
        <v>0</v>
      </c>
      <c r="F1776">
        <f>CSV!K1775</f>
        <v>0</v>
      </c>
      <c r="G1776">
        <f>CSV!L1775</f>
        <v>0</v>
      </c>
      <c r="H1776" t="str">
        <f>IFERROR(VLOOKUP(G1776,Sheet3!B:C,2,0),"")</f>
        <v/>
      </c>
      <c r="I1776">
        <v>8</v>
      </c>
      <c r="K1776" t="e">
        <f>VLOOKUP(G1776,Sheet3!B:E,4,0)</f>
        <v>#N/A</v>
      </c>
      <c r="O1776" s="10" t="e">
        <f t="shared" si="27"/>
        <v>#N/A</v>
      </c>
      <c r="P1776" s="11" t="e">
        <f>VLOOKUP(C1776,DE_PARA!H:I,2,0)</f>
        <v>#N/A</v>
      </c>
      <c r="Q1776" s="11" t="e">
        <f>VLOOKUP(F1776,'BASE CONTATOS'!C:D,2,0)</f>
        <v>#N/A</v>
      </c>
    </row>
    <row r="1777" spans="2:17" hidden="1" x14ac:dyDescent="0.3">
      <c r="B1777">
        <f>CSV!M1776</f>
        <v>0</v>
      </c>
      <c r="C1777">
        <f>CSV!O1776</f>
        <v>0</v>
      </c>
      <c r="D1777" s="6">
        <f>CSV!P1776</f>
        <v>0</v>
      </c>
      <c r="F1777">
        <f>CSV!K1776</f>
        <v>0</v>
      </c>
      <c r="G1777">
        <f>CSV!L1776</f>
        <v>0</v>
      </c>
      <c r="H1777" t="str">
        <f>IFERROR(VLOOKUP(G1777,Sheet3!B:C,2,0),"")</f>
        <v/>
      </c>
      <c r="I1777">
        <v>5</v>
      </c>
      <c r="K1777" t="e">
        <f>VLOOKUP(G1777,Sheet3!B:E,4,0)</f>
        <v>#N/A</v>
      </c>
      <c r="O1777" s="10" t="e">
        <f t="shared" si="27"/>
        <v>#N/A</v>
      </c>
      <c r="P1777" s="11" t="e">
        <f>VLOOKUP(C1777,DE_PARA!H:I,2,0)</f>
        <v>#N/A</v>
      </c>
      <c r="Q1777" s="11" t="e">
        <f>VLOOKUP(F1777,'BASE CONTATOS'!C:D,2,0)</f>
        <v>#N/A</v>
      </c>
    </row>
    <row r="1778" spans="2:17" hidden="1" x14ac:dyDescent="0.3">
      <c r="B1778">
        <f>CSV!M1777</f>
        <v>0</v>
      </c>
      <c r="C1778">
        <f>CSV!O1777</f>
        <v>0</v>
      </c>
      <c r="D1778" s="6">
        <f>CSV!P1777</f>
        <v>0</v>
      </c>
      <c r="F1778">
        <f>CSV!K1777</f>
        <v>0</v>
      </c>
      <c r="G1778">
        <f>CSV!L1777</f>
        <v>0</v>
      </c>
      <c r="H1778" t="str">
        <f>IFERROR(VLOOKUP(G1778,Sheet3!B:C,2,0),"")</f>
        <v/>
      </c>
      <c r="I1778">
        <v>10</v>
      </c>
      <c r="K1778" t="e">
        <f>VLOOKUP(G1778,Sheet3!B:E,4,0)</f>
        <v>#N/A</v>
      </c>
      <c r="O1778" s="10" t="e">
        <f t="shared" si="27"/>
        <v>#N/A</v>
      </c>
      <c r="P1778" s="11" t="e">
        <f>VLOOKUP(C1778,DE_PARA!H:I,2,0)</f>
        <v>#N/A</v>
      </c>
      <c r="Q1778" s="11" t="e">
        <f>VLOOKUP(F1778,'BASE CONTATOS'!C:D,2,0)</f>
        <v>#N/A</v>
      </c>
    </row>
    <row r="1779" spans="2:17" hidden="1" x14ac:dyDescent="0.3">
      <c r="B1779">
        <f>CSV!M1778</f>
        <v>0</v>
      </c>
      <c r="C1779">
        <f>CSV!O1778</f>
        <v>0</v>
      </c>
      <c r="D1779" s="6">
        <f>CSV!P1778</f>
        <v>0</v>
      </c>
      <c r="F1779">
        <f>CSV!K1778</f>
        <v>0</v>
      </c>
      <c r="G1779">
        <f>CSV!L1778</f>
        <v>0</v>
      </c>
      <c r="H1779" t="str">
        <f>IFERROR(VLOOKUP(G1779,Sheet3!B:C,2,0),"")</f>
        <v/>
      </c>
      <c r="I1779">
        <v>9</v>
      </c>
      <c r="K1779" t="e">
        <f>VLOOKUP(G1779,Sheet3!B:E,4,0)</f>
        <v>#N/A</v>
      </c>
      <c r="O1779" s="10" t="e">
        <f t="shared" si="27"/>
        <v>#N/A</v>
      </c>
      <c r="P1779" s="11" t="e">
        <f>VLOOKUP(C1779,DE_PARA!H:I,2,0)</f>
        <v>#N/A</v>
      </c>
      <c r="Q1779" s="11" t="e">
        <f>VLOOKUP(F1779,'BASE CONTATOS'!C:D,2,0)</f>
        <v>#N/A</v>
      </c>
    </row>
    <row r="1780" spans="2:17" hidden="1" x14ac:dyDescent="0.3">
      <c r="B1780">
        <f>CSV!M1779</f>
        <v>0</v>
      </c>
      <c r="C1780">
        <f>CSV!O1779</f>
        <v>0</v>
      </c>
      <c r="D1780" s="6">
        <f>CSV!P1779</f>
        <v>0</v>
      </c>
      <c r="F1780">
        <f>CSV!K1779</f>
        <v>0</v>
      </c>
      <c r="G1780">
        <f>CSV!L1779</f>
        <v>0</v>
      </c>
      <c r="H1780" t="str">
        <f>IFERROR(VLOOKUP(G1780,Sheet3!B:C,2,0),"")</f>
        <v/>
      </c>
      <c r="I1780">
        <v>9</v>
      </c>
      <c r="K1780" t="e">
        <f>VLOOKUP(G1780,Sheet3!B:E,4,0)</f>
        <v>#N/A</v>
      </c>
      <c r="O1780" s="10" t="e">
        <f t="shared" si="27"/>
        <v>#N/A</v>
      </c>
      <c r="P1780" s="11" t="e">
        <f>VLOOKUP(C1780,DE_PARA!H:I,2,0)</f>
        <v>#N/A</v>
      </c>
      <c r="Q1780" s="11" t="e">
        <f>VLOOKUP(F1780,'BASE CONTATOS'!C:D,2,0)</f>
        <v>#N/A</v>
      </c>
    </row>
    <row r="1781" spans="2:17" hidden="1" x14ac:dyDescent="0.3">
      <c r="B1781">
        <f>CSV!M1780</f>
        <v>0</v>
      </c>
      <c r="C1781">
        <f>CSV!O1780</f>
        <v>0</v>
      </c>
      <c r="D1781" s="6">
        <f>CSV!P1780</f>
        <v>0</v>
      </c>
      <c r="F1781">
        <f>CSV!K1780</f>
        <v>0</v>
      </c>
      <c r="G1781">
        <f>CSV!L1780</f>
        <v>0</v>
      </c>
      <c r="H1781" t="str">
        <f>IFERROR(VLOOKUP(G1781,Sheet3!B:C,2,0),"")</f>
        <v/>
      </c>
      <c r="I1781">
        <v>7</v>
      </c>
      <c r="K1781" t="e">
        <f>VLOOKUP(G1781,Sheet3!B:E,4,0)</f>
        <v>#N/A</v>
      </c>
      <c r="O1781" s="10" t="e">
        <f t="shared" si="27"/>
        <v>#N/A</v>
      </c>
      <c r="P1781" s="11" t="e">
        <f>VLOOKUP(C1781,DE_PARA!H:I,2,0)</f>
        <v>#N/A</v>
      </c>
      <c r="Q1781" s="11" t="e">
        <f>VLOOKUP(F1781,'BASE CONTATOS'!C:D,2,0)</f>
        <v>#N/A</v>
      </c>
    </row>
    <row r="1782" spans="2:17" hidden="1" x14ac:dyDescent="0.3">
      <c r="B1782">
        <f>CSV!M1781</f>
        <v>0</v>
      </c>
      <c r="C1782">
        <f>CSV!O1781</f>
        <v>0</v>
      </c>
      <c r="D1782" s="6">
        <f>CSV!P1781</f>
        <v>0</v>
      </c>
      <c r="F1782">
        <f>CSV!K1781</f>
        <v>0</v>
      </c>
      <c r="G1782">
        <f>CSV!L1781</f>
        <v>0</v>
      </c>
      <c r="H1782" t="str">
        <f>IFERROR(VLOOKUP(G1782,Sheet3!B:C,2,0),"")</f>
        <v/>
      </c>
      <c r="I1782">
        <v>1</v>
      </c>
      <c r="K1782" t="e">
        <f>VLOOKUP(G1782,Sheet3!B:E,4,0)</f>
        <v>#N/A</v>
      </c>
      <c r="O1782" s="10" t="e">
        <f t="shared" si="27"/>
        <v>#N/A</v>
      </c>
      <c r="P1782" s="11" t="e">
        <f>VLOOKUP(C1782,DE_PARA!H:I,2,0)</f>
        <v>#N/A</v>
      </c>
      <c r="Q1782" s="11" t="e">
        <f>VLOOKUP(F1782,'BASE CONTATOS'!C:D,2,0)</f>
        <v>#N/A</v>
      </c>
    </row>
    <row r="1783" spans="2:17" hidden="1" x14ac:dyDescent="0.3">
      <c r="B1783">
        <f>CSV!M1782</f>
        <v>0</v>
      </c>
      <c r="C1783">
        <f>CSV!O1782</f>
        <v>0</v>
      </c>
      <c r="D1783" s="6">
        <f>CSV!P1782</f>
        <v>0</v>
      </c>
      <c r="F1783">
        <f>CSV!K1782</f>
        <v>0</v>
      </c>
      <c r="G1783">
        <f>CSV!L1782</f>
        <v>0</v>
      </c>
      <c r="H1783" t="str">
        <f>IFERROR(VLOOKUP(G1783,Sheet3!B:C,2,0),"")</f>
        <v/>
      </c>
      <c r="I1783">
        <v>8</v>
      </c>
      <c r="K1783" t="e">
        <f>VLOOKUP(G1783,Sheet3!B:E,4,0)</f>
        <v>#N/A</v>
      </c>
      <c r="O1783" s="10" t="e">
        <f t="shared" si="27"/>
        <v>#N/A</v>
      </c>
      <c r="P1783" s="11" t="e">
        <f>VLOOKUP(C1783,DE_PARA!H:I,2,0)</f>
        <v>#N/A</v>
      </c>
      <c r="Q1783" s="11" t="e">
        <f>VLOOKUP(F1783,'BASE CONTATOS'!C:D,2,0)</f>
        <v>#N/A</v>
      </c>
    </row>
    <row r="1784" spans="2:17" hidden="1" x14ac:dyDescent="0.3">
      <c r="B1784">
        <f>CSV!M1783</f>
        <v>0</v>
      </c>
      <c r="C1784">
        <f>CSV!O1783</f>
        <v>0</v>
      </c>
      <c r="D1784" s="6">
        <f>CSV!P1783</f>
        <v>0</v>
      </c>
      <c r="F1784">
        <f>CSV!K1783</f>
        <v>0</v>
      </c>
      <c r="G1784">
        <f>CSV!L1783</f>
        <v>0</v>
      </c>
      <c r="H1784" t="str">
        <f>IFERROR(VLOOKUP(G1784,Sheet3!B:C,2,0),"")</f>
        <v/>
      </c>
      <c r="I1784">
        <v>10</v>
      </c>
      <c r="K1784" t="e">
        <f>VLOOKUP(G1784,Sheet3!B:E,4,0)</f>
        <v>#N/A</v>
      </c>
      <c r="O1784" s="10" t="e">
        <f t="shared" si="27"/>
        <v>#N/A</v>
      </c>
      <c r="P1784" s="11" t="e">
        <f>VLOOKUP(C1784,DE_PARA!H:I,2,0)</f>
        <v>#N/A</v>
      </c>
      <c r="Q1784" s="11" t="e">
        <f>VLOOKUP(F1784,'BASE CONTATOS'!C:D,2,0)</f>
        <v>#N/A</v>
      </c>
    </row>
    <row r="1785" spans="2:17" hidden="1" x14ac:dyDescent="0.3">
      <c r="B1785">
        <f>CSV!M1784</f>
        <v>0</v>
      </c>
      <c r="C1785">
        <f>CSV!O1784</f>
        <v>0</v>
      </c>
      <c r="D1785" s="6">
        <f>CSV!P1784</f>
        <v>0</v>
      </c>
      <c r="F1785">
        <f>CSV!K1784</f>
        <v>0</v>
      </c>
      <c r="G1785">
        <f>CSV!L1784</f>
        <v>0</v>
      </c>
      <c r="H1785" t="str">
        <f>IFERROR(VLOOKUP(G1785,Sheet3!B:C,2,0),"")</f>
        <v/>
      </c>
      <c r="I1785">
        <v>4</v>
      </c>
      <c r="K1785" t="e">
        <f>VLOOKUP(G1785,Sheet3!B:E,4,0)</f>
        <v>#N/A</v>
      </c>
      <c r="O1785" s="10" t="e">
        <f t="shared" si="27"/>
        <v>#N/A</v>
      </c>
      <c r="P1785" s="11" t="e">
        <f>VLOOKUP(C1785,DE_PARA!H:I,2,0)</f>
        <v>#N/A</v>
      </c>
      <c r="Q1785" s="11" t="e">
        <f>VLOOKUP(F1785,'BASE CONTATOS'!C:D,2,0)</f>
        <v>#N/A</v>
      </c>
    </row>
    <row r="1786" spans="2:17" hidden="1" x14ac:dyDescent="0.3">
      <c r="B1786">
        <f>CSV!M1785</f>
        <v>0</v>
      </c>
      <c r="C1786">
        <f>CSV!O1785</f>
        <v>0</v>
      </c>
      <c r="D1786" s="6">
        <f>CSV!P1785</f>
        <v>0</v>
      </c>
      <c r="F1786">
        <f>CSV!K1785</f>
        <v>0</v>
      </c>
      <c r="G1786">
        <f>CSV!L1785</f>
        <v>0</v>
      </c>
      <c r="H1786" t="str">
        <f>IFERROR(VLOOKUP(G1786,Sheet3!B:C,2,0),"")</f>
        <v/>
      </c>
      <c r="I1786">
        <v>5</v>
      </c>
      <c r="K1786" t="e">
        <f>VLOOKUP(G1786,Sheet3!B:E,4,0)</f>
        <v>#N/A</v>
      </c>
      <c r="O1786" s="10" t="e">
        <f t="shared" si="27"/>
        <v>#N/A</v>
      </c>
      <c r="P1786" s="11" t="e">
        <f>VLOOKUP(C1786,DE_PARA!H:I,2,0)</f>
        <v>#N/A</v>
      </c>
      <c r="Q1786" s="11" t="e">
        <f>VLOOKUP(F1786,'BASE CONTATOS'!C:D,2,0)</f>
        <v>#N/A</v>
      </c>
    </row>
    <row r="1787" spans="2:17" hidden="1" x14ac:dyDescent="0.3">
      <c r="B1787">
        <f>CSV!M1786</f>
        <v>0</v>
      </c>
      <c r="C1787">
        <f>CSV!O1786</f>
        <v>0</v>
      </c>
      <c r="D1787" s="6">
        <f>CSV!P1786</f>
        <v>0</v>
      </c>
      <c r="F1787">
        <f>CSV!K1786</f>
        <v>0</v>
      </c>
      <c r="G1787">
        <f>CSV!L1786</f>
        <v>0</v>
      </c>
      <c r="H1787" t="str">
        <f>IFERROR(VLOOKUP(G1787,Sheet3!B:C,2,0),"")</f>
        <v/>
      </c>
      <c r="I1787">
        <v>4</v>
      </c>
      <c r="K1787" t="e">
        <f>VLOOKUP(G1787,Sheet3!B:E,4,0)</f>
        <v>#N/A</v>
      </c>
      <c r="O1787" s="10" t="e">
        <f t="shared" si="27"/>
        <v>#N/A</v>
      </c>
      <c r="P1787" s="11" t="e">
        <f>VLOOKUP(C1787,DE_PARA!H:I,2,0)</f>
        <v>#N/A</v>
      </c>
      <c r="Q1787" s="11" t="e">
        <f>VLOOKUP(F1787,'BASE CONTATOS'!C:D,2,0)</f>
        <v>#N/A</v>
      </c>
    </row>
    <row r="1788" spans="2:17" hidden="1" x14ac:dyDescent="0.3">
      <c r="B1788">
        <f>CSV!M1787</f>
        <v>0</v>
      </c>
      <c r="C1788">
        <f>CSV!O1787</f>
        <v>0</v>
      </c>
      <c r="D1788" s="6">
        <f>CSV!P1787</f>
        <v>0</v>
      </c>
      <c r="F1788">
        <f>CSV!K1787</f>
        <v>0</v>
      </c>
      <c r="G1788">
        <f>CSV!L1787</f>
        <v>0</v>
      </c>
      <c r="H1788" t="str">
        <f>IFERROR(VLOOKUP(G1788,Sheet3!B:C,2,0),"")</f>
        <v/>
      </c>
      <c r="I1788">
        <v>2</v>
      </c>
      <c r="K1788" t="e">
        <f>VLOOKUP(G1788,Sheet3!B:E,4,0)</f>
        <v>#N/A</v>
      </c>
      <c r="O1788" s="10" t="e">
        <f t="shared" si="27"/>
        <v>#N/A</v>
      </c>
      <c r="P1788" s="11" t="e">
        <f>VLOOKUP(C1788,DE_PARA!H:I,2,0)</f>
        <v>#N/A</v>
      </c>
      <c r="Q1788" s="11" t="e">
        <f>VLOOKUP(F1788,'BASE CONTATOS'!C:D,2,0)</f>
        <v>#N/A</v>
      </c>
    </row>
    <row r="1789" spans="2:17" hidden="1" x14ac:dyDescent="0.3">
      <c r="B1789">
        <f>CSV!M1788</f>
        <v>0</v>
      </c>
      <c r="C1789">
        <f>CSV!O1788</f>
        <v>0</v>
      </c>
      <c r="D1789" s="6">
        <f>CSV!P1788</f>
        <v>0</v>
      </c>
      <c r="F1789">
        <f>CSV!K1788</f>
        <v>0</v>
      </c>
      <c r="G1789">
        <f>CSV!L1788</f>
        <v>0</v>
      </c>
      <c r="H1789" t="str">
        <f>IFERROR(VLOOKUP(G1789,Sheet3!B:C,2,0),"")</f>
        <v/>
      </c>
      <c r="I1789">
        <v>4</v>
      </c>
      <c r="K1789" t="e">
        <f>VLOOKUP(G1789,Sheet3!B:E,4,0)</f>
        <v>#N/A</v>
      </c>
      <c r="O1789" s="10" t="e">
        <f t="shared" si="27"/>
        <v>#N/A</v>
      </c>
      <c r="P1789" s="11" t="e">
        <f>VLOOKUP(C1789,DE_PARA!H:I,2,0)</f>
        <v>#N/A</v>
      </c>
      <c r="Q1789" s="11" t="e">
        <f>VLOOKUP(F1789,'BASE CONTATOS'!C:D,2,0)</f>
        <v>#N/A</v>
      </c>
    </row>
    <row r="1790" spans="2:17" hidden="1" x14ac:dyDescent="0.3">
      <c r="B1790">
        <f>CSV!M1789</f>
        <v>0</v>
      </c>
      <c r="C1790">
        <f>CSV!O1789</f>
        <v>0</v>
      </c>
      <c r="D1790" s="6">
        <f>CSV!P1789</f>
        <v>0</v>
      </c>
      <c r="F1790">
        <f>CSV!K1789</f>
        <v>0</v>
      </c>
      <c r="G1790">
        <f>CSV!L1789</f>
        <v>0</v>
      </c>
      <c r="H1790" t="str">
        <f>IFERROR(VLOOKUP(G1790,Sheet3!B:C,2,0),"")</f>
        <v/>
      </c>
      <c r="I1790">
        <v>8</v>
      </c>
      <c r="K1790" t="e">
        <f>VLOOKUP(G1790,Sheet3!B:E,4,0)</f>
        <v>#N/A</v>
      </c>
      <c r="O1790" s="10" t="e">
        <f t="shared" si="27"/>
        <v>#N/A</v>
      </c>
      <c r="P1790" s="11" t="e">
        <f>VLOOKUP(C1790,DE_PARA!H:I,2,0)</f>
        <v>#N/A</v>
      </c>
      <c r="Q1790" s="11" t="e">
        <f>VLOOKUP(F1790,'BASE CONTATOS'!C:D,2,0)</f>
        <v>#N/A</v>
      </c>
    </row>
    <row r="1791" spans="2:17" hidden="1" x14ac:dyDescent="0.3">
      <c r="B1791">
        <f>CSV!M1790</f>
        <v>0</v>
      </c>
      <c r="C1791">
        <f>CSV!O1790</f>
        <v>0</v>
      </c>
      <c r="D1791" s="6">
        <f>CSV!P1790</f>
        <v>0</v>
      </c>
      <c r="F1791">
        <f>CSV!K1790</f>
        <v>0</v>
      </c>
      <c r="G1791">
        <f>CSV!L1790</f>
        <v>0</v>
      </c>
      <c r="H1791" t="str">
        <f>IFERROR(VLOOKUP(G1791,Sheet3!B:C,2,0),"")</f>
        <v/>
      </c>
      <c r="I1791">
        <v>10</v>
      </c>
      <c r="K1791" t="e">
        <f>VLOOKUP(G1791,Sheet3!B:E,4,0)</f>
        <v>#N/A</v>
      </c>
      <c r="O1791" s="10" t="e">
        <f t="shared" si="27"/>
        <v>#N/A</v>
      </c>
      <c r="P1791" s="11" t="e">
        <f>VLOOKUP(C1791,DE_PARA!H:I,2,0)</f>
        <v>#N/A</v>
      </c>
      <c r="Q1791" s="11" t="e">
        <f>VLOOKUP(F1791,'BASE CONTATOS'!C:D,2,0)</f>
        <v>#N/A</v>
      </c>
    </row>
    <row r="1792" spans="2:17" hidden="1" x14ac:dyDescent="0.3">
      <c r="B1792">
        <f>CSV!M1791</f>
        <v>0</v>
      </c>
      <c r="C1792">
        <f>CSV!O1791</f>
        <v>0</v>
      </c>
      <c r="D1792" s="6">
        <f>CSV!P1791</f>
        <v>0</v>
      </c>
      <c r="F1792">
        <f>CSV!K1791</f>
        <v>0</v>
      </c>
      <c r="G1792">
        <f>CSV!L1791</f>
        <v>0</v>
      </c>
      <c r="H1792" t="str">
        <f>IFERROR(VLOOKUP(G1792,Sheet3!B:C,2,0),"")</f>
        <v/>
      </c>
      <c r="I1792">
        <v>5</v>
      </c>
      <c r="K1792" t="e">
        <f>VLOOKUP(G1792,Sheet3!B:E,4,0)</f>
        <v>#N/A</v>
      </c>
      <c r="O1792" s="10" t="e">
        <f t="shared" si="27"/>
        <v>#N/A</v>
      </c>
      <c r="P1792" s="11" t="e">
        <f>VLOOKUP(C1792,DE_PARA!H:I,2,0)</f>
        <v>#N/A</v>
      </c>
      <c r="Q1792" s="11" t="e">
        <f>VLOOKUP(F1792,'BASE CONTATOS'!C:D,2,0)</f>
        <v>#N/A</v>
      </c>
    </row>
    <row r="1793" spans="2:17" hidden="1" x14ac:dyDescent="0.3">
      <c r="B1793">
        <f>CSV!M1792</f>
        <v>0</v>
      </c>
      <c r="C1793">
        <f>CSV!O1792</f>
        <v>0</v>
      </c>
      <c r="D1793" s="6">
        <f>CSV!P1792</f>
        <v>0</v>
      </c>
      <c r="F1793">
        <f>CSV!K1792</f>
        <v>0</v>
      </c>
      <c r="G1793">
        <f>CSV!L1792</f>
        <v>0</v>
      </c>
      <c r="H1793" t="str">
        <f>IFERROR(VLOOKUP(G1793,Sheet3!B:C,2,0),"")</f>
        <v/>
      </c>
      <c r="I1793">
        <v>1</v>
      </c>
      <c r="K1793" t="e">
        <f>VLOOKUP(G1793,Sheet3!B:E,4,0)</f>
        <v>#N/A</v>
      </c>
      <c r="O1793" s="10" t="e">
        <f t="shared" si="27"/>
        <v>#N/A</v>
      </c>
      <c r="P1793" s="11" t="e">
        <f>VLOOKUP(C1793,DE_PARA!H:I,2,0)</f>
        <v>#N/A</v>
      </c>
      <c r="Q1793" s="11" t="e">
        <f>VLOOKUP(F1793,'BASE CONTATOS'!C:D,2,0)</f>
        <v>#N/A</v>
      </c>
    </row>
    <row r="1794" spans="2:17" hidden="1" x14ac:dyDescent="0.3">
      <c r="B1794">
        <f>CSV!M1793</f>
        <v>0</v>
      </c>
      <c r="C1794">
        <f>CSV!O1793</f>
        <v>0</v>
      </c>
      <c r="D1794" s="6">
        <f>CSV!P1793</f>
        <v>0</v>
      </c>
      <c r="F1794">
        <f>CSV!K1793</f>
        <v>0</v>
      </c>
      <c r="G1794">
        <f>CSV!L1793</f>
        <v>0</v>
      </c>
      <c r="H1794" t="str">
        <f>IFERROR(VLOOKUP(G1794,Sheet3!B:C,2,0),"")</f>
        <v/>
      </c>
      <c r="I1794">
        <v>8</v>
      </c>
      <c r="K1794" t="e">
        <f>VLOOKUP(G1794,Sheet3!B:E,4,0)</f>
        <v>#N/A</v>
      </c>
      <c r="O1794" s="10" t="e">
        <f t="shared" si="27"/>
        <v>#N/A</v>
      </c>
      <c r="P1794" s="11" t="e">
        <f>VLOOKUP(C1794,DE_PARA!H:I,2,0)</f>
        <v>#N/A</v>
      </c>
      <c r="Q1794" s="11" t="e">
        <f>VLOOKUP(F1794,'BASE CONTATOS'!C:D,2,0)</f>
        <v>#N/A</v>
      </c>
    </row>
    <row r="1795" spans="2:17" hidden="1" x14ac:dyDescent="0.3">
      <c r="B1795">
        <f>CSV!M1794</f>
        <v>0</v>
      </c>
      <c r="C1795">
        <f>CSV!O1794</f>
        <v>0</v>
      </c>
      <c r="D1795" s="6">
        <f>CSV!P1794</f>
        <v>0</v>
      </c>
      <c r="F1795">
        <f>CSV!K1794</f>
        <v>0</v>
      </c>
      <c r="G1795">
        <f>CSV!L1794</f>
        <v>0</v>
      </c>
      <c r="H1795" t="str">
        <f>IFERROR(VLOOKUP(G1795,Sheet3!B:C,2,0),"")</f>
        <v/>
      </c>
      <c r="I1795">
        <v>10</v>
      </c>
      <c r="K1795" t="e">
        <f>VLOOKUP(G1795,Sheet3!B:E,4,0)</f>
        <v>#N/A</v>
      </c>
      <c r="O1795" s="10" t="e">
        <f t="shared" ref="O1795:O1858" si="28">IF(K1795&gt;0,K1795,"PENDENTE")</f>
        <v>#N/A</v>
      </c>
      <c r="P1795" s="11" t="e">
        <f>VLOOKUP(C1795,DE_PARA!H:I,2,0)</f>
        <v>#N/A</v>
      </c>
      <c r="Q1795" s="11" t="e">
        <f>VLOOKUP(F1795,'BASE CONTATOS'!C:D,2,0)</f>
        <v>#N/A</v>
      </c>
    </row>
    <row r="1796" spans="2:17" hidden="1" x14ac:dyDescent="0.3">
      <c r="B1796">
        <f>CSV!M1795</f>
        <v>0</v>
      </c>
      <c r="C1796">
        <f>CSV!O1795</f>
        <v>0</v>
      </c>
      <c r="D1796" s="6">
        <f>CSV!P1795</f>
        <v>0</v>
      </c>
      <c r="F1796">
        <f>CSV!K1795</f>
        <v>0</v>
      </c>
      <c r="G1796">
        <f>CSV!L1795</f>
        <v>0</v>
      </c>
      <c r="H1796" t="str">
        <f>IFERROR(VLOOKUP(G1796,Sheet3!B:C,2,0),"")</f>
        <v/>
      </c>
      <c r="I1796">
        <v>5</v>
      </c>
      <c r="K1796" t="e">
        <f>VLOOKUP(G1796,Sheet3!B:E,4,0)</f>
        <v>#N/A</v>
      </c>
      <c r="O1796" s="10" t="e">
        <f t="shared" si="28"/>
        <v>#N/A</v>
      </c>
      <c r="P1796" s="11" t="e">
        <f>VLOOKUP(C1796,DE_PARA!H:I,2,0)</f>
        <v>#N/A</v>
      </c>
      <c r="Q1796" s="11" t="e">
        <f>VLOOKUP(F1796,'BASE CONTATOS'!C:D,2,0)</f>
        <v>#N/A</v>
      </c>
    </row>
    <row r="1797" spans="2:17" hidden="1" x14ac:dyDescent="0.3">
      <c r="B1797">
        <f>CSV!M1796</f>
        <v>0</v>
      </c>
      <c r="C1797">
        <f>CSV!O1796</f>
        <v>0</v>
      </c>
      <c r="D1797" s="6">
        <f>CSV!P1796</f>
        <v>0</v>
      </c>
      <c r="F1797">
        <f>CSV!K1796</f>
        <v>0</v>
      </c>
      <c r="G1797">
        <f>CSV!L1796</f>
        <v>0</v>
      </c>
      <c r="H1797" t="str">
        <f>IFERROR(VLOOKUP(G1797,Sheet3!B:C,2,0),"")</f>
        <v/>
      </c>
      <c r="I1797">
        <v>6</v>
      </c>
      <c r="K1797" t="e">
        <f>VLOOKUP(G1797,Sheet3!B:E,4,0)</f>
        <v>#N/A</v>
      </c>
      <c r="O1797" s="10" t="e">
        <f t="shared" si="28"/>
        <v>#N/A</v>
      </c>
      <c r="P1797" s="11" t="e">
        <f>VLOOKUP(C1797,DE_PARA!H:I,2,0)</f>
        <v>#N/A</v>
      </c>
      <c r="Q1797" s="11" t="e">
        <f>VLOOKUP(F1797,'BASE CONTATOS'!C:D,2,0)</f>
        <v>#N/A</v>
      </c>
    </row>
    <row r="1798" spans="2:17" hidden="1" x14ac:dyDescent="0.3">
      <c r="B1798">
        <f>CSV!M1797</f>
        <v>0</v>
      </c>
      <c r="C1798">
        <f>CSV!O1797</f>
        <v>0</v>
      </c>
      <c r="D1798" s="6">
        <f>CSV!P1797</f>
        <v>0</v>
      </c>
      <c r="F1798">
        <f>CSV!K1797</f>
        <v>0</v>
      </c>
      <c r="G1798">
        <f>CSV!L1797</f>
        <v>0</v>
      </c>
      <c r="H1798" t="str">
        <f>IFERROR(VLOOKUP(G1798,Sheet3!B:C,2,0),"")</f>
        <v/>
      </c>
      <c r="I1798">
        <v>7</v>
      </c>
      <c r="K1798" t="e">
        <f>VLOOKUP(G1798,Sheet3!B:E,4,0)</f>
        <v>#N/A</v>
      </c>
      <c r="O1798" s="10" t="e">
        <f t="shared" si="28"/>
        <v>#N/A</v>
      </c>
      <c r="P1798" s="11" t="e">
        <f>VLOOKUP(C1798,DE_PARA!H:I,2,0)</f>
        <v>#N/A</v>
      </c>
      <c r="Q1798" s="11" t="e">
        <f>VLOOKUP(F1798,'BASE CONTATOS'!C:D,2,0)</f>
        <v>#N/A</v>
      </c>
    </row>
    <row r="1799" spans="2:17" hidden="1" x14ac:dyDescent="0.3">
      <c r="B1799">
        <f>CSV!M1798</f>
        <v>0</v>
      </c>
      <c r="C1799">
        <f>CSV!O1798</f>
        <v>0</v>
      </c>
      <c r="D1799" s="6">
        <f>CSV!P1798</f>
        <v>0</v>
      </c>
      <c r="F1799">
        <f>CSV!K1798</f>
        <v>0</v>
      </c>
      <c r="G1799">
        <f>CSV!L1798</f>
        <v>0</v>
      </c>
      <c r="H1799" t="str">
        <f>IFERROR(VLOOKUP(G1799,Sheet3!B:C,2,0),"")</f>
        <v/>
      </c>
      <c r="I1799">
        <v>4</v>
      </c>
      <c r="K1799" t="e">
        <f>VLOOKUP(G1799,Sheet3!B:E,4,0)</f>
        <v>#N/A</v>
      </c>
      <c r="O1799" s="10" t="e">
        <f t="shared" si="28"/>
        <v>#N/A</v>
      </c>
      <c r="P1799" s="11" t="e">
        <f>VLOOKUP(C1799,DE_PARA!H:I,2,0)</f>
        <v>#N/A</v>
      </c>
      <c r="Q1799" s="11" t="e">
        <f>VLOOKUP(F1799,'BASE CONTATOS'!C:D,2,0)</f>
        <v>#N/A</v>
      </c>
    </row>
    <row r="1800" spans="2:17" hidden="1" x14ac:dyDescent="0.3">
      <c r="B1800">
        <f>CSV!M1799</f>
        <v>0</v>
      </c>
      <c r="C1800">
        <f>CSV!O1799</f>
        <v>0</v>
      </c>
      <c r="D1800" s="6">
        <f>CSV!P1799</f>
        <v>0</v>
      </c>
      <c r="F1800">
        <f>CSV!K1799</f>
        <v>0</v>
      </c>
      <c r="G1800">
        <f>CSV!L1799</f>
        <v>0</v>
      </c>
      <c r="H1800" t="str">
        <f>IFERROR(VLOOKUP(G1800,Sheet3!B:C,2,0),"")</f>
        <v/>
      </c>
      <c r="I1800">
        <v>9</v>
      </c>
      <c r="K1800" t="e">
        <f>VLOOKUP(G1800,Sheet3!B:E,4,0)</f>
        <v>#N/A</v>
      </c>
      <c r="O1800" s="10" t="e">
        <f t="shared" si="28"/>
        <v>#N/A</v>
      </c>
      <c r="P1800" s="11" t="e">
        <f>VLOOKUP(C1800,DE_PARA!H:I,2,0)</f>
        <v>#N/A</v>
      </c>
      <c r="Q1800" s="11" t="e">
        <f>VLOOKUP(F1800,'BASE CONTATOS'!C:D,2,0)</f>
        <v>#N/A</v>
      </c>
    </row>
    <row r="1801" spans="2:17" hidden="1" x14ac:dyDescent="0.3">
      <c r="B1801">
        <f>CSV!M1800</f>
        <v>0</v>
      </c>
      <c r="C1801">
        <f>CSV!O1800</f>
        <v>0</v>
      </c>
      <c r="D1801" s="6">
        <f>CSV!P1800</f>
        <v>0</v>
      </c>
      <c r="F1801">
        <f>CSV!K1800</f>
        <v>0</v>
      </c>
      <c r="G1801">
        <f>CSV!L1800</f>
        <v>0</v>
      </c>
      <c r="H1801" t="str">
        <f>IFERROR(VLOOKUP(G1801,Sheet3!B:C,2,0),"")</f>
        <v/>
      </c>
      <c r="I1801">
        <v>7</v>
      </c>
      <c r="K1801" t="e">
        <f>VLOOKUP(G1801,Sheet3!B:E,4,0)</f>
        <v>#N/A</v>
      </c>
      <c r="O1801" s="10" t="e">
        <f t="shared" si="28"/>
        <v>#N/A</v>
      </c>
      <c r="P1801" s="11" t="e">
        <f>VLOOKUP(C1801,DE_PARA!H:I,2,0)</f>
        <v>#N/A</v>
      </c>
      <c r="Q1801" s="11" t="e">
        <f>VLOOKUP(F1801,'BASE CONTATOS'!C:D,2,0)</f>
        <v>#N/A</v>
      </c>
    </row>
    <row r="1802" spans="2:17" hidden="1" x14ac:dyDescent="0.3">
      <c r="B1802">
        <f>CSV!M1801</f>
        <v>0</v>
      </c>
      <c r="C1802">
        <f>CSV!O1801</f>
        <v>0</v>
      </c>
      <c r="D1802" s="6">
        <f>CSV!P1801</f>
        <v>0</v>
      </c>
      <c r="F1802">
        <f>CSV!K1801</f>
        <v>0</v>
      </c>
      <c r="G1802">
        <f>CSV!L1801</f>
        <v>0</v>
      </c>
      <c r="H1802" t="str">
        <f>IFERROR(VLOOKUP(G1802,Sheet3!B:C,2,0),"")</f>
        <v/>
      </c>
      <c r="I1802">
        <v>7</v>
      </c>
      <c r="K1802" t="e">
        <f>VLOOKUP(G1802,Sheet3!B:E,4,0)</f>
        <v>#N/A</v>
      </c>
      <c r="O1802" s="10" t="e">
        <f t="shared" si="28"/>
        <v>#N/A</v>
      </c>
      <c r="P1802" s="11" t="e">
        <f>VLOOKUP(C1802,DE_PARA!H:I,2,0)</f>
        <v>#N/A</v>
      </c>
      <c r="Q1802" s="11" t="e">
        <f>VLOOKUP(F1802,'BASE CONTATOS'!C:D,2,0)</f>
        <v>#N/A</v>
      </c>
    </row>
    <row r="1803" spans="2:17" hidden="1" x14ac:dyDescent="0.3">
      <c r="B1803">
        <f>CSV!M1802</f>
        <v>0</v>
      </c>
      <c r="C1803">
        <f>CSV!O1802</f>
        <v>0</v>
      </c>
      <c r="D1803" s="6">
        <f>CSV!P1802</f>
        <v>0</v>
      </c>
      <c r="F1803">
        <f>CSV!K1802</f>
        <v>0</v>
      </c>
      <c r="G1803">
        <f>CSV!L1802</f>
        <v>0</v>
      </c>
      <c r="H1803" t="str">
        <f>IFERROR(VLOOKUP(G1803,Sheet3!B:C,2,0),"")</f>
        <v/>
      </c>
      <c r="I1803">
        <v>7</v>
      </c>
      <c r="K1803" t="e">
        <f>VLOOKUP(G1803,Sheet3!B:E,4,0)</f>
        <v>#N/A</v>
      </c>
      <c r="O1803" s="10" t="e">
        <f t="shared" si="28"/>
        <v>#N/A</v>
      </c>
      <c r="P1803" s="11" t="e">
        <f>VLOOKUP(C1803,DE_PARA!H:I,2,0)</f>
        <v>#N/A</v>
      </c>
      <c r="Q1803" s="11" t="e">
        <f>VLOOKUP(F1803,'BASE CONTATOS'!C:D,2,0)</f>
        <v>#N/A</v>
      </c>
    </row>
    <row r="1804" spans="2:17" hidden="1" x14ac:dyDescent="0.3">
      <c r="B1804">
        <f>CSV!M1803</f>
        <v>0</v>
      </c>
      <c r="C1804">
        <f>CSV!O1803</f>
        <v>0</v>
      </c>
      <c r="D1804" s="6">
        <f>CSV!P1803</f>
        <v>0</v>
      </c>
      <c r="F1804">
        <f>CSV!K1803</f>
        <v>0</v>
      </c>
      <c r="G1804">
        <f>CSV!L1803</f>
        <v>0</v>
      </c>
      <c r="H1804" t="str">
        <f>IFERROR(VLOOKUP(G1804,Sheet3!B:C,2,0),"")</f>
        <v/>
      </c>
      <c r="I1804">
        <v>10</v>
      </c>
      <c r="K1804" t="e">
        <f>VLOOKUP(G1804,Sheet3!B:E,4,0)</f>
        <v>#N/A</v>
      </c>
      <c r="O1804" s="10" t="e">
        <f t="shared" si="28"/>
        <v>#N/A</v>
      </c>
      <c r="P1804" s="11" t="e">
        <f>VLOOKUP(C1804,DE_PARA!H:I,2,0)</f>
        <v>#N/A</v>
      </c>
      <c r="Q1804" s="11" t="e">
        <f>VLOOKUP(F1804,'BASE CONTATOS'!C:D,2,0)</f>
        <v>#N/A</v>
      </c>
    </row>
    <row r="1805" spans="2:17" hidden="1" x14ac:dyDescent="0.3">
      <c r="B1805">
        <f>CSV!M1804</f>
        <v>0</v>
      </c>
      <c r="C1805">
        <f>CSV!O1804</f>
        <v>0</v>
      </c>
      <c r="D1805" s="6">
        <f>CSV!P1804</f>
        <v>0</v>
      </c>
      <c r="F1805">
        <f>CSV!K1804</f>
        <v>0</v>
      </c>
      <c r="G1805">
        <f>CSV!L1804</f>
        <v>0</v>
      </c>
      <c r="H1805" t="str">
        <f>IFERROR(VLOOKUP(G1805,Sheet3!B:C,2,0),"")</f>
        <v/>
      </c>
      <c r="I1805">
        <v>2</v>
      </c>
      <c r="K1805" t="e">
        <f>VLOOKUP(G1805,Sheet3!B:E,4,0)</f>
        <v>#N/A</v>
      </c>
      <c r="O1805" s="10" t="e">
        <f t="shared" si="28"/>
        <v>#N/A</v>
      </c>
      <c r="P1805" s="11" t="e">
        <f>VLOOKUP(C1805,DE_PARA!H:I,2,0)</f>
        <v>#N/A</v>
      </c>
      <c r="Q1805" s="11" t="e">
        <f>VLOOKUP(F1805,'BASE CONTATOS'!C:D,2,0)</f>
        <v>#N/A</v>
      </c>
    </row>
    <row r="1806" spans="2:17" hidden="1" x14ac:dyDescent="0.3">
      <c r="B1806">
        <f>CSV!M1805</f>
        <v>0</v>
      </c>
      <c r="C1806">
        <f>CSV!O1805</f>
        <v>0</v>
      </c>
      <c r="D1806" s="6">
        <f>CSV!P1805</f>
        <v>0</v>
      </c>
      <c r="F1806">
        <f>CSV!K1805</f>
        <v>0</v>
      </c>
      <c r="G1806">
        <f>CSV!L1805</f>
        <v>0</v>
      </c>
      <c r="H1806" t="str">
        <f>IFERROR(VLOOKUP(G1806,Sheet3!B:C,2,0),"")</f>
        <v/>
      </c>
      <c r="I1806">
        <v>3</v>
      </c>
      <c r="K1806" t="e">
        <f>VLOOKUP(G1806,Sheet3!B:E,4,0)</f>
        <v>#N/A</v>
      </c>
      <c r="O1806" s="10" t="e">
        <f t="shared" si="28"/>
        <v>#N/A</v>
      </c>
      <c r="P1806" s="11" t="e">
        <f>VLOOKUP(C1806,DE_PARA!H:I,2,0)</f>
        <v>#N/A</v>
      </c>
      <c r="Q1806" s="11" t="e">
        <f>VLOOKUP(F1806,'BASE CONTATOS'!C:D,2,0)</f>
        <v>#N/A</v>
      </c>
    </row>
    <row r="1807" spans="2:17" hidden="1" x14ac:dyDescent="0.3">
      <c r="B1807">
        <f>CSV!M1806</f>
        <v>0</v>
      </c>
      <c r="C1807">
        <f>CSV!O1806</f>
        <v>0</v>
      </c>
      <c r="D1807" s="6">
        <f>CSV!P1806</f>
        <v>0</v>
      </c>
      <c r="F1807">
        <f>CSV!K1806</f>
        <v>0</v>
      </c>
      <c r="G1807">
        <f>CSV!L1806</f>
        <v>0</v>
      </c>
      <c r="H1807" t="str">
        <f>IFERROR(VLOOKUP(G1807,Sheet3!B:C,2,0),"")</f>
        <v/>
      </c>
      <c r="I1807">
        <v>1</v>
      </c>
      <c r="K1807" t="e">
        <f>VLOOKUP(G1807,Sheet3!B:E,4,0)</f>
        <v>#N/A</v>
      </c>
      <c r="O1807" s="10" t="e">
        <f t="shared" si="28"/>
        <v>#N/A</v>
      </c>
      <c r="P1807" s="11" t="e">
        <f>VLOOKUP(C1807,DE_PARA!H:I,2,0)</f>
        <v>#N/A</v>
      </c>
      <c r="Q1807" s="11" t="e">
        <f>VLOOKUP(F1807,'BASE CONTATOS'!C:D,2,0)</f>
        <v>#N/A</v>
      </c>
    </row>
    <row r="1808" spans="2:17" hidden="1" x14ac:dyDescent="0.3">
      <c r="B1808">
        <f>CSV!M1807</f>
        <v>0</v>
      </c>
      <c r="C1808">
        <f>CSV!O1807</f>
        <v>0</v>
      </c>
      <c r="D1808" s="6">
        <f>CSV!P1807</f>
        <v>0</v>
      </c>
      <c r="F1808">
        <f>CSV!K1807</f>
        <v>0</v>
      </c>
      <c r="G1808">
        <f>CSV!L1807</f>
        <v>0</v>
      </c>
      <c r="H1808" t="str">
        <f>IFERROR(VLOOKUP(G1808,Sheet3!B:C,2,0),"")</f>
        <v/>
      </c>
      <c r="I1808">
        <v>3</v>
      </c>
      <c r="K1808" t="e">
        <f>VLOOKUP(G1808,Sheet3!B:E,4,0)</f>
        <v>#N/A</v>
      </c>
      <c r="O1808" s="10" t="e">
        <f t="shared" si="28"/>
        <v>#N/A</v>
      </c>
      <c r="P1808" s="11" t="e">
        <f>VLOOKUP(C1808,DE_PARA!H:I,2,0)</f>
        <v>#N/A</v>
      </c>
      <c r="Q1808" s="11" t="e">
        <f>VLOOKUP(F1808,'BASE CONTATOS'!C:D,2,0)</f>
        <v>#N/A</v>
      </c>
    </row>
    <row r="1809" spans="2:17" hidden="1" x14ac:dyDescent="0.3">
      <c r="B1809">
        <f>CSV!M1808</f>
        <v>0</v>
      </c>
      <c r="C1809">
        <f>CSV!O1808</f>
        <v>0</v>
      </c>
      <c r="D1809" s="6">
        <f>CSV!P1808</f>
        <v>0</v>
      </c>
      <c r="F1809">
        <f>CSV!K1808</f>
        <v>0</v>
      </c>
      <c r="G1809">
        <f>CSV!L1808</f>
        <v>0</v>
      </c>
      <c r="H1809" t="str">
        <f>IFERROR(VLOOKUP(G1809,Sheet3!B:C,2,0),"")</f>
        <v/>
      </c>
      <c r="I1809">
        <v>7</v>
      </c>
      <c r="K1809" t="e">
        <f>VLOOKUP(G1809,Sheet3!B:E,4,0)</f>
        <v>#N/A</v>
      </c>
      <c r="O1809" s="10" t="e">
        <f t="shared" si="28"/>
        <v>#N/A</v>
      </c>
      <c r="P1809" s="11" t="e">
        <f>VLOOKUP(C1809,DE_PARA!H:I,2,0)</f>
        <v>#N/A</v>
      </c>
      <c r="Q1809" s="11" t="e">
        <f>VLOOKUP(F1809,'BASE CONTATOS'!C:D,2,0)</f>
        <v>#N/A</v>
      </c>
    </row>
    <row r="1810" spans="2:17" hidden="1" x14ac:dyDescent="0.3">
      <c r="B1810">
        <f>CSV!M1809</f>
        <v>0</v>
      </c>
      <c r="C1810">
        <f>CSV!O1809</f>
        <v>0</v>
      </c>
      <c r="D1810" s="6">
        <f>CSV!P1809</f>
        <v>0</v>
      </c>
      <c r="F1810">
        <f>CSV!K1809</f>
        <v>0</v>
      </c>
      <c r="G1810">
        <f>CSV!L1809</f>
        <v>0</v>
      </c>
      <c r="H1810" t="str">
        <f>IFERROR(VLOOKUP(G1810,Sheet3!B:C,2,0),"")</f>
        <v/>
      </c>
      <c r="I1810">
        <v>8</v>
      </c>
      <c r="K1810" t="e">
        <f>VLOOKUP(G1810,Sheet3!B:E,4,0)</f>
        <v>#N/A</v>
      </c>
      <c r="O1810" s="10" t="e">
        <f t="shared" si="28"/>
        <v>#N/A</v>
      </c>
      <c r="P1810" s="11" t="e">
        <f>VLOOKUP(C1810,DE_PARA!H:I,2,0)</f>
        <v>#N/A</v>
      </c>
      <c r="Q1810" s="11" t="e">
        <f>VLOOKUP(F1810,'BASE CONTATOS'!C:D,2,0)</f>
        <v>#N/A</v>
      </c>
    </row>
    <row r="1811" spans="2:17" hidden="1" x14ac:dyDescent="0.3">
      <c r="B1811">
        <f>CSV!M1810</f>
        <v>0</v>
      </c>
      <c r="C1811">
        <f>CSV!O1810</f>
        <v>0</v>
      </c>
      <c r="D1811" s="6">
        <f>CSV!P1810</f>
        <v>0</v>
      </c>
      <c r="F1811">
        <f>CSV!K1810</f>
        <v>0</v>
      </c>
      <c r="G1811">
        <f>CSV!L1810</f>
        <v>0</v>
      </c>
      <c r="H1811" t="str">
        <f>IFERROR(VLOOKUP(G1811,Sheet3!B:C,2,0),"")</f>
        <v/>
      </c>
      <c r="I1811">
        <v>2</v>
      </c>
      <c r="K1811" t="e">
        <f>VLOOKUP(G1811,Sheet3!B:E,4,0)</f>
        <v>#N/A</v>
      </c>
      <c r="O1811" s="10" t="e">
        <f t="shared" si="28"/>
        <v>#N/A</v>
      </c>
      <c r="P1811" s="11" t="e">
        <f>VLOOKUP(C1811,DE_PARA!H:I,2,0)</f>
        <v>#N/A</v>
      </c>
      <c r="Q1811" s="11" t="e">
        <f>VLOOKUP(F1811,'BASE CONTATOS'!C:D,2,0)</f>
        <v>#N/A</v>
      </c>
    </row>
    <row r="1812" spans="2:17" hidden="1" x14ac:dyDescent="0.3">
      <c r="B1812">
        <f>CSV!M1811</f>
        <v>0</v>
      </c>
      <c r="C1812">
        <f>CSV!O1811</f>
        <v>0</v>
      </c>
      <c r="D1812" s="6">
        <f>CSV!P1811</f>
        <v>0</v>
      </c>
      <c r="F1812">
        <f>CSV!K1811</f>
        <v>0</v>
      </c>
      <c r="G1812">
        <f>CSV!L1811</f>
        <v>0</v>
      </c>
      <c r="H1812" t="str">
        <f>IFERROR(VLOOKUP(G1812,Sheet3!B:C,2,0),"")</f>
        <v/>
      </c>
      <c r="I1812">
        <v>7</v>
      </c>
      <c r="K1812" t="e">
        <f>VLOOKUP(G1812,Sheet3!B:E,4,0)</f>
        <v>#N/A</v>
      </c>
      <c r="O1812" s="10" t="e">
        <f t="shared" si="28"/>
        <v>#N/A</v>
      </c>
      <c r="P1812" s="11" t="e">
        <f>VLOOKUP(C1812,DE_PARA!H:I,2,0)</f>
        <v>#N/A</v>
      </c>
      <c r="Q1812" s="11" t="e">
        <f>VLOOKUP(F1812,'BASE CONTATOS'!C:D,2,0)</f>
        <v>#N/A</v>
      </c>
    </row>
    <row r="1813" spans="2:17" hidden="1" x14ac:dyDescent="0.3">
      <c r="B1813">
        <f>CSV!M1812</f>
        <v>0</v>
      </c>
      <c r="C1813">
        <f>CSV!O1812</f>
        <v>0</v>
      </c>
      <c r="D1813" s="6">
        <f>CSV!P1812</f>
        <v>0</v>
      </c>
      <c r="F1813">
        <f>CSV!K1812</f>
        <v>0</v>
      </c>
      <c r="G1813">
        <f>CSV!L1812</f>
        <v>0</v>
      </c>
      <c r="H1813" t="str">
        <f>IFERROR(VLOOKUP(G1813,Sheet3!B:C,2,0),"")</f>
        <v/>
      </c>
      <c r="I1813">
        <v>9</v>
      </c>
      <c r="K1813" t="e">
        <f>VLOOKUP(G1813,Sheet3!B:E,4,0)</f>
        <v>#N/A</v>
      </c>
      <c r="O1813" s="10" t="e">
        <f t="shared" si="28"/>
        <v>#N/A</v>
      </c>
      <c r="P1813" s="11" t="e">
        <f>VLOOKUP(C1813,DE_PARA!H:I,2,0)</f>
        <v>#N/A</v>
      </c>
      <c r="Q1813" s="11" t="e">
        <f>VLOOKUP(F1813,'BASE CONTATOS'!C:D,2,0)</f>
        <v>#N/A</v>
      </c>
    </row>
    <row r="1814" spans="2:17" hidden="1" x14ac:dyDescent="0.3">
      <c r="B1814">
        <f>CSV!M1813</f>
        <v>0</v>
      </c>
      <c r="C1814">
        <f>CSV!O1813</f>
        <v>0</v>
      </c>
      <c r="D1814" s="6">
        <f>CSV!P1813</f>
        <v>0</v>
      </c>
      <c r="F1814">
        <f>CSV!K1813</f>
        <v>0</v>
      </c>
      <c r="G1814">
        <f>CSV!L1813</f>
        <v>0</v>
      </c>
      <c r="H1814" t="str">
        <f>IFERROR(VLOOKUP(G1814,Sheet3!B:C,2,0),"")</f>
        <v/>
      </c>
      <c r="I1814">
        <v>4</v>
      </c>
      <c r="K1814" t="e">
        <f>VLOOKUP(G1814,Sheet3!B:E,4,0)</f>
        <v>#N/A</v>
      </c>
      <c r="O1814" s="10" t="e">
        <f t="shared" si="28"/>
        <v>#N/A</v>
      </c>
      <c r="P1814" s="11" t="e">
        <f>VLOOKUP(C1814,DE_PARA!H:I,2,0)</f>
        <v>#N/A</v>
      </c>
      <c r="Q1814" s="11" t="e">
        <f>VLOOKUP(F1814,'BASE CONTATOS'!C:D,2,0)</f>
        <v>#N/A</v>
      </c>
    </row>
    <row r="1815" spans="2:17" hidden="1" x14ac:dyDescent="0.3">
      <c r="B1815">
        <f>CSV!M1814</f>
        <v>0</v>
      </c>
      <c r="C1815">
        <f>CSV!O1814</f>
        <v>0</v>
      </c>
      <c r="D1815" s="6">
        <f>CSV!P1814</f>
        <v>0</v>
      </c>
      <c r="F1815">
        <f>CSV!K1814</f>
        <v>0</v>
      </c>
      <c r="G1815">
        <f>CSV!L1814</f>
        <v>0</v>
      </c>
      <c r="H1815" t="str">
        <f>IFERROR(VLOOKUP(G1815,Sheet3!B:C,2,0),"")</f>
        <v/>
      </c>
      <c r="I1815">
        <v>7</v>
      </c>
      <c r="K1815" t="e">
        <f>VLOOKUP(G1815,Sheet3!B:E,4,0)</f>
        <v>#N/A</v>
      </c>
      <c r="O1815" s="10" t="e">
        <f t="shared" si="28"/>
        <v>#N/A</v>
      </c>
      <c r="P1815" s="11" t="e">
        <f>VLOOKUP(C1815,DE_PARA!H:I,2,0)</f>
        <v>#N/A</v>
      </c>
      <c r="Q1815" s="11" t="e">
        <f>VLOOKUP(F1815,'BASE CONTATOS'!C:D,2,0)</f>
        <v>#N/A</v>
      </c>
    </row>
    <row r="1816" spans="2:17" hidden="1" x14ac:dyDescent="0.3">
      <c r="B1816">
        <f>CSV!M1815</f>
        <v>0</v>
      </c>
      <c r="C1816">
        <f>CSV!O1815</f>
        <v>0</v>
      </c>
      <c r="D1816" s="6">
        <f>CSV!P1815</f>
        <v>0</v>
      </c>
      <c r="F1816">
        <f>CSV!K1815</f>
        <v>0</v>
      </c>
      <c r="G1816">
        <f>CSV!L1815</f>
        <v>0</v>
      </c>
      <c r="H1816" t="str">
        <f>IFERROR(VLOOKUP(G1816,Sheet3!B:C,2,0),"")</f>
        <v/>
      </c>
      <c r="I1816">
        <v>5</v>
      </c>
      <c r="K1816" t="e">
        <f>VLOOKUP(G1816,Sheet3!B:E,4,0)</f>
        <v>#N/A</v>
      </c>
      <c r="O1816" s="10" t="e">
        <f t="shared" si="28"/>
        <v>#N/A</v>
      </c>
      <c r="P1816" s="11" t="e">
        <f>VLOOKUP(C1816,DE_PARA!H:I,2,0)</f>
        <v>#N/A</v>
      </c>
      <c r="Q1816" s="11" t="e">
        <f>VLOOKUP(F1816,'BASE CONTATOS'!C:D,2,0)</f>
        <v>#N/A</v>
      </c>
    </row>
    <row r="1817" spans="2:17" hidden="1" x14ac:dyDescent="0.3">
      <c r="B1817">
        <f>CSV!M1816</f>
        <v>0</v>
      </c>
      <c r="C1817">
        <f>CSV!O1816</f>
        <v>0</v>
      </c>
      <c r="D1817" s="6">
        <f>CSV!P1816</f>
        <v>0</v>
      </c>
      <c r="F1817">
        <f>CSV!K1816</f>
        <v>0</v>
      </c>
      <c r="G1817">
        <f>CSV!L1816</f>
        <v>0</v>
      </c>
      <c r="H1817" t="str">
        <f>IFERROR(VLOOKUP(G1817,Sheet3!B:C,2,0),"")</f>
        <v/>
      </c>
      <c r="I1817">
        <v>10</v>
      </c>
      <c r="K1817" t="e">
        <f>VLOOKUP(G1817,Sheet3!B:E,4,0)</f>
        <v>#N/A</v>
      </c>
      <c r="O1817" s="10" t="e">
        <f t="shared" si="28"/>
        <v>#N/A</v>
      </c>
      <c r="P1817" s="11" t="e">
        <f>VLOOKUP(C1817,DE_PARA!H:I,2,0)</f>
        <v>#N/A</v>
      </c>
      <c r="Q1817" s="11" t="e">
        <f>VLOOKUP(F1817,'BASE CONTATOS'!C:D,2,0)</f>
        <v>#N/A</v>
      </c>
    </row>
    <row r="1818" spans="2:17" hidden="1" x14ac:dyDescent="0.3">
      <c r="B1818">
        <f>CSV!M1817</f>
        <v>0</v>
      </c>
      <c r="C1818">
        <f>CSV!O1817</f>
        <v>0</v>
      </c>
      <c r="D1818" s="6">
        <f>CSV!P1817</f>
        <v>0</v>
      </c>
      <c r="F1818">
        <f>CSV!K1817</f>
        <v>0</v>
      </c>
      <c r="G1818">
        <f>CSV!L1817</f>
        <v>0</v>
      </c>
      <c r="H1818" t="str">
        <f>IFERROR(VLOOKUP(G1818,Sheet3!B:C,2,0),"")</f>
        <v/>
      </c>
      <c r="I1818">
        <v>3</v>
      </c>
      <c r="K1818" t="e">
        <f>VLOOKUP(G1818,Sheet3!B:E,4,0)</f>
        <v>#N/A</v>
      </c>
      <c r="O1818" s="10" t="e">
        <f t="shared" si="28"/>
        <v>#N/A</v>
      </c>
      <c r="P1818" s="11" t="e">
        <f>VLOOKUP(C1818,DE_PARA!H:I,2,0)</f>
        <v>#N/A</v>
      </c>
      <c r="Q1818" s="11" t="e">
        <f>VLOOKUP(F1818,'BASE CONTATOS'!C:D,2,0)</f>
        <v>#N/A</v>
      </c>
    </row>
    <row r="1819" spans="2:17" hidden="1" x14ac:dyDescent="0.3">
      <c r="B1819">
        <f>CSV!M1818</f>
        <v>0</v>
      </c>
      <c r="C1819">
        <f>CSV!O1818</f>
        <v>0</v>
      </c>
      <c r="D1819" s="6">
        <f>CSV!P1818</f>
        <v>0</v>
      </c>
      <c r="F1819">
        <f>CSV!K1818</f>
        <v>0</v>
      </c>
      <c r="G1819">
        <f>CSV!L1818</f>
        <v>0</v>
      </c>
      <c r="H1819" t="str">
        <f>IFERROR(VLOOKUP(G1819,Sheet3!B:C,2,0),"")</f>
        <v/>
      </c>
      <c r="I1819">
        <v>10</v>
      </c>
      <c r="K1819" t="e">
        <f>VLOOKUP(G1819,Sheet3!B:E,4,0)</f>
        <v>#N/A</v>
      </c>
      <c r="O1819" s="10" t="e">
        <f t="shared" si="28"/>
        <v>#N/A</v>
      </c>
      <c r="P1819" s="11" t="e">
        <f>VLOOKUP(C1819,DE_PARA!H:I,2,0)</f>
        <v>#N/A</v>
      </c>
      <c r="Q1819" s="11" t="e">
        <f>VLOOKUP(F1819,'BASE CONTATOS'!C:D,2,0)</f>
        <v>#N/A</v>
      </c>
    </row>
    <row r="1820" spans="2:17" hidden="1" x14ac:dyDescent="0.3">
      <c r="B1820">
        <f>CSV!M1819</f>
        <v>0</v>
      </c>
      <c r="C1820">
        <f>CSV!O1819</f>
        <v>0</v>
      </c>
      <c r="D1820" s="6">
        <f>CSV!P1819</f>
        <v>0</v>
      </c>
      <c r="F1820">
        <f>CSV!K1819</f>
        <v>0</v>
      </c>
      <c r="G1820">
        <f>CSV!L1819</f>
        <v>0</v>
      </c>
      <c r="H1820" t="str">
        <f>IFERROR(VLOOKUP(G1820,Sheet3!B:C,2,0),"")</f>
        <v/>
      </c>
      <c r="I1820">
        <v>3</v>
      </c>
      <c r="K1820" t="e">
        <f>VLOOKUP(G1820,Sheet3!B:E,4,0)</f>
        <v>#N/A</v>
      </c>
      <c r="O1820" s="10" t="e">
        <f t="shared" si="28"/>
        <v>#N/A</v>
      </c>
      <c r="P1820" s="11" t="e">
        <f>VLOOKUP(C1820,DE_PARA!H:I,2,0)</f>
        <v>#N/A</v>
      </c>
      <c r="Q1820" s="11" t="e">
        <f>VLOOKUP(F1820,'BASE CONTATOS'!C:D,2,0)</f>
        <v>#N/A</v>
      </c>
    </row>
    <row r="1821" spans="2:17" hidden="1" x14ac:dyDescent="0.3">
      <c r="B1821">
        <f>CSV!M1820</f>
        <v>0</v>
      </c>
      <c r="C1821">
        <f>CSV!O1820</f>
        <v>0</v>
      </c>
      <c r="D1821" s="6">
        <f>CSV!P1820</f>
        <v>0</v>
      </c>
      <c r="F1821">
        <f>CSV!K1820</f>
        <v>0</v>
      </c>
      <c r="G1821">
        <f>CSV!L1820</f>
        <v>0</v>
      </c>
      <c r="H1821" t="str">
        <f>IFERROR(VLOOKUP(G1821,Sheet3!B:C,2,0),"")</f>
        <v/>
      </c>
      <c r="I1821">
        <v>5</v>
      </c>
      <c r="K1821" t="e">
        <f>VLOOKUP(G1821,Sheet3!B:E,4,0)</f>
        <v>#N/A</v>
      </c>
      <c r="O1821" s="10" t="e">
        <f t="shared" si="28"/>
        <v>#N/A</v>
      </c>
      <c r="P1821" s="11" t="e">
        <f>VLOOKUP(C1821,DE_PARA!H:I,2,0)</f>
        <v>#N/A</v>
      </c>
      <c r="Q1821" s="11" t="e">
        <f>VLOOKUP(F1821,'BASE CONTATOS'!C:D,2,0)</f>
        <v>#N/A</v>
      </c>
    </row>
    <row r="1822" spans="2:17" hidden="1" x14ac:dyDescent="0.3">
      <c r="B1822">
        <f>CSV!M1821</f>
        <v>0</v>
      </c>
      <c r="C1822">
        <f>CSV!O1821</f>
        <v>0</v>
      </c>
      <c r="D1822" s="6">
        <f>CSV!P1821</f>
        <v>0</v>
      </c>
      <c r="F1822">
        <f>CSV!K1821</f>
        <v>0</v>
      </c>
      <c r="G1822">
        <f>CSV!L1821</f>
        <v>0</v>
      </c>
      <c r="H1822" t="str">
        <f>IFERROR(VLOOKUP(G1822,Sheet3!B:C,2,0),"")</f>
        <v/>
      </c>
      <c r="I1822">
        <v>4</v>
      </c>
      <c r="K1822" t="e">
        <f>VLOOKUP(G1822,Sheet3!B:E,4,0)</f>
        <v>#N/A</v>
      </c>
      <c r="O1822" s="10" t="e">
        <f t="shared" si="28"/>
        <v>#N/A</v>
      </c>
      <c r="P1822" s="11" t="e">
        <f>VLOOKUP(C1822,DE_PARA!H:I,2,0)</f>
        <v>#N/A</v>
      </c>
      <c r="Q1822" s="11" t="e">
        <f>VLOOKUP(F1822,'BASE CONTATOS'!C:D,2,0)</f>
        <v>#N/A</v>
      </c>
    </row>
    <row r="1823" spans="2:17" hidden="1" x14ac:dyDescent="0.3">
      <c r="B1823">
        <f>CSV!M1822</f>
        <v>0</v>
      </c>
      <c r="C1823">
        <f>CSV!O1822</f>
        <v>0</v>
      </c>
      <c r="D1823" s="6">
        <f>CSV!P1822</f>
        <v>0</v>
      </c>
      <c r="F1823">
        <f>CSV!K1822</f>
        <v>0</v>
      </c>
      <c r="G1823">
        <f>CSV!L1822</f>
        <v>0</v>
      </c>
      <c r="H1823" t="str">
        <f>IFERROR(VLOOKUP(G1823,Sheet3!B:C,2,0),"")</f>
        <v/>
      </c>
      <c r="I1823">
        <v>9</v>
      </c>
      <c r="K1823" t="e">
        <f>VLOOKUP(G1823,Sheet3!B:E,4,0)</f>
        <v>#N/A</v>
      </c>
      <c r="O1823" s="10" t="e">
        <f t="shared" si="28"/>
        <v>#N/A</v>
      </c>
      <c r="P1823" s="11" t="e">
        <f>VLOOKUP(C1823,DE_PARA!H:I,2,0)</f>
        <v>#N/A</v>
      </c>
      <c r="Q1823" s="11" t="e">
        <f>VLOOKUP(F1823,'BASE CONTATOS'!C:D,2,0)</f>
        <v>#N/A</v>
      </c>
    </row>
    <row r="1824" spans="2:17" hidden="1" x14ac:dyDescent="0.3">
      <c r="B1824">
        <f>CSV!M1823</f>
        <v>0</v>
      </c>
      <c r="C1824">
        <f>CSV!O1823</f>
        <v>0</v>
      </c>
      <c r="D1824" s="6">
        <f>CSV!P1823</f>
        <v>0</v>
      </c>
      <c r="F1824">
        <f>CSV!K1823</f>
        <v>0</v>
      </c>
      <c r="G1824">
        <f>CSV!L1823</f>
        <v>0</v>
      </c>
      <c r="H1824" t="str">
        <f>IFERROR(VLOOKUP(G1824,Sheet3!B:C,2,0),"")</f>
        <v/>
      </c>
      <c r="I1824">
        <v>4</v>
      </c>
      <c r="K1824" t="e">
        <f>VLOOKUP(G1824,Sheet3!B:E,4,0)</f>
        <v>#N/A</v>
      </c>
      <c r="O1824" s="10" t="e">
        <f t="shared" si="28"/>
        <v>#N/A</v>
      </c>
      <c r="P1824" s="11" t="e">
        <f>VLOOKUP(C1824,DE_PARA!H:I,2,0)</f>
        <v>#N/A</v>
      </c>
      <c r="Q1824" s="11" t="e">
        <f>VLOOKUP(F1824,'BASE CONTATOS'!C:D,2,0)</f>
        <v>#N/A</v>
      </c>
    </row>
    <row r="1825" spans="2:17" hidden="1" x14ac:dyDescent="0.3">
      <c r="B1825">
        <f>CSV!M1824</f>
        <v>0</v>
      </c>
      <c r="C1825">
        <f>CSV!O1824</f>
        <v>0</v>
      </c>
      <c r="D1825" s="6">
        <f>CSV!P1824</f>
        <v>0</v>
      </c>
      <c r="F1825">
        <f>CSV!K1824</f>
        <v>0</v>
      </c>
      <c r="G1825">
        <f>CSV!L1824</f>
        <v>0</v>
      </c>
      <c r="H1825" t="str">
        <f>IFERROR(VLOOKUP(G1825,Sheet3!B:C,2,0),"")</f>
        <v/>
      </c>
      <c r="I1825">
        <v>3</v>
      </c>
      <c r="K1825" t="e">
        <f>VLOOKUP(G1825,Sheet3!B:E,4,0)</f>
        <v>#N/A</v>
      </c>
      <c r="O1825" s="10" t="e">
        <f t="shared" si="28"/>
        <v>#N/A</v>
      </c>
      <c r="P1825" s="11" t="e">
        <f>VLOOKUP(C1825,DE_PARA!H:I,2,0)</f>
        <v>#N/A</v>
      </c>
      <c r="Q1825" s="11" t="e">
        <f>VLOOKUP(F1825,'BASE CONTATOS'!C:D,2,0)</f>
        <v>#N/A</v>
      </c>
    </row>
    <row r="1826" spans="2:17" hidden="1" x14ac:dyDescent="0.3">
      <c r="B1826">
        <f>CSV!M1825</f>
        <v>0</v>
      </c>
      <c r="C1826">
        <f>CSV!O1825</f>
        <v>0</v>
      </c>
      <c r="D1826" s="6">
        <f>CSV!P1825</f>
        <v>0</v>
      </c>
      <c r="F1826">
        <f>CSV!K1825</f>
        <v>0</v>
      </c>
      <c r="G1826">
        <f>CSV!L1825</f>
        <v>0</v>
      </c>
      <c r="H1826" t="str">
        <f>IFERROR(VLOOKUP(G1826,Sheet3!B:C,2,0),"")</f>
        <v/>
      </c>
      <c r="I1826">
        <v>7</v>
      </c>
      <c r="K1826" t="e">
        <f>VLOOKUP(G1826,Sheet3!B:E,4,0)</f>
        <v>#N/A</v>
      </c>
      <c r="O1826" s="10" t="e">
        <f t="shared" si="28"/>
        <v>#N/A</v>
      </c>
      <c r="P1826" s="11" t="e">
        <f>VLOOKUP(C1826,DE_PARA!H:I,2,0)</f>
        <v>#N/A</v>
      </c>
      <c r="Q1826" s="11" t="e">
        <f>VLOOKUP(F1826,'BASE CONTATOS'!C:D,2,0)</f>
        <v>#N/A</v>
      </c>
    </row>
    <row r="1827" spans="2:17" hidden="1" x14ac:dyDescent="0.3">
      <c r="B1827">
        <f>CSV!M1826</f>
        <v>0</v>
      </c>
      <c r="C1827">
        <f>CSV!O1826</f>
        <v>0</v>
      </c>
      <c r="D1827" s="6">
        <f>CSV!P1826</f>
        <v>0</v>
      </c>
      <c r="F1827">
        <f>CSV!K1826</f>
        <v>0</v>
      </c>
      <c r="G1827">
        <f>CSV!L1826</f>
        <v>0</v>
      </c>
      <c r="H1827" t="str">
        <f>IFERROR(VLOOKUP(G1827,Sheet3!B:C,2,0),"")</f>
        <v/>
      </c>
      <c r="I1827">
        <v>6</v>
      </c>
      <c r="K1827" t="e">
        <f>VLOOKUP(G1827,Sheet3!B:E,4,0)</f>
        <v>#N/A</v>
      </c>
      <c r="O1827" s="10" t="e">
        <f t="shared" si="28"/>
        <v>#N/A</v>
      </c>
      <c r="P1827" s="11" t="e">
        <f>VLOOKUP(C1827,DE_PARA!H:I,2,0)</f>
        <v>#N/A</v>
      </c>
      <c r="Q1827" s="11" t="e">
        <f>VLOOKUP(F1827,'BASE CONTATOS'!C:D,2,0)</f>
        <v>#N/A</v>
      </c>
    </row>
    <row r="1828" spans="2:17" hidden="1" x14ac:dyDescent="0.3">
      <c r="B1828">
        <f>CSV!M1827</f>
        <v>0</v>
      </c>
      <c r="C1828">
        <f>CSV!O1827</f>
        <v>0</v>
      </c>
      <c r="D1828" s="6">
        <f>CSV!P1827</f>
        <v>0</v>
      </c>
      <c r="F1828">
        <f>CSV!K1827</f>
        <v>0</v>
      </c>
      <c r="G1828">
        <f>CSV!L1827</f>
        <v>0</v>
      </c>
      <c r="H1828" t="str">
        <f>IFERROR(VLOOKUP(G1828,Sheet3!B:C,2,0),"")</f>
        <v/>
      </c>
      <c r="I1828">
        <v>7</v>
      </c>
      <c r="K1828" t="e">
        <f>VLOOKUP(G1828,Sheet3!B:E,4,0)</f>
        <v>#N/A</v>
      </c>
      <c r="O1828" s="10" t="e">
        <f t="shared" si="28"/>
        <v>#N/A</v>
      </c>
      <c r="P1828" s="11" t="e">
        <f>VLOOKUP(C1828,DE_PARA!H:I,2,0)</f>
        <v>#N/A</v>
      </c>
      <c r="Q1828" s="11" t="e">
        <f>VLOOKUP(F1828,'BASE CONTATOS'!C:D,2,0)</f>
        <v>#N/A</v>
      </c>
    </row>
    <row r="1829" spans="2:17" hidden="1" x14ac:dyDescent="0.3">
      <c r="B1829">
        <f>CSV!M1828</f>
        <v>0</v>
      </c>
      <c r="C1829">
        <f>CSV!O1828</f>
        <v>0</v>
      </c>
      <c r="D1829" s="6">
        <f>CSV!P1828</f>
        <v>0</v>
      </c>
      <c r="F1829">
        <f>CSV!K1828</f>
        <v>0</v>
      </c>
      <c r="G1829">
        <f>CSV!L1828</f>
        <v>0</v>
      </c>
      <c r="H1829" t="str">
        <f>IFERROR(VLOOKUP(G1829,Sheet3!B:C,2,0),"")</f>
        <v/>
      </c>
      <c r="I1829">
        <v>5</v>
      </c>
      <c r="K1829" t="e">
        <f>VLOOKUP(G1829,Sheet3!B:E,4,0)</f>
        <v>#N/A</v>
      </c>
      <c r="O1829" s="10" t="e">
        <f t="shared" si="28"/>
        <v>#N/A</v>
      </c>
      <c r="P1829" s="11" t="e">
        <f>VLOOKUP(C1829,DE_PARA!H:I,2,0)</f>
        <v>#N/A</v>
      </c>
      <c r="Q1829" s="11" t="e">
        <f>VLOOKUP(F1829,'BASE CONTATOS'!C:D,2,0)</f>
        <v>#N/A</v>
      </c>
    </row>
    <row r="1830" spans="2:17" hidden="1" x14ac:dyDescent="0.3">
      <c r="B1830">
        <f>CSV!M1829</f>
        <v>0</v>
      </c>
      <c r="C1830">
        <f>CSV!O1829</f>
        <v>0</v>
      </c>
      <c r="D1830" s="6">
        <f>CSV!P1829</f>
        <v>0</v>
      </c>
      <c r="F1830">
        <f>CSV!K1829</f>
        <v>0</v>
      </c>
      <c r="G1830">
        <f>CSV!L1829</f>
        <v>0</v>
      </c>
      <c r="H1830" t="str">
        <f>IFERROR(VLOOKUP(G1830,Sheet3!B:C,2,0),"")</f>
        <v/>
      </c>
      <c r="I1830">
        <v>9</v>
      </c>
      <c r="K1830" t="e">
        <f>VLOOKUP(G1830,Sheet3!B:E,4,0)</f>
        <v>#N/A</v>
      </c>
      <c r="O1830" s="10" t="e">
        <f t="shared" si="28"/>
        <v>#N/A</v>
      </c>
      <c r="P1830" s="11" t="e">
        <f>VLOOKUP(C1830,DE_PARA!H:I,2,0)</f>
        <v>#N/A</v>
      </c>
      <c r="Q1830" s="11" t="e">
        <f>VLOOKUP(F1830,'BASE CONTATOS'!C:D,2,0)</f>
        <v>#N/A</v>
      </c>
    </row>
    <row r="1831" spans="2:17" hidden="1" x14ac:dyDescent="0.3">
      <c r="B1831">
        <f>CSV!M1830</f>
        <v>0</v>
      </c>
      <c r="C1831">
        <f>CSV!O1830</f>
        <v>0</v>
      </c>
      <c r="D1831" s="6">
        <f>CSV!P1830</f>
        <v>0</v>
      </c>
      <c r="F1831">
        <f>CSV!K1830</f>
        <v>0</v>
      </c>
      <c r="G1831">
        <f>CSV!L1830</f>
        <v>0</v>
      </c>
      <c r="H1831" t="str">
        <f>IFERROR(VLOOKUP(G1831,Sheet3!B:C,2,0),"")</f>
        <v/>
      </c>
      <c r="I1831">
        <v>10</v>
      </c>
      <c r="K1831" t="e">
        <f>VLOOKUP(G1831,Sheet3!B:E,4,0)</f>
        <v>#N/A</v>
      </c>
      <c r="O1831" s="10" t="e">
        <f t="shared" si="28"/>
        <v>#N/A</v>
      </c>
      <c r="P1831" s="11" t="e">
        <f>VLOOKUP(C1831,DE_PARA!H:I,2,0)</f>
        <v>#N/A</v>
      </c>
      <c r="Q1831" s="11" t="e">
        <f>VLOOKUP(F1831,'BASE CONTATOS'!C:D,2,0)</f>
        <v>#N/A</v>
      </c>
    </row>
    <row r="1832" spans="2:17" hidden="1" x14ac:dyDescent="0.3">
      <c r="B1832">
        <f>CSV!M1831</f>
        <v>0</v>
      </c>
      <c r="C1832">
        <f>CSV!O1831</f>
        <v>0</v>
      </c>
      <c r="D1832" s="6">
        <f>CSV!P1831</f>
        <v>0</v>
      </c>
      <c r="F1832">
        <f>CSV!K1831</f>
        <v>0</v>
      </c>
      <c r="G1832">
        <f>CSV!L1831</f>
        <v>0</v>
      </c>
      <c r="H1832" t="str">
        <f>IFERROR(VLOOKUP(G1832,Sheet3!B:C,2,0),"")</f>
        <v/>
      </c>
      <c r="I1832">
        <v>4</v>
      </c>
      <c r="K1832" t="e">
        <f>VLOOKUP(G1832,Sheet3!B:E,4,0)</f>
        <v>#N/A</v>
      </c>
      <c r="O1832" s="10" t="e">
        <f t="shared" si="28"/>
        <v>#N/A</v>
      </c>
      <c r="P1832" s="11" t="e">
        <f>VLOOKUP(C1832,DE_PARA!H:I,2,0)</f>
        <v>#N/A</v>
      </c>
      <c r="Q1832" s="11" t="e">
        <f>VLOOKUP(F1832,'BASE CONTATOS'!C:D,2,0)</f>
        <v>#N/A</v>
      </c>
    </row>
    <row r="1833" spans="2:17" hidden="1" x14ac:dyDescent="0.3">
      <c r="B1833">
        <f>CSV!M1832</f>
        <v>0</v>
      </c>
      <c r="C1833">
        <f>CSV!O1832</f>
        <v>0</v>
      </c>
      <c r="D1833" s="6">
        <f>CSV!P1832</f>
        <v>0</v>
      </c>
      <c r="F1833">
        <f>CSV!K1832</f>
        <v>0</v>
      </c>
      <c r="G1833">
        <f>CSV!L1832</f>
        <v>0</v>
      </c>
      <c r="H1833" t="str">
        <f>IFERROR(VLOOKUP(G1833,Sheet3!B:C,2,0),"")</f>
        <v/>
      </c>
      <c r="I1833">
        <v>2</v>
      </c>
      <c r="K1833" t="e">
        <f>VLOOKUP(G1833,Sheet3!B:E,4,0)</f>
        <v>#N/A</v>
      </c>
      <c r="O1833" s="10" t="e">
        <f t="shared" si="28"/>
        <v>#N/A</v>
      </c>
      <c r="P1833" s="11" t="e">
        <f>VLOOKUP(C1833,DE_PARA!H:I,2,0)</f>
        <v>#N/A</v>
      </c>
      <c r="Q1833" s="11" t="e">
        <f>VLOOKUP(F1833,'BASE CONTATOS'!C:D,2,0)</f>
        <v>#N/A</v>
      </c>
    </row>
    <row r="1834" spans="2:17" hidden="1" x14ac:dyDescent="0.3">
      <c r="B1834">
        <f>CSV!M1833</f>
        <v>0</v>
      </c>
      <c r="C1834">
        <f>CSV!O1833</f>
        <v>0</v>
      </c>
      <c r="D1834" s="6">
        <f>CSV!P1833</f>
        <v>0</v>
      </c>
      <c r="F1834">
        <f>CSV!K1833</f>
        <v>0</v>
      </c>
      <c r="G1834">
        <f>CSV!L1833</f>
        <v>0</v>
      </c>
      <c r="H1834" t="str">
        <f>IFERROR(VLOOKUP(G1834,Sheet3!B:C,2,0),"")</f>
        <v/>
      </c>
      <c r="I1834">
        <v>1</v>
      </c>
      <c r="K1834" t="e">
        <f>VLOOKUP(G1834,Sheet3!B:E,4,0)</f>
        <v>#N/A</v>
      </c>
      <c r="O1834" s="10" t="e">
        <f t="shared" si="28"/>
        <v>#N/A</v>
      </c>
      <c r="P1834" s="11" t="e">
        <f>VLOOKUP(C1834,DE_PARA!H:I,2,0)</f>
        <v>#N/A</v>
      </c>
      <c r="Q1834" s="11" t="e">
        <f>VLOOKUP(F1834,'BASE CONTATOS'!C:D,2,0)</f>
        <v>#N/A</v>
      </c>
    </row>
    <row r="1835" spans="2:17" hidden="1" x14ac:dyDescent="0.3">
      <c r="B1835">
        <f>CSV!M1834</f>
        <v>0</v>
      </c>
      <c r="C1835">
        <f>CSV!O1834</f>
        <v>0</v>
      </c>
      <c r="D1835" s="6">
        <f>CSV!P1834</f>
        <v>0</v>
      </c>
      <c r="F1835">
        <f>CSV!K1834</f>
        <v>0</v>
      </c>
      <c r="G1835">
        <f>CSV!L1834</f>
        <v>0</v>
      </c>
      <c r="H1835" t="str">
        <f>IFERROR(VLOOKUP(G1835,Sheet3!B:C,2,0),"")</f>
        <v/>
      </c>
      <c r="I1835">
        <v>7</v>
      </c>
      <c r="K1835" t="e">
        <f>VLOOKUP(G1835,Sheet3!B:E,4,0)</f>
        <v>#N/A</v>
      </c>
      <c r="O1835" s="10" t="e">
        <f t="shared" si="28"/>
        <v>#N/A</v>
      </c>
      <c r="P1835" s="11" t="e">
        <f>VLOOKUP(C1835,DE_PARA!H:I,2,0)</f>
        <v>#N/A</v>
      </c>
      <c r="Q1835" s="11" t="e">
        <f>VLOOKUP(F1835,'BASE CONTATOS'!C:D,2,0)</f>
        <v>#N/A</v>
      </c>
    </row>
    <row r="1836" spans="2:17" hidden="1" x14ac:dyDescent="0.3">
      <c r="B1836">
        <f>CSV!M1835</f>
        <v>0</v>
      </c>
      <c r="C1836">
        <f>CSV!O1835</f>
        <v>0</v>
      </c>
      <c r="D1836" s="6">
        <f>CSV!P1835</f>
        <v>0</v>
      </c>
      <c r="F1836">
        <f>CSV!K1835</f>
        <v>0</v>
      </c>
      <c r="G1836">
        <f>CSV!L1835</f>
        <v>0</v>
      </c>
      <c r="H1836" t="str">
        <f>IFERROR(VLOOKUP(G1836,Sheet3!B:C,2,0),"")</f>
        <v/>
      </c>
      <c r="I1836">
        <v>1</v>
      </c>
      <c r="K1836" t="e">
        <f>VLOOKUP(G1836,Sheet3!B:E,4,0)</f>
        <v>#N/A</v>
      </c>
      <c r="O1836" s="10" t="e">
        <f t="shared" si="28"/>
        <v>#N/A</v>
      </c>
      <c r="P1836" s="11" t="e">
        <f>VLOOKUP(C1836,DE_PARA!H:I,2,0)</f>
        <v>#N/A</v>
      </c>
      <c r="Q1836" s="11" t="e">
        <f>VLOOKUP(F1836,'BASE CONTATOS'!C:D,2,0)</f>
        <v>#N/A</v>
      </c>
    </row>
    <row r="1837" spans="2:17" hidden="1" x14ac:dyDescent="0.3">
      <c r="B1837">
        <f>CSV!M1836</f>
        <v>0</v>
      </c>
      <c r="C1837">
        <f>CSV!O1836</f>
        <v>0</v>
      </c>
      <c r="D1837" s="6">
        <f>CSV!P1836</f>
        <v>0</v>
      </c>
      <c r="F1837">
        <f>CSV!K1836</f>
        <v>0</v>
      </c>
      <c r="G1837">
        <f>CSV!L1836</f>
        <v>0</v>
      </c>
      <c r="H1837" t="str">
        <f>IFERROR(VLOOKUP(G1837,Sheet3!B:C,2,0),"")</f>
        <v/>
      </c>
      <c r="I1837">
        <v>9</v>
      </c>
      <c r="K1837" t="e">
        <f>VLOOKUP(G1837,Sheet3!B:E,4,0)</f>
        <v>#N/A</v>
      </c>
      <c r="O1837" s="10" t="e">
        <f t="shared" si="28"/>
        <v>#N/A</v>
      </c>
      <c r="P1837" s="11" t="e">
        <f>VLOOKUP(C1837,DE_PARA!H:I,2,0)</f>
        <v>#N/A</v>
      </c>
      <c r="Q1837" s="11" t="e">
        <f>VLOOKUP(F1837,'BASE CONTATOS'!C:D,2,0)</f>
        <v>#N/A</v>
      </c>
    </row>
    <row r="1838" spans="2:17" hidden="1" x14ac:dyDescent="0.3">
      <c r="B1838">
        <f>CSV!M1837</f>
        <v>0</v>
      </c>
      <c r="C1838">
        <f>CSV!O1837</f>
        <v>0</v>
      </c>
      <c r="D1838" s="6">
        <f>CSV!P1837</f>
        <v>0</v>
      </c>
      <c r="F1838">
        <f>CSV!K1837</f>
        <v>0</v>
      </c>
      <c r="G1838">
        <f>CSV!L1837</f>
        <v>0</v>
      </c>
      <c r="H1838" t="str">
        <f>IFERROR(VLOOKUP(G1838,Sheet3!B:C,2,0),"")</f>
        <v/>
      </c>
      <c r="I1838">
        <v>8</v>
      </c>
      <c r="K1838" t="e">
        <f>VLOOKUP(G1838,Sheet3!B:E,4,0)</f>
        <v>#N/A</v>
      </c>
      <c r="O1838" s="10" t="e">
        <f t="shared" si="28"/>
        <v>#N/A</v>
      </c>
      <c r="P1838" s="11" t="e">
        <f>VLOOKUP(C1838,DE_PARA!H:I,2,0)</f>
        <v>#N/A</v>
      </c>
      <c r="Q1838" s="11" t="e">
        <f>VLOOKUP(F1838,'BASE CONTATOS'!C:D,2,0)</f>
        <v>#N/A</v>
      </c>
    </row>
    <row r="1839" spans="2:17" hidden="1" x14ac:dyDescent="0.3">
      <c r="B1839">
        <f>CSV!M1838</f>
        <v>0</v>
      </c>
      <c r="C1839">
        <f>CSV!O1838</f>
        <v>0</v>
      </c>
      <c r="D1839" s="6">
        <f>CSV!P1838</f>
        <v>0</v>
      </c>
      <c r="F1839">
        <f>CSV!K1838</f>
        <v>0</v>
      </c>
      <c r="G1839">
        <f>CSV!L1838</f>
        <v>0</v>
      </c>
      <c r="H1839" t="str">
        <f>IFERROR(VLOOKUP(G1839,Sheet3!B:C,2,0),"")</f>
        <v/>
      </c>
      <c r="I1839">
        <v>4</v>
      </c>
      <c r="K1839" t="e">
        <f>VLOOKUP(G1839,Sheet3!B:E,4,0)</f>
        <v>#N/A</v>
      </c>
      <c r="O1839" s="10" t="e">
        <f t="shared" si="28"/>
        <v>#N/A</v>
      </c>
      <c r="P1839" s="11" t="e">
        <f>VLOOKUP(C1839,DE_PARA!H:I,2,0)</f>
        <v>#N/A</v>
      </c>
      <c r="Q1839" s="11" t="e">
        <f>VLOOKUP(F1839,'BASE CONTATOS'!C:D,2,0)</f>
        <v>#N/A</v>
      </c>
    </row>
    <row r="1840" spans="2:17" hidden="1" x14ac:dyDescent="0.3">
      <c r="B1840">
        <f>CSV!M1839</f>
        <v>0</v>
      </c>
      <c r="C1840">
        <f>CSV!O1839</f>
        <v>0</v>
      </c>
      <c r="D1840" s="6">
        <f>CSV!P1839</f>
        <v>0</v>
      </c>
      <c r="F1840">
        <f>CSV!K1839</f>
        <v>0</v>
      </c>
      <c r="G1840">
        <f>CSV!L1839</f>
        <v>0</v>
      </c>
      <c r="H1840" t="str">
        <f>IFERROR(VLOOKUP(G1840,Sheet3!B:C,2,0),"")</f>
        <v/>
      </c>
      <c r="I1840">
        <v>10</v>
      </c>
      <c r="K1840" t="e">
        <f>VLOOKUP(G1840,Sheet3!B:E,4,0)</f>
        <v>#N/A</v>
      </c>
      <c r="O1840" s="10" t="e">
        <f t="shared" si="28"/>
        <v>#N/A</v>
      </c>
      <c r="P1840" s="11" t="e">
        <f>VLOOKUP(C1840,DE_PARA!H:I,2,0)</f>
        <v>#N/A</v>
      </c>
      <c r="Q1840" s="11" t="e">
        <f>VLOOKUP(F1840,'BASE CONTATOS'!C:D,2,0)</f>
        <v>#N/A</v>
      </c>
    </row>
    <row r="1841" spans="2:17" hidden="1" x14ac:dyDescent="0.3">
      <c r="B1841">
        <f>CSV!M1840</f>
        <v>0</v>
      </c>
      <c r="C1841">
        <f>CSV!O1840</f>
        <v>0</v>
      </c>
      <c r="D1841" s="6">
        <f>CSV!P1840</f>
        <v>0</v>
      </c>
      <c r="F1841">
        <f>CSV!K1840</f>
        <v>0</v>
      </c>
      <c r="G1841">
        <f>CSV!L1840</f>
        <v>0</v>
      </c>
      <c r="H1841" t="str">
        <f>IFERROR(VLOOKUP(G1841,Sheet3!B:C,2,0),"")</f>
        <v/>
      </c>
      <c r="I1841">
        <v>10</v>
      </c>
      <c r="K1841" t="e">
        <f>VLOOKUP(G1841,Sheet3!B:E,4,0)</f>
        <v>#N/A</v>
      </c>
      <c r="O1841" s="10" t="e">
        <f t="shared" si="28"/>
        <v>#N/A</v>
      </c>
      <c r="P1841" s="11" t="e">
        <f>VLOOKUP(C1841,DE_PARA!H:I,2,0)</f>
        <v>#N/A</v>
      </c>
      <c r="Q1841" s="11" t="e">
        <f>VLOOKUP(F1841,'BASE CONTATOS'!C:D,2,0)</f>
        <v>#N/A</v>
      </c>
    </row>
    <row r="1842" spans="2:17" hidden="1" x14ac:dyDescent="0.3">
      <c r="B1842">
        <f>CSV!M1841</f>
        <v>0</v>
      </c>
      <c r="C1842">
        <f>CSV!O1841</f>
        <v>0</v>
      </c>
      <c r="D1842" s="6">
        <f>CSV!P1841</f>
        <v>0</v>
      </c>
      <c r="F1842">
        <f>CSV!K1841</f>
        <v>0</v>
      </c>
      <c r="G1842">
        <f>CSV!L1841</f>
        <v>0</v>
      </c>
      <c r="H1842" t="str">
        <f>IFERROR(VLOOKUP(G1842,Sheet3!B:C,2,0),"")</f>
        <v/>
      </c>
      <c r="I1842">
        <v>4</v>
      </c>
      <c r="K1842" t="e">
        <f>VLOOKUP(G1842,Sheet3!B:E,4,0)</f>
        <v>#N/A</v>
      </c>
      <c r="O1842" s="10" t="e">
        <f t="shared" si="28"/>
        <v>#N/A</v>
      </c>
      <c r="P1842" s="11" t="e">
        <f>VLOOKUP(C1842,DE_PARA!H:I,2,0)</f>
        <v>#N/A</v>
      </c>
      <c r="Q1842" s="11" t="e">
        <f>VLOOKUP(F1842,'BASE CONTATOS'!C:D,2,0)</f>
        <v>#N/A</v>
      </c>
    </row>
    <row r="1843" spans="2:17" hidden="1" x14ac:dyDescent="0.3">
      <c r="B1843">
        <f>CSV!M1842</f>
        <v>0</v>
      </c>
      <c r="C1843">
        <f>CSV!O1842</f>
        <v>0</v>
      </c>
      <c r="D1843" s="6">
        <f>CSV!P1842</f>
        <v>0</v>
      </c>
      <c r="F1843">
        <f>CSV!K1842</f>
        <v>0</v>
      </c>
      <c r="G1843">
        <f>CSV!L1842</f>
        <v>0</v>
      </c>
      <c r="H1843" t="str">
        <f>IFERROR(VLOOKUP(G1843,Sheet3!B:C,2,0),"")</f>
        <v/>
      </c>
      <c r="I1843">
        <v>3</v>
      </c>
      <c r="K1843" t="e">
        <f>VLOOKUP(G1843,Sheet3!B:E,4,0)</f>
        <v>#N/A</v>
      </c>
      <c r="O1843" s="10" t="e">
        <f t="shared" si="28"/>
        <v>#N/A</v>
      </c>
      <c r="P1843" s="11" t="e">
        <f>VLOOKUP(C1843,DE_PARA!H:I,2,0)</f>
        <v>#N/A</v>
      </c>
      <c r="Q1843" s="11" t="e">
        <f>VLOOKUP(F1843,'BASE CONTATOS'!C:D,2,0)</f>
        <v>#N/A</v>
      </c>
    </row>
    <row r="1844" spans="2:17" hidden="1" x14ac:dyDescent="0.3">
      <c r="B1844">
        <f>CSV!M1843</f>
        <v>0</v>
      </c>
      <c r="C1844">
        <f>CSV!O1843</f>
        <v>0</v>
      </c>
      <c r="D1844" s="6">
        <f>CSV!P1843</f>
        <v>0</v>
      </c>
      <c r="F1844">
        <f>CSV!K1843</f>
        <v>0</v>
      </c>
      <c r="G1844">
        <f>CSV!L1843</f>
        <v>0</v>
      </c>
      <c r="H1844" t="str">
        <f>IFERROR(VLOOKUP(G1844,Sheet3!B:C,2,0),"")</f>
        <v/>
      </c>
      <c r="I1844">
        <v>1</v>
      </c>
      <c r="K1844" t="e">
        <f>VLOOKUP(G1844,Sheet3!B:E,4,0)</f>
        <v>#N/A</v>
      </c>
      <c r="O1844" s="10" t="e">
        <f t="shared" si="28"/>
        <v>#N/A</v>
      </c>
      <c r="P1844" s="11" t="e">
        <f>VLOOKUP(C1844,DE_PARA!H:I,2,0)</f>
        <v>#N/A</v>
      </c>
      <c r="Q1844" s="11" t="e">
        <f>VLOOKUP(F1844,'BASE CONTATOS'!C:D,2,0)</f>
        <v>#N/A</v>
      </c>
    </row>
    <row r="1845" spans="2:17" hidden="1" x14ac:dyDescent="0.3">
      <c r="B1845">
        <f>CSV!M1844</f>
        <v>0</v>
      </c>
      <c r="C1845">
        <f>CSV!O1844</f>
        <v>0</v>
      </c>
      <c r="D1845" s="6">
        <f>CSV!P1844</f>
        <v>0</v>
      </c>
      <c r="F1845">
        <f>CSV!K1844</f>
        <v>0</v>
      </c>
      <c r="G1845">
        <f>CSV!L1844</f>
        <v>0</v>
      </c>
      <c r="H1845" t="str">
        <f>IFERROR(VLOOKUP(G1845,Sheet3!B:C,2,0),"")</f>
        <v/>
      </c>
      <c r="I1845">
        <v>10</v>
      </c>
      <c r="K1845" t="e">
        <f>VLOOKUP(G1845,Sheet3!B:E,4,0)</f>
        <v>#N/A</v>
      </c>
      <c r="O1845" s="10" t="e">
        <f t="shared" si="28"/>
        <v>#N/A</v>
      </c>
      <c r="P1845" s="11" t="e">
        <f>VLOOKUP(C1845,DE_PARA!H:I,2,0)</f>
        <v>#N/A</v>
      </c>
      <c r="Q1845" s="11" t="e">
        <f>VLOOKUP(F1845,'BASE CONTATOS'!C:D,2,0)</f>
        <v>#N/A</v>
      </c>
    </row>
    <row r="1846" spans="2:17" hidden="1" x14ac:dyDescent="0.3">
      <c r="B1846">
        <f>CSV!M1845</f>
        <v>0</v>
      </c>
      <c r="C1846">
        <f>CSV!O1845</f>
        <v>0</v>
      </c>
      <c r="D1846" s="6">
        <f>CSV!P1845</f>
        <v>0</v>
      </c>
      <c r="F1846">
        <f>CSV!K1845</f>
        <v>0</v>
      </c>
      <c r="G1846">
        <f>CSV!L1845</f>
        <v>0</v>
      </c>
      <c r="H1846" t="str">
        <f>IFERROR(VLOOKUP(G1846,Sheet3!B:C,2,0),"")</f>
        <v/>
      </c>
      <c r="I1846">
        <v>5</v>
      </c>
      <c r="K1846" t="e">
        <f>VLOOKUP(G1846,Sheet3!B:E,4,0)</f>
        <v>#N/A</v>
      </c>
      <c r="O1846" s="10" t="e">
        <f t="shared" si="28"/>
        <v>#N/A</v>
      </c>
      <c r="P1846" s="11" t="e">
        <f>VLOOKUP(C1846,DE_PARA!H:I,2,0)</f>
        <v>#N/A</v>
      </c>
      <c r="Q1846" s="11" t="e">
        <f>VLOOKUP(F1846,'BASE CONTATOS'!C:D,2,0)</f>
        <v>#N/A</v>
      </c>
    </row>
    <row r="1847" spans="2:17" hidden="1" x14ac:dyDescent="0.3">
      <c r="B1847">
        <f>CSV!M1846</f>
        <v>0</v>
      </c>
      <c r="C1847">
        <f>CSV!O1846</f>
        <v>0</v>
      </c>
      <c r="D1847" s="6">
        <f>CSV!P1846</f>
        <v>0</v>
      </c>
      <c r="F1847">
        <f>CSV!K1846</f>
        <v>0</v>
      </c>
      <c r="G1847">
        <f>CSV!L1846</f>
        <v>0</v>
      </c>
      <c r="H1847" t="str">
        <f>IFERROR(VLOOKUP(G1847,Sheet3!B:C,2,0),"")</f>
        <v/>
      </c>
      <c r="I1847">
        <v>2</v>
      </c>
      <c r="K1847" t="e">
        <f>VLOOKUP(G1847,Sheet3!B:E,4,0)</f>
        <v>#N/A</v>
      </c>
      <c r="O1847" s="10" t="e">
        <f t="shared" si="28"/>
        <v>#N/A</v>
      </c>
      <c r="P1847" s="11" t="e">
        <f>VLOOKUP(C1847,DE_PARA!H:I,2,0)</f>
        <v>#N/A</v>
      </c>
      <c r="Q1847" s="11" t="e">
        <f>VLOOKUP(F1847,'BASE CONTATOS'!C:D,2,0)</f>
        <v>#N/A</v>
      </c>
    </row>
    <row r="1848" spans="2:17" hidden="1" x14ac:dyDescent="0.3">
      <c r="B1848">
        <f>CSV!M1847</f>
        <v>0</v>
      </c>
      <c r="C1848">
        <f>CSV!O1847</f>
        <v>0</v>
      </c>
      <c r="D1848" s="6">
        <f>CSV!P1847</f>
        <v>0</v>
      </c>
      <c r="F1848">
        <f>CSV!K1847</f>
        <v>0</v>
      </c>
      <c r="G1848">
        <f>CSV!L1847</f>
        <v>0</v>
      </c>
      <c r="H1848" t="str">
        <f>IFERROR(VLOOKUP(G1848,Sheet3!B:C,2,0),"")</f>
        <v/>
      </c>
      <c r="I1848">
        <v>2</v>
      </c>
      <c r="K1848" t="e">
        <f>VLOOKUP(G1848,Sheet3!B:E,4,0)</f>
        <v>#N/A</v>
      </c>
      <c r="O1848" s="10" t="e">
        <f t="shared" si="28"/>
        <v>#N/A</v>
      </c>
      <c r="P1848" s="11" t="e">
        <f>VLOOKUP(C1848,DE_PARA!H:I,2,0)</f>
        <v>#N/A</v>
      </c>
      <c r="Q1848" s="11" t="e">
        <f>VLOOKUP(F1848,'BASE CONTATOS'!C:D,2,0)</f>
        <v>#N/A</v>
      </c>
    </row>
    <row r="1849" spans="2:17" hidden="1" x14ac:dyDescent="0.3">
      <c r="B1849">
        <f>CSV!M1848</f>
        <v>0</v>
      </c>
      <c r="C1849">
        <f>CSV!O1848</f>
        <v>0</v>
      </c>
      <c r="D1849" s="6">
        <f>CSV!P1848</f>
        <v>0</v>
      </c>
      <c r="F1849">
        <f>CSV!K1848</f>
        <v>0</v>
      </c>
      <c r="G1849">
        <f>CSV!L1848</f>
        <v>0</v>
      </c>
      <c r="H1849" t="str">
        <f>IFERROR(VLOOKUP(G1849,Sheet3!B:C,2,0),"")</f>
        <v/>
      </c>
      <c r="I1849">
        <v>9</v>
      </c>
      <c r="K1849" t="e">
        <f>VLOOKUP(G1849,Sheet3!B:E,4,0)</f>
        <v>#N/A</v>
      </c>
      <c r="O1849" s="10" t="e">
        <f t="shared" si="28"/>
        <v>#N/A</v>
      </c>
      <c r="P1849" s="11" t="e">
        <f>VLOOKUP(C1849,DE_PARA!H:I,2,0)</f>
        <v>#N/A</v>
      </c>
      <c r="Q1849" s="11" t="e">
        <f>VLOOKUP(F1849,'BASE CONTATOS'!C:D,2,0)</f>
        <v>#N/A</v>
      </c>
    </row>
    <row r="1850" spans="2:17" hidden="1" x14ac:dyDescent="0.3">
      <c r="B1850">
        <f>CSV!M1849</f>
        <v>0</v>
      </c>
      <c r="C1850">
        <f>CSV!O1849</f>
        <v>0</v>
      </c>
      <c r="D1850" s="6">
        <f>CSV!P1849</f>
        <v>0</v>
      </c>
      <c r="F1850">
        <f>CSV!K1849</f>
        <v>0</v>
      </c>
      <c r="G1850">
        <f>CSV!L1849</f>
        <v>0</v>
      </c>
      <c r="H1850" t="str">
        <f>IFERROR(VLOOKUP(G1850,Sheet3!B:C,2,0),"")</f>
        <v/>
      </c>
      <c r="I1850">
        <v>5</v>
      </c>
      <c r="K1850" t="e">
        <f>VLOOKUP(G1850,Sheet3!B:E,4,0)</f>
        <v>#N/A</v>
      </c>
      <c r="O1850" s="10" t="e">
        <f t="shared" si="28"/>
        <v>#N/A</v>
      </c>
      <c r="P1850" s="11" t="e">
        <f>VLOOKUP(C1850,DE_PARA!H:I,2,0)</f>
        <v>#N/A</v>
      </c>
      <c r="Q1850" s="11" t="e">
        <f>VLOOKUP(F1850,'BASE CONTATOS'!C:D,2,0)</f>
        <v>#N/A</v>
      </c>
    </row>
    <row r="1851" spans="2:17" hidden="1" x14ac:dyDescent="0.3">
      <c r="B1851">
        <f>CSV!M1850</f>
        <v>0</v>
      </c>
      <c r="C1851">
        <f>CSV!O1850</f>
        <v>0</v>
      </c>
      <c r="D1851" s="6">
        <f>CSV!P1850</f>
        <v>0</v>
      </c>
      <c r="F1851">
        <f>CSV!K1850</f>
        <v>0</v>
      </c>
      <c r="G1851">
        <f>CSV!L1850</f>
        <v>0</v>
      </c>
      <c r="H1851" t="str">
        <f>IFERROR(VLOOKUP(G1851,Sheet3!B:C,2,0),"")</f>
        <v/>
      </c>
      <c r="I1851">
        <v>3</v>
      </c>
      <c r="K1851" t="e">
        <f>VLOOKUP(G1851,Sheet3!B:E,4,0)</f>
        <v>#N/A</v>
      </c>
      <c r="O1851" s="10" t="e">
        <f t="shared" si="28"/>
        <v>#N/A</v>
      </c>
      <c r="P1851" s="11" t="e">
        <f>VLOOKUP(C1851,DE_PARA!H:I,2,0)</f>
        <v>#N/A</v>
      </c>
      <c r="Q1851" s="11" t="e">
        <f>VLOOKUP(F1851,'BASE CONTATOS'!C:D,2,0)</f>
        <v>#N/A</v>
      </c>
    </row>
    <row r="1852" spans="2:17" hidden="1" x14ac:dyDescent="0.3">
      <c r="B1852">
        <f>CSV!M1851</f>
        <v>0</v>
      </c>
      <c r="C1852">
        <f>CSV!O1851</f>
        <v>0</v>
      </c>
      <c r="D1852" s="6">
        <f>CSV!P1851</f>
        <v>0</v>
      </c>
      <c r="F1852">
        <f>CSV!K1851</f>
        <v>0</v>
      </c>
      <c r="G1852">
        <f>CSV!L1851</f>
        <v>0</v>
      </c>
      <c r="H1852" t="str">
        <f>IFERROR(VLOOKUP(G1852,Sheet3!B:C,2,0),"")</f>
        <v/>
      </c>
      <c r="I1852">
        <v>4</v>
      </c>
      <c r="K1852" t="e">
        <f>VLOOKUP(G1852,Sheet3!B:E,4,0)</f>
        <v>#N/A</v>
      </c>
      <c r="O1852" s="10" t="e">
        <f t="shared" si="28"/>
        <v>#N/A</v>
      </c>
      <c r="P1852" s="11" t="e">
        <f>VLOOKUP(C1852,DE_PARA!H:I,2,0)</f>
        <v>#N/A</v>
      </c>
      <c r="Q1852" s="11" t="e">
        <f>VLOOKUP(F1852,'BASE CONTATOS'!C:D,2,0)</f>
        <v>#N/A</v>
      </c>
    </row>
    <row r="1853" spans="2:17" hidden="1" x14ac:dyDescent="0.3">
      <c r="B1853">
        <f>CSV!M1852</f>
        <v>0</v>
      </c>
      <c r="C1853">
        <f>CSV!O1852</f>
        <v>0</v>
      </c>
      <c r="D1853" s="6">
        <f>CSV!P1852</f>
        <v>0</v>
      </c>
      <c r="F1853">
        <f>CSV!K1852</f>
        <v>0</v>
      </c>
      <c r="G1853">
        <f>CSV!L1852</f>
        <v>0</v>
      </c>
      <c r="H1853" t="str">
        <f>IFERROR(VLOOKUP(G1853,Sheet3!B:C,2,0),"")</f>
        <v/>
      </c>
      <c r="I1853">
        <v>3</v>
      </c>
      <c r="K1853" t="e">
        <f>VLOOKUP(G1853,Sheet3!B:E,4,0)</f>
        <v>#N/A</v>
      </c>
      <c r="O1853" s="10" t="e">
        <f t="shared" si="28"/>
        <v>#N/A</v>
      </c>
      <c r="P1853" s="11" t="e">
        <f>VLOOKUP(C1853,DE_PARA!H:I,2,0)</f>
        <v>#N/A</v>
      </c>
      <c r="Q1853" s="11" t="e">
        <f>VLOOKUP(F1853,'BASE CONTATOS'!C:D,2,0)</f>
        <v>#N/A</v>
      </c>
    </row>
    <row r="1854" spans="2:17" hidden="1" x14ac:dyDescent="0.3">
      <c r="B1854">
        <f>CSV!M1853</f>
        <v>0</v>
      </c>
      <c r="C1854">
        <f>CSV!O1853</f>
        <v>0</v>
      </c>
      <c r="D1854" s="6">
        <f>CSV!P1853</f>
        <v>0</v>
      </c>
      <c r="F1854">
        <f>CSV!K1853</f>
        <v>0</v>
      </c>
      <c r="G1854">
        <f>CSV!L1853</f>
        <v>0</v>
      </c>
      <c r="H1854" t="str">
        <f>IFERROR(VLOOKUP(G1854,Sheet3!B:C,2,0),"")</f>
        <v/>
      </c>
      <c r="I1854">
        <v>2</v>
      </c>
      <c r="K1854" t="e">
        <f>VLOOKUP(G1854,Sheet3!B:E,4,0)</f>
        <v>#N/A</v>
      </c>
      <c r="O1854" s="10" t="e">
        <f t="shared" si="28"/>
        <v>#N/A</v>
      </c>
      <c r="P1854" s="11" t="e">
        <f>VLOOKUP(C1854,DE_PARA!H:I,2,0)</f>
        <v>#N/A</v>
      </c>
      <c r="Q1854" s="11" t="e">
        <f>VLOOKUP(F1854,'BASE CONTATOS'!C:D,2,0)</f>
        <v>#N/A</v>
      </c>
    </row>
    <row r="1855" spans="2:17" hidden="1" x14ac:dyDescent="0.3">
      <c r="B1855">
        <f>CSV!M1854</f>
        <v>0</v>
      </c>
      <c r="C1855">
        <f>CSV!O1854</f>
        <v>0</v>
      </c>
      <c r="D1855" s="6">
        <f>CSV!P1854</f>
        <v>0</v>
      </c>
      <c r="F1855">
        <f>CSV!K1854</f>
        <v>0</v>
      </c>
      <c r="G1855">
        <f>CSV!L1854</f>
        <v>0</v>
      </c>
      <c r="H1855" t="str">
        <f>IFERROR(VLOOKUP(G1855,Sheet3!B:C,2,0),"")</f>
        <v/>
      </c>
      <c r="I1855">
        <v>5</v>
      </c>
      <c r="K1855" t="e">
        <f>VLOOKUP(G1855,Sheet3!B:E,4,0)</f>
        <v>#N/A</v>
      </c>
      <c r="O1855" s="10" t="e">
        <f t="shared" si="28"/>
        <v>#N/A</v>
      </c>
      <c r="P1855" s="11" t="e">
        <f>VLOOKUP(C1855,DE_PARA!H:I,2,0)</f>
        <v>#N/A</v>
      </c>
      <c r="Q1855" s="11" t="e">
        <f>VLOOKUP(F1855,'BASE CONTATOS'!C:D,2,0)</f>
        <v>#N/A</v>
      </c>
    </row>
    <row r="1856" spans="2:17" hidden="1" x14ac:dyDescent="0.3">
      <c r="B1856">
        <f>CSV!M1855</f>
        <v>0</v>
      </c>
      <c r="C1856">
        <f>CSV!O1855</f>
        <v>0</v>
      </c>
      <c r="D1856" s="6">
        <f>CSV!P1855</f>
        <v>0</v>
      </c>
      <c r="F1856">
        <f>CSV!K1855</f>
        <v>0</v>
      </c>
      <c r="G1856">
        <f>CSV!L1855</f>
        <v>0</v>
      </c>
      <c r="H1856" t="str">
        <f>IFERROR(VLOOKUP(G1856,Sheet3!B:C,2,0),"")</f>
        <v/>
      </c>
      <c r="I1856">
        <v>4</v>
      </c>
      <c r="K1856" t="e">
        <f>VLOOKUP(G1856,Sheet3!B:E,4,0)</f>
        <v>#N/A</v>
      </c>
      <c r="O1856" s="10" t="e">
        <f t="shared" si="28"/>
        <v>#N/A</v>
      </c>
      <c r="P1856" s="11" t="e">
        <f>VLOOKUP(C1856,DE_PARA!H:I,2,0)</f>
        <v>#N/A</v>
      </c>
      <c r="Q1856" s="11" t="e">
        <f>VLOOKUP(F1856,'BASE CONTATOS'!C:D,2,0)</f>
        <v>#N/A</v>
      </c>
    </row>
    <row r="1857" spans="2:17" hidden="1" x14ac:dyDescent="0.3">
      <c r="B1857">
        <f>CSV!M1856</f>
        <v>0</v>
      </c>
      <c r="C1857">
        <f>CSV!O1856</f>
        <v>0</v>
      </c>
      <c r="D1857" s="6">
        <f>CSV!P1856</f>
        <v>0</v>
      </c>
      <c r="F1857">
        <f>CSV!K1856</f>
        <v>0</v>
      </c>
      <c r="G1857">
        <f>CSV!L1856</f>
        <v>0</v>
      </c>
      <c r="H1857" t="str">
        <f>IFERROR(VLOOKUP(G1857,Sheet3!B:C,2,0),"")</f>
        <v/>
      </c>
      <c r="I1857">
        <v>3</v>
      </c>
      <c r="K1857" t="e">
        <f>VLOOKUP(G1857,Sheet3!B:E,4,0)</f>
        <v>#N/A</v>
      </c>
      <c r="O1857" s="10" t="e">
        <f t="shared" si="28"/>
        <v>#N/A</v>
      </c>
      <c r="P1857" s="11" t="e">
        <f>VLOOKUP(C1857,DE_PARA!H:I,2,0)</f>
        <v>#N/A</v>
      </c>
      <c r="Q1857" s="11" t="e">
        <f>VLOOKUP(F1857,'BASE CONTATOS'!C:D,2,0)</f>
        <v>#N/A</v>
      </c>
    </row>
    <row r="1858" spans="2:17" hidden="1" x14ac:dyDescent="0.3">
      <c r="B1858">
        <f>CSV!M1857</f>
        <v>0</v>
      </c>
      <c r="C1858">
        <f>CSV!O1857</f>
        <v>0</v>
      </c>
      <c r="D1858" s="6">
        <f>CSV!P1857</f>
        <v>0</v>
      </c>
      <c r="F1858">
        <f>CSV!K1857</f>
        <v>0</v>
      </c>
      <c r="G1858">
        <f>CSV!L1857</f>
        <v>0</v>
      </c>
      <c r="H1858" t="str">
        <f>IFERROR(VLOOKUP(G1858,Sheet3!B:C,2,0),"")</f>
        <v/>
      </c>
      <c r="I1858">
        <v>8</v>
      </c>
      <c r="K1858" t="e">
        <f>VLOOKUP(G1858,Sheet3!B:E,4,0)</f>
        <v>#N/A</v>
      </c>
      <c r="O1858" s="10" t="e">
        <f t="shared" si="28"/>
        <v>#N/A</v>
      </c>
      <c r="P1858" s="11" t="e">
        <f>VLOOKUP(C1858,DE_PARA!H:I,2,0)</f>
        <v>#N/A</v>
      </c>
      <c r="Q1858" s="11" t="e">
        <f>VLOOKUP(F1858,'BASE CONTATOS'!C:D,2,0)</f>
        <v>#N/A</v>
      </c>
    </row>
    <row r="1859" spans="2:17" hidden="1" x14ac:dyDescent="0.3">
      <c r="B1859">
        <f>CSV!M1858</f>
        <v>0</v>
      </c>
      <c r="C1859">
        <f>CSV!O1858</f>
        <v>0</v>
      </c>
      <c r="D1859" s="6">
        <f>CSV!P1858</f>
        <v>0</v>
      </c>
      <c r="F1859">
        <f>CSV!K1858</f>
        <v>0</v>
      </c>
      <c r="G1859">
        <f>CSV!L1858</f>
        <v>0</v>
      </c>
      <c r="H1859" t="str">
        <f>IFERROR(VLOOKUP(G1859,Sheet3!B:C,2,0),"")</f>
        <v/>
      </c>
      <c r="I1859">
        <v>10</v>
      </c>
      <c r="K1859" t="e">
        <f>VLOOKUP(G1859,Sheet3!B:E,4,0)</f>
        <v>#N/A</v>
      </c>
      <c r="O1859" s="10" t="e">
        <f t="shared" ref="O1859:O1922" si="29">IF(K1859&gt;0,K1859,"PENDENTE")</f>
        <v>#N/A</v>
      </c>
      <c r="P1859" s="11" t="e">
        <f>VLOOKUP(C1859,DE_PARA!H:I,2,0)</f>
        <v>#N/A</v>
      </c>
      <c r="Q1859" s="11" t="e">
        <f>VLOOKUP(F1859,'BASE CONTATOS'!C:D,2,0)</f>
        <v>#N/A</v>
      </c>
    </row>
    <row r="1860" spans="2:17" hidden="1" x14ac:dyDescent="0.3">
      <c r="B1860">
        <f>CSV!M1859</f>
        <v>0</v>
      </c>
      <c r="C1860">
        <f>CSV!O1859</f>
        <v>0</v>
      </c>
      <c r="D1860" s="6">
        <f>CSV!P1859</f>
        <v>0</v>
      </c>
      <c r="F1860">
        <f>CSV!K1859</f>
        <v>0</v>
      </c>
      <c r="G1860">
        <f>CSV!L1859</f>
        <v>0</v>
      </c>
      <c r="H1860" t="str">
        <f>IFERROR(VLOOKUP(G1860,Sheet3!B:C,2,0),"")</f>
        <v/>
      </c>
      <c r="I1860">
        <v>5</v>
      </c>
      <c r="K1860" t="e">
        <f>VLOOKUP(G1860,Sheet3!B:E,4,0)</f>
        <v>#N/A</v>
      </c>
      <c r="O1860" s="10" t="e">
        <f t="shared" si="29"/>
        <v>#N/A</v>
      </c>
      <c r="P1860" s="11" t="e">
        <f>VLOOKUP(C1860,DE_PARA!H:I,2,0)</f>
        <v>#N/A</v>
      </c>
      <c r="Q1860" s="11" t="e">
        <f>VLOOKUP(F1860,'BASE CONTATOS'!C:D,2,0)</f>
        <v>#N/A</v>
      </c>
    </row>
    <row r="1861" spans="2:17" hidden="1" x14ac:dyDescent="0.3">
      <c r="B1861">
        <f>CSV!M1860</f>
        <v>0</v>
      </c>
      <c r="C1861">
        <f>CSV!O1860</f>
        <v>0</v>
      </c>
      <c r="D1861" s="6">
        <f>CSV!P1860</f>
        <v>0</v>
      </c>
      <c r="F1861">
        <f>CSV!K1860</f>
        <v>0</v>
      </c>
      <c r="G1861">
        <f>CSV!L1860</f>
        <v>0</v>
      </c>
      <c r="H1861" t="str">
        <f>IFERROR(VLOOKUP(G1861,Sheet3!B:C,2,0),"")</f>
        <v/>
      </c>
      <c r="I1861">
        <v>8</v>
      </c>
      <c r="K1861" t="e">
        <f>VLOOKUP(G1861,Sheet3!B:E,4,0)</f>
        <v>#N/A</v>
      </c>
      <c r="O1861" s="10" t="e">
        <f t="shared" si="29"/>
        <v>#N/A</v>
      </c>
      <c r="P1861" s="11" t="e">
        <f>VLOOKUP(C1861,DE_PARA!H:I,2,0)</f>
        <v>#N/A</v>
      </c>
      <c r="Q1861" s="11" t="e">
        <f>VLOOKUP(F1861,'BASE CONTATOS'!C:D,2,0)</f>
        <v>#N/A</v>
      </c>
    </row>
    <row r="1862" spans="2:17" hidden="1" x14ac:dyDescent="0.3">
      <c r="B1862">
        <f>CSV!M1861</f>
        <v>0</v>
      </c>
      <c r="C1862">
        <f>CSV!O1861</f>
        <v>0</v>
      </c>
      <c r="D1862" s="6">
        <f>CSV!P1861</f>
        <v>0</v>
      </c>
      <c r="F1862">
        <f>CSV!K1861</f>
        <v>0</v>
      </c>
      <c r="G1862">
        <f>CSV!L1861</f>
        <v>0</v>
      </c>
      <c r="H1862" t="str">
        <f>IFERROR(VLOOKUP(G1862,Sheet3!B:C,2,0),"")</f>
        <v/>
      </c>
      <c r="I1862">
        <v>6</v>
      </c>
      <c r="K1862" t="e">
        <f>VLOOKUP(G1862,Sheet3!B:E,4,0)</f>
        <v>#N/A</v>
      </c>
      <c r="O1862" s="10" t="e">
        <f t="shared" si="29"/>
        <v>#N/A</v>
      </c>
      <c r="P1862" s="11" t="e">
        <f>VLOOKUP(C1862,DE_PARA!H:I,2,0)</f>
        <v>#N/A</v>
      </c>
      <c r="Q1862" s="11" t="e">
        <f>VLOOKUP(F1862,'BASE CONTATOS'!C:D,2,0)</f>
        <v>#N/A</v>
      </c>
    </row>
    <row r="1863" spans="2:17" hidden="1" x14ac:dyDescent="0.3">
      <c r="B1863">
        <f>CSV!M1862</f>
        <v>0</v>
      </c>
      <c r="C1863">
        <f>CSV!O1862</f>
        <v>0</v>
      </c>
      <c r="D1863" s="6">
        <f>CSV!P1862</f>
        <v>0</v>
      </c>
      <c r="F1863">
        <f>CSV!K1862</f>
        <v>0</v>
      </c>
      <c r="G1863">
        <f>CSV!L1862</f>
        <v>0</v>
      </c>
      <c r="H1863" t="str">
        <f>IFERROR(VLOOKUP(G1863,Sheet3!B:C,2,0),"")</f>
        <v/>
      </c>
      <c r="I1863">
        <v>2</v>
      </c>
      <c r="K1863" t="e">
        <f>VLOOKUP(G1863,Sheet3!B:E,4,0)</f>
        <v>#N/A</v>
      </c>
      <c r="O1863" s="10" t="e">
        <f t="shared" si="29"/>
        <v>#N/A</v>
      </c>
      <c r="P1863" s="11" t="e">
        <f>VLOOKUP(C1863,DE_PARA!H:I,2,0)</f>
        <v>#N/A</v>
      </c>
      <c r="Q1863" s="11" t="e">
        <f>VLOOKUP(F1863,'BASE CONTATOS'!C:D,2,0)</f>
        <v>#N/A</v>
      </c>
    </row>
    <row r="1864" spans="2:17" hidden="1" x14ac:dyDescent="0.3">
      <c r="B1864">
        <f>CSV!M1863</f>
        <v>0</v>
      </c>
      <c r="C1864">
        <f>CSV!O1863</f>
        <v>0</v>
      </c>
      <c r="D1864" s="6">
        <f>CSV!P1863</f>
        <v>0</v>
      </c>
      <c r="F1864">
        <f>CSV!K1863</f>
        <v>0</v>
      </c>
      <c r="G1864">
        <f>CSV!L1863</f>
        <v>0</v>
      </c>
      <c r="H1864" t="str">
        <f>IFERROR(VLOOKUP(G1864,Sheet3!B:C,2,0),"")</f>
        <v/>
      </c>
      <c r="I1864">
        <v>7</v>
      </c>
      <c r="K1864" t="e">
        <f>VLOOKUP(G1864,Sheet3!B:E,4,0)</f>
        <v>#N/A</v>
      </c>
      <c r="O1864" s="10" t="e">
        <f t="shared" si="29"/>
        <v>#N/A</v>
      </c>
      <c r="P1864" s="11" t="e">
        <f>VLOOKUP(C1864,DE_PARA!H:I,2,0)</f>
        <v>#N/A</v>
      </c>
      <c r="Q1864" s="11" t="e">
        <f>VLOOKUP(F1864,'BASE CONTATOS'!C:D,2,0)</f>
        <v>#N/A</v>
      </c>
    </row>
    <row r="1865" spans="2:17" hidden="1" x14ac:dyDescent="0.3">
      <c r="B1865">
        <f>CSV!M1864</f>
        <v>0</v>
      </c>
      <c r="C1865">
        <f>CSV!O1864</f>
        <v>0</v>
      </c>
      <c r="D1865" s="6">
        <f>CSV!P1864</f>
        <v>0</v>
      </c>
      <c r="F1865">
        <f>CSV!K1864</f>
        <v>0</v>
      </c>
      <c r="G1865">
        <f>CSV!L1864</f>
        <v>0</v>
      </c>
      <c r="H1865" t="str">
        <f>IFERROR(VLOOKUP(G1865,Sheet3!B:C,2,0),"")</f>
        <v/>
      </c>
      <c r="I1865">
        <v>6</v>
      </c>
      <c r="K1865" t="e">
        <f>VLOOKUP(G1865,Sheet3!B:E,4,0)</f>
        <v>#N/A</v>
      </c>
      <c r="O1865" s="10" t="e">
        <f t="shared" si="29"/>
        <v>#N/A</v>
      </c>
      <c r="P1865" s="11" t="e">
        <f>VLOOKUP(C1865,DE_PARA!H:I,2,0)</f>
        <v>#N/A</v>
      </c>
      <c r="Q1865" s="11" t="e">
        <f>VLOOKUP(F1865,'BASE CONTATOS'!C:D,2,0)</f>
        <v>#N/A</v>
      </c>
    </row>
    <row r="1866" spans="2:17" hidden="1" x14ac:dyDescent="0.3">
      <c r="B1866">
        <f>CSV!M1865</f>
        <v>0</v>
      </c>
      <c r="C1866">
        <f>CSV!O1865</f>
        <v>0</v>
      </c>
      <c r="D1866" s="6">
        <f>CSV!P1865</f>
        <v>0</v>
      </c>
      <c r="F1866">
        <f>CSV!K1865</f>
        <v>0</v>
      </c>
      <c r="G1866">
        <f>CSV!L1865</f>
        <v>0</v>
      </c>
      <c r="H1866" t="str">
        <f>IFERROR(VLOOKUP(G1866,Sheet3!B:C,2,0),"")</f>
        <v/>
      </c>
      <c r="I1866">
        <v>2</v>
      </c>
      <c r="K1866" t="e">
        <f>VLOOKUP(G1866,Sheet3!B:E,4,0)</f>
        <v>#N/A</v>
      </c>
      <c r="O1866" s="10" t="e">
        <f t="shared" si="29"/>
        <v>#N/A</v>
      </c>
      <c r="P1866" s="11" t="e">
        <f>VLOOKUP(C1866,DE_PARA!H:I,2,0)</f>
        <v>#N/A</v>
      </c>
      <c r="Q1866" s="11" t="e">
        <f>VLOOKUP(F1866,'BASE CONTATOS'!C:D,2,0)</f>
        <v>#N/A</v>
      </c>
    </row>
    <row r="1867" spans="2:17" hidden="1" x14ac:dyDescent="0.3">
      <c r="B1867">
        <f>CSV!M1866</f>
        <v>0</v>
      </c>
      <c r="C1867">
        <f>CSV!O1866</f>
        <v>0</v>
      </c>
      <c r="D1867" s="6">
        <f>CSV!P1866</f>
        <v>0</v>
      </c>
      <c r="F1867">
        <f>CSV!K1866</f>
        <v>0</v>
      </c>
      <c r="G1867">
        <f>CSV!L1866</f>
        <v>0</v>
      </c>
      <c r="H1867" t="str">
        <f>IFERROR(VLOOKUP(G1867,Sheet3!B:C,2,0),"")</f>
        <v/>
      </c>
      <c r="I1867">
        <v>3</v>
      </c>
      <c r="K1867" t="e">
        <f>VLOOKUP(G1867,Sheet3!B:E,4,0)</f>
        <v>#N/A</v>
      </c>
      <c r="O1867" s="10" t="e">
        <f t="shared" si="29"/>
        <v>#N/A</v>
      </c>
      <c r="P1867" s="11" t="e">
        <f>VLOOKUP(C1867,DE_PARA!H:I,2,0)</f>
        <v>#N/A</v>
      </c>
      <c r="Q1867" s="11" t="e">
        <f>VLOOKUP(F1867,'BASE CONTATOS'!C:D,2,0)</f>
        <v>#N/A</v>
      </c>
    </row>
    <row r="1868" spans="2:17" hidden="1" x14ac:dyDescent="0.3">
      <c r="B1868">
        <f>CSV!M1867</f>
        <v>0</v>
      </c>
      <c r="C1868">
        <f>CSV!O1867</f>
        <v>0</v>
      </c>
      <c r="D1868" s="6">
        <f>CSV!P1867</f>
        <v>0</v>
      </c>
      <c r="F1868">
        <f>CSV!K1867</f>
        <v>0</v>
      </c>
      <c r="G1868">
        <f>CSV!L1867</f>
        <v>0</v>
      </c>
      <c r="H1868" t="str">
        <f>IFERROR(VLOOKUP(G1868,Sheet3!B:C,2,0),"")</f>
        <v/>
      </c>
      <c r="I1868">
        <v>8</v>
      </c>
      <c r="K1868" t="e">
        <f>VLOOKUP(G1868,Sheet3!B:E,4,0)</f>
        <v>#N/A</v>
      </c>
      <c r="O1868" s="10" t="e">
        <f t="shared" si="29"/>
        <v>#N/A</v>
      </c>
      <c r="P1868" s="11" t="e">
        <f>VLOOKUP(C1868,DE_PARA!H:I,2,0)</f>
        <v>#N/A</v>
      </c>
      <c r="Q1868" s="11" t="e">
        <f>VLOOKUP(F1868,'BASE CONTATOS'!C:D,2,0)</f>
        <v>#N/A</v>
      </c>
    </row>
    <row r="1869" spans="2:17" hidden="1" x14ac:dyDescent="0.3">
      <c r="B1869">
        <f>CSV!M1868</f>
        <v>0</v>
      </c>
      <c r="C1869">
        <f>CSV!O1868</f>
        <v>0</v>
      </c>
      <c r="D1869" s="6">
        <f>CSV!P1868</f>
        <v>0</v>
      </c>
      <c r="F1869">
        <f>CSV!K1868</f>
        <v>0</v>
      </c>
      <c r="G1869">
        <f>CSV!L1868</f>
        <v>0</v>
      </c>
      <c r="H1869" t="str">
        <f>IFERROR(VLOOKUP(G1869,Sheet3!B:C,2,0),"")</f>
        <v/>
      </c>
      <c r="I1869">
        <v>9</v>
      </c>
      <c r="K1869" t="e">
        <f>VLOOKUP(G1869,Sheet3!B:E,4,0)</f>
        <v>#N/A</v>
      </c>
      <c r="O1869" s="10" t="e">
        <f t="shared" si="29"/>
        <v>#N/A</v>
      </c>
      <c r="P1869" s="11" t="e">
        <f>VLOOKUP(C1869,DE_PARA!H:I,2,0)</f>
        <v>#N/A</v>
      </c>
      <c r="Q1869" s="11" t="e">
        <f>VLOOKUP(F1869,'BASE CONTATOS'!C:D,2,0)</f>
        <v>#N/A</v>
      </c>
    </row>
    <row r="1870" spans="2:17" hidden="1" x14ac:dyDescent="0.3">
      <c r="B1870">
        <f>CSV!M1869</f>
        <v>0</v>
      </c>
      <c r="C1870">
        <f>CSV!O1869</f>
        <v>0</v>
      </c>
      <c r="D1870" s="6">
        <f>CSV!P1869</f>
        <v>0</v>
      </c>
      <c r="F1870">
        <f>CSV!K1869</f>
        <v>0</v>
      </c>
      <c r="G1870">
        <f>CSV!L1869</f>
        <v>0</v>
      </c>
      <c r="H1870" t="str">
        <f>IFERROR(VLOOKUP(G1870,Sheet3!B:C,2,0),"")</f>
        <v/>
      </c>
      <c r="I1870">
        <v>2</v>
      </c>
      <c r="K1870" t="e">
        <f>VLOOKUP(G1870,Sheet3!B:E,4,0)</f>
        <v>#N/A</v>
      </c>
      <c r="O1870" s="10" t="e">
        <f t="shared" si="29"/>
        <v>#N/A</v>
      </c>
      <c r="P1870" s="11" t="e">
        <f>VLOOKUP(C1870,DE_PARA!H:I,2,0)</f>
        <v>#N/A</v>
      </c>
      <c r="Q1870" s="11" t="e">
        <f>VLOOKUP(F1870,'BASE CONTATOS'!C:D,2,0)</f>
        <v>#N/A</v>
      </c>
    </row>
    <row r="1871" spans="2:17" hidden="1" x14ac:dyDescent="0.3">
      <c r="B1871">
        <f>CSV!M1870</f>
        <v>0</v>
      </c>
      <c r="C1871">
        <f>CSV!O1870</f>
        <v>0</v>
      </c>
      <c r="D1871" s="6">
        <f>CSV!P1870</f>
        <v>0</v>
      </c>
      <c r="F1871">
        <f>CSV!K1870</f>
        <v>0</v>
      </c>
      <c r="G1871">
        <f>CSV!L1870</f>
        <v>0</v>
      </c>
      <c r="H1871" t="str">
        <f>IFERROR(VLOOKUP(G1871,Sheet3!B:C,2,0),"")</f>
        <v/>
      </c>
      <c r="I1871">
        <v>4</v>
      </c>
      <c r="K1871" t="e">
        <f>VLOOKUP(G1871,Sheet3!B:E,4,0)</f>
        <v>#N/A</v>
      </c>
      <c r="O1871" s="10" t="e">
        <f t="shared" si="29"/>
        <v>#N/A</v>
      </c>
      <c r="P1871" s="11" t="e">
        <f>VLOOKUP(C1871,DE_PARA!H:I,2,0)</f>
        <v>#N/A</v>
      </c>
      <c r="Q1871" s="11" t="e">
        <f>VLOOKUP(F1871,'BASE CONTATOS'!C:D,2,0)</f>
        <v>#N/A</v>
      </c>
    </row>
    <row r="1872" spans="2:17" hidden="1" x14ac:dyDescent="0.3">
      <c r="B1872">
        <f>CSV!M1871</f>
        <v>0</v>
      </c>
      <c r="C1872">
        <f>CSV!O1871</f>
        <v>0</v>
      </c>
      <c r="D1872" s="6">
        <f>CSV!P1871</f>
        <v>0</v>
      </c>
      <c r="F1872">
        <f>CSV!K1871</f>
        <v>0</v>
      </c>
      <c r="G1872">
        <f>CSV!L1871</f>
        <v>0</v>
      </c>
      <c r="H1872" t="str">
        <f>IFERROR(VLOOKUP(G1872,Sheet3!B:C,2,0),"")</f>
        <v/>
      </c>
      <c r="I1872">
        <v>9</v>
      </c>
      <c r="K1872" t="e">
        <f>VLOOKUP(G1872,Sheet3!B:E,4,0)</f>
        <v>#N/A</v>
      </c>
      <c r="O1872" s="10" t="e">
        <f t="shared" si="29"/>
        <v>#N/A</v>
      </c>
      <c r="P1872" s="11" t="e">
        <f>VLOOKUP(C1872,DE_PARA!H:I,2,0)</f>
        <v>#N/A</v>
      </c>
      <c r="Q1872" s="11" t="e">
        <f>VLOOKUP(F1872,'BASE CONTATOS'!C:D,2,0)</f>
        <v>#N/A</v>
      </c>
    </row>
    <row r="1873" spans="2:17" hidden="1" x14ac:dyDescent="0.3">
      <c r="B1873">
        <f>CSV!M1872</f>
        <v>0</v>
      </c>
      <c r="C1873">
        <f>CSV!O1872</f>
        <v>0</v>
      </c>
      <c r="D1873" s="6">
        <f>CSV!P1872</f>
        <v>0</v>
      </c>
      <c r="F1873">
        <f>CSV!K1872</f>
        <v>0</v>
      </c>
      <c r="G1873">
        <f>CSV!L1872</f>
        <v>0</v>
      </c>
      <c r="H1873" t="str">
        <f>IFERROR(VLOOKUP(G1873,Sheet3!B:C,2,0),"")</f>
        <v/>
      </c>
      <c r="I1873">
        <v>4</v>
      </c>
      <c r="K1873" t="e">
        <f>VLOOKUP(G1873,Sheet3!B:E,4,0)</f>
        <v>#N/A</v>
      </c>
      <c r="O1873" s="10" t="e">
        <f t="shared" si="29"/>
        <v>#N/A</v>
      </c>
      <c r="P1873" s="11" t="e">
        <f>VLOOKUP(C1873,DE_PARA!H:I,2,0)</f>
        <v>#N/A</v>
      </c>
      <c r="Q1873" s="11" t="e">
        <f>VLOOKUP(F1873,'BASE CONTATOS'!C:D,2,0)</f>
        <v>#N/A</v>
      </c>
    </row>
    <row r="1874" spans="2:17" hidden="1" x14ac:dyDescent="0.3">
      <c r="B1874">
        <f>CSV!M1873</f>
        <v>0</v>
      </c>
      <c r="C1874">
        <f>CSV!O1873</f>
        <v>0</v>
      </c>
      <c r="D1874" s="6">
        <f>CSV!P1873</f>
        <v>0</v>
      </c>
      <c r="F1874">
        <f>CSV!K1873</f>
        <v>0</v>
      </c>
      <c r="G1874">
        <f>CSV!L1873</f>
        <v>0</v>
      </c>
      <c r="H1874" t="str">
        <f>IFERROR(VLOOKUP(G1874,Sheet3!B:C,2,0),"")</f>
        <v/>
      </c>
      <c r="I1874">
        <v>4</v>
      </c>
      <c r="K1874" t="e">
        <f>VLOOKUP(G1874,Sheet3!B:E,4,0)</f>
        <v>#N/A</v>
      </c>
      <c r="O1874" s="10" t="e">
        <f t="shared" si="29"/>
        <v>#N/A</v>
      </c>
      <c r="P1874" s="11" t="e">
        <f>VLOOKUP(C1874,DE_PARA!H:I,2,0)</f>
        <v>#N/A</v>
      </c>
      <c r="Q1874" s="11" t="e">
        <f>VLOOKUP(F1874,'BASE CONTATOS'!C:D,2,0)</f>
        <v>#N/A</v>
      </c>
    </row>
    <row r="1875" spans="2:17" hidden="1" x14ac:dyDescent="0.3">
      <c r="B1875">
        <f>CSV!M1874</f>
        <v>0</v>
      </c>
      <c r="C1875">
        <f>CSV!O1874</f>
        <v>0</v>
      </c>
      <c r="D1875" s="6">
        <f>CSV!P1874</f>
        <v>0</v>
      </c>
      <c r="F1875">
        <f>CSV!K1874</f>
        <v>0</v>
      </c>
      <c r="G1875">
        <f>CSV!L1874</f>
        <v>0</v>
      </c>
      <c r="H1875" t="str">
        <f>IFERROR(VLOOKUP(G1875,Sheet3!B:C,2,0),"")</f>
        <v/>
      </c>
      <c r="I1875">
        <v>10</v>
      </c>
      <c r="K1875" t="e">
        <f>VLOOKUP(G1875,Sheet3!B:E,4,0)</f>
        <v>#N/A</v>
      </c>
      <c r="O1875" s="10" t="e">
        <f t="shared" si="29"/>
        <v>#N/A</v>
      </c>
      <c r="P1875" s="11" t="e">
        <f>VLOOKUP(C1875,DE_PARA!H:I,2,0)</f>
        <v>#N/A</v>
      </c>
      <c r="Q1875" s="11" t="e">
        <f>VLOOKUP(F1875,'BASE CONTATOS'!C:D,2,0)</f>
        <v>#N/A</v>
      </c>
    </row>
    <row r="1876" spans="2:17" hidden="1" x14ac:dyDescent="0.3">
      <c r="B1876">
        <f>CSV!M1875</f>
        <v>0</v>
      </c>
      <c r="C1876">
        <f>CSV!O1875</f>
        <v>0</v>
      </c>
      <c r="D1876" s="6">
        <f>CSV!P1875</f>
        <v>0</v>
      </c>
      <c r="F1876">
        <f>CSV!K1875</f>
        <v>0</v>
      </c>
      <c r="G1876">
        <f>CSV!L1875</f>
        <v>0</v>
      </c>
      <c r="H1876" t="str">
        <f>IFERROR(VLOOKUP(G1876,Sheet3!B:C,2,0),"")</f>
        <v/>
      </c>
      <c r="I1876">
        <v>8</v>
      </c>
      <c r="K1876" t="e">
        <f>VLOOKUP(G1876,Sheet3!B:E,4,0)</f>
        <v>#N/A</v>
      </c>
      <c r="O1876" s="10" t="e">
        <f t="shared" si="29"/>
        <v>#N/A</v>
      </c>
      <c r="P1876" s="11" t="e">
        <f>VLOOKUP(C1876,DE_PARA!H:I,2,0)</f>
        <v>#N/A</v>
      </c>
      <c r="Q1876" s="11" t="e">
        <f>VLOOKUP(F1876,'BASE CONTATOS'!C:D,2,0)</f>
        <v>#N/A</v>
      </c>
    </row>
    <row r="1877" spans="2:17" hidden="1" x14ac:dyDescent="0.3">
      <c r="B1877">
        <f>CSV!M1876</f>
        <v>0</v>
      </c>
      <c r="C1877">
        <f>CSV!O1876</f>
        <v>0</v>
      </c>
      <c r="D1877" s="6">
        <f>CSV!P1876</f>
        <v>0</v>
      </c>
      <c r="F1877">
        <f>CSV!K1876</f>
        <v>0</v>
      </c>
      <c r="G1877">
        <f>CSV!L1876</f>
        <v>0</v>
      </c>
      <c r="H1877" t="str">
        <f>IFERROR(VLOOKUP(G1877,Sheet3!B:C,2,0),"")</f>
        <v/>
      </c>
      <c r="I1877">
        <v>7</v>
      </c>
      <c r="K1877" t="e">
        <f>VLOOKUP(G1877,Sheet3!B:E,4,0)</f>
        <v>#N/A</v>
      </c>
      <c r="O1877" s="10" t="e">
        <f t="shared" si="29"/>
        <v>#N/A</v>
      </c>
      <c r="P1877" s="11" t="e">
        <f>VLOOKUP(C1877,DE_PARA!H:I,2,0)</f>
        <v>#N/A</v>
      </c>
      <c r="Q1877" s="11" t="e">
        <f>VLOOKUP(F1877,'BASE CONTATOS'!C:D,2,0)</f>
        <v>#N/A</v>
      </c>
    </row>
    <row r="1878" spans="2:17" hidden="1" x14ac:dyDescent="0.3">
      <c r="B1878">
        <f>CSV!M1877</f>
        <v>0</v>
      </c>
      <c r="C1878">
        <f>CSV!O1877</f>
        <v>0</v>
      </c>
      <c r="D1878" s="6">
        <f>CSV!P1877</f>
        <v>0</v>
      </c>
      <c r="F1878">
        <f>CSV!K1877</f>
        <v>0</v>
      </c>
      <c r="G1878">
        <f>CSV!L1877</f>
        <v>0</v>
      </c>
      <c r="H1878" t="str">
        <f>IFERROR(VLOOKUP(G1878,Sheet3!B:C,2,0),"")</f>
        <v/>
      </c>
      <c r="I1878">
        <v>3</v>
      </c>
      <c r="K1878" t="e">
        <f>VLOOKUP(G1878,Sheet3!B:E,4,0)</f>
        <v>#N/A</v>
      </c>
      <c r="O1878" s="10" t="e">
        <f t="shared" si="29"/>
        <v>#N/A</v>
      </c>
      <c r="P1878" s="11" t="e">
        <f>VLOOKUP(C1878,DE_PARA!H:I,2,0)</f>
        <v>#N/A</v>
      </c>
      <c r="Q1878" s="11" t="e">
        <f>VLOOKUP(F1878,'BASE CONTATOS'!C:D,2,0)</f>
        <v>#N/A</v>
      </c>
    </row>
    <row r="1879" spans="2:17" hidden="1" x14ac:dyDescent="0.3">
      <c r="B1879">
        <f>CSV!M1878</f>
        <v>0</v>
      </c>
      <c r="C1879">
        <f>CSV!O1878</f>
        <v>0</v>
      </c>
      <c r="D1879" s="6">
        <f>CSV!P1878</f>
        <v>0</v>
      </c>
      <c r="F1879">
        <f>CSV!K1878</f>
        <v>0</v>
      </c>
      <c r="G1879">
        <f>CSV!L1878</f>
        <v>0</v>
      </c>
      <c r="H1879" t="str">
        <f>IFERROR(VLOOKUP(G1879,Sheet3!B:C,2,0),"")</f>
        <v/>
      </c>
      <c r="I1879">
        <v>1</v>
      </c>
      <c r="K1879" t="e">
        <f>VLOOKUP(G1879,Sheet3!B:E,4,0)</f>
        <v>#N/A</v>
      </c>
      <c r="O1879" s="10" t="e">
        <f t="shared" si="29"/>
        <v>#N/A</v>
      </c>
      <c r="P1879" s="11" t="e">
        <f>VLOOKUP(C1879,DE_PARA!H:I,2,0)</f>
        <v>#N/A</v>
      </c>
      <c r="Q1879" s="11" t="e">
        <f>VLOOKUP(F1879,'BASE CONTATOS'!C:D,2,0)</f>
        <v>#N/A</v>
      </c>
    </row>
    <row r="1880" spans="2:17" hidden="1" x14ac:dyDescent="0.3">
      <c r="B1880">
        <f>CSV!M1879</f>
        <v>0</v>
      </c>
      <c r="C1880">
        <f>CSV!O1879</f>
        <v>0</v>
      </c>
      <c r="D1880" s="6">
        <f>CSV!P1879</f>
        <v>0</v>
      </c>
      <c r="F1880">
        <f>CSV!K1879</f>
        <v>0</v>
      </c>
      <c r="G1880">
        <f>CSV!L1879</f>
        <v>0</v>
      </c>
      <c r="H1880" t="str">
        <f>IFERROR(VLOOKUP(G1880,Sheet3!B:C,2,0),"")</f>
        <v/>
      </c>
      <c r="I1880">
        <v>3</v>
      </c>
      <c r="K1880" t="e">
        <f>VLOOKUP(G1880,Sheet3!B:E,4,0)</f>
        <v>#N/A</v>
      </c>
      <c r="O1880" s="10" t="e">
        <f t="shared" si="29"/>
        <v>#N/A</v>
      </c>
      <c r="P1880" s="11" t="e">
        <f>VLOOKUP(C1880,DE_PARA!H:I,2,0)</f>
        <v>#N/A</v>
      </c>
      <c r="Q1880" s="11" t="e">
        <f>VLOOKUP(F1880,'BASE CONTATOS'!C:D,2,0)</f>
        <v>#N/A</v>
      </c>
    </row>
    <row r="1881" spans="2:17" hidden="1" x14ac:dyDescent="0.3">
      <c r="B1881">
        <f>CSV!M1880</f>
        <v>0</v>
      </c>
      <c r="C1881">
        <f>CSV!O1880</f>
        <v>0</v>
      </c>
      <c r="D1881" s="6">
        <f>CSV!P1880</f>
        <v>0</v>
      </c>
      <c r="F1881">
        <f>CSV!K1880</f>
        <v>0</v>
      </c>
      <c r="G1881">
        <f>CSV!L1880</f>
        <v>0</v>
      </c>
      <c r="H1881" t="str">
        <f>IFERROR(VLOOKUP(G1881,Sheet3!B:C,2,0),"")</f>
        <v/>
      </c>
      <c r="I1881">
        <v>5</v>
      </c>
      <c r="K1881" t="e">
        <f>VLOOKUP(G1881,Sheet3!B:E,4,0)</f>
        <v>#N/A</v>
      </c>
      <c r="O1881" s="10" t="e">
        <f t="shared" si="29"/>
        <v>#N/A</v>
      </c>
      <c r="P1881" s="11" t="e">
        <f>VLOOKUP(C1881,DE_PARA!H:I,2,0)</f>
        <v>#N/A</v>
      </c>
      <c r="Q1881" s="11" t="e">
        <f>VLOOKUP(F1881,'BASE CONTATOS'!C:D,2,0)</f>
        <v>#N/A</v>
      </c>
    </row>
    <row r="1882" spans="2:17" hidden="1" x14ac:dyDescent="0.3">
      <c r="B1882">
        <f>CSV!M1881</f>
        <v>0</v>
      </c>
      <c r="C1882">
        <f>CSV!O1881</f>
        <v>0</v>
      </c>
      <c r="D1882" s="6">
        <f>CSV!P1881</f>
        <v>0</v>
      </c>
      <c r="F1882">
        <f>CSV!K1881</f>
        <v>0</v>
      </c>
      <c r="G1882">
        <f>CSV!L1881</f>
        <v>0</v>
      </c>
      <c r="H1882" t="str">
        <f>IFERROR(VLOOKUP(G1882,Sheet3!B:C,2,0),"")</f>
        <v/>
      </c>
      <c r="I1882">
        <v>4</v>
      </c>
      <c r="K1882" t="e">
        <f>VLOOKUP(G1882,Sheet3!B:E,4,0)</f>
        <v>#N/A</v>
      </c>
      <c r="O1882" s="10" t="e">
        <f t="shared" si="29"/>
        <v>#N/A</v>
      </c>
      <c r="P1882" s="11" t="e">
        <f>VLOOKUP(C1882,DE_PARA!H:I,2,0)</f>
        <v>#N/A</v>
      </c>
      <c r="Q1882" s="11" t="e">
        <f>VLOOKUP(F1882,'BASE CONTATOS'!C:D,2,0)</f>
        <v>#N/A</v>
      </c>
    </row>
    <row r="1883" spans="2:17" hidden="1" x14ac:dyDescent="0.3">
      <c r="B1883">
        <f>CSV!M1882</f>
        <v>0</v>
      </c>
      <c r="C1883">
        <f>CSV!O1882</f>
        <v>0</v>
      </c>
      <c r="D1883" s="6">
        <f>CSV!P1882</f>
        <v>0</v>
      </c>
      <c r="F1883">
        <f>CSV!K1882</f>
        <v>0</v>
      </c>
      <c r="G1883">
        <f>CSV!L1882</f>
        <v>0</v>
      </c>
      <c r="H1883" t="str">
        <f>IFERROR(VLOOKUP(G1883,Sheet3!B:C,2,0),"")</f>
        <v/>
      </c>
      <c r="I1883">
        <v>1</v>
      </c>
      <c r="K1883" t="e">
        <f>VLOOKUP(G1883,Sheet3!B:E,4,0)</f>
        <v>#N/A</v>
      </c>
      <c r="O1883" s="10" t="e">
        <f t="shared" si="29"/>
        <v>#N/A</v>
      </c>
      <c r="P1883" s="11" t="e">
        <f>VLOOKUP(C1883,DE_PARA!H:I,2,0)</f>
        <v>#N/A</v>
      </c>
      <c r="Q1883" s="11" t="e">
        <f>VLOOKUP(F1883,'BASE CONTATOS'!C:D,2,0)</f>
        <v>#N/A</v>
      </c>
    </row>
    <row r="1884" spans="2:17" hidden="1" x14ac:dyDescent="0.3">
      <c r="B1884">
        <f>CSV!M1883</f>
        <v>0</v>
      </c>
      <c r="C1884">
        <f>CSV!O1883</f>
        <v>0</v>
      </c>
      <c r="D1884" s="6">
        <f>CSV!P1883</f>
        <v>0</v>
      </c>
      <c r="F1884">
        <f>CSV!K1883</f>
        <v>0</v>
      </c>
      <c r="G1884">
        <f>CSV!L1883</f>
        <v>0</v>
      </c>
      <c r="H1884" t="str">
        <f>IFERROR(VLOOKUP(G1884,Sheet3!B:C,2,0),"")</f>
        <v/>
      </c>
      <c r="I1884">
        <v>5</v>
      </c>
      <c r="K1884" t="e">
        <f>VLOOKUP(G1884,Sheet3!B:E,4,0)</f>
        <v>#N/A</v>
      </c>
      <c r="O1884" s="10" t="e">
        <f t="shared" si="29"/>
        <v>#N/A</v>
      </c>
      <c r="P1884" s="11" t="e">
        <f>VLOOKUP(C1884,DE_PARA!H:I,2,0)</f>
        <v>#N/A</v>
      </c>
      <c r="Q1884" s="11" t="e">
        <f>VLOOKUP(F1884,'BASE CONTATOS'!C:D,2,0)</f>
        <v>#N/A</v>
      </c>
    </row>
    <row r="1885" spans="2:17" hidden="1" x14ac:dyDescent="0.3">
      <c r="B1885">
        <f>CSV!M1884</f>
        <v>0</v>
      </c>
      <c r="C1885">
        <f>CSV!O1884</f>
        <v>0</v>
      </c>
      <c r="D1885" s="6">
        <f>CSV!P1884</f>
        <v>0</v>
      </c>
      <c r="F1885">
        <f>CSV!K1884</f>
        <v>0</v>
      </c>
      <c r="G1885">
        <f>CSV!L1884</f>
        <v>0</v>
      </c>
      <c r="H1885" t="str">
        <f>IFERROR(VLOOKUP(G1885,Sheet3!B:C,2,0),"")</f>
        <v/>
      </c>
      <c r="I1885">
        <v>3</v>
      </c>
      <c r="K1885" t="e">
        <f>VLOOKUP(G1885,Sheet3!B:E,4,0)</f>
        <v>#N/A</v>
      </c>
      <c r="O1885" s="10" t="e">
        <f t="shared" si="29"/>
        <v>#N/A</v>
      </c>
      <c r="P1885" s="11" t="e">
        <f>VLOOKUP(C1885,DE_PARA!H:I,2,0)</f>
        <v>#N/A</v>
      </c>
      <c r="Q1885" s="11" t="e">
        <f>VLOOKUP(F1885,'BASE CONTATOS'!C:D,2,0)</f>
        <v>#N/A</v>
      </c>
    </row>
    <row r="1886" spans="2:17" hidden="1" x14ac:dyDescent="0.3">
      <c r="B1886">
        <f>CSV!M1885</f>
        <v>0</v>
      </c>
      <c r="C1886">
        <f>CSV!O1885</f>
        <v>0</v>
      </c>
      <c r="D1886" s="6">
        <f>CSV!P1885</f>
        <v>0</v>
      </c>
      <c r="F1886">
        <f>CSV!K1885</f>
        <v>0</v>
      </c>
      <c r="G1886">
        <f>CSV!L1885</f>
        <v>0</v>
      </c>
      <c r="H1886" t="str">
        <f>IFERROR(VLOOKUP(G1886,Sheet3!B:C,2,0),"")</f>
        <v/>
      </c>
      <c r="I1886">
        <v>2</v>
      </c>
      <c r="K1886" t="e">
        <f>VLOOKUP(G1886,Sheet3!B:E,4,0)</f>
        <v>#N/A</v>
      </c>
      <c r="O1886" s="10" t="e">
        <f t="shared" si="29"/>
        <v>#N/A</v>
      </c>
      <c r="P1886" s="11" t="e">
        <f>VLOOKUP(C1886,DE_PARA!H:I,2,0)</f>
        <v>#N/A</v>
      </c>
      <c r="Q1886" s="11" t="e">
        <f>VLOOKUP(F1886,'BASE CONTATOS'!C:D,2,0)</f>
        <v>#N/A</v>
      </c>
    </row>
    <row r="1887" spans="2:17" hidden="1" x14ac:dyDescent="0.3">
      <c r="B1887">
        <f>CSV!M1886</f>
        <v>0</v>
      </c>
      <c r="C1887">
        <f>CSV!O1886</f>
        <v>0</v>
      </c>
      <c r="D1887" s="6">
        <f>CSV!P1886</f>
        <v>0</v>
      </c>
      <c r="F1887">
        <f>CSV!K1886</f>
        <v>0</v>
      </c>
      <c r="G1887">
        <f>CSV!L1886</f>
        <v>0</v>
      </c>
      <c r="H1887" t="str">
        <f>IFERROR(VLOOKUP(G1887,Sheet3!B:C,2,0),"")</f>
        <v/>
      </c>
      <c r="I1887">
        <v>7</v>
      </c>
      <c r="K1887" t="e">
        <f>VLOOKUP(G1887,Sheet3!B:E,4,0)</f>
        <v>#N/A</v>
      </c>
      <c r="O1887" s="10" t="e">
        <f t="shared" si="29"/>
        <v>#N/A</v>
      </c>
      <c r="P1887" s="11" t="e">
        <f>VLOOKUP(C1887,DE_PARA!H:I,2,0)</f>
        <v>#N/A</v>
      </c>
      <c r="Q1887" s="11" t="e">
        <f>VLOOKUP(F1887,'BASE CONTATOS'!C:D,2,0)</f>
        <v>#N/A</v>
      </c>
    </row>
    <row r="1888" spans="2:17" hidden="1" x14ac:dyDescent="0.3">
      <c r="B1888">
        <f>CSV!M1887</f>
        <v>0</v>
      </c>
      <c r="C1888">
        <f>CSV!O1887</f>
        <v>0</v>
      </c>
      <c r="D1888" s="6">
        <f>CSV!P1887</f>
        <v>0</v>
      </c>
      <c r="F1888">
        <f>CSV!K1887</f>
        <v>0</v>
      </c>
      <c r="G1888">
        <f>CSV!L1887</f>
        <v>0</v>
      </c>
      <c r="H1888" t="str">
        <f>IFERROR(VLOOKUP(G1888,Sheet3!B:C,2,0),"")</f>
        <v/>
      </c>
      <c r="I1888">
        <v>9</v>
      </c>
      <c r="K1888" t="e">
        <f>VLOOKUP(G1888,Sheet3!B:E,4,0)</f>
        <v>#N/A</v>
      </c>
      <c r="O1888" s="10" t="e">
        <f t="shared" si="29"/>
        <v>#N/A</v>
      </c>
      <c r="P1888" s="11" t="e">
        <f>VLOOKUP(C1888,DE_PARA!H:I,2,0)</f>
        <v>#N/A</v>
      </c>
      <c r="Q1888" s="11" t="e">
        <f>VLOOKUP(F1888,'BASE CONTATOS'!C:D,2,0)</f>
        <v>#N/A</v>
      </c>
    </row>
    <row r="1889" spans="2:17" hidden="1" x14ac:dyDescent="0.3">
      <c r="B1889">
        <f>CSV!M1888</f>
        <v>0</v>
      </c>
      <c r="C1889">
        <f>CSV!O1888</f>
        <v>0</v>
      </c>
      <c r="D1889" s="6">
        <f>CSV!P1888</f>
        <v>0</v>
      </c>
      <c r="F1889">
        <f>CSV!K1888</f>
        <v>0</v>
      </c>
      <c r="G1889">
        <f>CSV!L1888</f>
        <v>0</v>
      </c>
      <c r="H1889" t="str">
        <f>IFERROR(VLOOKUP(G1889,Sheet3!B:C,2,0),"")</f>
        <v/>
      </c>
      <c r="I1889">
        <v>8</v>
      </c>
      <c r="K1889" t="e">
        <f>VLOOKUP(G1889,Sheet3!B:E,4,0)</f>
        <v>#N/A</v>
      </c>
      <c r="O1889" s="10" t="e">
        <f t="shared" si="29"/>
        <v>#N/A</v>
      </c>
      <c r="P1889" s="11" t="e">
        <f>VLOOKUP(C1889,DE_PARA!H:I,2,0)</f>
        <v>#N/A</v>
      </c>
      <c r="Q1889" s="11" t="e">
        <f>VLOOKUP(F1889,'BASE CONTATOS'!C:D,2,0)</f>
        <v>#N/A</v>
      </c>
    </row>
    <row r="1890" spans="2:17" hidden="1" x14ac:dyDescent="0.3">
      <c r="B1890">
        <f>CSV!M1889</f>
        <v>0</v>
      </c>
      <c r="C1890">
        <f>CSV!O1889</f>
        <v>0</v>
      </c>
      <c r="D1890" s="6">
        <f>CSV!P1889</f>
        <v>0</v>
      </c>
      <c r="F1890">
        <f>CSV!K1889</f>
        <v>0</v>
      </c>
      <c r="G1890">
        <f>CSV!L1889</f>
        <v>0</v>
      </c>
      <c r="H1890" t="str">
        <f>IFERROR(VLOOKUP(G1890,Sheet3!B:C,2,0),"")</f>
        <v/>
      </c>
      <c r="I1890">
        <v>8</v>
      </c>
      <c r="K1890" t="e">
        <f>VLOOKUP(G1890,Sheet3!B:E,4,0)</f>
        <v>#N/A</v>
      </c>
      <c r="O1890" s="10" t="e">
        <f t="shared" si="29"/>
        <v>#N/A</v>
      </c>
      <c r="P1890" s="11" t="e">
        <f>VLOOKUP(C1890,DE_PARA!H:I,2,0)</f>
        <v>#N/A</v>
      </c>
      <c r="Q1890" s="11" t="e">
        <f>VLOOKUP(F1890,'BASE CONTATOS'!C:D,2,0)</f>
        <v>#N/A</v>
      </c>
    </row>
    <row r="1891" spans="2:17" hidden="1" x14ac:dyDescent="0.3">
      <c r="B1891">
        <f>CSV!M1890</f>
        <v>0</v>
      </c>
      <c r="C1891">
        <f>CSV!O1890</f>
        <v>0</v>
      </c>
      <c r="D1891" s="6">
        <f>CSV!P1890</f>
        <v>0</v>
      </c>
      <c r="F1891">
        <f>CSV!K1890</f>
        <v>0</v>
      </c>
      <c r="G1891">
        <f>CSV!L1890</f>
        <v>0</v>
      </c>
      <c r="H1891" t="str">
        <f>IFERROR(VLOOKUP(G1891,Sheet3!B:C,2,0),"")</f>
        <v/>
      </c>
      <c r="I1891">
        <v>9</v>
      </c>
      <c r="K1891" t="e">
        <f>VLOOKUP(G1891,Sheet3!B:E,4,0)</f>
        <v>#N/A</v>
      </c>
      <c r="O1891" s="10" t="e">
        <f t="shared" si="29"/>
        <v>#N/A</v>
      </c>
      <c r="P1891" s="11" t="e">
        <f>VLOOKUP(C1891,DE_PARA!H:I,2,0)</f>
        <v>#N/A</v>
      </c>
      <c r="Q1891" s="11" t="e">
        <f>VLOOKUP(F1891,'BASE CONTATOS'!C:D,2,0)</f>
        <v>#N/A</v>
      </c>
    </row>
    <row r="1892" spans="2:17" hidden="1" x14ac:dyDescent="0.3">
      <c r="B1892">
        <f>CSV!M1891</f>
        <v>0</v>
      </c>
      <c r="C1892">
        <f>CSV!O1891</f>
        <v>0</v>
      </c>
      <c r="D1892" s="6">
        <f>CSV!P1891</f>
        <v>0</v>
      </c>
      <c r="F1892">
        <f>CSV!K1891</f>
        <v>0</v>
      </c>
      <c r="G1892">
        <f>CSV!L1891</f>
        <v>0</v>
      </c>
      <c r="H1892" t="str">
        <f>IFERROR(VLOOKUP(G1892,Sheet3!B:C,2,0),"")</f>
        <v/>
      </c>
      <c r="I1892">
        <v>8</v>
      </c>
      <c r="K1892" t="e">
        <f>VLOOKUP(G1892,Sheet3!B:E,4,0)</f>
        <v>#N/A</v>
      </c>
      <c r="O1892" s="10" t="e">
        <f t="shared" si="29"/>
        <v>#N/A</v>
      </c>
      <c r="P1892" s="11" t="e">
        <f>VLOOKUP(C1892,DE_PARA!H:I,2,0)</f>
        <v>#N/A</v>
      </c>
      <c r="Q1892" s="11" t="e">
        <f>VLOOKUP(F1892,'BASE CONTATOS'!C:D,2,0)</f>
        <v>#N/A</v>
      </c>
    </row>
    <row r="1893" spans="2:17" hidden="1" x14ac:dyDescent="0.3">
      <c r="B1893">
        <f>CSV!M1892</f>
        <v>0</v>
      </c>
      <c r="C1893">
        <f>CSV!O1892</f>
        <v>0</v>
      </c>
      <c r="D1893" s="6">
        <f>CSV!P1892</f>
        <v>0</v>
      </c>
      <c r="F1893">
        <f>CSV!K1892</f>
        <v>0</v>
      </c>
      <c r="G1893">
        <f>CSV!L1892</f>
        <v>0</v>
      </c>
      <c r="H1893" t="str">
        <f>IFERROR(VLOOKUP(G1893,Sheet3!B:C,2,0),"")</f>
        <v/>
      </c>
      <c r="I1893">
        <v>1</v>
      </c>
      <c r="K1893" t="e">
        <f>VLOOKUP(G1893,Sheet3!B:E,4,0)</f>
        <v>#N/A</v>
      </c>
      <c r="O1893" s="10" t="e">
        <f t="shared" si="29"/>
        <v>#N/A</v>
      </c>
      <c r="P1893" s="11" t="e">
        <f>VLOOKUP(C1893,DE_PARA!H:I,2,0)</f>
        <v>#N/A</v>
      </c>
      <c r="Q1893" s="11" t="e">
        <f>VLOOKUP(F1893,'BASE CONTATOS'!C:D,2,0)</f>
        <v>#N/A</v>
      </c>
    </row>
    <row r="1894" spans="2:17" hidden="1" x14ac:dyDescent="0.3">
      <c r="B1894">
        <f>CSV!M1893</f>
        <v>0</v>
      </c>
      <c r="C1894">
        <f>CSV!O1893</f>
        <v>0</v>
      </c>
      <c r="D1894" s="6">
        <f>CSV!P1893</f>
        <v>0</v>
      </c>
      <c r="F1894">
        <f>CSV!K1893</f>
        <v>0</v>
      </c>
      <c r="G1894">
        <f>CSV!L1893</f>
        <v>0</v>
      </c>
      <c r="H1894" t="str">
        <f>IFERROR(VLOOKUP(G1894,Sheet3!B:C,2,0),"")</f>
        <v/>
      </c>
      <c r="I1894">
        <v>9</v>
      </c>
      <c r="K1894" t="e">
        <f>VLOOKUP(G1894,Sheet3!B:E,4,0)</f>
        <v>#N/A</v>
      </c>
      <c r="O1894" s="10" t="e">
        <f t="shared" si="29"/>
        <v>#N/A</v>
      </c>
      <c r="P1894" s="11" t="e">
        <f>VLOOKUP(C1894,DE_PARA!H:I,2,0)</f>
        <v>#N/A</v>
      </c>
      <c r="Q1894" s="11" t="e">
        <f>VLOOKUP(F1894,'BASE CONTATOS'!C:D,2,0)</f>
        <v>#N/A</v>
      </c>
    </row>
    <row r="1895" spans="2:17" hidden="1" x14ac:dyDescent="0.3">
      <c r="B1895">
        <f>CSV!M1894</f>
        <v>0</v>
      </c>
      <c r="C1895">
        <f>CSV!O1894</f>
        <v>0</v>
      </c>
      <c r="D1895" s="6">
        <f>CSV!P1894</f>
        <v>0</v>
      </c>
      <c r="F1895">
        <f>CSV!K1894</f>
        <v>0</v>
      </c>
      <c r="G1895">
        <f>CSV!L1894</f>
        <v>0</v>
      </c>
      <c r="H1895" t="str">
        <f>IFERROR(VLOOKUP(G1895,Sheet3!B:C,2,0),"")</f>
        <v/>
      </c>
      <c r="I1895">
        <v>8</v>
      </c>
      <c r="K1895" t="e">
        <f>VLOOKUP(G1895,Sheet3!B:E,4,0)</f>
        <v>#N/A</v>
      </c>
      <c r="O1895" s="10" t="e">
        <f t="shared" si="29"/>
        <v>#N/A</v>
      </c>
      <c r="P1895" s="11" t="e">
        <f>VLOOKUP(C1895,DE_PARA!H:I,2,0)</f>
        <v>#N/A</v>
      </c>
      <c r="Q1895" s="11" t="e">
        <f>VLOOKUP(F1895,'BASE CONTATOS'!C:D,2,0)</f>
        <v>#N/A</v>
      </c>
    </row>
    <row r="1896" spans="2:17" hidden="1" x14ac:dyDescent="0.3">
      <c r="B1896">
        <f>CSV!M1895</f>
        <v>0</v>
      </c>
      <c r="C1896">
        <f>CSV!O1895</f>
        <v>0</v>
      </c>
      <c r="D1896" s="6">
        <f>CSV!P1895</f>
        <v>0</v>
      </c>
      <c r="F1896">
        <f>CSV!K1895</f>
        <v>0</v>
      </c>
      <c r="G1896">
        <f>CSV!L1895</f>
        <v>0</v>
      </c>
      <c r="H1896" t="str">
        <f>IFERROR(VLOOKUP(G1896,Sheet3!B:C,2,0),"")</f>
        <v/>
      </c>
      <c r="I1896">
        <v>6</v>
      </c>
      <c r="K1896" t="e">
        <f>VLOOKUP(G1896,Sheet3!B:E,4,0)</f>
        <v>#N/A</v>
      </c>
      <c r="O1896" s="10" t="e">
        <f t="shared" si="29"/>
        <v>#N/A</v>
      </c>
      <c r="P1896" s="11" t="e">
        <f>VLOOKUP(C1896,DE_PARA!H:I,2,0)</f>
        <v>#N/A</v>
      </c>
      <c r="Q1896" s="11" t="e">
        <f>VLOOKUP(F1896,'BASE CONTATOS'!C:D,2,0)</f>
        <v>#N/A</v>
      </c>
    </row>
    <row r="1897" spans="2:17" hidden="1" x14ac:dyDescent="0.3">
      <c r="B1897">
        <f>CSV!M1896</f>
        <v>0</v>
      </c>
      <c r="C1897">
        <f>CSV!O1896</f>
        <v>0</v>
      </c>
      <c r="D1897" s="6">
        <f>CSV!P1896</f>
        <v>0</v>
      </c>
      <c r="F1897">
        <f>CSV!K1896</f>
        <v>0</v>
      </c>
      <c r="G1897">
        <f>CSV!L1896</f>
        <v>0</v>
      </c>
      <c r="H1897" t="str">
        <f>IFERROR(VLOOKUP(G1897,Sheet3!B:C,2,0),"")</f>
        <v/>
      </c>
      <c r="I1897">
        <v>3</v>
      </c>
      <c r="K1897" t="e">
        <f>VLOOKUP(G1897,Sheet3!B:E,4,0)</f>
        <v>#N/A</v>
      </c>
      <c r="O1897" s="10" t="e">
        <f t="shared" si="29"/>
        <v>#N/A</v>
      </c>
      <c r="P1897" s="11" t="e">
        <f>VLOOKUP(C1897,DE_PARA!H:I,2,0)</f>
        <v>#N/A</v>
      </c>
      <c r="Q1897" s="11" t="e">
        <f>VLOOKUP(F1897,'BASE CONTATOS'!C:D,2,0)</f>
        <v>#N/A</v>
      </c>
    </row>
    <row r="1898" spans="2:17" hidden="1" x14ac:dyDescent="0.3">
      <c r="B1898">
        <f>CSV!M1897</f>
        <v>0</v>
      </c>
      <c r="C1898">
        <f>CSV!O1897</f>
        <v>0</v>
      </c>
      <c r="D1898" s="6">
        <f>CSV!P1897</f>
        <v>0</v>
      </c>
      <c r="F1898">
        <f>CSV!K1897</f>
        <v>0</v>
      </c>
      <c r="G1898">
        <f>CSV!L1897</f>
        <v>0</v>
      </c>
      <c r="H1898" t="str">
        <f>IFERROR(VLOOKUP(G1898,Sheet3!B:C,2,0),"")</f>
        <v/>
      </c>
      <c r="I1898">
        <v>7</v>
      </c>
      <c r="K1898" t="e">
        <f>VLOOKUP(G1898,Sheet3!B:E,4,0)</f>
        <v>#N/A</v>
      </c>
      <c r="O1898" s="10" t="e">
        <f t="shared" si="29"/>
        <v>#N/A</v>
      </c>
      <c r="P1898" s="11" t="e">
        <f>VLOOKUP(C1898,DE_PARA!H:I,2,0)</f>
        <v>#N/A</v>
      </c>
      <c r="Q1898" s="11" t="e">
        <f>VLOOKUP(F1898,'BASE CONTATOS'!C:D,2,0)</f>
        <v>#N/A</v>
      </c>
    </row>
    <row r="1899" spans="2:17" hidden="1" x14ac:dyDescent="0.3">
      <c r="B1899">
        <f>CSV!M1898</f>
        <v>0</v>
      </c>
      <c r="C1899">
        <f>CSV!O1898</f>
        <v>0</v>
      </c>
      <c r="D1899" s="6">
        <f>CSV!P1898</f>
        <v>0</v>
      </c>
      <c r="F1899">
        <f>CSV!K1898</f>
        <v>0</v>
      </c>
      <c r="G1899">
        <f>CSV!L1898</f>
        <v>0</v>
      </c>
      <c r="H1899" t="str">
        <f>IFERROR(VLOOKUP(G1899,Sheet3!B:C,2,0),"")</f>
        <v/>
      </c>
      <c r="I1899">
        <v>2</v>
      </c>
      <c r="K1899" t="e">
        <f>VLOOKUP(G1899,Sheet3!B:E,4,0)</f>
        <v>#N/A</v>
      </c>
      <c r="O1899" s="10" t="e">
        <f t="shared" si="29"/>
        <v>#N/A</v>
      </c>
      <c r="P1899" s="11" t="e">
        <f>VLOOKUP(C1899,DE_PARA!H:I,2,0)</f>
        <v>#N/A</v>
      </c>
      <c r="Q1899" s="11" t="e">
        <f>VLOOKUP(F1899,'BASE CONTATOS'!C:D,2,0)</f>
        <v>#N/A</v>
      </c>
    </row>
    <row r="1900" spans="2:17" hidden="1" x14ac:dyDescent="0.3">
      <c r="B1900">
        <f>CSV!M1899</f>
        <v>0</v>
      </c>
      <c r="C1900">
        <f>CSV!O1899</f>
        <v>0</v>
      </c>
      <c r="D1900" s="6">
        <f>CSV!P1899</f>
        <v>0</v>
      </c>
      <c r="F1900">
        <f>CSV!K1899</f>
        <v>0</v>
      </c>
      <c r="G1900">
        <f>CSV!L1899</f>
        <v>0</v>
      </c>
      <c r="H1900" t="str">
        <f>IFERROR(VLOOKUP(G1900,Sheet3!B:C,2,0),"")</f>
        <v/>
      </c>
      <c r="I1900">
        <v>5</v>
      </c>
      <c r="K1900" t="e">
        <f>VLOOKUP(G1900,Sheet3!B:E,4,0)</f>
        <v>#N/A</v>
      </c>
      <c r="O1900" s="10" t="e">
        <f t="shared" si="29"/>
        <v>#N/A</v>
      </c>
      <c r="P1900" s="11" t="e">
        <f>VLOOKUP(C1900,DE_PARA!H:I,2,0)</f>
        <v>#N/A</v>
      </c>
      <c r="Q1900" s="11" t="e">
        <f>VLOOKUP(F1900,'BASE CONTATOS'!C:D,2,0)</f>
        <v>#N/A</v>
      </c>
    </row>
    <row r="1901" spans="2:17" hidden="1" x14ac:dyDescent="0.3">
      <c r="B1901">
        <f>CSV!M1900</f>
        <v>0</v>
      </c>
      <c r="C1901">
        <f>CSV!O1900</f>
        <v>0</v>
      </c>
      <c r="D1901" s="6">
        <f>CSV!P1900</f>
        <v>0</v>
      </c>
      <c r="F1901">
        <f>CSV!K1900</f>
        <v>0</v>
      </c>
      <c r="G1901">
        <f>CSV!L1900</f>
        <v>0</v>
      </c>
      <c r="H1901" t="str">
        <f>IFERROR(VLOOKUP(G1901,Sheet3!B:C,2,0),"")</f>
        <v/>
      </c>
      <c r="I1901">
        <v>2</v>
      </c>
      <c r="K1901" t="e">
        <f>VLOOKUP(G1901,Sheet3!B:E,4,0)</f>
        <v>#N/A</v>
      </c>
      <c r="O1901" s="10" t="e">
        <f t="shared" si="29"/>
        <v>#N/A</v>
      </c>
      <c r="P1901" s="11" t="e">
        <f>VLOOKUP(C1901,DE_PARA!H:I,2,0)</f>
        <v>#N/A</v>
      </c>
      <c r="Q1901" s="11" t="e">
        <f>VLOOKUP(F1901,'BASE CONTATOS'!C:D,2,0)</f>
        <v>#N/A</v>
      </c>
    </row>
    <row r="1902" spans="2:17" hidden="1" x14ac:dyDescent="0.3">
      <c r="B1902">
        <f>CSV!M1901</f>
        <v>0</v>
      </c>
      <c r="C1902">
        <f>CSV!O1901</f>
        <v>0</v>
      </c>
      <c r="D1902" s="6">
        <f>CSV!P1901</f>
        <v>0</v>
      </c>
      <c r="F1902">
        <f>CSV!K1901</f>
        <v>0</v>
      </c>
      <c r="G1902">
        <f>CSV!L1901</f>
        <v>0</v>
      </c>
      <c r="H1902" t="str">
        <f>IFERROR(VLOOKUP(G1902,Sheet3!B:C,2,0),"")</f>
        <v/>
      </c>
      <c r="I1902">
        <v>4</v>
      </c>
      <c r="K1902" t="e">
        <f>VLOOKUP(G1902,Sheet3!B:E,4,0)</f>
        <v>#N/A</v>
      </c>
      <c r="O1902" s="10" t="e">
        <f t="shared" si="29"/>
        <v>#N/A</v>
      </c>
      <c r="P1902" s="11" t="e">
        <f>VLOOKUP(C1902,DE_PARA!H:I,2,0)</f>
        <v>#N/A</v>
      </c>
      <c r="Q1902" s="11" t="e">
        <f>VLOOKUP(F1902,'BASE CONTATOS'!C:D,2,0)</f>
        <v>#N/A</v>
      </c>
    </row>
    <row r="1903" spans="2:17" hidden="1" x14ac:dyDescent="0.3">
      <c r="B1903">
        <f>CSV!M1902</f>
        <v>0</v>
      </c>
      <c r="C1903">
        <f>CSV!O1902</f>
        <v>0</v>
      </c>
      <c r="D1903" s="6">
        <f>CSV!P1902</f>
        <v>0</v>
      </c>
      <c r="F1903">
        <f>CSV!K1902</f>
        <v>0</v>
      </c>
      <c r="G1903">
        <f>CSV!L1902</f>
        <v>0</v>
      </c>
      <c r="H1903" t="str">
        <f>IFERROR(VLOOKUP(G1903,Sheet3!B:C,2,0),"")</f>
        <v/>
      </c>
      <c r="I1903">
        <v>3</v>
      </c>
      <c r="K1903" t="e">
        <f>VLOOKUP(G1903,Sheet3!B:E,4,0)</f>
        <v>#N/A</v>
      </c>
      <c r="O1903" s="10" t="e">
        <f t="shared" si="29"/>
        <v>#N/A</v>
      </c>
      <c r="P1903" s="11" t="e">
        <f>VLOOKUP(C1903,DE_PARA!H:I,2,0)</f>
        <v>#N/A</v>
      </c>
      <c r="Q1903" s="11" t="e">
        <f>VLOOKUP(F1903,'BASE CONTATOS'!C:D,2,0)</f>
        <v>#N/A</v>
      </c>
    </row>
    <row r="1904" spans="2:17" hidden="1" x14ac:dyDescent="0.3">
      <c r="B1904">
        <f>CSV!M1903</f>
        <v>0</v>
      </c>
      <c r="C1904">
        <f>CSV!O1903</f>
        <v>0</v>
      </c>
      <c r="D1904" s="6">
        <f>CSV!P1903</f>
        <v>0</v>
      </c>
      <c r="F1904">
        <f>CSV!K1903</f>
        <v>0</v>
      </c>
      <c r="G1904">
        <f>CSV!L1903</f>
        <v>0</v>
      </c>
      <c r="H1904" t="str">
        <f>IFERROR(VLOOKUP(G1904,Sheet3!B:C,2,0),"")</f>
        <v/>
      </c>
      <c r="I1904">
        <v>6</v>
      </c>
      <c r="K1904" t="e">
        <f>VLOOKUP(G1904,Sheet3!B:E,4,0)</f>
        <v>#N/A</v>
      </c>
      <c r="O1904" s="10" t="e">
        <f t="shared" si="29"/>
        <v>#N/A</v>
      </c>
      <c r="P1904" s="11" t="e">
        <f>VLOOKUP(C1904,DE_PARA!H:I,2,0)</f>
        <v>#N/A</v>
      </c>
      <c r="Q1904" s="11" t="e">
        <f>VLOOKUP(F1904,'BASE CONTATOS'!C:D,2,0)</f>
        <v>#N/A</v>
      </c>
    </row>
    <row r="1905" spans="2:17" hidden="1" x14ac:dyDescent="0.3">
      <c r="B1905">
        <f>CSV!M1904</f>
        <v>0</v>
      </c>
      <c r="C1905">
        <f>CSV!O1904</f>
        <v>0</v>
      </c>
      <c r="D1905" s="6">
        <f>CSV!P1904</f>
        <v>0</v>
      </c>
      <c r="F1905">
        <f>CSV!K1904</f>
        <v>0</v>
      </c>
      <c r="G1905">
        <f>CSV!L1904</f>
        <v>0</v>
      </c>
      <c r="H1905" t="str">
        <f>IFERROR(VLOOKUP(G1905,Sheet3!B:C,2,0),"")</f>
        <v/>
      </c>
      <c r="I1905">
        <v>10</v>
      </c>
      <c r="K1905" t="e">
        <f>VLOOKUP(G1905,Sheet3!B:E,4,0)</f>
        <v>#N/A</v>
      </c>
      <c r="O1905" s="10" t="e">
        <f t="shared" si="29"/>
        <v>#N/A</v>
      </c>
      <c r="P1905" s="11" t="e">
        <f>VLOOKUP(C1905,DE_PARA!H:I,2,0)</f>
        <v>#N/A</v>
      </c>
      <c r="Q1905" s="11" t="e">
        <f>VLOOKUP(F1905,'BASE CONTATOS'!C:D,2,0)</f>
        <v>#N/A</v>
      </c>
    </row>
    <row r="1906" spans="2:17" hidden="1" x14ac:dyDescent="0.3">
      <c r="B1906">
        <f>CSV!M1905</f>
        <v>0</v>
      </c>
      <c r="C1906">
        <f>CSV!O1905</f>
        <v>0</v>
      </c>
      <c r="D1906" s="6">
        <f>CSV!P1905</f>
        <v>0</v>
      </c>
      <c r="F1906">
        <f>CSV!K1905</f>
        <v>0</v>
      </c>
      <c r="G1906">
        <f>CSV!L1905</f>
        <v>0</v>
      </c>
      <c r="H1906" t="str">
        <f>IFERROR(VLOOKUP(G1906,Sheet3!B:C,2,0),"")</f>
        <v/>
      </c>
      <c r="I1906">
        <v>8</v>
      </c>
      <c r="K1906" t="e">
        <f>VLOOKUP(G1906,Sheet3!B:E,4,0)</f>
        <v>#N/A</v>
      </c>
      <c r="O1906" s="10" t="e">
        <f t="shared" si="29"/>
        <v>#N/A</v>
      </c>
      <c r="P1906" s="11" t="e">
        <f>VLOOKUP(C1906,DE_PARA!H:I,2,0)</f>
        <v>#N/A</v>
      </c>
      <c r="Q1906" s="11" t="e">
        <f>VLOOKUP(F1906,'BASE CONTATOS'!C:D,2,0)</f>
        <v>#N/A</v>
      </c>
    </row>
    <row r="1907" spans="2:17" hidden="1" x14ac:dyDescent="0.3">
      <c r="B1907">
        <f>CSV!M1906</f>
        <v>0</v>
      </c>
      <c r="C1907">
        <f>CSV!O1906</f>
        <v>0</v>
      </c>
      <c r="D1907" s="6">
        <f>CSV!P1906</f>
        <v>0</v>
      </c>
      <c r="F1907">
        <f>CSV!K1906</f>
        <v>0</v>
      </c>
      <c r="G1907">
        <f>CSV!L1906</f>
        <v>0</v>
      </c>
      <c r="H1907" t="str">
        <f>IFERROR(VLOOKUP(G1907,Sheet3!B:C,2,0),"")</f>
        <v/>
      </c>
      <c r="I1907">
        <v>1</v>
      </c>
      <c r="K1907" t="e">
        <f>VLOOKUP(G1907,Sheet3!B:E,4,0)</f>
        <v>#N/A</v>
      </c>
      <c r="O1907" s="10" t="e">
        <f t="shared" si="29"/>
        <v>#N/A</v>
      </c>
      <c r="P1907" s="11" t="e">
        <f>VLOOKUP(C1907,DE_PARA!H:I,2,0)</f>
        <v>#N/A</v>
      </c>
      <c r="Q1907" s="11" t="e">
        <f>VLOOKUP(F1907,'BASE CONTATOS'!C:D,2,0)</f>
        <v>#N/A</v>
      </c>
    </row>
    <row r="1908" spans="2:17" hidden="1" x14ac:dyDescent="0.3">
      <c r="B1908">
        <f>CSV!M1907</f>
        <v>0</v>
      </c>
      <c r="C1908">
        <f>CSV!O1907</f>
        <v>0</v>
      </c>
      <c r="D1908" s="6">
        <f>CSV!P1907</f>
        <v>0</v>
      </c>
      <c r="F1908">
        <f>CSV!K1907</f>
        <v>0</v>
      </c>
      <c r="G1908">
        <f>CSV!L1907</f>
        <v>0</v>
      </c>
      <c r="H1908" t="str">
        <f>IFERROR(VLOOKUP(G1908,Sheet3!B:C,2,0),"")</f>
        <v/>
      </c>
      <c r="I1908">
        <v>9</v>
      </c>
      <c r="K1908" t="e">
        <f>VLOOKUP(G1908,Sheet3!B:E,4,0)</f>
        <v>#N/A</v>
      </c>
      <c r="O1908" s="10" t="e">
        <f t="shared" si="29"/>
        <v>#N/A</v>
      </c>
      <c r="P1908" s="11" t="e">
        <f>VLOOKUP(C1908,DE_PARA!H:I,2,0)</f>
        <v>#N/A</v>
      </c>
      <c r="Q1908" s="11" t="e">
        <f>VLOOKUP(F1908,'BASE CONTATOS'!C:D,2,0)</f>
        <v>#N/A</v>
      </c>
    </row>
    <row r="1909" spans="2:17" hidden="1" x14ac:dyDescent="0.3">
      <c r="B1909">
        <f>CSV!M1908</f>
        <v>0</v>
      </c>
      <c r="C1909">
        <f>CSV!O1908</f>
        <v>0</v>
      </c>
      <c r="D1909" s="6">
        <f>CSV!P1908</f>
        <v>0</v>
      </c>
      <c r="F1909">
        <f>CSV!K1908</f>
        <v>0</v>
      </c>
      <c r="G1909">
        <f>CSV!L1908</f>
        <v>0</v>
      </c>
      <c r="H1909" t="str">
        <f>IFERROR(VLOOKUP(G1909,Sheet3!B:C,2,0),"")</f>
        <v/>
      </c>
      <c r="I1909">
        <v>8</v>
      </c>
      <c r="K1909" t="e">
        <f>VLOOKUP(G1909,Sheet3!B:E,4,0)</f>
        <v>#N/A</v>
      </c>
      <c r="O1909" s="10" t="e">
        <f t="shared" si="29"/>
        <v>#N/A</v>
      </c>
      <c r="P1909" s="11" t="e">
        <f>VLOOKUP(C1909,DE_PARA!H:I,2,0)</f>
        <v>#N/A</v>
      </c>
      <c r="Q1909" s="11" t="e">
        <f>VLOOKUP(F1909,'BASE CONTATOS'!C:D,2,0)</f>
        <v>#N/A</v>
      </c>
    </row>
    <row r="1910" spans="2:17" hidden="1" x14ac:dyDescent="0.3">
      <c r="B1910">
        <f>CSV!M1909</f>
        <v>0</v>
      </c>
      <c r="C1910">
        <f>CSV!O1909</f>
        <v>0</v>
      </c>
      <c r="D1910" s="6">
        <f>CSV!P1909</f>
        <v>0</v>
      </c>
      <c r="F1910">
        <f>CSV!K1909</f>
        <v>0</v>
      </c>
      <c r="G1910">
        <f>CSV!L1909</f>
        <v>0</v>
      </c>
      <c r="H1910" t="str">
        <f>IFERROR(VLOOKUP(G1910,Sheet3!B:C,2,0),"")</f>
        <v/>
      </c>
      <c r="I1910">
        <v>7</v>
      </c>
      <c r="K1910" t="e">
        <f>VLOOKUP(G1910,Sheet3!B:E,4,0)</f>
        <v>#N/A</v>
      </c>
      <c r="O1910" s="10" t="e">
        <f t="shared" si="29"/>
        <v>#N/A</v>
      </c>
      <c r="P1910" s="11" t="e">
        <f>VLOOKUP(C1910,DE_PARA!H:I,2,0)</f>
        <v>#N/A</v>
      </c>
      <c r="Q1910" s="11" t="e">
        <f>VLOOKUP(F1910,'BASE CONTATOS'!C:D,2,0)</f>
        <v>#N/A</v>
      </c>
    </row>
    <row r="1911" spans="2:17" hidden="1" x14ac:dyDescent="0.3">
      <c r="B1911">
        <f>CSV!M1910</f>
        <v>0</v>
      </c>
      <c r="C1911">
        <f>CSV!O1910</f>
        <v>0</v>
      </c>
      <c r="D1911" s="6">
        <f>CSV!P1910</f>
        <v>0</v>
      </c>
      <c r="F1911">
        <f>CSV!K1910</f>
        <v>0</v>
      </c>
      <c r="G1911">
        <f>CSV!L1910</f>
        <v>0</v>
      </c>
      <c r="H1911" t="str">
        <f>IFERROR(VLOOKUP(G1911,Sheet3!B:C,2,0),"")</f>
        <v/>
      </c>
      <c r="I1911">
        <v>7</v>
      </c>
      <c r="K1911" t="e">
        <f>VLOOKUP(G1911,Sheet3!B:E,4,0)</f>
        <v>#N/A</v>
      </c>
      <c r="O1911" s="10" t="e">
        <f t="shared" si="29"/>
        <v>#N/A</v>
      </c>
      <c r="P1911" s="11" t="e">
        <f>VLOOKUP(C1911,DE_PARA!H:I,2,0)</f>
        <v>#N/A</v>
      </c>
      <c r="Q1911" s="11" t="e">
        <f>VLOOKUP(F1911,'BASE CONTATOS'!C:D,2,0)</f>
        <v>#N/A</v>
      </c>
    </row>
    <row r="1912" spans="2:17" hidden="1" x14ac:dyDescent="0.3">
      <c r="B1912">
        <f>CSV!M1911</f>
        <v>0</v>
      </c>
      <c r="C1912">
        <f>CSV!O1911</f>
        <v>0</v>
      </c>
      <c r="D1912" s="6">
        <f>CSV!P1911</f>
        <v>0</v>
      </c>
      <c r="F1912">
        <f>CSV!K1911</f>
        <v>0</v>
      </c>
      <c r="G1912">
        <f>CSV!L1911</f>
        <v>0</v>
      </c>
      <c r="H1912" t="str">
        <f>IFERROR(VLOOKUP(G1912,Sheet3!B:C,2,0),"")</f>
        <v/>
      </c>
      <c r="I1912">
        <v>10</v>
      </c>
      <c r="K1912" t="e">
        <f>VLOOKUP(G1912,Sheet3!B:E,4,0)</f>
        <v>#N/A</v>
      </c>
      <c r="O1912" s="10" t="e">
        <f t="shared" si="29"/>
        <v>#N/A</v>
      </c>
      <c r="P1912" s="11" t="e">
        <f>VLOOKUP(C1912,DE_PARA!H:I,2,0)</f>
        <v>#N/A</v>
      </c>
      <c r="Q1912" s="11" t="e">
        <f>VLOOKUP(F1912,'BASE CONTATOS'!C:D,2,0)</f>
        <v>#N/A</v>
      </c>
    </row>
    <row r="1913" spans="2:17" hidden="1" x14ac:dyDescent="0.3">
      <c r="B1913">
        <f>CSV!M1912</f>
        <v>0</v>
      </c>
      <c r="C1913">
        <f>CSV!O1912</f>
        <v>0</v>
      </c>
      <c r="D1913" s="6">
        <f>CSV!P1912</f>
        <v>0</v>
      </c>
      <c r="F1913">
        <f>CSV!K1912</f>
        <v>0</v>
      </c>
      <c r="G1913">
        <f>CSV!L1912</f>
        <v>0</v>
      </c>
      <c r="H1913" t="str">
        <f>IFERROR(VLOOKUP(G1913,Sheet3!B:C,2,0),"")</f>
        <v/>
      </c>
      <c r="I1913">
        <v>10</v>
      </c>
      <c r="K1913" t="e">
        <f>VLOOKUP(G1913,Sheet3!B:E,4,0)</f>
        <v>#N/A</v>
      </c>
      <c r="O1913" s="10" t="e">
        <f t="shared" si="29"/>
        <v>#N/A</v>
      </c>
      <c r="P1913" s="11" t="e">
        <f>VLOOKUP(C1913,DE_PARA!H:I,2,0)</f>
        <v>#N/A</v>
      </c>
      <c r="Q1913" s="11" t="e">
        <f>VLOOKUP(F1913,'BASE CONTATOS'!C:D,2,0)</f>
        <v>#N/A</v>
      </c>
    </row>
    <row r="1914" spans="2:17" hidden="1" x14ac:dyDescent="0.3">
      <c r="B1914">
        <f>CSV!M1913</f>
        <v>0</v>
      </c>
      <c r="C1914">
        <f>CSV!O1913</f>
        <v>0</v>
      </c>
      <c r="D1914" s="6">
        <f>CSV!P1913</f>
        <v>0</v>
      </c>
      <c r="F1914">
        <f>CSV!K1913</f>
        <v>0</v>
      </c>
      <c r="G1914">
        <f>CSV!L1913</f>
        <v>0</v>
      </c>
      <c r="H1914" t="str">
        <f>IFERROR(VLOOKUP(G1914,Sheet3!B:C,2,0),"")</f>
        <v/>
      </c>
      <c r="I1914">
        <v>2</v>
      </c>
      <c r="K1914" t="e">
        <f>VLOOKUP(G1914,Sheet3!B:E,4,0)</f>
        <v>#N/A</v>
      </c>
      <c r="O1914" s="10" t="e">
        <f t="shared" si="29"/>
        <v>#N/A</v>
      </c>
      <c r="P1914" s="11" t="e">
        <f>VLOOKUP(C1914,DE_PARA!H:I,2,0)</f>
        <v>#N/A</v>
      </c>
      <c r="Q1914" s="11" t="e">
        <f>VLOOKUP(F1914,'BASE CONTATOS'!C:D,2,0)</f>
        <v>#N/A</v>
      </c>
    </row>
    <row r="1915" spans="2:17" hidden="1" x14ac:dyDescent="0.3">
      <c r="B1915">
        <f>CSV!M1914</f>
        <v>0</v>
      </c>
      <c r="C1915">
        <f>CSV!O1914</f>
        <v>0</v>
      </c>
      <c r="D1915" s="6">
        <f>CSV!P1914</f>
        <v>0</v>
      </c>
      <c r="F1915">
        <f>CSV!K1914</f>
        <v>0</v>
      </c>
      <c r="G1915">
        <f>CSV!L1914</f>
        <v>0</v>
      </c>
      <c r="H1915" t="str">
        <f>IFERROR(VLOOKUP(G1915,Sheet3!B:C,2,0),"")</f>
        <v/>
      </c>
      <c r="I1915">
        <v>3</v>
      </c>
      <c r="K1915" t="e">
        <f>VLOOKUP(G1915,Sheet3!B:E,4,0)</f>
        <v>#N/A</v>
      </c>
      <c r="O1915" s="10" t="e">
        <f t="shared" si="29"/>
        <v>#N/A</v>
      </c>
      <c r="P1915" s="11" t="e">
        <f>VLOOKUP(C1915,DE_PARA!H:I,2,0)</f>
        <v>#N/A</v>
      </c>
      <c r="Q1915" s="11" t="e">
        <f>VLOOKUP(F1915,'BASE CONTATOS'!C:D,2,0)</f>
        <v>#N/A</v>
      </c>
    </row>
    <row r="1916" spans="2:17" hidden="1" x14ac:dyDescent="0.3">
      <c r="B1916">
        <f>CSV!M1915</f>
        <v>0</v>
      </c>
      <c r="C1916">
        <f>CSV!O1915</f>
        <v>0</v>
      </c>
      <c r="D1916" s="6">
        <f>CSV!P1915</f>
        <v>0</v>
      </c>
      <c r="F1916">
        <f>CSV!K1915</f>
        <v>0</v>
      </c>
      <c r="G1916">
        <f>CSV!L1915</f>
        <v>0</v>
      </c>
      <c r="H1916" t="str">
        <f>IFERROR(VLOOKUP(G1916,Sheet3!B:C,2,0),"")</f>
        <v/>
      </c>
      <c r="I1916">
        <v>3</v>
      </c>
      <c r="K1916" t="e">
        <f>VLOOKUP(G1916,Sheet3!B:E,4,0)</f>
        <v>#N/A</v>
      </c>
      <c r="O1916" s="10" t="e">
        <f t="shared" si="29"/>
        <v>#N/A</v>
      </c>
      <c r="P1916" s="11" t="e">
        <f>VLOOKUP(C1916,DE_PARA!H:I,2,0)</f>
        <v>#N/A</v>
      </c>
      <c r="Q1916" s="11" t="e">
        <f>VLOOKUP(F1916,'BASE CONTATOS'!C:D,2,0)</f>
        <v>#N/A</v>
      </c>
    </row>
    <row r="1917" spans="2:17" hidden="1" x14ac:dyDescent="0.3">
      <c r="B1917">
        <f>CSV!M1916</f>
        <v>0</v>
      </c>
      <c r="C1917">
        <f>CSV!O1916</f>
        <v>0</v>
      </c>
      <c r="D1917" s="6">
        <f>CSV!P1916</f>
        <v>0</v>
      </c>
      <c r="F1917">
        <f>CSV!K1916</f>
        <v>0</v>
      </c>
      <c r="G1917">
        <f>CSV!L1916</f>
        <v>0</v>
      </c>
      <c r="H1917" t="str">
        <f>IFERROR(VLOOKUP(G1917,Sheet3!B:C,2,0),"")</f>
        <v/>
      </c>
      <c r="I1917">
        <v>5</v>
      </c>
      <c r="K1917" t="e">
        <f>VLOOKUP(G1917,Sheet3!B:E,4,0)</f>
        <v>#N/A</v>
      </c>
      <c r="O1917" s="10" t="e">
        <f t="shared" si="29"/>
        <v>#N/A</v>
      </c>
      <c r="P1917" s="11" t="e">
        <f>VLOOKUP(C1917,DE_PARA!H:I,2,0)</f>
        <v>#N/A</v>
      </c>
      <c r="Q1917" s="11" t="e">
        <f>VLOOKUP(F1917,'BASE CONTATOS'!C:D,2,0)</f>
        <v>#N/A</v>
      </c>
    </row>
    <row r="1918" spans="2:17" hidden="1" x14ac:dyDescent="0.3">
      <c r="B1918">
        <f>CSV!M1917</f>
        <v>0</v>
      </c>
      <c r="C1918">
        <f>CSV!O1917</f>
        <v>0</v>
      </c>
      <c r="D1918" s="6">
        <f>CSV!P1917</f>
        <v>0</v>
      </c>
      <c r="F1918">
        <f>CSV!K1917</f>
        <v>0</v>
      </c>
      <c r="G1918">
        <f>CSV!L1917</f>
        <v>0</v>
      </c>
      <c r="H1918" t="str">
        <f>IFERROR(VLOOKUP(G1918,Sheet3!B:C,2,0),"")</f>
        <v/>
      </c>
      <c r="I1918">
        <v>2</v>
      </c>
      <c r="K1918" t="e">
        <f>VLOOKUP(G1918,Sheet3!B:E,4,0)</f>
        <v>#N/A</v>
      </c>
      <c r="O1918" s="10" t="e">
        <f t="shared" si="29"/>
        <v>#N/A</v>
      </c>
      <c r="P1918" s="11" t="e">
        <f>VLOOKUP(C1918,DE_PARA!H:I,2,0)</f>
        <v>#N/A</v>
      </c>
      <c r="Q1918" s="11" t="e">
        <f>VLOOKUP(F1918,'BASE CONTATOS'!C:D,2,0)</f>
        <v>#N/A</v>
      </c>
    </row>
    <row r="1919" spans="2:17" hidden="1" x14ac:dyDescent="0.3">
      <c r="B1919">
        <f>CSV!M1918</f>
        <v>0</v>
      </c>
      <c r="C1919">
        <f>CSV!O1918</f>
        <v>0</v>
      </c>
      <c r="D1919" s="6">
        <f>CSV!P1918</f>
        <v>0</v>
      </c>
      <c r="F1919">
        <f>CSV!K1918</f>
        <v>0</v>
      </c>
      <c r="G1919">
        <f>CSV!L1918</f>
        <v>0</v>
      </c>
      <c r="H1919" t="str">
        <f>IFERROR(VLOOKUP(G1919,Sheet3!B:C,2,0),"")</f>
        <v/>
      </c>
      <c r="I1919">
        <v>9</v>
      </c>
      <c r="K1919" t="e">
        <f>VLOOKUP(G1919,Sheet3!B:E,4,0)</f>
        <v>#N/A</v>
      </c>
      <c r="O1919" s="10" t="e">
        <f t="shared" si="29"/>
        <v>#N/A</v>
      </c>
      <c r="P1919" s="11" t="e">
        <f>VLOOKUP(C1919,DE_PARA!H:I,2,0)</f>
        <v>#N/A</v>
      </c>
      <c r="Q1919" s="11" t="e">
        <f>VLOOKUP(F1919,'BASE CONTATOS'!C:D,2,0)</f>
        <v>#N/A</v>
      </c>
    </row>
    <row r="1920" spans="2:17" hidden="1" x14ac:dyDescent="0.3">
      <c r="B1920">
        <f>CSV!M1919</f>
        <v>0</v>
      </c>
      <c r="C1920">
        <f>CSV!O1919</f>
        <v>0</v>
      </c>
      <c r="D1920" s="6">
        <f>CSV!P1919</f>
        <v>0</v>
      </c>
      <c r="F1920">
        <f>CSV!K1919</f>
        <v>0</v>
      </c>
      <c r="G1920">
        <f>CSV!L1919</f>
        <v>0</v>
      </c>
      <c r="H1920" t="str">
        <f>IFERROR(VLOOKUP(G1920,Sheet3!B:C,2,0),"")</f>
        <v/>
      </c>
      <c r="I1920">
        <v>6</v>
      </c>
      <c r="K1920" t="e">
        <f>VLOOKUP(G1920,Sheet3!B:E,4,0)</f>
        <v>#N/A</v>
      </c>
      <c r="O1920" s="10" t="e">
        <f t="shared" si="29"/>
        <v>#N/A</v>
      </c>
      <c r="P1920" s="11" t="e">
        <f>VLOOKUP(C1920,DE_PARA!H:I,2,0)</f>
        <v>#N/A</v>
      </c>
      <c r="Q1920" s="11" t="e">
        <f>VLOOKUP(F1920,'BASE CONTATOS'!C:D,2,0)</f>
        <v>#N/A</v>
      </c>
    </row>
    <row r="1921" spans="2:17" hidden="1" x14ac:dyDescent="0.3">
      <c r="B1921">
        <f>CSV!M1920</f>
        <v>0</v>
      </c>
      <c r="C1921">
        <f>CSV!O1920</f>
        <v>0</v>
      </c>
      <c r="D1921" s="6">
        <f>CSV!P1920</f>
        <v>0</v>
      </c>
      <c r="F1921">
        <f>CSV!K1920</f>
        <v>0</v>
      </c>
      <c r="G1921">
        <f>CSV!L1920</f>
        <v>0</v>
      </c>
      <c r="H1921" t="str">
        <f>IFERROR(VLOOKUP(G1921,Sheet3!B:C,2,0),"")</f>
        <v/>
      </c>
      <c r="I1921">
        <v>5</v>
      </c>
      <c r="K1921" t="e">
        <f>VLOOKUP(G1921,Sheet3!B:E,4,0)</f>
        <v>#N/A</v>
      </c>
      <c r="O1921" s="10" t="e">
        <f t="shared" si="29"/>
        <v>#N/A</v>
      </c>
      <c r="P1921" s="11" t="e">
        <f>VLOOKUP(C1921,DE_PARA!H:I,2,0)</f>
        <v>#N/A</v>
      </c>
      <c r="Q1921" s="11" t="e">
        <f>VLOOKUP(F1921,'BASE CONTATOS'!C:D,2,0)</f>
        <v>#N/A</v>
      </c>
    </row>
    <row r="1922" spans="2:17" hidden="1" x14ac:dyDescent="0.3">
      <c r="B1922">
        <f>CSV!M1921</f>
        <v>0</v>
      </c>
      <c r="C1922">
        <f>CSV!O1921</f>
        <v>0</v>
      </c>
      <c r="D1922" s="6">
        <f>CSV!P1921</f>
        <v>0</v>
      </c>
      <c r="F1922">
        <f>CSV!K1921</f>
        <v>0</v>
      </c>
      <c r="G1922">
        <f>CSV!L1921</f>
        <v>0</v>
      </c>
      <c r="H1922" t="str">
        <f>IFERROR(VLOOKUP(G1922,Sheet3!B:C,2,0),"")</f>
        <v/>
      </c>
      <c r="I1922">
        <v>8</v>
      </c>
      <c r="K1922" t="e">
        <f>VLOOKUP(G1922,Sheet3!B:E,4,0)</f>
        <v>#N/A</v>
      </c>
      <c r="O1922" s="10" t="e">
        <f t="shared" si="29"/>
        <v>#N/A</v>
      </c>
      <c r="P1922" s="11" t="e">
        <f>VLOOKUP(C1922,DE_PARA!H:I,2,0)</f>
        <v>#N/A</v>
      </c>
      <c r="Q1922" s="11" t="e">
        <f>VLOOKUP(F1922,'BASE CONTATOS'!C:D,2,0)</f>
        <v>#N/A</v>
      </c>
    </row>
    <row r="1923" spans="2:17" hidden="1" x14ac:dyDescent="0.3">
      <c r="B1923">
        <f>CSV!M1922</f>
        <v>0</v>
      </c>
      <c r="C1923">
        <f>CSV!O1922</f>
        <v>0</v>
      </c>
      <c r="D1923" s="6">
        <f>CSV!P1922</f>
        <v>0</v>
      </c>
      <c r="F1923">
        <f>CSV!K1922</f>
        <v>0</v>
      </c>
      <c r="G1923">
        <f>CSV!L1922</f>
        <v>0</v>
      </c>
      <c r="H1923" t="str">
        <f>IFERROR(VLOOKUP(G1923,Sheet3!B:C,2,0),"")</f>
        <v/>
      </c>
      <c r="I1923">
        <v>5</v>
      </c>
      <c r="K1923" t="e">
        <f>VLOOKUP(G1923,Sheet3!B:E,4,0)</f>
        <v>#N/A</v>
      </c>
      <c r="O1923" s="10" t="e">
        <f t="shared" ref="O1923:O1986" si="30">IF(K1923&gt;0,K1923,"PENDENTE")</f>
        <v>#N/A</v>
      </c>
      <c r="P1923" s="11" t="e">
        <f>VLOOKUP(C1923,DE_PARA!H:I,2,0)</f>
        <v>#N/A</v>
      </c>
      <c r="Q1923" s="11" t="e">
        <f>VLOOKUP(F1923,'BASE CONTATOS'!C:D,2,0)</f>
        <v>#N/A</v>
      </c>
    </row>
    <row r="1924" spans="2:17" hidden="1" x14ac:dyDescent="0.3">
      <c r="B1924">
        <f>CSV!M1923</f>
        <v>0</v>
      </c>
      <c r="C1924">
        <f>CSV!O1923</f>
        <v>0</v>
      </c>
      <c r="D1924" s="6">
        <f>CSV!P1923</f>
        <v>0</v>
      </c>
      <c r="F1924">
        <f>CSV!K1923</f>
        <v>0</v>
      </c>
      <c r="G1924">
        <f>CSV!L1923</f>
        <v>0</v>
      </c>
      <c r="H1924" t="str">
        <f>IFERROR(VLOOKUP(G1924,Sheet3!B:C,2,0),"")</f>
        <v/>
      </c>
      <c r="I1924">
        <v>8</v>
      </c>
      <c r="K1924" t="e">
        <f>VLOOKUP(G1924,Sheet3!B:E,4,0)</f>
        <v>#N/A</v>
      </c>
      <c r="O1924" s="10" t="e">
        <f t="shared" si="30"/>
        <v>#N/A</v>
      </c>
      <c r="P1924" s="11" t="e">
        <f>VLOOKUP(C1924,DE_PARA!H:I,2,0)</f>
        <v>#N/A</v>
      </c>
      <c r="Q1924" s="11" t="e">
        <f>VLOOKUP(F1924,'BASE CONTATOS'!C:D,2,0)</f>
        <v>#N/A</v>
      </c>
    </row>
    <row r="1925" spans="2:17" hidden="1" x14ac:dyDescent="0.3">
      <c r="B1925">
        <f>CSV!M1924</f>
        <v>0</v>
      </c>
      <c r="C1925">
        <f>CSV!O1924</f>
        <v>0</v>
      </c>
      <c r="D1925" s="6">
        <f>CSV!P1924</f>
        <v>0</v>
      </c>
      <c r="F1925">
        <f>CSV!K1924</f>
        <v>0</v>
      </c>
      <c r="G1925">
        <f>CSV!L1924</f>
        <v>0</v>
      </c>
      <c r="H1925" t="str">
        <f>IFERROR(VLOOKUP(G1925,Sheet3!B:C,2,0),"")</f>
        <v/>
      </c>
      <c r="I1925">
        <v>2</v>
      </c>
      <c r="K1925" t="e">
        <f>VLOOKUP(G1925,Sheet3!B:E,4,0)</f>
        <v>#N/A</v>
      </c>
      <c r="O1925" s="10" t="e">
        <f t="shared" si="30"/>
        <v>#N/A</v>
      </c>
      <c r="P1925" s="11" t="e">
        <f>VLOOKUP(C1925,DE_PARA!H:I,2,0)</f>
        <v>#N/A</v>
      </c>
      <c r="Q1925" s="11" t="e">
        <f>VLOOKUP(F1925,'BASE CONTATOS'!C:D,2,0)</f>
        <v>#N/A</v>
      </c>
    </row>
    <row r="1926" spans="2:17" hidden="1" x14ac:dyDescent="0.3">
      <c r="B1926">
        <f>CSV!M1925</f>
        <v>0</v>
      </c>
      <c r="C1926">
        <f>CSV!O1925</f>
        <v>0</v>
      </c>
      <c r="D1926" s="6">
        <f>CSV!P1925</f>
        <v>0</v>
      </c>
      <c r="F1926">
        <f>CSV!K1925</f>
        <v>0</v>
      </c>
      <c r="G1926">
        <f>CSV!L1925</f>
        <v>0</v>
      </c>
      <c r="H1926" t="str">
        <f>IFERROR(VLOOKUP(G1926,Sheet3!B:C,2,0),"")</f>
        <v/>
      </c>
      <c r="I1926">
        <v>7</v>
      </c>
      <c r="K1926" t="e">
        <f>VLOOKUP(G1926,Sheet3!B:E,4,0)</f>
        <v>#N/A</v>
      </c>
      <c r="O1926" s="10" t="e">
        <f t="shared" si="30"/>
        <v>#N/A</v>
      </c>
      <c r="P1926" s="11" t="e">
        <f>VLOOKUP(C1926,DE_PARA!H:I,2,0)</f>
        <v>#N/A</v>
      </c>
      <c r="Q1926" s="11" t="e">
        <f>VLOOKUP(F1926,'BASE CONTATOS'!C:D,2,0)</f>
        <v>#N/A</v>
      </c>
    </row>
    <row r="1927" spans="2:17" hidden="1" x14ac:dyDescent="0.3">
      <c r="B1927">
        <f>CSV!M1926</f>
        <v>0</v>
      </c>
      <c r="C1927">
        <f>CSV!O1926</f>
        <v>0</v>
      </c>
      <c r="D1927" s="6">
        <f>CSV!P1926</f>
        <v>0</v>
      </c>
      <c r="F1927">
        <f>CSV!K1926</f>
        <v>0</v>
      </c>
      <c r="G1927">
        <f>CSV!L1926</f>
        <v>0</v>
      </c>
      <c r="H1927" t="str">
        <f>IFERROR(VLOOKUP(G1927,Sheet3!B:C,2,0),"")</f>
        <v/>
      </c>
      <c r="I1927">
        <v>1</v>
      </c>
      <c r="K1927" t="e">
        <f>VLOOKUP(G1927,Sheet3!B:E,4,0)</f>
        <v>#N/A</v>
      </c>
      <c r="O1927" s="10" t="e">
        <f t="shared" si="30"/>
        <v>#N/A</v>
      </c>
      <c r="P1927" s="11" t="e">
        <f>VLOOKUP(C1927,DE_PARA!H:I,2,0)</f>
        <v>#N/A</v>
      </c>
      <c r="Q1927" s="11" t="e">
        <f>VLOOKUP(F1927,'BASE CONTATOS'!C:D,2,0)</f>
        <v>#N/A</v>
      </c>
    </row>
    <row r="1928" spans="2:17" hidden="1" x14ac:dyDescent="0.3">
      <c r="B1928">
        <f>CSV!M1927</f>
        <v>0</v>
      </c>
      <c r="C1928">
        <f>CSV!O1927</f>
        <v>0</v>
      </c>
      <c r="D1928" s="6">
        <f>CSV!P1927</f>
        <v>0</v>
      </c>
      <c r="F1928">
        <f>CSV!K1927</f>
        <v>0</v>
      </c>
      <c r="G1928">
        <f>CSV!L1927</f>
        <v>0</v>
      </c>
      <c r="H1928" t="str">
        <f>IFERROR(VLOOKUP(G1928,Sheet3!B:C,2,0),"")</f>
        <v/>
      </c>
      <c r="I1928">
        <v>3</v>
      </c>
      <c r="K1928" t="e">
        <f>VLOOKUP(G1928,Sheet3!B:E,4,0)</f>
        <v>#N/A</v>
      </c>
      <c r="O1928" s="10" t="e">
        <f t="shared" si="30"/>
        <v>#N/A</v>
      </c>
      <c r="P1928" s="11" t="e">
        <f>VLOOKUP(C1928,DE_PARA!H:I,2,0)</f>
        <v>#N/A</v>
      </c>
      <c r="Q1928" s="11" t="e">
        <f>VLOOKUP(F1928,'BASE CONTATOS'!C:D,2,0)</f>
        <v>#N/A</v>
      </c>
    </row>
    <row r="1929" spans="2:17" hidden="1" x14ac:dyDescent="0.3">
      <c r="B1929">
        <f>CSV!M1928</f>
        <v>0</v>
      </c>
      <c r="C1929">
        <f>CSV!O1928</f>
        <v>0</v>
      </c>
      <c r="D1929" s="6">
        <f>CSV!P1928</f>
        <v>0</v>
      </c>
      <c r="F1929">
        <f>CSV!K1928</f>
        <v>0</v>
      </c>
      <c r="G1929">
        <f>CSV!L1928</f>
        <v>0</v>
      </c>
      <c r="H1929" t="str">
        <f>IFERROR(VLOOKUP(G1929,Sheet3!B:C,2,0),"")</f>
        <v/>
      </c>
      <c r="I1929">
        <v>7</v>
      </c>
      <c r="K1929" t="e">
        <f>VLOOKUP(G1929,Sheet3!B:E,4,0)</f>
        <v>#N/A</v>
      </c>
      <c r="O1929" s="10" t="e">
        <f t="shared" si="30"/>
        <v>#N/A</v>
      </c>
      <c r="P1929" s="11" t="e">
        <f>VLOOKUP(C1929,DE_PARA!H:I,2,0)</f>
        <v>#N/A</v>
      </c>
      <c r="Q1929" s="11" t="e">
        <f>VLOOKUP(F1929,'BASE CONTATOS'!C:D,2,0)</f>
        <v>#N/A</v>
      </c>
    </row>
    <row r="1930" spans="2:17" hidden="1" x14ac:dyDescent="0.3">
      <c r="B1930">
        <f>CSV!M1929</f>
        <v>0</v>
      </c>
      <c r="C1930">
        <f>CSV!O1929</f>
        <v>0</v>
      </c>
      <c r="D1930" s="6">
        <f>CSV!P1929</f>
        <v>0</v>
      </c>
      <c r="F1930">
        <f>CSV!K1929</f>
        <v>0</v>
      </c>
      <c r="G1930">
        <f>CSV!L1929</f>
        <v>0</v>
      </c>
      <c r="H1930" t="str">
        <f>IFERROR(VLOOKUP(G1930,Sheet3!B:C,2,0),"")</f>
        <v/>
      </c>
      <c r="I1930">
        <v>9</v>
      </c>
      <c r="K1930" t="e">
        <f>VLOOKUP(G1930,Sheet3!B:E,4,0)</f>
        <v>#N/A</v>
      </c>
      <c r="O1930" s="10" t="e">
        <f t="shared" si="30"/>
        <v>#N/A</v>
      </c>
      <c r="P1930" s="11" t="e">
        <f>VLOOKUP(C1930,DE_PARA!H:I,2,0)</f>
        <v>#N/A</v>
      </c>
      <c r="Q1930" s="11" t="e">
        <f>VLOOKUP(F1930,'BASE CONTATOS'!C:D,2,0)</f>
        <v>#N/A</v>
      </c>
    </row>
    <row r="1931" spans="2:17" hidden="1" x14ac:dyDescent="0.3">
      <c r="B1931">
        <f>CSV!M1930</f>
        <v>0</v>
      </c>
      <c r="C1931">
        <f>CSV!O1930</f>
        <v>0</v>
      </c>
      <c r="D1931" s="6">
        <f>CSV!P1930</f>
        <v>0</v>
      </c>
      <c r="F1931">
        <f>CSV!K1930</f>
        <v>0</v>
      </c>
      <c r="G1931">
        <f>CSV!L1930</f>
        <v>0</v>
      </c>
      <c r="H1931" t="str">
        <f>IFERROR(VLOOKUP(G1931,Sheet3!B:C,2,0),"")</f>
        <v/>
      </c>
      <c r="I1931">
        <v>3</v>
      </c>
      <c r="K1931" t="e">
        <f>VLOOKUP(G1931,Sheet3!B:E,4,0)</f>
        <v>#N/A</v>
      </c>
      <c r="O1931" s="10" t="e">
        <f t="shared" si="30"/>
        <v>#N/A</v>
      </c>
      <c r="P1931" s="11" t="e">
        <f>VLOOKUP(C1931,DE_PARA!H:I,2,0)</f>
        <v>#N/A</v>
      </c>
      <c r="Q1931" s="11" t="e">
        <f>VLOOKUP(F1931,'BASE CONTATOS'!C:D,2,0)</f>
        <v>#N/A</v>
      </c>
    </row>
    <row r="1932" spans="2:17" hidden="1" x14ac:dyDescent="0.3">
      <c r="B1932">
        <f>CSV!M1931</f>
        <v>0</v>
      </c>
      <c r="C1932">
        <f>CSV!O1931</f>
        <v>0</v>
      </c>
      <c r="D1932" s="6">
        <f>CSV!P1931</f>
        <v>0</v>
      </c>
      <c r="F1932">
        <f>CSV!K1931</f>
        <v>0</v>
      </c>
      <c r="G1932">
        <f>CSV!L1931</f>
        <v>0</v>
      </c>
      <c r="H1932" t="str">
        <f>IFERROR(VLOOKUP(G1932,Sheet3!B:C,2,0),"")</f>
        <v/>
      </c>
      <c r="I1932">
        <v>1</v>
      </c>
      <c r="K1932" t="e">
        <f>VLOOKUP(G1932,Sheet3!B:E,4,0)</f>
        <v>#N/A</v>
      </c>
      <c r="O1932" s="10" t="e">
        <f t="shared" si="30"/>
        <v>#N/A</v>
      </c>
      <c r="P1932" s="11" t="e">
        <f>VLOOKUP(C1932,DE_PARA!H:I,2,0)</f>
        <v>#N/A</v>
      </c>
      <c r="Q1932" s="11" t="e">
        <f>VLOOKUP(F1932,'BASE CONTATOS'!C:D,2,0)</f>
        <v>#N/A</v>
      </c>
    </row>
    <row r="1933" spans="2:17" hidden="1" x14ac:dyDescent="0.3">
      <c r="B1933">
        <f>CSV!M1932</f>
        <v>0</v>
      </c>
      <c r="C1933">
        <f>CSV!O1932</f>
        <v>0</v>
      </c>
      <c r="D1933" s="6">
        <f>CSV!P1932</f>
        <v>0</v>
      </c>
      <c r="F1933">
        <f>CSV!K1932</f>
        <v>0</v>
      </c>
      <c r="G1933">
        <f>CSV!L1932</f>
        <v>0</v>
      </c>
      <c r="H1933" t="str">
        <f>IFERROR(VLOOKUP(G1933,Sheet3!B:C,2,0),"")</f>
        <v/>
      </c>
      <c r="I1933">
        <v>7</v>
      </c>
      <c r="K1933" t="e">
        <f>VLOOKUP(G1933,Sheet3!B:E,4,0)</f>
        <v>#N/A</v>
      </c>
      <c r="O1933" s="10" t="e">
        <f t="shared" si="30"/>
        <v>#N/A</v>
      </c>
      <c r="P1933" s="11" t="e">
        <f>VLOOKUP(C1933,DE_PARA!H:I,2,0)</f>
        <v>#N/A</v>
      </c>
      <c r="Q1933" s="11" t="e">
        <f>VLOOKUP(F1933,'BASE CONTATOS'!C:D,2,0)</f>
        <v>#N/A</v>
      </c>
    </row>
    <row r="1934" spans="2:17" hidden="1" x14ac:dyDescent="0.3">
      <c r="B1934">
        <f>CSV!M1933</f>
        <v>0</v>
      </c>
      <c r="C1934">
        <f>CSV!O1933</f>
        <v>0</v>
      </c>
      <c r="D1934" s="6">
        <f>CSV!P1933</f>
        <v>0</v>
      </c>
      <c r="F1934">
        <f>CSV!K1933</f>
        <v>0</v>
      </c>
      <c r="G1934">
        <f>CSV!L1933</f>
        <v>0</v>
      </c>
      <c r="H1934" t="str">
        <f>IFERROR(VLOOKUP(G1934,Sheet3!B:C,2,0),"")</f>
        <v/>
      </c>
      <c r="I1934">
        <v>4</v>
      </c>
      <c r="K1934" t="e">
        <f>VLOOKUP(G1934,Sheet3!B:E,4,0)</f>
        <v>#N/A</v>
      </c>
      <c r="O1934" s="10" t="e">
        <f t="shared" si="30"/>
        <v>#N/A</v>
      </c>
      <c r="P1934" s="11" t="e">
        <f>VLOOKUP(C1934,DE_PARA!H:I,2,0)</f>
        <v>#N/A</v>
      </c>
      <c r="Q1934" s="11" t="e">
        <f>VLOOKUP(F1934,'BASE CONTATOS'!C:D,2,0)</f>
        <v>#N/A</v>
      </c>
    </row>
    <row r="1935" spans="2:17" hidden="1" x14ac:dyDescent="0.3">
      <c r="B1935">
        <f>CSV!M1934</f>
        <v>0</v>
      </c>
      <c r="C1935">
        <f>CSV!O1934</f>
        <v>0</v>
      </c>
      <c r="D1935" s="6">
        <f>CSV!P1934</f>
        <v>0</v>
      </c>
      <c r="F1935">
        <f>CSV!K1934</f>
        <v>0</v>
      </c>
      <c r="G1935">
        <f>CSV!L1934</f>
        <v>0</v>
      </c>
      <c r="H1935" t="str">
        <f>IFERROR(VLOOKUP(G1935,Sheet3!B:C,2,0),"")</f>
        <v/>
      </c>
      <c r="I1935">
        <v>9</v>
      </c>
      <c r="K1935" t="e">
        <f>VLOOKUP(G1935,Sheet3!B:E,4,0)</f>
        <v>#N/A</v>
      </c>
      <c r="O1935" s="10" t="e">
        <f t="shared" si="30"/>
        <v>#N/A</v>
      </c>
      <c r="P1935" s="11" t="e">
        <f>VLOOKUP(C1935,DE_PARA!H:I,2,0)</f>
        <v>#N/A</v>
      </c>
      <c r="Q1935" s="11" t="e">
        <f>VLOOKUP(F1935,'BASE CONTATOS'!C:D,2,0)</f>
        <v>#N/A</v>
      </c>
    </row>
    <row r="1936" spans="2:17" hidden="1" x14ac:dyDescent="0.3">
      <c r="B1936">
        <f>CSV!M1935</f>
        <v>0</v>
      </c>
      <c r="C1936">
        <f>CSV!O1935</f>
        <v>0</v>
      </c>
      <c r="D1936" s="6">
        <f>CSV!P1935</f>
        <v>0</v>
      </c>
      <c r="F1936">
        <f>CSV!K1935</f>
        <v>0</v>
      </c>
      <c r="G1936">
        <f>CSV!L1935</f>
        <v>0</v>
      </c>
      <c r="H1936" t="str">
        <f>IFERROR(VLOOKUP(G1936,Sheet3!B:C,2,0),"")</f>
        <v/>
      </c>
      <c r="I1936">
        <v>7</v>
      </c>
      <c r="K1936" t="e">
        <f>VLOOKUP(G1936,Sheet3!B:E,4,0)</f>
        <v>#N/A</v>
      </c>
      <c r="O1936" s="10" t="e">
        <f t="shared" si="30"/>
        <v>#N/A</v>
      </c>
      <c r="P1936" s="11" t="e">
        <f>VLOOKUP(C1936,DE_PARA!H:I,2,0)</f>
        <v>#N/A</v>
      </c>
      <c r="Q1936" s="11" t="e">
        <f>VLOOKUP(F1936,'BASE CONTATOS'!C:D,2,0)</f>
        <v>#N/A</v>
      </c>
    </row>
    <row r="1937" spans="2:17" hidden="1" x14ac:dyDescent="0.3">
      <c r="B1937">
        <f>CSV!M1936</f>
        <v>0</v>
      </c>
      <c r="C1937">
        <f>CSV!O1936</f>
        <v>0</v>
      </c>
      <c r="D1937" s="6">
        <f>CSV!P1936</f>
        <v>0</v>
      </c>
      <c r="F1937">
        <f>CSV!K1936</f>
        <v>0</v>
      </c>
      <c r="G1937">
        <f>CSV!L1936</f>
        <v>0</v>
      </c>
      <c r="H1937" t="str">
        <f>IFERROR(VLOOKUP(G1937,Sheet3!B:C,2,0),"")</f>
        <v/>
      </c>
      <c r="I1937">
        <v>4</v>
      </c>
      <c r="K1937" t="e">
        <f>VLOOKUP(G1937,Sheet3!B:E,4,0)</f>
        <v>#N/A</v>
      </c>
      <c r="O1937" s="10" t="e">
        <f t="shared" si="30"/>
        <v>#N/A</v>
      </c>
      <c r="P1937" s="11" t="e">
        <f>VLOOKUP(C1937,DE_PARA!H:I,2,0)</f>
        <v>#N/A</v>
      </c>
      <c r="Q1937" s="11" t="e">
        <f>VLOOKUP(F1937,'BASE CONTATOS'!C:D,2,0)</f>
        <v>#N/A</v>
      </c>
    </row>
    <row r="1938" spans="2:17" hidden="1" x14ac:dyDescent="0.3">
      <c r="B1938">
        <f>CSV!M1937</f>
        <v>0</v>
      </c>
      <c r="C1938">
        <f>CSV!O1937</f>
        <v>0</v>
      </c>
      <c r="D1938" s="6">
        <f>CSV!P1937</f>
        <v>0</v>
      </c>
      <c r="F1938">
        <f>CSV!K1937</f>
        <v>0</v>
      </c>
      <c r="G1938">
        <f>CSV!L1937</f>
        <v>0</v>
      </c>
      <c r="H1938" t="str">
        <f>IFERROR(VLOOKUP(G1938,Sheet3!B:C,2,0),"")</f>
        <v/>
      </c>
      <c r="I1938">
        <v>7</v>
      </c>
      <c r="K1938" t="e">
        <f>VLOOKUP(G1938,Sheet3!B:E,4,0)</f>
        <v>#N/A</v>
      </c>
      <c r="O1938" s="10" t="e">
        <f t="shared" si="30"/>
        <v>#N/A</v>
      </c>
      <c r="P1938" s="11" t="e">
        <f>VLOOKUP(C1938,DE_PARA!H:I,2,0)</f>
        <v>#N/A</v>
      </c>
      <c r="Q1938" s="11" t="e">
        <f>VLOOKUP(F1938,'BASE CONTATOS'!C:D,2,0)</f>
        <v>#N/A</v>
      </c>
    </row>
    <row r="1939" spans="2:17" hidden="1" x14ac:dyDescent="0.3">
      <c r="B1939">
        <f>CSV!M1938</f>
        <v>0</v>
      </c>
      <c r="C1939">
        <f>CSV!O1938</f>
        <v>0</v>
      </c>
      <c r="D1939" s="6">
        <f>CSV!P1938</f>
        <v>0</v>
      </c>
      <c r="F1939">
        <f>CSV!K1938</f>
        <v>0</v>
      </c>
      <c r="G1939">
        <f>CSV!L1938</f>
        <v>0</v>
      </c>
      <c r="H1939" t="str">
        <f>IFERROR(VLOOKUP(G1939,Sheet3!B:C,2,0),"")</f>
        <v/>
      </c>
      <c r="I1939">
        <v>4</v>
      </c>
      <c r="K1939" t="e">
        <f>VLOOKUP(G1939,Sheet3!B:E,4,0)</f>
        <v>#N/A</v>
      </c>
      <c r="O1939" s="10" t="e">
        <f t="shared" si="30"/>
        <v>#N/A</v>
      </c>
      <c r="P1939" s="11" t="e">
        <f>VLOOKUP(C1939,DE_PARA!H:I,2,0)</f>
        <v>#N/A</v>
      </c>
      <c r="Q1939" s="11" t="e">
        <f>VLOOKUP(F1939,'BASE CONTATOS'!C:D,2,0)</f>
        <v>#N/A</v>
      </c>
    </row>
    <row r="1940" spans="2:17" hidden="1" x14ac:dyDescent="0.3">
      <c r="B1940">
        <f>CSV!M1939</f>
        <v>0</v>
      </c>
      <c r="C1940">
        <f>CSV!O1939</f>
        <v>0</v>
      </c>
      <c r="D1940" s="6">
        <f>CSV!P1939</f>
        <v>0</v>
      </c>
      <c r="F1940">
        <f>CSV!K1939</f>
        <v>0</v>
      </c>
      <c r="G1940">
        <f>CSV!L1939</f>
        <v>0</v>
      </c>
      <c r="H1940" t="str">
        <f>IFERROR(VLOOKUP(G1940,Sheet3!B:C,2,0),"")</f>
        <v/>
      </c>
      <c r="I1940">
        <v>5</v>
      </c>
      <c r="K1940" t="e">
        <f>VLOOKUP(G1940,Sheet3!B:E,4,0)</f>
        <v>#N/A</v>
      </c>
      <c r="O1940" s="10" t="e">
        <f t="shared" si="30"/>
        <v>#N/A</v>
      </c>
      <c r="P1940" s="11" t="e">
        <f>VLOOKUP(C1940,DE_PARA!H:I,2,0)</f>
        <v>#N/A</v>
      </c>
      <c r="Q1940" s="11" t="e">
        <f>VLOOKUP(F1940,'BASE CONTATOS'!C:D,2,0)</f>
        <v>#N/A</v>
      </c>
    </row>
    <row r="1941" spans="2:17" hidden="1" x14ac:dyDescent="0.3">
      <c r="B1941">
        <f>CSV!M1940</f>
        <v>0</v>
      </c>
      <c r="C1941">
        <f>CSV!O1940</f>
        <v>0</v>
      </c>
      <c r="D1941" s="6">
        <f>CSV!P1940</f>
        <v>0</v>
      </c>
      <c r="F1941">
        <f>CSV!K1940</f>
        <v>0</v>
      </c>
      <c r="G1941">
        <f>CSV!L1940</f>
        <v>0</v>
      </c>
      <c r="H1941" t="str">
        <f>IFERROR(VLOOKUP(G1941,Sheet3!B:C,2,0),"")</f>
        <v/>
      </c>
      <c r="I1941">
        <v>8</v>
      </c>
      <c r="K1941" t="e">
        <f>VLOOKUP(G1941,Sheet3!B:E,4,0)</f>
        <v>#N/A</v>
      </c>
      <c r="O1941" s="10" t="e">
        <f t="shared" si="30"/>
        <v>#N/A</v>
      </c>
      <c r="P1941" s="11" t="e">
        <f>VLOOKUP(C1941,DE_PARA!H:I,2,0)</f>
        <v>#N/A</v>
      </c>
      <c r="Q1941" s="11" t="e">
        <f>VLOOKUP(F1941,'BASE CONTATOS'!C:D,2,0)</f>
        <v>#N/A</v>
      </c>
    </row>
    <row r="1942" spans="2:17" hidden="1" x14ac:dyDescent="0.3">
      <c r="B1942">
        <f>CSV!M1941</f>
        <v>0</v>
      </c>
      <c r="C1942">
        <f>CSV!O1941</f>
        <v>0</v>
      </c>
      <c r="D1942" s="6">
        <f>CSV!P1941</f>
        <v>0</v>
      </c>
      <c r="F1942">
        <f>CSV!K1941</f>
        <v>0</v>
      </c>
      <c r="G1942">
        <f>CSV!L1941</f>
        <v>0</v>
      </c>
      <c r="H1942" t="str">
        <f>IFERROR(VLOOKUP(G1942,Sheet3!B:C,2,0),"")</f>
        <v/>
      </c>
      <c r="I1942">
        <v>1</v>
      </c>
      <c r="K1942" t="e">
        <f>VLOOKUP(G1942,Sheet3!B:E,4,0)</f>
        <v>#N/A</v>
      </c>
      <c r="O1942" s="10" t="e">
        <f t="shared" si="30"/>
        <v>#N/A</v>
      </c>
      <c r="P1942" s="11" t="e">
        <f>VLOOKUP(C1942,DE_PARA!H:I,2,0)</f>
        <v>#N/A</v>
      </c>
      <c r="Q1942" s="11" t="e">
        <f>VLOOKUP(F1942,'BASE CONTATOS'!C:D,2,0)</f>
        <v>#N/A</v>
      </c>
    </row>
    <row r="1943" spans="2:17" hidden="1" x14ac:dyDescent="0.3">
      <c r="B1943">
        <f>CSV!M1942</f>
        <v>0</v>
      </c>
      <c r="C1943">
        <f>CSV!O1942</f>
        <v>0</v>
      </c>
      <c r="D1943" s="6">
        <f>CSV!P1942</f>
        <v>0</v>
      </c>
      <c r="F1943">
        <f>CSV!K1942</f>
        <v>0</v>
      </c>
      <c r="G1943">
        <f>CSV!L1942</f>
        <v>0</v>
      </c>
      <c r="H1943" t="str">
        <f>IFERROR(VLOOKUP(G1943,Sheet3!B:C,2,0),"")</f>
        <v/>
      </c>
      <c r="I1943">
        <v>4</v>
      </c>
      <c r="K1943" t="e">
        <f>VLOOKUP(G1943,Sheet3!B:E,4,0)</f>
        <v>#N/A</v>
      </c>
      <c r="O1943" s="10" t="e">
        <f t="shared" si="30"/>
        <v>#N/A</v>
      </c>
      <c r="P1943" s="11" t="e">
        <f>VLOOKUP(C1943,DE_PARA!H:I,2,0)</f>
        <v>#N/A</v>
      </c>
      <c r="Q1943" s="11" t="e">
        <f>VLOOKUP(F1943,'BASE CONTATOS'!C:D,2,0)</f>
        <v>#N/A</v>
      </c>
    </row>
    <row r="1944" spans="2:17" hidden="1" x14ac:dyDescent="0.3">
      <c r="B1944">
        <f>CSV!M1943</f>
        <v>0</v>
      </c>
      <c r="C1944">
        <f>CSV!O1943</f>
        <v>0</v>
      </c>
      <c r="D1944" s="6">
        <f>CSV!P1943</f>
        <v>0</v>
      </c>
      <c r="F1944">
        <f>CSV!K1943</f>
        <v>0</v>
      </c>
      <c r="G1944">
        <f>CSV!L1943</f>
        <v>0</v>
      </c>
      <c r="H1944" t="str">
        <f>IFERROR(VLOOKUP(G1944,Sheet3!B:C,2,0),"")</f>
        <v/>
      </c>
      <c r="I1944">
        <v>8</v>
      </c>
      <c r="K1944" t="e">
        <f>VLOOKUP(G1944,Sheet3!B:E,4,0)</f>
        <v>#N/A</v>
      </c>
      <c r="O1944" s="10" t="e">
        <f t="shared" si="30"/>
        <v>#N/A</v>
      </c>
      <c r="P1944" s="11" t="e">
        <f>VLOOKUP(C1944,DE_PARA!H:I,2,0)</f>
        <v>#N/A</v>
      </c>
      <c r="Q1944" s="11" t="e">
        <f>VLOOKUP(F1944,'BASE CONTATOS'!C:D,2,0)</f>
        <v>#N/A</v>
      </c>
    </row>
    <row r="1945" spans="2:17" hidden="1" x14ac:dyDescent="0.3">
      <c r="B1945">
        <f>CSV!M1944</f>
        <v>0</v>
      </c>
      <c r="C1945">
        <f>CSV!O1944</f>
        <v>0</v>
      </c>
      <c r="D1945" s="6">
        <f>CSV!P1944</f>
        <v>0</v>
      </c>
      <c r="F1945">
        <f>CSV!K1944</f>
        <v>0</v>
      </c>
      <c r="G1945">
        <f>CSV!L1944</f>
        <v>0</v>
      </c>
      <c r="H1945" t="str">
        <f>IFERROR(VLOOKUP(G1945,Sheet3!B:C,2,0),"")</f>
        <v/>
      </c>
      <c r="I1945">
        <v>6</v>
      </c>
      <c r="K1945" t="e">
        <f>VLOOKUP(G1945,Sheet3!B:E,4,0)</f>
        <v>#N/A</v>
      </c>
      <c r="O1945" s="10" t="e">
        <f t="shared" si="30"/>
        <v>#N/A</v>
      </c>
      <c r="P1945" s="11" t="e">
        <f>VLOOKUP(C1945,DE_PARA!H:I,2,0)</f>
        <v>#N/A</v>
      </c>
      <c r="Q1945" s="11" t="e">
        <f>VLOOKUP(F1945,'BASE CONTATOS'!C:D,2,0)</f>
        <v>#N/A</v>
      </c>
    </row>
    <row r="1946" spans="2:17" hidden="1" x14ac:dyDescent="0.3">
      <c r="B1946">
        <f>CSV!M1945</f>
        <v>0</v>
      </c>
      <c r="C1946">
        <f>CSV!O1945</f>
        <v>0</v>
      </c>
      <c r="D1946" s="6">
        <f>CSV!P1945</f>
        <v>0</v>
      </c>
      <c r="F1946">
        <f>CSV!K1945</f>
        <v>0</v>
      </c>
      <c r="G1946">
        <f>CSV!L1945</f>
        <v>0</v>
      </c>
      <c r="H1946" t="str">
        <f>IFERROR(VLOOKUP(G1946,Sheet3!B:C,2,0),"")</f>
        <v/>
      </c>
      <c r="I1946">
        <v>6</v>
      </c>
      <c r="K1946" t="e">
        <f>VLOOKUP(G1946,Sheet3!B:E,4,0)</f>
        <v>#N/A</v>
      </c>
      <c r="O1946" s="10" t="e">
        <f t="shared" si="30"/>
        <v>#N/A</v>
      </c>
      <c r="P1946" s="11" t="e">
        <f>VLOOKUP(C1946,DE_PARA!H:I,2,0)</f>
        <v>#N/A</v>
      </c>
      <c r="Q1946" s="11" t="e">
        <f>VLOOKUP(F1946,'BASE CONTATOS'!C:D,2,0)</f>
        <v>#N/A</v>
      </c>
    </row>
    <row r="1947" spans="2:17" hidden="1" x14ac:dyDescent="0.3">
      <c r="B1947">
        <f>CSV!M1946</f>
        <v>0</v>
      </c>
      <c r="C1947">
        <f>CSV!O1946</f>
        <v>0</v>
      </c>
      <c r="D1947" s="6">
        <f>CSV!P1946</f>
        <v>0</v>
      </c>
      <c r="F1947">
        <f>CSV!K1946</f>
        <v>0</v>
      </c>
      <c r="G1947">
        <f>CSV!L1946</f>
        <v>0</v>
      </c>
      <c r="H1947" t="str">
        <f>IFERROR(VLOOKUP(G1947,Sheet3!B:C,2,0),"")</f>
        <v/>
      </c>
      <c r="I1947">
        <v>6</v>
      </c>
      <c r="K1947" t="e">
        <f>VLOOKUP(G1947,Sheet3!B:E,4,0)</f>
        <v>#N/A</v>
      </c>
      <c r="O1947" s="10" t="e">
        <f t="shared" si="30"/>
        <v>#N/A</v>
      </c>
      <c r="P1947" s="11" t="e">
        <f>VLOOKUP(C1947,DE_PARA!H:I,2,0)</f>
        <v>#N/A</v>
      </c>
      <c r="Q1947" s="11" t="e">
        <f>VLOOKUP(F1947,'BASE CONTATOS'!C:D,2,0)</f>
        <v>#N/A</v>
      </c>
    </row>
    <row r="1948" spans="2:17" hidden="1" x14ac:dyDescent="0.3">
      <c r="B1948">
        <f>CSV!M1947</f>
        <v>0</v>
      </c>
      <c r="C1948">
        <f>CSV!O1947</f>
        <v>0</v>
      </c>
      <c r="D1948" s="6">
        <f>CSV!P1947</f>
        <v>0</v>
      </c>
      <c r="F1948">
        <f>CSV!K1947</f>
        <v>0</v>
      </c>
      <c r="G1948">
        <f>CSV!L1947</f>
        <v>0</v>
      </c>
      <c r="H1948" t="str">
        <f>IFERROR(VLOOKUP(G1948,Sheet3!B:C,2,0),"")</f>
        <v/>
      </c>
      <c r="I1948">
        <v>5</v>
      </c>
      <c r="K1948" t="e">
        <f>VLOOKUP(G1948,Sheet3!B:E,4,0)</f>
        <v>#N/A</v>
      </c>
      <c r="O1948" s="10" t="e">
        <f t="shared" si="30"/>
        <v>#N/A</v>
      </c>
      <c r="P1948" s="11" t="e">
        <f>VLOOKUP(C1948,DE_PARA!H:I,2,0)</f>
        <v>#N/A</v>
      </c>
      <c r="Q1948" s="11" t="e">
        <f>VLOOKUP(F1948,'BASE CONTATOS'!C:D,2,0)</f>
        <v>#N/A</v>
      </c>
    </row>
    <row r="1949" spans="2:17" hidden="1" x14ac:dyDescent="0.3">
      <c r="B1949">
        <f>CSV!M1948</f>
        <v>0</v>
      </c>
      <c r="C1949">
        <f>CSV!O1948</f>
        <v>0</v>
      </c>
      <c r="D1949" s="6">
        <f>CSV!P1948</f>
        <v>0</v>
      </c>
      <c r="F1949">
        <f>CSV!K1948</f>
        <v>0</v>
      </c>
      <c r="G1949">
        <f>CSV!L1948</f>
        <v>0</v>
      </c>
      <c r="H1949" t="str">
        <f>IFERROR(VLOOKUP(G1949,Sheet3!B:C,2,0),"")</f>
        <v/>
      </c>
      <c r="I1949">
        <v>8</v>
      </c>
      <c r="K1949" t="e">
        <f>VLOOKUP(G1949,Sheet3!B:E,4,0)</f>
        <v>#N/A</v>
      </c>
      <c r="O1949" s="10" t="e">
        <f t="shared" si="30"/>
        <v>#N/A</v>
      </c>
      <c r="P1949" s="11" t="e">
        <f>VLOOKUP(C1949,DE_PARA!H:I,2,0)</f>
        <v>#N/A</v>
      </c>
      <c r="Q1949" s="11" t="e">
        <f>VLOOKUP(F1949,'BASE CONTATOS'!C:D,2,0)</f>
        <v>#N/A</v>
      </c>
    </row>
    <row r="1950" spans="2:17" hidden="1" x14ac:dyDescent="0.3">
      <c r="B1950">
        <f>CSV!M1949</f>
        <v>0</v>
      </c>
      <c r="C1950">
        <f>CSV!O1949</f>
        <v>0</v>
      </c>
      <c r="D1950" s="6">
        <f>CSV!P1949</f>
        <v>0</v>
      </c>
      <c r="F1950">
        <f>CSV!K1949</f>
        <v>0</v>
      </c>
      <c r="G1950">
        <f>CSV!L1949</f>
        <v>0</v>
      </c>
      <c r="H1950" t="str">
        <f>IFERROR(VLOOKUP(G1950,Sheet3!B:C,2,0),"")</f>
        <v/>
      </c>
      <c r="I1950">
        <v>1</v>
      </c>
      <c r="K1950" t="e">
        <f>VLOOKUP(G1950,Sheet3!B:E,4,0)</f>
        <v>#N/A</v>
      </c>
      <c r="O1950" s="10" t="e">
        <f t="shared" si="30"/>
        <v>#N/A</v>
      </c>
      <c r="P1950" s="11" t="e">
        <f>VLOOKUP(C1950,DE_PARA!H:I,2,0)</f>
        <v>#N/A</v>
      </c>
      <c r="Q1950" s="11" t="e">
        <f>VLOOKUP(F1950,'BASE CONTATOS'!C:D,2,0)</f>
        <v>#N/A</v>
      </c>
    </row>
    <row r="1951" spans="2:17" hidden="1" x14ac:dyDescent="0.3">
      <c r="B1951">
        <f>CSV!M1950</f>
        <v>0</v>
      </c>
      <c r="C1951">
        <f>CSV!O1950</f>
        <v>0</v>
      </c>
      <c r="D1951" s="6">
        <f>CSV!P1950</f>
        <v>0</v>
      </c>
      <c r="F1951">
        <f>CSV!K1950</f>
        <v>0</v>
      </c>
      <c r="G1951">
        <f>CSV!L1950</f>
        <v>0</v>
      </c>
      <c r="H1951" t="str">
        <f>IFERROR(VLOOKUP(G1951,Sheet3!B:C,2,0),"")</f>
        <v/>
      </c>
      <c r="I1951">
        <v>10</v>
      </c>
      <c r="K1951" t="e">
        <f>VLOOKUP(G1951,Sheet3!B:E,4,0)</f>
        <v>#N/A</v>
      </c>
      <c r="O1951" s="10" t="e">
        <f t="shared" si="30"/>
        <v>#N/A</v>
      </c>
      <c r="P1951" s="11" t="e">
        <f>VLOOKUP(C1951,DE_PARA!H:I,2,0)</f>
        <v>#N/A</v>
      </c>
      <c r="Q1951" s="11" t="e">
        <f>VLOOKUP(F1951,'BASE CONTATOS'!C:D,2,0)</f>
        <v>#N/A</v>
      </c>
    </row>
    <row r="1952" spans="2:17" hidden="1" x14ac:dyDescent="0.3">
      <c r="B1952">
        <f>CSV!M1951</f>
        <v>0</v>
      </c>
      <c r="C1952">
        <f>CSV!O1951</f>
        <v>0</v>
      </c>
      <c r="D1952" s="6">
        <f>CSV!P1951</f>
        <v>0</v>
      </c>
      <c r="F1952">
        <f>CSV!K1951</f>
        <v>0</v>
      </c>
      <c r="G1952">
        <f>CSV!L1951</f>
        <v>0</v>
      </c>
      <c r="H1952" t="str">
        <f>IFERROR(VLOOKUP(G1952,Sheet3!B:C,2,0),"")</f>
        <v/>
      </c>
      <c r="I1952">
        <v>1</v>
      </c>
      <c r="K1952" t="e">
        <f>VLOOKUP(G1952,Sheet3!B:E,4,0)</f>
        <v>#N/A</v>
      </c>
      <c r="O1952" s="10" t="e">
        <f t="shared" si="30"/>
        <v>#N/A</v>
      </c>
      <c r="P1952" s="11" t="e">
        <f>VLOOKUP(C1952,DE_PARA!H:I,2,0)</f>
        <v>#N/A</v>
      </c>
      <c r="Q1952" s="11" t="e">
        <f>VLOOKUP(F1952,'BASE CONTATOS'!C:D,2,0)</f>
        <v>#N/A</v>
      </c>
    </row>
    <row r="1953" spans="2:17" hidden="1" x14ac:dyDescent="0.3">
      <c r="B1953">
        <f>CSV!M1952</f>
        <v>0</v>
      </c>
      <c r="C1953">
        <f>CSV!O1952</f>
        <v>0</v>
      </c>
      <c r="D1953" s="6">
        <f>CSV!P1952</f>
        <v>0</v>
      </c>
      <c r="F1953">
        <f>CSV!K1952</f>
        <v>0</v>
      </c>
      <c r="G1953">
        <f>CSV!L1952</f>
        <v>0</v>
      </c>
      <c r="H1953" t="str">
        <f>IFERROR(VLOOKUP(G1953,Sheet3!B:C,2,0),"")</f>
        <v/>
      </c>
      <c r="I1953">
        <v>5</v>
      </c>
      <c r="K1953" t="e">
        <f>VLOOKUP(G1953,Sheet3!B:E,4,0)</f>
        <v>#N/A</v>
      </c>
      <c r="O1953" s="10" t="e">
        <f t="shared" si="30"/>
        <v>#N/A</v>
      </c>
      <c r="P1953" s="11" t="e">
        <f>VLOOKUP(C1953,DE_PARA!H:I,2,0)</f>
        <v>#N/A</v>
      </c>
      <c r="Q1953" s="11" t="e">
        <f>VLOOKUP(F1953,'BASE CONTATOS'!C:D,2,0)</f>
        <v>#N/A</v>
      </c>
    </row>
    <row r="1954" spans="2:17" hidden="1" x14ac:dyDescent="0.3">
      <c r="B1954">
        <f>CSV!M1953</f>
        <v>0</v>
      </c>
      <c r="C1954">
        <f>CSV!O1953</f>
        <v>0</v>
      </c>
      <c r="D1954" s="6">
        <f>CSV!P1953</f>
        <v>0</v>
      </c>
      <c r="F1954">
        <f>CSV!K1953</f>
        <v>0</v>
      </c>
      <c r="G1954">
        <f>CSV!L1953</f>
        <v>0</v>
      </c>
      <c r="H1954" t="str">
        <f>IFERROR(VLOOKUP(G1954,Sheet3!B:C,2,0),"")</f>
        <v/>
      </c>
      <c r="I1954">
        <v>1</v>
      </c>
      <c r="K1954" t="e">
        <f>VLOOKUP(G1954,Sheet3!B:E,4,0)</f>
        <v>#N/A</v>
      </c>
      <c r="O1954" s="10" t="e">
        <f t="shared" si="30"/>
        <v>#N/A</v>
      </c>
      <c r="P1954" s="11" t="e">
        <f>VLOOKUP(C1954,DE_PARA!H:I,2,0)</f>
        <v>#N/A</v>
      </c>
      <c r="Q1954" s="11" t="e">
        <f>VLOOKUP(F1954,'BASE CONTATOS'!C:D,2,0)</f>
        <v>#N/A</v>
      </c>
    </row>
    <row r="1955" spans="2:17" hidden="1" x14ac:dyDescent="0.3">
      <c r="B1955">
        <f>CSV!M1954</f>
        <v>0</v>
      </c>
      <c r="C1955">
        <f>CSV!O1954</f>
        <v>0</v>
      </c>
      <c r="D1955" s="6">
        <f>CSV!P1954</f>
        <v>0</v>
      </c>
      <c r="F1955">
        <f>CSV!K1954</f>
        <v>0</v>
      </c>
      <c r="G1955">
        <f>CSV!L1954</f>
        <v>0</v>
      </c>
      <c r="H1955" t="str">
        <f>IFERROR(VLOOKUP(G1955,Sheet3!B:C,2,0),"")</f>
        <v/>
      </c>
      <c r="I1955">
        <v>4</v>
      </c>
      <c r="K1955" t="e">
        <f>VLOOKUP(G1955,Sheet3!B:E,4,0)</f>
        <v>#N/A</v>
      </c>
      <c r="O1955" s="10" t="e">
        <f t="shared" si="30"/>
        <v>#N/A</v>
      </c>
      <c r="P1955" s="11" t="e">
        <f>VLOOKUP(C1955,DE_PARA!H:I,2,0)</f>
        <v>#N/A</v>
      </c>
      <c r="Q1955" s="11" t="e">
        <f>VLOOKUP(F1955,'BASE CONTATOS'!C:D,2,0)</f>
        <v>#N/A</v>
      </c>
    </row>
    <row r="1956" spans="2:17" hidden="1" x14ac:dyDescent="0.3">
      <c r="B1956">
        <f>CSV!M1955</f>
        <v>0</v>
      </c>
      <c r="C1956">
        <f>CSV!O1955</f>
        <v>0</v>
      </c>
      <c r="D1956" s="6">
        <f>CSV!P1955</f>
        <v>0</v>
      </c>
      <c r="F1956">
        <f>CSV!K1955</f>
        <v>0</v>
      </c>
      <c r="G1956">
        <f>CSV!L1955</f>
        <v>0</v>
      </c>
      <c r="H1956" t="str">
        <f>IFERROR(VLOOKUP(G1956,Sheet3!B:C,2,0),"")</f>
        <v/>
      </c>
      <c r="I1956">
        <v>2</v>
      </c>
      <c r="K1956" t="e">
        <f>VLOOKUP(G1956,Sheet3!B:E,4,0)</f>
        <v>#N/A</v>
      </c>
      <c r="O1956" s="10" t="e">
        <f t="shared" si="30"/>
        <v>#N/A</v>
      </c>
      <c r="P1956" s="11" t="e">
        <f>VLOOKUP(C1956,DE_PARA!H:I,2,0)</f>
        <v>#N/A</v>
      </c>
      <c r="Q1956" s="11" t="e">
        <f>VLOOKUP(F1956,'BASE CONTATOS'!C:D,2,0)</f>
        <v>#N/A</v>
      </c>
    </row>
    <row r="1957" spans="2:17" hidden="1" x14ac:dyDescent="0.3">
      <c r="B1957">
        <f>CSV!M1956</f>
        <v>0</v>
      </c>
      <c r="C1957">
        <f>CSV!O1956</f>
        <v>0</v>
      </c>
      <c r="D1957" s="6">
        <f>CSV!P1956</f>
        <v>0</v>
      </c>
      <c r="F1957">
        <f>CSV!K1956</f>
        <v>0</v>
      </c>
      <c r="G1957">
        <f>CSV!L1956</f>
        <v>0</v>
      </c>
      <c r="H1957" t="str">
        <f>IFERROR(VLOOKUP(G1957,Sheet3!B:C,2,0),"")</f>
        <v/>
      </c>
      <c r="I1957">
        <v>9</v>
      </c>
      <c r="K1957" t="e">
        <f>VLOOKUP(G1957,Sheet3!B:E,4,0)</f>
        <v>#N/A</v>
      </c>
      <c r="O1957" s="10" t="e">
        <f t="shared" si="30"/>
        <v>#N/A</v>
      </c>
      <c r="P1957" s="11" t="e">
        <f>VLOOKUP(C1957,DE_PARA!H:I,2,0)</f>
        <v>#N/A</v>
      </c>
      <c r="Q1957" s="11" t="e">
        <f>VLOOKUP(F1957,'BASE CONTATOS'!C:D,2,0)</f>
        <v>#N/A</v>
      </c>
    </row>
    <row r="1958" spans="2:17" hidden="1" x14ac:dyDescent="0.3">
      <c r="B1958">
        <f>CSV!M1957</f>
        <v>0</v>
      </c>
      <c r="C1958">
        <f>CSV!O1957</f>
        <v>0</v>
      </c>
      <c r="D1958" s="6">
        <f>CSV!P1957</f>
        <v>0</v>
      </c>
      <c r="F1958">
        <f>CSV!K1957</f>
        <v>0</v>
      </c>
      <c r="G1958">
        <f>CSV!L1957</f>
        <v>0</v>
      </c>
      <c r="H1958" t="str">
        <f>IFERROR(VLOOKUP(G1958,Sheet3!B:C,2,0),"")</f>
        <v/>
      </c>
      <c r="I1958">
        <v>9</v>
      </c>
      <c r="K1958" t="e">
        <f>VLOOKUP(G1958,Sheet3!B:E,4,0)</f>
        <v>#N/A</v>
      </c>
      <c r="O1958" s="10" t="e">
        <f t="shared" si="30"/>
        <v>#N/A</v>
      </c>
      <c r="P1958" s="11" t="e">
        <f>VLOOKUP(C1958,DE_PARA!H:I,2,0)</f>
        <v>#N/A</v>
      </c>
      <c r="Q1958" s="11" t="e">
        <f>VLOOKUP(F1958,'BASE CONTATOS'!C:D,2,0)</f>
        <v>#N/A</v>
      </c>
    </row>
    <row r="1959" spans="2:17" hidden="1" x14ac:dyDescent="0.3">
      <c r="B1959">
        <f>CSV!M1958</f>
        <v>0</v>
      </c>
      <c r="C1959">
        <f>CSV!O1958</f>
        <v>0</v>
      </c>
      <c r="D1959" s="6">
        <f>CSV!P1958</f>
        <v>0</v>
      </c>
      <c r="F1959">
        <f>CSV!K1958</f>
        <v>0</v>
      </c>
      <c r="G1959">
        <f>CSV!L1958</f>
        <v>0</v>
      </c>
      <c r="H1959" t="str">
        <f>IFERROR(VLOOKUP(G1959,Sheet3!B:C,2,0),"")</f>
        <v/>
      </c>
      <c r="I1959">
        <v>10</v>
      </c>
      <c r="K1959" t="e">
        <f>VLOOKUP(G1959,Sheet3!B:E,4,0)</f>
        <v>#N/A</v>
      </c>
      <c r="O1959" s="10" t="e">
        <f t="shared" si="30"/>
        <v>#N/A</v>
      </c>
      <c r="P1959" s="11" t="e">
        <f>VLOOKUP(C1959,DE_PARA!H:I,2,0)</f>
        <v>#N/A</v>
      </c>
      <c r="Q1959" s="11" t="e">
        <f>VLOOKUP(F1959,'BASE CONTATOS'!C:D,2,0)</f>
        <v>#N/A</v>
      </c>
    </row>
    <row r="1960" spans="2:17" hidden="1" x14ac:dyDescent="0.3">
      <c r="B1960">
        <f>CSV!M1959</f>
        <v>0</v>
      </c>
      <c r="C1960">
        <f>CSV!O1959</f>
        <v>0</v>
      </c>
      <c r="D1960" s="6">
        <f>CSV!P1959</f>
        <v>0</v>
      </c>
      <c r="F1960">
        <f>CSV!K1959</f>
        <v>0</v>
      </c>
      <c r="G1960">
        <f>CSV!L1959</f>
        <v>0</v>
      </c>
      <c r="H1960" t="str">
        <f>IFERROR(VLOOKUP(G1960,Sheet3!B:C,2,0),"")</f>
        <v/>
      </c>
      <c r="I1960">
        <v>2</v>
      </c>
      <c r="K1960" t="e">
        <f>VLOOKUP(G1960,Sheet3!B:E,4,0)</f>
        <v>#N/A</v>
      </c>
      <c r="O1960" s="10" t="e">
        <f t="shared" si="30"/>
        <v>#N/A</v>
      </c>
      <c r="P1960" s="11" t="e">
        <f>VLOOKUP(C1960,DE_PARA!H:I,2,0)</f>
        <v>#N/A</v>
      </c>
      <c r="Q1960" s="11" t="e">
        <f>VLOOKUP(F1960,'BASE CONTATOS'!C:D,2,0)</f>
        <v>#N/A</v>
      </c>
    </row>
    <row r="1961" spans="2:17" hidden="1" x14ac:dyDescent="0.3">
      <c r="B1961">
        <f>CSV!M1960</f>
        <v>0</v>
      </c>
      <c r="C1961">
        <f>CSV!O1960</f>
        <v>0</v>
      </c>
      <c r="D1961" s="6">
        <f>CSV!P1960</f>
        <v>0</v>
      </c>
      <c r="F1961">
        <f>CSV!K1960</f>
        <v>0</v>
      </c>
      <c r="G1961">
        <f>CSV!L1960</f>
        <v>0</v>
      </c>
      <c r="H1961" t="str">
        <f>IFERROR(VLOOKUP(G1961,Sheet3!B:C,2,0),"")</f>
        <v/>
      </c>
      <c r="I1961">
        <v>3</v>
      </c>
      <c r="K1961" t="e">
        <f>VLOOKUP(G1961,Sheet3!B:E,4,0)</f>
        <v>#N/A</v>
      </c>
      <c r="O1961" s="10" t="e">
        <f t="shared" si="30"/>
        <v>#N/A</v>
      </c>
      <c r="P1961" s="11" t="e">
        <f>VLOOKUP(C1961,DE_PARA!H:I,2,0)</f>
        <v>#N/A</v>
      </c>
      <c r="Q1961" s="11" t="e">
        <f>VLOOKUP(F1961,'BASE CONTATOS'!C:D,2,0)</f>
        <v>#N/A</v>
      </c>
    </row>
    <row r="1962" spans="2:17" hidden="1" x14ac:dyDescent="0.3">
      <c r="B1962">
        <f>CSV!M1961</f>
        <v>0</v>
      </c>
      <c r="C1962">
        <f>CSV!O1961</f>
        <v>0</v>
      </c>
      <c r="D1962" s="6">
        <f>CSV!P1961</f>
        <v>0</v>
      </c>
      <c r="F1962">
        <f>CSV!K1961</f>
        <v>0</v>
      </c>
      <c r="G1962">
        <f>CSV!L1961</f>
        <v>0</v>
      </c>
      <c r="H1962" t="str">
        <f>IFERROR(VLOOKUP(G1962,Sheet3!B:C,2,0),"")</f>
        <v/>
      </c>
      <c r="I1962">
        <v>6</v>
      </c>
      <c r="K1962" t="e">
        <f>VLOOKUP(G1962,Sheet3!B:E,4,0)</f>
        <v>#N/A</v>
      </c>
      <c r="O1962" s="10" t="e">
        <f t="shared" si="30"/>
        <v>#N/A</v>
      </c>
      <c r="P1962" s="11" t="e">
        <f>VLOOKUP(C1962,DE_PARA!H:I,2,0)</f>
        <v>#N/A</v>
      </c>
      <c r="Q1962" s="11" t="e">
        <f>VLOOKUP(F1962,'BASE CONTATOS'!C:D,2,0)</f>
        <v>#N/A</v>
      </c>
    </row>
    <row r="1963" spans="2:17" hidden="1" x14ac:dyDescent="0.3">
      <c r="B1963">
        <f>CSV!M1962</f>
        <v>0</v>
      </c>
      <c r="C1963">
        <f>CSV!O1962</f>
        <v>0</v>
      </c>
      <c r="D1963" s="6">
        <f>CSV!P1962</f>
        <v>0</v>
      </c>
      <c r="F1963">
        <f>CSV!K1962</f>
        <v>0</v>
      </c>
      <c r="G1963">
        <f>CSV!L1962</f>
        <v>0</v>
      </c>
      <c r="H1963" t="str">
        <f>IFERROR(VLOOKUP(G1963,Sheet3!B:C,2,0),"")</f>
        <v/>
      </c>
      <c r="I1963">
        <v>6</v>
      </c>
      <c r="K1963" t="e">
        <f>VLOOKUP(G1963,Sheet3!B:E,4,0)</f>
        <v>#N/A</v>
      </c>
      <c r="O1963" s="10" t="e">
        <f t="shared" si="30"/>
        <v>#N/A</v>
      </c>
      <c r="P1963" s="11" t="e">
        <f>VLOOKUP(C1963,DE_PARA!H:I,2,0)</f>
        <v>#N/A</v>
      </c>
      <c r="Q1963" s="11" t="e">
        <f>VLOOKUP(F1963,'BASE CONTATOS'!C:D,2,0)</f>
        <v>#N/A</v>
      </c>
    </row>
    <row r="1964" spans="2:17" hidden="1" x14ac:dyDescent="0.3">
      <c r="B1964">
        <f>CSV!M1963</f>
        <v>0</v>
      </c>
      <c r="C1964">
        <f>CSV!O1963</f>
        <v>0</v>
      </c>
      <c r="D1964" s="6">
        <f>CSV!P1963</f>
        <v>0</v>
      </c>
      <c r="F1964">
        <f>CSV!K1963</f>
        <v>0</v>
      </c>
      <c r="G1964">
        <f>CSV!L1963</f>
        <v>0</v>
      </c>
      <c r="H1964" t="str">
        <f>IFERROR(VLOOKUP(G1964,Sheet3!B:C,2,0),"")</f>
        <v/>
      </c>
      <c r="I1964">
        <v>10</v>
      </c>
      <c r="K1964" t="e">
        <f>VLOOKUP(G1964,Sheet3!B:E,4,0)</f>
        <v>#N/A</v>
      </c>
      <c r="O1964" s="10" t="e">
        <f t="shared" si="30"/>
        <v>#N/A</v>
      </c>
      <c r="P1964" s="11" t="e">
        <f>VLOOKUP(C1964,DE_PARA!H:I,2,0)</f>
        <v>#N/A</v>
      </c>
      <c r="Q1964" s="11" t="e">
        <f>VLOOKUP(F1964,'BASE CONTATOS'!C:D,2,0)</f>
        <v>#N/A</v>
      </c>
    </row>
    <row r="1965" spans="2:17" hidden="1" x14ac:dyDescent="0.3">
      <c r="B1965">
        <f>CSV!M1964</f>
        <v>0</v>
      </c>
      <c r="C1965">
        <f>CSV!O1964</f>
        <v>0</v>
      </c>
      <c r="D1965" s="6">
        <f>CSV!P1964</f>
        <v>0</v>
      </c>
      <c r="F1965">
        <f>CSV!K1964</f>
        <v>0</v>
      </c>
      <c r="G1965">
        <f>CSV!L1964</f>
        <v>0</v>
      </c>
      <c r="H1965" t="str">
        <f>IFERROR(VLOOKUP(G1965,Sheet3!B:C,2,0),"")</f>
        <v/>
      </c>
      <c r="I1965">
        <v>3</v>
      </c>
      <c r="K1965" t="e">
        <f>VLOOKUP(G1965,Sheet3!B:E,4,0)</f>
        <v>#N/A</v>
      </c>
      <c r="O1965" s="10" t="e">
        <f t="shared" si="30"/>
        <v>#N/A</v>
      </c>
      <c r="P1965" s="11" t="e">
        <f>VLOOKUP(C1965,DE_PARA!H:I,2,0)</f>
        <v>#N/A</v>
      </c>
      <c r="Q1965" s="11" t="e">
        <f>VLOOKUP(F1965,'BASE CONTATOS'!C:D,2,0)</f>
        <v>#N/A</v>
      </c>
    </row>
    <row r="1966" spans="2:17" hidden="1" x14ac:dyDescent="0.3">
      <c r="B1966">
        <f>CSV!M1965</f>
        <v>0</v>
      </c>
      <c r="C1966">
        <f>CSV!O1965</f>
        <v>0</v>
      </c>
      <c r="D1966" s="6">
        <f>CSV!P1965</f>
        <v>0</v>
      </c>
      <c r="F1966">
        <f>CSV!K1965</f>
        <v>0</v>
      </c>
      <c r="G1966">
        <f>CSV!L1965</f>
        <v>0</v>
      </c>
      <c r="H1966" t="str">
        <f>IFERROR(VLOOKUP(G1966,Sheet3!B:C,2,0),"")</f>
        <v/>
      </c>
      <c r="I1966">
        <v>4</v>
      </c>
      <c r="K1966" t="e">
        <f>VLOOKUP(G1966,Sheet3!B:E,4,0)</f>
        <v>#N/A</v>
      </c>
      <c r="O1966" s="10" t="e">
        <f t="shared" si="30"/>
        <v>#N/A</v>
      </c>
      <c r="P1966" s="11" t="e">
        <f>VLOOKUP(C1966,DE_PARA!H:I,2,0)</f>
        <v>#N/A</v>
      </c>
      <c r="Q1966" s="11" t="e">
        <f>VLOOKUP(F1966,'BASE CONTATOS'!C:D,2,0)</f>
        <v>#N/A</v>
      </c>
    </row>
    <row r="1967" spans="2:17" hidden="1" x14ac:dyDescent="0.3">
      <c r="B1967">
        <f>CSV!M1966</f>
        <v>0</v>
      </c>
      <c r="C1967">
        <f>CSV!O1966</f>
        <v>0</v>
      </c>
      <c r="D1967" s="6">
        <f>CSV!P1966</f>
        <v>0</v>
      </c>
      <c r="F1967">
        <f>CSV!K1966</f>
        <v>0</v>
      </c>
      <c r="G1967">
        <f>CSV!L1966</f>
        <v>0</v>
      </c>
      <c r="H1967" t="str">
        <f>IFERROR(VLOOKUP(G1967,Sheet3!B:C,2,0),"")</f>
        <v/>
      </c>
      <c r="I1967">
        <v>5</v>
      </c>
      <c r="K1967" t="e">
        <f>VLOOKUP(G1967,Sheet3!B:E,4,0)</f>
        <v>#N/A</v>
      </c>
      <c r="O1967" s="10" t="e">
        <f t="shared" si="30"/>
        <v>#N/A</v>
      </c>
      <c r="P1967" s="11" t="e">
        <f>VLOOKUP(C1967,DE_PARA!H:I,2,0)</f>
        <v>#N/A</v>
      </c>
      <c r="Q1967" s="11" t="e">
        <f>VLOOKUP(F1967,'BASE CONTATOS'!C:D,2,0)</f>
        <v>#N/A</v>
      </c>
    </row>
    <row r="1968" spans="2:17" hidden="1" x14ac:dyDescent="0.3">
      <c r="B1968">
        <f>CSV!M1967</f>
        <v>0</v>
      </c>
      <c r="C1968">
        <f>CSV!O1967</f>
        <v>0</v>
      </c>
      <c r="D1968" s="6">
        <f>CSV!P1967</f>
        <v>0</v>
      </c>
      <c r="F1968">
        <f>CSV!K1967</f>
        <v>0</v>
      </c>
      <c r="G1968">
        <f>CSV!L1967</f>
        <v>0</v>
      </c>
      <c r="H1968" t="str">
        <f>IFERROR(VLOOKUP(G1968,Sheet3!B:C,2,0),"")</f>
        <v/>
      </c>
      <c r="I1968">
        <v>9</v>
      </c>
      <c r="K1968" t="e">
        <f>VLOOKUP(G1968,Sheet3!B:E,4,0)</f>
        <v>#N/A</v>
      </c>
      <c r="O1968" s="10" t="e">
        <f t="shared" si="30"/>
        <v>#N/A</v>
      </c>
      <c r="P1968" s="11" t="e">
        <f>VLOOKUP(C1968,DE_PARA!H:I,2,0)</f>
        <v>#N/A</v>
      </c>
      <c r="Q1968" s="11" t="e">
        <f>VLOOKUP(F1968,'BASE CONTATOS'!C:D,2,0)</f>
        <v>#N/A</v>
      </c>
    </row>
    <row r="1969" spans="2:17" hidden="1" x14ac:dyDescent="0.3">
      <c r="B1969">
        <f>CSV!M1968</f>
        <v>0</v>
      </c>
      <c r="C1969">
        <f>CSV!O1968</f>
        <v>0</v>
      </c>
      <c r="D1969" s="6">
        <f>CSV!P1968</f>
        <v>0</v>
      </c>
      <c r="F1969">
        <f>CSV!K1968</f>
        <v>0</v>
      </c>
      <c r="G1969">
        <f>CSV!L1968</f>
        <v>0</v>
      </c>
      <c r="H1969" t="str">
        <f>IFERROR(VLOOKUP(G1969,Sheet3!B:C,2,0),"")</f>
        <v/>
      </c>
      <c r="I1969">
        <v>8</v>
      </c>
      <c r="K1969" t="e">
        <f>VLOOKUP(G1969,Sheet3!B:E,4,0)</f>
        <v>#N/A</v>
      </c>
      <c r="O1969" s="10" t="e">
        <f t="shared" si="30"/>
        <v>#N/A</v>
      </c>
      <c r="P1969" s="11" t="e">
        <f>VLOOKUP(C1969,DE_PARA!H:I,2,0)</f>
        <v>#N/A</v>
      </c>
      <c r="Q1969" s="11" t="e">
        <f>VLOOKUP(F1969,'BASE CONTATOS'!C:D,2,0)</f>
        <v>#N/A</v>
      </c>
    </row>
    <row r="1970" spans="2:17" hidden="1" x14ac:dyDescent="0.3">
      <c r="B1970">
        <f>CSV!M1969</f>
        <v>0</v>
      </c>
      <c r="C1970">
        <f>CSV!O1969</f>
        <v>0</v>
      </c>
      <c r="D1970" s="6">
        <f>CSV!P1969</f>
        <v>0</v>
      </c>
      <c r="F1970">
        <f>CSV!K1969</f>
        <v>0</v>
      </c>
      <c r="G1970">
        <f>CSV!L1969</f>
        <v>0</v>
      </c>
      <c r="H1970" t="str">
        <f>IFERROR(VLOOKUP(G1970,Sheet3!B:C,2,0),"")</f>
        <v/>
      </c>
      <c r="I1970">
        <v>2</v>
      </c>
      <c r="K1970" t="e">
        <f>VLOOKUP(G1970,Sheet3!B:E,4,0)</f>
        <v>#N/A</v>
      </c>
      <c r="O1970" s="10" t="e">
        <f t="shared" si="30"/>
        <v>#N/A</v>
      </c>
      <c r="P1970" s="11" t="e">
        <f>VLOOKUP(C1970,DE_PARA!H:I,2,0)</f>
        <v>#N/A</v>
      </c>
      <c r="Q1970" s="11" t="e">
        <f>VLOOKUP(F1970,'BASE CONTATOS'!C:D,2,0)</f>
        <v>#N/A</v>
      </c>
    </row>
    <row r="1971" spans="2:17" hidden="1" x14ac:dyDescent="0.3">
      <c r="B1971">
        <f>CSV!M1970</f>
        <v>0</v>
      </c>
      <c r="C1971">
        <f>CSV!O1970</f>
        <v>0</v>
      </c>
      <c r="D1971" s="6">
        <f>CSV!P1970</f>
        <v>0</v>
      </c>
      <c r="F1971">
        <f>CSV!K1970</f>
        <v>0</v>
      </c>
      <c r="G1971">
        <f>CSV!L1970</f>
        <v>0</v>
      </c>
      <c r="H1971" t="str">
        <f>IFERROR(VLOOKUP(G1971,Sheet3!B:C,2,0),"")</f>
        <v/>
      </c>
      <c r="I1971">
        <v>3</v>
      </c>
      <c r="K1971" t="e">
        <f>VLOOKUP(G1971,Sheet3!B:E,4,0)</f>
        <v>#N/A</v>
      </c>
      <c r="O1971" s="10" t="e">
        <f t="shared" si="30"/>
        <v>#N/A</v>
      </c>
      <c r="P1971" s="11" t="e">
        <f>VLOOKUP(C1971,DE_PARA!H:I,2,0)</f>
        <v>#N/A</v>
      </c>
      <c r="Q1971" s="11" t="e">
        <f>VLOOKUP(F1971,'BASE CONTATOS'!C:D,2,0)</f>
        <v>#N/A</v>
      </c>
    </row>
    <row r="1972" spans="2:17" hidden="1" x14ac:dyDescent="0.3">
      <c r="B1972">
        <f>CSV!M1971</f>
        <v>0</v>
      </c>
      <c r="C1972">
        <f>CSV!O1971</f>
        <v>0</v>
      </c>
      <c r="D1972" s="6">
        <f>CSV!P1971</f>
        <v>0</v>
      </c>
      <c r="F1972">
        <f>CSV!K1971</f>
        <v>0</v>
      </c>
      <c r="G1972">
        <f>CSV!L1971</f>
        <v>0</v>
      </c>
      <c r="H1972" t="str">
        <f>IFERROR(VLOOKUP(G1972,Sheet3!B:C,2,0),"")</f>
        <v/>
      </c>
      <c r="I1972">
        <v>8</v>
      </c>
      <c r="K1972" t="e">
        <f>VLOOKUP(G1972,Sheet3!B:E,4,0)</f>
        <v>#N/A</v>
      </c>
      <c r="O1972" s="10" t="e">
        <f t="shared" si="30"/>
        <v>#N/A</v>
      </c>
      <c r="P1972" s="11" t="e">
        <f>VLOOKUP(C1972,DE_PARA!H:I,2,0)</f>
        <v>#N/A</v>
      </c>
      <c r="Q1972" s="11" t="e">
        <f>VLOOKUP(F1972,'BASE CONTATOS'!C:D,2,0)</f>
        <v>#N/A</v>
      </c>
    </row>
    <row r="1973" spans="2:17" hidden="1" x14ac:dyDescent="0.3">
      <c r="B1973">
        <f>CSV!M1972</f>
        <v>0</v>
      </c>
      <c r="C1973">
        <f>CSV!O1972</f>
        <v>0</v>
      </c>
      <c r="D1973" s="6">
        <f>CSV!P1972</f>
        <v>0</v>
      </c>
      <c r="F1973">
        <f>CSV!K1972</f>
        <v>0</v>
      </c>
      <c r="G1973">
        <f>CSV!L1972</f>
        <v>0</v>
      </c>
      <c r="H1973" t="str">
        <f>IFERROR(VLOOKUP(G1973,Sheet3!B:C,2,0),"")</f>
        <v/>
      </c>
      <c r="I1973">
        <v>4</v>
      </c>
      <c r="K1973" t="e">
        <f>VLOOKUP(G1973,Sheet3!B:E,4,0)</f>
        <v>#N/A</v>
      </c>
      <c r="O1973" s="10" t="e">
        <f t="shared" si="30"/>
        <v>#N/A</v>
      </c>
      <c r="P1973" s="11" t="e">
        <f>VLOOKUP(C1973,DE_PARA!H:I,2,0)</f>
        <v>#N/A</v>
      </c>
      <c r="Q1973" s="11" t="e">
        <f>VLOOKUP(F1973,'BASE CONTATOS'!C:D,2,0)</f>
        <v>#N/A</v>
      </c>
    </row>
    <row r="1974" spans="2:17" hidden="1" x14ac:dyDescent="0.3">
      <c r="B1974">
        <f>CSV!M1973</f>
        <v>0</v>
      </c>
      <c r="C1974">
        <f>CSV!O1973</f>
        <v>0</v>
      </c>
      <c r="D1974" s="6">
        <f>CSV!P1973</f>
        <v>0</v>
      </c>
      <c r="F1974">
        <f>CSV!K1973</f>
        <v>0</v>
      </c>
      <c r="G1974">
        <f>CSV!L1973</f>
        <v>0</v>
      </c>
      <c r="H1974" t="str">
        <f>IFERROR(VLOOKUP(G1974,Sheet3!B:C,2,0),"")</f>
        <v/>
      </c>
      <c r="I1974">
        <v>2</v>
      </c>
      <c r="K1974" t="e">
        <f>VLOOKUP(G1974,Sheet3!B:E,4,0)</f>
        <v>#N/A</v>
      </c>
      <c r="O1974" s="10" t="e">
        <f t="shared" si="30"/>
        <v>#N/A</v>
      </c>
      <c r="P1974" s="11" t="e">
        <f>VLOOKUP(C1974,DE_PARA!H:I,2,0)</f>
        <v>#N/A</v>
      </c>
      <c r="Q1974" s="11" t="e">
        <f>VLOOKUP(F1974,'BASE CONTATOS'!C:D,2,0)</f>
        <v>#N/A</v>
      </c>
    </row>
    <row r="1975" spans="2:17" hidden="1" x14ac:dyDescent="0.3">
      <c r="B1975">
        <f>CSV!M1974</f>
        <v>0</v>
      </c>
      <c r="C1975">
        <f>CSV!O1974</f>
        <v>0</v>
      </c>
      <c r="D1975" s="6">
        <f>CSV!P1974</f>
        <v>0</v>
      </c>
      <c r="F1975">
        <f>CSV!K1974</f>
        <v>0</v>
      </c>
      <c r="G1975">
        <f>CSV!L1974</f>
        <v>0</v>
      </c>
      <c r="H1975" t="str">
        <f>IFERROR(VLOOKUP(G1975,Sheet3!B:C,2,0),"")</f>
        <v/>
      </c>
      <c r="I1975">
        <v>3</v>
      </c>
      <c r="K1975" t="e">
        <f>VLOOKUP(G1975,Sheet3!B:E,4,0)</f>
        <v>#N/A</v>
      </c>
      <c r="O1975" s="10" t="e">
        <f t="shared" si="30"/>
        <v>#N/A</v>
      </c>
      <c r="P1975" s="11" t="e">
        <f>VLOOKUP(C1975,DE_PARA!H:I,2,0)</f>
        <v>#N/A</v>
      </c>
      <c r="Q1975" s="11" t="e">
        <f>VLOOKUP(F1975,'BASE CONTATOS'!C:D,2,0)</f>
        <v>#N/A</v>
      </c>
    </row>
    <row r="1976" spans="2:17" hidden="1" x14ac:dyDescent="0.3">
      <c r="B1976">
        <f>CSV!M1975</f>
        <v>0</v>
      </c>
      <c r="C1976">
        <f>CSV!O1975</f>
        <v>0</v>
      </c>
      <c r="D1976" s="6">
        <f>CSV!P1975</f>
        <v>0</v>
      </c>
      <c r="F1976">
        <f>CSV!K1975</f>
        <v>0</v>
      </c>
      <c r="G1976">
        <f>CSV!L1975</f>
        <v>0</v>
      </c>
      <c r="H1976" t="str">
        <f>IFERROR(VLOOKUP(G1976,Sheet3!B:C,2,0),"")</f>
        <v/>
      </c>
      <c r="I1976">
        <v>1</v>
      </c>
      <c r="K1976" t="e">
        <f>VLOOKUP(G1976,Sheet3!B:E,4,0)</f>
        <v>#N/A</v>
      </c>
      <c r="O1976" s="10" t="e">
        <f t="shared" si="30"/>
        <v>#N/A</v>
      </c>
      <c r="P1976" s="11" t="e">
        <f>VLOOKUP(C1976,DE_PARA!H:I,2,0)</f>
        <v>#N/A</v>
      </c>
      <c r="Q1976" s="11" t="e">
        <f>VLOOKUP(F1976,'BASE CONTATOS'!C:D,2,0)</f>
        <v>#N/A</v>
      </c>
    </row>
    <row r="1977" spans="2:17" hidden="1" x14ac:dyDescent="0.3">
      <c r="B1977">
        <f>CSV!M1976</f>
        <v>0</v>
      </c>
      <c r="C1977">
        <f>CSV!O1976</f>
        <v>0</v>
      </c>
      <c r="D1977" s="6">
        <f>CSV!P1976</f>
        <v>0</v>
      </c>
      <c r="F1977">
        <f>CSV!K1976</f>
        <v>0</v>
      </c>
      <c r="G1977">
        <f>CSV!L1976</f>
        <v>0</v>
      </c>
      <c r="H1977" t="str">
        <f>IFERROR(VLOOKUP(G1977,Sheet3!B:C,2,0),"")</f>
        <v/>
      </c>
      <c r="I1977">
        <v>6</v>
      </c>
      <c r="K1977" t="e">
        <f>VLOOKUP(G1977,Sheet3!B:E,4,0)</f>
        <v>#N/A</v>
      </c>
      <c r="O1977" s="10" t="e">
        <f t="shared" si="30"/>
        <v>#N/A</v>
      </c>
      <c r="P1977" s="11" t="e">
        <f>VLOOKUP(C1977,DE_PARA!H:I,2,0)</f>
        <v>#N/A</v>
      </c>
      <c r="Q1977" s="11" t="e">
        <f>VLOOKUP(F1977,'BASE CONTATOS'!C:D,2,0)</f>
        <v>#N/A</v>
      </c>
    </row>
    <row r="1978" spans="2:17" hidden="1" x14ac:dyDescent="0.3">
      <c r="B1978">
        <f>CSV!M1977</f>
        <v>0</v>
      </c>
      <c r="C1978">
        <f>CSV!O1977</f>
        <v>0</v>
      </c>
      <c r="D1978" s="6">
        <f>CSV!P1977</f>
        <v>0</v>
      </c>
      <c r="F1978">
        <f>CSV!K1977</f>
        <v>0</v>
      </c>
      <c r="G1978">
        <f>CSV!L1977</f>
        <v>0</v>
      </c>
      <c r="H1978" t="str">
        <f>IFERROR(VLOOKUP(G1978,Sheet3!B:C,2,0),"")</f>
        <v/>
      </c>
      <c r="I1978">
        <v>3</v>
      </c>
      <c r="K1978" t="e">
        <f>VLOOKUP(G1978,Sheet3!B:E,4,0)</f>
        <v>#N/A</v>
      </c>
      <c r="O1978" s="10" t="e">
        <f t="shared" si="30"/>
        <v>#N/A</v>
      </c>
      <c r="P1978" s="11" t="e">
        <f>VLOOKUP(C1978,DE_PARA!H:I,2,0)</f>
        <v>#N/A</v>
      </c>
      <c r="Q1978" s="11" t="e">
        <f>VLOOKUP(F1978,'BASE CONTATOS'!C:D,2,0)</f>
        <v>#N/A</v>
      </c>
    </row>
    <row r="1979" spans="2:17" hidden="1" x14ac:dyDescent="0.3">
      <c r="B1979">
        <f>CSV!M1978</f>
        <v>0</v>
      </c>
      <c r="C1979">
        <f>CSV!O1978</f>
        <v>0</v>
      </c>
      <c r="D1979" s="6">
        <f>CSV!P1978</f>
        <v>0</v>
      </c>
      <c r="F1979">
        <f>CSV!K1978</f>
        <v>0</v>
      </c>
      <c r="G1979">
        <f>CSV!L1978</f>
        <v>0</v>
      </c>
      <c r="H1979" t="str">
        <f>IFERROR(VLOOKUP(G1979,Sheet3!B:C,2,0),"")</f>
        <v/>
      </c>
      <c r="I1979">
        <v>10</v>
      </c>
      <c r="K1979" t="e">
        <f>VLOOKUP(G1979,Sheet3!B:E,4,0)</f>
        <v>#N/A</v>
      </c>
      <c r="O1979" s="10" t="e">
        <f t="shared" si="30"/>
        <v>#N/A</v>
      </c>
      <c r="P1979" s="11" t="e">
        <f>VLOOKUP(C1979,DE_PARA!H:I,2,0)</f>
        <v>#N/A</v>
      </c>
      <c r="Q1979" s="11" t="e">
        <f>VLOOKUP(F1979,'BASE CONTATOS'!C:D,2,0)</f>
        <v>#N/A</v>
      </c>
    </row>
    <row r="1980" spans="2:17" hidden="1" x14ac:dyDescent="0.3">
      <c r="B1980">
        <f>CSV!M1979</f>
        <v>0</v>
      </c>
      <c r="C1980">
        <f>CSV!O1979</f>
        <v>0</v>
      </c>
      <c r="D1980" s="6">
        <f>CSV!P1979</f>
        <v>0</v>
      </c>
      <c r="F1980">
        <f>CSV!K1979</f>
        <v>0</v>
      </c>
      <c r="G1980">
        <f>CSV!L1979</f>
        <v>0</v>
      </c>
      <c r="H1980" t="str">
        <f>IFERROR(VLOOKUP(G1980,Sheet3!B:C,2,0),"")</f>
        <v/>
      </c>
      <c r="I1980">
        <v>2</v>
      </c>
      <c r="K1980" t="e">
        <f>VLOOKUP(G1980,Sheet3!B:E,4,0)</f>
        <v>#N/A</v>
      </c>
      <c r="O1980" s="10" t="e">
        <f t="shared" si="30"/>
        <v>#N/A</v>
      </c>
      <c r="P1980" s="11" t="e">
        <f>VLOOKUP(C1980,DE_PARA!H:I,2,0)</f>
        <v>#N/A</v>
      </c>
      <c r="Q1980" s="11" t="e">
        <f>VLOOKUP(F1980,'BASE CONTATOS'!C:D,2,0)</f>
        <v>#N/A</v>
      </c>
    </row>
    <row r="1981" spans="2:17" hidden="1" x14ac:dyDescent="0.3">
      <c r="B1981">
        <f>CSV!M1980</f>
        <v>0</v>
      </c>
      <c r="C1981">
        <f>CSV!O1980</f>
        <v>0</v>
      </c>
      <c r="D1981" s="6">
        <f>CSV!P1980</f>
        <v>0</v>
      </c>
      <c r="F1981">
        <f>CSV!K1980</f>
        <v>0</v>
      </c>
      <c r="G1981">
        <f>CSV!L1980</f>
        <v>0</v>
      </c>
      <c r="H1981" t="str">
        <f>IFERROR(VLOOKUP(G1981,Sheet3!B:C,2,0),"")</f>
        <v/>
      </c>
      <c r="I1981">
        <v>9</v>
      </c>
      <c r="K1981" t="e">
        <f>VLOOKUP(G1981,Sheet3!B:E,4,0)</f>
        <v>#N/A</v>
      </c>
      <c r="O1981" s="10" t="e">
        <f t="shared" si="30"/>
        <v>#N/A</v>
      </c>
      <c r="P1981" s="11" t="e">
        <f>VLOOKUP(C1981,DE_PARA!H:I,2,0)</f>
        <v>#N/A</v>
      </c>
      <c r="Q1981" s="11" t="e">
        <f>VLOOKUP(F1981,'BASE CONTATOS'!C:D,2,0)</f>
        <v>#N/A</v>
      </c>
    </row>
    <row r="1982" spans="2:17" hidden="1" x14ac:dyDescent="0.3">
      <c r="B1982">
        <f>CSV!M1981</f>
        <v>0</v>
      </c>
      <c r="C1982">
        <f>CSV!O1981</f>
        <v>0</v>
      </c>
      <c r="D1982" s="6">
        <f>CSV!P1981</f>
        <v>0</v>
      </c>
      <c r="F1982">
        <f>CSV!K1981</f>
        <v>0</v>
      </c>
      <c r="G1982">
        <f>CSV!L1981</f>
        <v>0</v>
      </c>
      <c r="H1982" t="str">
        <f>IFERROR(VLOOKUP(G1982,Sheet3!B:C,2,0),"")</f>
        <v/>
      </c>
      <c r="I1982">
        <v>8</v>
      </c>
      <c r="K1982" t="e">
        <f>VLOOKUP(G1982,Sheet3!B:E,4,0)</f>
        <v>#N/A</v>
      </c>
      <c r="O1982" s="10" t="e">
        <f t="shared" si="30"/>
        <v>#N/A</v>
      </c>
      <c r="P1982" s="11" t="e">
        <f>VLOOKUP(C1982,DE_PARA!H:I,2,0)</f>
        <v>#N/A</v>
      </c>
      <c r="Q1982" s="11" t="e">
        <f>VLOOKUP(F1982,'BASE CONTATOS'!C:D,2,0)</f>
        <v>#N/A</v>
      </c>
    </row>
    <row r="1983" spans="2:17" hidden="1" x14ac:dyDescent="0.3">
      <c r="B1983">
        <f>CSV!M1982</f>
        <v>0</v>
      </c>
      <c r="C1983">
        <f>CSV!O1982</f>
        <v>0</v>
      </c>
      <c r="D1983" s="6">
        <f>CSV!P1982</f>
        <v>0</v>
      </c>
      <c r="F1983">
        <f>CSV!K1982</f>
        <v>0</v>
      </c>
      <c r="G1983">
        <f>CSV!L1982</f>
        <v>0</v>
      </c>
      <c r="H1983" t="str">
        <f>IFERROR(VLOOKUP(G1983,Sheet3!B:C,2,0),"")</f>
        <v/>
      </c>
      <c r="I1983">
        <v>4</v>
      </c>
      <c r="K1983" t="e">
        <f>VLOOKUP(G1983,Sheet3!B:E,4,0)</f>
        <v>#N/A</v>
      </c>
      <c r="O1983" s="10" t="e">
        <f t="shared" si="30"/>
        <v>#N/A</v>
      </c>
      <c r="P1983" s="11" t="e">
        <f>VLOOKUP(C1983,DE_PARA!H:I,2,0)</f>
        <v>#N/A</v>
      </c>
      <c r="Q1983" s="11" t="e">
        <f>VLOOKUP(F1983,'BASE CONTATOS'!C:D,2,0)</f>
        <v>#N/A</v>
      </c>
    </row>
    <row r="1984" spans="2:17" hidden="1" x14ac:dyDescent="0.3">
      <c r="B1984">
        <f>CSV!M1983</f>
        <v>0</v>
      </c>
      <c r="C1984">
        <f>CSV!O1983</f>
        <v>0</v>
      </c>
      <c r="D1984" s="6">
        <f>CSV!P1983</f>
        <v>0</v>
      </c>
      <c r="F1984">
        <f>CSV!K1983</f>
        <v>0</v>
      </c>
      <c r="G1984">
        <f>CSV!L1983</f>
        <v>0</v>
      </c>
      <c r="H1984" t="str">
        <f>IFERROR(VLOOKUP(G1984,Sheet3!B:C,2,0),"")</f>
        <v/>
      </c>
      <c r="I1984">
        <v>5</v>
      </c>
      <c r="K1984" t="e">
        <f>VLOOKUP(G1984,Sheet3!B:E,4,0)</f>
        <v>#N/A</v>
      </c>
      <c r="O1984" s="10" t="e">
        <f t="shared" si="30"/>
        <v>#N/A</v>
      </c>
      <c r="P1984" s="11" t="e">
        <f>VLOOKUP(C1984,DE_PARA!H:I,2,0)</f>
        <v>#N/A</v>
      </c>
      <c r="Q1984" s="11" t="e">
        <f>VLOOKUP(F1984,'BASE CONTATOS'!C:D,2,0)</f>
        <v>#N/A</v>
      </c>
    </row>
    <row r="1985" spans="2:17" hidden="1" x14ac:dyDescent="0.3">
      <c r="B1985">
        <f>CSV!M1984</f>
        <v>0</v>
      </c>
      <c r="C1985">
        <f>CSV!O1984</f>
        <v>0</v>
      </c>
      <c r="D1985" s="6">
        <f>CSV!P1984</f>
        <v>0</v>
      </c>
      <c r="F1985">
        <f>CSV!K1984</f>
        <v>0</v>
      </c>
      <c r="G1985">
        <f>CSV!L1984</f>
        <v>0</v>
      </c>
      <c r="H1985" t="str">
        <f>IFERROR(VLOOKUP(G1985,Sheet3!B:C,2,0),"")</f>
        <v/>
      </c>
      <c r="I1985">
        <v>6</v>
      </c>
      <c r="K1985" t="e">
        <f>VLOOKUP(G1985,Sheet3!B:E,4,0)</f>
        <v>#N/A</v>
      </c>
      <c r="O1985" s="10" t="e">
        <f t="shared" si="30"/>
        <v>#N/A</v>
      </c>
      <c r="P1985" s="11" t="e">
        <f>VLOOKUP(C1985,DE_PARA!H:I,2,0)</f>
        <v>#N/A</v>
      </c>
      <c r="Q1985" s="11" t="e">
        <f>VLOOKUP(F1985,'BASE CONTATOS'!C:D,2,0)</f>
        <v>#N/A</v>
      </c>
    </row>
    <row r="1986" spans="2:17" hidden="1" x14ac:dyDescent="0.3">
      <c r="B1986">
        <f>CSV!M1985</f>
        <v>0</v>
      </c>
      <c r="C1986">
        <f>CSV!O1985</f>
        <v>0</v>
      </c>
      <c r="D1986" s="6">
        <f>CSV!P1985</f>
        <v>0</v>
      </c>
      <c r="F1986">
        <f>CSV!K1985</f>
        <v>0</v>
      </c>
      <c r="G1986">
        <f>CSV!L1985</f>
        <v>0</v>
      </c>
      <c r="H1986" t="str">
        <f>IFERROR(VLOOKUP(G1986,Sheet3!B:C,2,0),"")</f>
        <v/>
      </c>
      <c r="I1986">
        <v>1</v>
      </c>
      <c r="K1986" t="e">
        <f>VLOOKUP(G1986,Sheet3!B:E,4,0)</f>
        <v>#N/A</v>
      </c>
      <c r="O1986" s="10" t="e">
        <f t="shared" si="30"/>
        <v>#N/A</v>
      </c>
      <c r="P1986" s="11" t="e">
        <f>VLOOKUP(C1986,DE_PARA!H:I,2,0)</f>
        <v>#N/A</v>
      </c>
      <c r="Q1986" s="11" t="e">
        <f>VLOOKUP(F1986,'BASE CONTATOS'!C:D,2,0)</f>
        <v>#N/A</v>
      </c>
    </row>
    <row r="1987" spans="2:17" hidden="1" x14ac:dyDescent="0.3">
      <c r="B1987">
        <f>CSV!M1986</f>
        <v>0</v>
      </c>
      <c r="C1987">
        <f>CSV!O1986</f>
        <v>0</v>
      </c>
      <c r="D1987" s="6">
        <f>CSV!P1986</f>
        <v>0</v>
      </c>
      <c r="F1987">
        <f>CSV!K1986</f>
        <v>0</v>
      </c>
      <c r="G1987">
        <f>CSV!L1986</f>
        <v>0</v>
      </c>
      <c r="H1987" t="str">
        <f>IFERROR(VLOOKUP(G1987,Sheet3!B:C,2,0),"")</f>
        <v/>
      </c>
      <c r="I1987">
        <v>10</v>
      </c>
      <c r="K1987" t="e">
        <f>VLOOKUP(G1987,Sheet3!B:E,4,0)</f>
        <v>#N/A</v>
      </c>
      <c r="O1987" s="10" t="e">
        <f t="shared" ref="O1987:O2050" si="31">IF(K1987&gt;0,K1987,"PENDENTE")</f>
        <v>#N/A</v>
      </c>
      <c r="P1987" s="11" t="e">
        <f>VLOOKUP(C1987,DE_PARA!H:I,2,0)</f>
        <v>#N/A</v>
      </c>
      <c r="Q1987" s="11" t="e">
        <f>VLOOKUP(F1987,'BASE CONTATOS'!C:D,2,0)</f>
        <v>#N/A</v>
      </c>
    </row>
    <row r="1988" spans="2:17" hidden="1" x14ac:dyDescent="0.3">
      <c r="B1988">
        <f>CSV!M1987</f>
        <v>0</v>
      </c>
      <c r="C1988">
        <f>CSV!O1987</f>
        <v>0</v>
      </c>
      <c r="D1988" s="6">
        <f>CSV!P1987</f>
        <v>0</v>
      </c>
      <c r="F1988">
        <f>CSV!K1987</f>
        <v>0</v>
      </c>
      <c r="G1988">
        <f>CSV!L1987</f>
        <v>0</v>
      </c>
      <c r="H1988" t="str">
        <f>IFERROR(VLOOKUP(G1988,Sheet3!B:C,2,0),"")</f>
        <v/>
      </c>
      <c r="I1988">
        <v>8</v>
      </c>
      <c r="K1988" t="e">
        <f>VLOOKUP(G1988,Sheet3!B:E,4,0)</f>
        <v>#N/A</v>
      </c>
      <c r="O1988" s="10" t="e">
        <f t="shared" si="31"/>
        <v>#N/A</v>
      </c>
      <c r="P1988" s="11" t="e">
        <f>VLOOKUP(C1988,DE_PARA!H:I,2,0)</f>
        <v>#N/A</v>
      </c>
      <c r="Q1988" s="11" t="e">
        <f>VLOOKUP(F1988,'BASE CONTATOS'!C:D,2,0)</f>
        <v>#N/A</v>
      </c>
    </row>
    <row r="1989" spans="2:17" hidden="1" x14ac:dyDescent="0.3">
      <c r="B1989">
        <f>CSV!M1988</f>
        <v>0</v>
      </c>
      <c r="C1989">
        <f>CSV!O1988</f>
        <v>0</v>
      </c>
      <c r="D1989" s="6">
        <f>CSV!P1988</f>
        <v>0</v>
      </c>
      <c r="F1989">
        <f>CSV!K1988</f>
        <v>0</v>
      </c>
      <c r="G1989">
        <f>CSV!L1988</f>
        <v>0</v>
      </c>
      <c r="H1989" t="str">
        <f>IFERROR(VLOOKUP(G1989,Sheet3!B:C,2,0),"")</f>
        <v/>
      </c>
      <c r="I1989">
        <v>9</v>
      </c>
      <c r="K1989" t="e">
        <f>VLOOKUP(G1989,Sheet3!B:E,4,0)</f>
        <v>#N/A</v>
      </c>
      <c r="O1989" s="10" t="e">
        <f t="shared" si="31"/>
        <v>#N/A</v>
      </c>
      <c r="P1989" s="11" t="e">
        <f>VLOOKUP(C1989,DE_PARA!H:I,2,0)</f>
        <v>#N/A</v>
      </c>
      <c r="Q1989" s="11" t="e">
        <f>VLOOKUP(F1989,'BASE CONTATOS'!C:D,2,0)</f>
        <v>#N/A</v>
      </c>
    </row>
    <row r="1990" spans="2:17" hidden="1" x14ac:dyDescent="0.3">
      <c r="B1990">
        <f>CSV!M1989</f>
        <v>0</v>
      </c>
      <c r="C1990">
        <f>CSV!O1989</f>
        <v>0</v>
      </c>
      <c r="D1990" s="6">
        <f>CSV!P1989</f>
        <v>0</v>
      </c>
      <c r="F1990">
        <f>CSV!K1989</f>
        <v>0</v>
      </c>
      <c r="G1990">
        <f>CSV!L1989</f>
        <v>0</v>
      </c>
      <c r="H1990" t="str">
        <f>IFERROR(VLOOKUP(G1990,Sheet3!B:C,2,0),"")</f>
        <v/>
      </c>
      <c r="I1990">
        <v>10</v>
      </c>
      <c r="K1990" t="e">
        <f>VLOOKUP(G1990,Sheet3!B:E,4,0)</f>
        <v>#N/A</v>
      </c>
      <c r="O1990" s="10" t="e">
        <f t="shared" si="31"/>
        <v>#N/A</v>
      </c>
      <c r="P1990" s="11" t="e">
        <f>VLOOKUP(C1990,DE_PARA!H:I,2,0)</f>
        <v>#N/A</v>
      </c>
      <c r="Q1990" s="11" t="e">
        <f>VLOOKUP(F1990,'BASE CONTATOS'!C:D,2,0)</f>
        <v>#N/A</v>
      </c>
    </row>
    <row r="1991" spans="2:17" hidden="1" x14ac:dyDescent="0.3">
      <c r="B1991">
        <f>CSV!M1990</f>
        <v>0</v>
      </c>
      <c r="C1991">
        <f>CSV!O1990</f>
        <v>0</v>
      </c>
      <c r="D1991" s="6">
        <f>CSV!P1990</f>
        <v>0</v>
      </c>
      <c r="F1991">
        <f>CSV!K1990</f>
        <v>0</v>
      </c>
      <c r="G1991">
        <f>CSV!L1990</f>
        <v>0</v>
      </c>
      <c r="H1991" t="str">
        <f>IFERROR(VLOOKUP(G1991,Sheet3!B:C,2,0),"")</f>
        <v/>
      </c>
      <c r="I1991">
        <v>9</v>
      </c>
      <c r="K1991" t="e">
        <f>VLOOKUP(G1991,Sheet3!B:E,4,0)</f>
        <v>#N/A</v>
      </c>
      <c r="O1991" s="10" t="e">
        <f t="shared" si="31"/>
        <v>#N/A</v>
      </c>
      <c r="P1991" s="11" t="e">
        <f>VLOOKUP(C1991,DE_PARA!H:I,2,0)</f>
        <v>#N/A</v>
      </c>
      <c r="Q1991" s="11" t="e">
        <f>VLOOKUP(F1991,'BASE CONTATOS'!C:D,2,0)</f>
        <v>#N/A</v>
      </c>
    </row>
    <row r="1992" spans="2:17" hidden="1" x14ac:dyDescent="0.3">
      <c r="B1992">
        <f>CSV!M1991</f>
        <v>0</v>
      </c>
      <c r="C1992">
        <f>CSV!O1991</f>
        <v>0</v>
      </c>
      <c r="D1992" s="6">
        <f>CSV!P1991</f>
        <v>0</v>
      </c>
      <c r="F1992">
        <f>CSV!K1991</f>
        <v>0</v>
      </c>
      <c r="G1992">
        <f>CSV!L1991</f>
        <v>0</v>
      </c>
      <c r="H1992" t="str">
        <f>IFERROR(VLOOKUP(G1992,Sheet3!B:C,2,0),"")</f>
        <v/>
      </c>
      <c r="I1992">
        <v>10</v>
      </c>
      <c r="K1992" t="e">
        <f>VLOOKUP(G1992,Sheet3!B:E,4,0)</f>
        <v>#N/A</v>
      </c>
      <c r="O1992" s="10" t="e">
        <f t="shared" si="31"/>
        <v>#N/A</v>
      </c>
      <c r="P1992" s="11" t="e">
        <f>VLOOKUP(C1992,DE_PARA!H:I,2,0)</f>
        <v>#N/A</v>
      </c>
      <c r="Q1992" s="11" t="e">
        <f>VLOOKUP(F1992,'BASE CONTATOS'!C:D,2,0)</f>
        <v>#N/A</v>
      </c>
    </row>
    <row r="1993" spans="2:17" hidden="1" x14ac:dyDescent="0.3">
      <c r="B1993">
        <f>CSV!M1992</f>
        <v>0</v>
      </c>
      <c r="C1993">
        <f>CSV!O1992</f>
        <v>0</v>
      </c>
      <c r="D1993" s="6">
        <f>CSV!P1992</f>
        <v>0</v>
      </c>
      <c r="F1993">
        <f>CSV!K1992</f>
        <v>0</v>
      </c>
      <c r="G1993">
        <f>CSV!L1992</f>
        <v>0</v>
      </c>
      <c r="H1993" t="str">
        <f>IFERROR(VLOOKUP(G1993,Sheet3!B:C,2,0),"")</f>
        <v/>
      </c>
      <c r="I1993">
        <v>1</v>
      </c>
      <c r="K1993" t="e">
        <f>VLOOKUP(G1993,Sheet3!B:E,4,0)</f>
        <v>#N/A</v>
      </c>
      <c r="O1993" s="10" t="e">
        <f t="shared" si="31"/>
        <v>#N/A</v>
      </c>
      <c r="P1993" s="11" t="e">
        <f>VLOOKUP(C1993,DE_PARA!H:I,2,0)</f>
        <v>#N/A</v>
      </c>
      <c r="Q1993" s="11" t="e">
        <f>VLOOKUP(F1993,'BASE CONTATOS'!C:D,2,0)</f>
        <v>#N/A</v>
      </c>
    </row>
    <row r="1994" spans="2:17" hidden="1" x14ac:dyDescent="0.3">
      <c r="B1994">
        <f>CSV!M1993</f>
        <v>0</v>
      </c>
      <c r="C1994">
        <f>CSV!O1993</f>
        <v>0</v>
      </c>
      <c r="D1994" s="6">
        <f>CSV!P1993</f>
        <v>0</v>
      </c>
      <c r="F1994">
        <f>CSV!K1993</f>
        <v>0</v>
      </c>
      <c r="G1994">
        <f>CSV!L1993</f>
        <v>0</v>
      </c>
      <c r="H1994" t="str">
        <f>IFERROR(VLOOKUP(G1994,Sheet3!B:C,2,0),"")</f>
        <v/>
      </c>
      <c r="I1994">
        <v>8</v>
      </c>
      <c r="K1994" t="e">
        <f>VLOOKUP(G1994,Sheet3!B:E,4,0)</f>
        <v>#N/A</v>
      </c>
      <c r="O1994" s="10" t="e">
        <f t="shared" si="31"/>
        <v>#N/A</v>
      </c>
      <c r="P1994" s="11" t="e">
        <f>VLOOKUP(C1994,DE_PARA!H:I,2,0)</f>
        <v>#N/A</v>
      </c>
      <c r="Q1994" s="11" t="e">
        <f>VLOOKUP(F1994,'BASE CONTATOS'!C:D,2,0)</f>
        <v>#N/A</v>
      </c>
    </row>
    <row r="1995" spans="2:17" hidden="1" x14ac:dyDescent="0.3">
      <c r="B1995">
        <f>CSV!M1994</f>
        <v>0</v>
      </c>
      <c r="C1995">
        <f>CSV!O1994</f>
        <v>0</v>
      </c>
      <c r="D1995" s="6">
        <f>CSV!P1994</f>
        <v>0</v>
      </c>
      <c r="F1995">
        <f>CSV!K1994</f>
        <v>0</v>
      </c>
      <c r="G1995">
        <f>CSV!L1994</f>
        <v>0</v>
      </c>
      <c r="H1995" t="str">
        <f>IFERROR(VLOOKUP(G1995,Sheet3!B:C,2,0),"")</f>
        <v/>
      </c>
      <c r="I1995">
        <v>4</v>
      </c>
      <c r="K1995" t="e">
        <f>VLOOKUP(G1995,Sheet3!B:E,4,0)</f>
        <v>#N/A</v>
      </c>
      <c r="O1995" s="10" t="e">
        <f t="shared" si="31"/>
        <v>#N/A</v>
      </c>
      <c r="P1995" s="11" t="e">
        <f>VLOOKUP(C1995,DE_PARA!H:I,2,0)</f>
        <v>#N/A</v>
      </c>
      <c r="Q1995" s="11" t="e">
        <f>VLOOKUP(F1995,'BASE CONTATOS'!C:D,2,0)</f>
        <v>#N/A</v>
      </c>
    </row>
    <row r="1996" spans="2:17" hidden="1" x14ac:dyDescent="0.3">
      <c r="B1996">
        <f>CSV!M1995</f>
        <v>0</v>
      </c>
      <c r="C1996">
        <f>CSV!O1995</f>
        <v>0</v>
      </c>
      <c r="D1996" s="6">
        <f>CSV!P1995</f>
        <v>0</v>
      </c>
      <c r="F1996">
        <f>CSV!K1995</f>
        <v>0</v>
      </c>
      <c r="G1996">
        <f>CSV!L1995</f>
        <v>0</v>
      </c>
      <c r="H1996" t="str">
        <f>IFERROR(VLOOKUP(G1996,Sheet3!B:C,2,0),"")</f>
        <v/>
      </c>
      <c r="I1996">
        <v>1</v>
      </c>
      <c r="K1996" t="e">
        <f>VLOOKUP(G1996,Sheet3!B:E,4,0)</f>
        <v>#N/A</v>
      </c>
      <c r="O1996" s="10" t="e">
        <f t="shared" si="31"/>
        <v>#N/A</v>
      </c>
      <c r="P1996" s="11" t="e">
        <f>VLOOKUP(C1996,DE_PARA!H:I,2,0)</f>
        <v>#N/A</v>
      </c>
      <c r="Q1996" s="11" t="e">
        <f>VLOOKUP(F1996,'BASE CONTATOS'!C:D,2,0)</f>
        <v>#N/A</v>
      </c>
    </row>
    <row r="1997" spans="2:17" hidden="1" x14ac:dyDescent="0.3">
      <c r="B1997">
        <f>CSV!M1996</f>
        <v>0</v>
      </c>
      <c r="C1997">
        <f>CSV!O1996</f>
        <v>0</v>
      </c>
      <c r="D1997" s="6">
        <f>CSV!P1996</f>
        <v>0</v>
      </c>
      <c r="F1997">
        <f>CSV!K1996</f>
        <v>0</v>
      </c>
      <c r="G1997">
        <f>CSV!L1996</f>
        <v>0</v>
      </c>
      <c r="H1997" t="str">
        <f>IFERROR(VLOOKUP(G1997,Sheet3!B:C,2,0),"")</f>
        <v/>
      </c>
      <c r="I1997">
        <v>5</v>
      </c>
      <c r="K1997" t="e">
        <f>VLOOKUP(G1997,Sheet3!B:E,4,0)</f>
        <v>#N/A</v>
      </c>
      <c r="O1997" s="10" t="e">
        <f t="shared" si="31"/>
        <v>#N/A</v>
      </c>
      <c r="P1997" s="11" t="e">
        <f>VLOOKUP(C1997,DE_PARA!H:I,2,0)</f>
        <v>#N/A</v>
      </c>
      <c r="Q1997" s="11" t="e">
        <f>VLOOKUP(F1997,'BASE CONTATOS'!C:D,2,0)</f>
        <v>#N/A</v>
      </c>
    </row>
    <row r="1998" spans="2:17" hidden="1" x14ac:dyDescent="0.3">
      <c r="B1998">
        <f>CSV!M1997</f>
        <v>0</v>
      </c>
      <c r="C1998">
        <f>CSV!O1997</f>
        <v>0</v>
      </c>
      <c r="D1998" s="6">
        <f>CSV!P1997</f>
        <v>0</v>
      </c>
      <c r="F1998">
        <f>CSV!K1997</f>
        <v>0</v>
      </c>
      <c r="G1998">
        <f>CSV!L1997</f>
        <v>0</v>
      </c>
      <c r="H1998" t="str">
        <f>IFERROR(VLOOKUP(G1998,Sheet3!B:C,2,0),"")</f>
        <v/>
      </c>
      <c r="I1998">
        <v>3</v>
      </c>
      <c r="K1998" t="e">
        <f>VLOOKUP(G1998,Sheet3!B:E,4,0)</f>
        <v>#N/A</v>
      </c>
      <c r="O1998" s="10" t="e">
        <f t="shared" si="31"/>
        <v>#N/A</v>
      </c>
      <c r="P1998" s="11" t="e">
        <f>VLOOKUP(C1998,DE_PARA!H:I,2,0)</f>
        <v>#N/A</v>
      </c>
      <c r="Q1998" s="11" t="e">
        <f>VLOOKUP(F1998,'BASE CONTATOS'!C:D,2,0)</f>
        <v>#N/A</v>
      </c>
    </row>
    <row r="1999" spans="2:17" hidden="1" x14ac:dyDescent="0.3">
      <c r="B1999">
        <f>CSV!M1998</f>
        <v>0</v>
      </c>
      <c r="C1999">
        <f>CSV!O1998</f>
        <v>0</v>
      </c>
      <c r="D1999" s="6">
        <f>CSV!P1998</f>
        <v>0</v>
      </c>
      <c r="F1999">
        <f>CSV!K1998</f>
        <v>0</v>
      </c>
      <c r="G1999">
        <f>CSV!L1998</f>
        <v>0</v>
      </c>
      <c r="H1999" t="str">
        <f>IFERROR(VLOOKUP(G1999,Sheet3!B:C,2,0),"")</f>
        <v/>
      </c>
      <c r="I1999">
        <v>9</v>
      </c>
      <c r="K1999" t="e">
        <f>VLOOKUP(G1999,Sheet3!B:E,4,0)</f>
        <v>#N/A</v>
      </c>
      <c r="O1999" s="10" t="e">
        <f t="shared" si="31"/>
        <v>#N/A</v>
      </c>
      <c r="P1999" s="11" t="e">
        <f>VLOOKUP(C1999,DE_PARA!H:I,2,0)</f>
        <v>#N/A</v>
      </c>
      <c r="Q1999" s="11" t="e">
        <f>VLOOKUP(F1999,'BASE CONTATOS'!C:D,2,0)</f>
        <v>#N/A</v>
      </c>
    </row>
    <row r="2000" spans="2:17" hidden="1" x14ac:dyDescent="0.3">
      <c r="B2000">
        <f>CSV!M1999</f>
        <v>0</v>
      </c>
      <c r="C2000">
        <f>CSV!O1999</f>
        <v>0</v>
      </c>
      <c r="D2000" s="6">
        <f>CSV!P1999</f>
        <v>0</v>
      </c>
      <c r="F2000">
        <f>CSV!K1999</f>
        <v>0</v>
      </c>
      <c r="G2000">
        <f>CSV!L1999</f>
        <v>0</v>
      </c>
      <c r="H2000" t="str">
        <f>IFERROR(VLOOKUP(G2000,Sheet3!B:C,2,0),"")</f>
        <v/>
      </c>
      <c r="I2000">
        <v>7</v>
      </c>
      <c r="K2000" t="e">
        <f>VLOOKUP(G2000,Sheet3!B:E,4,0)</f>
        <v>#N/A</v>
      </c>
      <c r="O2000" s="10" t="e">
        <f t="shared" si="31"/>
        <v>#N/A</v>
      </c>
      <c r="P2000" s="11" t="e">
        <f>VLOOKUP(C2000,DE_PARA!H:I,2,0)</f>
        <v>#N/A</v>
      </c>
      <c r="Q2000" s="11" t="e">
        <f>VLOOKUP(F2000,'BASE CONTATOS'!C:D,2,0)</f>
        <v>#N/A</v>
      </c>
    </row>
    <row r="2001" spans="2:17" hidden="1" x14ac:dyDescent="0.3">
      <c r="B2001">
        <f>CSV!M2000</f>
        <v>0</v>
      </c>
      <c r="C2001">
        <f>CSV!O2000</f>
        <v>0</v>
      </c>
      <c r="D2001" s="6">
        <f>CSV!P2000</f>
        <v>0</v>
      </c>
      <c r="F2001">
        <f>CSV!K2000</f>
        <v>0</v>
      </c>
      <c r="G2001">
        <f>CSV!L2000</f>
        <v>0</v>
      </c>
      <c r="H2001" t="str">
        <f>IFERROR(VLOOKUP(G2001,Sheet3!B:C,2,0),"")</f>
        <v/>
      </c>
      <c r="I2001">
        <v>3</v>
      </c>
      <c r="K2001" t="e">
        <f>VLOOKUP(G2001,Sheet3!B:E,4,0)</f>
        <v>#N/A</v>
      </c>
      <c r="O2001" s="10" t="e">
        <f t="shared" si="31"/>
        <v>#N/A</v>
      </c>
      <c r="P2001" s="11" t="e">
        <f>VLOOKUP(C2001,DE_PARA!H:I,2,0)</f>
        <v>#N/A</v>
      </c>
      <c r="Q2001" s="11" t="e">
        <f>VLOOKUP(F2001,'BASE CONTATOS'!C:D,2,0)</f>
        <v>#N/A</v>
      </c>
    </row>
    <row r="2002" spans="2:17" hidden="1" x14ac:dyDescent="0.3">
      <c r="B2002">
        <f>CSV!M2001</f>
        <v>0</v>
      </c>
      <c r="C2002">
        <f>CSV!O2001</f>
        <v>0</v>
      </c>
      <c r="D2002" s="6">
        <f>CSV!P2001</f>
        <v>0</v>
      </c>
      <c r="F2002">
        <f>CSV!K2001</f>
        <v>0</v>
      </c>
      <c r="G2002">
        <f>CSV!L2001</f>
        <v>0</v>
      </c>
      <c r="H2002" t="str">
        <f>IFERROR(VLOOKUP(G2002,Sheet3!B:C,2,0),"")</f>
        <v/>
      </c>
      <c r="I2002">
        <v>5</v>
      </c>
      <c r="K2002" t="e">
        <f>VLOOKUP(G2002,Sheet3!B:E,4,0)</f>
        <v>#N/A</v>
      </c>
      <c r="O2002" s="10" t="e">
        <f t="shared" si="31"/>
        <v>#N/A</v>
      </c>
      <c r="P2002" s="11" t="e">
        <f>VLOOKUP(C2002,DE_PARA!H:I,2,0)</f>
        <v>#N/A</v>
      </c>
      <c r="Q2002" s="11" t="e">
        <f>VLOOKUP(F2002,'BASE CONTATOS'!C:D,2,0)</f>
        <v>#N/A</v>
      </c>
    </row>
    <row r="2003" spans="2:17" hidden="1" x14ac:dyDescent="0.3">
      <c r="B2003">
        <f>CSV!M2002</f>
        <v>0</v>
      </c>
      <c r="C2003">
        <f>CSV!O2002</f>
        <v>0</v>
      </c>
      <c r="D2003" s="6">
        <f>CSV!P2002</f>
        <v>0</v>
      </c>
      <c r="F2003">
        <f>CSV!K2002</f>
        <v>0</v>
      </c>
      <c r="G2003">
        <f>CSV!L2002</f>
        <v>0</v>
      </c>
      <c r="H2003" t="str">
        <f>IFERROR(VLOOKUP(G2003,Sheet3!B:C,2,0),"")</f>
        <v/>
      </c>
      <c r="I2003">
        <v>10</v>
      </c>
      <c r="K2003" t="e">
        <f>VLOOKUP(G2003,Sheet3!B:E,4,0)</f>
        <v>#N/A</v>
      </c>
      <c r="O2003" s="10" t="e">
        <f t="shared" si="31"/>
        <v>#N/A</v>
      </c>
      <c r="P2003" s="11" t="e">
        <f>VLOOKUP(C2003,DE_PARA!H:I,2,0)</f>
        <v>#N/A</v>
      </c>
      <c r="Q2003" s="11" t="e">
        <f>VLOOKUP(F2003,'BASE CONTATOS'!C:D,2,0)</f>
        <v>#N/A</v>
      </c>
    </row>
    <row r="2004" spans="2:17" hidden="1" x14ac:dyDescent="0.3">
      <c r="B2004">
        <f>CSV!M2003</f>
        <v>0</v>
      </c>
      <c r="C2004">
        <f>CSV!O2003</f>
        <v>0</v>
      </c>
      <c r="D2004" s="6">
        <f>CSV!P2003</f>
        <v>0</v>
      </c>
      <c r="F2004">
        <f>CSV!K2003</f>
        <v>0</v>
      </c>
      <c r="G2004">
        <f>CSV!L2003</f>
        <v>0</v>
      </c>
      <c r="H2004" t="str">
        <f>IFERROR(VLOOKUP(G2004,Sheet3!B:C,2,0),"")</f>
        <v/>
      </c>
      <c r="I2004">
        <v>7</v>
      </c>
      <c r="K2004" t="e">
        <f>VLOOKUP(G2004,Sheet3!B:E,4,0)</f>
        <v>#N/A</v>
      </c>
      <c r="O2004" s="10" t="e">
        <f t="shared" si="31"/>
        <v>#N/A</v>
      </c>
      <c r="P2004" s="11" t="e">
        <f>VLOOKUP(C2004,DE_PARA!H:I,2,0)</f>
        <v>#N/A</v>
      </c>
      <c r="Q2004" s="11" t="e">
        <f>VLOOKUP(F2004,'BASE CONTATOS'!C:D,2,0)</f>
        <v>#N/A</v>
      </c>
    </row>
    <row r="2005" spans="2:17" hidden="1" x14ac:dyDescent="0.3">
      <c r="B2005">
        <f>CSV!M2004</f>
        <v>0</v>
      </c>
      <c r="C2005">
        <f>CSV!O2004</f>
        <v>0</v>
      </c>
      <c r="D2005" s="6">
        <f>CSV!P2004</f>
        <v>0</v>
      </c>
      <c r="F2005">
        <f>CSV!K2004</f>
        <v>0</v>
      </c>
      <c r="G2005">
        <f>CSV!L2004</f>
        <v>0</v>
      </c>
      <c r="H2005" t="str">
        <f>IFERROR(VLOOKUP(G2005,Sheet3!B:C,2,0),"")</f>
        <v/>
      </c>
      <c r="I2005">
        <v>6</v>
      </c>
      <c r="K2005" t="e">
        <f>VLOOKUP(G2005,Sheet3!B:E,4,0)</f>
        <v>#N/A</v>
      </c>
      <c r="O2005" s="10" t="e">
        <f t="shared" si="31"/>
        <v>#N/A</v>
      </c>
      <c r="P2005" s="11" t="e">
        <f>VLOOKUP(C2005,DE_PARA!H:I,2,0)</f>
        <v>#N/A</v>
      </c>
      <c r="Q2005" s="11" t="e">
        <f>VLOOKUP(F2005,'BASE CONTATOS'!C:D,2,0)</f>
        <v>#N/A</v>
      </c>
    </row>
    <row r="2006" spans="2:17" hidden="1" x14ac:dyDescent="0.3">
      <c r="B2006">
        <f>CSV!M2005</f>
        <v>0</v>
      </c>
      <c r="C2006">
        <f>CSV!O2005</f>
        <v>0</v>
      </c>
      <c r="D2006" s="6">
        <f>CSV!P2005</f>
        <v>0</v>
      </c>
      <c r="F2006">
        <f>CSV!K2005</f>
        <v>0</v>
      </c>
      <c r="G2006">
        <f>CSV!L2005</f>
        <v>0</v>
      </c>
      <c r="H2006" t="str">
        <f>IFERROR(VLOOKUP(G2006,Sheet3!B:C,2,0),"")</f>
        <v/>
      </c>
      <c r="I2006">
        <v>3</v>
      </c>
      <c r="K2006" t="e">
        <f>VLOOKUP(G2006,Sheet3!B:E,4,0)</f>
        <v>#N/A</v>
      </c>
      <c r="O2006" s="10" t="e">
        <f t="shared" si="31"/>
        <v>#N/A</v>
      </c>
      <c r="P2006" s="11" t="e">
        <f>VLOOKUP(C2006,DE_PARA!H:I,2,0)</f>
        <v>#N/A</v>
      </c>
      <c r="Q2006" s="11" t="e">
        <f>VLOOKUP(F2006,'BASE CONTATOS'!C:D,2,0)</f>
        <v>#N/A</v>
      </c>
    </row>
    <row r="2007" spans="2:17" hidden="1" x14ac:dyDescent="0.3">
      <c r="B2007">
        <f>CSV!M2006</f>
        <v>0</v>
      </c>
      <c r="C2007">
        <f>CSV!O2006</f>
        <v>0</v>
      </c>
      <c r="D2007" s="6">
        <f>CSV!P2006</f>
        <v>0</v>
      </c>
      <c r="F2007">
        <f>CSV!K2006</f>
        <v>0</v>
      </c>
      <c r="G2007">
        <f>CSV!L2006</f>
        <v>0</v>
      </c>
      <c r="H2007" t="str">
        <f>IFERROR(VLOOKUP(G2007,Sheet3!B:C,2,0),"")</f>
        <v/>
      </c>
      <c r="I2007">
        <v>4</v>
      </c>
      <c r="K2007" t="e">
        <f>VLOOKUP(G2007,Sheet3!B:E,4,0)</f>
        <v>#N/A</v>
      </c>
      <c r="O2007" s="10" t="e">
        <f t="shared" si="31"/>
        <v>#N/A</v>
      </c>
      <c r="P2007" s="11" t="e">
        <f>VLOOKUP(C2007,DE_PARA!H:I,2,0)</f>
        <v>#N/A</v>
      </c>
      <c r="Q2007" s="11" t="e">
        <f>VLOOKUP(F2007,'BASE CONTATOS'!C:D,2,0)</f>
        <v>#N/A</v>
      </c>
    </row>
    <row r="2008" spans="2:17" hidden="1" x14ac:dyDescent="0.3">
      <c r="B2008">
        <f>CSV!M2007</f>
        <v>0</v>
      </c>
      <c r="C2008">
        <f>CSV!O2007</f>
        <v>0</v>
      </c>
      <c r="D2008" s="6">
        <f>CSV!P2007</f>
        <v>0</v>
      </c>
      <c r="F2008">
        <f>CSV!K2007</f>
        <v>0</v>
      </c>
      <c r="G2008">
        <f>CSV!L2007</f>
        <v>0</v>
      </c>
      <c r="H2008" t="str">
        <f>IFERROR(VLOOKUP(G2008,Sheet3!B:C,2,0),"")</f>
        <v/>
      </c>
      <c r="I2008">
        <v>4</v>
      </c>
      <c r="K2008" t="e">
        <f>VLOOKUP(G2008,Sheet3!B:E,4,0)</f>
        <v>#N/A</v>
      </c>
      <c r="O2008" s="10" t="e">
        <f t="shared" si="31"/>
        <v>#N/A</v>
      </c>
      <c r="P2008" s="11" t="e">
        <f>VLOOKUP(C2008,DE_PARA!H:I,2,0)</f>
        <v>#N/A</v>
      </c>
      <c r="Q2008" s="11" t="e">
        <f>VLOOKUP(F2008,'BASE CONTATOS'!C:D,2,0)</f>
        <v>#N/A</v>
      </c>
    </row>
    <row r="2009" spans="2:17" hidden="1" x14ac:dyDescent="0.3">
      <c r="B2009">
        <f>CSV!M2008</f>
        <v>0</v>
      </c>
      <c r="C2009">
        <f>CSV!O2008</f>
        <v>0</v>
      </c>
      <c r="D2009" s="6">
        <f>CSV!P2008</f>
        <v>0</v>
      </c>
      <c r="F2009">
        <f>CSV!K2008</f>
        <v>0</v>
      </c>
      <c r="G2009">
        <f>CSV!L2008</f>
        <v>0</v>
      </c>
      <c r="H2009" t="str">
        <f>IFERROR(VLOOKUP(G2009,Sheet3!B:C,2,0),"")</f>
        <v/>
      </c>
      <c r="I2009">
        <v>7</v>
      </c>
      <c r="K2009" t="e">
        <f>VLOOKUP(G2009,Sheet3!B:E,4,0)</f>
        <v>#N/A</v>
      </c>
      <c r="O2009" s="10" t="e">
        <f t="shared" si="31"/>
        <v>#N/A</v>
      </c>
      <c r="P2009" s="11" t="e">
        <f>VLOOKUP(C2009,DE_PARA!H:I,2,0)</f>
        <v>#N/A</v>
      </c>
      <c r="Q2009" s="11" t="e">
        <f>VLOOKUP(F2009,'BASE CONTATOS'!C:D,2,0)</f>
        <v>#N/A</v>
      </c>
    </row>
    <row r="2010" spans="2:17" hidden="1" x14ac:dyDescent="0.3">
      <c r="B2010">
        <f>CSV!M2009</f>
        <v>0</v>
      </c>
      <c r="C2010">
        <f>CSV!O2009</f>
        <v>0</v>
      </c>
      <c r="D2010" s="6">
        <f>CSV!P2009</f>
        <v>0</v>
      </c>
      <c r="F2010">
        <f>CSV!K2009</f>
        <v>0</v>
      </c>
      <c r="G2010">
        <f>CSV!L2009</f>
        <v>0</v>
      </c>
      <c r="H2010" t="str">
        <f>IFERROR(VLOOKUP(G2010,Sheet3!B:C,2,0),"")</f>
        <v/>
      </c>
      <c r="I2010">
        <v>8</v>
      </c>
      <c r="K2010" t="e">
        <f>VLOOKUP(G2010,Sheet3!B:E,4,0)</f>
        <v>#N/A</v>
      </c>
      <c r="O2010" s="10" t="e">
        <f t="shared" si="31"/>
        <v>#N/A</v>
      </c>
      <c r="P2010" s="11" t="e">
        <f>VLOOKUP(C2010,DE_PARA!H:I,2,0)</f>
        <v>#N/A</v>
      </c>
      <c r="Q2010" s="11" t="e">
        <f>VLOOKUP(F2010,'BASE CONTATOS'!C:D,2,0)</f>
        <v>#N/A</v>
      </c>
    </row>
    <row r="2011" spans="2:17" hidden="1" x14ac:dyDescent="0.3">
      <c r="B2011">
        <f>CSV!M2010</f>
        <v>0</v>
      </c>
      <c r="C2011">
        <f>CSV!O2010</f>
        <v>0</v>
      </c>
      <c r="D2011" s="6">
        <f>CSV!P2010</f>
        <v>0</v>
      </c>
      <c r="F2011">
        <f>CSV!K2010</f>
        <v>0</v>
      </c>
      <c r="G2011">
        <f>CSV!L2010</f>
        <v>0</v>
      </c>
      <c r="H2011" t="str">
        <f>IFERROR(VLOOKUP(G2011,Sheet3!B:C,2,0),"")</f>
        <v/>
      </c>
      <c r="I2011">
        <v>5</v>
      </c>
      <c r="K2011" t="e">
        <f>VLOOKUP(G2011,Sheet3!B:E,4,0)</f>
        <v>#N/A</v>
      </c>
      <c r="O2011" s="10" t="e">
        <f t="shared" si="31"/>
        <v>#N/A</v>
      </c>
      <c r="P2011" s="11" t="e">
        <f>VLOOKUP(C2011,DE_PARA!H:I,2,0)</f>
        <v>#N/A</v>
      </c>
      <c r="Q2011" s="11" t="e">
        <f>VLOOKUP(F2011,'BASE CONTATOS'!C:D,2,0)</f>
        <v>#N/A</v>
      </c>
    </row>
    <row r="2012" spans="2:17" hidden="1" x14ac:dyDescent="0.3">
      <c r="B2012">
        <f>CSV!M2011</f>
        <v>0</v>
      </c>
      <c r="C2012">
        <f>CSV!O2011</f>
        <v>0</v>
      </c>
      <c r="D2012" s="6">
        <f>CSV!P2011</f>
        <v>0</v>
      </c>
      <c r="F2012">
        <f>CSV!K2011</f>
        <v>0</v>
      </c>
      <c r="G2012">
        <f>CSV!L2011</f>
        <v>0</v>
      </c>
      <c r="H2012" t="str">
        <f>IFERROR(VLOOKUP(G2012,Sheet3!B:C,2,0),"")</f>
        <v/>
      </c>
      <c r="I2012">
        <v>6</v>
      </c>
      <c r="K2012" t="e">
        <f>VLOOKUP(G2012,Sheet3!B:E,4,0)</f>
        <v>#N/A</v>
      </c>
      <c r="O2012" s="10" t="e">
        <f t="shared" si="31"/>
        <v>#N/A</v>
      </c>
      <c r="P2012" s="11" t="e">
        <f>VLOOKUP(C2012,DE_PARA!H:I,2,0)</f>
        <v>#N/A</v>
      </c>
      <c r="Q2012" s="11" t="e">
        <f>VLOOKUP(F2012,'BASE CONTATOS'!C:D,2,0)</f>
        <v>#N/A</v>
      </c>
    </row>
    <row r="2013" spans="2:17" hidden="1" x14ac:dyDescent="0.3">
      <c r="B2013">
        <f>CSV!M2012</f>
        <v>0</v>
      </c>
      <c r="C2013">
        <f>CSV!O2012</f>
        <v>0</v>
      </c>
      <c r="D2013" s="6">
        <f>CSV!P2012</f>
        <v>0</v>
      </c>
      <c r="F2013">
        <f>CSV!K2012</f>
        <v>0</v>
      </c>
      <c r="G2013">
        <f>CSV!L2012</f>
        <v>0</v>
      </c>
      <c r="H2013" t="str">
        <f>IFERROR(VLOOKUP(G2013,Sheet3!B:C,2,0),"")</f>
        <v/>
      </c>
      <c r="I2013">
        <v>1</v>
      </c>
      <c r="K2013" t="e">
        <f>VLOOKUP(G2013,Sheet3!B:E,4,0)</f>
        <v>#N/A</v>
      </c>
      <c r="O2013" s="10" t="e">
        <f t="shared" si="31"/>
        <v>#N/A</v>
      </c>
      <c r="P2013" s="11" t="e">
        <f>VLOOKUP(C2013,DE_PARA!H:I,2,0)</f>
        <v>#N/A</v>
      </c>
      <c r="Q2013" s="11" t="e">
        <f>VLOOKUP(F2013,'BASE CONTATOS'!C:D,2,0)</f>
        <v>#N/A</v>
      </c>
    </row>
    <row r="2014" spans="2:17" hidden="1" x14ac:dyDescent="0.3">
      <c r="B2014">
        <f>CSV!M2013</f>
        <v>0</v>
      </c>
      <c r="C2014">
        <f>CSV!O2013</f>
        <v>0</v>
      </c>
      <c r="D2014" s="6">
        <f>CSV!P2013</f>
        <v>0</v>
      </c>
      <c r="F2014">
        <f>CSV!K2013</f>
        <v>0</v>
      </c>
      <c r="G2014">
        <f>CSV!L2013</f>
        <v>0</v>
      </c>
      <c r="H2014" t="str">
        <f>IFERROR(VLOOKUP(G2014,Sheet3!B:C,2,0),"")</f>
        <v/>
      </c>
      <c r="I2014">
        <v>3</v>
      </c>
      <c r="K2014" t="e">
        <f>VLOOKUP(G2014,Sheet3!B:E,4,0)</f>
        <v>#N/A</v>
      </c>
      <c r="O2014" s="10" t="e">
        <f t="shared" si="31"/>
        <v>#N/A</v>
      </c>
      <c r="P2014" s="11" t="e">
        <f>VLOOKUP(C2014,DE_PARA!H:I,2,0)</f>
        <v>#N/A</v>
      </c>
      <c r="Q2014" s="11" t="e">
        <f>VLOOKUP(F2014,'BASE CONTATOS'!C:D,2,0)</f>
        <v>#N/A</v>
      </c>
    </row>
    <row r="2015" spans="2:17" hidden="1" x14ac:dyDescent="0.3">
      <c r="B2015">
        <f>CSV!M2014</f>
        <v>0</v>
      </c>
      <c r="C2015">
        <f>CSV!O2014</f>
        <v>0</v>
      </c>
      <c r="D2015" s="6">
        <f>CSV!P2014</f>
        <v>0</v>
      </c>
      <c r="F2015">
        <f>CSV!K2014</f>
        <v>0</v>
      </c>
      <c r="G2015">
        <f>CSV!L2014</f>
        <v>0</v>
      </c>
      <c r="H2015" t="str">
        <f>IFERROR(VLOOKUP(G2015,Sheet3!B:C,2,0),"")</f>
        <v/>
      </c>
      <c r="I2015">
        <v>6</v>
      </c>
      <c r="K2015" t="e">
        <f>VLOOKUP(G2015,Sheet3!B:E,4,0)</f>
        <v>#N/A</v>
      </c>
      <c r="O2015" s="10" t="e">
        <f t="shared" si="31"/>
        <v>#N/A</v>
      </c>
      <c r="P2015" s="11" t="e">
        <f>VLOOKUP(C2015,DE_PARA!H:I,2,0)</f>
        <v>#N/A</v>
      </c>
      <c r="Q2015" s="11" t="e">
        <f>VLOOKUP(F2015,'BASE CONTATOS'!C:D,2,0)</f>
        <v>#N/A</v>
      </c>
    </row>
    <row r="2016" spans="2:17" hidden="1" x14ac:dyDescent="0.3">
      <c r="B2016">
        <f>CSV!M2015</f>
        <v>0</v>
      </c>
      <c r="C2016">
        <f>CSV!O2015</f>
        <v>0</v>
      </c>
      <c r="D2016" s="6">
        <f>CSV!P2015</f>
        <v>0</v>
      </c>
      <c r="F2016">
        <f>CSV!K2015</f>
        <v>0</v>
      </c>
      <c r="G2016">
        <f>CSV!L2015</f>
        <v>0</v>
      </c>
      <c r="H2016" t="str">
        <f>IFERROR(VLOOKUP(G2016,Sheet3!B:C,2,0),"")</f>
        <v/>
      </c>
      <c r="I2016">
        <v>8</v>
      </c>
      <c r="K2016" t="e">
        <f>VLOOKUP(G2016,Sheet3!B:E,4,0)</f>
        <v>#N/A</v>
      </c>
      <c r="O2016" s="10" t="e">
        <f t="shared" si="31"/>
        <v>#N/A</v>
      </c>
      <c r="P2016" s="11" t="e">
        <f>VLOOKUP(C2016,DE_PARA!H:I,2,0)</f>
        <v>#N/A</v>
      </c>
      <c r="Q2016" s="11" t="e">
        <f>VLOOKUP(F2016,'BASE CONTATOS'!C:D,2,0)</f>
        <v>#N/A</v>
      </c>
    </row>
    <row r="2017" spans="2:17" hidden="1" x14ac:dyDescent="0.3">
      <c r="B2017">
        <f>CSV!M2016</f>
        <v>0</v>
      </c>
      <c r="C2017">
        <f>CSV!O2016</f>
        <v>0</v>
      </c>
      <c r="D2017" s="6">
        <f>CSV!P2016</f>
        <v>0</v>
      </c>
      <c r="F2017">
        <f>CSV!K2016</f>
        <v>0</v>
      </c>
      <c r="G2017">
        <f>CSV!L2016</f>
        <v>0</v>
      </c>
      <c r="H2017" t="str">
        <f>IFERROR(VLOOKUP(G2017,Sheet3!B:C,2,0),"")</f>
        <v/>
      </c>
      <c r="I2017">
        <v>8</v>
      </c>
      <c r="K2017" t="e">
        <f>VLOOKUP(G2017,Sheet3!B:E,4,0)</f>
        <v>#N/A</v>
      </c>
      <c r="O2017" s="10" t="e">
        <f t="shared" si="31"/>
        <v>#N/A</v>
      </c>
      <c r="P2017" s="11" t="e">
        <f>VLOOKUP(C2017,DE_PARA!H:I,2,0)</f>
        <v>#N/A</v>
      </c>
      <c r="Q2017" s="11" t="e">
        <f>VLOOKUP(F2017,'BASE CONTATOS'!C:D,2,0)</f>
        <v>#N/A</v>
      </c>
    </row>
    <row r="2018" spans="2:17" hidden="1" x14ac:dyDescent="0.3">
      <c r="B2018">
        <f>CSV!M2017</f>
        <v>0</v>
      </c>
      <c r="C2018">
        <f>CSV!O2017</f>
        <v>0</v>
      </c>
      <c r="D2018" s="6">
        <f>CSV!P2017</f>
        <v>0</v>
      </c>
      <c r="F2018">
        <f>CSV!K2017</f>
        <v>0</v>
      </c>
      <c r="G2018">
        <f>CSV!L2017</f>
        <v>0</v>
      </c>
      <c r="H2018" t="str">
        <f>IFERROR(VLOOKUP(G2018,Sheet3!B:C,2,0),"")</f>
        <v/>
      </c>
      <c r="I2018">
        <v>3</v>
      </c>
      <c r="K2018" t="e">
        <f>VLOOKUP(G2018,Sheet3!B:E,4,0)</f>
        <v>#N/A</v>
      </c>
      <c r="O2018" s="10" t="e">
        <f t="shared" si="31"/>
        <v>#N/A</v>
      </c>
      <c r="P2018" s="11" t="e">
        <f>VLOOKUP(C2018,DE_PARA!H:I,2,0)</f>
        <v>#N/A</v>
      </c>
      <c r="Q2018" s="11" t="e">
        <f>VLOOKUP(F2018,'BASE CONTATOS'!C:D,2,0)</f>
        <v>#N/A</v>
      </c>
    </row>
    <row r="2019" spans="2:17" hidden="1" x14ac:dyDescent="0.3">
      <c r="B2019">
        <f>CSV!M2018</f>
        <v>0</v>
      </c>
      <c r="C2019">
        <f>CSV!O2018</f>
        <v>0</v>
      </c>
      <c r="D2019" s="6">
        <f>CSV!P2018</f>
        <v>0</v>
      </c>
      <c r="F2019">
        <f>CSV!K2018</f>
        <v>0</v>
      </c>
      <c r="G2019">
        <f>CSV!L2018</f>
        <v>0</v>
      </c>
      <c r="H2019" t="str">
        <f>IFERROR(VLOOKUP(G2019,Sheet3!B:C,2,0),"")</f>
        <v/>
      </c>
      <c r="I2019">
        <v>2</v>
      </c>
      <c r="K2019" t="e">
        <f>VLOOKUP(G2019,Sheet3!B:E,4,0)</f>
        <v>#N/A</v>
      </c>
      <c r="O2019" s="10" t="e">
        <f t="shared" si="31"/>
        <v>#N/A</v>
      </c>
      <c r="P2019" s="11" t="e">
        <f>VLOOKUP(C2019,DE_PARA!H:I,2,0)</f>
        <v>#N/A</v>
      </c>
      <c r="Q2019" s="11" t="e">
        <f>VLOOKUP(F2019,'BASE CONTATOS'!C:D,2,0)</f>
        <v>#N/A</v>
      </c>
    </row>
    <row r="2020" spans="2:17" hidden="1" x14ac:dyDescent="0.3">
      <c r="B2020">
        <f>CSV!M2019</f>
        <v>0</v>
      </c>
      <c r="C2020">
        <f>CSV!O2019</f>
        <v>0</v>
      </c>
      <c r="D2020" s="6">
        <f>CSV!P2019</f>
        <v>0</v>
      </c>
      <c r="F2020">
        <f>CSV!K2019</f>
        <v>0</v>
      </c>
      <c r="G2020">
        <f>CSV!L2019</f>
        <v>0</v>
      </c>
      <c r="H2020" t="str">
        <f>IFERROR(VLOOKUP(G2020,Sheet3!B:C,2,0),"")</f>
        <v/>
      </c>
      <c r="I2020">
        <v>3</v>
      </c>
      <c r="K2020" t="e">
        <f>VLOOKUP(G2020,Sheet3!B:E,4,0)</f>
        <v>#N/A</v>
      </c>
      <c r="O2020" s="10" t="e">
        <f t="shared" si="31"/>
        <v>#N/A</v>
      </c>
      <c r="P2020" s="11" t="e">
        <f>VLOOKUP(C2020,DE_PARA!H:I,2,0)</f>
        <v>#N/A</v>
      </c>
      <c r="Q2020" s="11" t="e">
        <f>VLOOKUP(F2020,'BASE CONTATOS'!C:D,2,0)</f>
        <v>#N/A</v>
      </c>
    </row>
    <row r="2021" spans="2:17" hidden="1" x14ac:dyDescent="0.3">
      <c r="B2021">
        <f>CSV!M2020</f>
        <v>0</v>
      </c>
      <c r="C2021">
        <f>CSV!O2020</f>
        <v>0</v>
      </c>
      <c r="D2021" s="6">
        <f>CSV!P2020</f>
        <v>0</v>
      </c>
      <c r="F2021">
        <f>CSV!K2020</f>
        <v>0</v>
      </c>
      <c r="G2021">
        <f>CSV!L2020</f>
        <v>0</v>
      </c>
      <c r="H2021" t="str">
        <f>IFERROR(VLOOKUP(G2021,Sheet3!B:C,2,0),"")</f>
        <v/>
      </c>
      <c r="I2021">
        <v>4</v>
      </c>
      <c r="K2021" t="e">
        <f>VLOOKUP(G2021,Sheet3!B:E,4,0)</f>
        <v>#N/A</v>
      </c>
      <c r="O2021" s="10" t="e">
        <f t="shared" si="31"/>
        <v>#N/A</v>
      </c>
      <c r="P2021" s="11" t="e">
        <f>VLOOKUP(C2021,DE_PARA!H:I,2,0)</f>
        <v>#N/A</v>
      </c>
      <c r="Q2021" s="11" t="e">
        <f>VLOOKUP(F2021,'BASE CONTATOS'!C:D,2,0)</f>
        <v>#N/A</v>
      </c>
    </row>
    <row r="2022" spans="2:17" hidden="1" x14ac:dyDescent="0.3">
      <c r="B2022">
        <f>CSV!M2021</f>
        <v>0</v>
      </c>
      <c r="C2022">
        <f>CSV!O2021</f>
        <v>0</v>
      </c>
      <c r="D2022" s="6">
        <f>CSV!P2021</f>
        <v>0</v>
      </c>
      <c r="F2022">
        <f>CSV!K2021</f>
        <v>0</v>
      </c>
      <c r="G2022">
        <f>CSV!L2021</f>
        <v>0</v>
      </c>
      <c r="H2022" t="str">
        <f>IFERROR(VLOOKUP(G2022,Sheet3!B:C,2,0),"")</f>
        <v/>
      </c>
      <c r="I2022">
        <v>2</v>
      </c>
      <c r="K2022" t="e">
        <f>VLOOKUP(G2022,Sheet3!B:E,4,0)</f>
        <v>#N/A</v>
      </c>
      <c r="O2022" s="10" t="e">
        <f t="shared" si="31"/>
        <v>#N/A</v>
      </c>
      <c r="P2022" s="11" t="e">
        <f>VLOOKUP(C2022,DE_PARA!H:I,2,0)</f>
        <v>#N/A</v>
      </c>
      <c r="Q2022" s="11" t="e">
        <f>VLOOKUP(F2022,'BASE CONTATOS'!C:D,2,0)</f>
        <v>#N/A</v>
      </c>
    </row>
    <row r="2023" spans="2:17" hidden="1" x14ac:dyDescent="0.3">
      <c r="B2023">
        <f>CSV!M2022</f>
        <v>0</v>
      </c>
      <c r="C2023">
        <f>CSV!O2022</f>
        <v>0</v>
      </c>
      <c r="D2023" s="6">
        <f>CSV!P2022</f>
        <v>0</v>
      </c>
      <c r="F2023">
        <f>CSV!K2022</f>
        <v>0</v>
      </c>
      <c r="G2023">
        <f>CSV!L2022</f>
        <v>0</v>
      </c>
      <c r="H2023" t="str">
        <f>IFERROR(VLOOKUP(G2023,Sheet3!B:C,2,0),"")</f>
        <v/>
      </c>
      <c r="I2023">
        <v>6</v>
      </c>
      <c r="K2023" t="e">
        <f>VLOOKUP(G2023,Sheet3!B:E,4,0)</f>
        <v>#N/A</v>
      </c>
      <c r="O2023" s="10" t="e">
        <f t="shared" si="31"/>
        <v>#N/A</v>
      </c>
      <c r="P2023" s="11" t="e">
        <f>VLOOKUP(C2023,DE_PARA!H:I,2,0)</f>
        <v>#N/A</v>
      </c>
      <c r="Q2023" s="11" t="e">
        <f>VLOOKUP(F2023,'BASE CONTATOS'!C:D,2,0)</f>
        <v>#N/A</v>
      </c>
    </row>
    <row r="2024" spans="2:17" hidden="1" x14ac:dyDescent="0.3">
      <c r="B2024">
        <f>CSV!M2023</f>
        <v>0</v>
      </c>
      <c r="C2024">
        <f>CSV!O2023</f>
        <v>0</v>
      </c>
      <c r="D2024" s="6">
        <f>CSV!P2023</f>
        <v>0</v>
      </c>
      <c r="F2024">
        <f>CSV!K2023</f>
        <v>0</v>
      </c>
      <c r="G2024">
        <f>CSV!L2023</f>
        <v>0</v>
      </c>
      <c r="H2024" t="str">
        <f>IFERROR(VLOOKUP(G2024,Sheet3!B:C,2,0),"")</f>
        <v/>
      </c>
      <c r="I2024">
        <v>9</v>
      </c>
      <c r="K2024" t="e">
        <f>VLOOKUP(G2024,Sheet3!B:E,4,0)</f>
        <v>#N/A</v>
      </c>
      <c r="O2024" s="10" t="e">
        <f t="shared" si="31"/>
        <v>#N/A</v>
      </c>
      <c r="P2024" s="11" t="e">
        <f>VLOOKUP(C2024,DE_PARA!H:I,2,0)</f>
        <v>#N/A</v>
      </c>
      <c r="Q2024" s="11" t="e">
        <f>VLOOKUP(F2024,'BASE CONTATOS'!C:D,2,0)</f>
        <v>#N/A</v>
      </c>
    </row>
    <row r="2025" spans="2:17" hidden="1" x14ac:dyDescent="0.3">
      <c r="B2025">
        <f>CSV!M2024</f>
        <v>0</v>
      </c>
      <c r="C2025">
        <f>CSV!O2024</f>
        <v>0</v>
      </c>
      <c r="D2025" s="6">
        <f>CSV!P2024</f>
        <v>0</v>
      </c>
      <c r="F2025">
        <f>CSV!K2024</f>
        <v>0</v>
      </c>
      <c r="G2025">
        <f>CSV!L2024</f>
        <v>0</v>
      </c>
      <c r="H2025" t="str">
        <f>IFERROR(VLOOKUP(G2025,Sheet3!B:C,2,0),"")</f>
        <v/>
      </c>
      <c r="I2025">
        <v>1</v>
      </c>
      <c r="K2025" t="e">
        <f>VLOOKUP(G2025,Sheet3!B:E,4,0)</f>
        <v>#N/A</v>
      </c>
      <c r="O2025" s="10" t="e">
        <f t="shared" si="31"/>
        <v>#N/A</v>
      </c>
      <c r="P2025" s="11" t="e">
        <f>VLOOKUP(C2025,DE_PARA!H:I,2,0)</f>
        <v>#N/A</v>
      </c>
      <c r="Q2025" s="11" t="e">
        <f>VLOOKUP(F2025,'BASE CONTATOS'!C:D,2,0)</f>
        <v>#N/A</v>
      </c>
    </row>
    <row r="2026" spans="2:17" hidden="1" x14ac:dyDescent="0.3">
      <c r="B2026">
        <f>CSV!M2025</f>
        <v>0</v>
      </c>
      <c r="C2026">
        <f>CSV!O2025</f>
        <v>0</v>
      </c>
      <c r="D2026" s="6">
        <f>CSV!P2025</f>
        <v>0</v>
      </c>
      <c r="F2026">
        <f>CSV!K2025</f>
        <v>0</v>
      </c>
      <c r="G2026">
        <f>CSV!L2025</f>
        <v>0</v>
      </c>
      <c r="H2026" t="str">
        <f>IFERROR(VLOOKUP(G2026,Sheet3!B:C,2,0),"")</f>
        <v/>
      </c>
      <c r="I2026">
        <v>7</v>
      </c>
      <c r="K2026" t="e">
        <f>VLOOKUP(G2026,Sheet3!B:E,4,0)</f>
        <v>#N/A</v>
      </c>
      <c r="O2026" s="10" t="e">
        <f t="shared" si="31"/>
        <v>#N/A</v>
      </c>
      <c r="P2026" s="11" t="e">
        <f>VLOOKUP(C2026,DE_PARA!H:I,2,0)</f>
        <v>#N/A</v>
      </c>
      <c r="Q2026" s="11" t="e">
        <f>VLOOKUP(F2026,'BASE CONTATOS'!C:D,2,0)</f>
        <v>#N/A</v>
      </c>
    </row>
    <row r="2027" spans="2:17" hidden="1" x14ac:dyDescent="0.3">
      <c r="B2027">
        <f>CSV!M2026</f>
        <v>0</v>
      </c>
      <c r="C2027">
        <f>CSV!O2026</f>
        <v>0</v>
      </c>
      <c r="D2027" s="6">
        <f>CSV!P2026</f>
        <v>0</v>
      </c>
      <c r="F2027">
        <f>CSV!K2026</f>
        <v>0</v>
      </c>
      <c r="G2027">
        <f>CSV!L2026</f>
        <v>0</v>
      </c>
      <c r="H2027" t="str">
        <f>IFERROR(VLOOKUP(G2027,Sheet3!B:C,2,0),"")</f>
        <v/>
      </c>
      <c r="I2027">
        <v>3</v>
      </c>
      <c r="K2027" t="e">
        <f>VLOOKUP(G2027,Sheet3!B:E,4,0)</f>
        <v>#N/A</v>
      </c>
      <c r="O2027" s="10" t="e">
        <f t="shared" si="31"/>
        <v>#N/A</v>
      </c>
      <c r="P2027" s="11" t="e">
        <f>VLOOKUP(C2027,DE_PARA!H:I,2,0)</f>
        <v>#N/A</v>
      </c>
      <c r="Q2027" s="11" t="e">
        <f>VLOOKUP(F2027,'BASE CONTATOS'!C:D,2,0)</f>
        <v>#N/A</v>
      </c>
    </row>
    <row r="2028" spans="2:17" hidden="1" x14ac:dyDescent="0.3">
      <c r="B2028">
        <f>CSV!M2027</f>
        <v>0</v>
      </c>
      <c r="C2028">
        <f>CSV!O2027</f>
        <v>0</v>
      </c>
      <c r="D2028" s="6">
        <f>CSV!P2027</f>
        <v>0</v>
      </c>
      <c r="F2028">
        <f>CSV!K2027</f>
        <v>0</v>
      </c>
      <c r="G2028">
        <f>CSV!L2027</f>
        <v>0</v>
      </c>
      <c r="H2028" t="str">
        <f>IFERROR(VLOOKUP(G2028,Sheet3!B:C,2,0),"")</f>
        <v/>
      </c>
      <c r="I2028">
        <v>5</v>
      </c>
      <c r="K2028" t="e">
        <f>VLOOKUP(G2028,Sheet3!B:E,4,0)</f>
        <v>#N/A</v>
      </c>
      <c r="O2028" s="10" t="e">
        <f t="shared" si="31"/>
        <v>#N/A</v>
      </c>
      <c r="P2028" s="11" t="e">
        <f>VLOOKUP(C2028,DE_PARA!H:I,2,0)</f>
        <v>#N/A</v>
      </c>
      <c r="Q2028" s="11" t="e">
        <f>VLOOKUP(F2028,'BASE CONTATOS'!C:D,2,0)</f>
        <v>#N/A</v>
      </c>
    </row>
    <row r="2029" spans="2:17" hidden="1" x14ac:dyDescent="0.3">
      <c r="B2029">
        <f>CSV!M2028</f>
        <v>0</v>
      </c>
      <c r="C2029">
        <f>CSV!O2028</f>
        <v>0</v>
      </c>
      <c r="D2029" s="6">
        <f>CSV!P2028</f>
        <v>0</v>
      </c>
      <c r="F2029">
        <f>CSV!K2028</f>
        <v>0</v>
      </c>
      <c r="G2029">
        <f>CSV!L2028</f>
        <v>0</v>
      </c>
      <c r="H2029" t="str">
        <f>IFERROR(VLOOKUP(G2029,Sheet3!B:C,2,0),"")</f>
        <v/>
      </c>
      <c r="I2029">
        <v>4</v>
      </c>
      <c r="K2029" t="e">
        <f>VLOOKUP(G2029,Sheet3!B:E,4,0)</f>
        <v>#N/A</v>
      </c>
      <c r="O2029" s="10" t="e">
        <f t="shared" si="31"/>
        <v>#N/A</v>
      </c>
      <c r="P2029" s="11" t="e">
        <f>VLOOKUP(C2029,DE_PARA!H:I,2,0)</f>
        <v>#N/A</v>
      </c>
      <c r="Q2029" s="11" t="e">
        <f>VLOOKUP(F2029,'BASE CONTATOS'!C:D,2,0)</f>
        <v>#N/A</v>
      </c>
    </row>
    <row r="2030" spans="2:17" hidden="1" x14ac:dyDescent="0.3">
      <c r="B2030">
        <f>CSV!M2029</f>
        <v>0</v>
      </c>
      <c r="C2030">
        <f>CSV!O2029</f>
        <v>0</v>
      </c>
      <c r="D2030" s="6">
        <f>CSV!P2029</f>
        <v>0</v>
      </c>
      <c r="F2030">
        <f>CSV!K2029</f>
        <v>0</v>
      </c>
      <c r="G2030">
        <f>CSV!L2029</f>
        <v>0</v>
      </c>
      <c r="H2030" t="str">
        <f>IFERROR(VLOOKUP(G2030,Sheet3!B:C,2,0),"")</f>
        <v/>
      </c>
      <c r="I2030">
        <v>8</v>
      </c>
      <c r="K2030" t="e">
        <f>VLOOKUP(G2030,Sheet3!B:E,4,0)</f>
        <v>#N/A</v>
      </c>
      <c r="O2030" s="10" t="e">
        <f t="shared" si="31"/>
        <v>#N/A</v>
      </c>
      <c r="P2030" s="11" t="e">
        <f>VLOOKUP(C2030,DE_PARA!H:I,2,0)</f>
        <v>#N/A</v>
      </c>
      <c r="Q2030" s="11" t="e">
        <f>VLOOKUP(F2030,'BASE CONTATOS'!C:D,2,0)</f>
        <v>#N/A</v>
      </c>
    </row>
    <row r="2031" spans="2:17" hidden="1" x14ac:dyDescent="0.3">
      <c r="B2031">
        <f>CSV!M2030</f>
        <v>0</v>
      </c>
      <c r="C2031">
        <f>CSV!O2030</f>
        <v>0</v>
      </c>
      <c r="D2031" s="6">
        <f>CSV!P2030</f>
        <v>0</v>
      </c>
      <c r="F2031">
        <f>CSV!K2030</f>
        <v>0</v>
      </c>
      <c r="G2031">
        <f>CSV!L2030</f>
        <v>0</v>
      </c>
      <c r="H2031" t="str">
        <f>IFERROR(VLOOKUP(G2031,Sheet3!B:C,2,0),"")</f>
        <v/>
      </c>
      <c r="I2031">
        <v>5</v>
      </c>
      <c r="K2031" t="e">
        <f>VLOOKUP(G2031,Sheet3!B:E,4,0)</f>
        <v>#N/A</v>
      </c>
      <c r="O2031" s="10" t="e">
        <f t="shared" si="31"/>
        <v>#N/A</v>
      </c>
      <c r="P2031" s="11" t="e">
        <f>VLOOKUP(C2031,DE_PARA!H:I,2,0)</f>
        <v>#N/A</v>
      </c>
      <c r="Q2031" s="11" t="e">
        <f>VLOOKUP(F2031,'BASE CONTATOS'!C:D,2,0)</f>
        <v>#N/A</v>
      </c>
    </row>
    <row r="2032" spans="2:17" hidden="1" x14ac:dyDescent="0.3">
      <c r="B2032">
        <f>CSV!M2031</f>
        <v>0</v>
      </c>
      <c r="C2032">
        <f>CSV!O2031</f>
        <v>0</v>
      </c>
      <c r="D2032" s="6">
        <f>CSV!P2031</f>
        <v>0</v>
      </c>
      <c r="F2032">
        <f>CSV!K2031</f>
        <v>0</v>
      </c>
      <c r="G2032">
        <f>CSV!L2031</f>
        <v>0</v>
      </c>
      <c r="H2032" t="str">
        <f>IFERROR(VLOOKUP(G2032,Sheet3!B:C,2,0),"")</f>
        <v/>
      </c>
      <c r="I2032">
        <v>9</v>
      </c>
      <c r="K2032" t="e">
        <f>VLOOKUP(G2032,Sheet3!B:E,4,0)</f>
        <v>#N/A</v>
      </c>
      <c r="O2032" s="10" t="e">
        <f t="shared" si="31"/>
        <v>#N/A</v>
      </c>
      <c r="P2032" s="11" t="e">
        <f>VLOOKUP(C2032,DE_PARA!H:I,2,0)</f>
        <v>#N/A</v>
      </c>
      <c r="Q2032" s="11" t="e">
        <f>VLOOKUP(F2032,'BASE CONTATOS'!C:D,2,0)</f>
        <v>#N/A</v>
      </c>
    </row>
    <row r="2033" spans="2:17" hidden="1" x14ac:dyDescent="0.3">
      <c r="B2033">
        <f>CSV!M2032</f>
        <v>0</v>
      </c>
      <c r="C2033">
        <f>CSV!O2032</f>
        <v>0</v>
      </c>
      <c r="D2033" s="6">
        <f>CSV!P2032</f>
        <v>0</v>
      </c>
      <c r="F2033">
        <f>CSV!K2032</f>
        <v>0</v>
      </c>
      <c r="G2033">
        <f>CSV!L2032</f>
        <v>0</v>
      </c>
      <c r="H2033" t="str">
        <f>IFERROR(VLOOKUP(G2033,Sheet3!B:C,2,0),"")</f>
        <v/>
      </c>
      <c r="I2033">
        <v>3</v>
      </c>
      <c r="K2033" t="e">
        <f>VLOOKUP(G2033,Sheet3!B:E,4,0)</f>
        <v>#N/A</v>
      </c>
      <c r="O2033" s="10" t="e">
        <f t="shared" si="31"/>
        <v>#N/A</v>
      </c>
      <c r="P2033" s="11" t="e">
        <f>VLOOKUP(C2033,DE_PARA!H:I,2,0)</f>
        <v>#N/A</v>
      </c>
      <c r="Q2033" s="11" t="e">
        <f>VLOOKUP(F2033,'BASE CONTATOS'!C:D,2,0)</f>
        <v>#N/A</v>
      </c>
    </row>
    <row r="2034" spans="2:17" hidden="1" x14ac:dyDescent="0.3">
      <c r="B2034">
        <f>CSV!M2033</f>
        <v>0</v>
      </c>
      <c r="C2034">
        <f>CSV!O2033</f>
        <v>0</v>
      </c>
      <c r="D2034" s="6">
        <f>CSV!P2033</f>
        <v>0</v>
      </c>
      <c r="F2034">
        <f>CSV!K2033</f>
        <v>0</v>
      </c>
      <c r="G2034">
        <f>CSV!L2033</f>
        <v>0</v>
      </c>
      <c r="H2034" t="str">
        <f>IFERROR(VLOOKUP(G2034,Sheet3!B:C,2,0),"")</f>
        <v/>
      </c>
      <c r="I2034">
        <v>6</v>
      </c>
      <c r="K2034" t="e">
        <f>VLOOKUP(G2034,Sheet3!B:E,4,0)</f>
        <v>#N/A</v>
      </c>
      <c r="O2034" s="10" t="e">
        <f t="shared" si="31"/>
        <v>#N/A</v>
      </c>
      <c r="P2034" s="11" t="e">
        <f>VLOOKUP(C2034,DE_PARA!H:I,2,0)</f>
        <v>#N/A</v>
      </c>
      <c r="Q2034" s="11" t="e">
        <f>VLOOKUP(F2034,'BASE CONTATOS'!C:D,2,0)</f>
        <v>#N/A</v>
      </c>
    </row>
    <row r="2035" spans="2:17" hidden="1" x14ac:dyDescent="0.3">
      <c r="B2035">
        <f>CSV!M2034</f>
        <v>0</v>
      </c>
      <c r="C2035">
        <f>CSV!O2034</f>
        <v>0</v>
      </c>
      <c r="D2035" s="6">
        <f>CSV!P2034</f>
        <v>0</v>
      </c>
      <c r="F2035">
        <f>CSV!K2034</f>
        <v>0</v>
      </c>
      <c r="G2035">
        <f>CSV!L2034</f>
        <v>0</v>
      </c>
      <c r="H2035" t="str">
        <f>IFERROR(VLOOKUP(G2035,Sheet3!B:C,2,0),"")</f>
        <v/>
      </c>
      <c r="I2035">
        <v>10</v>
      </c>
      <c r="K2035" t="e">
        <f>VLOOKUP(G2035,Sheet3!B:E,4,0)</f>
        <v>#N/A</v>
      </c>
      <c r="O2035" s="10" t="e">
        <f t="shared" si="31"/>
        <v>#N/A</v>
      </c>
      <c r="P2035" s="11" t="e">
        <f>VLOOKUP(C2035,DE_PARA!H:I,2,0)</f>
        <v>#N/A</v>
      </c>
      <c r="Q2035" s="11" t="e">
        <f>VLOOKUP(F2035,'BASE CONTATOS'!C:D,2,0)</f>
        <v>#N/A</v>
      </c>
    </row>
    <row r="2036" spans="2:17" hidden="1" x14ac:dyDescent="0.3">
      <c r="B2036">
        <f>CSV!M2035</f>
        <v>0</v>
      </c>
      <c r="C2036">
        <f>CSV!O2035</f>
        <v>0</v>
      </c>
      <c r="D2036" s="6">
        <f>CSV!P2035</f>
        <v>0</v>
      </c>
      <c r="F2036">
        <f>CSV!K2035</f>
        <v>0</v>
      </c>
      <c r="G2036">
        <f>CSV!L2035</f>
        <v>0</v>
      </c>
      <c r="H2036" t="str">
        <f>IFERROR(VLOOKUP(G2036,Sheet3!B:C,2,0),"")</f>
        <v/>
      </c>
      <c r="I2036">
        <v>4</v>
      </c>
      <c r="K2036" t="e">
        <f>VLOOKUP(G2036,Sheet3!B:E,4,0)</f>
        <v>#N/A</v>
      </c>
      <c r="O2036" s="10" t="e">
        <f t="shared" si="31"/>
        <v>#N/A</v>
      </c>
      <c r="P2036" s="11" t="e">
        <f>VLOOKUP(C2036,DE_PARA!H:I,2,0)</f>
        <v>#N/A</v>
      </c>
      <c r="Q2036" s="11" t="e">
        <f>VLOOKUP(F2036,'BASE CONTATOS'!C:D,2,0)</f>
        <v>#N/A</v>
      </c>
    </row>
    <row r="2037" spans="2:17" hidden="1" x14ac:dyDescent="0.3">
      <c r="B2037">
        <f>CSV!M2036</f>
        <v>0</v>
      </c>
      <c r="C2037">
        <f>CSV!O2036</f>
        <v>0</v>
      </c>
      <c r="D2037" s="6">
        <f>CSV!P2036</f>
        <v>0</v>
      </c>
      <c r="F2037">
        <f>CSV!K2036</f>
        <v>0</v>
      </c>
      <c r="G2037">
        <f>CSV!L2036</f>
        <v>0</v>
      </c>
      <c r="H2037" t="str">
        <f>IFERROR(VLOOKUP(G2037,Sheet3!B:C,2,0),"")</f>
        <v/>
      </c>
      <c r="I2037">
        <v>9</v>
      </c>
      <c r="K2037" t="e">
        <f>VLOOKUP(G2037,Sheet3!B:E,4,0)</f>
        <v>#N/A</v>
      </c>
      <c r="O2037" s="10" t="e">
        <f t="shared" si="31"/>
        <v>#N/A</v>
      </c>
      <c r="P2037" s="11" t="e">
        <f>VLOOKUP(C2037,DE_PARA!H:I,2,0)</f>
        <v>#N/A</v>
      </c>
      <c r="Q2037" s="11" t="e">
        <f>VLOOKUP(F2037,'BASE CONTATOS'!C:D,2,0)</f>
        <v>#N/A</v>
      </c>
    </row>
    <row r="2038" spans="2:17" hidden="1" x14ac:dyDescent="0.3">
      <c r="B2038">
        <f>CSV!M2037</f>
        <v>0</v>
      </c>
      <c r="C2038">
        <f>CSV!O2037</f>
        <v>0</v>
      </c>
      <c r="D2038" s="6">
        <f>CSV!P2037</f>
        <v>0</v>
      </c>
      <c r="F2038">
        <f>CSV!K2037</f>
        <v>0</v>
      </c>
      <c r="G2038">
        <f>CSV!L2037</f>
        <v>0</v>
      </c>
      <c r="H2038" t="str">
        <f>IFERROR(VLOOKUP(G2038,Sheet3!B:C,2,0),"")</f>
        <v/>
      </c>
      <c r="I2038">
        <v>4</v>
      </c>
      <c r="K2038" t="e">
        <f>VLOOKUP(G2038,Sheet3!B:E,4,0)</f>
        <v>#N/A</v>
      </c>
      <c r="O2038" s="10" t="e">
        <f t="shared" si="31"/>
        <v>#N/A</v>
      </c>
      <c r="P2038" s="11" t="e">
        <f>VLOOKUP(C2038,DE_PARA!H:I,2,0)</f>
        <v>#N/A</v>
      </c>
      <c r="Q2038" s="11" t="e">
        <f>VLOOKUP(F2038,'BASE CONTATOS'!C:D,2,0)</f>
        <v>#N/A</v>
      </c>
    </row>
    <row r="2039" spans="2:17" hidden="1" x14ac:dyDescent="0.3">
      <c r="B2039">
        <f>CSV!M2038</f>
        <v>0</v>
      </c>
      <c r="C2039">
        <f>CSV!O2038</f>
        <v>0</v>
      </c>
      <c r="D2039" s="6">
        <f>CSV!P2038</f>
        <v>0</v>
      </c>
      <c r="F2039">
        <f>CSV!K2038</f>
        <v>0</v>
      </c>
      <c r="G2039">
        <f>CSV!L2038</f>
        <v>0</v>
      </c>
      <c r="H2039" t="str">
        <f>IFERROR(VLOOKUP(G2039,Sheet3!B:C,2,0),"")</f>
        <v/>
      </c>
      <c r="I2039">
        <v>6</v>
      </c>
      <c r="K2039" t="e">
        <f>VLOOKUP(G2039,Sheet3!B:E,4,0)</f>
        <v>#N/A</v>
      </c>
      <c r="O2039" s="10" t="e">
        <f t="shared" si="31"/>
        <v>#N/A</v>
      </c>
      <c r="P2039" s="11" t="e">
        <f>VLOOKUP(C2039,DE_PARA!H:I,2,0)</f>
        <v>#N/A</v>
      </c>
      <c r="Q2039" s="11" t="e">
        <f>VLOOKUP(F2039,'BASE CONTATOS'!C:D,2,0)</f>
        <v>#N/A</v>
      </c>
    </row>
    <row r="2040" spans="2:17" hidden="1" x14ac:dyDescent="0.3">
      <c r="B2040">
        <f>CSV!M2039</f>
        <v>0</v>
      </c>
      <c r="C2040">
        <f>CSV!O2039</f>
        <v>0</v>
      </c>
      <c r="D2040" s="6">
        <f>CSV!P2039</f>
        <v>0</v>
      </c>
      <c r="F2040">
        <f>CSV!K2039</f>
        <v>0</v>
      </c>
      <c r="G2040">
        <f>CSV!L2039</f>
        <v>0</v>
      </c>
      <c r="H2040" t="str">
        <f>IFERROR(VLOOKUP(G2040,Sheet3!B:C,2,0),"")</f>
        <v/>
      </c>
      <c r="I2040">
        <v>3</v>
      </c>
      <c r="K2040" t="e">
        <f>VLOOKUP(G2040,Sheet3!B:E,4,0)</f>
        <v>#N/A</v>
      </c>
      <c r="O2040" s="10" t="e">
        <f t="shared" si="31"/>
        <v>#N/A</v>
      </c>
      <c r="P2040" s="11" t="e">
        <f>VLOOKUP(C2040,DE_PARA!H:I,2,0)</f>
        <v>#N/A</v>
      </c>
      <c r="Q2040" s="11" t="e">
        <f>VLOOKUP(F2040,'BASE CONTATOS'!C:D,2,0)</f>
        <v>#N/A</v>
      </c>
    </row>
    <row r="2041" spans="2:17" hidden="1" x14ac:dyDescent="0.3">
      <c r="B2041">
        <f>CSV!M2040</f>
        <v>0</v>
      </c>
      <c r="C2041">
        <f>CSV!O2040</f>
        <v>0</v>
      </c>
      <c r="D2041" s="6">
        <f>CSV!P2040</f>
        <v>0</v>
      </c>
      <c r="F2041">
        <f>CSV!K2040</f>
        <v>0</v>
      </c>
      <c r="G2041">
        <f>CSV!L2040</f>
        <v>0</v>
      </c>
      <c r="H2041" t="str">
        <f>IFERROR(VLOOKUP(G2041,Sheet3!B:C,2,0),"")</f>
        <v/>
      </c>
      <c r="I2041">
        <v>10</v>
      </c>
      <c r="K2041" t="e">
        <f>VLOOKUP(G2041,Sheet3!B:E,4,0)</f>
        <v>#N/A</v>
      </c>
      <c r="O2041" s="10" t="e">
        <f t="shared" si="31"/>
        <v>#N/A</v>
      </c>
      <c r="P2041" s="11" t="e">
        <f>VLOOKUP(C2041,DE_PARA!H:I,2,0)</f>
        <v>#N/A</v>
      </c>
      <c r="Q2041" s="11" t="e">
        <f>VLOOKUP(F2041,'BASE CONTATOS'!C:D,2,0)</f>
        <v>#N/A</v>
      </c>
    </row>
    <row r="2042" spans="2:17" hidden="1" x14ac:dyDescent="0.3">
      <c r="B2042">
        <f>CSV!M2041</f>
        <v>0</v>
      </c>
      <c r="C2042">
        <f>CSV!O2041</f>
        <v>0</v>
      </c>
      <c r="D2042" s="6">
        <f>CSV!P2041</f>
        <v>0</v>
      </c>
      <c r="F2042">
        <f>CSV!K2041</f>
        <v>0</v>
      </c>
      <c r="G2042">
        <f>CSV!L2041</f>
        <v>0</v>
      </c>
      <c r="H2042" t="str">
        <f>IFERROR(VLOOKUP(G2042,Sheet3!B:C,2,0),"")</f>
        <v/>
      </c>
      <c r="I2042">
        <v>8</v>
      </c>
      <c r="K2042" t="e">
        <f>VLOOKUP(G2042,Sheet3!B:E,4,0)</f>
        <v>#N/A</v>
      </c>
      <c r="O2042" s="10" t="e">
        <f t="shared" si="31"/>
        <v>#N/A</v>
      </c>
      <c r="P2042" s="11" t="e">
        <f>VLOOKUP(C2042,DE_PARA!H:I,2,0)</f>
        <v>#N/A</v>
      </c>
      <c r="Q2042" s="11" t="e">
        <f>VLOOKUP(F2042,'BASE CONTATOS'!C:D,2,0)</f>
        <v>#N/A</v>
      </c>
    </row>
    <row r="2043" spans="2:17" hidden="1" x14ac:dyDescent="0.3">
      <c r="B2043">
        <f>CSV!M2042</f>
        <v>0</v>
      </c>
      <c r="C2043">
        <f>CSV!O2042</f>
        <v>0</v>
      </c>
      <c r="D2043" s="6">
        <f>CSV!P2042</f>
        <v>0</v>
      </c>
      <c r="F2043">
        <f>CSV!K2042</f>
        <v>0</v>
      </c>
      <c r="G2043">
        <f>CSV!L2042</f>
        <v>0</v>
      </c>
      <c r="H2043" t="str">
        <f>IFERROR(VLOOKUP(G2043,Sheet3!B:C,2,0),"")</f>
        <v/>
      </c>
      <c r="I2043">
        <v>5</v>
      </c>
      <c r="K2043" t="e">
        <f>VLOOKUP(G2043,Sheet3!B:E,4,0)</f>
        <v>#N/A</v>
      </c>
      <c r="O2043" s="10" t="e">
        <f t="shared" si="31"/>
        <v>#N/A</v>
      </c>
      <c r="P2043" s="11" t="e">
        <f>VLOOKUP(C2043,DE_PARA!H:I,2,0)</f>
        <v>#N/A</v>
      </c>
      <c r="Q2043" s="11" t="e">
        <f>VLOOKUP(F2043,'BASE CONTATOS'!C:D,2,0)</f>
        <v>#N/A</v>
      </c>
    </row>
    <row r="2044" spans="2:17" hidden="1" x14ac:dyDescent="0.3">
      <c r="B2044">
        <f>CSV!M2043</f>
        <v>0</v>
      </c>
      <c r="C2044">
        <f>CSV!O2043</f>
        <v>0</v>
      </c>
      <c r="D2044" s="6">
        <f>CSV!P2043</f>
        <v>0</v>
      </c>
      <c r="F2044">
        <f>CSV!K2043</f>
        <v>0</v>
      </c>
      <c r="G2044">
        <f>CSV!L2043</f>
        <v>0</v>
      </c>
      <c r="H2044" t="str">
        <f>IFERROR(VLOOKUP(G2044,Sheet3!B:C,2,0),"")</f>
        <v/>
      </c>
      <c r="I2044">
        <v>8</v>
      </c>
      <c r="K2044" t="e">
        <f>VLOOKUP(G2044,Sheet3!B:E,4,0)</f>
        <v>#N/A</v>
      </c>
      <c r="O2044" s="10" t="e">
        <f t="shared" si="31"/>
        <v>#N/A</v>
      </c>
      <c r="P2044" s="11" t="e">
        <f>VLOOKUP(C2044,DE_PARA!H:I,2,0)</f>
        <v>#N/A</v>
      </c>
      <c r="Q2044" s="11" t="e">
        <f>VLOOKUP(F2044,'BASE CONTATOS'!C:D,2,0)</f>
        <v>#N/A</v>
      </c>
    </row>
    <row r="2045" spans="2:17" hidden="1" x14ac:dyDescent="0.3">
      <c r="B2045">
        <f>CSV!M2044</f>
        <v>0</v>
      </c>
      <c r="C2045">
        <f>CSV!O2044</f>
        <v>0</v>
      </c>
      <c r="D2045" s="6">
        <f>CSV!P2044</f>
        <v>0</v>
      </c>
      <c r="F2045">
        <f>CSV!K2044</f>
        <v>0</v>
      </c>
      <c r="G2045">
        <f>CSV!L2044</f>
        <v>0</v>
      </c>
      <c r="H2045" t="str">
        <f>IFERROR(VLOOKUP(G2045,Sheet3!B:C,2,0),"")</f>
        <v/>
      </c>
      <c r="I2045">
        <v>5</v>
      </c>
      <c r="K2045" t="e">
        <f>VLOOKUP(G2045,Sheet3!B:E,4,0)</f>
        <v>#N/A</v>
      </c>
      <c r="O2045" s="10" t="e">
        <f t="shared" si="31"/>
        <v>#N/A</v>
      </c>
      <c r="P2045" s="11" t="e">
        <f>VLOOKUP(C2045,DE_PARA!H:I,2,0)</f>
        <v>#N/A</v>
      </c>
      <c r="Q2045" s="11" t="e">
        <f>VLOOKUP(F2045,'BASE CONTATOS'!C:D,2,0)</f>
        <v>#N/A</v>
      </c>
    </row>
    <row r="2046" spans="2:17" hidden="1" x14ac:dyDescent="0.3">
      <c r="B2046">
        <f>CSV!M2045</f>
        <v>0</v>
      </c>
      <c r="C2046">
        <f>CSV!O2045</f>
        <v>0</v>
      </c>
      <c r="D2046" s="6">
        <f>CSV!P2045</f>
        <v>0</v>
      </c>
      <c r="F2046">
        <f>CSV!K2045</f>
        <v>0</v>
      </c>
      <c r="G2046">
        <f>CSV!L2045</f>
        <v>0</v>
      </c>
      <c r="H2046" t="str">
        <f>IFERROR(VLOOKUP(G2046,Sheet3!B:C,2,0),"")</f>
        <v/>
      </c>
      <c r="I2046">
        <v>8</v>
      </c>
      <c r="K2046" t="e">
        <f>VLOOKUP(G2046,Sheet3!B:E,4,0)</f>
        <v>#N/A</v>
      </c>
      <c r="O2046" s="10" t="e">
        <f t="shared" si="31"/>
        <v>#N/A</v>
      </c>
      <c r="P2046" s="11" t="e">
        <f>VLOOKUP(C2046,DE_PARA!H:I,2,0)</f>
        <v>#N/A</v>
      </c>
      <c r="Q2046" s="11" t="e">
        <f>VLOOKUP(F2046,'BASE CONTATOS'!C:D,2,0)</f>
        <v>#N/A</v>
      </c>
    </row>
    <row r="2047" spans="2:17" hidden="1" x14ac:dyDescent="0.3">
      <c r="B2047">
        <f>CSV!M2046</f>
        <v>0</v>
      </c>
      <c r="C2047">
        <f>CSV!O2046</f>
        <v>0</v>
      </c>
      <c r="D2047" s="6">
        <f>CSV!P2046</f>
        <v>0</v>
      </c>
      <c r="F2047">
        <f>CSV!K2046</f>
        <v>0</v>
      </c>
      <c r="G2047">
        <f>CSV!L2046</f>
        <v>0</v>
      </c>
      <c r="H2047" t="str">
        <f>IFERROR(VLOOKUP(G2047,Sheet3!B:C,2,0),"")</f>
        <v/>
      </c>
      <c r="I2047">
        <v>2</v>
      </c>
      <c r="K2047" t="e">
        <f>VLOOKUP(G2047,Sheet3!B:E,4,0)</f>
        <v>#N/A</v>
      </c>
      <c r="O2047" s="10" t="e">
        <f t="shared" si="31"/>
        <v>#N/A</v>
      </c>
      <c r="P2047" s="11" t="e">
        <f>VLOOKUP(C2047,DE_PARA!H:I,2,0)</f>
        <v>#N/A</v>
      </c>
      <c r="Q2047" s="11" t="e">
        <f>VLOOKUP(F2047,'BASE CONTATOS'!C:D,2,0)</f>
        <v>#N/A</v>
      </c>
    </row>
    <row r="2048" spans="2:17" hidden="1" x14ac:dyDescent="0.3">
      <c r="B2048">
        <f>CSV!M2047</f>
        <v>0</v>
      </c>
      <c r="C2048">
        <f>CSV!O2047</f>
        <v>0</v>
      </c>
      <c r="D2048" s="6">
        <f>CSV!P2047</f>
        <v>0</v>
      </c>
      <c r="F2048">
        <f>CSV!K2047</f>
        <v>0</v>
      </c>
      <c r="G2048">
        <f>CSV!L2047</f>
        <v>0</v>
      </c>
      <c r="H2048" t="str">
        <f>IFERROR(VLOOKUP(G2048,Sheet3!B:C,2,0),"")</f>
        <v/>
      </c>
      <c r="I2048">
        <v>9</v>
      </c>
      <c r="K2048" t="e">
        <f>VLOOKUP(G2048,Sheet3!B:E,4,0)</f>
        <v>#N/A</v>
      </c>
      <c r="O2048" s="10" t="e">
        <f t="shared" si="31"/>
        <v>#N/A</v>
      </c>
      <c r="P2048" s="11" t="e">
        <f>VLOOKUP(C2048,DE_PARA!H:I,2,0)</f>
        <v>#N/A</v>
      </c>
      <c r="Q2048" s="11" t="e">
        <f>VLOOKUP(F2048,'BASE CONTATOS'!C:D,2,0)</f>
        <v>#N/A</v>
      </c>
    </row>
    <row r="2049" spans="2:17" hidden="1" x14ac:dyDescent="0.3">
      <c r="B2049">
        <f>CSV!M2048</f>
        <v>0</v>
      </c>
      <c r="C2049">
        <f>CSV!O2048</f>
        <v>0</v>
      </c>
      <c r="D2049" s="6">
        <f>CSV!P2048</f>
        <v>0</v>
      </c>
      <c r="F2049">
        <f>CSV!K2048</f>
        <v>0</v>
      </c>
      <c r="G2049">
        <f>CSV!L2048</f>
        <v>0</v>
      </c>
      <c r="H2049" t="str">
        <f>IFERROR(VLOOKUP(G2049,Sheet3!B:C,2,0),"")</f>
        <v/>
      </c>
      <c r="I2049">
        <v>9</v>
      </c>
      <c r="K2049" t="e">
        <f>VLOOKUP(G2049,Sheet3!B:E,4,0)</f>
        <v>#N/A</v>
      </c>
      <c r="O2049" s="10" t="e">
        <f t="shared" si="31"/>
        <v>#N/A</v>
      </c>
      <c r="P2049" s="11" t="e">
        <f>VLOOKUP(C2049,DE_PARA!H:I,2,0)</f>
        <v>#N/A</v>
      </c>
      <c r="Q2049" s="11" t="e">
        <f>VLOOKUP(F2049,'BASE CONTATOS'!C:D,2,0)</f>
        <v>#N/A</v>
      </c>
    </row>
    <row r="2050" spans="2:17" hidden="1" x14ac:dyDescent="0.3">
      <c r="B2050">
        <f>CSV!M2049</f>
        <v>0</v>
      </c>
      <c r="C2050">
        <f>CSV!O2049</f>
        <v>0</v>
      </c>
      <c r="D2050" s="6">
        <f>CSV!P2049</f>
        <v>0</v>
      </c>
      <c r="F2050">
        <f>CSV!K2049</f>
        <v>0</v>
      </c>
      <c r="G2050">
        <f>CSV!L2049</f>
        <v>0</v>
      </c>
      <c r="H2050" t="str">
        <f>IFERROR(VLOOKUP(G2050,Sheet3!B:C,2,0),"")</f>
        <v/>
      </c>
      <c r="I2050">
        <v>2</v>
      </c>
      <c r="K2050" t="e">
        <f>VLOOKUP(G2050,Sheet3!B:E,4,0)</f>
        <v>#N/A</v>
      </c>
      <c r="O2050" s="10" t="e">
        <f t="shared" si="31"/>
        <v>#N/A</v>
      </c>
      <c r="P2050" s="11" t="e">
        <f>VLOOKUP(C2050,DE_PARA!H:I,2,0)</f>
        <v>#N/A</v>
      </c>
      <c r="Q2050" s="11" t="e">
        <f>VLOOKUP(F2050,'BASE CONTATOS'!C:D,2,0)</f>
        <v>#N/A</v>
      </c>
    </row>
    <row r="2051" spans="2:17" hidden="1" x14ac:dyDescent="0.3">
      <c r="B2051">
        <f>CSV!M2050</f>
        <v>0</v>
      </c>
      <c r="C2051">
        <f>CSV!O2050</f>
        <v>0</v>
      </c>
      <c r="D2051" s="6">
        <f>CSV!P2050</f>
        <v>0</v>
      </c>
      <c r="F2051">
        <f>CSV!K2050</f>
        <v>0</v>
      </c>
      <c r="G2051">
        <f>CSV!L2050</f>
        <v>0</v>
      </c>
      <c r="H2051" t="str">
        <f>IFERROR(VLOOKUP(G2051,Sheet3!B:C,2,0),"")</f>
        <v/>
      </c>
      <c r="I2051">
        <v>4</v>
      </c>
      <c r="K2051" t="e">
        <f>VLOOKUP(G2051,Sheet3!B:E,4,0)</f>
        <v>#N/A</v>
      </c>
      <c r="O2051" s="10" t="e">
        <f t="shared" ref="O2051:O2114" si="32">IF(K2051&gt;0,K2051,"PENDENTE")</f>
        <v>#N/A</v>
      </c>
      <c r="P2051" s="11" t="e">
        <f>VLOOKUP(C2051,DE_PARA!H:I,2,0)</f>
        <v>#N/A</v>
      </c>
      <c r="Q2051" s="11" t="e">
        <f>VLOOKUP(F2051,'BASE CONTATOS'!C:D,2,0)</f>
        <v>#N/A</v>
      </c>
    </row>
    <row r="2052" spans="2:17" hidden="1" x14ac:dyDescent="0.3">
      <c r="B2052">
        <f>CSV!M2051</f>
        <v>0</v>
      </c>
      <c r="C2052">
        <f>CSV!O2051</f>
        <v>0</v>
      </c>
      <c r="D2052" s="6">
        <f>CSV!P2051</f>
        <v>0</v>
      </c>
      <c r="F2052">
        <f>CSV!K2051</f>
        <v>0</v>
      </c>
      <c r="G2052">
        <f>CSV!L2051</f>
        <v>0</v>
      </c>
      <c r="H2052" t="str">
        <f>IFERROR(VLOOKUP(G2052,Sheet3!B:C,2,0),"")</f>
        <v/>
      </c>
      <c r="I2052">
        <v>10</v>
      </c>
      <c r="K2052" t="e">
        <f>VLOOKUP(G2052,Sheet3!B:E,4,0)</f>
        <v>#N/A</v>
      </c>
      <c r="O2052" s="10" t="e">
        <f t="shared" si="32"/>
        <v>#N/A</v>
      </c>
      <c r="P2052" s="11" t="e">
        <f>VLOOKUP(C2052,DE_PARA!H:I,2,0)</f>
        <v>#N/A</v>
      </c>
      <c r="Q2052" s="11" t="e">
        <f>VLOOKUP(F2052,'BASE CONTATOS'!C:D,2,0)</f>
        <v>#N/A</v>
      </c>
    </row>
    <row r="2053" spans="2:17" hidden="1" x14ac:dyDescent="0.3">
      <c r="B2053">
        <f>CSV!M2052</f>
        <v>0</v>
      </c>
      <c r="C2053">
        <f>CSV!O2052</f>
        <v>0</v>
      </c>
      <c r="D2053" s="6">
        <f>CSV!P2052</f>
        <v>0</v>
      </c>
      <c r="F2053">
        <f>CSV!K2052</f>
        <v>0</v>
      </c>
      <c r="G2053">
        <f>CSV!L2052</f>
        <v>0</v>
      </c>
      <c r="H2053" t="str">
        <f>IFERROR(VLOOKUP(G2053,Sheet3!B:C,2,0),"")</f>
        <v/>
      </c>
      <c r="I2053">
        <v>4</v>
      </c>
      <c r="K2053" t="e">
        <f>VLOOKUP(G2053,Sheet3!B:E,4,0)</f>
        <v>#N/A</v>
      </c>
      <c r="O2053" s="10" t="e">
        <f t="shared" si="32"/>
        <v>#N/A</v>
      </c>
      <c r="P2053" s="11" t="e">
        <f>VLOOKUP(C2053,DE_PARA!H:I,2,0)</f>
        <v>#N/A</v>
      </c>
      <c r="Q2053" s="11" t="e">
        <f>VLOOKUP(F2053,'BASE CONTATOS'!C:D,2,0)</f>
        <v>#N/A</v>
      </c>
    </row>
    <row r="2054" spans="2:17" hidden="1" x14ac:dyDescent="0.3">
      <c r="B2054">
        <f>CSV!M2053</f>
        <v>0</v>
      </c>
      <c r="C2054">
        <f>CSV!O2053</f>
        <v>0</v>
      </c>
      <c r="D2054" s="6">
        <f>CSV!P2053</f>
        <v>0</v>
      </c>
      <c r="F2054">
        <f>CSV!K2053</f>
        <v>0</v>
      </c>
      <c r="G2054">
        <f>CSV!L2053</f>
        <v>0</v>
      </c>
      <c r="H2054" t="str">
        <f>IFERROR(VLOOKUP(G2054,Sheet3!B:C,2,0),"")</f>
        <v/>
      </c>
      <c r="I2054">
        <v>6</v>
      </c>
      <c r="K2054" t="e">
        <f>VLOOKUP(G2054,Sheet3!B:E,4,0)</f>
        <v>#N/A</v>
      </c>
      <c r="O2054" s="10" t="e">
        <f t="shared" si="32"/>
        <v>#N/A</v>
      </c>
      <c r="P2054" s="11" t="e">
        <f>VLOOKUP(C2054,DE_PARA!H:I,2,0)</f>
        <v>#N/A</v>
      </c>
      <c r="Q2054" s="11" t="e">
        <f>VLOOKUP(F2054,'BASE CONTATOS'!C:D,2,0)</f>
        <v>#N/A</v>
      </c>
    </row>
    <row r="2055" spans="2:17" hidden="1" x14ac:dyDescent="0.3">
      <c r="B2055">
        <f>CSV!M2054</f>
        <v>0</v>
      </c>
      <c r="C2055">
        <f>CSV!O2054</f>
        <v>0</v>
      </c>
      <c r="D2055" s="6">
        <f>CSV!P2054</f>
        <v>0</v>
      </c>
      <c r="F2055">
        <f>CSV!K2054</f>
        <v>0</v>
      </c>
      <c r="G2055">
        <f>CSV!L2054</f>
        <v>0</v>
      </c>
      <c r="H2055" t="str">
        <f>IFERROR(VLOOKUP(G2055,Sheet3!B:C,2,0),"")</f>
        <v/>
      </c>
      <c r="I2055">
        <v>3</v>
      </c>
      <c r="K2055" t="e">
        <f>VLOOKUP(G2055,Sheet3!B:E,4,0)</f>
        <v>#N/A</v>
      </c>
      <c r="O2055" s="10" t="e">
        <f t="shared" si="32"/>
        <v>#N/A</v>
      </c>
      <c r="P2055" s="11" t="e">
        <f>VLOOKUP(C2055,DE_PARA!H:I,2,0)</f>
        <v>#N/A</v>
      </c>
      <c r="Q2055" s="11" t="e">
        <f>VLOOKUP(F2055,'BASE CONTATOS'!C:D,2,0)</f>
        <v>#N/A</v>
      </c>
    </row>
    <row r="2056" spans="2:17" hidden="1" x14ac:dyDescent="0.3">
      <c r="B2056">
        <f>CSV!M2055</f>
        <v>0</v>
      </c>
      <c r="C2056">
        <f>CSV!O2055</f>
        <v>0</v>
      </c>
      <c r="D2056" s="6">
        <f>CSV!P2055</f>
        <v>0</v>
      </c>
      <c r="F2056">
        <f>CSV!K2055</f>
        <v>0</v>
      </c>
      <c r="G2056">
        <f>CSV!L2055</f>
        <v>0</v>
      </c>
      <c r="H2056" t="str">
        <f>IFERROR(VLOOKUP(G2056,Sheet3!B:C,2,0),"")</f>
        <v/>
      </c>
      <c r="I2056">
        <v>7</v>
      </c>
      <c r="K2056" t="e">
        <f>VLOOKUP(G2056,Sheet3!B:E,4,0)</f>
        <v>#N/A</v>
      </c>
      <c r="O2056" s="10" t="e">
        <f t="shared" si="32"/>
        <v>#N/A</v>
      </c>
      <c r="P2056" s="11" t="e">
        <f>VLOOKUP(C2056,DE_PARA!H:I,2,0)</f>
        <v>#N/A</v>
      </c>
      <c r="Q2056" s="11" t="e">
        <f>VLOOKUP(F2056,'BASE CONTATOS'!C:D,2,0)</f>
        <v>#N/A</v>
      </c>
    </row>
    <row r="2057" spans="2:17" hidden="1" x14ac:dyDescent="0.3">
      <c r="B2057">
        <f>CSV!M2056</f>
        <v>0</v>
      </c>
      <c r="C2057">
        <f>CSV!O2056</f>
        <v>0</v>
      </c>
      <c r="D2057" s="6">
        <f>CSV!P2056</f>
        <v>0</v>
      </c>
      <c r="F2057">
        <f>CSV!K2056</f>
        <v>0</v>
      </c>
      <c r="G2057">
        <f>CSV!L2056</f>
        <v>0</v>
      </c>
      <c r="H2057" t="str">
        <f>IFERROR(VLOOKUP(G2057,Sheet3!B:C,2,0),"")</f>
        <v/>
      </c>
      <c r="I2057">
        <v>4</v>
      </c>
      <c r="K2057" t="e">
        <f>VLOOKUP(G2057,Sheet3!B:E,4,0)</f>
        <v>#N/A</v>
      </c>
      <c r="O2057" s="10" t="e">
        <f t="shared" si="32"/>
        <v>#N/A</v>
      </c>
      <c r="P2057" s="11" t="e">
        <f>VLOOKUP(C2057,DE_PARA!H:I,2,0)</f>
        <v>#N/A</v>
      </c>
      <c r="Q2057" s="11" t="e">
        <f>VLOOKUP(F2057,'BASE CONTATOS'!C:D,2,0)</f>
        <v>#N/A</v>
      </c>
    </row>
    <row r="2058" spans="2:17" hidden="1" x14ac:dyDescent="0.3">
      <c r="B2058">
        <f>CSV!M2057</f>
        <v>0</v>
      </c>
      <c r="C2058">
        <f>CSV!O2057</f>
        <v>0</v>
      </c>
      <c r="D2058" s="6">
        <f>CSV!P2057</f>
        <v>0</v>
      </c>
      <c r="F2058">
        <f>CSV!K2057</f>
        <v>0</v>
      </c>
      <c r="G2058">
        <f>CSV!L2057</f>
        <v>0</v>
      </c>
      <c r="H2058" t="str">
        <f>IFERROR(VLOOKUP(G2058,Sheet3!B:C,2,0),"")</f>
        <v/>
      </c>
      <c r="I2058">
        <v>8</v>
      </c>
      <c r="K2058" t="e">
        <f>VLOOKUP(G2058,Sheet3!B:E,4,0)</f>
        <v>#N/A</v>
      </c>
      <c r="O2058" s="10" t="e">
        <f t="shared" si="32"/>
        <v>#N/A</v>
      </c>
      <c r="P2058" s="11" t="e">
        <f>VLOOKUP(C2058,DE_PARA!H:I,2,0)</f>
        <v>#N/A</v>
      </c>
      <c r="Q2058" s="11" t="e">
        <f>VLOOKUP(F2058,'BASE CONTATOS'!C:D,2,0)</f>
        <v>#N/A</v>
      </c>
    </row>
    <row r="2059" spans="2:17" hidden="1" x14ac:dyDescent="0.3">
      <c r="B2059">
        <f>CSV!M2058</f>
        <v>0</v>
      </c>
      <c r="C2059">
        <f>CSV!O2058</f>
        <v>0</v>
      </c>
      <c r="D2059" s="6">
        <f>CSV!P2058</f>
        <v>0</v>
      </c>
      <c r="F2059">
        <f>CSV!K2058</f>
        <v>0</v>
      </c>
      <c r="G2059">
        <f>CSV!L2058</f>
        <v>0</v>
      </c>
      <c r="H2059" t="str">
        <f>IFERROR(VLOOKUP(G2059,Sheet3!B:C,2,0),"")</f>
        <v/>
      </c>
      <c r="I2059">
        <v>2</v>
      </c>
      <c r="K2059" t="e">
        <f>VLOOKUP(G2059,Sheet3!B:E,4,0)</f>
        <v>#N/A</v>
      </c>
      <c r="O2059" s="10" t="e">
        <f t="shared" si="32"/>
        <v>#N/A</v>
      </c>
      <c r="P2059" s="11" t="e">
        <f>VLOOKUP(C2059,DE_PARA!H:I,2,0)</f>
        <v>#N/A</v>
      </c>
      <c r="Q2059" s="11" t="e">
        <f>VLOOKUP(F2059,'BASE CONTATOS'!C:D,2,0)</f>
        <v>#N/A</v>
      </c>
    </row>
    <row r="2060" spans="2:17" hidden="1" x14ac:dyDescent="0.3">
      <c r="B2060">
        <f>CSV!M2059</f>
        <v>0</v>
      </c>
      <c r="C2060">
        <f>CSV!O2059</f>
        <v>0</v>
      </c>
      <c r="D2060" s="6">
        <f>CSV!P2059</f>
        <v>0</v>
      </c>
      <c r="F2060">
        <f>CSV!K2059</f>
        <v>0</v>
      </c>
      <c r="G2060">
        <f>CSV!L2059</f>
        <v>0</v>
      </c>
      <c r="H2060" t="str">
        <f>IFERROR(VLOOKUP(G2060,Sheet3!B:C,2,0),"")</f>
        <v/>
      </c>
      <c r="I2060">
        <v>1</v>
      </c>
      <c r="K2060" t="e">
        <f>VLOOKUP(G2060,Sheet3!B:E,4,0)</f>
        <v>#N/A</v>
      </c>
      <c r="O2060" s="10" t="e">
        <f t="shared" si="32"/>
        <v>#N/A</v>
      </c>
      <c r="P2060" s="11" t="e">
        <f>VLOOKUP(C2060,DE_PARA!H:I,2,0)</f>
        <v>#N/A</v>
      </c>
      <c r="Q2060" s="11" t="e">
        <f>VLOOKUP(F2060,'BASE CONTATOS'!C:D,2,0)</f>
        <v>#N/A</v>
      </c>
    </row>
    <row r="2061" spans="2:17" hidden="1" x14ac:dyDescent="0.3">
      <c r="B2061">
        <f>CSV!M2060</f>
        <v>0</v>
      </c>
      <c r="C2061">
        <f>CSV!O2060</f>
        <v>0</v>
      </c>
      <c r="D2061" s="6">
        <f>CSV!P2060</f>
        <v>0</v>
      </c>
      <c r="F2061">
        <f>CSV!K2060</f>
        <v>0</v>
      </c>
      <c r="G2061">
        <f>CSV!L2060</f>
        <v>0</v>
      </c>
      <c r="H2061" t="str">
        <f>IFERROR(VLOOKUP(G2061,Sheet3!B:C,2,0),"")</f>
        <v/>
      </c>
      <c r="I2061">
        <v>4</v>
      </c>
      <c r="K2061" t="e">
        <f>VLOOKUP(G2061,Sheet3!B:E,4,0)</f>
        <v>#N/A</v>
      </c>
      <c r="O2061" s="10" t="e">
        <f t="shared" si="32"/>
        <v>#N/A</v>
      </c>
      <c r="P2061" s="11" t="e">
        <f>VLOOKUP(C2061,DE_PARA!H:I,2,0)</f>
        <v>#N/A</v>
      </c>
      <c r="Q2061" s="11" t="e">
        <f>VLOOKUP(F2061,'BASE CONTATOS'!C:D,2,0)</f>
        <v>#N/A</v>
      </c>
    </row>
    <row r="2062" spans="2:17" hidden="1" x14ac:dyDescent="0.3">
      <c r="B2062">
        <f>CSV!M2061</f>
        <v>0</v>
      </c>
      <c r="C2062">
        <f>CSV!O2061</f>
        <v>0</v>
      </c>
      <c r="D2062" s="6">
        <f>CSV!P2061</f>
        <v>0</v>
      </c>
      <c r="F2062">
        <f>CSV!K2061</f>
        <v>0</v>
      </c>
      <c r="G2062">
        <f>CSV!L2061</f>
        <v>0</v>
      </c>
      <c r="H2062" t="str">
        <f>IFERROR(VLOOKUP(G2062,Sheet3!B:C,2,0),"")</f>
        <v/>
      </c>
      <c r="I2062">
        <v>2</v>
      </c>
      <c r="K2062" t="e">
        <f>VLOOKUP(G2062,Sheet3!B:E,4,0)</f>
        <v>#N/A</v>
      </c>
      <c r="O2062" s="10" t="e">
        <f t="shared" si="32"/>
        <v>#N/A</v>
      </c>
      <c r="P2062" s="11" t="e">
        <f>VLOOKUP(C2062,DE_PARA!H:I,2,0)</f>
        <v>#N/A</v>
      </c>
      <c r="Q2062" s="11" t="e">
        <f>VLOOKUP(F2062,'BASE CONTATOS'!C:D,2,0)</f>
        <v>#N/A</v>
      </c>
    </row>
    <row r="2063" spans="2:17" hidden="1" x14ac:dyDescent="0.3">
      <c r="B2063">
        <f>CSV!M2062</f>
        <v>0</v>
      </c>
      <c r="C2063">
        <f>CSV!O2062</f>
        <v>0</v>
      </c>
      <c r="D2063" s="6">
        <f>CSV!P2062</f>
        <v>0</v>
      </c>
      <c r="F2063">
        <f>CSV!K2062</f>
        <v>0</v>
      </c>
      <c r="G2063">
        <f>CSV!L2062</f>
        <v>0</v>
      </c>
      <c r="H2063" t="str">
        <f>IFERROR(VLOOKUP(G2063,Sheet3!B:C,2,0),"")</f>
        <v/>
      </c>
      <c r="I2063">
        <v>4</v>
      </c>
      <c r="K2063" t="e">
        <f>VLOOKUP(G2063,Sheet3!B:E,4,0)</f>
        <v>#N/A</v>
      </c>
      <c r="O2063" s="10" t="e">
        <f t="shared" si="32"/>
        <v>#N/A</v>
      </c>
      <c r="P2063" s="11" t="e">
        <f>VLOOKUP(C2063,DE_PARA!H:I,2,0)</f>
        <v>#N/A</v>
      </c>
      <c r="Q2063" s="11" t="e">
        <f>VLOOKUP(F2063,'BASE CONTATOS'!C:D,2,0)</f>
        <v>#N/A</v>
      </c>
    </row>
    <row r="2064" spans="2:17" hidden="1" x14ac:dyDescent="0.3">
      <c r="B2064">
        <f>CSV!M2063</f>
        <v>0</v>
      </c>
      <c r="C2064">
        <f>CSV!O2063</f>
        <v>0</v>
      </c>
      <c r="D2064" s="6">
        <f>CSV!P2063</f>
        <v>0</v>
      </c>
      <c r="F2064">
        <f>CSV!K2063</f>
        <v>0</v>
      </c>
      <c r="G2064">
        <f>CSV!L2063</f>
        <v>0</v>
      </c>
      <c r="H2064" t="str">
        <f>IFERROR(VLOOKUP(G2064,Sheet3!B:C,2,0),"")</f>
        <v/>
      </c>
      <c r="I2064">
        <v>8</v>
      </c>
      <c r="K2064" t="e">
        <f>VLOOKUP(G2064,Sheet3!B:E,4,0)</f>
        <v>#N/A</v>
      </c>
      <c r="O2064" s="10" t="e">
        <f t="shared" si="32"/>
        <v>#N/A</v>
      </c>
      <c r="P2064" s="11" t="e">
        <f>VLOOKUP(C2064,DE_PARA!H:I,2,0)</f>
        <v>#N/A</v>
      </c>
      <c r="Q2064" s="11" t="e">
        <f>VLOOKUP(F2064,'BASE CONTATOS'!C:D,2,0)</f>
        <v>#N/A</v>
      </c>
    </row>
    <row r="2065" spans="2:17" hidden="1" x14ac:dyDescent="0.3">
      <c r="B2065">
        <f>CSV!M2064</f>
        <v>0</v>
      </c>
      <c r="C2065">
        <f>CSV!O2064</f>
        <v>0</v>
      </c>
      <c r="D2065" s="6">
        <f>CSV!P2064</f>
        <v>0</v>
      </c>
      <c r="F2065">
        <f>CSV!K2064</f>
        <v>0</v>
      </c>
      <c r="G2065">
        <f>CSV!L2064</f>
        <v>0</v>
      </c>
      <c r="H2065" t="str">
        <f>IFERROR(VLOOKUP(G2065,Sheet3!B:C,2,0),"")</f>
        <v/>
      </c>
      <c r="I2065">
        <v>9</v>
      </c>
      <c r="K2065" t="e">
        <f>VLOOKUP(G2065,Sheet3!B:E,4,0)</f>
        <v>#N/A</v>
      </c>
      <c r="O2065" s="10" t="e">
        <f t="shared" si="32"/>
        <v>#N/A</v>
      </c>
      <c r="P2065" s="11" t="e">
        <f>VLOOKUP(C2065,DE_PARA!H:I,2,0)</f>
        <v>#N/A</v>
      </c>
      <c r="Q2065" s="11" t="e">
        <f>VLOOKUP(F2065,'BASE CONTATOS'!C:D,2,0)</f>
        <v>#N/A</v>
      </c>
    </row>
    <row r="2066" spans="2:17" hidden="1" x14ac:dyDescent="0.3">
      <c r="B2066">
        <f>CSV!M2065</f>
        <v>0</v>
      </c>
      <c r="C2066">
        <f>CSV!O2065</f>
        <v>0</v>
      </c>
      <c r="D2066" s="6">
        <f>CSV!P2065</f>
        <v>0</v>
      </c>
      <c r="F2066">
        <f>CSV!K2065</f>
        <v>0</v>
      </c>
      <c r="G2066">
        <f>CSV!L2065</f>
        <v>0</v>
      </c>
      <c r="H2066" t="str">
        <f>IFERROR(VLOOKUP(G2066,Sheet3!B:C,2,0),"")</f>
        <v/>
      </c>
      <c r="I2066">
        <v>1</v>
      </c>
      <c r="K2066" t="e">
        <f>VLOOKUP(G2066,Sheet3!B:E,4,0)</f>
        <v>#N/A</v>
      </c>
      <c r="O2066" s="10" t="e">
        <f t="shared" si="32"/>
        <v>#N/A</v>
      </c>
      <c r="P2066" s="11" t="e">
        <f>VLOOKUP(C2066,DE_PARA!H:I,2,0)</f>
        <v>#N/A</v>
      </c>
      <c r="Q2066" s="11" t="e">
        <f>VLOOKUP(F2066,'BASE CONTATOS'!C:D,2,0)</f>
        <v>#N/A</v>
      </c>
    </row>
    <row r="2067" spans="2:17" hidden="1" x14ac:dyDescent="0.3">
      <c r="B2067">
        <f>CSV!M2066</f>
        <v>0</v>
      </c>
      <c r="C2067">
        <f>CSV!O2066</f>
        <v>0</v>
      </c>
      <c r="D2067" s="6">
        <f>CSV!P2066</f>
        <v>0</v>
      </c>
      <c r="F2067">
        <f>CSV!K2066</f>
        <v>0</v>
      </c>
      <c r="G2067">
        <f>CSV!L2066</f>
        <v>0</v>
      </c>
      <c r="H2067" t="str">
        <f>IFERROR(VLOOKUP(G2067,Sheet3!B:C,2,0),"")</f>
        <v/>
      </c>
      <c r="I2067">
        <v>5</v>
      </c>
      <c r="K2067" t="e">
        <f>VLOOKUP(G2067,Sheet3!B:E,4,0)</f>
        <v>#N/A</v>
      </c>
      <c r="O2067" s="10" t="e">
        <f t="shared" si="32"/>
        <v>#N/A</v>
      </c>
      <c r="P2067" s="11" t="e">
        <f>VLOOKUP(C2067,DE_PARA!H:I,2,0)</f>
        <v>#N/A</v>
      </c>
      <c r="Q2067" s="11" t="e">
        <f>VLOOKUP(F2067,'BASE CONTATOS'!C:D,2,0)</f>
        <v>#N/A</v>
      </c>
    </row>
    <row r="2068" spans="2:17" hidden="1" x14ac:dyDescent="0.3">
      <c r="B2068">
        <f>CSV!M2067</f>
        <v>0</v>
      </c>
      <c r="C2068">
        <f>CSV!O2067</f>
        <v>0</v>
      </c>
      <c r="D2068" s="6">
        <f>CSV!P2067</f>
        <v>0</v>
      </c>
      <c r="F2068">
        <f>CSV!K2067</f>
        <v>0</v>
      </c>
      <c r="G2068">
        <f>CSV!L2067</f>
        <v>0</v>
      </c>
      <c r="H2068" t="str">
        <f>IFERROR(VLOOKUP(G2068,Sheet3!B:C,2,0),"")</f>
        <v/>
      </c>
      <c r="I2068">
        <v>5</v>
      </c>
      <c r="K2068" t="e">
        <f>VLOOKUP(G2068,Sheet3!B:E,4,0)</f>
        <v>#N/A</v>
      </c>
      <c r="O2068" s="10" t="e">
        <f t="shared" si="32"/>
        <v>#N/A</v>
      </c>
      <c r="P2068" s="11" t="e">
        <f>VLOOKUP(C2068,DE_PARA!H:I,2,0)</f>
        <v>#N/A</v>
      </c>
      <c r="Q2068" s="11" t="e">
        <f>VLOOKUP(F2068,'BASE CONTATOS'!C:D,2,0)</f>
        <v>#N/A</v>
      </c>
    </row>
    <row r="2069" spans="2:17" hidden="1" x14ac:dyDescent="0.3">
      <c r="B2069">
        <f>CSV!M2068</f>
        <v>0</v>
      </c>
      <c r="C2069">
        <f>CSV!O2068</f>
        <v>0</v>
      </c>
      <c r="D2069" s="6">
        <f>CSV!P2068</f>
        <v>0</v>
      </c>
      <c r="F2069">
        <f>CSV!K2068</f>
        <v>0</v>
      </c>
      <c r="G2069">
        <f>CSV!L2068</f>
        <v>0</v>
      </c>
      <c r="H2069" t="str">
        <f>IFERROR(VLOOKUP(G2069,Sheet3!B:C,2,0),"")</f>
        <v/>
      </c>
      <c r="I2069">
        <v>3</v>
      </c>
      <c r="K2069" t="e">
        <f>VLOOKUP(G2069,Sheet3!B:E,4,0)</f>
        <v>#N/A</v>
      </c>
      <c r="O2069" s="10" t="e">
        <f t="shared" si="32"/>
        <v>#N/A</v>
      </c>
      <c r="P2069" s="11" t="e">
        <f>VLOOKUP(C2069,DE_PARA!H:I,2,0)</f>
        <v>#N/A</v>
      </c>
      <c r="Q2069" s="11" t="e">
        <f>VLOOKUP(F2069,'BASE CONTATOS'!C:D,2,0)</f>
        <v>#N/A</v>
      </c>
    </row>
    <row r="2070" spans="2:17" hidden="1" x14ac:dyDescent="0.3">
      <c r="B2070">
        <f>CSV!M2069</f>
        <v>0</v>
      </c>
      <c r="C2070">
        <f>CSV!O2069</f>
        <v>0</v>
      </c>
      <c r="D2070" s="6">
        <f>CSV!P2069</f>
        <v>0</v>
      </c>
      <c r="F2070">
        <f>CSV!K2069</f>
        <v>0</v>
      </c>
      <c r="G2070">
        <f>CSV!L2069</f>
        <v>0</v>
      </c>
      <c r="H2070" t="str">
        <f>IFERROR(VLOOKUP(G2070,Sheet3!B:C,2,0),"")</f>
        <v/>
      </c>
      <c r="I2070">
        <v>6</v>
      </c>
      <c r="K2070" t="e">
        <f>VLOOKUP(G2070,Sheet3!B:E,4,0)</f>
        <v>#N/A</v>
      </c>
      <c r="O2070" s="10" t="e">
        <f t="shared" si="32"/>
        <v>#N/A</v>
      </c>
      <c r="P2070" s="11" t="e">
        <f>VLOOKUP(C2070,DE_PARA!H:I,2,0)</f>
        <v>#N/A</v>
      </c>
      <c r="Q2070" s="11" t="e">
        <f>VLOOKUP(F2070,'BASE CONTATOS'!C:D,2,0)</f>
        <v>#N/A</v>
      </c>
    </row>
    <row r="2071" spans="2:17" hidden="1" x14ac:dyDescent="0.3">
      <c r="B2071">
        <f>CSV!M2070</f>
        <v>0</v>
      </c>
      <c r="C2071">
        <f>CSV!O2070</f>
        <v>0</v>
      </c>
      <c r="D2071" s="6">
        <f>CSV!P2070</f>
        <v>0</v>
      </c>
      <c r="F2071">
        <f>CSV!K2070</f>
        <v>0</v>
      </c>
      <c r="G2071">
        <f>CSV!L2070</f>
        <v>0</v>
      </c>
      <c r="H2071" t="str">
        <f>IFERROR(VLOOKUP(G2071,Sheet3!B:C,2,0),"")</f>
        <v/>
      </c>
      <c r="I2071">
        <v>4</v>
      </c>
      <c r="K2071" t="e">
        <f>VLOOKUP(G2071,Sheet3!B:E,4,0)</f>
        <v>#N/A</v>
      </c>
      <c r="O2071" s="10" t="e">
        <f t="shared" si="32"/>
        <v>#N/A</v>
      </c>
      <c r="P2071" s="11" t="e">
        <f>VLOOKUP(C2071,DE_PARA!H:I,2,0)</f>
        <v>#N/A</v>
      </c>
      <c r="Q2071" s="11" t="e">
        <f>VLOOKUP(F2071,'BASE CONTATOS'!C:D,2,0)</f>
        <v>#N/A</v>
      </c>
    </row>
    <row r="2072" spans="2:17" hidden="1" x14ac:dyDescent="0.3">
      <c r="B2072">
        <f>CSV!M2071</f>
        <v>0</v>
      </c>
      <c r="C2072">
        <f>CSV!O2071</f>
        <v>0</v>
      </c>
      <c r="D2072" s="6">
        <f>CSV!P2071</f>
        <v>0</v>
      </c>
      <c r="F2072">
        <f>CSV!K2071</f>
        <v>0</v>
      </c>
      <c r="G2072">
        <f>CSV!L2071</f>
        <v>0</v>
      </c>
      <c r="H2072" t="str">
        <f>IFERROR(VLOOKUP(G2072,Sheet3!B:C,2,0),"")</f>
        <v/>
      </c>
      <c r="I2072">
        <v>6</v>
      </c>
      <c r="K2072" t="e">
        <f>VLOOKUP(G2072,Sheet3!B:E,4,0)</f>
        <v>#N/A</v>
      </c>
      <c r="O2072" s="10" t="e">
        <f t="shared" si="32"/>
        <v>#N/A</v>
      </c>
      <c r="P2072" s="11" t="e">
        <f>VLOOKUP(C2072,DE_PARA!H:I,2,0)</f>
        <v>#N/A</v>
      </c>
      <c r="Q2072" s="11" t="e">
        <f>VLOOKUP(F2072,'BASE CONTATOS'!C:D,2,0)</f>
        <v>#N/A</v>
      </c>
    </row>
    <row r="2073" spans="2:17" hidden="1" x14ac:dyDescent="0.3">
      <c r="B2073">
        <f>CSV!M2072</f>
        <v>0</v>
      </c>
      <c r="C2073">
        <f>CSV!O2072</f>
        <v>0</v>
      </c>
      <c r="D2073" s="6">
        <f>CSV!P2072</f>
        <v>0</v>
      </c>
      <c r="F2073">
        <f>CSV!K2072</f>
        <v>0</v>
      </c>
      <c r="G2073">
        <f>CSV!L2072</f>
        <v>0</v>
      </c>
      <c r="H2073" t="str">
        <f>IFERROR(VLOOKUP(G2073,Sheet3!B:C,2,0),"")</f>
        <v/>
      </c>
      <c r="I2073">
        <v>5</v>
      </c>
      <c r="K2073" t="e">
        <f>VLOOKUP(G2073,Sheet3!B:E,4,0)</f>
        <v>#N/A</v>
      </c>
      <c r="O2073" s="10" t="e">
        <f t="shared" si="32"/>
        <v>#N/A</v>
      </c>
      <c r="P2073" s="11" t="e">
        <f>VLOOKUP(C2073,DE_PARA!H:I,2,0)</f>
        <v>#N/A</v>
      </c>
      <c r="Q2073" s="11" t="e">
        <f>VLOOKUP(F2073,'BASE CONTATOS'!C:D,2,0)</f>
        <v>#N/A</v>
      </c>
    </row>
    <row r="2074" spans="2:17" hidden="1" x14ac:dyDescent="0.3">
      <c r="B2074">
        <f>CSV!M2073</f>
        <v>0</v>
      </c>
      <c r="C2074">
        <f>CSV!O2073</f>
        <v>0</v>
      </c>
      <c r="D2074" s="6">
        <f>CSV!P2073</f>
        <v>0</v>
      </c>
      <c r="F2074">
        <f>CSV!K2073</f>
        <v>0</v>
      </c>
      <c r="G2074">
        <f>CSV!L2073</f>
        <v>0</v>
      </c>
      <c r="H2074" t="str">
        <f>IFERROR(VLOOKUP(G2074,Sheet3!B:C,2,0),"")</f>
        <v/>
      </c>
      <c r="I2074">
        <v>3</v>
      </c>
      <c r="K2074" t="e">
        <f>VLOOKUP(G2074,Sheet3!B:E,4,0)</f>
        <v>#N/A</v>
      </c>
      <c r="O2074" s="10" t="e">
        <f t="shared" si="32"/>
        <v>#N/A</v>
      </c>
      <c r="P2074" s="11" t="e">
        <f>VLOOKUP(C2074,DE_PARA!H:I,2,0)</f>
        <v>#N/A</v>
      </c>
      <c r="Q2074" s="11" t="e">
        <f>VLOOKUP(F2074,'BASE CONTATOS'!C:D,2,0)</f>
        <v>#N/A</v>
      </c>
    </row>
    <row r="2075" spans="2:17" hidden="1" x14ac:dyDescent="0.3">
      <c r="B2075">
        <f>CSV!M2074</f>
        <v>0</v>
      </c>
      <c r="C2075">
        <f>CSV!O2074</f>
        <v>0</v>
      </c>
      <c r="D2075" s="6">
        <f>CSV!P2074</f>
        <v>0</v>
      </c>
      <c r="F2075">
        <f>CSV!K2074</f>
        <v>0</v>
      </c>
      <c r="G2075">
        <f>CSV!L2074</f>
        <v>0</v>
      </c>
      <c r="H2075" t="str">
        <f>IFERROR(VLOOKUP(G2075,Sheet3!B:C,2,0),"")</f>
        <v/>
      </c>
      <c r="I2075">
        <v>6</v>
      </c>
      <c r="K2075" t="e">
        <f>VLOOKUP(G2075,Sheet3!B:E,4,0)</f>
        <v>#N/A</v>
      </c>
      <c r="O2075" s="10" t="e">
        <f t="shared" si="32"/>
        <v>#N/A</v>
      </c>
      <c r="P2075" s="11" t="e">
        <f>VLOOKUP(C2075,DE_PARA!H:I,2,0)</f>
        <v>#N/A</v>
      </c>
      <c r="Q2075" s="11" t="e">
        <f>VLOOKUP(F2075,'BASE CONTATOS'!C:D,2,0)</f>
        <v>#N/A</v>
      </c>
    </row>
    <row r="2076" spans="2:17" hidden="1" x14ac:dyDescent="0.3">
      <c r="B2076">
        <f>CSV!M2075</f>
        <v>0</v>
      </c>
      <c r="C2076">
        <f>CSV!O2075</f>
        <v>0</v>
      </c>
      <c r="D2076" s="6">
        <f>CSV!P2075</f>
        <v>0</v>
      </c>
      <c r="F2076">
        <f>CSV!K2075</f>
        <v>0</v>
      </c>
      <c r="G2076">
        <f>CSV!L2075</f>
        <v>0</v>
      </c>
      <c r="H2076" t="str">
        <f>IFERROR(VLOOKUP(G2076,Sheet3!B:C,2,0),"")</f>
        <v/>
      </c>
      <c r="I2076">
        <v>4</v>
      </c>
      <c r="K2076" t="e">
        <f>VLOOKUP(G2076,Sheet3!B:E,4,0)</f>
        <v>#N/A</v>
      </c>
      <c r="O2076" s="10" t="e">
        <f t="shared" si="32"/>
        <v>#N/A</v>
      </c>
      <c r="P2076" s="11" t="e">
        <f>VLOOKUP(C2076,DE_PARA!H:I,2,0)</f>
        <v>#N/A</v>
      </c>
      <c r="Q2076" s="11" t="e">
        <f>VLOOKUP(F2076,'BASE CONTATOS'!C:D,2,0)</f>
        <v>#N/A</v>
      </c>
    </row>
    <row r="2077" spans="2:17" hidden="1" x14ac:dyDescent="0.3">
      <c r="B2077">
        <f>CSV!M2076</f>
        <v>0</v>
      </c>
      <c r="C2077">
        <f>CSV!O2076</f>
        <v>0</v>
      </c>
      <c r="D2077" s="6">
        <f>CSV!P2076</f>
        <v>0</v>
      </c>
      <c r="F2077">
        <f>CSV!K2076</f>
        <v>0</v>
      </c>
      <c r="G2077">
        <f>CSV!L2076</f>
        <v>0</v>
      </c>
      <c r="H2077" t="str">
        <f>IFERROR(VLOOKUP(G2077,Sheet3!B:C,2,0),"")</f>
        <v/>
      </c>
      <c r="I2077">
        <v>8</v>
      </c>
      <c r="K2077" t="e">
        <f>VLOOKUP(G2077,Sheet3!B:E,4,0)</f>
        <v>#N/A</v>
      </c>
      <c r="O2077" s="10" t="e">
        <f t="shared" si="32"/>
        <v>#N/A</v>
      </c>
      <c r="P2077" s="11" t="e">
        <f>VLOOKUP(C2077,DE_PARA!H:I,2,0)</f>
        <v>#N/A</v>
      </c>
      <c r="Q2077" s="11" t="e">
        <f>VLOOKUP(F2077,'BASE CONTATOS'!C:D,2,0)</f>
        <v>#N/A</v>
      </c>
    </row>
    <row r="2078" spans="2:17" hidden="1" x14ac:dyDescent="0.3">
      <c r="B2078">
        <f>CSV!M2077</f>
        <v>0</v>
      </c>
      <c r="C2078">
        <f>CSV!O2077</f>
        <v>0</v>
      </c>
      <c r="D2078" s="6">
        <f>CSV!P2077</f>
        <v>0</v>
      </c>
      <c r="F2078">
        <f>CSV!K2077</f>
        <v>0</v>
      </c>
      <c r="G2078">
        <f>CSV!L2077</f>
        <v>0</v>
      </c>
      <c r="H2078" t="str">
        <f>IFERROR(VLOOKUP(G2078,Sheet3!B:C,2,0),"")</f>
        <v/>
      </c>
      <c r="I2078">
        <v>3</v>
      </c>
      <c r="K2078" t="e">
        <f>VLOOKUP(G2078,Sheet3!B:E,4,0)</f>
        <v>#N/A</v>
      </c>
      <c r="O2078" s="10" t="e">
        <f t="shared" si="32"/>
        <v>#N/A</v>
      </c>
      <c r="P2078" s="11" t="e">
        <f>VLOOKUP(C2078,DE_PARA!H:I,2,0)</f>
        <v>#N/A</v>
      </c>
      <c r="Q2078" s="11" t="e">
        <f>VLOOKUP(F2078,'BASE CONTATOS'!C:D,2,0)</f>
        <v>#N/A</v>
      </c>
    </row>
    <row r="2079" spans="2:17" hidden="1" x14ac:dyDescent="0.3">
      <c r="B2079">
        <f>CSV!M2078</f>
        <v>0</v>
      </c>
      <c r="C2079">
        <f>CSV!O2078</f>
        <v>0</v>
      </c>
      <c r="D2079" s="6">
        <f>CSV!P2078</f>
        <v>0</v>
      </c>
      <c r="F2079">
        <f>CSV!K2078</f>
        <v>0</v>
      </c>
      <c r="G2079">
        <f>CSV!L2078</f>
        <v>0</v>
      </c>
      <c r="H2079" t="str">
        <f>IFERROR(VLOOKUP(G2079,Sheet3!B:C,2,0),"")</f>
        <v/>
      </c>
      <c r="I2079">
        <v>6</v>
      </c>
      <c r="K2079" t="e">
        <f>VLOOKUP(G2079,Sheet3!B:E,4,0)</f>
        <v>#N/A</v>
      </c>
      <c r="O2079" s="10" t="e">
        <f t="shared" si="32"/>
        <v>#N/A</v>
      </c>
      <c r="P2079" s="11" t="e">
        <f>VLOOKUP(C2079,DE_PARA!H:I,2,0)</f>
        <v>#N/A</v>
      </c>
      <c r="Q2079" s="11" t="e">
        <f>VLOOKUP(F2079,'BASE CONTATOS'!C:D,2,0)</f>
        <v>#N/A</v>
      </c>
    </row>
    <row r="2080" spans="2:17" hidden="1" x14ac:dyDescent="0.3">
      <c r="B2080">
        <f>CSV!M2079</f>
        <v>0</v>
      </c>
      <c r="C2080">
        <f>CSV!O2079</f>
        <v>0</v>
      </c>
      <c r="D2080" s="6">
        <f>CSV!P2079</f>
        <v>0</v>
      </c>
      <c r="F2080">
        <f>CSV!K2079</f>
        <v>0</v>
      </c>
      <c r="G2080">
        <f>CSV!L2079</f>
        <v>0</v>
      </c>
      <c r="H2080" t="str">
        <f>IFERROR(VLOOKUP(G2080,Sheet3!B:C,2,0),"")</f>
        <v/>
      </c>
      <c r="I2080">
        <v>8</v>
      </c>
      <c r="K2080" t="e">
        <f>VLOOKUP(G2080,Sheet3!B:E,4,0)</f>
        <v>#N/A</v>
      </c>
      <c r="O2080" s="10" t="e">
        <f t="shared" si="32"/>
        <v>#N/A</v>
      </c>
      <c r="P2080" s="11" t="e">
        <f>VLOOKUP(C2080,DE_PARA!H:I,2,0)</f>
        <v>#N/A</v>
      </c>
      <c r="Q2080" s="11" t="e">
        <f>VLOOKUP(F2080,'BASE CONTATOS'!C:D,2,0)</f>
        <v>#N/A</v>
      </c>
    </row>
    <row r="2081" spans="2:17" hidden="1" x14ac:dyDescent="0.3">
      <c r="B2081">
        <f>CSV!M2080</f>
        <v>0</v>
      </c>
      <c r="C2081">
        <f>CSV!O2080</f>
        <v>0</v>
      </c>
      <c r="D2081" s="6">
        <f>CSV!P2080</f>
        <v>0</v>
      </c>
      <c r="F2081">
        <f>CSV!K2080</f>
        <v>0</v>
      </c>
      <c r="G2081">
        <f>CSV!L2080</f>
        <v>0</v>
      </c>
      <c r="H2081" t="str">
        <f>IFERROR(VLOOKUP(G2081,Sheet3!B:C,2,0),"")</f>
        <v/>
      </c>
      <c r="I2081">
        <v>8</v>
      </c>
      <c r="K2081" t="e">
        <f>VLOOKUP(G2081,Sheet3!B:E,4,0)</f>
        <v>#N/A</v>
      </c>
      <c r="O2081" s="10" t="e">
        <f t="shared" si="32"/>
        <v>#N/A</v>
      </c>
      <c r="P2081" s="11" t="e">
        <f>VLOOKUP(C2081,DE_PARA!H:I,2,0)</f>
        <v>#N/A</v>
      </c>
      <c r="Q2081" s="11" t="e">
        <f>VLOOKUP(F2081,'BASE CONTATOS'!C:D,2,0)</f>
        <v>#N/A</v>
      </c>
    </row>
    <row r="2082" spans="2:17" hidden="1" x14ac:dyDescent="0.3">
      <c r="B2082">
        <f>CSV!M2081</f>
        <v>0</v>
      </c>
      <c r="C2082">
        <f>CSV!O2081</f>
        <v>0</v>
      </c>
      <c r="D2082" s="6">
        <f>CSV!P2081</f>
        <v>0</v>
      </c>
      <c r="F2082">
        <f>CSV!K2081</f>
        <v>0</v>
      </c>
      <c r="G2082">
        <f>CSV!L2081</f>
        <v>0</v>
      </c>
      <c r="H2082" t="str">
        <f>IFERROR(VLOOKUP(G2082,Sheet3!B:C,2,0),"")</f>
        <v/>
      </c>
      <c r="I2082">
        <v>6</v>
      </c>
      <c r="K2082" t="e">
        <f>VLOOKUP(G2082,Sheet3!B:E,4,0)</f>
        <v>#N/A</v>
      </c>
      <c r="O2082" s="10" t="e">
        <f t="shared" si="32"/>
        <v>#N/A</v>
      </c>
      <c r="P2082" s="11" t="e">
        <f>VLOOKUP(C2082,DE_PARA!H:I,2,0)</f>
        <v>#N/A</v>
      </c>
      <c r="Q2082" s="11" t="e">
        <f>VLOOKUP(F2082,'BASE CONTATOS'!C:D,2,0)</f>
        <v>#N/A</v>
      </c>
    </row>
    <row r="2083" spans="2:17" hidden="1" x14ac:dyDescent="0.3">
      <c r="B2083">
        <f>CSV!M2082</f>
        <v>0</v>
      </c>
      <c r="C2083">
        <f>CSV!O2082</f>
        <v>0</v>
      </c>
      <c r="D2083" s="6">
        <f>CSV!P2082</f>
        <v>0</v>
      </c>
      <c r="F2083">
        <f>CSV!K2082</f>
        <v>0</v>
      </c>
      <c r="G2083">
        <f>CSV!L2082</f>
        <v>0</v>
      </c>
      <c r="H2083" t="str">
        <f>IFERROR(VLOOKUP(G2083,Sheet3!B:C,2,0),"")</f>
        <v/>
      </c>
      <c r="I2083">
        <v>7</v>
      </c>
      <c r="K2083" t="e">
        <f>VLOOKUP(G2083,Sheet3!B:E,4,0)</f>
        <v>#N/A</v>
      </c>
      <c r="O2083" s="10" t="e">
        <f t="shared" si="32"/>
        <v>#N/A</v>
      </c>
      <c r="P2083" s="11" t="e">
        <f>VLOOKUP(C2083,DE_PARA!H:I,2,0)</f>
        <v>#N/A</v>
      </c>
      <c r="Q2083" s="11" t="e">
        <f>VLOOKUP(F2083,'BASE CONTATOS'!C:D,2,0)</f>
        <v>#N/A</v>
      </c>
    </row>
    <row r="2084" spans="2:17" hidden="1" x14ac:dyDescent="0.3">
      <c r="B2084">
        <f>CSV!M2083</f>
        <v>0</v>
      </c>
      <c r="C2084">
        <f>CSV!O2083</f>
        <v>0</v>
      </c>
      <c r="D2084" s="6">
        <f>CSV!P2083</f>
        <v>0</v>
      </c>
      <c r="F2084">
        <f>CSV!K2083</f>
        <v>0</v>
      </c>
      <c r="G2084">
        <f>CSV!L2083</f>
        <v>0</v>
      </c>
      <c r="H2084" t="str">
        <f>IFERROR(VLOOKUP(G2084,Sheet3!B:C,2,0),"")</f>
        <v/>
      </c>
      <c r="I2084">
        <v>3</v>
      </c>
      <c r="K2084" t="e">
        <f>VLOOKUP(G2084,Sheet3!B:E,4,0)</f>
        <v>#N/A</v>
      </c>
      <c r="O2084" s="10" t="e">
        <f t="shared" si="32"/>
        <v>#N/A</v>
      </c>
      <c r="P2084" s="11" t="e">
        <f>VLOOKUP(C2084,DE_PARA!H:I,2,0)</f>
        <v>#N/A</v>
      </c>
      <c r="Q2084" s="11" t="e">
        <f>VLOOKUP(F2084,'BASE CONTATOS'!C:D,2,0)</f>
        <v>#N/A</v>
      </c>
    </row>
    <row r="2085" spans="2:17" hidden="1" x14ac:dyDescent="0.3">
      <c r="B2085">
        <f>CSV!M2084</f>
        <v>0</v>
      </c>
      <c r="C2085">
        <f>CSV!O2084</f>
        <v>0</v>
      </c>
      <c r="D2085" s="6">
        <f>CSV!P2084</f>
        <v>0</v>
      </c>
      <c r="F2085">
        <f>CSV!K2084</f>
        <v>0</v>
      </c>
      <c r="G2085">
        <f>CSV!L2084</f>
        <v>0</v>
      </c>
      <c r="H2085" t="str">
        <f>IFERROR(VLOOKUP(G2085,Sheet3!B:C,2,0),"")</f>
        <v/>
      </c>
      <c r="I2085">
        <v>3</v>
      </c>
      <c r="K2085" t="e">
        <f>VLOOKUP(G2085,Sheet3!B:E,4,0)</f>
        <v>#N/A</v>
      </c>
      <c r="O2085" s="10" t="e">
        <f t="shared" si="32"/>
        <v>#N/A</v>
      </c>
      <c r="P2085" s="11" t="e">
        <f>VLOOKUP(C2085,DE_PARA!H:I,2,0)</f>
        <v>#N/A</v>
      </c>
      <c r="Q2085" s="11" t="e">
        <f>VLOOKUP(F2085,'BASE CONTATOS'!C:D,2,0)</f>
        <v>#N/A</v>
      </c>
    </row>
    <row r="2086" spans="2:17" hidden="1" x14ac:dyDescent="0.3">
      <c r="B2086">
        <f>CSV!M2085</f>
        <v>0</v>
      </c>
      <c r="C2086">
        <f>CSV!O2085</f>
        <v>0</v>
      </c>
      <c r="D2086" s="6">
        <f>CSV!P2085</f>
        <v>0</v>
      </c>
      <c r="F2086">
        <f>CSV!K2085</f>
        <v>0</v>
      </c>
      <c r="G2086">
        <f>CSV!L2085</f>
        <v>0</v>
      </c>
      <c r="H2086" t="str">
        <f>IFERROR(VLOOKUP(G2086,Sheet3!B:C,2,0),"")</f>
        <v/>
      </c>
      <c r="I2086">
        <v>4</v>
      </c>
      <c r="K2086" t="e">
        <f>VLOOKUP(G2086,Sheet3!B:E,4,0)</f>
        <v>#N/A</v>
      </c>
      <c r="O2086" s="10" t="e">
        <f t="shared" si="32"/>
        <v>#N/A</v>
      </c>
      <c r="P2086" s="11" t="e">
        <f>VLOOKUP(C2086,DE_PARA!H:I,2,0)</f>
        <v>#N/A</v>
      </c>
      <c r="Q2086" s="11" t="e">
        <f>VLOOKUP(F2086,'BASE CONTATOS'!C:D,2,0)</f>
        <v>#N/A</v>
      </c>
    </row>
    <row r="2087" spans="2:17" hidden="1" x14ac:dyDescent="0.3">
      <c r="B2087">
        <f>CSV!M2086</f>
        <v>0</v>
      </c>
      <c r="C2087">
        <f>CSV!O2086</f>
        <v>0</v>
      </c>
      <c r="D2087" s="6">
        <f>CSV!P2086</f>
        <v>0</v>
      </c>
      <c r="F2087">
        <f>CSV!K2086</f>
        <v>0</v>
      </c>
      <c r="G2087">
        <f>CSV!L2086</f>
        <v>0</v>
      </c>
      <c r="H2087" t="str">
        <f>IFERROR(VLOOKUP(G2087,Sheet3!B:C,2,0),"")</f>
        <v/>
      </c>
      <c r="I2087">
        <v>9</v>
      </c>
      <c r="K2087" t="e">
        <f>VLOOKUP(G2087,Sheet3!B:E,4,0)</f>
        <v>#N/A</v>
      </c>
      <c r="O2087" s="10" t="e">
        <f t="shared" si="32"/>
        <v>#N/A</v>
      </c>
      <c r="P2087" s="11" t="e">
        <f>VLOOKUP(C2087,DE_PARA!H:I,2,0)</f>
        <v>#N/A</v>
      </c>
      <c r="Q2087" s="11" t="e">
        <f>VLOOKUP(F2087,'BASE CONTATOS'!C:D,2,0)</f>
        <v>#N/A</v>
      </c>
    </row>
    <row r="2088" spans="2:17" hidden="1" x14ac:dyDescent="0.3">
      <c r="B2088">
        <f>CSV!M2087</f>
        <v>0</v>
      </c>
      <c r="C2088">
        <f>CSV!O2087</f>
        <v>0</v>
      </c>
      <c r="D2088" s="6">
        <f>CSV!P2087</f>
        <v>0</v>
      </c>
      <c r="F2088">
        <f>CSV!K2087</f>
        <v>0</v>
      </c>
      <c r="G2088">
        <f>CSV!L2087</f>
        <v>0</v>
      </c>
      <c r="H2088" t="str">
        <f>IFERROR(VLOOKUP(G2088,Sheet3!B:C,2,0),"")</f>
        <v/>
      </c>
      <c r="I2088">
        <v>10</v>
      </c>
      <c r="K2088" t="e">
        <f>VLOOKUP(G2088,Sheet3!B:E,4,0)</f>
        <v>#N/A</v>
      </c>
      <c r="O2088" s="10" t="e">
        <f t="shared" si="32"/>
        <v>#N/A</v>
      </c>
      <c r="P2088" s="11" t="e">
        <f>VLOOKUP(C2088,DE_PARA!H:I,2,0)</f>
        <v>#N/A</v>
      </c>
      <c r="Q2088" s="11" t="e">
        <f>VLOOKUP(F2088,'BASE CONTATOS'!C:D,2,0)</f>
        <v>#N/A</v>
      </c>
    </row>
    <row r="2089" spans="2:17" hidden="1" x14ac:dyDescent="0.3">
      <c r="B2089">
        <f>CSV!M2088</f>
        <v>0</v>
      </c>
      <c r="C2089">
        <f>CSV!O2088</f>
        <v>0</v>
      </c>
      <c r="D2089" s="6">
        <f>CSV!P2088</f>
        <v>0</v>
      </c>
      <c r="F2089">
        <f>CSV!K2088</f>
        <v>0</v>
      </c>
      <c r="G2089">
        <f>CSV!L2088</f>
        <v>0</v>
      </c>
      <c r="H2089" t="str">
        <f>IFERROR(VLOOKUP(G2089,Sheet3!B:C,2,0),"")</f>
        <v/>
      </c>
      <c r="I2089">
        <v>10</v>
      </c>
      <c r="K2089" t="e">
        <f>VLOOKUP(G2089,Sheet3!B:E,4,0)</f>
        <v>#N/A</v>
      </c>
      <c r="O2089" s="10" t="e">
        <f t="shared" si="32"/>
        <v>#N/A</v>
      </c>
      <c r="P2089" s="11" t="e">
        <f>VLOOKUP(C2089,DE_PARA!H:I,2,0)</f>
        <v>#N/A</v>
      </c>
      <c r="Q2089" s="11" t="e">
        <f>VLOOKUP(F2089,'BASE CONTATOS'!C:D,2,0)</f>
        <v>#N/A</v>
      </c>
    </row>
    <row r="2090" spans="2:17" hidden="1" x14ac:dyDescent="0.3">
      <c r="B2090">
        <f>CSV!M2089</f>
        <v>0</v>
      </c>
      <c r="C2090">
        <f>CSV!O2089</f>
        <v>0</v>
      </c>
      <c r="D2090" s="6">
        <f>CSV!P2089</f>
        <v>0</v>
      </c>
      <c r="F2090">
        <f>CSV!K2089</f>
        <v>0</v>
      </c>
      <c r="G2090">
        <f>CSV!L2089</f>
        <v>0</v>
      </c>
      <c r="H2090" t="str">
        <f>IFERROR(VLOOKUP(G2090,Sheet3!B:C,2,0),"")</f>
        <v/>
      </c>
      <c r="I2090">
        <v>1</v>
      </c>
      <c r="K2090" t="e">
        <f>VLOOKUP(G2090,Sheet3!B:E,4,0)</f>
        <v>#N/A</v>
      </c>
      <c r="O2090" s="10" t="e">
        <f t="shared" si="32"/>
        <v>#N/A</v>
      </c>
      <c r="P2090" s="11" t="e">
        <f>VLOOKUP(C2090,DE_PARA!H:I,2,0)</f>
        <v>#N/A</v>
      </c>
      <c r="Q2090" s="11" t="e">
        <f>VLOOKUP(F2090,'BASE CONTATOS'!C:D,2,0)</f>
        <v>#N/A</v>
      </c>
    </row>
    <row r="2091" spans="2:17" hidden="1" x14ac:dyDescent="0.3">
      <c r="B2091">
        <f>CSV!M2090</f>
        <v>0</v>
      </c>
      <c r="C2091">
        <f>CSV!O2090</f>
        <v>0</v>
      </c>
      <c r="D2091" s="6">
        <f>CSV!P2090</f>
        <v>0</v>
      </c>
      <c r="F2091">
        <f>CSV!K2090</f>
        <v>0</v>
      </c>
      <c r="G2091">
        <f>CSV!L2090</f>
        <v>0</v>
      </c>
      <c r="H2091" t="str">
        <f>IFERROR(VLOOKUP(G2091,Sheet3!B:C,2,0),"")</f>
        <v/>
      </c>
      <c r="I2091">
        <v>7</v>
      </c>
      <c r="K2091" t="e">
        <f>VLOOKUP(G2091,Sheet3!B:E,4,0)</f>
        <v>#N/A</v>
      </c>
      <c r="O2091" s="10" t="e">
        <f t="shared" si="32"/>
        <v>#N/A</v>
      </c>
      <c r="P2091" s="11" t="e">
        <f>VLOOKUP(C2091,DE_PARA!H:I,2,0)</f>
        <v>#N/A</v>
      </c>
      <c r="Q2091" s="11" t="e">
        <f>VLOOKUP(F2091,'BASE CONTATOS'!C:D,2,0)</f>
        <v>#N/A</v>
      </c>
    </row>
    <row r="2092" spans="2:17" hidden="1" x14ac:dyDescent="0.3">
      <c r="B2092">
        <f>CSV!M2091</f>
        <v>0</v>
      </c>
      <c r="C2092">
        <f>CSV!O2091</f>
        <v>0</v>
      </c>
      <c r="D2092" s="6">
        <f>CSV!P2091</f>
        <v>0</v>
      </c>
      <c r="F2092">
        <f>CSV!K2091</f>
        <v>0</v>
      </c>
      <c r="G2092">
        <f>CSV!L2091</f>
        <v>0</v>
      </c>
      <c r="H2092" t="str">
        <f>IFERROR(VLOOKUP(G2092,Sheet3!B:C,2,0),"")</f>
        <v/>
      </c>
      <c r="I2092">
        <v>7</v>
      </c>
      <c r="K2092" t="e">
        <f>VLOOKUP(G2092,Sheet3!B:E,4,0)</f>
        <v>#N/A</v>
      </c>
      <c r="O2092" s="10" t="e">
        <f t="shared" si="32"/>
        <v>#N/A</v>
      </c>
      <c r="P2092" s="11" t="e">
        <f>VLOOKUP(C2092,DE_PARA!H:I,2,0)</f>
        <v>#N/A</v>
      </c>
      <c r="Q2092" s="11" t="e">
        <f>VLOOKUP(F2092,'BASE CONTATOS'!C:D,2,0)</f>
        <v>#N/A</v>
      </c>
    </row>
    <row r="2093" spans="2:17" hidden="1" x14ac:dyDescent="0.3">
      <c r="B2093">
        <f>CSV!M2092</f>
        <v>0</v>
      </c>
      <c r="C2093">
        <f>CSV!O2092</f>
        <v>0</v>
      </c>
      <c r="D2093" s="6">
        <f>CSV!P2092</f>
        <v>0</v>
      </c>
      <c r="F2093">
        <f>CSV!K2092</f>
        <v>0</v>
      </c>
      <c r="G2093">
        <f>CSV!L2092</f>
        <v>0</v>
      </c>
      <c r="H2093" t="str">
        <f>IFERROR(VLOOKUP(G2093,Sheet3!B:C,2,0),"")</f>
        <v/>
      </c>
      <c r="I2093">
        <v>3</v>
      </c>
      <c r="K2093" t="e">
        <f>VLOOKUP(G2093,Sheet3!B:E,4,0)</f>
        <v>#N/A</v>
      </c>
      <c r="O2093" s="10" t="e">
        <f t="shared" si="32"/>
        <v>#N/A</v>
      </c>
      <c r="P2093" s="11" t="e">
        <f>VLOOKUP(C2093,DE_PARA!H:I,2,0)</f>
        <v>#N/A</v>
      </c>
      <c r="Q2093" s="11" t="e">
        <f>VLOOKUP(F2093,'BASE CONTATOS'!C:D,2,0)</f>
        <v>#N/A</v>
      </c>
    </row>
    <row r="2094" spans="2:17" hidden="1" x14ac:dyDescent="0.3">
      <c r="B2094">
        <f>CSV!M2093</f>
        <v>0</v>
      </c>
      <c r="C2094">
        <f>CSV!O2093</f>
        <v>0</v>
      </c>
      <c r="D2094" s="6">
        <f>CSV!P2093</f>
        <v>0</v>
      </c>
      <c r="F2094">
        <f>CSV!K2093</f>
        <v>0</v>
      </c>
      <c r="G2094">
        <f>CSV!L2093</f>
        <v>0</v>
      </c>
      <c r="H2094" t="str">
        <f>IFERROR(VLOOKUP(G2094,Sheet3!B:C,2,0),"")</f>
        <v/>
      </c>
      <c r="I2094">
        <v>8</v>
      </c>
      <c r="K2094" t="e">
        <f>VLOOKUP(G2094,Sheet3!B:E,4,0)</f>
        <v>#N/A</v>
      </c>
      <c r="O2094" s="10" t="e">
        <f t="shared" si="32"/>
        <v>#N/A</v>
      </c>
      <c r="P2094" s="11" t="e">
        <f>VLOOKUP(C2094,DE_PARA!H:I,2,0)</f>
        <v>#N/A</v>
      </c>
      <c r="Q2094" s="11" t="e">
        <f>VLOOKUP(F2094,'BASE CONTATOS'!C:D,2,0)</f>
        <v>#N/A</v>
      </c>
    </row>
    <row r="2095" spans="2:17" hidden="1" x14ac:dyDescent="0.3">
      <c r="B2095">
        <f>CSV!M2094</f>
        <v>0</v>
      </c>
      <c r="C2095">
        <f>CSV!O2094</f>
        <v>0</v>
      </c>
      <c r="D2095" s="6">
        <f>CSV!P2094</f>
        <v>0</v>
      </c>
      <c r="F2095">
        <f>CSV!K2094</f>
        <v>0</v>
      </c>
      <c r="G2095">
        <f>CSV!L2094</f>
        <v>0</v>
      </c>
      <c r="H2095" t="str">
        <f>IFERROR(VLOOKUP(G2095,Sheet3!B:C,2,0),"")</f>
        <v/>
      </c>
      <c r="I2095">
        <v>5</v>
      </c>
      <c r="K2095" t="e">
        <f>VLOOKUP(G2095,Sheet3!B:E,4,0)</f>
        <v>#N/A</v>
      </c>
      <c r="O2095" s="10" t="e">
        <f t="shared" si="32"/>
        <v>#N/A</v>
      </c>
      <c r="P2095" s="11" t="e">
        <f>VLOOKUP(C2095,DE_PARA!H:I,2,0)</f>
        <v>#N/A</v>
      </c>
      <c r="Q2095" s="11" t="e">
        <f>VLOOKUP(F2095,'BASE CONTATOS'!C:D,2,0)</f>
        <v>#N/A</v>
      </c>
    </row>
    <row r="2096" spans="2:17" hidden="1" x14ac:dyDescent="0.3">
      <c r="B2096">
        <f>CSV!M2095</f>
        <v>0</v>
      </c>
      <c r="C2096">
        <f>CSV!O2095</f>
        <v>0</v>
      </c>
      <c r="D2096" s="6">
        <f>CSV!P2095</f>
        <v>0</v>
      </c>
      <c r="F2096">
        <f>CSV!K2095</f>
        <v>0</v>
      </c>
      <c r="G2096">
        <f>CSV!L2095</f>
        <v>0</v>
      </c>
      <c r="H2096" t="str">
        <f>IFERROR(VLOOKUP(G2096,Sheet3!B:C,2,0),"")</f>
        <v/>
      </c>
      <c r="I2096">
        <v>1</v>
      </c>
      <c r="K2096" t="e">
        <f>VLOOKUP(G2096,Sheet3!B:E,4,0)</f>
        <v>#N/A</v>
      </c>
      <c r="O2096" s="10" t="e">
        <f t="shared" si="32"/>
        <v>#N/A</v>
      </c>
      <c r="P2096" s="11" t="e">
        <f>VLOOKUP(C2096,DE_PARA!H:I,2,0)</f>
        <v>#N/A</v>
      </c>
      <c r="Q2096" s="11" t="e">
        <f>VLOOKUP(F2096,'BASE CONTATOS'!C:D,2,0)</f>
        <v>#N/A</v>
      </c>
    </row>
    <row r="2097" spans="2:17" hidden="1" x14ac:dyDescent="0.3">
      <c r="B2097">
        <f>CSV!M2096</f>
        <v>0</v>
      </c>
      <c r="C2097">
        <f>CSV!O2096</f>
        <v>0</v>
      </c>
      <c r="D2097" s="6">
        <f>CSV!P2096</f>
        <v>0</v>
      </c>
      <c r="F2097">
        <f>CSV!K2096</f>
        <v>0</v>
      </c>
      <c r="G2097">
        <f>CSV!L2096</f>
        <v>0</v>
      </c>
      <c r="H2097" t="str">
        <f>IFERROR(VLOOKUP(G2097,Sheet3!B:C,2,0),"")</f>
        <v/>
      </c>
      <c r="I2097">
        <v>10</v>
      </c>
      <c r="K2097" t="e">
        <f>VLOOKUP(G2097,Sheet3!B:E,4,0)</f>
        <v>#N/A</v>
      </c>
      <c r="O2097" s="10" t="e">
        <f t="shared" si="32"/>
        <v>#N/A</v>
      </c>
      <c r="P2097" s="11" t="e">
        <f>VLOOKUP(C2097,DE_PARA!H:I,2,0)</f>
        <v>#N/A</v>
      </c>
      <c r="Q2097" s="11" t="e">
        <f>VLOOKUP(F2097,'BASE CONTATOS'!C:D,2,0)</f>
        <v>#N/A</v>
      </c>
    </row>
    <row r="2098" spans="2:17" hidden="1" x14ac:dyDescent="0.3">
      <c r="B2098">
        <f>CSV!M2097</f>
        <v>0</v>
      </c>
      <c r="C2098">
        <f>CSV!O2097</f>
        <v>0</v>
      </c>
      <c r="D2098" s="6">
        <f>CSV!P2097</f>
        <v>0</v>
      </c>
      <c r="F2098">
        <f>CSV!K2097</f>
        <v>0</v>
      </c>
      <c r="G2098">
        <f>CSV!L2097</f>
        <v>0</v>
      </c>
      <c r="H2098" t="str">
        <f>IFERROR(VLOOKUP(G2098,Sheet3!B:C,2,0),"")</f>
        <v/>
      </c>
      <c r="I2098">
        <v>6</v>
      </c>
      <c r="K2098" t="e">
        <f>VLOOKUP(G2098,Sheet3!B:E,4,0)</f>
        <v>#N/A</v>
      </c>
      <c r="O2098" s="10" t="e">
        <f t="shared" si="32"/>
        <v>#N/A</v>
      </c>
      <c r="P2098" s="11" t="e">
        <f>VLOOKUP(C2098,DE_PARA!H:I,2,0)</f>
        <v>#N/A</v>
      </c>
      <c r="Q2098" s="11" t="e">
        <f>VLOOKUP(F2098,'BASE CONTATOS'!C:D,2,0)</f>
        <v>#N/A</v>
      </c>
    </row>
    <row r="2099" spans="2:17" hidden="1" x14ac:dyDescent="0.3">
      <c r="B2099">
        <f>CSV!M2098</f>
        <v>0</v>
      </c>
      <c r="C2099">
        <f>CSV!O2098</f>
        <v>0</v>
      </c>
      <c r="D2099" s="6">
        <f>CSV!P2098</f>
        <v>0</v>
      </c>
      <c r="F2099">
        <f>CSV!K2098</f>
        <v>0</v>
      </c>
      <c r="G2099">
        <f>CSV!L2098</f>
        <v>0</v>
      </c>
      <c r="H2099" t="str">
        <f>IFERROR(VLOOKUP(G2099,Sheet3!B:C,2,0),"")</f>
        <v/>
      </c>
      <c r="I2099">
        <v>10</v>
      </c>
      <c r="K2099" t="e">
        <f>VLOOKUP(G2099,Sheet3!B:E,4,0)</f>
        <v>#N/A</v>
      </c>
      <c r="O2099" s="10" t="e">
        <f t="shared" si="32"/>
        <v>#N/A</v>
      </c>
      <c r="P2099" s="11" t="e">
        <f>VLOOKUP(C2099,DE_PARA!H:I,2,0)</f>
        <v>#N/A</v>
      </c>
      <c r="Q2099" s="11" t="e">
        <f>VLOOKUP(F2099,'BASE CONTATOS'!C:D,2,0)</f>
        <v>#N/A</v>
      </c>
    </row>
    <row r="2100" spans="2:17" hidden="1" x14ac:dyDescent="0.3">
      <c r="B2100">
        <f>CSV!M2099</f>
        <v>0</v>
      </c>
      <c r="C2100">
        <f>CSV!O2099</f>
        <v>0</v>
      </c>
      <c r="D2100" s="6">
        <f>CSV!P2099</f>
        <v>0</v>
      </c>
      <c r="F2100">
        <f>CSV!K2099</f>
        <v>0</v>
      </c>
      <c r="G2100">
        <f>CSV!L2099</f>
        <v>0</v>
      </c>
      <c r="H2100" t="str">
        <f>IFERROR(VLOOKUP(G2100,Sheet3!B:C,2,0),"")</f>
        <v/>
      </c>
      <c r="I2100">
        <v>6</v>
      </c>
      <c r="K2100" t="e">
        <f>VLOOKUP(G2100,Sheet3!B:E,4,0)</f>
        <v>#N/A</v>
      </c>
      <c r="O2100" s="10" t="e">
        <f t="shared" si="32"/>
        <v>#N/A</v>
      </c>
      <c r="P2100" s="11" t="e">
        <f>VLOOKUP(C2100,DE_PARA!H:I,2,0)</f>
        <v>#N/A</v>
      </c>
      <c r="Q2100" s="11" t="e">
        <f>VLOOKUP(F2100,'BASE CONTATOS'!C:D,2,0)</f>
        <v>#N/A</v>
      </c>
    </row>
    <row r="2101" spans="2:17" hidden="1" x14ac:dyDescent="0.3">
      <c r="B2101">
        <f>CSV!M2100</f>
        <v>0</v>
      </c>
      <c r="C2101">
        <f>CSV!O2100</f>
        <v>0</v>
      </c>
      <c r="D2101" s="6">
        <f>CSV!P2100</f>
        <v>0</v>
      </c>
      <c r="F2101">
        <f>CSV!K2100</f>
        <v>0</v>
      </c>
      <c r="G2101">
        <f>CSV!L2100</f>
        <v>0</v>
      </c>
      <c r="H2101" t="str">
        <f>IFERROR(VLOOKUP(G2101,Sheet3!B:C,2,0),"")</f>
        <v/>
      </c>
      <c r="I2101">
        <v>3</v>
      </c>
      <c r="K2101" t="e">
        <f>VLOOKUP(G2101,Sheet3!B:E,4,0)</f>
        <v>#N/A</v>
      </c>
      <c r="O2101" s="10" t="e">
        <f t="shared" si="32"/>
        <v>#N/A</v>
      </c>
      <c r="P2101" s="11" t="e">
        <f>VLOOKUP(C2101,DE_PARA!H:I,2,0)</f>
        <v>#N/A</v>
      </c>
      <c r="Q2101" s="11" t="e">
        <f>VLOOKUP(F2101,'BASE CONTATOS'!C:D,2,0)</f>
        <v>#N/A</v>
      </c>
    </row>
    <row r="2102" spans="2:17" hidden="1" x14ac:dyDescent="0.3">
      <c r="B2102">
        <f>CSV!M2101</f>
        <v>0</v>
      </c>
      <c r="C2102">
        <f>CSV!O2101</f>
        <v>0</v>
      </c>
      <c r="D2102" s="6">
        <f>CSV!P2101</f>
        <v>0</v>
      </c>
      <c r="F2102">
        <f>CSV!K2101</f>
        <v>0</v>
      </c>
      <c r="G2102">
        <f>CSV!L2101</f>
        <v>0</v>
      </c>
      <c r="H2102" t="str">
        <f>IFERROR(VLOOKUP(G2102,Sheet3!B:C,2,0),"")</f>
        <v/>
      </c>
      <c r="I2102">
        <v>1</v>
      </c>
      <c r="K2102" t="e">
        <f>VLOOKUP(G2102,Sheet3!B:E,4,0)</f>
        <v>#N/A</v>
      </c>
      <c r="O2102" s="10" t="e">
        <f t="shared" si="32"/>
        <v>#N/A</v>
      </c>
      <c r="P2102" s="11" t="e">
        <f>VLOOKUP(C2102,DE_PARA!H:I,2,0)</f>
        <v>#N/A</v>
      </c>
      <c r="Q2102" s="11" t="e">
        <f>VLOOKUP(F2102,'BASE CONTATOS'!C:D,2,0)</f>
        <v>#N/A</v>
      </c>
    </row>
    <row r="2103" spans="2:17" hidden="1" x14ac:dyDescent="0.3">
      <c r="B2103">
        <f>CSV!M2102</f>
        <v>0</v>
      </c>
      <c r="C2103">
        <f>CSV!O2102</f>
        <v>0</v>
      </c>
      <c r="D2103" s="6">
        <f>CSV!P2102</f>
        <v>0</v>
      </c>
      <c r="F2103">
        <f>CSV!K2102</f>
        <v>0</v>
      </c>
      <c r="G2103">
        <f>CSV!L2102</f>
        <v>0</v>
      </c>
      <c r="H2103" t="str">
        <f>IFERROR(VLOOKUP(G2103,Sheet3!B:C,2,0),"")</f>
        <v/>
      </c>
      <c r="I2103">
        <v>3</v>
      </c>
      <c r="K2103" t="e">
        <f>VLOOKUP(G2103,Sheet3!B:E,4,0)</f>
        <v>#N/A</v>
      </c>
      <c r="O2103" s="10" t="e">
        <f t="shared" si="32"/>
        <v>#N/A</v>
      </c>
      <c r="P2103" s="11" t="e">
        <f>VLOOKUP(C2103,DE_PARA!H:I,2,0)</f>
        <v>#N/A</v>
      </c>
      <c r="Q2103" s="11" t="e">
        <f>VLOOKUP(F2103,'BASE CONTATOS'!C:D,2,0)</f>
        <v>#N/A</v>
      </c>
    </row>
    <row r="2104" spans="2:17" hidden="1" x14ac:dyDescent="0.3">
      <c r="B2104">
        <f>CSV!M2103</f>
        <v>0</v>
      </c>
      <c r="C2104">
        <f>CSV!O2103</f>
        <v>0</v>
      </c>
      <c r="D2104" s="6">
        <f>CSV!P2103</f>
        <v>0</v>
      </c>
      <c r="F2104">
        <f>CSV!K2103</f>
        <v>0</v>
      </c>
      <c r="G2104">
        <f>CSV!L2103</f>
        <v>0</v>
      </c>
      <c r="H2104" t="str">
        <f>IFERROR(VLOOKUP(G2104,Sheet3!B:C,2,0),"")</f>
        <v/>
      </c>
      <c r="I2104">
        <v>1</v>
      </c>
      <c r="K2104" t="e">
        <f>VLOOKUP(G2104,Sheet3!B:E,4,0)</f>
        <v>#N/A</v>
      </c>
      <c r="O2104" s="10" t="e">
        <f t="shared" si="32"/>
        <v>#N/A</v>
      </c>
      <c r="P2104" s="11" t="e">
        <f>VLOOKUP(C2104,DE_PARA!H:I,2,0)</f>
        <v>#N/A</v>
      </c>
      <c r="Q2104" s="11" t="e">
        <f>VLOOKUP(F2104,'BASE CONTATOS'!C:D,2,0)</f>
        <v>#N/A</v>
      </c>
    </row>
    <row r="2105" spans="2:17" hidden="1" x14ac:dyDescent="0.3">
      <c r="B2105">
        <f>CSV!M2104</f>
        <v>0</v>
      </c>
      <c r="C2105">
        <f>CSV!O2104</f>
        <v>0</v>
      </c>
      <c r="D2105" s="6">
        <f>CSV!P2104</f>
        <v>0</v>
      </c>
      <c r="F2105">
        <f>CSV!K2104</f>
        <v>0</v>
      </c>
      <c r="G2105">
        <f>CSV!L2104</f>
        <v>0</v>
      </c>
      <c r="H2105" t="str">
        <f>IFERROR(VLOOKUP(G2105,Sheet3!B:C,2,0),"")</f>
        <v/>
      </c>
      <c r="I2105">
        <v>5</v>
      </c>
      <c r="K2105" t="e">
        <f>VLOOKUP(G2105,Sheet3!B:E,4,0)</f>
        <v>#N/A</v>
      </c>
      <c r="O2105" s="10" t="e">
        <f t="shared" si="32"/>
        <v>#N/A</v>
      </c>
      <c r="P2105" s="11" t="e">
        <f>VLOOKUP(C2105,DE_PARA!H:I,2,0)</f>
        <v>#N/A</v>
      </c>
      <c r="Q2105" s="11" t="e">
        <f>VLOOKUP(F2105,'BASE CONTATOS'!C:D,2,0)</f>
        <v>#N/A</v>
      </c>
    </row>
    <row r="2106" spans="2:17" hidden="1" x14ac:dyDescent="0.3">
      <c r="B2106">
        <f>CSV!M2105</f>
        <v>0</v>
      </c>
      <c r="C2106">
        <f>CSV!O2105</f>
        <v>0</v>
      </c>
      <c r="D2106" s="6">
        <f>CSV!P2105</f>
        <v>0</v>
      </c>
      <c r="F2106">
        <f>CSV!K2105</f>
        <v>0</v>
      </c>
      <c r="G2106">
        <f>CSV!L2105</f>
        <v>0</v>
      </c>
      <c r="H2106" t="str">
        <f>IFERROR(VLOOKUP(G2106,Sheet3!B:C,2,0),"")</f>
        <v/>
      </c>
      <c r="I2106">
        <v>10</v>
      </c>
      <c r="K2106" t="e">
        <f>VLOOKUP(G2106,Sheet3!B:E,4,0)</f>
        <v>#N/A</v>
      </c>
      <c r="O2106" s="10" t="e">
        <f t="shared" si="32"/>
        <v>#N/A</v>
      </c>
      <c r="P2106" s="11" t="e">
        <f>VLOOKUP(C2106,DE_PARA!H:I,2,0)</f>
        <v>#N/A</v>
      </c>
      <c r="Q2106" s="11" t="e">
        <f>VLOOKUP(F2106,'BASE CONTATOS'!C:D,2,0)</f>
        <v>#N/A</v>
      </c>
    </row>
    <row r="2107" spans="2:17" hidden="1" x14ac:dyDescent="0.3">
      <c r="B2107">
        <f>CSV!M2106</f>
        <v>0</v>
      </c>
      <c r="C2107">
        <f>CSV!O2106</f>
        <v>0</v>
      </c>
      <c r="D2107" s="6">
        <f>CSV!P2106</f>
        <v>0</v>
      </c>
      <c r="F2107">
        <f>CSV!K2106</f>
        <v>0</v>
      </c>
      <c r="G2107">
        <f>CSV!L2106</f>
        <v>0</v>
      </c>
      <c r="H2107" t="str">
        <f>IFERROR(VLOOKUP(G2107,Sheet3!B:C,2,0),"")</f>
        <v/>
      </c>
      <c r="I2107">
        <v>4</v>
      </c>
      <c r="K2107" t="e">
        <f>VLOOKUP(G2107,Sheet3!B:E,4,0)</f>
        <v>#N/A</v>
      </c>
      <c r="O2107" s="10" t="e">
        <f t="shared" si="32"/>
        <v>#N/A</v>
      </c>
      <c r="P2107" s="11" t="e">
        <f>VLOOKUP(C2107,DE_PARA!H:I,2,0)</f>
        <v>#N/A</v>
      </c>
      <c r="Q2107" s="11" t="e">
        <f>VLOOKUP(F2107,'BASE CONTATOS'!C:D,2,0)</f>
        <v>#N/A</v>
      </c>
    </row>
    <row r="2108" spans="2:17" hidden="1" x14ac:dyDescent="0.3">
      <c r="B2108">
        <f>CSV!M2107</f>
        <v>0</v>
      </c>
      <c r="C2108">
        <f>CSV!O2107</f>
        <v>0</v>
      </c>
      <c r="D2108" s="6">
        <f>CSV!P2107</f>
        <v>0</v>
      </c>
      <c r="F2108">
        <f>CSV!K2107</f>
        <v>0</v>
      </c>
      <c r="G2108">
        <f>CSV!L2107</f>
        <v>0</v>
      </c>
      <c r="H2108" t="str">
        <f>IFERROR(VLOOKUP(G2108,Sheet3!B:C,2,0),"")</f>
        <v/>
      </c>
      <c r="I2108">
        <v>3</v>
      </c>
      <c r="K2108" t="e">
        <f>VLOOKUP(G2108,Sheet3!B:E,4,0)</f>
        <v>#N/A</v>
      </c>
      <c r="O2108" s="10" t="e">
        <f t="shared" si="32"/>
        <v>#N/A</v>
      </c>
      <c r="P2108" s="11" t="e">
        <f>VLOOKUP(C2108,DE_PARA!H:I,2,0)</f>
        <v>#N/A</v>
      </c>
      <c r="Q2108" s="11" t="e">
        <f>VLOOKUP(F2108,'BASE CONTATOS'!C:D,2,0)</f>
        <v>#N/A</v>
      </c>
    </row>
    <row r="2109" spans="2:17" hidden="1" x14ac:dyDescent="0.3">
      <c r="B2109">
        <f>CSV!M2108</f>
        <v>0</v>
      </c>
      <c r="C2109">
        <f>CSV!O2108</f>
        <v>0</v>
      </c>
      <c r="D2109" s="6">
        <f>CSV!P2108</f>
        <v>0</v>
      </c>
      <c r="F2109">
        <f>CSV!K2108</f>
        <v>0</v>
      </c>
      <c r="G2109">
        <f>CSV!L2108</f>
        <v>0</v>
      </c>
      <c r="H2109" t="str">
        <f>IFERROR(VLOOKUP(G2109,Sheet3!B:C,2,0),"")</f>
        <v/>
      </c>
      <c r="I2109">
        <v>5</v>
      </c>
      <c r="K2109" t="e">
        <f>VLOOKUP(G2109,Sheet3!B:E,4,0)</f>
        <v>#N/A</v>
      </c>
      <c r="O2109" s="10" t="e">
        <f t="shared" si="32"/>
        <v>#N/A</v>
      </c>
      <c r="P2109" s="11" t="e">
        <f>VLOOKUP(C2109,DE_PARA!H:I,2,0)</f>
        <v>#N/A</v>
      </c>
      <c r="Q2109" s="11" t="e">
        <f>VLOOKUP(F2109,'BASE CONTATOS'!C:D,2,0)</f>
        <v>#N/A</v>
      </c>
    </row>
    <row r="2110" spans="2:17" hidden="1" x14ac:dyDescent="0.3">
      <c r="B2110">
        <f>CSV!M2109</f>
        <v>0</v>
      </c>
      <c r="C2110">
        <f>CSV!O2109</f>
        <v>0</v>
      </c>
      <c r="D2110" s="6">
        <f>CSV!P2109</f>
        <v>0</v>
      </c>
      <c r="F2110">
        <f>CSV!K2109</f>
        <v>0</v>
      </c>
      <c r="G2110">
        <f>CSV!L2109</f>
        <v>0</v>
      </c>
      <c r="H2110" t="str">
        <f>IFERROR(VLOOKUP(G2110,Sheet3!B:C,2,0),"")</f>
        <v/>
      </c>
      <c r="I2110">
        <v>2</v>
      </c>
      <c r="K2110" t="e">
        <f>VLOOKUP(G2110,Sheet3!B:E,4,0)</f>
        <v>#N/A</v>
      </c>
      <c r="O2110" s="10" t="e">
        <f t="shared" si="32"/>
        <v>#N/A</v>
      </c>
      <c r="P2110" s="11" t="e">
        <f>VLOOKUP(C2110,DE_PARA!H:I,2,0)</f>
        <v>#N/A</v>
      </c>
      <c r="Q2110" s="11" t="e">
        <f>VLOOKUP(F2110,'BASE CONTATOS'!C:D,2,0)</f>
        <v>#N/A</v>
      </c>
    </row>
    <row r="2111" spans="2:17" hidden="1" x14ac:dyDescent="0.3">
      <c r="B2111">
        <f>CSV!M2110</f>
        <v>0</v>
      </c>
      <c r="C2111">
        <f>CSV!O2110</f>
        <v>0</v>
      </c>
      <c r="D2111" s="6">
        <f>CSV!P2110</f>
        <v>0</v>
      </c>
      <c r="F2111">
        <f>CSV!K2110</f>
        <v>0</v>
      </c>
      <c r="G2111">
        <f>CSV!L2110</f>
        <v>0</v>
      </c>
      <c r="H2111" t="str">
        <f>IFERROR(VLOOKUP(G2111,Sheet3!B:C,2,0),"")</f>
        <v/>
      </c>
      <c r="I2111">
        <v>1</v>
      </c>
      <c r="K2111" t="e">
        <f>VLOOKUP(G2111,Sheet3!B:E,4,0)</f>
        <v>#N/A</v>
      </c>
      <c r="O2111" s="10" t="e">
        <f t="shared" si="32"/>
        <v>#N/A</v>
      </c>
      <c r="P2111" s="11" t="e">
        <f>VLOOKUP(C2111,DE_PARA!H:I,2,0)</f>
        <v>#N/A</v>
      </c>
      <c r="Q2111" s="11" t="e">
        <f>VLOOKUP(F2111,'BASE CONTATOS'!C:D,2,0)</f>
        <v>#N/A</v>
      </c>
    </row>
    <row r="2112" spans="2:17" hidden="1" x14ac:dyDescent="0.3">
      <c r="B2112">
        <f>CSV!M2111</f>
        <v>0</v>
      </c>
      <c r="C2112">
        <f>CSV!O2111</f>
        <v>0</v>
      </c>
      <c r="D2112" s="6">
        <f>CSV!P2111</f>
        <v>0</v>
      </c>
      <c r="F2112">
        <f>CSV!K2111</f>
        <v>0</v>
      </c>
      <c r="G2112">
        <f>CSV!L2111</f>
        <v>0</v>
      </c>
      <c r="H2112" t="str">
        <f>IFERROR(VLOOKUP(G2112,Sheet3!B:C,2,0),"")</f>
        <v/>
      </c>
      <c r="I2112">
        <v>3</v>
      </c>
      <c r="K2112" t="e">
        <f>VLOOKUP(G2112,Sheet3!B:E,4,0)</f>
        <v>#N/A</v>
      </c>
      <c r="O2112" s="10" t="e">
        <f t="shared" si="32"/>
        <v>#N/A</v>
      </c>
      <c r="P2112" s="11" t="e">
        <f>VLOOKUP(C2112,DE_PARA!H:I,2,0)</f>
        <v>#N/A</v>
      </c>
      <c r="Q2112" s="11" t="e">
        <f>VLOOKUP(F2112,'BASE CONTATOS'!C:D,2,0)</f>
        <v>#N/A</v>
      </c>
    </row>
    <row r="2113" spans="2:17" hidden="1" x14ac:dyDescent="0.3">
      <c r="B2113">
        <f>CSV!M2112</f>
        <v>0</v>
      </c>
      <c r="C2113">
        <f>CSV!O2112</f>
        <v>0</v>
      </c>
      <c r="D2113" s="6">
        <f>CSV!P2112</f>
        <v>0</v>
      </c>
      <c r="F2113">
        <f>CSV!K2112</f>
        <v>0</v>
      </c>
      <c r="G2113">
        <f>CSV!L2112</f>
        <v>0</v>
      </c>
      <c r="H2113" t="str">
        <f>IFERROR(VLOOKUP(G2113,Sheet3!B:C,2,0),"")</f>
        <v/>
      </c>
      <c r="I2113">
        <v>9</v>
      </c>
      <c r="K2113" t="e">
        <f>VLOOKUP(G2113,Sheet3!B:E,4,0)</f>
        <v>#N/A</v>
      </c>
      <c r="O2113" s="10" t="e">
        <f t="shared" si="32"/>
        <v>#N/A</v>
      </c>
      <c r="P2113" s="11" t="e">
        <f>VLOOKUP(C2113,DE_PARA!H:I,2,0)</f>
        <v>#N/A</v>
      </c>
      <c r="Q2113" s="11" t="e">
        <f>VLOOKUP(F2113,'BASE CONTATOS'!C:D,2,0)</f>
        <v>#N/A</v>
      </c>
    </row>
    <row r="2114" spans="2:17" hidden="1" x14ac:dyDescent="0.3">
      <c r="B2114">
        <f>CSV!M2113</f>
        <v>0</v>
      </c>
      <c r="C2114">
        <f>CSV!O2113</f>
        <v>0</v>
      </c>
      <c r="D2114" s="6">
        <f>CSV!P2113</f>
        <v>0</v>
      </c>
      <c r="F2114">
        <f>CSV!K2113</f>
        <v>0</v>
      </c>
      <c r="G2114">
        <f>CSV!L2113</f>
        <v>0</v>
      </c>
      <c r="H2114" t="str">
        <f>IFERROR(VLOOKUP(G2114,Sheet3!B:C,2,0),"")</f>
        <v/>
      </c>
      <c r="I2114">
        <v>7</v>
      </c>
      <c r="K2114" t="e">
        <f>VLOOKUP(G2114,Sheet3!B:E,4,0)</f>
        <v>#N/A</v>
      </c>
      <c r="O2114" s="10" t="e">
        <f t="shared" si="32"/>
        <v>#N/A</v>
      </c>
      <c r="P2114" s="11" t="e">
        <f>VLOOKUP(C2114,DE_PARA!H:I,2,0)</f>
        <v>#N/A</v>
      </c>
      <c r="Q2114" s="11" t="e">
        <f>VLOOKUP(F2114,'BASE CONTATOS'!C:D,2,0)</f>
        <v>#N/A</v>
      </c>
    </row>
    <row r="2115" spans="2:17" hidden="1" x14ac:dyDescent="0.3">
      <c r="B2115">
        <f>CSV!M2114</f>
        <v>0</v>
      </c>
      <c r="C2115">
        <f>CSV!O2114</f>
        <v>0</v>
      </c>
      <c r="D2115" s="6">
        <f>CSV!P2114</f>
        <v>0</v>
      </c>
      <c r="F2115">
        <f>CSV!K2114</f>
        <v>0</v>
      </c>
      <c r="G2115">
        <f>CSV!L2114</f>
        <v>0</v>
      </c>
      <c r="H2115" t="str">
        <f>IFERROR(VLOOKUP(G2115,Sheet3!B:C,2,0),"")</f>
        <v/>
      </c>
      <c r="I2115">
        <v>8</v>
      </c>
      <c r="K2115" t="e">
        <f>VLOOKUP(G2115,Sheet3!B:E,4,0)</f>
        <v>#N/A</v>
      </c>
      <c r="O2115" s="10" t="e">
        <f t="shared" ref="O2115:O2178" si="33">IF(K2115&gt;0,K2115,"PENDENTE")</f>
        <v>#N/A</v>
      </c>
      <c r="P2115" s="11" t="e">
        <f>VLOOKUP(C2115,DE_PARA!H:I,2,0)</f>
        <v>#N/A</v>
      </c>
      <c r="Q2115" s="11" t="e">
        <f>VLOOKUP(F2115,'BASE CONTATOS'!C:D,2,0)</f>
        <v>#N/A</v>
      </c>
    </row>
    <row r="2116" spans="2:17" hidden="1" x14ac:dyDescent="0.3">
      <c r="B2116">
        <f>CSV!M2115</f>
        <v>0</v>
      </c>
      <c r="C2116">
        <f>CSV!O2115</f>
        <v>0</v>
      </c>
      <c r="D2116" s="6">
        <f>CSV!P2115</f>
        <v>0</v>
      </c>
      <c r="F2116">
        <f>CSV!K2115</f>
        <v>0</v>
      </c>
      <c r="G2116">
        <f>CSV!L2115</f>
        <v>0</v>
      </c>
      <c r="H2116" t="str">
        <f>IFERROR(VLOOKUP(G2116,Sheet3!B:C,2,0),"")</f>
        <v/>
      </c>
      <c r="I2116">
        <v>2</v>
      </c>
      <c r="K2116" t="e">
        <f>VLOOKUP(G2116,Sheet3!B:E,4,0)</f>
        <v>#N/A</v>
      </c>
      <c r="O2116" s="10" t="e">
        <f t="shared" si="33"/>
        <v>#N/A</v>
      </c>
      <c r="P2116" s="11" t="e">
        <f>VLOOKUP(C2116,DE_PARA!H:I,2,0)</f>
        <v>#N/A</v>
      </c>
      <c r="Q2116" s="11" t="e">
        <f>VLOOKUP(F2116,'BASE CONTATOS'!C:D,2,0)</f>
        <v>#N/A</v>
      </c>
    </row>
    <row r="2117" spans="2:17" hidden="1" x14ac:dyDescent="0.3">
      <c r="B2117">
        <f>CSV!M2116</f>
        <v>0</v>
      </c>
      <c r="C2117">
        <f>CSV!O2116</f>
        <v>0</v>
      </c>
      <c r="D2117" s="6">
        <f>CSV!P2116</f>
        <v>0</v>
      </c>
      <c r="F2117">
        <f>CSV!K2116</f>
        <v>0</v>
      </c>
      <c r="G2117">
        <f>CSV!L2116</f>
        <v>0</v>
      </c>
      <c r="H2117" t="str">
        <f>IFERROR(VLOOKUP(G2117,Sheet3!B:C,2,0),"")</f>
        <v/>
      </c>
      <c r="I2117">
        <v>10</v>
      </c>
      <c r="K2117" t="e">
        <f>VLOOKUP(G2117,Sheet3!B:E,4,0)</f>
        <v>#N/A</v>
      </c>
      <c r="O2117" s="10" t="e">
        <f t="shared" si="33"/>
        <v>#N/A</v>
      </c>
      <c r="P2117" s="11" t="e">
        <f>VLOOKUP(C2117,DE_PARA!H:I,2,0)</f>
        <v>#N/A</v>
      </c>
      <c r="Q2117" s="11" t="e">
        <f>VLOOKUP(F2117,'BASE CONTATOS'!C:D,2,0)</f>
        <v>#N/A</v>
      </c>
    </row>
    <row r="2118" spans="2:17" hidden="1" x14ac:dyDescent="0.3">
      <c r="B2118">
        <f>CSV!M2117</f>
        <v>0</v>
      </c>
      <c r="C2118">
        <f>CSV!O2117</f>
        <v>0</v>
      </c>
      <c r="D2118" s="6">
        <f>CSV!P2117</f>
        <v>0</v>
      </c>
      <c r="F2118">
        <f>CSV!K2117</f>
        <v>0</v>
      </c>
      <c r="G2118">
        <f>CSV!L2117</f>
        <v>0</v>
      </c>
      <c r="H2118" t="str">
        <f>IFERROR(VLOOKUP(G2118,Sheet3!B:C,2,0),"")</f>
        <v/>
      </c>
      <c r="I2118">
        <v>5</v>
      </c>
      <c r="K2118" t="e">
        <f>VLOOKUP(G2118,Sheet3!B:E,4,0)</f>
        <v>#N/A</v>
      </c>
      <c r="O2118" s="10" t="e">
        <f t="shared" si="33"/>
        <v>#N/A</v>
      </c>
      <c r="P2118" s="11" t="e">
        <f>VLOOKUP(C2118,DE_PARA!H:I,2,0)</f>
        <v>#N/A</v>
      </c>
      <c r="Q2118" s="11" t="e">
        <f>VLOOKUP(F2118,'BASE CONTATOS'!C:D,2,0)</f>
        <v>#N/A</v>
      </c>
    </row>
    <row r="2119" spans="2:17" hidden="1" x14ac:dyDescent="0.3">
      <c r="B2119">
        <f>CSV!M2118</f>
        <v>0</v>
      </c>
      <c r="C2119">
        <f>CSV!O2118</f>
        <v>0</v>
      </c>
      <c r="D2119" s="6">
        <f>CSV!P2118</f>
        <v>0</v>
      </c>
      <c r="F2119">
        <f>CSV!K2118</f>
        <v>0</v>
      </c>
      <c r="G2119">
        <f>CSV!L2118</f>
        <v>0</v>
      </c>
      <c r="H2119" t="str">
        <f>IFERROR(VLOOKUP(G2119,Sheet3!B:C,2,0),"")</f>
        <v/>
      </c>
      <c r="I2119">
        <v>10</v>
      </c>
      <c r="K2119" t="e">
        <f>VLOOKUP(G2119,Sheet3!B:E,4,0)</f>
        <v>#N/A</v>
      </c>
      <c r="O2119" s="10" t="e">
        <f t="shared" si="33"/>
        <v>#N/A</v>
      </c>
      <c r="P2119" s="11" t="e">
        <f>VLOOKUP(C2119,DE_PARA!H:I,2,0)</f>
        <v>#N/A</v>
      </c>
      <c r="Q2119" s="11" t="e">
        <f>VLOOKUP(F2119,'BASE CONTATOS'!C:D,2,0)</f>
        <v>#N/A</v>
      </c>
    </row>
    <row r="2120" spans="2:17" hidden="1" x14ac:dyDescent="0.3">
      <c r="B2120">
        <f>CSV!M2119</f>
        <v>0</v>
      </c>
      <c r="C2120">
        <f>CSV!O2119</f>
        <v>0</v>
      </c>
      <c r="D2120" s="6">
        <f>CSV!P2119</f>
        <v>0</v>
      </c>
      <c r="F2120">
        <f>CSV!K2119</f>
        <v>0</v>
      </c>
      <c r="G2120">
        <f>CSV!L2119</f>
        <v>0</v>
      </c>
      <c r="H2120" t="str">
        <f>IFERROR(VLOOKUP(G2120,Sheet3!B:C,2,0),"")</f>
        <v/>
      </c>
      <c r="I2120">
        <v>10</v>
      </c>
      <c r="K2120" t="e">
        <f>VLOOKUP(G2120,Sheet3!B:E,4,0)</f>
        <v>#N/A</v>
      </c>
      <c r="O2120" s="10" t="e">
        <f t="shared" si="33"/>
        <v>#N/A</v>
      </c>
      <c r="P2120" s="11" t="e">
        <f>VLOOKUP(C2120,DE_PARA!H:I,2,0)</f>
        <v>#N/A</v>
      </c>
      <c r="Q2120" s="11" t="e">
        <f>VLOOKUP(F2120,'BASE CONTATOS'!C:D,2,0)</f>
        <v>#N/A</v>
      </c>
    </row>
    <row r="2121" spans="2:17" hidden="1" x14ac:dyDescent="0.3">
      <c r="B2121">
        <f>CSV!M2120</f>
        <v>0</v>
      </c>
      <c r="C2121">
        <f>CSV!O2120</f>
        <v>0</v>
      </c>
      <c r="D2121" s="6">
        <f>CSV!P2120</f>
        <v>0</v>
      </c>
      <c r="F2121">
        <f>CSV!K2120</f>
        <v>0</v>
      </c>
      <c r="G2121">
        <f>CSV!L2120</f>
        <v>0</v>
      </c>
      <c r="H2121" t="str">
        <f>IFERROR(VLOOKUP(G2121,Sheet3!B:C,2,0),"")</f>
        <v/>
      </c>
      <c r="I2121">
        <v>10</v>
      </c>
      <c r="K2121" t="e">
        <f>VLOOKUP(G2121,Sheet3!B:E,4,0)</f>
        <v>#N/A</v>
      </c>
      <c r="O2121" s="10" t="e">
        <f t="shared" si="33"/>
        <v>#N/A</v>
      </c>
      <c r="P2121" s="11" t="e">
        <f>VLOOKUP(C2121,DE_PARA!H:I,2,0)</f>
        <v>#N/A</v>
      </c>
      <c r="Q2121" s="11" t="e">
        <f>VLOOKUP(F2121,'BASE CONTATOS'!C:D,2,0)</f>
        <v>#N/A</v>
      </c>
    </row>
    <row r="2122" spans="2:17" hidden="1" x14ac:dyDescent="0.3">
      <c r="B2122">
        <f>CSV!M2121</f>
        <v>0</v>
      </c>
      <c r="C2122">
        <f>CSV!O2121</f>
        <v>0</v>
      </c>
      <c r="D2122" s="6">
        <f>CSV!P2121</f>
        <v>0</v>
      </c>
      <c r="F2122">
        <f>CSV!K2121</f>
        <v>0</v>
      </c>
      <c r="G2122">
        <f>CSV!L2121</f>
        <v>0</v>
      </c>
      <c r="H2122" t="str">
        <f>IFERROR(VLOOKUP(G2122,Sheet3!B:C,2,0),"")</f>
        <v/>
      </c>
      <c r="I2122">
        <v>8</v>
      </c>
      <c r="K2122" t="e">
        <f>VLOOKUP(G2122,Sheet3!B:E,4,0)</f>
        <v>#N/A</v>
      </c>
      <c r="O2122" s="10" t="e">
        <f t="shared" si="33"/>
        <v>#N/A</v>
      </c>
      <c r="P2122" s="11" t="e">
        <f>VLOOKUP(C2122,DE_PARA!H:I,2,0)</f>
        <v>#N/A</v>
      </c>
      <c r="Q2122" s="11" t="e">
        <f>VLOOKUP(F2122,'BASE CONTATOS'!C:D,2,0)</f>
        <v>#N/A</v>
      </c>
    </row>
    <row r="2123" spans="2:17" hidden="1" x14ac:dyDescent="0.3">
      <c r="B2123">
        <f>CSV!M2122</f>
        <v>0</v>
      </c>
      <c r="C2123">
        <f>CSV!O2122</f>
        <v>0</v>
      </c>
      <c r="D2123" s="6">
        <f>CSV!P2122</f>
        <v>0</v>
      </c>
      <c r="F2123">
        <f>CSV!K2122</f>
        <v>0</v>
      </c>
      <c r="G2123">
        <f>CSV!L2122</f>
        <v>0</v>
      </c>
      <c r="H2123" t="str">
        <f>IFERROR(VLOOKUP(G2123,Sheet3!B:C,2,0),"")</f>
        <v/>
      </c>
      <c r="I2123">
        <v>10</v>
      </c>
      <c r="K2123" t="e">
        <f>VLOOKUP(G2123,Sheet3!B:E,4,0)</f>
        <v>#N/A</v>
      </c>
      <c r="O2123" s="10" t="e">
        <f t="shared" si="33"/>
        <v>#N/A</v>
      </c>
      <c r="P2123" s="11" t="e">
        <f>VLOOKUP(C2123,DE_PARA!H:I,2,0)</f>
        <v>#N/A</v>
      </c>
      <c r="Q2123" s="11" t="e">
        <f>VLOOKUP(F2123,'BASE CONTATOS'!C:D,2,0)</f>
        <v>#N/A</v>
      </c>
    </row>
    <row r="2124" spans="2:17" hidden="1" x14ac:dyDescent="0.3">
      <c r="B2124">
        <f>CSV!M2123</f>
        <v>0</v>
      </c>
      <c r="C2124">
        <f>CSV!O2123</f>
        <v>0</v>
      </c>
      <c r="D2124" s="6">
        <f>CSV!P2123</f>
        <v>0</v>
      </c>
      <c r="F2124">
        <f>CSV!K2123</f>
        <v>0</v>
      </c>
      <c r="G2124">
        <f>CSV!L2123</f>
        <v>0</v>
      </c>
      <c r="H2124" t="str">
        <f>IFERROR(VLOOKUP(G2124,Sheet3!B:C,2,0),"")</f>
        <v/>
      </c>
      <c r="I2124">
        <v>7</v>
      </c>
      <c r="K2124" t="e">
        <f>VLOOKUP(G2124,Sheet3!B:E,4,0)</f>
        <v>#N/A</v>
      </c>
      <c r="O2124" s="10" t="e">
        <f t="shared" si="33"/>
        <v>#N/A</v>
      </c>
      <c r="P2124" s="11" t="e">
        <f>VLOOKUP(C2124,DE_PARA!H:I,2,0)</f>
        <v>#N/A</v>
      </c>
      <c r="Q2124" s="11" t="e">
        <f>VLOOKUP(F2124,'BASE CONTATOS'!C:D,2,0)</f>
        <v>#N/A</v>
      </c>
    </row>
    <row r="2125" spans="2:17" hidden="1" x14ac:dyDescent="0.3">
      <c r="B2125">
        <f>CSV!M2124</f>
        <v>0</v>
      </c>
      <c r="C2125">
        <f>CSV!O2124</f>
        <v>0</v>
      </c>
      <c r="D2125" s="6">
        <f>CSV!P2124</f>
        <v>0</v>
      </c>
      <c r="F2125">
        <f>CSV!K2124</f>
        <v>0</v>
      </c>
      <c r="G2125">
        <f>CSV!L2124</f>
        <v>0</v>
      </c>
      <c r="H2125" t="str">
        <f>IFERROR(VLOOKUP(G2125,Sheet3!B:C,2,0),"")</f>
        <v/>
      </c>
      <c r="I2125">
        <v>1</v>
      </c>
      <c r="K2125" t="e">
        <f>VLOOKUP(G2125,Sheet3!B:E,4,0)</f>
        <v>#N/A</v>
      </c>
      <c r="O2125" s="10" t="e">
        <f t="shared" si="33"/>
        <v>#N/A</v>
      </c>
      <c r="P2125" s="11" t="e">
        <f>VLOOKUP(C2125,DE_PARA!H:I,2,0)</f>
        <v>#N/A</v>
      </c>
      <c r="Q2125" s="11" t="e">
        <f>VLOOKUP(F2125,'BASE CONTATOS'!C:D,2,0)</f>
        <v>#N/A</v>
      </c>
    </row>
    <row r="2126" spans="2:17" hidden="1" x14ac:dyDescent="0.3">
      <c r="B2126">
        <f>CSV!M2125</f>
        <v>0</v>
      </c>
      <c r="C2126">
        <f>CSV!O2125</f>
        <v>0</v>
      </c>
      <c r="D2126" s="6">
        <f>CSV!P2125</f>
        <v>0</v>
      </c>
      <c r="F2126">
        <f>CSV!K2125</f>
        <v>0</v>
      </c>
      <c r="G2126">
        <f>CSV!L2125</f>
        <v>0</v>
      </c>
      <c r="H2126" t="str">
        <f>IFERROR(VLOOKUP(G2126,Sheet3!B:C,2,0),"")</f>
        <v/>
      </c>
      <c r="I2126">
        <v>10</v>
      </c>
      <c r="K2126" t="e">
        <f>VLOOKUP(G2126,Sheet3!B:E,4,0)</f>
        <v>#N/A</v>
      </c>
      <c r="O2126" s="10" t="e">
        <f t="shared" si="33"/>
        <v>#N/A</v>
      </c>
      <c r="P2126" s="11" t="e">
        <f>VLOOKUP(C2126,DE_PARA!H:I,2,0)</f>
        <v>#N/A</v>
      </c>
      <c r="Q2126" s="11" t="e">
        <f>VLOOKUP(F2126,'BASE CONTATOS'!C:D,2,0)</f>
        <v>#N/A</v>
      </c>
    </row>
    <row r="2127" spans="2:17" hidden="1" x14ac:dyDescent="0.3">
      <c r="B2127">
        <f>CSV!M2126</f>
        <v>0</v>
      </c>
      <c r="C2127">
        <f>CSV!O2126</f>
        <v>0</v>
      </c>
      <c r="D2127" s="6">
        <f>CSV!P2126</f>
        <v>0</v>
      </c>
      <c r="F2127">
        <f>CSV!K2126</f>
        <v>0</v>
      </c>
      <c r="G2127">
        <f>CSV!L2126</f>
        <v>0</v>
      </c>
      <c r="H2127" t="str">
        <f>IFERROR(VLOOKUP(G2127,Sheet3!B:C,2,0),"")</f>
        <v/>
      </c>
      <c r="I2127">
        <v>2</v>
      </c>
      <c r="K2127" t="e">
        <f>VLOOKUP(G2127,Sheet3!B:E,4,0)</f>
        <v>#N/A</v>
      </c>
      <c r="O2127" s="10" t="e">
        <f t="shared" si="33"/>
        <v>#N/A</v>
      </c>
      <c r="P2127" s="11" t="e">
        <f>VLOOKUP(C2127,DE_PARA!H:I,2,0)</f>
        <v>#N/A</v>
      </c>
      <c r="Q2127" s="11" t="e">
        <f>VLOOKUP(F2127,'BASE CONTATOS'!C:D,2,0)</f>
        <v>#N/A</v>
      </c>
    </row>
    <row r="2128" spans="2:17" hidden="1" x14ac:dyDescent="0.3">
      <c r="B2128">
        <f>CSV!M2127</f>
        <v>0</v>
      </c>
      <c r="C2128">
        <f>CSV!O2127</f>
        <v>0</v>
      </c>
      <c r="D2128" s="6">
        <f>CSV!P2127</f>
        <v>0</v>
      </c>
      <c r="F2128">
        <f>CSV!K2127</f>
        <v>0</v>
      </c>
      <c r="G2128">
        <f>CSV!L2127</f>
        <v>0</v>
      </c>
      <c r="H2128" t="str">
        <f>IFERROR(VLOOKUP(G2128,Sheet3!B:C,2,0),"")</f>
        <v/>
      </c>
      <c r="I2128">
        <v>5</v>
      </c>
      <c r="K2128" t="e">
        <f>VLOOKUP(G2128,Sheet3!B:E,4,0)</f>
        <v>#N/A</v>
      </c>
      <c r="O2128" s="10" t="e">
        <f t="shared" si="33"/>
        <v>#N/A</v>
      </c>
      <c r="P2128" s="11" t="e">
        <f>VLOOKUP(C2128,DE_PARA!H:I,2,0)</f>
        <v>#N/A</v>
      </c>
      <c r="Q2128" s="11" t="e">
        <f>VLOOKUP(F2128,'BASE CONTATOS'!C:D,2,0)</f>
        <v>#N/A</v>
      </c>
    </row>
    <row r="2129" spans="2:17" hidden="1" x14ac:dyDescent="0.3">
      <c r="B2129">
        <f>CSV!M2128</f>
        <v>0</v>
      </c>
      <c r="C2129">
        <f>CSV!O2128</f>
        <v>0</v>
      </c>
      <c r="D2129" s="6">
        <f>CSV!P2128</f>
        <v>0</v>
      </c>
      <c r="F2129">
        <f>CSV!K2128</f>
        <v>0</v>
      </c>
      <c r="G2129">
        <f>CSV!L2128</f>
        <v>0</v>
      </c>
      <c r="H2129" t="str">
        <f>IFERROR(VLOOKUP(G2129,Sheet3!B:C,2,0),"")</f>
        <v/>
      </c>
      <c r="I2129">
        <v>7</v>
      </c>
      <c r="K2129" t="e">
        <f>VLOOKUP(G2129,Sheet3!B:E,4,0)</f>
        <v>#N/A</v>
      </c>
      <c r="O2129" s="10" t="e">
        <f t="shared" si="33"/>
        <v>#N/A</v>
      </c>
      <c r="P2129" s="11" t="e">
        <f>VLOOKUP(C2129,DE_PARA!H:I,2,0)</f>
        <v>#N/A</v>
      </c>
      <c r="Q2129" s="11" t="e">
        <f>VLOOKUP(F2129,'BASE CONTATOS'!C:D,2,0)</f>
        <v>#N/A</v>
      </c>
    </row>
    <row r="2130" spans="2:17" hidden="1" x14ac:dyDescent="0.3">
      <c r="B2130">
        <f>CSV!M2129</f>
        <v>0</v>
      </c>
      <c r="C2130">
        <f>CSV!O2129</f>
        <v>0</v>
      </c>
      <c r="D2130" s="6">
        <f>CSV!P2129</f>
        <v>0</v>
      </c>
      <c r="F2130">
        <f>CSV!K2129</f>
        <v>0</v>
      </c>
      <c r="G2130">
        <f>CSV!L2129</f>
        <v>0</v>
      </c>
      <c r="H2130" t="str">
        <f>IFERROR(VLOOKUP(G2130,Sheet3!B:C,2,0),"")</f>
        <v/>
      </c>
      <c r="I2130">
        <v>7</v>
      </c>
      <c r="K2130" t="e">
        <f>VLOOKUP(G2130,Sheet3!B:E,4,0)</f>
        <v>#N/A</v>
      </c>
      <c r="O2130" s="10" t="e">
        <f t="shared" si="33"/>
        <v>#N/A</v>
      </c>
      <c r="P2130" s="11" t="e">
        <f>VLOOKUP(C2130,DE_PARA!H:I,2,0)</f>
        <v>#N/A</v>
      </c>
      <c r="Q2130" s="11" t="e">
        <f>VLOOKUP(F2130,'BASE CONTATOS'!C:D,2,0)</f>
        <v>#N/A</v>
      </c>
    </row>
    <row r="2131" spans="2:17" hidden="1" x14ac:dyDescent="0.3">
      <c r="B2131">
        <f>CSV!M2130</f>
        <v>0</v>
      </c>
      <c r="C2131">
        <f>CSV!O2130</f>
        <v>0</v>
      </c>
      <c r="D2131" s="6">
        <f>CSV!P2130</f>
        <v>0</v>
      </c>
      <c r="F2131">
        <f>CSV!K2130</f>
        <v>0</v>
      </c>
      <c r="G2131">
        <f>CSV!L2130</f>
        <v>0</v>
      </c>
      <c r="H2131" t="str">
        <f>IFERROR(VLOOKUP(G2131,Sheet3!B:C,2,0),"")</f>
        <v/>
      </c>
      <c r="I2131">
        <v>9</v>
      </c>
      <c r="K2131" t="e">
        <f>VLOOKUP(G2131,Sheet3!B:E,4,0)</f>
        <v>#N/A</v>
      </c>
      <c r="O2131" s="10" t="e">
        <f t="shared" si="33"/>
        <v>#N/A</v>
      </c>
      <c r="P2131" s="11" t="e">
        <f>VLOOKUP(C2131,DE_PARA!H:I,2,0)</f>
        <v>#N/A</v>
      </c>
      <c r="Q2131" s="11" t="e">
        <f>VLOOKUP(F2131,'BASE CONTATOS'!C:D,2,0)</f>
        <v>#N/A</v>
      </c>
    </row>
    <row r="2132" spans="2:17" hidden="1" x14ac:dyDescent="0.3">
      <c r="B2132">
        <f>CSV!M2131</f>
        <v>0</v>
      </c>
      <c r="C2132">
        <f>CSV!O2131</f>
        <v>0</v>
      </c>
      <c r="D2132" s="6">
        <f>CSV!P2131</f>
        <v>0</v>
      </c>
      <c r="F2132">
        <f>CSV!K2131</f>
        <v>0</v>
      </c>
      <c r="G2132">
        <f>CSV!L2131</f>
        <v>0</v>
      </c>
      <c r="H2132" t="str">
        <f>IFERROR(VLOOKUP(G2132,Sheet3!B:C,2,0),"")</f>
        <v/>
      </c>
      <c r="I2132">
        <v>6</v>
      </c>
      <c r="K2132" t="e">
        <f>VLOOKUP(G2132,Sheet3!B:E,4,0)</f>
        <v>#N/A</v>
      </c>
      <c r="O2132" s="10" t="e">
        <f t="shared" si="33"/>
        <v>#N/A</v>
      </c>
      <c r="P2132" s="11" t="e">
        <f>VLOOKUP(C2132,DE_PARA!H:I,2,0)</f>
        <v>#N/A</v>
      </c>
      <c r="Q2132" s="11" t="e">
        <f>VLOOKUP(F2132,'BASE CONTATOS'!C:D,2,0)</f>
        <v>#N/A</v>
      </c>
    </row>
    <row r="2133" spans="2:17" hidden="1" x14ac:dyDescent="0.3">
      <c r="B2133">
        <f>CSV!M2132</f>
        <v>0</v>
      </c>
      <c r="C2133">
        <f>CSV!O2132</f>
        <v>0</v>
      </c>
      <c r="D2133" s="6">
        <f>CSV!P2132</f>
        <v>0</v>
      </c>
      <c r="F2133">
        <f>CSV!K2132</f>
        <v>0</v>
      </c>
      <c r="G2133">
        <f>CSV!L2132</f>
        <v>0</v>
      </c>
      <c r="H2133" t="str">
        <f>IFERROR(VLOOKUP(G2133,Sheet3!B:C,2,0),"")</f>
        <v/>
      </c>
      <c r="I2133">
        <v>1</v>
      </c>
      <c r="K2133" t="e">
        <f>VLOOKUP(G2133,Sheet3!B:E,4,0)</f>
        <v>#N/A</v>
      </c>
      <c r="O2133" s="10" t="e">
        <f t="shared" si="33"/>
        <v>#N/A</v>
      </c>
      <c r="P2133" s="11" t="e">
        <f>VLOOKUP(C2133,DE_PARA!H:I,2,0)</f>
        <v>#N/A</v>
      </c>
      <c r="Q2133" s="11" t="e">
        <f>VLOOKUP(F2133,'BASE CONTATOS'!C:D,2,0)</f>
        <v>#N/A</v>
      </c>
    </row>
    <row r="2134" spans="2:17" hidden="1" x14ac:dyDescent="0.3">
      <c r="B2134">
        <f>CSV!M2133</f>
        <v>0</v>
      </c>
      <c r="C2134">
        <f>CSV!O2133</f>
        <v>0</v>
      </c>
      <c r="D2134" s="6">
        <f>CSV!P2133</f>
        <v>0</v>
      </c>
      <c r="F2134">
        <f>CSV!K2133</f>
        <v>0</v>
      </c>
      <c r="G2134">
        <f>CSV!L2133</f>
        <v>0</v>
      </c>
      <c r="H2134" t="str">
        <f>IFERROR(VLOOKUP(G2134,Sheet3!B:C,2,0),"")</f>
        <v/>
      </c>
      <c r="I2134">
        <v>10</v>
      </c>
      <c r="K2134" t="e">
        <f>VLOOKUP(G2134,Sheet3!B:E,4,0)</f>
        <v>#N/A</v>
      </c>
      <c r="O2134" s="10" t="e">
        <f t="shared" si="33"/>
        <v>#N/A</v>
      </c>
      <c r="P2134" s="11" t="e">
        <f>VLOOKUP(C2134,DE_PARA!H:I,2,0)</f>
        <v>#N/A</v>
      </c>
      <c r="Q2134" s="11" t="e">
        <f>VLOOKUP(F2134,'BASE CONTATOS'!C:D,2,0)</f>
        <v>#N/A</v>
      </c>
    </row>
    <row r="2135" spans="2:17" hidden="1" x14ac:dyDescent="0.3">
      <c r="B2135">
        <f>CSV!M2134</f>
        <v>0</v>
      </c>
      <c r="C2135">
        <f>CSV!O2134</f>
        <v>0</v>
      </c>
      <c r="D2135" s="6">
        <f>CSV!P2134</f>
        <v>0</v>
      </c>
      <c r="F2135">
        <f>CSV!K2134</f>
        <v>0</v>
      </c>
      <c r="G2135">
        <f>CSV!L2134</f>
        <v>0</v>
      </c>
      <c r="H2135" t="str">
        <f>IFERROR(VLOOKUP(G2135,Sheet3!B:C,2,0),"")</f>
        <v/>
      </c>
      <c r="I2135">
        <v>8</v>
      </c>
      <c r="K2135" t="e">
        <f>VLOOKUP(G2135,Sheet3!B:E,4,0)</f>
        <v>#N/A</v>
      </c>
      <c r="O2135" s="10" t="e">
        <f t="shared" si="33"/>
        <v>#N/A</v>
      </c>
      <c r="P2135" s="11" t="e">
        <f>VLOOKUP(C2135,DE_PARA!H:I,2,0)</f>
        <v>#N/A</v>
      </c>
      <c r="Q2135" s="11" t="e">
        <f>VLOOKUP(F2135,'BASE CONTATOS'!C:D,2,0)</f>
        <v>#N/A</v>
      </c>
    </row>
    <row r="2136" spans="2:17" hidden="1" x14ac:dyDescent="0.3">
      <c r="B2136">
        <f>CSV!M2135</f>
        <v>0</v>
      </c>
      <c r="C2136">
        <f>CSV!O2135</f>
        <v>0</v>
      </c>
      <c r="D2136" s="6">
        <f>CSV!P2135</f>
        <v>0</v>
      </c>
      <c r="F2136">
        <f>CSV!K2135</f>
        <v>0</v>
      </c>
      <c r="G2136">
        <f>CSV!L2135</f>
        <v>0</v>
      </c>
      <c r="H2136" t="str">
        <f>IFERROR(VLOOKUP(G2136,Sheet3!B:C,2,0),"")</f>
        <v/>
      </c>
      <c r="I2136">
        <v>10</v>
      </c>
      <c r="K2136" t="e">
        <f>VLOOKUP(G2136,Sheet3!B:E,4,0)</f>
        <v>#N/A</v>
      </c>
      <c r="O2136" s="10" t="e">
        <f t="shared" si="33"/>
        <v>#N/A</v>
      </c>
      <c r="P2136" s="11" t="e">
        <f>VLOOKUP(C2136,DE_PARA!H:I,2,0)</f>
        <v>#N/A</v>
      </c>
      <c r="Q2136" s="11" t="e">
        <f>VLOOKUP(F2136,'BASE CONTATOS'!C:D,2,0)</f>
        <v>#N/A</v>
      </c>
    </row>
    <row r="2137" spans="2:17" hidden="1" x14ac:dyDescent="0.3">
      <c r="B2137">
        <f>CSV!M2136</f>
        <v>0</v>
      </c>
      <c r="C2137">
        <f>CSV!O2136</f>
        <v>0</v>
      </c>
      <c r="D2137" s="6">
        <f>CSV!P2136</f>
        <v>0</v>
      </c>
      <c r="F2137">
        <f>CSV!K2136</f>
        <v>0</v>
      </c>
      <c r="G2137">
        <f>CSV!L2136</f>
        <v>0</v>
      </c>
      <c r="H2137" t="str">
        <f>IFERROR(VLOOKUP(G2137,Sheet3!B:C,2,0),"")</f>
        <v/>
      </c>
      <c r="I2137">
        <v>9</v>
      </c>
      <c r="K2137" t="e">
        <f>VLOOKUP(G2137,Sheet3!B:E,4,0)</f>
        <v>#N/A</v>
      </c>
      <c r="O2137" s="10" t="e">
        <f t="shared" si="33"/>
        <v>#N/A</v>
      </c>
      <c r="P2137" s="11" t="e">
        <f>VLOOKUP(C2137,DE_PARA!H:I,2,0)</f>
        <v>#N/A</v>
      </c>
      <c r="Q2137" s="11" t="e">
        <f>VLOOKUP(F2137,'BASE CONTATOS'!C:D,2,0)</f>
        <v>#N/A</v>
      </c>
    </row>
    <row r="2138" spans="2:17" hidden="1" x14ac:dyDescent="0.3">
      <c r="B2138">
        <f>CSV!M2137</f>
        <v>0</v>
      </c>
      <c r="C2138">
        <f>CSV!O2137</f>
        <v>0</v>
      </c>
      <c r="D2138" s="6">
        <f>CSV!P2137</f>
        <v>0</v>
      </c>
      <c r="F2138">
        <f>CSV!K2137</f>
        <v>0</v>
      </c>
      <c r="G2138">
        <f>CSV!L2137</f>
        <v>0</v>
      </c>
      <c r="H2138" t="str">
        <f>IFERROR(VLOOKUP(G2138,Sheet3!B:C,2,0),"")</f>
        <v/>
      </c>
      <c r="I2138">
        <v>3</v>
      </c>
      <c r="K2138" t="e">
        <f>VLOOKUP(G2138,Sheet3!B:E,4,0)</f>
        <v>#N/A</v>
      </c>
      <c r="O2138" s="10" t="e">
        <f t="shared" si="33"/>
        <v>#N/A</v>
      </c>
      <c r="P2138" s="11" t="e">
        <f>VLOOKUP(C2138,DE_PARA!H:I,2,0)</f>
        <v>#N/A</v>
      </c>
      <c r="Q2138" s="11" t="e">
        <f>VLOOKUP(F2138,'BASE CONTATOS'!C:D,2,0)</f>
        <v>#N/A</v>
      </c>
    </row>
    <row r="2139" spans="2:17" hidden="1" x14ac:dyDescent="0.3">
      <c r="B2139">
        <f>CSV!M2138</f>
        <v>0</v>
      </c>
      <c r="C2139">
        <f>CSV!O2138</f>
        <v>0</v>
      </c>
      <c r="D2139" s="6">
        <f>CSV!P2138</f>
        <v>0</v>
      </c>
      <c r="F2139">
        <f>CSV!K2138</f>
        <v>0</v>
      </c>
      <c r="G2139">
        <f>CSV!L2138</f>
        <v>0</v>
      </c>
      <c r="H2139" t="str">
        <f>IFERROR(VLOOKUP(G2139,Sheet3!B:C,2,0),"")</f>
        <v/>
      </c>
      <c r="I2139">
        <v>4</v>
      </c>
      <c r="K2139" t="e">
        <f>VLOOKUP(G2139,Sheet3!B:E,4,0)</f>
        <v>#N/A</v>
      </c>
      <c r="O2139" s="10" t="e">
        <f t="shared" si="33"/>
        <v>#N/A</v>
      </c>
      <c r="P2139" s="11" t="e">
        <f>VLOOKUP(C2139,DE_PARA!H:I,2,0)</f>
        <v>#N/A</v>
      </c>
      <c r="Q2139" s="11" t="e">
        <f>VLOOKUP(F2139,'BASE CONTATOS'!C:D,2,0)</f>
        <v>#N/A</v>
      </c>
    </row>
    <row r="2140" spans="2:17" hidden="1" x14ac:dyDescent="0.3">
      <c r="B2140">
        <f>CSV!M2139</f>
        <v>0</v>
      </c>
      <c r="C2140">
        <f>CSV!O2139</f>
        <v>0</v>
      </c>
      <c r="D2140" s="6">
        <f>CSV!P2139</f>
        <v>0</v>
      </c>
      <c r="F2140">
        <f>CSV!K2139</f>
        <v>0</v>
      </c>
      <c r="G2140">
        <f>CSV!L2139</f>
        <v>0</v>
      </c>
      <c r="H2140" t="str">
        <f>IFERROR(VLOOKUP(G2140,Sheet3!B:C,2,0),"")</f>
        <v/>
      </c>
      <c r="I2140">
        <v>6</v>
      </c>
      <c r="K2140" t="e">
        <f>VLOOKUP(G2140,Sheet3!B:E,4,0)</f>
        <v>#N/A</v>
      </c>
      <c r="O2140" s="10" t="e">
        <f t="shared" si="33"/>
        <v>#N/A</v>
      </c>
      <c r="P2140" s="11" t="e">
        <f>VLOOKUP(C2140,DE_PARA!H:I,2,0)</f>
        <v>#N/A</v>
      </c>
      <c r="Q2140" s="11" t="e">
        <f>VLOOKUP(F2140,'BASE CONTATOS'!C:D,2,0)</f>
        <v>#N/A</v>
      </c>
    </row>
    <row r="2141" spans="2:17" hidden="1" x14ac:dyDescent="0.3">
      <c r="B2141">
        <f>CSV!M2140</f>
        <v>0</v>
      </c>
      <c r="C2141">
        <f>CSV!O2140</f>
        <v>0</v>
      </c>
      <c r="D2141" s="6">
        <f>CSV!P2140</f>
        <v>0</v>
      </c>
      <c r="F2141">
        <f>CSV!K2140</f>
        <v>0</v>
      </c>
      <c r="G2141">
        <f>CSV!L2140</f>
        <v>0</v>
      </c>
      <c r="H2141" t="str">
        <f>IFERROR(VLOOKUP(G2141,Sheet3!B:C,2,0),"")</f>
        <v/>
      </c>
      <c r="I2141">
        <v>1</v>
      </c>
      <c r="K2141" t="e">
        <f>VLOOKUP(G2141,Sheet3!B:E,4,0)</f>
        <v>#N/A</v>
      </c>
      <c r="O2141" s="10" t="e">
        <f t="shared" si="33"/>
        <v>#N/A</v>
      </c>
      <c r="P2141" s="11" t="e">
        <f>VLOOKUP(C2141,DE_PARA!H:I,2,0)</f>
        <v>#N/A</v>
      </c>
      <c r="Q2141" s="11" t="e">
        <f>VLOOKUP(F2141,'BASE CONTATOS'!C:D,2,0)</f>
        <v>#N/A</v>
      </c>
    </row>
    <row r="2142" spans="2:17" hidden="1" x14ac:dyDescent="0.3">
      <c r="B2142">
        <f>CSV!M2141</f>
        <v>0</v>
      </c>
      <c r="C2142">
        <f>CSV!O2141</f>
        <v>0</v>
      </c>
      <c r="D2142" s="6">
        <f>CSV!P2141</f>
        <v>0</v>
      </c>
      <c r="F2142">
        <f>CSV!K2141</f>
        <v>0</v>
      </c>
      <c r="G2142">
        <f>CSV!L2141</f>
        <v>0</v>
      </c>
      <c r="H2142" t="str">
        <f>IFERROR(VLOOKUP(G2142,Sheet3!B:C,2,0),"")</f>
        <v/>
      </c>
      <c r="I2142">
        <v>1</v>
      </c>
      <c r="K2142" t="e">
        <f>VLOOKUP(G2142,Sheet3!B:E,4,0)</f>
        <v>#N/A</v>
      </c>
      <c r="O2142" s="10" t="e">
        <f t="shared" si="33"/>
        <v>#N/A</v>
      </c>
      <c r="P2142" s="11" t="e">
        <f>VLOOKUP(C2142,DE_PARA!H:I,2,0)</f>
        <v>#N/A</v>
      </c>
      <c r="Q2142" s="11" t="e">
        <f>VLOOKUP(F2142,'BASE CONTATOS'!C:D,2,0)</f>
        <v>#N/A</v>
      </c>
    </row>
    <row r="2143" spans="2:17" hidden="1" x14ac:dyDescent="0.3">
      <c r="B2143">
        <f>CSV!M2142</f>
        <v>0</v>
      </c>
      <c r="C2143">
        <f>CSV!O2142</f>
        <v>0</v>
      </c>
      <c r="D2143" s="6">
        <f>CSV!P2142</f>
        <v>0</v>
      </c>
      <c r="F2143">
        <f>CSV!K2142</f>
        <v>0</v>
      </c>
      <c r="G2143">
        <f>CSV!L2142</f>
        <v>0</v>
      </c>
      <c r="H2143" t="str">
        <f>IFERROR(VLOOKUP(G2143,Sheet3!B:C,2,0),"")</f>
        <v/>
      </c>
      <c r="I2143">
        <v>8</v>
      </c>
      <c r="K2143" t="e">
        <f>VLOOKUP(G2143,Sheet3!B:E,4,0)</f>
        <v>#N/A</v>
      </c>
      <c r="O2143" s="10" t="e">
        <f t="shared" si="33"/>
        <v>#N/A</v>
      </c>
      <c r="P2143" s="11" t="e">
        <f>VLOOKUP(C2143,DE_PARA!H:I,2,0)</f>
        <v>#N/A</v>
      </c>
      <c r="Q2143" s="11" t="e">
        <f>VLOOKUP(F2143,'BASE CONTATOS'!C:D,2,0)</f>
        <v>#N/A</v>
      </c>
    </row>
    <row r="2144" spans="2:17" hidden="1" x14ac:dyDescent="0.3">
      <c r="B2144">
        <f>CSV!M2143</f>
        <v>0</v>
      </c>
      <c r="C2144">
        <f>CSV!O2143</f>
        <v>0</v>
      </c>
      <c r="D2144" s="6">
        <f>CSV!P2143</f>
        <v>0</v>
      </c>
      <c r="F2144">
        <f>CSV!K2143</f>
        <v>0</v>
      </c>
      <c r="G2144">
        <f>CSV!L2143</f>
        <v>0</v>
      </c>
      <c r="H2144" t="str">
        <f>IFERROR(VLOOKUP(G2144,Sheet3!B:C,2,0),"")</f>
        <v/>
      </c>
      <c r="I2144">
        <v>3</v>
      </c>
      <c r="K2144" t="e">
        <f>VLOOKUP(G2144,Sheet3!B:E,4,0)</f>
        <v>#N/A</v>
      </c>
      <c r="O2144" s="10" t="e">
        <f t="shared" si="33"/>
        <v>#N/A</v>
      </c>
      <c r="P2144" s="11" t="e">
        <f>VLOOKUP(C2144,DE_PARA!H:I,2,0)</f>
        <v>#N/A</v>
      </c>
      <c r="Q2144" s="11" t="e">
        <f>VLOOKUP(F2144,'BASE CONTATOS'!C:D,2,0)</f>
        <v>#N/A</v>
      </c>
    </row>
    <row r="2145" spans="2:17" hidden="1" x14ac:dyDescent="0.3">
      <c r="B2145">
        <f>CSV!M2144</f>
        <v>0</v>
      </c>
      <c r="C2145">
        <f>CSV!O2144</f>
        <v>0</v>
      </c>
      <c r="D2145" s="6">
        <f>CSV!P2144</f>
        <v>0</v>
      </c>
      <c r="F2145">
        <f>CSV!K2144</f>
        <v>0</v>
      </c>
      <c r="G2145">
        <f>CSV!L2144</f>
        <v>0</v>
      </c>
      <c r="H2145" t="str">
        <f>IFERROR(VLOOKUP(G2145,Sheet3!B:C,2,0),"")</f>
        <v/>
      </c>
      <c r="I2145">
        <v>6</v>
      </c>
      <c r="K2145" t="e">
        <f>VLOOKUP(G2145,Sheet3!B:E,4,0)</f>
        <v>#N/A</v>
      </c>
      <c r="O2145" s="10" t="e">
        <f t="shared" si="33"/>
        <v>#N/A</v>
      </c>
      <c r="P2145" s="11" t="e">
        <f>VLOOKUP(C2145,DE_PARA!H:I,2,0)</f>
        <v>#N/A</v>
      </c>
      <c r="Q2145" s="11" t="e">
        <f>VLOOKUP(F2145,'BASE CONTATOS'!C:D,2,0)</f>
        <v>#N/A</v>
      </c>
    </row>
    <row r="2146" spans="2:17" hidden="1" x14ac:dyDescent="0.3">
      <c r="B2146">
        <f>CSV!M2145</f>
        <v>0</v>
      </c>
      <c r="C2146">
        <f>CSV!O2145</f>
        <v>0</v>
      </c>
      <c r="D2146" s="6">
        <f>CSV!P2145</f>
        <v>0</v>
      </c>
      <c r="F2146">
        <f>CSV!K2145</f>
        <v>0</v>
      </c>
      <c r="G2146">
        <f>CSV!L2145</f>
        <v>0</v>
      </c>
      <c r="H2146" t="str">
        <f>IFERROR(VLOOKUP(G2146,Sheet3!B:C,2,0),"")</f>
        <v/>
      </c>
      <c r="I2146">
        <v>6</v>
      </c>
      <c r="K2146" t="e">
        <f>VLOOKUP(G2146,Sheet3!B:E,4,0)</f>
        <v>#N/A</v>
      </c>
      <c r="O2146" s="10" t="e">
        <f t="shared" si="33"/>
        <v>#N/A</v>
      </c>
      <c r="P2146" s="11" t="e">
        <f>VLOOKUP(C2146,DE_PARA!H:I,2,0)</f>
        <v>#N/A</v>
      </c>
      <c r="Q2146" s="11" t="e">
        <f>VLOOKUP(F2146,'BASE CONTATOS'!C:D,2,0)</f>
        <v>#N/A</v>
      </c>
    </row>
    <row r="2147" spans="2:17" hidden="1" x14ac:dyDescent="0.3">
      <c r="B2147">
        <f>CSV!M2146</f>
        <v>0</v>
      </c>
      <c r="C2147">
        <f>CSV!O2146</f>
        <v>0</v>
      </c>
      <c r="D2147" s="6">
        <f>CSV!P2146</f>
        <v>0</v>
      </c>
      <c r="F2147">
        <f>CSV!K2146</f>
        <v>0</v>
      </c>
      <c r="G2147">
        <f>CSV!L2146</f>
        <v>0</v>
      </c>
      <c r="H2147" t="str">
        <f>IFERROR(VLOOKUP(G2147,Sheet3!B:C,2,0),"")</f>
        <v/>
      </c>
      <c r="I2147">
        <v>4</v>
      </c>
      <c r="K2147" t="e">
        <f>VLOOKUP(G2147,Sheet3!B:E,4,0)</f>
        <v>#N/A</v>
      </c>
      <c r="O2147" s="10" t="e">
        <f t="shared" si="33"/>
        <v>#N/A</v>
      </c>
      <c r="P2147" s="11" t="e">
        <f>VLOOKUP(C2147,DE_PARA!H:I,2,0)</f>
        <v>#N/A</v>
      </c>
      <c r="Q2147" s="11" t="e">
        <f>VLOOKUP(F2147,'BASE CONTATOS'!C:D,2,0)</f>
        <v>#N/A</v>
      </c>
    </row>
    <row r="2148" spans="2:17" hidden="1" x14ac:dyDescent="0.3">
      <c r="B2148">
        <f>CSV!M2147</f>
        <v>0</v>
      </c>
      <c r="C2148">
        <f>CSV!O2147</f>
        <v>0</v>
      </c>
      <c r="D2148" s="6">
        <f>CSV!P2147</f>
        <v>0</v>
      </c>
      <c r="F2148">
        <f>CSV!K2147</f>
        <v>0</v>
      </c>
      <c r="G2148">
        <f>CSV!L2147</f>
        <v>0</v>
      </c>
      <c r="H2148" t="str">
        <f>IFERROR(VLOOKUP(G2148,Sheet3!B:C,2,0),"")</f>
        <v/>
      </c>
      <c r="I2148">
        <v>5</v>
      </c>
      <c r="K2148" t="e">
        <f>VLOOKUP(G2148,Sheet3!B:E,4,0)</f>
        <v>#N/A</v>
      </c>
      <c r="O2148" s="10" t="e">
        <f t="shared" si="33"/>
        <v>#N/A</v>
      </c>
      <c r="P2148" s="11" t="e">
        <f>VLOOKUP(C2148,DE_PARA!H:I,2,0)</f>
        <v>#N/A</v>
      </c>
      <c r="Q2148" s="11" t="e">
        <f>VLOOKUP(F2148,'BASE CONTATOS'!C:D,2,0)</f>
        <v>#N/A</v>
      </c>
    </row>
    <row r="2149" spans="2:17" hidden="1" x14ac:dyDescent="0.3">
      <c r="B2149">
        <f>CSV!M2148</f>
        <v>0</v>
      </c>
      <c r="C2149">
        <f>CSV!O2148</f>
        <v>0</v>
      </c>
      <c r="D2149" s="6">
        <f>CSV!P2148</f>
        <v>0</v>
      </c>
      <c r="F2149">
        <f>CSV!K2148</f>
        <v>0</v>
      </c>
      <c r="G2149">
        <f>CSV!L2148</f>
        <v>0</v>
      </c>
      <c r="H2149" t="str">
        <f>IFERROR(VLOOKUP(G2149,Sheet3!B:C,2,0),"")</f>
        <v/>
      </c>
      <c r="I2149">
        <v>2</v>
      </c>
      <c r="K2149" t="e">
        <f>VLOOKUP(G2149,Sheet3!B:E,4,0)</f>
        <v>#N/A</v>
      </c>
      <c r="O2149" s="10" t="e">
        <f t="shared" si="33"/>
        <v>#N/A</v>
      </c>
      <c r="P2149" s="11" t="e">
        <f>VLOOKUP(C2149,DE_PARA!H:I,2,0)</f>
        <v>#N/A</v>
      </c>
      <c r="Q2149" s="11" t="e">
        <f>VLOOKUP(F2149,'BASE CONTATOS'!C:D,2,0)</f>
        <v>#N/A</v>
      </c>
    </row>
    <row r="2150" spans="2:17" hidden="1" x14ac:dyDescent="0.3">
      <c r="B2150">
        <f>CSV!M2149</f>
        <v>0</v>
      </c>
      <c r="C2150">
        <f>CSV!O2149</f>
        <v>0</v>
      </c>
      <c r="D2150" s="6">
        <f>CSV!P2149</f>
        <v>0</v>
      </c>
      <c r="F2150">
        <f>CSV!K2149</f>
        <v>0</v>
      </c>
      <c r="G2150">
        <f>CSV!L2149</f>
        <v>0</v>
      </c>
      <c r="H2150" t="str">
        <f>IFERROR(VLOOKUP(G2150,Sheet3!B:C,2,0),"")</f>
        <v/>
      </c>
      <c r="I2150">
        <v>3</v>
      </c>
      <c r="K2150" t="e">
        <f>VLOOKUP(G2150,Sheet3!B:E,4,0)</f>
        <v>#N/A</v>
      </c>
      <c r="O2150" s="10" t="e">
        <f t="shared" si="33"/>
        <v>#N/A</v>
      </c>
      <c r="P2150" s="11" t="e">
        <f>VLOOKUP(C2150,DE_PARA!H:I,2,0)</f>
        <v>#N/A</v>
      </c>
      <c r="Q2150" s="11" t="e">
        <f>VLOOKUP(F2150,'BASE CONTATOS'!C:D,2,0)</f>
        <v>#N/A</v>
      </c>
    </row>
    <row r="2151" spans="2:17" hidden="1" x14ac:dyDescent="0.3">
      <c r="B2151">
        <f>CSV!M2150</f>
        <v>0</v>
      </c>
      <c r="C2151">
        <f>CSV!O2150</f>
        <v>0</v>
      </c>
      <c r="D2151" s="6">
        <f>CSV!P2150</f>
        <v>0</v>
      </c>
      <c r="F2151">
        <f>CSV!K2150</f>
        <v>0</v>
      </c>
      <c r="G2151">
        <f>CSV!L2150</f>
        <v>0</v>
      </c>
      <c r="H2151" t="str">
        <f>IFERROR(VLOOKUP(G2151,Sheet3!B:C,2,0),"")</f>
        <v/>
      </c>
      <c r="I2151">
        <v>1</v>
      </c>
      <c r="K2151" t="e">
        <f>VLOOKUP(G2151,Sheet3!B:E,4,0)</f>
        <v>#N/A</v>
      </c>
      <c r="O2151" s="10" t="e">
        <f t="shared" si="33"/>
        <v>#N/A</v>
      </c>
      <c r="P2151" s="11" t="e">
        <f>VLOOKUP(C2151,DE_PARA!H:I,2,0)</f>
        <v>#N/A</v>
      </c>
      <c r="Q2151" s="11" t="e">
        <f>VLOOKUP(F2151,'BASE CONTATOS'!C:D,2,0)</f>
        <v>#N/A</v>
      </c>
    </row>
    <row r="2152" spans="2:17" hidden="1" x14ac:dyDescent="0.3">
      <c r="B2152">
        <f>CSV!M2151</f>
        <v>0</v>
      </c>
      <c r="C2152">
        <f>CSV!O2151</f>
        <v>0</v>
      </c>
      <c r="D2152" s="6">
        <f>CSV!P2151</f>
        <v>0</v>
      </c>
      <c r="F2152">
        <f>CSV!K2151</f>
        <v>0</v>
      </c>
      <c r="G2152">
        <f>CSV!L2151</f>
        <v>0</v>
      </c>
      <c r="H2152" t="str">
        <f>IFERROR(VLOOKUP(G2152,Sheet3!B:C,2,0),"")</f>
        <v/>
      </c>
      <c r="I2152">
        <v>3</v>
      </c>
      <c r="K2152" t="e">
        <f>VLOOKUP(G2152,Sheet3!B:E,4,0)</f>
        <v>#N/A</v>
      </c>
      <c r="O2152" s="10" t="e">
        <f t="shared" si="33"/>
        <v>#N/A</v>
      </c>
      <c r="P2152" s="11" t="e">
        <f>VLOOKUP(C2152,DE_PARA!H:I,2,0)</f>
        <v>#N/A</v>
      </c>
      <c r="Q2152" s="11" t="e">
        <f>VLOOKUP(F2152,'BASE CONTATOS'!C:D,2,0)</f>
        <v>#N/A</v>
      </c>
    </row>
    <row r="2153" spans="2:17" hidden="1" x14ac:dyDescent="0.3">
      <c r="B2153">
        <f>CSV!M2152</f>
        <v>0</v>
      </c>
      <c r="C2153">
        <f>CSV!O2152</f>
        <v>0</v>
      </c>
      <c r="D2153" s="6">
        <f>CSV!P2152</f>
        <v>0</v>
      </c>
      <c r="F2153">
        <f>CSV!K2152</f>
        <v>0</v>
      </c>
      <c r="G2153">
        <f>CSV!L2152</f>
        <v>0</v>
      </c>
      <c r="H2153" t="str">
        <f>IFERROR(VLOOKUP(G2153,Sheet3!B:C,2,0),"")</f>
        <v/>
      </c>
      <c r="I2153">
        <v>5</v>
      </c>
      <c r="K2153" t="e">
        <f>VLOOKUP(G2153,Sheet3!B:E,4,0)</f>
        <v>#N/A</v>
      </c>
      <c r="O2153" s="10" t="e">
        <f t="shared" si="33"/>
        <v>#N/A</v>
      </c>
      <c r="P2153" s="11" t="e">
        <f>VLOOKUP(C2153,DE_PARA!H:I,2,0)</f>
        <v>#N/A</v>
      </c>
      <c r="Q2153" s="11" t="e">
        <f>VLOOKUP(F2153,'BASE CONTATOS'!C:D,2,0)</f>
        <v>#N/A</v>
      </c>
    </row>
    <row r="2154" spans="2:17" hidden="1" x14ac:dyDescent="0.3">
      <c r="B2154">
        <f>CSV!M2153</f>
        <v>0</v>
      </c>
      <c r="C2154">
        <f>CSV!O2153</f>
        <v>0</v>
      </c>
      <c r="D2154" s="6">
        <f>CSV!P2153</f>
        <v>0</v>
      </c>
      <c r="F2154">
        <f>CSV!K2153</f>
        <v>0</v>
      </c>
      <c r="G2154">
        <f>CSV!L2153</f>
        <v>0</v>
      </c>
      <c r="H2154" t="str">
        <f>IFERROR(VLOOKUP(G2154,Sheet3!B:C,2,0),"")</f>
        <v/>
      </c>
      <c r="I2154">
        <v>5</v>
      </c>
      <c r="K2154" t="e">
        <f>VLOOKUP(G2154,Sheet3!B:E,4,0)</f>
        <v>#N/A</v>
      </c>
      <c r="O2154" s="10" t="e">
        <f t="shared" si="33"/>
        <v>#N/A</v>
      </c>
      <c r="P2154" s="11" t="e">
        <f>VLOOKUP(C2154,DE_PARA!H:I,2,0)</f>
        <v>#N/A</v>
      </c>
      <c r="Q2154" s="11" t="e">
        <f>VLOOKUP(F2154,'BASE CONTATOS'!C:D,2,0)</f>
        <v>#N/A</v>
      </c>
    </row>
    <row r="2155" spans="2:17" hidden="1" x14ac:dyDescent="0.3">
      <c r="B2155">
        <f>CSV!M2154</f>
        <v>0</v>
      </c>
      <c r="C2155">
        <f>CSV!O2154</f>
        <v>0</v>
      </c>
      <c r="D2155" s="6">
        <f>CSV!P2154</f>
        <v>0</v>
      </c>
      <c r="F2155">
        <f>CSV!K2154</f>
        <v>0</v>
      </c>
      <c r="G2155">
        <f>CSV!L2154</f>
        <v>0</v>
      </c>
      <c r="H2155" t="str">
        <f>IFERROR(VLOOKUP(G2155,Sheet3!B:C,2,0),"")</f>
        <v/>
      </c>
      <c r="I2155">
        <v>6</v>
      </c>
      <c r="K2155" t="e">
        <f>VLOOKUP(G2155,Sheet3!B:E,4,0)</f>
        <v>#N/A</v>
      </c>
      <c r="O2155" s="10" t="e">
        <f t="shared" si="33"/>
        <v>#N/A</v>
      </c>
      <c r="P2155" s="11" t="e">
        <f>VLOOKUP(C2155,DE_PARA!H:I,2,0)</f>
        <v>#N/A</v>
      </c>
      <c r="Q2155" s="11" t="e">
        <f>VLOOKUP(F2155,'BASE CONTATOS'!C:D,2,0)</f>
        <v>#N/A</v>
      </c>
    </row>
    <row r="2156" spans="2:17" hidden="1" x14ac:dyDescent="0.3">
      <c r="B2156">
        <f>CSV!M2155</f>
        <v>0</v>
      </c>
      <c r="C2156">
        <f>CSV!O2155</f>
        <v>0</v>
      </c>
      <c r="D2156" s="6">
        <f>CSV!P2155</f>
        <v>0</v>
      </c>
      <c r="F2156">
        <f>CSV!K2155</f>
        <v>0</v>
      </c>
      <c r="G2156">
        <f>CSV!L2155</f>
        <v>0</v>
      </c>
      <c r="H2156" t="str">
        <f>IFERROR(VLOOKUP(G2156,Sheet3!B:C,2,0),"")</f>
        <v/>
      </c>
      <c r="I2156">
        <v>6</v>
      </c>
      <c r="K2156" t="e">
        <f>VLOOKUP(G2156,Sheet3!B:E,4,0)</f>
        <v>#N/A</v>
      </c>
      <c r="O2156" s="10" t="e">
        <f t="shared" si="33"/>
        <v>#N/A</v>
      </c>
      <c r="P2156" s="11" t="e">
        <f>VLOOKUP(C2156,DE_PARA!H:I,2,0)</f>
        <v>#N/A</v>
      </c>
      <c r="Q2156" s="11" t="e">
        <f>VLOOKUP(F2156,'BASE CONTATOS'!C:D,2,0)</f>
        <v>#N/A</v>
      </c>
    </row>
    <row r="2157" spans="2:17" hidden="1" x14ac:dyDescent="0.3">
      <c r="B2157">
        <f>CSV!M2156</f>
        <v>0</v>
      </c>
      <c r="C2157">
        <f>CSV!O2156</f>
        <v>0</v>
      </c>
      <c r="D2157" s="6">
        <f>CSV!P2156</f>
        <v>0</v>
      </c>
      <c r="F2157">
        <f>CSV!K2156</f>
        <v>0</v>
      </c>
      <c r="G2157">
        <f>CSV!L2156</f>
        <v>0</v>
      </c>
      <c r="H2157" t="str">
        <f>IFERROR(VLOOKUP(G2157,Sheet3!B:C,2,0),"")</f>
        <v/>
      </c>
      <c r="I2157">
        <v>8</v>
      </c>
      <c r="K2157" t="e">
        <f>VLOOKUP(G2157,Sheet3!B:E,4,0)</f>
        <v>#N/A</v>
      </c>
      <c r="O2157" s="10" t="e">
        <f t="shared" si="33"/>
        <v>#N/A</v>
      </c>
      <c r="P2157" s="11" t="e">
        <f>VLOOKUP(C2157,DE_PARA!H:I,2,0)</f>
        <v>#N/A</v>
      </c>
      <c r="Q2157" s="11" t="e">
        <f>VLOOKUP(F2157,'BASE CONTATOS'!C:D,2,0)</f>
        <v>#N/A</v>
      </c>
    </row>
    <row r="2158" spans="2:17" hidden="1" x14ac:dyDescent="0.3">
      <c r="B2158">
        <f>CSV!M2157</f>
        <v>0</v>
      </c>
      <c r="C2158">
        <f>CSV!O2157</f>
        <v>0</v>
      </c>
      <c r="D2158" s="6">
        <f>CSV!P2157</f>
        <v>0</v>
      </c>
      <c r="F2158">
        <f>CSV!K2157</f>
        <v>0</v>
      </c>
      <c r="G2158">
        <f>CSV!L2157</f>
        <v>0</v>
      </c>
      <c r="H2158" t="str">
        <f>IFERROR(VLOOKUP(G2158,Sheet3!B:C,2,0),"")</f>
        <v/>
      </c>
      <c r="I2158">
        <v>6</v>
      </c>
      <c r="K2158" t="e">
        <f>VLOOKUP(G2158,Sheet3!B:E,4,0)</f>
        <v>#N/A</v>
      </c>
      <c r="O2158" s="10" t="e">
        <f t="shared" si="33"/>
        <v>#N/A</v>
      </c>
      <c r="P2158" s="11" t="e">
        <f>VLOOKUP(C2158,DE_PARA!H:I,2,0)</f>
        <v>#N/A</v>
      </c>
      <c r="Q2158" s="11" t="e">
        <f>VLOOKUP(F2158,'BASE CONTATOS'!C:D,2,0)</f>
        <v>#N/A</v>
      </c>
    </row>
    <row r="2159" spans="2:17" hidden="1" x14ac:dyDescent="0.3">
      <c r="B2159">
        <f>CSV!M2158</f>
        <v>0</v>
      </c>
      <c r="C2159">
        <f>CSV!O2158</f>
        <v>0</v>
      </c>
      <c r="D2159" s="6">
        <f>CSV!P2158</f>
        <v>0</v>
      </c>
      <c r="F2159">
        <f>CSV!K2158</f>
        <v>0</v>
      </c>
      <c r="G2159">
        <f>CSV!L2158</f>
        <v>0</v>
      </c>
      <c r="H2159" t="str">
        <f>IFERROR(VLOOKUP(G2159,Sheet3!B:C,2,0),"")</f>
        <v/>
      </c>
      <c r="I2159">
        <v>8</v>
      </c>
      <c r="K2159" t="e">
        <f>VLOOKUP(G2159,Sheet3!B:E,4,0)</f>
        <v>#N/A</v>
      </c>
      <c r="O2159" s="10" t="e">
        <f t="shared" si="33"/>
        <v>#N/A</v>
      </c>
      <c r="P2159" s="11" t="e">
        <f>VLOOKUP(C2159,DE_PARA!H:I,2,0)</f>
        <v>#N/A</v>
      </c>
      <c r="Q2159" s="11" t="e">
        <f>VLOOKUP(F2159,'BASE CONTATOS'!C:D,2,0)</f>
        <v>#N/A</v>
      </c>
    </row>
    <row r="2160" spans="2:17" hidden="1" x14ac:dyDescent="0.3">
      <c r="B2160">
        <f>CSV!M2159</f>
        <v>0</v>
      </c>
      <c r="C2160">
        <f>CSV!O2159</f>
        <v>0</v>
      </c>
      <c r="D2160" s="6">
        <f>CSV!P2159</f>
        <v>0</v>
      </c>
      <c r="F2160">
        <f>CSV!K2159</f>
        <v>0</v>
      </c>
      <c r="G2160">
        <f>CSV!L2159</f>
        <v>0</v>
      </c>
      <c r="H2160" t="str">
        <f>IFERROR(VLOOKUP(G2160,Sheet3!B:C,2,0),"")</f>
        <v/>
      </c>
      <c r="I2160">
        <v>5</v>
      </c>
      <c r="K2160" t="e">
        <f>VLOOKUP(G2160,Sheet3!B:E,4,0)</f>
        <v>#N/A</v>
      </c>
      <c r="O2160" s="10" t="e">
        <f t="shared" si="33"/>
        <v>#N/A</v>
      </c>
      <c r="P2160" s="11" t="e">
        <f>VLOOKUP(C2160,DE_PARA!H:I,2,0)</f>
        <v>#N/A</v>
      </c>
      <c r="Q2160" s="11" t="e">
        <f>VLOOKUP(F2160,'BASE CONTATOS'!C:D,2,0)</f>
        <v>#N/A</v>
      </c>
    </row>
    <row r="2161" spans="2:17" hidden="1" x14ac:dyDescent="0.3">
      <c r="B2161">
        <f>CSV!M2160</f>
        <v>0</v>
      </c>
      <c r="C2161">
        <f>CSV!O2160</f>
        <v>0</v>
      </c>
      <c r="D2161" s="6">
        <f>CSV!P2160</f>
        <v>0</v>
      </c>
      <c r="F2161">
        <f>CSV!K2160</f>
        <v>0</v>
      </c>
      <c r="G2161">
        <f>CSV!L2160</f>
        <v>0</v>
      </c>
      <c r="H2161" t="str">
        <f>IFERROR(VLOOKUP(G2161,Sheet3!B:C,2,0),"")</f>
        <v/>
      </c>
      <c r="I2161">
        <v>7</v>
      </c>
      <c r="K2161" t="e">
        <f>VLOOKUP(G2161,Sheet3!B:E,4,0)</f>
        <v>#N/A</v>
      </c>
      <c r="O2161" s="10" t="e">
        <f t="shared" si="33"/>
        <v>#N/A</v>
      </c>
      <c r="P2161" s="11" t="e">
        <f>VLOOKUP(C2161,DE_PARA!H:I,2,0)</f>
        <v>#N/A</v>
      </c>
      <c r="Q2161" s="11" t="e">
        <f>VLOOKUP(F2161,'BASE CONTATOS'!C:D,2,0)</f>
        <v>#N/A</v>
      </c>
    </row>
    <row r="2162" spans="2:17" hidden="1" x14ac:dyDescent="0.3">
      <c r="B2162">
        <f>CSV!M2161</f>
        <v>0</v>
      </c>
      <c r="C2162">
        <f>CSV!O2161</f>
        <v>0</v>
      </c>
      <c r="D2162" s="6">
        <f>CSV!P2161</f>
        <v>0</v>
      </c>
      <c r="F2162">
        <f>CSV!K2161</f>
        <v>0</v>
      </c>
      <c r="G2162">
        <f>CSV!L2161</f>
        <v>0</v>
      </c>
      <c r="H2162" t="str">
        <f>IFERROR(VLOOKUP(G2162,Sheet3!B:C,2,0),"")</f>
        <v/>
      </c>
      <c r="I2162">
        <v>5</v>
      </c>
      <c r="K2162" t="e">
        <f>VLOOKUP(G2162,Sheet3!B:E,4,0)</f>
        <v>#N/A</v>
      </c>
      <c r="O2162" s="10" t="e">
        <f t="shared" si="33"/>
        <v>#N/A</v>
      </c>
      <c r="P2162" s="11" t="e">
        <f>VLOOKUP(C2162,DE_PARA!H:I,2,0)</f>
        <v>#N/A</v>
      </c>
      <c r="Q2162" s="11" t="e">
        <f>VLOOKUP(F2162,'BASE CONTATOS'!C:D,2,0)</f>
        <v>#N/A</v>
      </c>
    </row>
    <row r="2163" spans="2:17" hidden="1" x14ac:dyDescent="0.3">
      <c r="B2163">
        <f>CSV!M2162</f>
        <v>0</v>
      </c>
      <c r="C2163">
        <f>CSV!O2162</f>
        <v>0</v>
      </c>
      <c r="D2163" s="6">
        <f>CSV!P2162</f>
        <v>0</v>
      </c>
      <c r="F2163">
        <f>CSV!K2162</f>
        <v>0</v>
      </c>
      <c r="G2163">
        <f>CSV!L2162</f>
        <v>0</v>
      </c>
      <c r="H2163" t="str">
        <f>IFERROR(VLOOKUP(G2163,Sheet3!B:C,2,0),"")</f>
        <v/>
      </c>
      <c r="I2163">
        <v>10</v>
      </c>
      <c r="K2163" t="e">
        <f>VLOOKUP(G2163,Sheet3!B:E,4,0)</f>
        <v>#N/A</v>
      </c>
      <c r="O2163" s="10" t="e">
        <f t="shared" si="33"/>
        <v>#N/A</v>
      </c>
      <c r="P2163" s="11" t="e">
        <f>VLOOKUP(C2163,DE_PARA!H:I,2,0)</f>
        <v>#N/A</v>
      </c>
      <c r="Q2163" s="11" t="e">
        <f>VLOOKUP(F2163,'BASE CONTATOS'!C:D,2,0)</f>
        <v>#N/A</v>
      </c>
    </row>
    <row r="2164" spans="2:17" hidden="1" x14ac:dyDescent="0.3">
      <c r="B2164">
        <f>CSV!M2163</f>
        <v>0</v>
      </c>
      <c r="C2164">
        <f>CSV!O2163</f>
        <v>0</v>
      </c>
      <c r="D2164" s="6">
        <f>CSV!P2163</f>
        <v>0</v>
      </c>
      <c r="F2164">
        <f>CSV!K2163</f>
        <v>0</v>
      </c>
      <c r="G2164">
        <f>CSV!L2163</f>
        <v>0</v>
      </c>
      <c r="H2164" t="str">
        <f>IFERROR(VLOOKUP(G2164,Sheet3!B:C,2,0),"")</f>
        <v/>
      </c>
      <c r="I2164">
        <v>7</v>
      </c>
      <c r="K2164" t="e">
        <f>VLOOKUP(G2164,Sheet3!B:E,4,0)</f>
        <v>#N/A</v>
      </c>
      <c r="O2164" s="10" t="e">
        <f t="shared" si="33"/>
        <v>#N/A</v>
      </c>
      <c r="P2164" s="11" t="e">
        <f>VLOOKUP(C2164,DE_PARA!H:I,2,0)</f>
        <v>#N/A</v>
      </c>
      <c r="Q2164" s="11" t="e">
        <f>VLOOKUP(F2164,'BASE CONTATOS'!C:D,2,0)</f>
        <v>#N/A</v>
      </c>
    </row>
    <row r="2165" spans="2:17" hidden="1" x14ac:dyDescent="0.3">
      <c r="B2165">
        <f>CSV!M2164</f>
        <v>0</v>
      </c>
      <c r="C2165">
        <f>CSV!O2164</f>
        <v>0</v>
      </c>
      <c r="D2165" s="6">
        <f>CSV!P2164</f>
        <v>0</v>
      </c>
      <c r="F2165">
        <f>CSV!K2164</f>
        <v>0</v>
      </c>
      <c r="G2165">
        <f>CSV!L2164</f>
        <v>0</v>
      </c>
      <c r="H2165" t="str">
        <f>IFERROR(VLOOKUP(G2165,Sheet3!B:C,2,0),"")</f>
        <v/>
      </c>
      <c r="I2165">
        <v>5</v>
      </c>
      <c r="K2165" t="e">
        <f>VLOOKUP(G2165,Sheet3!B:E,4,0)</f>
        <v>#N/A</v>
      </c>
      <c r="O2165" s="10" t="e">
        <f t="shared" si="33"/>
        <v>#N/A</v>
      </c>
      <c r="P2165" s="11" t="e">
        <f>VLOOKUP(C2165,DE_PARA!H:I,2,0)</f>
        <v>#N/A</v>
      </c>
      <c r="Q2165" s="11" t="e">
        <f>VLOOKUP(F2165,'BASE CONTATOS'!C:D,2,0)</f>
        <v>#N/A</v>
      </c>
    </row>
    <row r="2166" spans="2:17" hidden="1" x14ac:dyDescent="0.3">
      <c r="B2166">
        <f>CSV!M2165</f>
        <v>0</v>
      </c>
      <c r="C2166">
        <f>CSV!O2165</f>
        <v>0</v>
      </c>
      <c r="D2166" s="6">
        <f>CSV!P2165</f>
        <v>0</v>
      </c>
      <c r="F2166">
        <f>CSV!K2165</f>
        <v>0</v>
      </c>
      <c r="G2166">
        <f>CSV!L2165</f>
        <v>0</v>
      </c>
      <c r="H2166" t="str">
        <f>IFERROR(VLOOKUP(G2166,Sheet3!B:C,2,0),"")</f>
        <v/>
      </c>
      <c r="I2166">
        <v>3</v>
      </c>
      <c r="K2166" t="e">
        <f>VLOOKUP(G2166,Sheet3!B:E,4,0)</f>
        <v>#N/A</v>
      </c>
      <c r="O2166" s="10" t="e">
        <f t="shared" si="33"/>
        <v>#N/A</v>
      </c>
      <c r="P2166" s="11" t="e">
        <f>VLOOKUP(C2166,DE_PARA!H:I,2,0)</f>
        <v>#N/A</v>
      </c>
      <c r="Q2166" s="11" t="e">
        <f>VLOOKUP(F2166,'BASE CONTATOS'!C:D,2,0)</f>
        <v>#N/A</v>
      </c>
    </row>
    <row r="2167" spans="2:17" hidden="1" x14ac:dyDescent="0.3">
      <c r="B2167">
        <f>CSV!M2166</f>
        <v>0</v>
      </c>
      <c r="C2167">
        <f>CSV!O2166</f>
        <v>0</v>
      </c>
      <c r="D2167" s="6">
        <f>CSV!P2166</f>
        <v>0</v>
      </c>
      <c r="F2167">
        <f>CSV!K2166</f>
        <v>0</v>
      </c>
      <c r="G2167">
        <f>CSV!L2166</f>
        <v>0</v>
      </c>
      <c r="H2167" t="str">
        <f>IFERROR(VLOOKUP(G2167,Sheet3!B:C,2,0),"")</f>
        <v/>
      </c>
      <c r="I2167">
        <v>1</v>
      </c>
      <c r="K2167" t="e">
        <f>VLOOKUP(G2167,Sheet3!B:E,4,0)</f>
        <v>#N/A</v>
      </c>
      <c r="O2167" s="10" t="e">
        <f t="shared" si="33"/>
        <v>#N/A</v>
      </c>
      <c r="P2167" s="11" t="e">
        <f>VLOOKUP(C2167,DE_PARA!H:I,2,0)</f>
        <v>#N/A</v>
      </c>
      <c r="Q2167" s="11" t="e">
        <f>VLOOKUP(F2167,'BASE CONTATOS'!C:D,2,0)</f>
        <v>#N/A</v>
      </c>
    </row>
    <row r="2168" spans="2:17" hidden="1" x14ac:dyDescent="0.3">
      <c r="B2168">
        <f>CSV!M2167</f>
        <v>0</v>
      </c>
      <c r="C2168">
        <f>CSV!O2167</f>
        <v>0</v>
      </c>
      <c r="D2168" s="6">
        <f>CSV!P2167</f>
        <v>0</v>
      </c>
      <c r="F2168">
        <f>CSV!K2167</f>
        <v>0</v>
      </c>
      <c r="G2168">
        <f>CSV!L2167</f>
        <v>0</v>
      </c>
      <c r="H2168" t="str">
        <f>IFERROR(VLOOKUP(G2168,Sheet3!B:C,2,0),"")</f>
        <v/>
      </c>
      <c r="I2168">
        <v>7</v>
      </c>
      <c r="K2168" t="e">
        <f>VLOOKUP(G2168,Sheet3!B:E,4,0)</f>
        <v>#N/A</v>
      </c>
      <c r="O2168" s="10" t="e">
        <f t="shared" si="33"/>
        <v>#N/A</v>
      </c>
      <c r="P2168" s="11" t="e">
        <f>VLOOKUP(C2168,DE_PARA!H:I,2,0)</f>
        <v>#N/A</v>
      </c>
      <c r="Q2168" s="11" t="e">
        <f>VLOOKUP(F2168,'BASE CONTATOS'!C:D,2,0)</f>
        <v>#N/A</v>
      </c>
    </row>
    <row r="2169" spans="2:17" hidden="1" x14ac:dyDescent="0.3">
      <c r="B2169">
        <f>CSV!M2168</f>
        <v>0</v>
      </c>
      <c r="C2169">
        <f>CSV!O2168</f>
        <v>0</v>
      </c>
      <c r="D2169" s="6">
        <f>CSV!P2168</f>
        <v>0</v>
      </c>
      <c r="F2169">
        <f>CSV!K2168</f>
        <v>0</v>
      </c>
      <c r="G2169">
        <f>CSV!L2168</f>
        <v>0</v>
      </c>
      <c r="H2169" t="str">
        <f>IFERROR(VLOOKUP(G2169,Sheet3!B:C,2,0),"")</f>
        <v/>
      </c>
      <c r="I2169">
        <v>7</v>
      </c>
      <c r="K2169" t="e">
        <f>VLOOKUP(G2169,Sheet3!B:E,4,0)</f>
        <v>#N/A</v>
      </c>
      <c r="O2169" s="10" t="e">
        <f t="shared" si="33"/>
        <v>#N/A</v>
      </c>
      <c r="P2169" s="11" t="e">
        <f>VLOOKUP(C2169,DE_PARA!H:I,2,0)</f>
        <v>#N/A</v>
      </c>
      <c r="Q2169" s="11" t="e">
        <f>VLOOKUP(F2169,'BASE CONTATOS'!C:D,2,0)</f>
        <v>#N/A</v>
      </c>
    </row>
    <row r="2170" spans="2:17" hidden="1" x14ac:dyDescent="0.3">
      <c r="B2170">
        <f>CSV!M2169</f>
        <v>0</v>
      </c>
      <c r="C2170">
        <f>CSV!O2169</f>
        <v>0</v>
      </c>
      <c r="D2170" s="6">
        <f>CSV!P2169</f>
        <v>0</v>
      </c>
      <c r="F2170">
        <f>CSV!K2169</f>
        <v>0</v>
      </c>
      <c r="G2170">
        <f>CSV!L2169</f>
        <v>0</v>
      </c>
      <c r="H2170" t="str">
        <f>IFERROR(VLOOKUP(G2170,Sheet3!B:C,2,0),"")</f>
        <v/>
      </c>
      <c r="I2170">
        <v>3</v>
      </c>
      <c r="K2170" t="e">
        <f>VLOOKUP(G2170,Sheet3!B:E,4,0)</f>
        <v>#N/A</v>
      </c>
      <c r="O2170" s="10" t="e">
        <f t="shared" si="33"/>
        <v>#N/A</v>
      </c>
      <c r="P2170" s="11" t="e">
        <f>VLOOKUP(C2170,DE_PARA!H:I,2,0)</f>
        <v>#N/A</v>
      </c>
      <c r="Q2170" s="11" t="e">
        <f>VLOOKUP(F2170,'BASE CONTATOS'!C:D,2,0)</f>
        <v>#N/A</v>
      </c>
    </row>
    <row r="2171" spans="2:17" hidden="1" x14ac:dyDescent="0.3">
      <c r="B2171">
        <f>CSV!M2170</f>
        <v>0</v>
      </c>
      <c r="C2171">
        <f>CSV!O2170</f>
        <v>0</v>
      </c>
      <c r="D2171" s="6">
        <f>CSV!P2170</f>
        <v>0</v>
      </c>
      <c r="F2171">
        <f>CSV!K2170</f>
        <v>0</v>
      </c>
      <c r="G2171">
        <f>CSV!L2170</f>
        <v>0</v>
      </c>
      <c r="H2171" t="str">
        <f>IFERROR(VLOOKUP(G2171,Sheet3!B:C,2,0),"")</f>
        <v/>
      </c>
      <c r="I2171">
        <v>2</v>
      </c>
      <c r="K2171" t="e">
        <f>VLOOKUP(G2171,Sheet3!B:E,4,0)</f>
        <v>#N/A</v>
      </c>
      <c r="O2171" s="10" t="e">
        <f t="shared" si="33"/>
        <v>#N/A</v>
      </c>
      <c r="P2171" s="11" t="e">
        <f>VLOOKUP(C2171,DE_PARA!H:I,2,0)</f>
        <v>#N/A</v>
      </c>
      <c r="Q2171" s="11" t="e">
        <f>VLOOKUP(F2171,'BASE CONTATOS'!C:D,2,0)</f>
        <v>#N/A</v>
      </c>
    </row>
    <row r="2172" spans="2:17" hidden="1" x14ac:dyDescent="0.3">
      <c r="B2172">
        <f>CSV!M2171</f>
        <v>0</v>
      </c>
      <c r="C2172">
        <f>CSV!O2171</f>
        <v>0</v>
      </c>
      <c r="D2172" s="6">
        <f>CSV!P2171</f>
        <v>0</v>
      </c>
      <c r="F2172">
        <f>CSV!K2171</f>
        <v>0</v>
      </c>
      <c r="G2172">
        <f>CSV!L2171</f>
        <v>0</v>
      </c>
      <c r="H2172" t="str">
        <f>IFERROR(VLOOKUP(G2172,Sheet3!B:C,2,0),"")</f>
        <v/>
      </c>
      <c r="I2172">
        <v>10</v>
      </c>
      <c r="K2172" t="e">
        <f>VLOOKUP(G2172,Sheet3!B:E,4,0)</f>
        <v>#N/A</v>
      </c>
      <c r="O2172" s="10" t="e">
        <f t="shared" si="33"/>
        <v>#N/A</v>
      </c>
      <c r="P2172" s="11" t="e">
        <f>VLOOKUP(C2172,DE_PARA!H:I,2,0)</f>
        <v>#N/A</v>
      </c>
      <c r="Q2172" s="11" t="e">
        <f>VLOOKUP(F2172,'BASE CONTATOS'!C:D,2,0)</f>
        <v>#N/A</v>
      </c>
    </row>
    <row r="2173" spans="2:17" hidden="1" x14ac:dyDescent="0.3">
      <c r="B2173">
        <f>CSV!M2172</f>
        <v>0</v>
      </c>
      <c r="C2173">
        <f>CSV!O2172</f>
        <v>0</v>
      </c>
      <c r="D2173" s="6">
        <f>CSV!P2172</f>
        <v>0</v>
      </c>
      <c r="F2173">
        <f>CSV!K2172</f>
        <v>0</v>
      </c>
      <c r="G2173">
        <f>CSV!L2172</f>
        <v>0</v>
      </c>
      <c r="H2173" t="str">
        <f>IFERROR(VLOOKUP(G2173,Sheet3!B:C,2,0),"")</f>
        <v/>
      </c>
      <c r="I2173">
        <v>1</v>
      </c>
      <c r="K2173" t="e">
        <f>VLOOKUP(G2173,Sheet3!B:E,4,0)</f>
        <v>#N/A</v>
      </c>
      <c r="O2173" s="10" t="e">
        <f t="shared" si="33"/>
        <v>#N/A</v>
      </c>
      <c r="P2173" s="11" t="e">
        <f>VLOOKUP(C2173,DE_PARA!H:I,2,0)</f>
        <v>#N/A</v>
      </c>
      <c r="Q2173" s="11" t="e">
        <f>VLOOKUP(F2173,'BASE CONTATOS'!C:D,2,0)</f>
        <v>#N/A</v>
      </c>
    </row>
    <row r="2174" spans="2:17" hidden="1" x14ac:dyDescent="0.3">
      <c r="B2174">
        <f>CSV!M2173</f>
        <v>0</v>
      </c>
      <c r="C2174">
        <f>CSV!O2173</f>
        <v>0</v>
      </c>
      <c r="D2174" s="6">
        <f>CSV!P2173</f>
        <v>0</v>
      </c>
      <c r="F2174">
        <f>CSV!K2173</f>
        <v>0</v>
      </c>
      <c r="G2174">
        <f>CSV!L2173</f>
        <v>0</v>
      </c>
      <c r="H2174" t="str">
        <f>IFERROR(VLOOKUP(G2174,Sheet3!B:C,2,0),"")</f>
        <v/>
      </c>
      <c r="I2174">
        <v>4</v>
      </c>
      <c r="K2174" t="e">
        <f>VLOOKUP(G2174,Sheet3!B:E,4,0)</f>
        <v>#N/A</v>
      </c>
      <c r="O2174" s="10" t="e">
        <f t="shared" si="33"/>
        <v>#N/A</v>
      </c>
      <c r="P2174" s="11" t="e">
        <f>VLOOKUP(C2174,DE_PARA!H:I,2,0)</f>
        <v>#N/A</v>
      </c>
      <c r="Q2174" s="11" t="e">
        <f>VLOOKUP(F2174,'BASE CONTATOS'!C:D,2,0)</f>
        <v>#N/A</v>
      </c>
    </row>
    <row r="2175" spans="2:17" hidden="1" x14ac:dyDescent="0.3">
      <c r="B2175">
        <f>CSV!M2174</f>
        <v>0</v>
      </c>
      <c r="C2175">
        <f>CSV!O2174</f>
        <v>0</v>
      </c>
      <c r="D2175" s="6">
        <f>CSV!P2174</f>
        <v>0</v>
      </c>
      <c r="F2175">
        <f>CSV!K2174</f>
        <v>0</v>
      </c>
      <c r="G2175">
        <f>CSV!L2174</f>
        <v>0</v>
      </c>
      <c r="H2175" t="str">
        <f>IFERROR(VLOOKUP(G2175,Sheet3!B:C,2,0),"")</f>
        <v/>
      </c>
      <c r="I2175">
        <v>1</v>
      </c>
      <c r="K2175" t="e">
        <f>VLOOKUP(G2175,Sheet3!B:E,4,0)</f>
        <v>#N/A</v>
      </c>
      <c r="O2175" s="10" t="e">
        <f t="shared" si="33"/>
        <v>#N/A</v>
      </c>
      <c r="P2175" s="11" t="e">
        <f>VLOOKUP(C2175,DE_PARA!H:I,2,0)</f>
        <v>#N/A</v>
      </c>
      <c r="Q2175" s="11" t="e">
        <f>VLOOKUP(F2175,'BASE CONTATOS'!C:D,2,0)</f>
        <v>#N/A</v>
      </c>
    </row>
    <row r="2176" spans="2:17" hidden="1" x14ac:dyDescent="0.3">
      <c r="B2176">
        <f>CSV!M2175</f>
        <v>0</v>
      </c>
      <c r="C2176">
        <f>CSV!O2175</f>
        <v>0</v>
      </c>
      <c r="D2176" s="6">
        <f>CSV!P2175</f>
        <v>0</v>
      </c>
      <c r="F2176">
        <f>CSV!K2175</f>
        <v>0</v>
      </c>
      <c r="G2176">
        <f>CSV!L2175</f>
        <v>0</v>
      </c>
      <c r="H2176" t="str">
        <f>IFERROR(VLOOKUP(G2176,Sheet3!B:C,2,0),"")</f>
        <v/>
      </c>
      <c r="I2176">
        <v>6</v>
      </c>
      <c r="K2176" t="e">
        <f>VLOOKUP(G2176,Sheet3!B:E,4,0)</f>
        <v>#N/A</v>
      </c>
      <c r="O2176" s="10" t="e">
        <f t="shared" si="33"/>
        <v>#N/A</v>
      </c>
      <c r="P2176" s="11" t="e">
        <f>VLOOKUP(C2176,DE_PARA!H:I,2,0)</f>
        <v>#N/A</v>
      </c>
      <c r="Q2176" s="11" t="e">
        <f>VLOOKUP(F2176,'BASE CONTATOS'!C:D,2,0)</f>
        <v>#N/A</v>
      </c>
    </row>
    <row r="2177" spans="2:17" hidden="1" x14ac:dyDescent="0.3">
      <c r="B2177">
        <f>CSV!M2176</f>
        <v>0</v>
      </c>
      <c r="C2177">
        <f>CSV!O2176</f>
        <v>0</v>
      </c>
      <c r="D2177" s="6">
        <f>CSV!P2176</f>
        <v>0</v>
      </c>
      <c r="F2177">
        <f>CSV!K2176</f>
        <v>0</v>
      </c>
      <c r="G2177">
        <f>CSV!L2176</f>
        <v>0</v>
      </c>
      <c r="H2177" t="str">
        <f>IFERROR(VLOOKUP(G2177,Sheet3!B:C,2,0),"")</f>
        <v/>
      </c>
      <c r="I2177">
        <v>2</v>
      </c>
      <c r="K2177" t="e">
        <f>VLOOKUP(G2177,Sheet3!B:E,4,0)</f>
        <v>#N/A</v>
      </c>
      <c r="O2177" s="10" t="e">
        <f t="shared" si="33"/>
        <v>#N/A</v>
      </c>
      <c r="P2177" s="11" t="e">
        <f>VLOOKUP(C2177,DE_PARA!H:I,2,0)</f>
        <v>#N/A</v>
      </c>
      <c r="Q2177" s="11" t="e">
        <f>VLOOKUP(F2177,'BASE CONTATOS'!C:D,2,0)</f>
        <v>#N/A</v>
      </c>
    </row>
    <row r="2178" spans="2:17" hidden="1" x14ac:dyDescent="0.3">
      <c r="B2178">
        <f>CSV!M2177</f>
        <v>0</v>
      </c>
      <c r="C2178">
        <f>CSV!O2177</f>
        <v>0</v>
      </c>
      <c r="D2178" s="6">
        <f>CSV!P2177</f>
        <v>0</v>
      </c>
      <c r="F2178">
        <f>CSV!K2177</f>
        <v>0</v>
      </c>
      <c r="G2178">
        <f>CSV!L2177</f>
        <v>0</v>
      </c>
      <c r="H2178" t="str">
        <f>IFERROR(VLOOKUP(G2178,Sheet3!B:C,2,0),"")</f>
        <v/>
      </c>
      <c r="I2178">
        <v>9</v>
      </c>
      <c r="K2178" t="e">
        <f>VLOOKUP(G2178,Sheet3!B:E,4,0)</f>
        <v>#N/A</v>
      </c>
      <c r="O2178" s="10" t="e">
        <f t="shared" si="33"/>
        <v>#N/A</v>
      </c>
      <c r="P2178" s="11" t="e">
        <f>VLOOKUP(C2178,DE_PARA!H:I,2,0)</f>
        <v>#N/A</v>
      </c>
      <c r="Q2178" s="11" t="e">
        <f>VLOOKUP(F2178,'BASE CONTATOS'!C:D,2,0)</f>
        <v>#N/A</v>
      </c>
    </row>
    <row r="2179" spans="2:17" hidden="1" x14ac:dyDescent="0.3">
      <c r="B2179">
        <f>CSV!M2178</f>
        <v>0</v>
      </c>
      <c r="C2179">
        <f>CSV!O2178</f>
        <v>0</v>
      </c>
      <c r="D2179" s="6">
        <f>CSV!P2178</f>
        <v>0</v>
      </c>
      <c r="F2179">
        <f>CSV!K2178</f>
        <v>0</v>
      </c>
      <c r="G2179">
        <f>CSV!L2178</f>
        <v>0</v>
      </c>
      <c r="H2179" t="str">
        <f>IFERROR(VLOOKUP(G2179,Sheet3!B:C,2,0),"")</f>
        <v/>
      </c>
      <c r="I2179">
        <v>7</v>
      </c>
      <c r="K2179" t="e">
        <f>VLOOKUP(G2179,Sheet3!B:E,4,0)</f>
        <v>#N/A</v>
      </c>
      <c r="O2179" s="10" t="e">
        <f t="shared" ref="O2179:O2242" si="34">IF(K2179&gt;0,K2179,"PENDENTE")</f>
        <v>#N/A</v>
      </c>
      <c r="P2179" s="11" t="e">
        <f>VLOOKUP(C2179,DE_PARA!H:I,2,0)</f>
        <v>#N/A</v>
      </c>
      <c r="Q2179" s="11" t="e">
        <f>VLOOKUP(F2179,'BASE CONTATOS'!C:D,2,0)</f>
        <v>#N/A</v>
      </c>
    </row>
    <row r="2180" spans="2:17" hidden="1" x14ac:dyDescent="0.3">
      <c r="B2180">
        <f>CSV!M2179</f>
        <v>0</v>
      </c>
      <c r="C2180">
        <f>CSV!O2179</f>
        <v>0</v>
      </c>
      <c r="D2180" s="6">
        <f>CSV!P2179</f>
        <v>0</v>
      </c>
      <c r="F2180">
        <f>CSV!K2179</f>
        <v>0</v>
      </c>
      <c r="G2180">
        <f>CSV!L2179</f>
        <v>0</v>
      </c>
      <c r="H2180" t="str">
        <f>IFERROR(VLOOKUP(G2180,Sheet3!B:C,2,0),"")</f>
        <v/>
      </c>
      <c r="I2180">
        <v>7</v>
      </c>
      <c r="K2180" t="e">
        <f>VLOOKUP(G2180,Sheet3!B:E,4,0)</f>
        <v>#N/A</v>
      </c>
      <c r="O2180" s="10" t="e">
        <f t="shared" si="34"/>
        <v>#N/A</v>
      </c>
      <c r="P2180" s="11" t="e">
        <f>VLOOKUP(C2180,DE_PARA!H:I,2,0)</f>
        <v>#N/A</v>
      </c>
      <c r="Q2180" s="11" t="e">
        <f>VLOOKUP(F2180,'BASE CONTATOS'!C:D,2,0)</f>
        <v>#N/A</v>
      </c>
    </row>
    <row r="2181" spans="2:17" hidden="1" x14ac:dyDescent="0.3">
      <c r="B2181">
        <f>CSV!M2180</f>
        <v>0</v>
      </c>
      <c r="C2181">
        <f>CSV!O2180</f>
        <v>0</v>
      </c>
      <c r="D2181" s="6">
        <f>CSV!P2180</f>
        <v>0</v>
      </c>
      <c r="F2181">
        <f>CSV!K2180</f>
        <v>0</v>
      </c>
      <c r="G2181">
        <f>CSV!L2180</f>
        <v>0</v>
      </c>
      <c r="H2181" t="str">
        <f>IFERROR(VLOOKUP(G2181,Sheet3!B:C,2,0),"")</f>
        <v/>
      </c>
      <c r="I2181">
        <v>8</v>
      </c>
      <c r="K2181" t="e">
        <f>VLOOKUP(G2181,Sheet3!B:E,4,0)</f>
        <v>#N/A</v>
      </c>
      <c r="O2181" s="10" t="e">
        <f t="shared" si="34"/>
        <v>#N/A</v>
      </c>
      <c r="P2181" s="11" t="e">
        <f>VLOOKUP(C2181,DE_PARA!H:I,2,0)</f>
        <v>#N/A</v>
      </c>
      <c r="Q2181" s="11" t="e">
        <f>VLOOKUP(F2181,'BASE CONTATOS'!C:D,2,0)</f>
        <v>#N/A</v>
      </c>
    </row>
    <row r="2182" spans="2:17" hidden="1" x14ac:dyDescent="0.3">
      <c r="B2182">
        <f>CSV!M2181</f>
        <v>0</v>
      </c>
      <c r="C2182">
        <f>CSV!O2181</f>
        <v>0</v>
      </c>
      <c r="D2182" s="6">
        <f>CSV!P2181</f>
        <v>0</v>
      </c>
      <c r="F2182">
        <f>CSV!K2181</f>
        <v>0</v>
      </c>
      <c r="G2182">
        <f>CSV!L2181</f>
        <v>0</v>
      </c>
      <c r="H2182" t="str">
        <f>IFERROR(VLOOKUP(G2182,Sheet3!B:C,2,0),"")</f>
        <v/>
      </c>
      <c r="I2182">
        <v>6</v>
      </c>
      <c r="K2182" t="e">
        <f>VLOOKUP(G2182,Sheet3!B:E,4,0)</f>
        <v>#N/A</v>
      </c>
      <c r="O2182" s="10" t="e">
        <f t="shared" si="34"/>
        <v>#N/A</v>
      </c>
      <c r="P2182" s="11" t="e">
        <f>VLOOKUP(C2182,DE_PARA!H:I,2,0)</f>
        <v>#N/A</v>
      </c>
      <c r="Q2182" s="11" t="e">
        <f>VLOOKUP(F2182,'BASE CONTATOS'!C:D,2,0)</f>
        <v>#N/A</v>
      </c>
    </row>
    <row r="2183" spans="2:17" hidden="1" x14ac:dyDescent="0.3">
      <c r="B2183">
        <f>CSV!M2182</f>
        <v>0</v>
      </c>
      <c r="C2183">
        <f>CSV!O2182</f>
        <v>0</v>
      </c>
      <c r="D2183" s="6">
        <f>CSV!P2182</f>
        <v>0</v>
      </c>
      <c r="F2183">
        <f>CSV!K2182</f>
        <v>0</v>
      </c>
      <c r="G2183">
        <f>CSV!L2182</f>
        <v>0</v>
      </c>
      <c r="H2183" t="str">
        <f>IFERROR(VLOOKUP(G2183,Sheet3!B:C,2,0),"")</f>
        <v/>
      </c>
      <c r="I2183">
        <v>8</v>
      </c>
      <c r="K2183" t="e">
        <f>VLOOKUP(G2183,Sheet3!B:E,4,0)</f>
        <v>#N/A</v>
      </c>
      <c r="O2183" s="10" t="e">
        <f t="shared" si="34"/>
        <v>#N/A</v>
      </c>
      <c r="P2183" s="11" t="e">
        <f>VLOOKUP(C2183,DE_PARA!H:I,2,0)</f>
        <v>#N/A</v>
      </c>
      <c r="Q2183" s="11" t="e">
        <f>VLOOKUP(F2183,'BASE CONTATOS'!C:D,2,0)</f>
        <v>#N/A</v>
      </c>
    </row>
    <row r="2184" spans="2:17" hidden="1" x14ac:dyDescent="0.3">
      <c r="B2184">
        <f>CSV!M2183</f>
        <v>0</v>
      </c>
      <c r="C2184">
        <f>CSV!O2183</f>
        <v>0</v>
      </c>
      <c r="D2184" s="6">
        <f>CSV!P2183</f>
        <v>0</v>
      </c>
      <c r="F2184">
        <f>CSV!K2183</f>
        <v>0</v>
      </c>
      <c r="G2184">
        <f>CSV!L2183</f>
        <v>0</v>
      </c>
      <c r="H2184" t="str">
        <f>IFERROR(VLOOKUP(G2184,Sheet3!B:C,2,0),"")</f>
        <v/>
      </c>
      <c r="I2184">
        <v>2</v>
      </c>
      <c r="K2184" t="e">
        <f>VLOOKUP(G2184,Sheet3!B:E,4,0)</f>
        <v>#N/A</v>
      </c>
      <c r="O2184" s="10" t="e">
        <f t="shared" si="34"/>
        <v>#N/A</v>
      </c>
      <c r="P2184" s="11" t="e">
        <f>VLOOKUP(C2184,DE_PARA!H:I,2,0)</f>
        <v>#N/A</v>
      </c>
      <c r="Q2184" s="11" t="e">
        <f>VLOOKUP(F2184,'BASE CONTATOS'!C:D,2,0)</f>
        <v>#N/A</v>
      </c>
    </row>
    <row r="2185" spans="2:17" hidden="1" x14ac:dyDescent="0.3">
      <c r="B2185">
        <f>CSV!M2184</f>
        <v>0</v>
      </c>
      <c r="C2185">
        <f>CSV!O2184</f>
        <v>0</v>
      </c>
      <c r="D2185" s="6">
        <f>CSV!P2184</f>
        <v>0</v>
      </c>
      <c r="F2185">
        <f>CSV!K2184</f>
        <v>0</v>
      </c>
      <c r="G2185">
        <f>CSV!L2184</f>
        <v>0</v>
      </c>
      <c r="H2185" t="str">
        <f>IFERROR(VLOOKUP(G2185,Sheet3!B:C,2,0),"")</f>
        <v/>
      </c>
      <c r="I2185">
        <v>7</v>
      </c>
      <c r="K2185" t="e">
        <f>VLOOKUP(G2185,Sheet3!B:E,4,0)</f>
        <v>#N/A</v>
      </c>
      <c r="O2185" s="10" t="e">
        <f t="shared" si="34"/>
        <v>#N/A</v>
      </c>
      <c r="P2185" s="11" t="e">
        <f>VLOOKUP(C2185,DE_PARA!H:I,2,0)</f>
        <v>#N/A</v>
      </c>
      <c r="Q2185" s="11" t="e">
        <f>VLOOKUP(F2185,'BASE CONTATOS'!C:D,2,0)</f>
        <v>#N/A</v>
      </c>
    </row>
    <row r="2186" spans="2:17" hidden="1" x14ac:dyDescent="0.3">
      <c r="B2186">
        <f>CSV!M2185</f>
        <v>0</v>
      </c>
      <c r="C2186">
        <f>CSV!O2185</f>
        <v>0</v>
      </c>
      <c r="D2186" s="6">
        <f>CSV!P2185</f>
        <v>0</v>
      </c>
      <c r="F2186">
        <f>CSV!K2185</f>
        <v>0</v>
      </c>
      <c r="G2186">
        <f>CSV!L2185</f>
        <v>0</v>
      </c>
      <c r="H2186" t="str">
        <f>IFERROR(VLOOKUP(G2186,Sheet3!B:C,2,0),"")</f>
        <v/>
      </c>
      <c r="I2186">
        <v>1</v>
      </c>
      <c r="K2186" t="e">
        <f>VLOOKUP(G2186,Sheet3!B:E,4,0)</f>
        <v>#N/A</v>
      </c>
      <c r="O2186" s="10" t="e">
        <f t="shared" si="34"/>
        <v>#N/A</v>
      </c>
      <c r="P2186" s="11" t="e">
        <f>VLOOKUP(C2186,DE_PARA!H:I,2,0)</f>
        <v>#N/A</v>
      </c>
      <c r="Q2186" s="11" t="e">
        <f>VLOOKUP(F2186,'BASE CONTATOS'!C:D,2,0)</f>
        <v>#N/A</v>
      </c>
    </row>
    <row r="2187" spans="2:17" hidden="1" x14ac:dyDescent="0.3">
      <c r="B2187">
        <f>CSV!M2186</f>
        <v>0</v>
      </c>
      <c r="C2187">
        <f>CSV!O2186</f>
        <v>0</v>
      </c>
      <c r="D2187" s="6">
        <f>CSV!P2186</f>
        <v>0</v>
      </c>
      <c r="F2187">
        <f>CSV!K2186</f>
        <v>0</v>
      </c>
      <c r="G2187">
        <f>CSV!L2186</f>
        <v>0</v>
      </c>
      <c r="H2187" t="str">
        <f>IFERROR(VLOOKUP(G2187,Sheet3!B:C,2,0),"")</f>
        <v/>
      </c>
      <c r="I2187">
        <v>9</v>
      </c>
      <c r="K2187" t="e">
        <f>VLOOKUP(G2187,Sheet3!B:E,4,0)</f>
        <v>#N/A</v>
      </c>
      <c r="O2187" s="10" t="e">
        <f t="shared" si="34"/>
        <v>#N/A</v>
      </c>
      <c r="P2187" s="11" t="e">
        <f>VLOOKUP(C2187,DE_PARA!H:I,2,0)</f>
        <v>#N/A</v>
      </c>
      <c r="Q2187" s="11" t="e">
        <f>VLOOKUP(F2187,'BASE CONTATOS'!C:D,2,0)</f>
        <v>#N/A</v>
      </c>
    </row>
    <row r="2188" spans="2:17" hidden="1" x14ac:dyDescent="0.3">
      <c r="B2188">
        <f>CSV!M2187</f>
        <v>0</v>
      </c>
      <c r="C2188">
        <f>CSV!O2187</f>
        <v>0</v>
      </c>
      <c r="D2188" s="6">
        <f>CSV!P2187</f>
        <v>0</v>
      </c>
      <c r="F2188">
        <f>CSV!K2187</f>
        <v>0</v>
      </c>
      <c r="G2188">
        <f>CSV!L2187</f>
        <v>0</v>
      </c>
      <c r="H2188" t="str">
        <f>IFERROR(VLOOKUP(G2188,Sheet3!B:C,2,0),"")</f>
        <v/>
      </c>
      <c r="I2188">
        <v>7</v>
      </c>
      <c r="K2188" t="e">
        <f>VLOOKUP(G2188,Sheet3!B:E,4,0)</f>
        <v>#N/A</v>
      </c>
      <c r="O2188" s="10" t="e">
        <f t="shared" si="34"/>
        <v>#N/A</v>
      </c>
      <c r="P2188" s="11" t="e">
        <f>VLOOKUP(C2188,DE_PARA!H:I,2,0)</f>
        <v>#N/A</v>
      </c>
      <c r="Q2188" s="11" t="e">
        <f>VLOOKUP(F2188,'BASE CONTATOS'!C:D,2,0)</f>
        <v>#N/A</v>
      </c>
    </row>
    <row r="2189" spans="2:17" hidden="1" x14ac:dyDescent="0.3">
      <c r="B2189">
        <f>CSV!M2188</f>
        <v>0</v>
      </c>
      <c r="C2189">
        <f>CSV!O2188</f>
        <v>0</v>
      </c>
      <c r="D2189" s="6">
        <f>CSV!P2188</f>
        <v>0</v>
      </c>
      <c r="F2189">
        <f>CSV!K2188</f>
        <v>0</v>
      </c>
      <c r="G2189">
        <f>CSV!L2188</f>
        <v>0</v>
      </c>
      <c r="H2189" t="str">
        <f>IFERROR(VLOOKUP(G2189,Sheet3!B:C,2,0),"")</f>
        <v/>
      </c>
      <c r="I2189">
        <v>4</v>
      </c>
      <c r="K2189" t="e">
        <f>VLOOKUP(G2189,Sheet3!B:E,4,0)</f>
        <v>#N/A</v>
      </c>
      <c r="O2189" s="10" t="e">
        <f t="shared" si="34"/>
        <v>#N/A</v>
      </c>
      <c r="P2189" s="11" t="e">
        <f>VLOOKUP(C2189,DE_PARA!H:I,2,0)</f>
        <v>#N/A</v>
      </c>
      <c r="Q2189" s="11" t="e">
        <f>VLOOKUP(F2189,'BASE CONTATOS'!C:D,2,0)</f>
        <v>#N/A</v>
      </c>
    </row>
    <row r="2190" spans="2:17" hidden="1" x14ac:dyDescent="0.3">
      <c r="B2190">
        <f>CSV!M2189</f>
        <v>0</v>
      </c>
      <c r="C2190">
        <f>CSV!O2189</f>
        <v>0</v>
      </c>
      <c r="D2190" s="6">
        <f>CSV!P2189</f>
        <v>0</v>
      </c>
      <c r="F2190">
        <f>CSV!K2189</f>
        <v>0</v>
      </c>
      <c r="G2190">
        <f>CSV!L2189</f>
        <v>0</v>
      </c>
      <c r="H2190" t="str">
        <f>IFERROR(VLOOKUP(G2190,Sheet3!B:C,2,0),"")</f>
        <v/>
      </c>
      <c r="I2190">
        <v>2</v>
      </c>
      <c r="K2190" t="e">
        <f>VLOOKUP(G2190,Sheet3!B:E,4,0)</f>
        <v>#N/A</v>
      </c>
      <c r="O2190" s="10" t="e">
        <f t="shared" si="34"/>
        <v>#N/A</v>
      </c>
      <c r="P2190" s="11" t="e">
        <f>VLOOKUP(C2190,DE_PARA!H:I,2,0)</f>
        <v>#N/A</v>
      </c>
      <c r="Q2190" s="11" t="e">
        <f>VLOOKUP(F2190,'BASE CONTATOS'!C:D,2,0)</f>
        <v>#N/A</v>
      </c>
    </row>
    <row r="2191" spans="2:17" hidden="1" x14ac:dyDescent="0.3">
      <c r="B2191">
        <f>CSV!M2190</f>
        <v>0</v>
      </c>
      <c r="C2191">
        <f>CSV!O2190</f>
        <v>0</v>
      </c>
      <c r="D2191" s="6">
        <f>CSV!P2190</f>
        <v>0</v>
      </c>
      <c r="F2191">
        <f>CSV!K2190</f>
        <v>0</v>
      </c>
      <c r="G2191">
        <f>CSV!L2190</f>
        <v>0</v>
      </c>
      <c r="H2191" t="str">
        <f>IFERROR(VLOOKUP(G2191,Sheet3!B:C,2,0),"")</f>
        <v/>
      </c>
      <c r="I2191">
        <v>3</v>
      </c>
      <c r="K2191" t="e">
        <f>VLOOKUP(G2191,Sheet3!B:E,4,0)</f>
        <v>#N/A</v>
      </c>
      <c r="O2191" s="10" t="e">
        <f t="shared" si="34"/>
        <v>#N/A</v>
      </c>
      <c r="P2191" s="11" t="e">
        <f>VLOOKUP(C2191,DE_PARA!H:I,2,0)</f>
        <v>#N/A</v>
      </c>
      <c r="Q2191" s="11" t="e">
        <f>VLOOKUP(F2191,'BASE CONTATOS'!C:D,2,0)</f>
        <v>#N/A</v>
      </c>
    </row>
    <row r="2192" spans="2:17" hidden="1" x14ac:dyDescent="0.3">
      <c r="B2192">
        <f>CSV!M2191</f>
        <v>0</v>
      </c>
      <c r="C2192">
        <f>CSV!O2191</f>
        <v>0</v>
      </c>
      <c r="D2192" s="6">
        <f>CSV!P2191</f>
        <v>0</v>
      </c>
      <c r="F2192">
        <f>CSV!K2191</f>
        <v>0</v>
      </c>
      <c r="G2192">
        <f>CSV!L2191</f>
        <v>0</v>
      </c>
      <c r="H2192" t="str">
        <f>IFERROR(VLOOKUP(G2192,Sheet3!B:C,2,0),"")</f>
        <v/>
      </c>
      <c r="I2192">
        <v>1</v>
      </c>
      <c r="K2192" t="e">
        <f>VLOOKUP(G2192,Sheet3!B:E,4,0)</f>
        <v>#N/A</v>
      </c>
      <c r="O2192" s="10" t="e">
        <f t="shared" si="34"/>
        <v>#N/A</v>
      </c>
      <c r="P2192" s="11" t="e">
        <f>VLOOKUP(C2192,DE_PARA!H:I,2,0)</f>
        <v>#N/A</v>
      </c>
      <c r="Q2192" s="11" t="e">
        <f>VLOOKUP(F2192,'BASE CONTATOS'!C:D,2,0)</f>
        <v>#N/A</v>
      </c>
    </row>
    <row r="2193" spans="2:17" hidden="1" x14ac:dyDescent="0.3">
      <c r="B2193">
        <f>CSV!M2192</f>
        <v>0</v>
      </c>
      <c r="C2193">
        <f>CSV!O2192</f>
        <v>0</v>
      </c>
      <c r="D2193" s="6">
        <f>CSV!P2192</f>
        <v>0</v>
      </c>
      <c r="F2193">
        <f>CSV!K2192</f>
        <v>0</v>
      </c>
      <c r="G2193">
        <f>CSV!L2192</f>
        <v>0</v>
      </c>
      <c r="H2193" t="str">
        <f>IFERROR(VLOOKUP(G2193,Sheet3!B:C,2,0),"")</f>
        <v/>
      </c>
      <c r="I2193">
        <v>6</v>
      </c>
      <c r="K2193" t="e">
        <f>VLOOKUP(G2193,Sheet3!B:E,4,0)</f>
        <v>#N/A</v>
      </c>
      <c r="O2193" s="10" t="e">
        <f t="shared" si="34"/>
        <v>#N/A</v>
      </c>
      <c r="P2193" s="11" t="e">
        <f>VLOOKUP(C2193,DE_PARA!H:I,2,0)</f>
        <v>#N/A</v>
      </c>
      <c r="Q2193" s="11" t="e">
        <f>VLOOKUP(F2193,'BASE CONTATOS'!C:D,2,0)</f>
        <v>#N/A</v>
      </c>
    </row>
    <row r="2194" spans="2:17" hidden="1" x14ac:dyDescent="0.3">
      <c r="B2194">
        <f>CSV!M2193</f>
        <v>0</v>
      </c>
      <c r="C2194">
        <f>CSV!O2193</f>
        <v>0</v>
      </c>
      <c r="D2194" s="6">
        <f>CSV!P2193</f>
        <v>0</v>
      </c>
      <c r="F2194">
        <f>CSV!K2193</f>
        <v>0</v>
      </c>
      <c r="G2194">
        <f>CSV!L2193</f>
        <v>0</v>
      </c>
      <c r="H2194" t="str">
        <f>IFERROR(VLOOKUP(G2194,Sheet3!B:C,2,0),"")</f>
        <v/>
      </c>
      <c r="I2194">
        <v>5</v>
      </c>
      <c r="K2194" t="e">
        <f>VLOOKUP(G2194,Sheet3!B:E,4,0)</f>
        <v>#N/A</v>
      </c>
      <c r="O2194" s="10" t="e">
        <f t="shared" si="34"/>
        <v>#N/A</v>
      </c>
      <c r="P2194" s="11" t="e">
        <f>VLOOKUP(C2194,DE_PARA!H:I,2,0)</f>
        <v>#N/A</v>
      </c>
      <c r="Q2194" s="11" t="e">
        <f>VLOOKUP(F2194,'BASE CONTATOS'!C:D,2,0)</f>
        <v>#N/A</v>
      </c>
    </row>
    <row r="2195" spans="2:17" hidden="1" x14ac:dyDescent="0.3">
      <c r="B2195">
        <f>CSV!M2194</f>
        <v>0</v>
      </c>
      <c r="C2195">
        <f>CSV!O2194</f>
        <v>0</v>
      </c>
      <c r="D2195" s="6">
        <f>CSV!P2194</f>
        <v>0</v>
      </c>
      <c r="F2195">
        <f>CSV!K2194</f>
        <v>0</v>
      </c>
      <c r="G2195">
        <f>CSV!L2194</f>
        <v>0</v>
      </c>
      <c r="H2195" t="str">
        <f>IFERROR(VLOOKUP(G2195,Sheet3!B:C,2,0),"")</f>
        <v/>
      </c>
      <c r="I2195">
        <v>5</v>
      </c>
      <c r="K2195" t="e">
        <f>VLOOKUP(G2195,Sheet3!B:E,4,0)</f>
        <v>#N/A</v>
      </c>
      <c r="O2195" s="10" t="e">
        <f t="shared" si="34"/>
        <v>#N/A</v>
      </c>
      <c r="P2195" s="11" t="e">
        <f>VLOOKUP(C2195,DE_PARA!H:I,2,0)</f>
        <v>#N/A</v>
      </c>
      <c r="Q2195" s="11" t="e">
        <f>VLOOKUP(F2195,'BASE CONTATOS'!C:D,2,0)</f>
        <v>#N/A</v>
      </c>
    </row>
    <row r="2196" spans="2:17" hidden="1" x14ac:dyDescent="0.3">
      <c r="B2196">
        <f>CSV!M2195</f>
        <v>0</v>
      </c>
      <c r="C2196">
        <f>CSV!O2195</f>
        <v>0</v>
      </c>
      <c r="D2196" s="6">
        <f>CSV!P2195</f>
        <v>0</v>
      </c>
      <c r="F2196">
        <f>CSV!K2195</f>
        <v>0</v>
      </c>
      <c r="G2196">
        <f>CSV!L2195</f>
        <v>0</v>
      </c>
      <c r="H2196" t="str">
        <f>IFERROR(VLOOKUP(G2196,Sheet3!B:C,2,0),"")</f>
        <v/>
      </c>
      <c r="I2196">
        <v>5</v>
      </c>
      <c r="K2196" t="e">
        <f>VLOOKUP(G2196,Sheet3!B:E,4,0)</f>
        <v>#N/A</v>
      </c>
      <c r="O2196" s="10" t="e">
        <f t="shared" si="34"/>
        <v>#N/A</v>
      </c>
      <c r="P2196" s="11" t="e">
        <f>VLOOKUP(C2196,DE_PARA!H:I,2,0)</f>
        <v>#N/A</v>
      </c>
      <c r="Q2196" s="11" t="e">
        <f>VLOOKUP(F2196,'BASE CONTATOS'!C:D,2,0)</f>
        <v>#N/A</v>
      </c>
    </row>
    <row r="2197" spans="2:17" hidden="1" x14ac:dyDescent="0.3">
      <c r="B2197">
        <f>CSV!M2196</f>
        <v>0</v>
      </c>
      <c r="C2197">
        <f>CSV!O2196</f>
        <v>0</v>
      </c>
      <c r="D2197" s="6">
        <f>CSV!P2196</f>
        <v>0</v>
      </c>
      <c r="F2197">
        <f>CSV!K2196</f>
        <v>0</v>
      </c>
      <c r="G2197">
        <f>CSV!L2196</f>
        <v>0</v>
      </c>
      <c r="H2197" t="str">
        <f>IFERROR(VLOOKUP(G2197,Sheet3!B:C,2,0),"")</f>
        <v/>
      </c>
      <c r="I2197">
        <v>1</v>
      </c>
      <c r="K2197" t="e">
        <f>VLOOKUP(G2197,Sheet3!B:E,4,0)</f>
        <v>#N/A</v>
      </c>
      <c r="O2197" s="10" t="e">
        <f t="shared" si="34"/>
        <v>#N/A</v>
      </c>
      <c r="P2197" s="11" t="e">
        <f>VLOOKUP(C2197,DE_PARA!H:I,2,0)</f>
        <v>#N/A</v>
      </c>
      <c r="Q2197" s="11" t="e">
        <f>VLOOKUP(F2197,'BASE CONTATOS'!C:D,2,0)</f>
        <v>#N/A</v>
      </c>
    </row>
    <row r="2198" spans="2:17" hidden="1" x14ac:dyDescent="0.3">
      <c r="B2198">
        <f>CSV!M2197</f>
        <v>0</v>
      </c>
      <c r="C2198">
        <f>CSV!O2197</f>
        <v>0</v>
      </c>
      <c r="D2198" s="6">
        <f>CSV!P2197</f>
        <v>0</v>
      </c>
      <c r="F2198">
        <f>CSV!K2197</f>
        <v>0</v>
      </c>
      <c r="G2198">
        <f>CSV!L2197</f>
        <v>0</v>
      </c>
      <c r="H2198" t="str">
        <f>IFERROR(VLOOKUP(G2198,Sheet3!B:C,2,0),"")</f>
        <v/>
      </c>
      <c r="I2198">
        <v>9</v>
      </c>
      <c r="K2198" t="e">
        <f>VLOOKUP(G2198,Sheet3!B:E,4,0)</f>
        <v>#N/A</v>
      </c>
      <c r="O2198" s="10" t="e">
        <f t="shared" si="34"/>
        <v>#N/A</v>
      </c>
      <c r="P2198" s="11" t="e">
        <f>VLOOKUP(C2198,DE_PARA!H:I,2,0)</f>
        <v>#N/A</v>
      </c>
      <c r="Q2198" s="11" t="e">
        <f>VLOOKUP(F2198,'BASE CONTATOS'!C:D,2,0)</f>
        <v>#N/A</v>
      </c>
    </row>
    <row r="2199" spans="2:17" hidden="1" x14ac:dyDescent="0.3">
      <c r="B2199">
        <f>CSV!M2198</f>
        <v>0</v>
      </c>
      <c r="C2199">
        <f>CSV!O2198</f>
        <v>0</v>
      </c>
      <c r="D2199" s="6">
        <f>CSV!P2198</f>
        <v>0</v>
      </c>
      <c r="F2199">
        <f>CSV!K2198</f>
        <v>0</v>
      </c>
      <c r="G2199">
        <f>CSV!L2198</f>
        <v>0</v>
      </c>
      <c r="H2199" t="str">
        <f>IFERROR(VLOOKUP(G2199,Sheet3!B:C,2,0),"")</f>
        <v/>
      </c>
      <c r="I2199">
        <v>2</v>
      </c>
      <c r="K2199" t="e">
        <f>VLOOKUP(G2199,Sheet3!B:E,4,0)</f>
        <v>#N/A</v>
      </c>
      <c r="O2199" s="10" t="e">
        <f t="shared" si="34"/>
        <v>#N/A</v>
      </c>
      <c r="P2199" s="11" t="e">
        <f>VLOOKUP(C2199,DE_PARA!H:I,2,0)</f>
        <v>#N/A</v>
      </c>
      <c r="Q2199" s="11" t="e">
        <f>VLOOKUP(F2199,'BASE CONTATOS'!C:D,2,0)</f>
        <v>#N/A</v>
      </c>
    </row>
    <row r="2200" spans="2:17" hidden="1" x14ac:dyDescent="0.3">
      <c r="B2200">
        <f>CSV!M2199</f>
        <v>0</v>
      </c>
      <c r="C2200">
        <f>CSV!O2199</f>
        <v>0</v>
      </c>
      <c r="D2200" s="6">
        <f>CSV!P2199</f>
        <v>0</v>
      </c>
      <c r="F2200">
        <f>CSV!K2199</f>
        <v>0</v>
      </c>
      <c r="G2200">
        <f>CSV!L2199</f>
        <v>0</v>
      </c>
      <c r="H2200" t="str">
        <f>IFERROR(VLOOKUP(G2200,Sheet3!B:C,2,0),"")</f>
        <v/>
      </c>
      <c r="I2200">
        <v>8</v>
      </c>
      <c r="K2200" t="e">
        <f>VLOOKUP(G2200,Sheet3!B:E,4,0)</f>
        <v>#N/A</v>
      </c>
      <c r="O2200" s="10" t="e">
        <f t="shared" si="34"/>
        <v>#N/A</v>
      </c>
      <c r="P2200" s="11" t="e">
        <f>VLOOKUP(C2200,DE_PARA!H:I,2,0)</f>
        <v>#N/A</v>
      </c>
      <c r="Q2200" s="11" t="e">
        <f>VLOOKUP(F2200,'BASE CONTATOS'!C:D,2,0)</f>
        <v>#N/A</v>
      </c>
    </row>
    <row r="2201" spans="2:17" hidden="1" x14ac:dyDescent="0.3">
      <c r="B2201">
        <f>CSV!M2200</f>
        <v>0</v>
      </c>
      <c r="C2201">
        <f>CSV!O2200</f>
        <v>0</v>
      </c>
      <c r="D2201" s="6">
        <f>CSV!P2200</f>
        <v>0</v>
      </c>
      <c r="F2201">
        <f>CSV!K2200</f>
        <v>0</v>
      </c>
      <c r="G2201">
        <f>CSV!L2200</f>
        <v>0</v>
      </c>
      <c r="H2201" t="str">
        <f>IFERROR(VLOOKUP(G2201,Sheet3!B:C,2,0),"")</f>
        <v/>
      </c>
      <c r="I2201">
        <v>9</v>
      </c>
      <c r="K2201" t="e">
        <f>VLOOKUP(G2201,Sheet3!B:E,4,0)</f>
        <v>#N/A</v>
      </c>
      <c r="O2201" s="10" t="e">
        <f t="shared" si="34"/>
        <v>#N/A</v>
      </c>
      <c r="P2201" s="11" t="e">
        <f>VLOOKUP(C2201,DE_PARA!H:I,2,0)</f>
        <v>#N/A</v>
      </c>
      <c r="Q2201" s="11" t="e">
        <f>VLOOKUP(F2201,'BASE CONTATOS'!C:D,2,0)</f>
        <v>#N/A</v>
      </c>
    </row>
    <row r="2202" spans="2:17" hidden="1" x14ac:dyDescent="0.3">
      <c r="B2202">
        <f>CSV!M2201</f>
        <v>0</v>
      </c>
      <c r="C2202">
        <f>CSV!O2201</f>
        <v>0</v>
      </c>
      <c r="D2202" s="6">
        <f>CSV!P2201</f>
        <v>0</v>
      </c>
      <c r="F2202">
        <f>CSV!K2201</f>
        <v>0</v>
      </c>
      <c r="G2202">
        <f>CSV!L2201</f>
        <v>0</v>
      </c>
      <c r="H2202" t="str">
        <f>IFERROR(VLOOKUP(G2202,Sheet3!B:C,2,0),"")</f>
        <v/>
      </c>
      <c r="I2202">
        <v>5</v>
      </c>
      <c r="K2202" t="e">
        <f>VLOOKUP(G2202,Sheet3!B:E,4,0)</f>
        <v>#N/A</v>
      </c>
      <c r="O2202" s="10" t="e">
        <f t="shared" si="34"/>
        <v>#N/A</v>
      </c>
      <c r="P2202" s="11" t="e">
        <f>VLOOKUP(C2202,DE_PARA!H:I,2,0)</f>
        <v>#N/A</v>
      </c>
      <c r="Q2202" s="11" t="e">
        <f>VLOOKUP(F2202,'BASE CONTATOS'!C:D,2,0)</f>
        <v>#N/A</v>
      </c>
    </row>
    <row r="2203" spans="2:17" hidden="1" x14ac:dyDescent="0.3">
      <c r="B2203">
        <f>CSV!M2202</f>
        <v>0</v>
      </c>
      <c r="C2203">
        <f>CSV!O2202</f>
        <v>0</v>
      </c>
      <c r="D2203" s="6">
        <f>CSV!P2202</f>
        <v>0</v>
      </c>
      <c r="F2203">
        <f>CSV!K2202</f>
        <v>0</v>
      </c>
      <c r="G2203">
        <f>CSV!L2202</f>
        <v>0</v>
      </c>
      <c r="H2203" t="str">
        <f>IFERROR(VLOOKUP(G2203,Sheet3!B:C,2,0),"")</f>
        <v/>
      </c>
      <c r="I2203">
        <v>2</v>
      </c>
      <c r="K2203" t="e">
        <f>VLOOKUP(G2203,Sheet3!B:E,4,0)</f>
        <v>#N/A</v>
      </c>
      <c r="O2203" s="10" t="e">
        <f t="shared" si="34"/>
        <v>#N/A</v>
      </c>
      <c r="P2203" s="11" t="e">
        <f>VLOOKUP(C2203,DE_PARA!H:I,2,0)</f>
        <v>#N/A</v>
      </c>
      <c r="Q2203" s="11" t="e">
        <f>VLOOKUP(F2203,'BASE CONTATOS'!C:D,2,0)</f>
        <v>#N/A</v>
      </c>
    </row>
    <row r="2204" spans="2:17" hidden="1" x14ac:dyDescent="0.3">
      <c r="B2204">
        <f>CSV!M2203</f>
        <v>0</v>
      </c>
      <c r="C2204">
        <f>CSV!O2203</f>
        <v>0</v>
      </c>
      <c r="D2204" s="6">
        <f>CSV!P2203</f>
        <v>0</v>
      </c>
      <c r="F2204">
        <f>CSV!K2203</f>
        <v>0</v>
      </c>
      <c r="G2204">
        <f>CSV!L2203</f>
        <v>0</v>
      </c>
      <c r="H2204" t="str">
        <f>IFERROR(VLOOKUP(G2204,Sheet3!B:C,2,0),"")</f>
        <v/>
      </c>
      <c r="I2204">
        <v>6</v>
      </c>
      <c r="K2204" t="e">
        <f>VLOOKUP(G2204,Sheet3!B:E,4,0)</f>
        <v>#N/A</v>
      </c>
      <c r="O2204" s="10" t="e">
        <f t="shared" si="34"/>
        <v>#N/A</v>
      </c>
      <c r="P2204" s="11" t="e">
        <f>VLOOKUP(C2204,DE_PARA!H:I,2,0)</f>
        <v>#N/A</v>
      </c>
      <c r="Q2204" s="11" t="e">
        <f>VLOOKUP(F2204,'BASE CONTATOS'!C:D,2,0)</f>
        <v>#N/A</v>
      </c>
    </row>
    <row r="2205" spans="2:17" hidden="1" x14ac:dyDescent="0.3">
      <c r="B2205">
        <f>CSV!M2204</f>
        <v>0</v>
      </c>
      <c r="C2205">
        <f>CSV!O2204</f>
        <v>0</v>
      </c>
      <c r="D2205" s="6">
        <f>CSV!P2204</f>
        <v>0</v>
      </c>
      <c r="F2205">
        <f>CSV!K2204</f>
        <v>0</v>
      </c>
      <c r="G2205">
        <f>CSV!L2204</f>
        <v>0</v>
      </c>
      <c r="H2205" t="str">
        <f>IFERROR(VLOOKUP(G2205,Sheet3!B:C,2,0),"")</f>
        <v/>
      </c>
      <c r="I2205">
        <v>3</v>
      </c>
      <c r="K2205" t="e">
        <f>VLOOKUP(G2205,Sheet3!B:E,4,0)</f>
        <v>#N/A</v>
      </c>
      <c r="O2205" s="10" t="e">
        <f t="shared" si="34"/>
        <v>#N/A</v>
      </c>
      <c r="P2205" s="11" t="e">
        <f>VLOOKUP(C2205,DE_PARA!H:I,2,0)</f>
        <v>#N/A</v>
      </c>
      <c r="Q2205" s="11" t="e">
        <f>VLOOKUP(F2205,'BASE CONTATOS'!C:D,2,0)</f>
        <v>#N/A</v>
      </c>
    </row>
    <row r="2206" spans="2:17" hidden="1" x14ac:dyDescent="0.3">
      <c r="B2206">
        <f>CSV!M2205</f>
        <v>0</v>
      </c>
      <c r="C2206">
        <f>CSV!O2205</f>
        <v>0</v>
      </c>
      <c r="D2206" s="6">
        <f>CSV!P2205</f>
        <v>0</v>
      </c>
      <c r="F2206">
        <f>CSV!K2205</f>
        <v>0</v>
      </c>
      <c r="G2206">
        <f>CSV!L2205</f>
        <v>0</v>
      </c>
      <c r="H2206" t="str">
        <f>IFERROR(VLOOKUP(G2206,Sheet3!B:C,2,0),"")</f>
        <v/>
      </c>
      <c r="I2206">
        <v>1</v>
      </c>
      <c r="K2206" t="e">
        <f>VLOOKUP(G2206,Sheet3!B:E,4,0)</f>
        <v>#N/A</v>
      </c>
      <c r="O2206" s="10" t="e">
        <f t="shared" si="34"/>
        <v>#N/A</v>
      </c>
      <c r="P2206" s="11" t="e">
        <f>VLOOKUP(C2206,DE_PARA!H:I,2,0)</f>
        <v>#N/A</v>
      </c>
      <c r="Q2206" s="11" t="e">
        <f>VLOOKUP(F2206,'BASE CONTATOS'!C:D,2,0)</f>
        <v>#N/A</v>
      </c>
    </row>
    <row r="2207" spans="2:17" hidden="1" x14ac:dyDescent="0.3">
      <c r="B2207">
        <f>CSV!M2206</f>
        <v>0</v>
      </c>
      <c r="C2207">
        <f>CSV!O2206</f>
        <v>0</v>
      </c>
      <c r="D2207" s="6">
        <f>CSV!P2206</f>
        <v>0</v>
      </c>
      <c r="F2207">
        <f>CSV!K2206</f>
        <v>0</v>
      </c>
      <c r="G2207">
        <f>CSV!L2206</f>
        <v>0</v>
      </c>
      <c r="H2207" t="str">
        <f>IFERROR(VLOOKUP(G2207,Sheet3!B:C,2,0),"")</f>
        <v/>
      </c>
      <c r="I2207">
        <v>10</v>
      </c>
      <c r="K2207" t="e">
        <f>VLOOKUP(G2207,Sheet3!B:E,4,0)</f>
        <v>#N/A</v>
      </c>
      <c r="O2207" s="10" t="e">
        <f t="shared" si="34"/>
        <v>#N/A</v>
      </c>
      <c r="P2207" s="11" t="e">
        <f>VLOOKUP(C2207,DE_PARA!H:I,2,0)</f>
        <v>#N/A</v>
      </c>
      <c r="Q2207" s="11" t="e">
        <f>VLOOKUP(F2207,'BASE CONTATOS'!C:D,2,0)</f>
        <v>#N/A</v>
      </c>
    </row>
    <row r="2208" spans="2:17" hidden="1" x14ac:dyDescent="0.3">
      <c r="B2208">
        <f>CSV!M2207</f>
        <v>0</v>
      </c>
      <c r="C2208">
        <f>CSV!O2207</f>
        <v>0</v>
      </c>
      <c r="D2208" s="6">
        <f>CSV!P2207</f>
        <v>0</v>
      </c>
      <c r="F2208">
        <f>CSV!K2207</f>
        <v>0</v>
      </c>
      <c r="G2208">
        <f>CSV!L2207</f>
        <v>0</v>
      </c>
      <c r="H2208" t="str">
        <f>IFERROR(VLOOKUP(G2208,Sheet3!B:C,2,0),"")</f>
        <v/>
      </c>
      <c r="I2208">
        <v>1</v>
      </c>
      <c r="K2208" t="e">
        <f>VLOOKUP(G2208,Sheet3!B:E,4,0)</f>
        <v>#N/A</v>
      </c>
      <c r="O2208" s="10" t="e">
        <f t="shared" si="34"/>
        <v>#N/A</v>
      </c>
      <c r="P2208" s="11" t="e">
        <f>VLOOKUP(C2208,DE_PARA!H:I,2,0)</f>
        <v>#N/A</v>
      </c>
      <c r="Q2208" s="11" t="e">
        <f>VLOOKUP(F2208,'BASE CONTATOS'!C:D,2,0)</f>
        <v>#N/A</v>
      </c>
    </row>
    <row r="2209" spans="2:17" hidden="1" x14ac:dyDescent="0.3">
      <c r="B2209">
        <f>CSV!M2208</f>
        <v>0</v>
      </c>
      <c r="C2209">
        <f>CSV!O2208</f>
        <v>0</v>
      </c>
      <c r="D2209" s="6">
        <f>CSV!P2208</f>
        <v>0</v>
      </c>
      <c r="F2209">
        <f>CSV!K2208</f>
        <v>0</v>
      </c>
      <c r="G2209">
        <f>CSV!L2208</f>
        <v>0</v>
      </c>
      <c r="H2209" t="str">
        <f>IFERROR(VLOOKUP(G2209,Sheet3!B:C,2,0),"")</f>
        <v/>
      </c>
      <c r="I2209">
        <v>7</v>
      </c>
      <c r="K2209" t="e">
        <f>VLOOKUP(G2209,Sheet3!B:E,4,0)</f>
        <v>#N/A</v>
      </c>
      <c r="O2209" s="10" t="e">
        <f t="shared" si="34"/>
        <v>#N/A</v>
      </c>
      <c r="P2209" s="11" t="e">
        <f>VLOOKUP(C2209,DE_PARA!H:I,2,0)</f>
        <v>#N/A</v>
      </c>
      <c r="Q2209" s="11" t="e">
        <f>VLOOKUP(F2209,'BASE CONTATOS'!C:D,2,0)</f>
        <v>#N/A</v>
      </c>
    </row>
    <row r="2210" spans="2:17" hidden="1" x14ac:dyDescent="0.3">
      <c r="B2210">
        <f>CSV!M2209</f>
        <v>0</v>
      </c>
      <c r="C2210">
        <f>CSV!O2209</f>
        <v>0</v>
      </c>
      <c r="D2210" s="6">
        <f>CSV!P2209</f>
        <v>0</v>
      </c>
      <c r="F2210">
        <f>CSV!K2209</f>
        <v>0</v>
      </c>
      <c r="G2210">
        <f>CSV!L2209</f>
        <v>0</v>
      </c>
      <c r="H2210" t="str">
        <f>IFERROR(VLOOKUP(G2210,Sheet3!B:C,2,0),"")</f>
        <v/>
      </c>
      <c r="I2210">
        <v>9</v>
      </c>
      <c r="K2210" t="e">
        <f>VLOOKUP(G2210,Sheet3!B:E,4,0)</f>
        <v>#N/A</v>
      </c>
      <c r="O2210" s="10" t="e">
        <f t="shared" si="34"/>
        <v>#N/A</v>
      </c>
      <c r="P2210" s="11" t="e">
        <f>VLOOKUP(C2210,DE_PARA!H:I,2,0)</f>
        <v>#N/A</v>
      </c>
      <c r="Q2210" s="11" t="e">
        <f>VLOOKUP(F2210,'BASE CONTATOS'!C:D,2,0)</f>
        <v>#N/A</v>
      </c>
    </row>
    <row r="2211" spans="2:17" hidden="1" x14ac:dyDescent="0.3">
      <c r="B2211">
        <f>CSV!M2210</f>
        <v>0</v>
      </c>
      <c r="C2211">
        <f>CSV!O2210</f>
        <v>0</v>
      </c>
      <c r="D2211" s="6">
        <f>CSV!P2210</f>
        <v>0</v>
      </c>
      <c r="F2211">
        <f>CSV!K2210</f>
        <v>0</v>
      </c>
      <c r="G2211">
        <f>CSV!L2210</f>
        <v>0</v>
      </c>
      <c r="H2211" t="str">
        <f>IFERROR(VLOOKUP(G2211,Sheet3!B:C,2,0),"")</f>
        <v/>
      </c>
      <c r="I2211">
        <v>4</v>
      </c>
      <c r="K2211" t="e">
        <f>VLOOKUP(G2211,Sheet3!B:E,4,0)</f>
        <v>#N/A</v>
      </c>
      <c r="O2211" s="10" t="e">
        <f t="shared" si="34"/>
        <v>#N/A</v>
      </c>
      <c r="P2211" s="11" t="e">
        <f>VLOOKUP(C2211,DE_PARA!H:I,2,0)</f>
        <v>#N/A</v>
      </c>
      <c r="Q2211" s="11" t="e">
        <f>VLOOKUP(F2211,'BASE CONTATOS'!C:D,2,0)</f>
        <v>#N/A</v>
      </c>
    </row>
    <row r="2212" spans="2:17" hidden="1" x14ac:dyDescent="0.3">
      <c r="B2212">
        <f>CSV!M2211</f>
        <v>0</v>
      </c>
      <c r="C2212">
        <f>CSV!O2211</f>
        <v>0</v>
      </c>
      <c r="D2212" s="6">
        <f>CSV!P2211</f>
        <v>0</v>
      </c>
      <c r="F2212">
        <f>CSV!K2211</f>
        <v>0</v>
      </c>
      <c r="G2212">
        <f>CSV!L2211</f>
        <v>0</v>
      </c>
      <c r="H2212" t="str">
        <f>IFERROR(VLOOKUP(G2212,Sheet3!B:C,2,0),"")</f>
        <v/>
      </c>
      <c r="I2212">
        <v>9</v>
      </c>
      <c r="K2212" t="e">
        <f>VLOOKUP(G2212,Sheet3!B:E,4,0)</f>
        <v>#N/A</v>
      </c>
      <c r="O2212" s="10" t="e">
        <f t="shared" si="34"/>
        <v>#N/A</v>
      </c>
      <c r="P2212" s="11" t="e">
        <f>VLOOKUP(C2212,DE_PARA!H:I,2,0)</f>
        <v>#N/A</v>
      </c>
      <c r="Q2212" s="11" t="e">
        <f>VLOOKUP(F2212,'BASE CONTATOS'!C:D,2,0)</f>
        <v>#N/A</v>
      </c>
    </row>
    <row r="2213" spans="2:17" hidden="1" x14ac:dyDescent="0.3">
      <c r="B2213">
        <f>CSV!M2212</f>
        <v>0</v>
      </c>
      <c r="C2213">
        <f>CSV!O2212</f>
        <v>0</v>
      </c>
      <c r="D2213" s="6">
        <f>CSV!P2212</f>
        <v>0</v>
      </c>
      <c r="F2213">
        <f>CSV!K2212</f>
        <v>0</v>
      </c>
      <c r="G2213">
        <f>CSV!L2212</f>
        <v>0</v>
      </c>
      <c r="H2213" t="str">
        <f>IFERROR(VLOOKUP(G2213,Sheet3!B:C,2,0),"")</f>
        <v/>
      </c>
      <c r="I2213">
        <v>2</v>
      </c>
      <c r="K2213" t="e">
        <f>VLOOKUP(G2213,Sheet3!B:E,4,0)</f>
        <v>#N/A</v>
      </c>
      <c r="O2213" s="10" t="e">
        <f t="shared" si="34"/>
        <v>#N/A</v>
      </c>
      <c r="P2213" s="11" t="e">
        <f>VLOOKUP(C2213,DE_PARA!H:I,2,0)</f>
        <v>#N/A</v>
      </c>
      <c r="Q2213" s="11" t="e">
        <f>VLOOKUP(F2213,'BASE CONTATOS'!C:D,2,0)</f>
        <v>#N/A</v>
      </c>
    </row>
    <row r="2214" spans="2:17" hidden="1" x14ac:dyDescent="0.3">
      <c r="B2214">
        <f>CSV!M2213</f>
        <v>0</v>
      </c>
      <c r="C2214">
        <f>CSV!O2213</f>
        <v>0</v>
      </c>
      <c r="D2214" s="6">
        <f>CSV!P2213</f>
        <v>0</v>
      </c>
      <c r="F2214">
        <f>CSV!K2213</f>
        <v>0</v>
      </c>
      <c r="G2214">
        <f>CSV!L2213</f>
        <v>0</v>
      </c>
      <c r="H2214" t="str">
        <f>IFERROR(VLOOKUP(G2214,Sheet3!B:C,2,0),"")</f>
        <v/>
      </c>
      <c r="I2214">
        <v>10</v>
      </c>
      <c r="K2214" t="e">
        <f>VLOOKUP(G2214,Sheet3!B:E,4,0)</f>
        <v>#N/A</v>
      </c>
      <c r="O2214" s="10" t="e">
        <f t="shared" si="34"/>
        <v>#N/A</v>
      </c>
      <c r="P2214" s="11" t="e">
        <f>VLOOKUP(C2214,DE_PARA!H:I,2,0)</f>
        <v>#N/A</v>
      </c>
      <c r="Q2214" s="11" t="e">
        <f>VLOOKUP(F2214,'BASE CONTATOS'!C:D,2,0)</f>
        <v>#N/A</v>
      </c>
    </row>
    <row r="2215" spans="2:17" hidden="1" x14ac:dyDescent="0.3">
      <c r="B2215">
        <f>CSV!M2214</f>
        <v>0</v>
      </c>
      <c r="C2215">
        <f>CSV!O2214</f>
        <v>0</v>
      </c>
      <c r="D2215" s="6">
        <f>CSV!P2214</f>
        <v>0</v>
      </c>
      <c r="F2215">
        <f>CSV!K2214</f>
        <v>0</v>
      </c>
      <c r="G2215">
        <f>CSV!L2214</f>
        <v>0</v>
      </c>
      <c r="H2215" t="str">
        <f>IFERROR(VLOOKUP(G2215,Sheet3!B:C,2,0),"")</f>
        <v/>
      </c>
      <c r="I2215">
        <v>2</v>
      </c>
      <c r="K2215" t="e">
        <f>VLOOKUP(G2215,Sheet3!B:E,4,0)</f>
        <v>#N/A</v>
      </c>
      <c r="O2215" s="10" t="e">
        <f t="shared" si="34"/>
        <v>#N/A</v>
      </c>
      <c r="P2215" s="11" t="e">
        <f>VLOOKUP(C2215,DE_PARA!H:I,2,0)</f>
        <v>#N/A</v>
      </c>
      <c r="Q2215" s="11" t="e">
        <f>VLOOKUP(F2215,'BASE CONTATOS'!C:D,2,0)</f>
        <v>#N/A</v>
      </c>
    </row>
    <row r="2216" spans="2:17" hidden="1" x14ac:dyDescent="0.3">
      <c r="B2216">
        <f>CSV!M2215</f>
        <v>0</v>
      </c>
      <c r="C2216">
        <f>CSV!O2215</f>
        <v>0</v>
      </c>
      <c r="D2216" s="6">
        <f>CSV!P2215</f>
        <v>0</v>
      </c>
      <c r="F2216">
        <f>CSV!K2215</f>
        <v>0</v>
      </c>
      <c r="G2216">
        <f>CSV!L2215</f>
        <v>0</v>
      </c>
      <c r="H2216" t="str">
        <f>IFERROR(VLOOKUP(G2216,Sheet3!B:C,2,0),"")</f>
        <v/>
      </c>
      <c r="I2216">
        <v>1</v>
      </c>
      <c r="K2216" t="e">
        <f>VLOOKUP(G2216,Sheet3!B:E,4,0)</f>
        <v>#N/A</v>
      </c>
      <c r="O2216" s="10" t="e">
        <f t="shared" si="34"/>
        <v>#N/A</v>
      </c>
      <c r="P2216" s="11" t="e">
        <f>VLOOKUP(C2216,DE_PARA!H:I,2,0)</f>
        <v>#N/A</v>
      </c>
      <c r="Q2216" s="11" t="e">
        <f>VLOOKUP(F2216,'BASE CONTATOS'!C:D,2,0)</f>
        <v>#N/A</v>
      </c>
    </row>
    <row r="2217" spans="2:17" hidden="1" x14ac:dyDescent="0.3">
      <c r="B2217">
        <f>CSV!M2216</f>
        <v>0</v>
      </c>
      <c r="C2217">
        <f>CSV!O2216</f>
        <v>0</v>
      </c>
      <c r="D2217" s="6">
        <f>CSV!P2216</f>
        <v>0</v>
      </c>
      <c r="F2217">
        <f>CSV!K2216</f>
        <v>0</v>
      </c>
      <c r="G2217">
        <f>CSV!L2216</f>
        <v>0</v>
      </c>
      <c r="H2217" t="str">
        <f>IFERROR(VLOOKUP(G2217,Sheet3!B:C,2,0),"")</f>
        <v/>
      </c>
      <c r="I2217">
        <v>7</v>
      </c>
      <c r="K2217" t="e">
        <f>VLOOKUP(G2217,Sheet3!B:E,4,0)</f>
        <v>#N/A</v>
      </c>
      <c r="O2217" s="10" t="e">
        <f t="shared" si="34"/>
        <v>#N/A</v>
      </c>
      <c r="P2217" s="11" t="e">
        <f>VLOOKUP(C2217,DE_PARA!H:I,2,0)</f>
        <v>#N/A</v>
      </c>
      <c r="Q2217" s="11" t="e">
        <f>VLOOKUP(F2217,'BASE CONTATOS'!C:D,2,0)</f>
        <v>#N/A</v>
      </c>
    </row>
    <row r="2218" spans="2:17" hidden="1" x14ac:dyDescent="0.3">
      <c r="B2218">
        <f>CSV!M2217</f>
        <v>0</v>
      </c>
      <c r="C2218">
        <f>CSV!O2217</f>
        <v>0</v>
      </c>
      <c r="D2218" s="6">
        <f>CSV!P2217</f>
        <v>0</v>
      </c>
      <c r="F2218">
        <f>CSV!K2217</f>
        <v>0</v>
      </c>
      <c r="G2218">
        <f>CSV!L2217</f>
        <v>0</v>
      </c>
      <c r="H2218" t="str">
        <f>IFERROR(VLOOKUP(G2218,Sheet3!B:C,2,0),"")</f>
        <v/>
      </c>
      <c r="I2218">
        <v>5</v>
      </c>
      <c r="K2218" t="e">
        <f>VLOOKUP(G2218,Sheet3!B:E,4,0)</f>
        <v>#N/A</v>
      </c>
      <c r="O2218" s="10" t="e">
        <f t="shared" si="34"/>
        <v>#N/A</v>
      </c>
      <c r="P2218" s="11" t="e">
        <f>VLOOKUP(C2218,DE_PARA!H:I,2,0)</f>
        <v>#N/A</v>
      </c>
      <c r="Q2218" s="11" t="e">
        <f>VLOOKUP(F2218,'BASE CONTATOS'!C:D,2,0)</f>
        <v>#N/A</v>
      </c>
    </row>
    <row r="2219" spans="2:17" hidden="1" x14ac:dyDescent="0.3">
      <c r="B2219">
        <f>CSV!M2218</f>
        <v>0</v>
      </c>
      <c r="C2219">
        <f>CSV!O2218</f>
        <v>0</v>
      </c>
      <c r="D2219" s="6">
        <f>CSV!P2218</f>
        <v>0</v>
      </c>
      <c r="F2219">
        <f>CSV!K2218</f>
        <v>0</v>
      </c>
      <c r="G2219">
        <f>CSV!L2218</f>
        <v>0</v>
      </c>
      <c r="H2219" t="str">
        <f>IFERROR(VLOOKUP(G2219,Sheet3!B:C,2,0),"")</f>
        <v/>
      </c>
      <c r="I2219">
        <v>5</v>
      </c>
      <c r="K2219" t="e">
        <f>VLOOKUP(G2219,Sheet3!B:E,4,0)</f>
        <v>#N/A</v>
      </c>
      <c r="O2219" s="10" t="e">
        <f t="shared" si="34"/>
        <v>#N/A</v>
      </c>
      <c r="P2219" s="11" t="e">
        <f>VLOOKUP(C2219,DE_PARA!H:I,2,0)</f>
        <v>#N/A</v>
      </c>
      <c r="Q2219" s="11" t="e">
        <f>VLOOKUP(F2219,'BASE CONTATOS'!C:D,2,0)</f>
        <v>#N/A</v>
      </c>
    </row>
    <row r="2220" spans="2:17" hidden="1" x14ac:dyDescent="0.3">
      <c r="B2220">
        <f>CSV!M2219</f>
        <v>0</v>
      </c>
      <c r="C2220">
        <f>CSV!O2219</f>
        <v>0</v>
      </c>
      <c r="D2220" s="6">
        <f>CSV!P2219</f>
        <v>0</v>
      </c>
      <c r="F2220">
        <f>CSV!K2219</f>
        <v>0</v>
      </c>
      <c r="G2220">
        <f>CSV!L2219</f>
        <v>0</v>
      </c>
      <c r="H2220" t="str">
        <f>IFERROR(VLOOKUP(G2220,Sheet3!B:C,2,0),"")</f>
        <v/>
      </c>
      <c r="I2220">
        <v>9</v>
      </c>
      <c r="K2220" t="e">
        <f>VLOOKUP(G2220,Sheet3!B:E,4,0)</f>
        <v>#N/A</v>
      </c>
      <c r="O2220" s="10" t="e">
        <f t="shared" si="34"/>
        <v>#N/A</v>
      </c>
      <c r="P2220" s="11" t="e">
        <f>VLOOKUP(C2220,DE_PARA!H:I,2,0)</f>
        <v>#N/A</v>
      </c>
      <c r="Q2220" s="11" t="e">
        <f>VLOOKUP(F2220,'BASE CONTATOS'!C:D,2,0)</f>
        <v>#N/A</v>
      </c>
    </row>
    <row r="2221" spans="2:17" hidden="1" x14ac:dyDescent="0.3">
      <c r="B2221">
        <f>CSV!M2220</f>
        <v>0</v>
      </c>
      <c r="C2221">
        <f>CSV!O2220</f>
        <v>0</v>
      </c>
      <c r="D2221" s="6">
        <f>CSV!P2220</f>
        <v>0</v>
      </c>
      <c r="F2221">
        <f>CSV!K2220</f>
        <v>0</v>
      </c>
      <c r="G2221">
        <f>CSV!L2220</f>
        <v>0</v>
      </c>
      <c r="H2221" t="str">
        <f>IFERROR(VLOOKUP(G2221,Sheet3!B:C,2,0),"")</f>
        <v/>
      </c>
      <c r="I2221">
        <v>4</v>
      </c>
      <c r="K2221" t="e">
        <f>VLOOKUP(G2221,Sheet3!B:E,4,0)</f>
        <v>#N/A</v>
      </c>
      <c r="O2221" s="10" t="e">
        <f t="shared" si="34"/>
        <v>#N/A</v>
      </c>
      <c r="P2221" s="11" t="e">
        <f>VLOOKUP(C2221,DE_PARA!H:I,2,0)</f>
        <v>#N/A</v>
      </c>
      <c r="Q2221" s="11" t="e">
        <f>VLOOKUP(F2221,'BASE CONTATOS'!C:D,2,0)</f>
        <v>#N/A</v>
      </c>
    </row>
    <row r="2222" spans="2:17" hidden="1" x14ac:dyDescent="0.3">
      <c r="B2222">
        <f>CSV!M2221</f>
        <v>0</v>
      </c>
      <c r="C2222">
        <f>CSV!O2221</f>
        <v>0</v>
      </c>
      <c r="D2222" s="6">
        <f>CSV!P2221</f>
        <v>0</v>
      </c>
      <c r="F2222">
        <f>CSV!K2221</f>
        <v>0</v>
      </c>
      <c r="G2222">
        <f>CSV!L2221</f>
        <v>0</v>
      </c>
      <c r="H2222" t="str">
        <f>IFERROR(VLOOKUP(G2222,Sheet3!B:C,2,0),"")</f>
        <v/>
      </c>
      <c r="I2222">
        <v>1</v>
      </c>
      <c r="K2222" t="e">
        <f>VLOOKUP(G2222,Sheet3!B:E,4,0)</f>
        <v>#N/A</v>
      </c>
      <c r="O2222" s="10" t="e">
        <f t="shared" si="34"/>
        <v>#N/A</v>
      </c>
      <c r="P2222" s="11" t="e">
        <f>VLOOKUP(C2222,DE_PARA!H:I,2,0)</f>
        <v>#N/A</v>
      </c>
      <c r="Q2222" s="11" t="e">
        <f>VLOOKUP(F2222,'BASE CONTATOS'!C:D,2,0)</f>
        <v>#N/A</v>
      </c>
    </row>
    <row r="2223" spans="2:17" hidden="1" x14ac:dyDescent="0.3">
      <c r="B2223">
        <f>CSV!M2222</f>
        <v>0</v>
      </c>
      <c r="C2223">
        <f>CSV!O2222</f>
        <v>0</v>
      </c>
      <c r="D2223" s="6">
        <f>CSV!P2222</f>
        <v>0</v>
      </c>
      <c r="F2223">
        <f>CSV!K2222</f>
        <v>0</v>
      </c>
      <c r="G2223">
        <f>CSV!L2222</f>
        <v>0</v>
      </c>
      <c r="H2223" t="str">
        <f>IFERROR(VLOOKUP(G2223,Sheet3!B:C,2,0),"")</f>
        <v/>
      </c>
      <c r="I2223">
        <v>3</v>
      </c>
      <c r="K2223" t="e">
        <f>VLOOKUP(G2223,Sheet3!B:E,4,0)</f>
        <v>#N/A</v>
      </c>
      <c r="O2223" s="10" t="e">
        <f t="shared" si="34"/>
        <v>#N/A</v>
      </c>
      <c r="P2223" s="11" t="e">
        <f>VLOOKUP(C2223,DE_PARA!H:I,2,0)</f>
        <v>#N/A</v>
      </c>
      <c r="Q2223" s="11" t="e">
        <f>VLOOKUP(F2223,'BASE CONTATOS'!C:D,2,0)</f>
        <v>#N/A</v>
      </c>
    </row>
    <row r="2224" spans="2:17" hidden="1" x14ac:dyDescent="0.3">
      <c r="B2224">
        <f>CSV!M2223</f>
        <v>0</v>
      </c>
      <c r="C2224">
        <f>CSV!O2223</f>
        <v>0</v>
      </c>
      <c r="D2224" s="6">
        <f>CSV!P2223</f>
        <v>0</v>
      </c>
      <c r="F2224">
        <f>CSV!K2223</f>
        <v>0</v>
      </c>
      <c r="G2224">
        <f>CSV!L2223</f>
        <v>0</v>
      </c>
      <c r="H2224" t="str">
        <f>IFERROR(VLOOKUP(G2224,Sheet3!B:C,2,0),"")</f>
        <v/>
      </c>
      <c r="I2224">
        <v>3</v>
      </c>
      <c r="K2224" t="e">
        <f>VLOOKUP(G2224,Sheet3!B:E,4,0)</f>
        <v>#N/A</v>
      </c>
      <c r="O2224" s="10" t="e">
        <f t="shared" si="34"/>
        <v>#N/A</v>
      </c>
      <c r="P2224" s="11" t="e">
        <f>VLOOKUP(C2224,DE_PARA!H:I,2,0)</f>
        <v>#N/A</v>
      </c>
      <c r="Q2224" s="11" t="e">
        <f>VLOOKUP(F2224,'BASE CONTATOS'!C:D,2,0)</f>
        <v>#N/A</v>
      </c>
    </row>
    <row r="2225" spans="2:17" hidden="1" x14ac:dyDescent="0.3">
      <c r="B2225">
        <f>CSV!M2224</f>
        <v>0</v>
      </c>
      <c r="C2225">
        <f>CSV!O2224</f>
        <v>0</v>
      </c>
      <c r="D2225" s="6">
        <f>CSV!P2224</f>
        <v>0</v>
      </c>
      <c r="F2225">
        <f>CSV!K2224</f>
        <v>0</v>
      </c>
      <c r="G2225">
        <f>CSV!L2224</f>
        <v>0</v>
      </c>
      <c r="H2225" t="str">
        <f>IFERROR(VLOOKUP(G2225,Sheet3!B:C,2,0),"")</f>
        <v/>
      </c>
      <c r="I2225">
        <v>5</v>
      </c>
      <c r="K2225" t="e">
        <f>VLOOKUP(G2225,Sheet3!B:E,4,0)</f>
        <v>#N/A</v>
      </c>
      <c r="O2225" s="10" t="e">
        <f t="shared" si="34"/>
        <v>#N/A</v>
      </c>
      <c r="P2225" s="11" t="e">
        <f>VLOOKUP(C2225,DE_PARA!H:I,2,0)</f>
        <v>#N/A</v>
      </c>
      <c r="Q2225" s="11" t="e">
        <f>VLOOKUP(F2225,'BASE CONTATOS'!C:D,2,0)</f>
        <v>#N/A</v>
      </c>
    </row>
    <row r="2226" spans="2:17" hidden="1" x14ac:dyDescent="0.3">
      <c r="B2226">
        <f>CSV!M2225</f>
        <v>0</v>
      </c>
      <c r="C2226">
        <f>CSV!O2225</f>
        <v>0</v>
      </c>
      <c r="D2226" s="6">
        <f>CSV!P2225</f>
        <v>0</v>
      </c>
      <c r="F2226">
        <f>CSV!K2225</f>
        <v>0</v>
      </c>
      <c r="G2226">
        <f>CSV!L2225</f>
        <v>0</v>
      </c>
      <c r="H2226" t="str">
        <f>IFERROR(VLOOKUP(G2226,Sheet3!B:C,2,0),"")</f>
        <v/>
      </c>
      <c r="I2226">
        <v>9</v>
      </c>
      <c r="K2226" t="e">
        <f>VLOOKUP(G2226,Sheet3!B:E,4,0)</f>
        <v>#N/A</v>
      </c>
      <c r="O2226" s="10" t="e">
        <f t="shared" si="34"/>
        <v>#N/A</v>
      </c>
      <c r="P2226" s="11" t="e">
        <f>VLOOKUP(C2226,DE_PARA!H:I,2,0)</f>
        <v>#N/A</v>
      </c>
      <c r="Q2226" s="11" t="e">
        <f>VLOOKUP(F2226,'BASE CONTATOS'!C:D,2,0)</f>
        <v>#N/A</v>
      </c>
    </row>
    <row r="2227" spans="2:17" hidden="1" x14ac:dyDescent="0.3">
      <c r="B2227">
        <f>CSV!M2226</f>
        <v>0</v>
      </c>
      <c r="C2227">
        <f>CSV!O2226</f>
        <v>0</v>
      </c>
      <c r="D2227" s="6">
        <f>CSV!P2226</f>
        <v>0</v>
      </c>
      <c r="F2227">
        <f>CSV!K2226</f>
        <v>0</v>
      </c>
      <c r="G2227">
        <f>CSV!L2226</f>
        <v>0</v>
      </c>
      <c r="H2227" t="str">
        <f>IFERROR(VLOOKUP(G2227,Sheet3!B:C,2,0),"")</f>
        <v/>
      </c>
      <c r="I2227">
        <v>3</v>
      </c>
      <c r="K2227" t="e">
        <f>VLOOKUP(G2227,Sheet3!B:E,4,0)</f>
        <v>#N/A</v>
      </c>
      <c r="O2227" s="10" t="e">
        <f t="shared" si="34"/>
        <v>#N/A</v>
      </c>
      <c r="P2227" s="11" t="e">
        <f>VLOOKUP(C2227,DE_PARA!H:I,2,0)</f>
        <v>#N/A</v>
      </c>
      <c r="Q2227" s="11" t="e">
        <f>VLOOKUP(F2227,'BASE CONTATOS'!C:D,2,0)</f>
        <v>#N/A</v>
      </c>
    </row>
    <row r="2228" spans="2:17" hidden="1" x14ac:dyDescent="0.3">
      <c r="B2228">
        <f>CSV!M2227</f>
        <v>0</v>
      </c>
      <c r="C2228">
        <f>CSV!O2227</f>
        <v>0</v>
      </c>
      <c r="D2228" s="6">
        <f>CSV!P2227</f>
        <v>0</v>
      </c>
      <c r="F2228">
        <f>CSV!K2227</f>
        <v>0</v>
      </c>
      <c r="G2228">
        <f>CSV!L2227</f>
        <v>0</v>
      </c>
      <c r="H2228" t="str">
        <f>IFERROR(VLOOKUP(G2228,Sheet3!B:C,2,0),"")</f>
        <v/>
      </c>
      <c r="I2228">
        <v>2</v>
      </c>
      <c r="K2228" t="e">
        <f>VLOOKUP(G2228,Sheet3!B:E,4,0)</f>
        <v>#N/A</v>
      </c>
      <c r="O2228" s="10" t="e">
        <f t="shared" si="34"/>
        <v>#N/A</v>
      </c>
      <c r="P2228" s="11" t="e">
        <f>VLOOKUP(C2228,DE_PARA!H:I,2,0)</f>
        <v>#N/A</v>
      </c>
      <c r="Q2228" s="11" t="e">
        <f>VLOOKUP(F2228,'BASE CONTATOS'!C:D,2,0)</f>
        <v>#N/A</v>
      </c>
    </row>
    <row r="2229" spans="2:17" hidden="1" x14ac:dyDescent="0.3">
      <c r="B2229">
        <f>CSV!M2228</f>
        <v>0</v>
      </c>
      <c r="C2229">
        <f>CSV!O2228</f>
        <v>0</v>
      </c>
      <c r="D2229" s="6">
        <f>CSV!P2228</f>
        <v>0</v>
      </c>
      <c r="F2229">
        <f>CSV!K2228</f>
        <v>0</v>
      </c>
      <c r="G2229">
        <f>CSV!L2228</f>
        <v>0</v>
      </c>
      <c r="H2229" t="str">
        <f>IFERROR(VLOOKUP(G2229,Sheet3!B:C,2,0),"")</f>
        <v/>
      </c>
      <c r="I2229">
        <v>2</v>
      </c>
      <c r="K2229" t="e">
        <f>VLOOKUP(G2229,Sheet3!B:E,4,0)</f>
        <v>#N/A</v>
      </c>
      <c r="O2229" s="10" t="e">
        <f t="shared" si="34"/>
        <v>#N/A</v>
      </c>
      <c r="P2229" s="11" t="e">
        <f>VLOOKUP(C2229,DE_PARA!H:I,2,0)</f>
        <v>#N/A</v>
      </c>
      <c r="Q2229" s="11" t="e">
        <f>VLOOKUP(F2229,'BASE CONTATOS'!C:D,2,0)</f>
        <v>#N/A</v>
      </c>
    </row>
    <row r="2230" spans="2:17" hidden="1" x14ac:dyDescent="0.3">
      <c r="B2230">
        <f>CSV!M2229</f>
        <v>0</v>
      </c>
      <c r="C2230">
        <f>CSV!O2229</f>
        <v>0</v>
      </c>
      <c r="D2230" s="6">
        <f>CSV!P2229</f>
        <v>0</v>
      </c>
      <c r="F2230">
        <f>CSV!K2229</f>
        <v>0</v>
      </c>
      <c r="G2230">
        <f>CSV!L2229</f>
        <v>0</v>
      </c>
      <c r="H2230" t="str">
        <f>IFERROR(VLOOKUP(G2230,Sheet3!B:C,2,0),"")</f>
        <v/>
      </c>
      <c r="I2230">
        <v>5</v>
      </c>
      <c r="K2230" t="e">
        <f>VLOOKUP(G2230,Sheet3!B:E,4,0)</f>
        <v>#N/A</v>
      </c>
      <c r="O2230" s="10" t="e">
        <f t="shared" si="34"/>
        <v>#N/A</v>
      </c>
      <c r="P2230" s="11" t="e">
        <f>VLOOKUP(C2230,DE_PARA!H:I,2,0)</f>
        <v>#N/A</v>
      </c>
      <c r="Q2230" s="11" t="e">
        <f>VLOOKUP(F2230,'BASE CONTATOS'!C:D,2,0)</f>
        <v>#N/A</v>
      </c>
    </row>
    <row r="2231" spans="2:17" hidden="1" x14ac:dyDescent="0.3">
      <c r="B2231">
        <f>CSV!M2230</f>
        <v>0</v>
      </c>
      <c r="C2231">
        <f>CSV!O2230</f>
        <v>0</v>
      </c>
      <c r="D2231" s="6">
        <f>CSV!P2230</f>
        <v>0</v>
      </c>
      <c r="F2231">
        <f>CSV!K2230</f>
        <v>0</v>
      </c>
      <c r="G2231">
        <f>CSV!L2230</f>
        <v>0</v>
      </c>
      <c r="H2231" t="str">
        <f>IFERROR(VLOOKUP(G2231,Sheet3!B:C,2,0),"")</f>
        <v/>
      </c>
      <c r="I2231">
        <v>4</v>
      </c>
      <c r="K2231" t="e">
        <f>VLOOKUP(G2231,Sheet3!B:E,4,0)</f>
        <v>#N/A</v>
      </c>
      <c r="O2231" s="10" t="e">
        <f t="shared" si="34"/>
        <v>#N/A</v>
      </c>
      <c r="P2231" s="11" t="e">
        <f>VLOOKUP(C2231,DE_PARA!H:I,2,0)</f>
        <v>#N/A</v>
      </c>
      <c r="Q2231" s="11" t="e">
        <f>VLOOKUP(F2231,'BASE CONTATOS'!C:D,2,0)</f>
        <v>#N/A</v>
      </c>
    </row>
    <row r="2232" spans="2:17" hidden="1" x14ac:dyDescent="0.3">
      <c r="B2232">
        <f>CSV!M2231</f>
        <v>0</v>
      </c>
      <c r="C2232">
        <f>CSV!O2231</f>
        <v>0</v>
      </c>
      <c r="D2232" s="6">
        <f>CSV!P2231</f>
        <v>0</v>
      </c>
      <c r="F2232">
        <f>CSV!K2231</f>
        <v>0</v>
      </c>
      <c r="G2232">
        <f>CSV!L2231</f>
        <v>0</v>
      </c>
      <c r="H2232" t="str">
        <f>IFERROR(VLOOKUP(G2232,Sheet3!B:C,2,0),"")</f>
        <v/>
      </c>
      <c r="I2232">
        <v>2</v>
      </c>
      <c r="K2232" t="e">
        <f>VLOOKUP(G2232,Sheet3!B:E,4,0)</f>
        <v>#N/A</v>
      </c>
      <c r="O2232" s="10" t="e">
        <f t="shared" si="34"/>
        <v>#N/A</v>
      </c>
      <c r="P2232" s="11" t="e">
        <f>VLOOKUP(C2232,DE_PARA!H:I,2,0)</f>
        <v>#N/A</v>
      </c>
      <c r="Q2232" s="11" t="e">
        <f>VLOOKUP(F2232,'BASE CONTATOS'!C:D,2,0)</f>
        <v>#N/A</v>
      </c>
    </row>
    <row r="2233" spans="2:17" hidden="1" x14ac:dyDescent="0.3">
      <c r="B2233">
        <f>CSV!M2232</f>
        <v>0</v>
      </c>
      <c r="C2233">
        <f>CSV!O2232</f>
        <v>0</v>
      </c>
      <c r="D2233" s="6">
        <f>CSV!P2232</f>
        <v>0</v>
      </c>
      <c r="F2233">
        <f>CSV!K2232</f>
        <v>0</v>
      </c>
      <c r="G2233">
        <f>CSV!L2232</f>
        <v>0</v>
      </c>
      <c r="H2233" t="str">
        <f>IFERROR(VLOOKUP(G2233,Sheet3!B:C,2,0),"")</f>
        <v/>
      </c>
      <c r="I2233">
        <v>9</v>
      </c>
      <c r="K2233" t="e">
        <f>VLOOKUP(G2233,Sheet3!B:E,4,0)</f>
        <v>#N/A</v>
      </c>
      <c r="O2233" s="10" t="e">
        <f t="shared" si="34"/>
        <v>#N/A</v>
      </c>
      <c r="P2233" s="11" t="e">
        <f>VLOOKUP(C2233,DE_PARA!H:I,2,0)</f>
        <v>#N/A</v>
      </c>
      <c r="Q2233" s="11" t="e">
        <f>VLOOKUP(F2233,'BASE CONTATOS'!C:D,2,0)</f>
        <v>#N/A</v>
      </c>
    </row>
    <row r="2234" spans="2:17" hidden="1" x14ac:dyDescent="0.3">
      <c r="B2234">
        <f>CSV!M2233</f>
        <v>0</v>
      </c>
      <c r="C2234">
        <f>CSV!O2233</f>
        <v>0</v>
      </c>
      <c r="D2234" s="6">
        <f>CSV!P2233</f>
        <v>0</v>
      </c>
      <c r="F2234">
        <f>CSV!K2233</f>
        <v>0</v>
      </c>
      <c r="G2234">
        <f>CSV!L2233</f>
        <v>0</v>
      </c>
      <c r="H2234" t="str">
        <f>IFERROR(VLOOKUP(G2234,Sheet3!B:C,2,0),"")</f>
        <v/>
      </c>
      <c r="I2234">
        <v>10</v>
      </c>
      <c r="K2234" t="e">
        <f>VLOOKUP(G2234,Sheet3!B:E,4,0)</f>
        <v>#N/A</v>
      </c>
      <c r="O2234" s="10" t="e">
        <f t="shared" si="34"/>
        <v>#N/A</v>
      </c>
      <c r="P2234" s="11" t="e">
        <f>VLOOKUP(C2234,DE_PARA!H:I,2,0)</f>
        <v>#N/A</v>
      </c>
      <c r="Q2234" s="11" t="e">
        <f>VLOOKUP(F2234,'BASE CONTATOS'!C:D,2,0)</f>
        <v>#N/A</v>
      </c>
    </row>
    <row r="2235" spans="2:17" hidden="1" x14ac:dyDescent="0.3">
      <c r="B2235">
        <f>CSV!M2234</f>
        <v>0</v>
      </c>
      <c r="C2235">
        <f>CSV!O2234</f>
        <v>0</v>
      </c>
      <c r="D2235" s="6">
        <f>CSV!P2234</f>
        <v>0</v>
      </c>
      <c r="F2235">
        <f>CSV!K2234</f>
        <v>0</v>
      </c>
      <c r="G2235">
        <f>CSV!L2234</f>
        <v>0</v>
      </c>
      <c r="H2235" t="str">
        <f>IFERROR(VLOOKUP(G2235,Sheet3!B:C,2,0),"")</f>
        <v/>
      </c>
      <c r="I2235">
        <v>2</v>
      </c>
      <c r="K2235" t="e">
        <f>VLOOKUP(G2235,Sheet3!B:E,4,0)</f>
        <v>#N/A</v>
      </c>
      <c r="O2235" s="10" t="e">
        <f t="shared" si="34"/>
        <v>#N/A</v>
      </c>
      <c r="P2235" s="11" t="e">
        <f>VLOOKUP(C2235,DE_PARA!H:I,2,0)</f>
        <v>#N/A</v>
      </c>
      <c r="Q2235" s="11" t="e">
        <f>VLOOKUP(F2235,'BASE CONTATOS'!C:D,2,0)</f>
        <v>#N/A</v>
      </c>
    </row>
    <row r="2236" spans="2:17" hidden="1" x14ac:dyDescent="0.3">
      <c r="B2236">
        <f>CSV!M2235</f>
        <v>0</v>
      </c>
      <c r="C2236">
        <f>CSV!O2235</f>
        <v>0</v>
      </c>
      <c r="D2236" s="6">
        <f>CSV!P2235</f>
        <v>0</v>
      </c>
      <c r="F2236">
        <f>CSV!K2235</f>
        <v>0</v>
      </c>
      <c r="G2236">
        <f>CSV!L2235</f>
        <v>0</v>
      </c>
      <c r="H2236" t="str">
        <f>IFERROR(VLOOKUP(G2236,Sheet3!B:C,2,0),"")</f>
        <v/>
      </c>
      <c r="I2236">
        <v>10</v>
      </c>
      <c r="K2236" t="e">
        <f>VLOOKUP(G2236,Sheet3!B:E,4,0)</f>
        <v>#N/A</v>
      </c>
      <c r="O2236" s="10" t="e">
        <f t="shared" si="34"/>
        <v>#N/A</v>
      </c>
      <c r="P2236" s="11" t="e">
        <f>VLOOKUP(C2236,DE_PARA!H:I,2,0)</f>
        <v>#N/A</v>
      </c>
      <c r="Q2236" s="11" t="e">
        <f>VLOOKUP(F2236,'BASE CONTATOS'!C:D,2,0)</f>
        <v>#N/A</v>
      </c>
    </row>
    <row r="2237" spans="2:17" hidden="1" x14ac:dyDescent="0.3">
      <c r="B2237">
        <f>CSV!M2236</f>
        <v>0</v>
      </c>
      <c r="C2237">
        <f>CSV!O2236</f>
        <v>0</v>
      </c>
      <c r="D2237" s="6">
        <f>CSV!P2236</f>
        <v>0</v>
      </c>
      <c r="F2237">
        <f>CSV!K2236</f>
        <v>0</v>
      </c>
      <c r="G2237">
        <f>CSV!L2236</f>
        <v>0</v>
      </c>
      <c r="H2237" t="str">
        <f>IFERROR(VLOOKUP(G2237,Sheet3!B:C,2,0),"")</f>
        <v/>
      </c>
      <c r="I2237">
        <v>7</v>
      </c>
      <c r="K2237" t="e">
        <f>VLOOKUP(G2237,Sheet3!B:E,4,0)</f>
        <v>#N/A</v>
      </c>
      <c r="O2237" s="10" t="e">
        <f t="shared" si="34"/>
        <v>#N/A</v>
      </c>
      <c r="P2237" s="11" t="e">
        <f>VLOOKUP(C2237,DE_PARA!H:I,2,0)</f>
        <v>#N/A</v>
      </c>
      <c r="Q2237" s="11" t="e">
        <f>VLOOKUP(F2237,'BASE CONTATOS'!C:D,2,0)</f>
        <v>#N/A</v>
      </c>
    </row>
    <row r="2238" spans="2:17" hidden="1" x14ac:dyDescent="0.3">
      <c r="B2238">
        <f>CSV!M2237</f>
        <v>0</v>
      </c>
      <c r="C2238">
        <f>CSV!O2237</f>
        <v>0</v>
      </c>
      <c r="D2238" s="6">
        <f>CSV!P2237</f>
        <v>0</v>
      </c>
      <c r="F2238">
        <f>CSV!K2237</f>
        <v>0</v>
      </c>
      <c r="G2238">
        <f>CSV!L2237</f>
        <v>0</v>
      </c>
      <c r="H2238" t="str">
        <f>IFERROR(VLOOKUP(G2238,Sheet3!B:C,2,0),"")</f>
        <v/>
      </c>
      <c r="I2238">
        <v>8</v>
      </c>
      <c r="K2238" t="e">
        <f>VLOOKUP(G2238,Sheet3!B:E,4,0)</f>
        <v>#N/A</v>
      </c>
      <c r="O2238" s="10" t="e">
        <f t="shared" si="34"/>
        <v>#N/A</v>
      </c>
      <c r="P2238" s="11" t="e">
        <f>VLOOKUP(C2238,DE_PARA!H:I,2,0)</f>
        <v>#N/A</v>
      </c>
      <c r="Q2238" s="11" t="e">
        <f>VLOOKUP(F2238,'BASE CONTATOS'!C:D,2,0)</f>
        <v>#N/A</v>
      </c>
    </row>
    <row r="2239" spans="2:17" hidden="1" x14ac:dyDescent="0.3">
      <c r="B2239">
        <f>CSV!M2238</f>
        <v>0</v>
      </c>
      <c r="C2239">
        <f>CSV!O2238</f>
        <v>0</v>
      </c>
      <c r="D2239" s="6">
        <f>CSV!P2238</f>
        <v>0</v>
      </c>
      <c r="F2239">
        <f>CSV!K2238</f>
        <v>0</v>
      </c>
      <c r="G2239">
        <f>CSV!L2238</f>
        <v>0</v>
      </c>
      <c r="H2239" t="str">
        <f>IFERROR(VLOOKUP(G2239,Sheet3!B:C,2,0),"")</f>
        <v/>
      </c>
      <c r="I2239">
        <v>5</v>
      </c>
      <c r="K2239" t="e">
        <f>VLOOKUP(G2239,Sheet3!B:E,4,0)</f>
        <v>#N/A</v>
      </c>
      <c r="O2239" s="10" t="e">
        <f t="shared" si="34"/>
        <v>#N/A</v>
      </c>
      <c r="P2239" s="11" t="e">
        <f>VLOOKUP(C2239,DE_PARA!H:I,2,0)</f>
        <v>#N/A</v>
      </c>
      <c r="Q2239" s="11" t="e">
        <f>VLOOKUP(F2239,'BASE CONTATOS'!C:D,2,0)</f>
        <v>#N/A</v>
      </c>
    </row>
    <row r="2240" spans="2:17" hidden="1" x14ac:dyDescent="0.3">
      <c r="B2240">
        <f>CSV!M2239</f>
        <v>0</v>
      </c>
      <c r="C2240">
        <f>CSV!O2239</f>
        <v>0</v>
      </c>
      <c r="D2240" s="6">
        <f>CSV!P2239</f>
        <v>0</v>
      </c>
      <c r="F2240">
        <f>CSV!K2239</f>
        <v>0</v>
      </c>
      <c r="G2240">
        <f>CSV!L2239</f>
        <v>0</v>
      </c>
      <c r="H2240" t="str">
        <f>IFERROR(VLOOKUP(G2240,Sheet3!B:C,2,0),"")</f>
        <v/>
      </c>
      <c r="I2240">
        <v>8</v>
      </c>
      <c r="K2240" t="e">
        <f>VLOOKUP(G2240,Sheet3!B:E,4,0)</f>
        <v>#N/A</v>
      </c>
      <c r="O2240" s="10" t="e">
        <f t="shared" si="34"/>
        <v>#N/A</v>
      </c>
      <c r="P2240" s="11" t="e">
        <f>VLOOKUP(C2240,DE_PARA!H:I,2,0)</f>
        <v>#N/A</v>
      </c>
      <c r="Q2240" s="11" t="e">
        <f>VLOOKUP(F2240,'BASE CONTATOS'!C:D,2,0)</f>
        <v>#N/A</v>
      </c>
    </row>
    <row r="2241" spans="2:17" hidden="1" x14ac:dyDescent="0.3">
      <c r="B2241">
        <f>CSV!M2240</f>
        <v>0</v>
      </c>
      <c r="C2241">
        <f>CSV!O2240</f>
        <v>0</v>
      </c>
      <c r="D2241" s="6">
        <f>CSV!P2240</f>
        <v>0</v>
      </c>
      <c r="F2241">
        <f>CSV!K2240</f>
        <v>0</v>
      </c>
      <c r="G2241">
        <f>CSV!L2240</f>
        <v>0</v>
      </c>
      <c r="H2241" t="str">
        <f>IFERROR(VLOOKUP(G2241,Sheet3!B:C,2,0),"")</f>
        <v/>
      </c>
      <c r="I2241">
        <v>6</v>
      </c>
      <c r="K2241" t="e">
        <f>VLOOKUP(G2241,Sheet3!B:E,4,0)</f>
        <v>#N/A</v>
      </c>
      <c r="O2241" s="10" t="e">
        <f t="shared" si="34"/>
        <v>#N/A</v>
      </c>
      <c r="P2241" s="11" t="e">
        <f>VLOOKUP(C2241,DE_PARA!H:I,2,0)</f>
        <v>#N/A</v>
      </c>
      <c r="Q2241" s="11" t="e">
        <f>VLOOKUP(F2241,'BASE CONTATOS'!C:D,2,0)</f>
        <v>#N/A</v>
      </c>
    </row>
    <row r="2242" spans="2:17" hidden="1" x14ac:dyDescent="0.3">
      <c r="B2242">
        <f>CSV!M2241</f>
        <v>0</v>
      </c>
      <c r="C2242">
        <f>CSV!O2241</f>
        <v>0</v>
      </c>
      <c r="D2242" s="6">
        <f>CSV!P2241</f>
        <v>0</v>
      </c>
      <c r="F2242">
        <f>CSV!K2241</f>
        <v>0</v>
      </c>
      <c r="G2242">
        <f>CSV!L2241</f>
        <v>0</v>
      </c>
      <c r="H2242" t="str">
        <f>IFERROR(VLOOKUP(G2242,Sheet3!B:C,2,0),"")</f>
        <v/>
      </c>
      <c r="I2242">
        <v>6</v>
      </c>
      <c r="K2242" t="e">
        <f>VLOOKUP(G2242,Sheet3!B:E,4,0)</f>
        <v>#N/A</v>
      </c>
      <c r="O2242" s="10" t="e">
        <f t="shared" si="34"/>
        <v>#N/A</v>
      </c>
      <c r="P2242" s="11" t="e">
        <f>VLOOKUP(C2242,DE_PARA!H:I,2,0)</f>
        <v>#N/A</v>
      </c>
      <c r="Q2242" s="11" t="e">
        <f>VLOOKUP(F2242,'BASE CONTATOS'!C:D,2,0)</f>
        <v>#N/A</v>
      </c>
    </row>
    <row r="2243" spans="2:17" hidden="1" x14ac:dyDescent="0.3">
      <c r="B2243">
        <f>CSV!M2242</f>
        <v>0</v>
      </c>
      <c r="C2243">
        <f>CSV!O2242</f>
        <v>0</v>
      </c>
      <c r="D2243" s="6">
        <f>CSV!P2242</f>
        <v>0</v>
      </c>
      <c r="F2243">
        <f>CSV!K2242</f>
        <v>0</v>
      </c>
      <c r="G2243">
        <f>CSV!L2242</f>
        <v>0</v>
      </c>
      <c r="H2243" t="str">
        <f>IFERROR(VLOOKUP(G2243,Sheet3!B:C,2,0),"")</f>
        <v/>
      </c>
      <c r="I2243">
        <v>5</v>
      </c>
      <c r="K2243" t="e">
        <f>VLOOKUP(G2243,Sheet3!B:E,4,0)</f>
        <v>#N/A</v>
      </c>
      <c r="O2243" s="10" t="e">
        <f t="shared" ref="O2243:O2306" si="35">IF(K2243&gt;0,K2243,"PENDENTE")</f>
        <v>#N/A</v>
      </c>
      <c r="P2243" s="11" t="e">
        <f>VLOOKUP(C2243,DE_PARA!H:I,2,0)</f>
        <v>#N/A</v>
      </c>
      <c r="Q2243" s="11" t="e">
        <f>VLOOKUP(F2243,'BASE CONTATOS'!C:D,2,0)</f>
        <v>#N/A</v>
      </c>
    </row>
    <row r="2244" spans="2:17" hidden="1" x14ac:dyDescent="0.3">
      <c r="B2244">
        <f>CSV!M2243</f>
        <v>0</v>
      </c>
      <c r="C2244">
        <f>CSV!O2243</f>
        <v>0</v>
      </c>
      <c r="D2244" s="6">
        <f>CSV!P2243</f>
        <v>0</v>
      </c>
      <c r="F2244">
        <f>CSV!K2243</f>
        <v>0</v>
      </c>
      <c r="G2244">
        <f>CSV!L2243</f>
        <v>0</v>
      </c>
      <c r="H2244" t="str">
        <f>IFERROR(VLOOKUP(G2244,Sheet3!B:C,2,0),"")</f>
        <v/>
      </c>
      <c r="I2244">
        <v>8</v>
      </c>
      <c r="K2244" t="e">
        <f>VLOOKUP(G2244,Sheet3!B:E,4,0)</f>
        <v>#N/A</v>
      </c>
      <c r="O2244" s="10" t="e">
        <f t="shared" si="35"/>
        <v>#N/A</v>
      </c>
      <c r="P2244" s="11" t="e">
        <f>VLOOKUP(C2244,DE_PARA!H:I,2,0)</f>
        <v>#N/A</v>
      </c>
      <c r="Q2244" s="11" t="e">
        <f>VLOOKUP(F2244,'BASE CONTATOS'!C:D,2,0)</f>
        <v>#N/A</v>
      </c>
    </row>
    <row r="2245" spans="2:17" hidden="1" x14ac:dyDescent="0.3">
      <c r="B2245">
        <f>CSV!M2244</f>
        <v>0</v>
      </c>
      <c r="C2245">
        <f>CSV!O2244</f>
        <v>0</v>
      </c>
      <c r="D2245" s="6">
        <f>CSV!P2244</f>
        <v>0</v>
      </c>
      <c r="F2245">
        <f>CSV!K2244</f>
        <v>0</v>
      </c>
      <c r="G2245">
        <f>CSV!L2244</f>
        <v>0</v>
      </c>
      <c r="H2245" t="str">
        <f>IFERROR(VLOOKUP(G2245,Sheet3!B:C,2,0),"")</f>
        <v/>
      </c>
      <c r="I2245">
        <v>4</v>
      </c>
      <c r="K2245" t="e">
        <f>VLOOKUP(G2245,Sheet3!B:E,4,0)</f>
        <v>#N/A</v>
      </c>
      <c r="O2245" s="10" t="e">
        <f t="shared" si="35"/>
        <v>#N/A</v>
      </c>
      <c r="P2245" s="11" t="e">
        <f>VLOOKUP(C2245,DE_PARA!H:I,2,0)</f>
        <v>#N/A</v>
      </c>
      <c r="Q2245" s="11" t="e">
        <f>VLOOKUP(F2245,'BASE CONTATOS'!C:D,2,0)</f>
        <v>#N/A</v>
      </c>
    </row>
    <row r="2246" spans="2:17" hidden="1" x14ac:dyDescent="0.3">
      <c r="B2246">
        <f>CSV!M2245</f>
        <v>0</v>
      </c>
      <c r="C2246">
        <f>CSV!O2245</f>
        <v>0</v>
      </c>
      <c r="D2246" s="6">
        <f>CSV!P2245</f>
        <v>0</v>
      </c>
      <c r="F2246">
        <f>CSV!K2245</f>
        <v>0</v>
      </c>
      <c r="G2246">
        <f>CSV!L2245</f>
        <v>0</v>
      </c>
      <c r="H2246" t="str">
        <f>IFERROR(VLOOKUP(G2246,Sheet3!B:C,2,0),"")</f>
        <v/>
      </c>
      <c r="I2246">
        <v>7</v>
      </c>
      <c r="K2246" t="e">
        <f>VLOOKUP(G2246,Sheet3!B:E,4,0)</f>
        <v>#N/A</v>
      </c>
      <c r="O2246" s="10" t="e">
        <f t="shared" si="35"/>
        <v>#N/A</v>
      </c>
      <c r="P2246" s="11" t="e">
        <f>VLOOKUP(C2246,DE_PARA!H:I,2,0)</f>
        <v>#N/A</v>
      </c>
      <c r="Q2246" s="11" t="e">
        <f>VLOOKUP(F2246,'BASE CONTATOS'!C:D,2,0)</f>
        <v>#N/A</v>
      </c>
    </row>
    <row r="2247" spans="2:17" hidden="1" x14ac:dyDescent="0.3">
      <c r="B2247">
        <f>CSV!M2246</f>
        <v>0</v>
      </c>
      <c r="C2247">
        <f>CSV!O2246</f>
        <v>0</v>
      </c>
      <c r="D2247" s="6">
        <f>CSV!P2246</f>
        <v>0</v>
      </c>
      <c r="F2247">
        <f>CSV!K2246</f>
        <v>0</v>
      </c>
      <c r="G2247">
        <f>CSV!L2246</f>
        <v>0</v>
      </c>
      <c r="H2247" t="str">
        <f>IFERROR(VLOOKUP(G2247,Sheet3!B:C,2,0),"")</f>
        <v/>
      </c>
      <c r="I2247">
        <v>10</v>
      </c>
      <c r="K2247" t="e">
        <f>VLOOKUP(G2247,Sheet3!B:E,4,0)</f>
        <v>#N/A</v>
      </c>
      <c r="O2247" s="10" t="e">
        <f t="shared" si="35"/>
        <v>#N/A</v>
      </c>
      <c r="P2247" s="11" t="e">
        <f>VLOOKUP(C2247,DE_PARA!H:I,2,0)</f>
        <v>#N/A</v>
      </c>
      <c r="Q2247" s="11" t="e">
        <f>VLOOKUP(F2247,'BASE CONTATOS'!C:D,2,0)</f>
        <v>#N/A</v>
      </c>
    </row>
    <row r="2248" spans="2:17" hidden="1" x14ac:dyDescent="0.3">
      <c r="B2248">
        <f>CSV!M2247</f>
        <v>0</v>
      </c>
      <c r="C2248">
        <f>CSV!O2247</f>
        <v>0</v>
      </c>
      <c r="D2248" s="6">
        <f>CSV!P2247</f>
        <v>0</v>
      </c>
      <c r="F2248">
        <f>CSV!K2247</f>
        <v>0</v>
      </c>
      <c r="G2248">
        <f>CSV!L2247</f>
        <v>0</v>
      </c>
      <c r="H2248" t="str">
        <f>IFERROR(VLOOKUP(G2248,Sheet3!B:C,2,0),"")</f>
        <v/>
      </c>
      <c r="I2248">
        <v>8</v>
      </c>
      <c r="K2248" t="e">
        <f>VLOOKUP(G2248,Sheet3!B:E,4,0)</f>
        <v>#N/A</v>
      </c>
      <c r="O2248" s="10" t="e">
        <f t="shared" si="35"/>
        <v>#N/A</v>
      </c>
      <c r="P2248" s="11" t="e">
        <f>VLOOKUP(C2248,DE_PARA!H:I,2,0)</f>
        <v>#N/A</v>
      </c>
      <c r="Q2248" s="11" t="e">
        <f>VLOOKUP(F2248,'BASE CONTATOS'!C:D,2,0)</f>
        <v>#N/A</v>
      </c>
    </row>
    <row r="2249" spans="2:17" hidden="1" x14ac:dyDescent="0.3">
      <c r="B2249">
        <f>CSV!M2248</f>
        <v>0</v>
      </c>
      <c r="C2249">
        <f>CSV!O2248</f>
        <v>0</v>
      </c>
      <c r="D2249" s="6">
        <f>CSV!P2248</f>
        <v>0</v>
      </c>
      <c r="F2249">
        <f>CSV!K2248</f>
        <v>0</v>
      </c>
      <c r="G2249">
        <f>CSV!L2248</f>
        <v>0</v>
      </c>
      <c r="H2249" t="str">
        <f>IFERROR(VLOOKUP(G2249,Sheet3!B:C,2,0),"")</f>
        <v/>
      </c>
      <c r="I2249">
        <v>10</v>
      </c>
      <c r="K2249" t="e">
        <f>VLOOKUP(G2249,Sheet3!B:E,4,0)</f>
        <v>#N/A</v>
      </c>
      <c r="O2249" s="10" t="e">
        <f t="shared" si="35"/>
        <v>#N/A</v>
      </c>
      <c r="P2249" s="11" t="e">
        <f>VLOOKUP(C2249,DE_PARA!H:I,2,0)</f>
        <v>#N/A</v>
      </c>
      <c r="Q2249" s="11" t="e">
        <f>VLOOKUP(F2249,'BASE CONTATOS'!C:D,2,0)</f>
        <v>#N/A</v>
      </c>
    </row>
    <row r="2250" spans="2:17" hidden="1" x14ac:dyDescent="0.3">
      <c r="B2250">
        <f>CSV!M2249</f>
        <v>0</v>
      </c>
      <c r="C2250">
        <f>CSV!O2249</f>
        <v>0</v>
      </c>
      <c r="D2250" s="6">
        <f>CSV!P2249</f>
        <v>0</v>
      </c>
      <c r="F2250">
        <f>CSV!K2249</f>
        <v>0</v>
      </c>
      <c r="G2250">
        <f>CSV!L2249</f>
        <v>0</v>
      </c>
      <c r="H2250" t="str">
        <f>IFERROR(VLOOKUP(G2250,Sheet3!B:C,2,0),"")</f>
        <v/>
      </c>
      <c r="I2250">
        <v>6</v>
      </c>
      <c r="K2250" t="e">
        <f>VLOOKUP(G2250,Sheet3!B:E,4,0)</f>
        <v>#N/A</v>
      </c>
      <c r="O2250" s="10" t="e">
        <f t="shared" si="35"/>
        <v>#N/A</v>
      </c>
      <c r="P2250" s="11" t="e">
        <f>VLOOKUP(C2250,DE_PARA!H:I,2,0)</f>
        <v>#N/A</v>
      </c>
      <c r="Q2250" s="11" t="e">
        <f>VLOOKUP(F2250,'BASE CONTATOS'!C:D,2,0)</f>
        <v>#N/A</v>
      </c>
    </row>
    <row r="2251" spans="2:17" hidden="1" x14ac:dyDescent="0.3">
      <c r="B2251">
        <f>CSV!M2250</f>
        <v>0</v>
      </c>
      <c r="C2251">
        <f>CSV!O2250</f>
        <v>0</v>
      </c>
      <c r="D2251" s="6">
        <f>CSV!P2250</f>
        <v>0</v>
      </c>
      <c r="F2251">
        <f>CSV!K2250</f>
        <v>0</v>
      </c>
      <c r="G2251">
        <f>CSV!L2250</f>
        <v>0</v>
      </c>
      <c r="H2251" t="str">
        <f>IFERROR(VLOOKUP(G2251,Sheet3!B:C,2,0),"")</f>
        <v/>
      </c>
      <c r="I2251">
        <v>7</v>
      </c>
      <c r="K2251" t="e">
        <f>VLOOKUP(G2251,Sheet3!B:E,4,0)</f>
        <v>#N/A</v>
      </c>
      <c r="O2251" s="10" t="e">
        <f t="shared" si="35"/>
        <v>#N/A</v>
      </c>
      <c r="P2251" s="11" t="e">
        <f>VLOOKUP(C2251,DE_PARA!H:I,2,0)</f>
        <v>#N/A</v>
      </c>
      <c r="Q2251" s="11" t="e">
        <f>VLOOKUP(F2251,'BASE CONTATOS'!C:D,2,0)</f>
        <v>#N/A</v>
      </c>
    </row>
    <row r="2252" spans="2:17" hidden="1" x14ac:dyDescent="0.3">
      <c r="B2252">
        <f>CSV!M2251</f>
        <v>0</v>
      </c>
      <c r="C2252">
        <f>CSV!O2251</f>
        <v>0</v>
      </c>
      <c r="D2252" s="6">
        <f>CSV!P2251</f>
        <v>0</v>
      </c>
      <c r="F2252">
        <f>CSV!K2251</f>
        <v>0</v>
      </c>
      <c r="G2252">
        <f>CSV!L2251</f>
        <v>0</v>
      </c>
      <c r="H2252" t="str">
        <f>IFERROR(VLOOKUP(G2252,Sheet3!B:C,2,0),"")</f>
        <v/>
      </c>
      <c r="I2252">
        <v>1</v>
      </c>
      <c r="K2252" t="e">
        <f>VLOOKUP(G2252,Sheet3!B:E,4,0)</f>
        <v>#N/A</v>
      </c>
      <c r="O2252" s="10" t="e">
        <f t="shared" si="35"/>
        <v>#N/A</v>
      </c>
      <c r="P2252" s="11" t="e">
        <f>VLOOKUP(C2252,DE_PARA!H:I,2,0)</f>
        <v>#N/A</v>
      </c>
      <c r="Q2252" s="11" t="e">
        <f>VLOOKUP(F2252,'BASE CONTATOS'!C:D,2,0)</f>
        <v>#N/A</v>
      </c>
    </row>
    <row r="2253" spans="2:17" hidden="1" x14ac:dyDescent="0.3">
      <c r="B2253">
        <f>CSV!M2252</f>
        <v>0</v>
      </c>
      <c r="C2253">
        <f>CSV!O2252</f>
        <v>0</v>
      </c>
      <c r="D2253" s="6">
        <f>CSV!P2252</f>
        <v>0</v>
      </c>
      <c r="F2253">
        <f>CSV!K2252</f>
        <v>0</v>
      </c>
      <c r="G2253">
        <f>CSV!L2252</f>
        <v>0</v>
      </c>
      <c r="H2253" t="str">
        <f>IFERROR(VLOOKUP(G2253,Sheet3!B:C,2,0),"")</f>
        <v/>
      </c>
      <c r="I2253">
        <v>9</v>
      </c>
      <c r="K2253" t="e">
        <f>VLOOKUP(G2253,Sheet3!B:E,4,0)</f>
        <v>#N/A</v>
      </c>
      <c r="O2253" s="10" t="e">
        <f t="shared" si="35"/>
        <v>#N/A</v>
      </c>
      <c r="P2253" s="11" t="e">
        <f>VLOOKUP(C2253,DE_PARA!H:I,2,0)</f>
        <v>#N/A</v>
      </c>
      <c r="Q2253" s="11" t="e">
        <f>VLOOKUP(F2253,'BASE CONTATOS'!C:D,2,0)</f>
        <v>#N/A</v>
      </c>
    </row>
    <row r="2254" spans="2:17" hidden="1" x14ac:dyDescent="0.3">
      <c r="B2254">
        <f>CSV!M2253</f>
        <v>0</v>
      </c>
      <c r="C2254">
        <f>CSV!O2253</f>
        <v>0</v>
      </c>
      <c r="D2254" s="6">
        <f>CSV!P2253</f>
        <v>0</v>
      </c>
      <c r="F2254">
        <f>CSV!K2253</f>
        <v>0</v>
      </c>
      <c r="G2254">
        <f>CSV!L2253</f>
        <v>0</v>
      </c>
      <c r="H2254" t="str">
        <f>IFERROR(VLOOKUP(G2254,Sheet3!B:C,2,0),"")</f>
        <v/>
      </c>
      <c r="I2254">
        <v>5</v>
      </c>
      <c r="K2254" t="e">
        <f>VLOOKUP(G2254,Sheet3!B:E,4,0)</f>
        <v>#N/A</v>
      </c>
      <c r="O2254" s="10" t="e">
        <f t="shared" si="35"/>
        <v>#N/A</v>
      </c>
      <c r="P2254" s="11" t="e">
        <f>VLOOKUP(C2254,DE_PARA!H:I,2,0)</f>
        <v>#N/A</v>
      </c>
      <c r="Q2254" s="11" t="e">
        <f>VLOOKUP(F2254,'BASE CONTATOS'!C:D,2,0)</f>
        <v>#N/A</v>
      </c>
    </row>
    <row r="2255" spans="2:17" hidden="1" x14ac:dyDescent="0.3">
      <c r="B2255">
        <f>CSV!M2254</f>
        <v>0</v>
      </c>
      <c r="C2255">
        <f>CSV!O2254</f>
        <v>0</v>
      </c>
      <c r="D2255" s="6">
        <f>CSV!P2254</f>
        <v>0</v>
      </c>
      <c r="F2255">
        <f>CSV!K2254</f>
        <v>0</v>
      </c>
      <c r="G2255">
        <f>CSV!L2254</f>
        <v>0</v>
      </c>
      <c r="H2255" t="str">
        <f>IFERROR(VLOOKUP(G2255,Sheet3!B:C,2,0),"")</f>
        <v/>
      </c>
      <c r="I2255">
        <v>8</v>
      </c>
      <c r="K2255" t="e">
        <f>VLOOKUP(G2255,Sheet3!B:E,4,0)</f>
        <v>#N/A</v>
      </c>
      <c r="O2255" s="10" t="e">
        <f t="shared" si="35"/>
        <v>#N/A</v>
      </c>
      <c r="P2255" s="11" t="e">
        <f>VLOOKUP(C2255,DE_PARA!H:I,2,0)</f>
        <v>#N/A</v>
      </c>
      <c r="Q2255" s="11" t="e">
        <f>VLOOKUP(F2255,'BASE CONTATOS'!C:D,2,0)</f>
        <v>#N/A</v>
      </c>
    </row>
    <row r="2256" spans="2:17" hidden="1" x14ac:dyDescent="0.3">
      <c r="B2256">
        <f>CSV!M2255</f>
        <v>0</v>
      </c>
      <c r="C2256">
        <f>CSV!O2255</f>
        <v>0</v>
      </c>
      <c r="D2256" s="6">
        <f>CSV!P2255</f>
        <v>0</v>
      </c>
      <c r="F2256">
        <f>CSV!K2255</f>
        <v>0</v>
      </c>
      <c r="G2256">
        <f>CSV!L2255</f>
        <v>0</v>
      </c>
      <c r="H2256" t="str">
        <f>IFERROR(VLOOKUP(G2256,Sheet3!B:C,2,0),"")</f>
        <v/>
      </c>
      <c r="I2256">
        <v>1</v>
      </c>
      <c r="K2256" t="e">
        <f>VLOOKUP(G2256,Sheet3!B:E,4,0)</f>
        <v>#N/A</v>
      </c>
      <c r="O2256" s="10" t="e">
        <f t="shared" si="35"/>
        <v>#N/A</v>
      </c>
      <c r="P2256" s="11" t="e">
        <f>VLOOKUP(C2256,DE_PARA!H:I,2,0)</f>
        <v>#N/A</v>
      </c>
      <c r="Q2256" s="11" t="e">
        <f>VLOOKUP(F2256,'BASE CONTATOS'!C:D,2,0)</f>
        <v>#N/A</v>
      </c>
    </row>
    <row r="2257" spans="2:17" hidden="1" x14ac:dyDescent="0.3">
      <c r="B2257">
        <f>CSV!M2256</f>
        <v>0</v>
      </c>
      <c r="C2257">
        <f>CSV!O2256</f>
        <v>0</v>
      </c>
      <c r="D2257" s="6">
        <f>CSV!P2256</f>
        <v>0</v>
      </c>
      <c r="F2257">
        <f>CSV!K2256</f>
        <v>0</v>
      </c>
      <c r="G2257">
        <f>CSV!L2256</f>
        <v>0</v>
      </c>
      <c r="H2257" t="str">
        <f>IFERROR(VLOOKUP(G2257,Sheet3!B:C,2,0),"")</f>
        <v/>
      </c>
      <c r="I2257">
        <v>4</v>
      </c>
      <c r="K2257" t="e">
        <f>VLOOKUP(G2257,Sheet3!B:E,4,0)</f>
        <v>#N/A</v>
      </c>
      <c r="O2257" s="10" t="e">
        <f t="shared" si="35"/>
        <v>#N/A</v>
      </c>
      <c r="P2257" s="11" t="e">
        <f>VLOOKUP(C2257,DE_PARA!H:I,2,0)</f>
        <v>#N/A</v>
      </c>
      <c r="Q2257" s="11" t="e">
        <f>VLOOKUP(F2257,'BASE CONTATOS'!C:D,2,0)</f>
        <v>#N/A</v>
      </c>
    </row>
    <row r="2258" spans="2:17" hidden="1" x14ac:dyDescent="0.3">
      <c r="B2258">
        <f>CSV!M2257</f>
        <v>0</v>
      </c>
      <c r="C2258">
        <f>CSV!O2257</f>
        <v>0</v>
      </c>
      <c r="D2258" s="6">
        <f>CSV!P2257</f>
        <v>0</v>
      </c>
      <c r="F2258">
        <f>CSV!K2257</f>
        <v>0</v>
      </c>
      <c r="G2258">
        <f>CSV!L2257</f>
        <v>0</v>
      </c>
      <c r="H2258" t="str">
        <f>IFERROR(VLOOKUP(G2258,Sheet3!B:C,2,0),"")</f>
        <v/>
      </c>
      <c r="I2258">
        <v>4</v>
      </c>
      <c r="K2258" t="e">
        <f>VLOOKUP(G2258,Sheet3!B:E,4,0)</f>
        <v>#N/A</v>
      </c>
      <c r="O2258" s="10" t="e">
        <f t="shared" si="35"/>
        <v>#N/A</v>
      </c>
      <c r="P2258" s="11" t="e">
        <f>VLOOKUP(C2258,DE_PARA!H:I,2,0)</f>
        <v>#N/A</v>
      </c>
      <c r="Q2258" s="11" t="e">
        <f>VLOOKUP(F2258,'BASE CONTATOS'!C:D,2,0)</f>
        <v>#N/A</v>
      </c>
    </row>
    <row r="2259" spans="2:17" hidden="1" x14ac:dyDescent="0.3">
      <c r="B2259">
        <f>CSV!M2258</f>
        <v>0</v>
      </c>
      <c r="C2259">
        <f>CSV!O2258</f>
        <v>0</v>
      </c>
      <c r="D2259" s="6">
        <f>CSV!P2258</f>
        <v>0</v>
      </c>
      <c r="F2259">
        <f>CSV!K2258</f>
        <v>0</v>
      </c>
      <c r="G2259">
        <f>CSV!L2258</f>
        <v>0</v>
      </c>
      <c r="H2259" t="str">
        <f>IFERROR(VLOOKUP(G2259,Sheet3!B:C,2,0),"")</f>
        <v/>
      </c>
      <c r="I2259">
        <v>10</v>
      </c>
      <c r="K2259" t="e">
        <f>VLOOKUP(G2259,Sheet3!B:E,4,0)</f>
        <v>#N/A</v>
      </c>
      <c r="O2259" s="10" t="e">
        <f t="shared" si="35"/>
        <v>#N/A</v>
      </c>
      <c r="P2259" s="11" t="e">
        <f>VLOOKUP(C2259,DE_PARA!H:I,2,0)</f>
        <v>#N/A</v>
      </c>
      <c r="Q2259" s="11" t="e">
        <f>VLOOKUP(F2259,'BASE CONTATOS'!C:D,2,0)</f>
        <v>#N/A</v>
      </c>
    </row>
    <row r="2260" spans="2:17" hidden="1" x14ac:dyDescent="0.3">
      <c r="B2260">
        <f>CSV!M2259</f>
        <v>0</v>
      </c>
      <c r="C2260">
        <f>CSV!O2259</f>
        <v>0</v>
      </c>
      <c r="D2260" s="6">
        <f>CSV!P2259</f>
        <v>0</v>
      </c>
      <c r="F2260">
        <f>CSV!K2259</f>
        <v>0</v>
      </c>
      <c r="G2260">
        <f>CSV!L2259</f>
        <v>0</v>
      </c>
      <c r="H2260" t="str">
        <f>IFERROR(VLOOKUP(G2260,Sheet3!B:C,2,0),"")</f>
        <v/>
      </c>
      <c r="I2260">
        <v>4</v>
      </c>
      <c r="K2260" t="e">
        <f>VLOOKUP(G2260,Sheet3!B:E,4,0)</f>
        <v>#N/A</v>
      </c>
      <c r="O2260" s="10" t="e">
        <f t="shared" si="35"/>
        <v>#N/A</v>
      </c>
      <c r="P2260" s="11" t="e">
        <f>VLOOKUP(C2260,DE_PARA!H:I,2,0)</f>
        <v>#N/A</v>
      </c>
      <c r="Q2260" s="11" t="e">
        <f>VLOOKUP(F2260,'BASE CONTATOS'!C:D,2,0)</f>
        <v>#N/A</v>
      </c>
    </row>
    <row r="2261" spans="2:17" hidden="1" x14ac:dyDescent="0.3">
      <c r="B2261">
        <f>CSV!M2260</f>
        <v>0</v>
      </c>
      <c r="C2261">
        <f>CSV!O2260</f>
        <v>0</v>
      </c>
      <c r="D2261" s="6">
        <f>CSV!P2260</f>
        <v>0</v>
      </c>
      <c r="F2261">
        <f>CSV!K2260</f>
        <v>0</v>
      </c>
      <c r="G2261">
        <f>CSV!L2260</f>
        <v>0</v>
      </c>
      <c r="H2261" t="str">
        <f>IFERROR(VLOOKUP(G2261,Sheet3!B:C,2,0),"")</f>
        <v/>
      </c>
      <c r="I2261">
        <v>5</v>
      </c>
      <c r="K2261" t="e">
        <f>VLOOKUP(G2261,Sheet3!B:E,4,0)</f>
        <v>#N/A</v>
      </c>
      <c r="O2261" s="10" t="e">
        <f t="shared" si="35"/>
        <v>#N/A</v>
      </c>
      <c r="P2261" s="11" t="e">
        <f>VLOOKUP(C2261,DE_PARA!H:I,2,0)</f>
        <v>#N/A</v>
      </c>
      <c r="Q2261" s="11" t="e">
        <f>VLOOKUP(F2261,'BASE CONTATOS'!C:D,2,0)</f>
        <v>#N/A</v>
      </c>
    </row>
    <row r="2262" spans="2:17" hidden="1" x14ac:dyDescent="0.3">
      <c r="B2262">
        <f>CSV!M2261</f>
        <v>0</v>
      </c>
      <c r="C2262">
        <f>CSV!O2261</f>
        <v>0</v>
      </c>
      <c r="D2262" s="6">
        <f>CSV!P2261</f>
        <v>0</v>
      </c>
      <c r="F2262">
        <f>CSV!K2261</f>
        <v>0</v>
      </c>
      <c r="G2262">
        <f>CSV!L2261</f>
        <v>0</v>
      </c>
      <c r="H2262" t="str">
        <f>IFERROR(VLOOKUP(G2262,Sheet3!B:C,2,0),"")</f>
        <v/>
      </c>
      <c r="I2262">
        <v>7</v>
      </c>
      <c r="K2262" t="e">
        <f>VLOOKUP(G2262,Sheet3!B:E,4,0)</f>
        <v>#N/A</v>
      </c>
      <c r="O2262" s="10" t="e">
        <f t="shared" si="35"/>
        <v>#N/A</v>
      </c>
      <c r="P2262" s="11" t="e">
        <f>VLOOKUP(C2262,DE_PARA!H:I,2,0)</f>
        <v>#N/A</v>
      </c>
      <c r="Q2262" s="11" t="e">
        <f>VLOOKUP(F2262,'BASE CONTATOS'!C:D,2,0)</f>
        <v>#N/A</v>
      </c>
    </row>
    <row r="2263" spans="2:17" hidden="1" x14ac:dyDescent="0.3">
      <c r="B2263">
        <f>CSV!M2262</f>
        <v>0</v>
      </c>
      <c r="C2263">
        <f>CSV!O2262</f>
        <v>0</v>
      </c>
      <c r="D2263" s="6">
        <f>CSV!P2262</f>
        <v>0</v>
      </c>
      <c r="F2263">
        <f>CSV!K2262</f>
        <v>0</v>
      </c>
      <c r="G2263">
        <f>CSV!L2262</f>
        <v>0</v>
      </c>
      <c r="H2263" t="str">
        <f>IFERROR(VLOOKUP(G2263,Sheet3!B:C,2,0),"")</f>
        <v/>
      </c>
      <c r="I2263">
        <v>7</v>
      </c>
      <c r="K2263" t="e">
        <f>VLOOKUP(G2263,Sheet3!B:E,4,0)</f>
        <v>#N/A</v>
      </c>
      <c r="O2263" s="10" t="e">
        <f t="shared" si="35"/>
        <v>#N/A</v>
      </c>
      <c r="P2263" s="11" t="e">
        <f>VLOOKUP(C2263,DE_PARA!H:I,2,0)</f>
        <v>#N/A</v>
      </c>
      <c r="Q2263" s="11" t="e">
        <f>VLOOKUP(F2263,'BASE CONTATOS'!C:D,2,0)</f>
        <v>#N/A</v>
      </c>
    </row>
    <row r="2264" spans="2:17" hidden="1" x14ac:dyDescent="0.3">
      <c r="B2264">
        <f>CSV!M2263</f>
        <v>0</v>
      </c>
      <c r="C2264">
        <f>CSV!O2263</f>
        <v>0</v>
      </c>
      <c r="D2264" s="6">
        <f>CSV!P2263</f>
        <v>0</v>
      </c>
      <c r="F2264">
        <f>CSV!K2263</f>
        <v>0</v>
      </c>
      <c r="G2264">
        <f>CSV!L2263</f>
        <v>0</v>
      </c>
      <c r="H2264" t="str">
        <f>IFERROR(VLOOKUP(G2264,Sheet3!B:C,2,0),"")</f>
        <v/>
      </c>
      <c r="I2264">
        <v>2</v>
      </c>
      <c r="K2264" t="e">
        <f>VLOOKUP(G2264,Sheet3!B:E,4,0)</f>
        <v>#N/A</v>
      </c>
      <c r="O2264" s="10" t="e">
        <f t="shared" si="35"/>
        <v>#N/A</v>
      </c>
      <c r="P2264" s="11" t="e">
        <f>VLOOKUP(C2264,DE_PARA!H:I,2,0)</f>
        <v>#N/A</v>
      </c>
      <c r="Q2264" s="11" t="e">
        <f>VLOOKUP(F2264,'BASE CONTATOS'!C:D,2,0)</f>
        <v>#N/A</v>
      </c>
    </row>
    <row r="2265" spans="2:17" hidden="1" x14ac:dyDescent="0.3">
      <c r="B2265">
        <f>CSV!M2264</f>
        <v>0</v>
      </c>
      <c r="C2265">
        <f>CSV!O2264</f>
        <v>0</v>
      </c>
      <c r="D2265" s="6">
        <f>CSV!P2264</f>
        <v>0</v>
      </c>
      <c r="F2265">
        <f>CSV!K2264</f>
        <v>0</v>
      </c>
      <c r="G2265">
        <f>CSV!L2264</f>
        <v>0</v>
      </c>
      <c r="H2265" t="str">
        <f>IFERROR(VLOOKUP(G2265,Sheet3!B:C,2,0),"")</f>
        <v/>
      </c>
      <c r="I2265">
        <v>4</v>
      </c>
      <c r="K2265" t="e">
        <f>VLOOKUP(G2265,Sheet3!B:E,4,0)</f>
        <v>#N/A</v>
      </c>
      <c r="O2265" s="10" t="e">
        <f t="shared" si="35"/>
        <v>#N/A</v>
      </c>
      <c r="P2265" s="11" t="e">
        <f>VLOOKUP(C2265,DE_PARA!H:I,2,0)</f>
        <v>#N/A</v>
      </c>
      <c r="Q2265" s="11" t="e">
        <f>VLOOKUP(F2265,'BASE CONTATOS'!C:D,2,0)</f>
        <v>#N/A</v>
      </c>
    </row>
    <row r="2266" spans="2:17" hidden="1" x14ac:dyDescent="0.3">
      <c r="B2266">
        <f>CSV!M2265</f>
        <v>0</v>
      </c>
      <c r="C2266">
        <f>CSV!O2265</f>
        <v>0</v>
      </c>
      <c r="D2266" s="6">
        <f>CSV!P2265</f>
        <v>0</v>
      </c>
      <c r="F2266">
        <f>CSV!K2265</f>
        <v>0</v>
      </c>
      <c r="G2266">
        <f>CSV!L2265</f>
        <v>0</v>
      </c>
      <c r="H2266" t="str">
        <f>IFERROR(VLOOKUP(G2266,Sheet3!B:C,2,0),"")</f>
        <v/>
      </c>
      <c r="I2266">
        <v>1</v>
      </c>
      <c r="K2266" t="e">
        <f>VLOOKUP(G2266,Sheet3!B:E,4,0)</f>
        <v>#N/A</v>
      </c>
      <c r="O2266" s="10" t="e">
        <f t="shared" si="35"/>
        <v>#N/A</v>
      </c>
      <c r="P2266" s="11" t="e">
        <f>VLOOKUP(C2266,DE_PARA!H:I,2,0)</f>
        <v>#N/A</v>
      </c>
      <c r="Q2266" s="11" t="e">
        <f>VLOOKUP(F2266,'BASE CONTATOS'!C:D,2,0)</f>
        <v>#N/A</v>
      </c>
    </row>
    <row r="2267" spans="2:17" hidden="1" x14ac:dyDescent="0.3">
      <c r="B2267">
        <f>CSV!M2266</f>
        <v>0</v>
      </c>
      <c r="C2267">
        <f>CSV!O2266</f>
        <v>0</v>
      </c>
      <c r="D2267" s="6">
        <f>CSV!P2266</f>
        <v>0</v>
      </c>
      <c r="F2267">
        <f>CSV!K2266</f>
        <v>0</v>
      </c>
      <c r="G2267">
        <f>CSV!L2266</f>
        <v>0</v>
      </c>
      <c r="H2267" t="str">
        <f>IFERROR(VLOOKUP(G2267,Sheet3!B:C,2,0),"")</f>
        <v/>
      </c>
      <c r="I2267">
        <v>9</v>
      </c>
      <c r="K2267" t="e">
        <f>VLOOKUP(G2267,Sheet3!B:E,4,0)</f>
        <v>#N/A</v>
      </c>
      <c r="O2267" s="10" t="e">
        <f t="shared" si="35"/>
        <v>#N/A</v>
      </c>
      <c r="P2267" s="11" t="e">
        <f>VLOOKUP(C2267,DE_PARA!H:I,2,0)</f>
        <v>#N/A</v>
      </c>
      <c r="Q2267" s="11" t="e">
        <f>VLOOKUP(F2267,'BASE CONTATOS'!C:D,2,0)</f>
        <v>#N/A</v>
      </c>
    </row>
    <row r="2268" spans="2:17" hidden="1" x14ac:dyDescent="0.3">
      <c r="B2268">
        <f>CSV!M2267</f>
        <v>0</v>
      </c>
      <c r="C2268">
        <f>CSV!O2267</f>
        <v>0</v>
      </c>
      <c r="D2268" s="6">
        <f>CSV!P2267</f>
        <v>0</v>
      </c>
      <c r="F2268">
        <f>CSV!K2267</f>
        <v>0</v>
      </c>
      <c r="G2268">
        <f>CSV!L2267</f>
        <v>0</v>
      </c>
      <c r="H2268" t="str">
        <f>IFERROR(VLOOKUP(G2268,Sheet3!B:C,2,0),"")</f>
        <v/>
      </c>
      <c r="I2268">
        <v>7</v>
      </c>
      <c r="K2268" t="e">
        <f>VLOOKUP(G2268,Sheet3!B:E,4,0)</f>
        <v>#N/A</v>
      </c>
      <c r="O2268" s="10" t="e">
        <f t="shared" si="35"/>
        <v>#N/A</v>
      </c>
      <c r="P2268" s="11" t="e">
        <f>VLOOKUP(C2268,DE_PARA!H:I,2,0)</f>
        <v>#N/A</v>
      </c>
      <c r="Q2268" s="11" t="e">
        <f>VLOOKUP(F2268,'BASE CONTATOS'!C:D,2,0)</f>
        <v>#N/A</v>
      </c>
    </row>
    <row r="2269" spans="2:17" hidden="1" x14ac:dyDescent="0.3">
      <c r="B2269">
        <f>CSV!M2268</f>
        <v>0</v>
      </c>
      <c r="C2269">
        <f>CSV!O2268</f>
        <v>0</v>
      </c>
      <c r="D2269" s="6">
        <f>CSV!P2268</f>
        <v>0</v>
      </c>
      <c r="F2269">
        <f>CSV!K2268</f>
        <v>0</v>
      </c>
      <c r="G2269">
        <f>CSV!L2268</f>
        <v>0</v>
      </c>
      <c r="H2269" t="str">
        <f>IFERROR(VLOOKUP(G2269,Sheet3!B:C,2,0),"")</f>
        <v/>
      </c>
      <c r="I2269">
        <v>9</v>
      </c>
      <c r="K2269" t="e">
        <f>VLOOKUP(G2269,Sheet3!B:E,4,0)</f>
        <v>#N/A</v>
      </c>
      <c r="O2269" s="10" t="e">
        <f t="shared" si="35"/>
        <v>#N/A</v>
      </c>
      <c r="P2269" s="11" t="e">
        <f>VLOOKUP(C2269,DE_PARA!H:I,2,0)</f>
        <v>#N/A</v>
      </c>
      <c r="Q2269" s="11" t="e">
        <f>VLOOKUP(F2269,'BASE CONTATOS'!C:D,2,0)</f>
        <v>#N/A</v>
      </c>
    </row>
    <row r="2270" spans="2:17" hidden="1" x14ac:dyDescent="0.3">
      <c r="B2270">
        <f>CSV!M2269</f>
        <v>0</v>
      </c>
      <c r="C2270">
        <f>CSV!O2269</f>
        <v>0</v>
      </c>
      <c r="D2270" s="6">
        <f>CSV!P2269</f>
        <v>0</v>
      </c>
      <c r="F2270">
        <f>CSV!K2269</f>
        <v>0</v>
      </c>
      <c r="G2270">
        <f>CSV!L2269</f>
        <v>0</v>
      </c>
      <c r="H2270" t="str">
        <f>IFERROR(VLOOKUP(G2270,Sheet3!B:C,2,0),"")</f>
        <v/>
      </c>
      <c r="I2270">
        <v>2</v>
      </c>
      <c r="K2270" t="e">
        <f>VLOOKUP(G2270,Sheet3!B:E,4,0)</f>
        <v>#N/A</v>
      </c>
      <c r="O2270" s="10" t="e">
        <f t="shared" si="35"/>
        <v>#N/A</v>
      </c>
      <c r="P2270" s="11" t="e">
        <f>VLOOKUP(C2270,DE_PARA!H:I,2,0)</f>
        <v>#N/A</v>
      </c>
      <c r="Q2270" s="11" t="e">
        <f>VLOOKUP(F2270,'BASE CONTATOS'!C:D,2,0)</f>
        <v>#N/A</v>
      </c>
    </row>
    <row r="2271" spans="2:17" hidden="1" x14ac:dyDescent="0.3">
      <c r="B2271">
        <f>CSV!M2270</f>
        <v>0</v>
      </c>
      <c r="C2271">
        <f>CSV!O2270</f>
        <v>0</v>
      </c>
      <c r="D2271" s="6">
        <f>CSV!P2270</f>
        <v>0</v>
      </c>
      <c r="F2271">
        <f>CSV!K2270</f>
        <v>0</v>
      </c>
      <c r="G2271">
        <f>CSV!L2270</f>
        <v>0</v>
      </c>
      <c r="H2271" t="str">
        <f>IFERROR(VLOOKUP(G2271,Sheet3!B:C,2,0),"")</f>
        <v/>
      </c>
      <c r="I2271">
        <v>4</v>
      </c>
      <c r="K2271" t="e">
        <f>VLOOKUP(G2271,Sheet3!B:E,4,0)</f>
        <v>#N/A</v>
      </c>
      <c r="O2271" s="10" t="e">
        <f t="shared" si="35"/>
        <v>#N/A</v>
      </c>
      <c r="P2271" s="11" t="e">
        <f>VLOOKUP(C2271,DE_PARA!H:I,2,0)</f>
        <v>#N/A</v>
      </c>
      <c r="Q2271" s="11" t="e">
        <f>VLOOKUP(F2271,'BASE CONTATOS'!C:D,2,0)</f>
        <v>#N/A</v>
      </c>
    </row>
    <row r="2272" spans="2:17" hidden="1" x14ac:dyDescent="0.3">
      <c r="B2272">
        <f>CSV!M2271</f>
        <v>0</v>
      </c>
      <c r="C2272">
        <f>CSV!O2271</f>
        <v>0</v>
      </c>
      <c r="D2272" s="6">
        <f>CSV!P2271</f>
        <v>0</v>
      </c>
      <c r="F2272">
        <f>CSV!K2271</f>
        <v>0</v>
      </c>
      <c r="G2272">
        <f>CSV!L2271</f>
        <v>0</v>
      </c>
      <c r="H2272" t="str">
        <f>IFERROR(VLOOKUP(G2272,Sheet3!B:C,2,0),"")</f>
        <v/>
      </c>
      <c r="I2272">
        <v>9</v>
      </c>
      <c r="K2272" t="e">
        <f>VLOOKUP(G2272,Sheet3!B:E,4,0)</f>
        <v>#N/A</v>
      </c>
      <c r="O2272" s="10" t="e">
        <f t="shared" si="35"/>
        <v>#N/A</v>
      </c>
      <c r="P2272" s="11" t="e">
        <f>VLOOKUP(C2272,DE_PARA!H:I,2,0)</f>
        <v>#N/A</v>
      </c>
      <c r="Q2272" s="11" t="e">
        <f>VLOOKUP(F2272,'BASE CONTATOS'!C:D,2,0)</f>
        <v>#N/A</v>
      </c>
    </row>
    <row r="2273" spans="2:17" hidden="1" x14ac:dyDescent="0.3">
      <c r="B2273">
        <f>CSV!M2272</f>
        <v>0</v>
      </c>
      <c r="C2273">
        <f>CSV!O2272</f>
        <v>0</v>
      </c>
      <c r="D2273" s="6">
        <f>CSV!P2272</f>
        <v>0</v>
      </c>
      <c r="F2273">
        <f>CSV!K2272</f>
        <v>0</v>
      </c>
      <c r="G2273">
        <f>CSV!L2272</f>
        <v>0</v>
      </c>
      <c r="H2273" t="str">
        <f>IFERROR(VLOOKUP(G2273,Sheet3!B:C,2,0),"")</f>
        <v/>
      </c>
      <c r="I2273">
        <v>3</v>
      </c>
      <c r="K2273" t="e">
        <f>VLOOKUP(G2273,Sheet3!B:E,4,0)</f>
        <v>#N/A</v>
      </c>
      <c r="O2273" s="10" t="e">
        <f t="shared" si="35"/>
        <v>#N/A</v>
      </c>
      <c r="P2273" s="11" t="e">
        <f>VLOOKUP(C2273,DE_PARA!H:I,2,0)</f>
        <v>#N/A</v>
      </c>
      <c r="Q2273" s="11" t="e">
        <f>VLOOKUP(F2273,'BASE CONTATOS'!C:D,2,0)</f>
        <v>#N/A</v>
      </c>
    </row>
    <row r="2274" spans="2:17" hidden="1" x14ac:dyDescent="0.3">
      <c r="B2274">
        <f>CSV!M2273</f>
        <v>0</v>
      </c>
      <c r="C2274">
        <f>CSV!O2273</f>
        <v>0</v>
      </c>
      <c r="D2274" s="6">
        <f>CSV!P2273</f>
        <v>0</v>
      </c>
      <c r="F2274">
        <f>CSV!K2273</f>
        <v>0</v>
      </c>
      <c r="G2274">
        <f>CSV!L2273</f>
        <v>0</v>
      </c>
      <c r="H2274" t="str">
        <f>IFERROR(VLOOKUP(G2274,Sheet3!B:C,2,0),"")</f>
        <v/>
      </c>
      <c r="I2274">
        <v>9</v>
      </c>
      <c r="K2274" t="e">
        <f>VLOOKUP(G2274,Sheet3!B:E,4,0)</f>
        <v>#N/A</v>
      </c>
      <c r="O2274" s="10" t="e">
        <f t="shared" si="35"/>
        <v>#N/A</v>
      </c>
      <c r="P2274" s="11" t="e">
        <f>VLOOKUP(C2274,DE_PARA!H:I,2,0)</f>
        <v>#N/A</v>
      </c>
      <c r="Q2274" s="11" t="e">
        <f>VLOOKUP(F2274,'BASE CONTATOS'!C:D,2,0)</f>
        <v>#N/A</v>
      </c>
    </row>
    <row r="2275" spans="2:17" hidden="1" x14ac:dyDescent="0.3">
      <c r="B2275">
        <f>CSV!M2274</f>
        <v>0</v>
      </c>
      <c r="C2275">
        <f>CSV!O2274</f>
        <v>0</v>
      </c>
      <c r="D2275" s="6">
        <f>CSV!P2274</f>
        <v>0</v>
      </c>
      <c r="F2275">
        <f>CSV!K2274</f>
        <v>0</v>
      </c>
      <c r="G2275">
        <f>CSV!L2274</f>
        <v>0</v>
      </c>
      <c r="H2275" t="str">
        <f>IFERROR(VLOOKUP(G2275,Sheet3!B:C,2,0),"")</f>
        <v/>
      </c>
      <c r="I2275">
        <v>5</v>
      </c>
      <c r="K2275" t="e">
        <f>VLOOKUP(G2275,Sheet3!B:E,4,0)</f>
        <v>#N/A</v>
      </c>
      <c r="O2275" s="10" t="e">
        <f t="shared" si="35"/>
        <v>#N/A</v>
      </c>
      <c r="P2275" s="11" t="e">
        <f>VLOOKUP(C2275,DE_PARA!H:I,2,0)</f>
        <v>#N/A</v>
      </c>
      <c r="Q2275" s="11" t="e">
        <f>VLOOKUP(F2275,'BASE CONTATOS'!C:D,2,0)</f>
        <v>#N/A</v>
      </c>
    </row>
    <row r="2276" spans="2:17" hidden="1" x14ac:dyDescent="0.3">
      <c r="B2276">
        <f>CSV!M2275</f>
        <v>0</v>
      </c>
      <c r="C2276">
        <f>CSV!O2275</f>
        <v>0</v>
      </c>
      <c r="D2276" s="6">
        <f>CSV!P2275</f>
        <v>0</v>
      </c>
      <c r="F2276">
        <f>CSV!K2275</f>
        <v>0</v>
      </c>
      <c r="G2276">
        <f>CSV!L2275</f>
        <v>0</v>
      </c>
      <c r="H2276" t="str">
        <f>IFERROR(VLOOKUP(G2276,Sheet3!B:C,2,0),"")</f>
        <v/>
      </c>
      <c r="I2276">
        <v>9</v>
      </c>
      <c r="K2276" t="e">
        <f>VLOOKUP(G2276,Sheet3!B:E,4,0)</f>
        <v>#N/A</v>
      </c>
      <c r="O2276" s="10" t="e">
        <f t="shared" si="35"/>
        <v>#N/A</v>
      </c>
      <c r="P2276" s="11" t="e">
        <f>VLOOKUP(C2276,DE_PARA!H:I,2,0)</f>
        <v>#N/A</v>
      </c>
      <c r="Q2276" s="11" t="e">
        <f>VLOOKUP(F2276,'BASE CONTATOS'!C:D,2,0)</f>
        <v>#N/A</v>
      </c>
    </row>
    <row r="2277" spans="2:17" hidden="1" x14ac:dyDescent="0.3">
      <c r="B2277">
        <f>CSV!M2276</f>
        <v>0</v>
      </c>
      <c r="C2277">
        <f>CSV!O2276</f>
        <v>0</v>
      </c>
      <c r="D2277" s="6">
        <f>CSV!P2276</f>
        <v>0</v>
      </c>
      <c r="F2277">
        <f>CSV!K2276</f>
        <v>0</v>
      </c>
      <c r="G2277">
        <f>CSV!L2276</f>
        <v>0</v>
      </c>
      <c r="H2277" t="str">
        <f>IFERROR(VLOOKUP(G2277,Sheet3!B:C,2,0),"")</f>
        <v/>
      </c>
      <c r="I2277">
        <v>1</v>
      </c>
      <c r="K2277" t="e">
        <f>VLOOKUP(G2277,Sheet3!B:E,4,0)</f>
        <v>#N/A</v>
      </c>
      <c r="O2277" s="10" t="e">
        <f t="shared" si="35"/>
        <v>#N/A</v>
      </c>
      <c r="P2277" s="11" t="e">
        <f>VLOOKUP(C2277,DE_PARA!H:I,2,0)</f>
        <v>#N/A</v>
      </c>
      <c r="Q2277" s="11" t="e">
        <f>VLOOKUP(F2277,'BASE CONTATOS'!C:D,2,0)</f>
        <v>#N/A</v>
      </c>
    </row>
    <row r="2278" spans="2:17" hidden="1" x14ac:dyDescent="0.3">
      <c r="B2278">
        <f>CSV!M2277</f>
        <v>0</v>
      </c>
      <c r="C2278">
        <f>CSV!O2277</f>
        <v>0</v>
      </c>
      <c r="D2278" s="6">
        <f>CSV!P2277</f>
        <v>0</v>
      </c>
      <c r="F2278">
        <f>CSV!K2277</f>
        <v>0</v>
      </c>
      <c r="G2278">
        <f>CSV!L2277</f>
        <v>0</v>
      </c>
      <c r="H2278" t="str">
        <f>IFERROR(VLOOKUP(G2278,Sheet3!B:C,2,0),"")</f>
        <v/>
      </c>
      <c r="I2278">
        <v>1</v>
      </c>
      <c r="K2278" t="e">
        <f>VLOOKUP(G2278,Sheet3!B:E,4,0)</f>
        <v>#N/A</v>
      </c>
      <c r="O2278" s="10" t="e">
        <f t="shared" si="35"/>
        <v>#N/A</v>
      </c>
      <c r="P2278" s="11" t="e">
        <f>VLOOKUP(C2278,DE_PARA!H:I,2,0)</f>
        <v>#N/A</v>
      </c>
      <c r="Q2278" s="11" t="e">
        <f>VLOOKUP(F2278,'BASE CONTATOS'!C:D,2,0)</f>
        <v>#N/A</v>
      </c>
    </row>
    <row r="2279" spans="2:17" hidden="1" x14ac:dyDescent="0.3">
      <c r="B2279">
        <f>CSV!M2278</f>
        <v>0</v>
      </c>
      <c r="C2279">
        <f>CSV!O2278</f>
        <v>0</v>
      </c>
      <c r="D2279" s="6">
        <f>CSV!P2278</f>
        <v>0</v>
      </c>
      <c r="F2279">
        <f>CSV!K2278</f>
        <v>0</v>
      </c>
      <c r="G2279">
        <f>CSV!L2278</f>
        <v>0</v>
      </c>
      <c r="H2279" t="str">
        <f>IFERROR(VLOOKUP(G2279,Sheet3!B:C,2,0),"")</f>
        <v/>
      </c>
      <c r="I2279">
        <v>8</v>
      </c>
      <c r="K2279" t="e">
        <f>VLOOKUP(G2279,Sheet3!B:E,4,0)</f>
        <v>#N/A</v>
      </c>
      <c r="O2279" s="10" t="e">
        <f t="shared" si="35"/>
        <v>#N/A</v>
      </c>
      <c r="P2279" s="11" t="e">
        <f>VLOOKUP(C2279,DE_PARA!H:I,2,0)</f>
        <v>#N/A</v>
      </c>
      <c r="Q2279" s="11" t="e">
        <f>VLOOKUP(F2279,'BASE CONTATOS'!C:D,2,0)</f>
        <v>#N/A</v>
      </c>
    </row>
    <row r="2280" spans="2:17" hidden="1" x14ac:dyDescent="0.3">
      <c r="B2280">
        <f>CSV!M2279</f>
        <v>0</v>
      </c>
      <c r="C2280">
        <f>CSV!O2279</f>
        <v>0</v>
      </c>
      <c r="D2280" s="6">
        <f>CSV!P2279</f>
        <v>0</v>
      </c>
      <c r="F2280">
        <f>CSV!K2279</f>
        <v>0</v>
      </c>
      <c r="G2280">
        <f>CSV!L2279</f>
        <v>0</v>
      </c>
      <c r="H2280" t="str">
        <f>IFERROR(VLOOKUP(G2280,Sheet3!B:C,2,0),"")</f>
        <v/>
      </c>
      <c r="I2280">
        <v>6</v>
      </c>
      <c r="K2280" t="e">
        <f>VLOOKUP(G2280,Sheet3!B:E,4,0)</f>
        <v>#N/A</v>
      </c>
      <c r="O2280" s="10" t="e">
        <f t="shared" si="35"/>
        <v>#N/A</v>
      </c>
      <c r="P2280" s="11" t="e">
        <f>VLOOKUP(C2280,DE_PARA!H:I,2,0)</f>
        <v>#N/A</v>
      </c>
      <c r="Q2280" s="11" t="e">
        <f>VLOOKUP(F2280,'BASE CONTATOS'!C:D,2,0)</f>
        <v>#N/A</v>
      </c>
    </row>
    <row r="2281" spans="2:17" hidden="1" x14ac:dyDescent="0.3">
      <c r="B2281">
        <f>CSV!M2280</f>
        <v>0</v>
      </c>
      <c r="C2281">
        <f>CSV!O2280</f>
        <v>0</v>
      </c>
      <c r="D2281" s="6">
        <f>CSV!P2280</f>
        <v>0</v>
      </c>
      <c r="F2281">
        <f>CSV!K2280</f>
        <v>0</v>
      </c>
      <c r="G2281">
        <f>CSV!L2280</f>
        <v>0</v>
      </c>
      <c r="H2281" t="str">
        <f>IFERROR(VLOOKUP(G2281,Sheet3!B:C,2,0),"")</f>
        <v/>
      </c>
      <c r="I2281">
        <v>10</v>
      </c>
      <c r="K2281" t="e">
        <f>VLOOKUP(G2281,Sheet3!B:E,4,0)</f>
        <v>#N/A</v>
      </c>
      <c r="O2281" s="10" t="e">
        <f t="shared" si="35"/>
        <v>#N/A</v>
      </c>
      <c r="P2281" s="11" t="e">
        <f>VLOOKUP(C2281,DE_PARA!H:I,2,0)</f>
        <v>#N/A</v>
      </c>
      <c r="Q2281" s="11" t="e">
        <f>VLOOKUP(F2281,'BASE CONTATOS'!C:D,2,0)</f>
        <v>#N/A</v>
      </c>
    </row>
    <row r="2282" spans="2:17" hidden="1" x14ac:dyDescent="0.3">
      <c r="B2282">
        <f>CSV!M2281</f>
        <v>0</v>
      </c>
      <c r="C2282">
        <f>CSV!O2281</f>
        <v>0</v>
      </c>
      <c r="D2282" s="6">
        <f>CSV!P2281</f>
        <v>0</v>
      </c>
      <c r="F2282">
        <f>CSV!K2281</f>
        <v>0</v>
      </c>
      <c r="G2282">
        <f>CSV!L2281</f>
        <v>0</v>
      </c>
      <c r="H2282" t="str">
        <f>IFERROR(VLOOKUP(G2282,Sheet3!B:C,2,0),"")</f>
        <v/>
      </c>
      <c r="I2282">
        <v>10</v>
      </c>
      <c r="K2282" t="e">
        <f>VLOOKUP(G2282,Sheet3!B:E,4,0)</f>
        <v>#N/A</v>
      </c>
      <c r="O2282" s="10" t="e">
        <f t="shared" si="35"/>
        <v>#N/A</v>
      </c>
      <c r="P2282" s="11" t="e">
        <f>VLOOKUP(C2282,DE_PARA!H:I,2,0)</f>
        <v>#N/A</v>
      </c>
      <c r="Q2282" s="11" t="e">
        <f>VLOOKUP(F2282,'BASE CONTATOS'!C:D,2,0)</f>
        <v>#N/A</v>
      </c>
    </row>
    <row r="2283" spans="2:17" hidden="1" x14ac:dyDescent="0.3">
      <c r="B2283">
        <f>CSV!M2282</f>
        <v>0</v>
      </c>
      <c r="C2283">
        <f>CSV!O2282</f>
        <v>0</v>
      </c>
      <c r="D2283" s="6">
        <f>CSV!P2282</f>
        <v>0</v>
      </c>
      <c r="F2283">
        <f>CSV!K2282</f>
        <v>0</v>
      </c>
      <c r="G2283">
        <f>CSV!L2282</f>
        <v>0</v>
      </c>
      <c r="H2283" t="str">
        <f>IFERROR(VLOOKUP(G2283,Sheet3!B:C,2,0),"")</f>
        <v/>
      </c>
      <c r="I2283">
        <v>10</v>
      </c>
      <c r="K2283" t="e">
        <f>VLOOKUP(G2283,Sheet3!B:E,4,0)</f>
        <v>#N/A</v>
      </c>
      <c r="O2283" s="10" t="e">
        <f t="shared" si="35"/>
        <v>#N/A</v>
      </c>
      <c r="P2283" s="11" t="e">
        <f>VLOOKUP(C2283,DE_PARA!H:I,2,0)</f>
        <v>#N/A</v>
      </c>
      <c r="Q2283" s="11" t="e">
        <f>VLOOKUP(F2283,'BASE CONTATOS'!C:D,2,0)</f>
        <v>#N/A</v>
      </c>
    </row>
    <row r="2284" spans="2:17" hidden="1" x14ac:dyDescent="0.3">
      <c r="B2284">
        <f>CSV!M2283</f>
        <v>0</v>
      </c>
      <c r="C2284">
        <f>CSV!O2283</f>
        <v>0</v>
      </c>
      <c r="D2284" s="6">
        <f>CSV!P2283</f>
        <v>0</v>
      </c>
      <c r="F2284">
        <f>CSV!K2283</f>
        <v>0</v>
      </c>
      <c r="G2284">
        <f>CSV!L2283</f>
        <v>0</v>
      </c>
      <c r="H2284" t="str">
        <f>IFERROR(VLOOKUP(G2284,Sheet3!B:C,2,0),"")</f>
        <v/>
      </c>
      <c r="I2284">
        <v>6</v>
      </c>
      <c r="K2284" t="e">
        <f>VLOOKUP(G2284,Sheet3!B:E,4,0)</f>
        <v>#N/A</v>
      </c>
      <c r="O2284" s="10" t="e">
        <f t="shared" si="35"/>
        <v>#N/A</v>
      </c>
      <c r="P2284" s="11" t="e">
        <f>VLOOKUP(C2284,DE_PARA!H:I,2,0)</f>
        <v>#N/A</v>
      </c>
      <c r="Q2284" s="11" t="e">
        <f>VLOOKUP(F2284,'BASE CONTATOS'!C:D,2,0)</f>
        <v>#N/A</v>
      </c>
    </row>
    <row r="2285" spans="2:17" hidden="1" x14ac:dyDescent="0.3">
      <c r="B2285">
        <f>CSV!M2284</f>
        <v>0</v>
      </c>
      <c r="C2285">
        <f>CSV!O2284</f>
        <v>0</v>
      </c>
      <c r="D2285" s="6">
        <f>CSV!P2284</f>
        <v>0</v>
      </c>
      <c r="F2285">
        <f>CSV!K2284</f>
        <v>0</v>
      </c>
      <c r="G2285">
        <f>CSV!L2284</f>
        <v>0</v>
      </c>
      <c r="H2285" t="str">
        <f>IFERROR(VLOOKUP(G2285,Sheet3!B:C,2,0),"")</f>
        <v/>
      </c>
      <c r="I2285">
        <v>7</v>
      </c>
      <c r="K2285" t="e">
        <f>VLOOKUP(G2285,Sheet3!B:E,4,0)</f>
        <v>#N/A</v>
      </c>
      <c r="O2285" s="10" t="e">
        <f t="shared" si="35"/>
        <v>#N/A</v>
      </c>
      <c r="P2285" s="11" t="e">
        <f>VLOOKUP(C2285,DE_PARA!H:I,2,0)</f>
        <v>#N/A</v>
      </c>
      <c r="Q2285" s="11" t="e">
        <f>VLOOKUP(F2285,'BASE CONTATOS'!C:D,2,0)</f>
        <v>#N/A</v>
      </c>
    </row>
    <row r="2286" spans="2:17" hidden="1" x14ac:dyDescent="0.3">
      <c r="B2286">
        <f>CSV!M2285</f>
        <v>0</v>
      </c>
      <c r="C2286">
        <f>CSV!O2285</f>
        <v>0</v>
      </c>
      <c r="D2286" s="6">
        <f>CSV!P2285</f>
        <v>0</v>
      </c>
      <c r="F2286">
        <f>CSV!K2285</f>
        <v>0</v>
      </c>
      <c r="G2286">
        <f>CSV!L2285</f>
        <v>0</v>
      </c>
      <c r="H2286" t="str">
        <f>IFERROR(VLOOKUP(G2286,Sheet3!B:C,2,0),"")</f>
        <v/>
      </c>
      <c r="I2286">
        <v>7</v>
      </c>
      <c r="K2286" t="e">
        <f>VLOOKUP(G2286,Sheet3!B:E,4,0)</f>
        <v>#N/A</v>
      </c>
      <c r="O2286" s="10" t="e">
        <f t="shared" si="35"/>
        <v>#N/A</v>
      </c>
      <c r="P2286" s="11" t="e">
        <f>VLOOKUP(C2286,DE_PARA!H:I,2,0)</f>
        <v>#N/A</v>
      </c>
      <c r="Q2286" s="11" t="e">
        <f>VLOOKUP(F2286,'BASE CONTATOS'!C:D,2,0)</f>
        <v>#N/A</v>
      </c>
    </row>
    <row r="2287" spans="2:17" hidden="1" x14ac:dyDescent="0.3">
      <c r="B2287">
        <f>CSV!M2286</f>
        <v>0</v>
      </c>
      <c r="C2287">
        <f>CSV!O2286</f>
        <v>0</v>
      </c>
      <c r="D2287" s="6">
        <f>CSV!P2286</f>
        <v>0</v>
      </c>
      <c r="F2287">
        <f>CSV!K2286</f>
        <v>0</v>
      </c>
      <c r="G2287">
        <f>CSV!L2286</f>
        <v>0</v>
      </c>
      <c r="H2287" t="str">
        <f>IFERROR(VLOOKUP(G2287,Sheet3!B:C,2,0),"")</f>
        <v/>
      </c>
      <c r="I2287">
        <v>9</v>
      </c>
      <c r="K2287" t="e">
        <f>VLOOKUP(G2287,Sheet3!B:E,4,0)</f>
        <v>#N/A</v>
      </c>
      <c r="O2287" s="10" t="e">
        <f t="shared" si="35"/>
        <v>#N/A</v>
      </c>
      <c r="P2287" s="11" t="e">
        <f>VLOOKUP(C2287,DE_PARA!H:I,2,0)</f>
        <v>#N/A</v>
      </c>
      <c r="Q2287" s="11" t="e">
        <f>VLOOKUP(F2287,'BASE CONTATOS'!C:D,2,0)</f>
        <v>#N/A</v>
      </c>
    </row>
    <row r="2288" spans="2:17" hidden="1" x14ac:dyDescent="0.3">
      <c r="B2288">
        <f>CSV!M2287</f>
        <v>0</v>
      </c>
      <c r="C2288">
        <f>CSV!O2287</f>
        <v>0</v>
      </c>
      <c r="D2288" s="6">
        <f>CSV!P2287</f>
        <v>0</v>
      </c>
      <c r="F2288">
        <f>CSV!K2287</f>
        <v>0</v>
      </c>
      <c r="G2288">
        <f>CSV!L2287</f>
        <v>0</v>
      </c>
      <c r="H2288" t="str">
        <f>IFERROR(VLOOKUP(G2288,Sheet3!B:C,2,0),"")</f>
        <v/>
      </c>
      <c r="I2288">
        <v>7</v>
      </c>
      <c r="K2288" t="e">
        <f>VLOOKUP(G2288,Sheet3!B:E,4,0)</f>
        <v>#N/A</v>
      </c>
      <c r="O2288" s="10" t="e">
        <f t="shared" si="35"/>
        <v>#N/A</v>
      </c>
      <c r="P2288" s="11" t="e">
        <f>VLOOKUP(C2288,DE_PARA!H:I,2,0)</f>
        <v>#N/A</v>
      </c>
      <c r="Q2288" s="11" t="e">
        <f>VLOOKUP(F2288,'BASE CONTATOS'!C:D,2,0)</f>
        <v>#N/A</v>
      </c>
    </row>
    <row r="2289" spans="2:17" hidden="1" x14ac:dyDescent="0.3">
      <c r="B2289">
        <f>CSV!M2288</f>
        <v>0</v>
      </c>
      <c r="C2289">
        <f>CSV!O2288</f>
        <v>0</v>
      </c>
      <c r="D2289" s="6">
        <f>CSV!P2288</f>
        <v>0</v>
      </c>
      <c r="F2289">
        <f>CSV!K2288</f>
        <v>0</v>
      </c>
      <c r="G2289">
        <f>CSV!L2288</f>
        <v>0</v>
      </c>
      <c r="H2289" t="str">
        <f>IFERROR(VLOOKUP(G2289,Sheet3!B:C,2,0),"")</f>
        <v/>
      </c>
      <c r="I2289">
        <v>10</v>
      </c>
      <c r="K2289" t="e">
        <f>VLOOKUP(G2289,Sheet3!B:E,4,0)</f>
        <v>#N/A</v>
      </c>
      <c r="O2289" s="10" t="e">
        <f t="shared" si="35"/>
        <v>#N/A</v>
      </c>
      <c r="P2289" s="11" t="e">
        <f>VLOOKUP(C2289,DE_PARA!H:I,2,0)</f>
        <v>#N/A</v>
      </c>
      <c r="Q2289" s="11" t="e">
        <f>VLOOKUP(F2289,'BASE CONTATOS'!C:D,2,0)</f>
        <v>#N/A</v>
      </c>
    </row>
    <row r="2290" spans="2:17" hidden="1" x14ac:dyDescent="0.3">
      <c r="B2290">
        <f>CSV!M2289</f>
        <v>0</v>
      </c>
      <c r="C2290">
        <f>CSV!O2289</f>
        <v>0</v>
      </c>
      <c r="D2290" s="6">
        <f>CSV!P2289</f>
        <v>0</v>
      </c>
      <c r="F2290">
        <f>CSV!K2289</f>
        <v>0</v>
      </c>
      <c r="G2290">
        <f>CSV!L2289</f>
        <v>0</v>
      </c>
      <c r="H2290" t="str">
        <f>IFERROR(VLOOKUP(G2290,Sheet3!B:C,2,0),"")</f>
        <v/>
      </c>
      <c r="I2290">
        <v>9</v>
      </c>
      <c r="K2290" t="e">
        <f>VLOOKUP(G2290,Sheet3!B:E,4,0)</f>
        <v>#N/A</v>
      </c>
      <c r="O2290" s="10" t="e">
        <f t="shared" si="35"/>
        <v>#N/A</v>
      </c>
      <c r="P2290" s="11" t="e">
        <f>VLOOKUP(C2290,DE_PARA!H:I,2,0)</f>
        <v>#N/A</v>
      </c>
      <c r="Q2290" s="11" t="e">
        <f>VLOOKUP(F2290,'BASE CONTATOS'!C:D,2,0)</f>
        <v>#N/A</v>
      </c>
    </row>
    <row r="2291" spans="2:17" hidden="1" x14ac:dyDescent="0.3">
      <c r="B2291">
        <f>CSV!M2290</f>
        <v>0</v>
      </c>
      <c r="C2291">
        <f>CSV!O2290</f>
        <v>0</v>
      </c>
      <c r="D2291" s="6">
        <f>CSV!P2290</f>
        <v>0</v>
      </c>
      <c r="F2291">
        <f>CSV!K2290</f>
        <v>0</v>
      </c>
      <c r="G2291">
        <f>CSV!L2290</f>
        <v>0</v>
      </c>
      <c r="H2291" t="str">
        <f>IFERROR(VLOOKUP(G2291,Sheet3!B:C,2,0),"")</f>
        <v/>
      </c>
      <c r="I2291">
        <v>4</v>
      </c>
      <c r="K2291" t="e">
        <f>VLOOKUP(G2291,Sheet3!B:E,4,0)</f>
        <v>#N/A</v>
      </c>
      <c r="O2291" s="10" t="e">
        <f t="shared" si="35"/>
        <v>#N/A</v>
      </c>
      <c r="P2291" s="11" t="e">
        <f>VLOOKUP(C2291,DE_PARA!H:I,2,0)</f>
        <v>#N/A</v>
      </c>
      <c r="Q2291" s="11" t="e">
        <f>VLOOKUP(F2291,'BASE CONTATOS'!C:D,2,0)</f>
        <v>#N/A</v>
      </c>
    </row>
    <row r="2292" spans="2:17" hidden="1" x14ac:dyDescent="0.3">
      <c r="B2292">
        <f>CSV!M2291</f>
        <v>0</v>
      </c>
      <c r="C2292">
        <f>CSV!O2291</f>
        <v>0</v>
      </c>
      <c r="D2292" s="6">
        <f>CSV!P2291</f>
        <v>0</v>
      </c>
      <c r="F2292">
        <f>CSV!K2291</f>
        <v>0</v>
      </c>
      <c r="G2292">
        <f>CSV!L2291</f>
        <v>0</v>
      </c>
      <c r="H2292" t="str">
        <f>IFERROR(VLOOKUP(G2292,Sheet3!B:C,2,0),"")</f>
        <v/>
      </c>
      <c r="I2292">
        <v>6</v>
      </c>
      <c r="K2292" t="e">
        <f>VLOOKUP(G2292,Sheet3!B:E,4,0)</f>
        <v>#N/A</v>
      </c>
      <c r="O2292" s="10" t="e">
        <f t="shared" si="35"/>
        <v>#N/A</v>
      </c>
      <c r="P2292" s="11" t="e">
        <f>VLOOKUP(C2292,DE_PARA!H:I,2,0)</f>
        <v>#N/A</v>
      </c>
      <c r="Q2292" s="11" t="e">
        <f>VLOOKUP(F2292,'BASE CONTATOS'!C:D,2,0)</f>
        <v>#N/A</v>
      </c>
    </row>
    <row r="2293" spans="2:17" hidden="1" x14ac:dyDescent="0.3">
      <c r="B2293">
        <f>CSV!M2292</f>
        <v>0</v>
      </c>
      <c r="C2293">
        <f>CSV!O2292</f>
        <v>0</v>
      </c>
      <c r="D2293" s="6">
        <f>CSV!P2292</f>
        <v>0</v>
      </c>
      <c r="F2293">
        <f>CSV!K2292</f>
        <v>0</v>
      </c>
      <c r="G2293">
        <f>CSV!L2292</f>
        <v>0</v>
      </c>
      <c r="H2293" t="str">
        <f>IFERROR(VLOOKUP(G2293,Sheet3!B:C,2,0),"")</f>
        <v/>
      </c>
      <c r="I2293">
        <v>6</v>
      </c>
      <c r="K2293" t="e">
        <f>VLOOKUP(G2293,Sheet3!B:E,4,0)</f>
        <v>#N/A</v>
      </c>
      <c r="O2293" s="10" t="e">
        <f t="shared" si="35"/>
        <v>#N/A</v>
      </c>
      <c r="P2293" s="11" t="e">
        <f>VLOOKUP(C2293,DE_PARA!H:I,2,0)</f>
        <v>#N/A</v>
      </c>
      <c r="Q2293" s="11" t="e">
        <f>VLOOKUP(F2293,'BASE CONTATOS'!C:D,2,0)</f>
        <v>#N/A</v>
      </c>
    </row>
    <row r="2294" spans="2:17" hidden="1" x14ac:dyDescent="0.3">
      <c r="B2294">
        <f>CSV!M2293</f>
        <v>0</v>
      </c>
      <c r="C2294">
        <f>CSV!O2293</f>
        <v>0</v>
      </c>
      <c r="D2294" s="6">
        <f>CSV!P2293</f>
        <v>0</v>
      </c>
      <c r="F2294">
        <f>CSV!K2293</f>
        <v>0</v>
      </c>
      <c r="G2294">
        <f>CSV!L2293</f>
        <v>0</v>
      </c>
      <c r="H2294" t="str">
        <f>IFERROR(VLOOKUP(G2294,Sheet3!B:C,2,0),"")</f>
        <v/>
      </c>
      <c r="I2294">
        <v>1</v>
      </c>
      <c r="K2294" t="e">
        <f>VLOOKUP(G2294,Sheet3!B:E,4,0)</f>
        <v>#N/A</v>
      </c>
      <c r="O2294" s="10" t="e">
        <f t="shared" si="35"/>
        <v>#N/A</v>
      </c>
      <c r="P2294" s="11" t="e">
        <f>VLOOKUP(C2294,DE_PARA!H:I,2,0)</f>
        <v>#N/A</v>
      </c>
      <c r="Q2294" s="11" t="e">
        <f>VLOOKUP(F2294,'BASE CONTATOS'!C:D,2,0)</f>
        <v>#N/A</v>
      </c>
    </row>
    <row r="2295" spans="2:17" hidden="1" x14ac:dyDescent="0.3">
      <c r="B2295">
        <f>CSV!M2294</f>
        <v>0</v>
      </c>
      <c r="C2295">
        <f>CSV!O2294</f>
        <v>0</v>
      </c>
      <c r="D2295" s="6">
        <f>CSV!P2294</f>
        <v>0</v>
      </c>
      <c r="F2295">
        <f>CSV!K2294</f>
        <v>0</v>
      </c>
      <c r="G2295">
        <f>CSV!L2294</f>
        <v>0</v>
      </c>
      <c r="H2295" t="str">
        <f>IFERROR(VLOOKUP(G2295,Sheet3!B:C,2,0),"")</f>
        <v/>
      </c>
      <c r="I2295">
        <v>6</v>
      </c>
      <c r="K2295" t="e">
        <f>VLOOKUP(G2295,Sheet3!B:E,4,0)</f>
        <v>#N/A</v>
      </c>
      <c r="O2295" s="10" t="e">
        <f t="shared" si="35"/>
        <v>#N/A</v>
      </c>
      <c r="P2295" s="11" t="e">
        <f>VLOOKUP(C2295,DE_PARA!H:I,2,0)</f>
        <v>#N/A</v>
      </c>
      <c r="Q2295" s="11" t="e">
        <f>VLOOKUP(F2295,'BASE CONTATOS'!C:D,2,0)</f>
        <v>#N/A</v>
      </c>
    </row>
    <row r="2296" spans="2:17" hidden="1" x14ac:dyDescent="0.3">
      <c r="B2296">
        <f>CSV!M2295</f>
        <v>0</v>
      </c>
      <c r="C2296">
        <f>CSV!O2295</f>
        <v>0</v>
      </c>
      <c r="D2296" s="6">
        <f>CSV!P2295</f>
        <v>0</v>
      </c>
      <c r="F2296">
        <f>CSV!K2295</f>
        <v>0</v>
      </c>
      <c r="G2296">
        <f>CSV!L2295</f>
        <v>0</v>
      </c>
      <c r="H2296" t="str">
        <f>IFERROR(VLOOKUP(G2296,Sheet3!B:C,2,0),"")</f>
        <v/>
      </c>
      <c r="I2296">
        <v>3</v>
      </c>
      <c r="K2296" t="e">
        <f>VLOOKUP(G2296,Sheet3!B:E,4,0)</f>
        <v>#N/A</v>
      </c>
      <c r="O2296" s="10" t="e">
        <f t="shared" si="35"/>
        <v>#N/A</v>
      </c>
      <c r="P2296" s="11" t="e">
        <f>VLOOKUP(C2296,DE_PARA!H:I,2,0)</f>
        <v>#N/A</v>
      </c>
      <c r="Q2296" s="11" t="e">
        <f>VLOOKUP(F2296,'BASE CONTATOS'!C:D,2,0)</f>
        <v>#N/A</v>
      </c>
    </row>
    <row r="2297" spans="2:17" hidden="1" x14ac:dyDescent="0.3">
      <c r="B2297">
        <f>CSV!M2296</f>
        <v>0</v>
      </c>
      <c r="C2297">
        <f>CSV!O2296</f>
        <v>0</v>
      </c>
      <c r="D2297" s="6">
        <f>CSV!P2296</f>
        <v>0</v>
      </c>
      <c r="F2297">
        <f>CSV!K2296</f>
        <v>0</v>
      </c>
      <c r="G2297">
        <f>CSV!L2296</f>
        <v>0</v>
      </c>
      <c r="H2297" t="str">
        <f>IFERROR(VLOOKUP(G2297,Sheet3!B:C,2,0),"")</f>
        <v/>
      </c>
      <c r="I2297">
        <v>5</v>
      </c>
      <c r="K2297" t="e">
        <f>VLOOKUP(G2297,Sheet3!B:E,4,0)</f>
        <v>#N/A</v>
      </c>
      <c r="O2297" s="10" t="e">
        <f t="shared" si="35"/>
        <v>#N/A</v>
      </c>
      <c r="P2297" s="11" t="e">
        <f>VLOOKUP(C2297,DE_PARA!H:I,2,0)</f>
        <v>#N/A</v>
      </c>
      <c r="Q2297" s="11" t="e">
        <f>VLOOKUP(F2297,'BASE CONTATOS'!C:D,2,0)</f>
        <v>#N/A</v>
      </c>
    </row>
    <row r="2298" spans="2:17" hidden="1" x14ac:dyDescent="0.3">
      <c r="B2298">
        <f>CSV!M2297</f>
        <v>0</v>
      </c>
      <c r="C2298">
        <f>CSV!O2297</f>
        <v>0</v>
      </c>
      <c r="D2298" s="6">
        <f>CSV!P2297</f>
        <v>0</v>
      </c>
      <c r="F2298">
        <f>CSV!K2297</f>
        <v>0</v>
      </c>
      <c r="G2298">
        <f>CSV!L2297</f>
        <v>0</v>
      </c>
      <c r="H2298" t="str">
        <f>IFERROR(VLOOKUP(G2298,Sheet3!B:C,2,0),"")</f>
        <v/>
      </c>
      <c r="I2298">
        <v>9</v>
      </c>
      <c r="K2298" t="e">
        <f>VLOOKUP(G2298,Sheet3!B:E,4,0)</f>
        <v>#N/A</v>
      </c>
      <c r="O2298" s="10" t="e">
        <f t="shared" si="35"/>
        <v>#N/A</v>
      </c>
      <c r="P2298" s="11" t="e">
        <f>VLOOKUP(C2298,DE_PARA!H:I,2,0)</f>
        <v>#N/A</v>
      </c>
      <c r="Q2298" s="11" t="e">
        <f>VLOOKUP(F2298,'BASE CONTATOS'!C:D,2,0)</f>
        <v>#N/A</v>
      </c>
    </row>
    <row r="2299" spans="2:17" hidden="1" x14ac:dyDescent="0.3">
      <c r="B2299">
        <f>CSV!M2298</f>
        <v>0</v>
      </c>
      <c r="C2299">
        <f>CSV!O2298</f>
        <v>0</v>
      </c>
      <c r="D2299" s="6">
        <f>CSV!P2298</f>
        <v>0</v>
      </c>
      <c r="F2299">
        <f>CSV!K2298</f>
        <v>0</v>
      </c>
      <c r="G2299">
        <f>CSV!L2298</f>
        <v>0</v>
      </c>
      <c r="H2299" t="str">
        <f>IFERROR(VLOOKUP(G2299,Sheet3!B:C,2,0),"")</f>
        <v/>
      </c>
      <c r="I2299">
        <v>2</v>
      </c>
      <c r="K2299" t="e">
        <f>VLOOKUP(G2299,Sheet3!B:E,4,0)</f>
        <v>#N/A</v>
      </c>
      <c r="O2299" s="10" t="e">
        <f t="shared" si="35"/>
        <v>#N/A</v>
      </c>
      <c r="P2299" s="11" t="e">
        <f>VLOOKUP(C2299,DE_PARA!H:I,2,0)</f>
        <v>#N/A</v>
      </c>
      <c r="Q2299" s="11" t="e">
        <f>VLOOKUP(F2299,'BASE CONTATOS'!C:D,2,0)</f>
        <v>#N/A</v>
      </c>
    </row>
    <row r="2300" spans="2:17" hidden="1" x14ac:dyDescent="0.3">
      <c r="B2300">
        <f>CSV!M2299</f>
        <v>0</v>
      </c>
      <c r="C2300">
        <f>CSV!O2299</f>
        <v>0</v>
      </c>
      <c r="D2300" s="6">
        <f>CSV!P2299</f>
        <v>0</v>
      </c>
      <c r="F2300">
        <f>CSV!K2299</f>
        <v>0</v>
      </c>
      <c r="G2300">
        <f>CSV!L2299</f>
        <v>0</v>
      </c>
      <c r="H2300" t="str">
        <f>IFERROR(VLOOKUP(G2300,Sheet3!B:C,2,0),"")</f>
        <v/>
      </c>
      <c r="I2300">
        <v>10</v>
      </c>
      <c r="K2300" t="e">
        <f>VLOOKUP(G2300,Sheet3!B:E,4,0)</f>
        <v>#N/A</v>
      </c>
      <c r="O2300" s="10" t="e">
        <f t="shared" si="35"/>
        <v>#N/A</v>
      </c>
      <c r="P2300" s="11" t="e">
        <f>VLOOKUP(C2300,DE_PARA!H:I,2,0)</f>
        <v>#N/A</v>
      </c>
      <c r="Q2300" s="11" t="e">
        <f>VLOOKUP(F2300,'BASE CONTATOS'!C:D,2,0)</f>
        <v>#N/A</v>
      </c>
    </row>
    <row r="2301" spans="2:17" hidden="1" x14ac:dyDescent="0.3">
      <c r="B2301">
        <f>CSV!M2300</f>
        <v>0</v>
      </c>
      <c r="C2301">
        <f>CSV!O2300</f>
        <v>0</v>
      </c>
      <c r="D2301" s="6">
        <f>CSV!P2300</f>
        <v>0</v>
      </c>
      <c r="F2301">
        <f>CSV!K2300</f>
        <v>0</v>
      </c>
      <c r="G2301">
        <f>CSV!L2300</f>
        <v>0</v>
      </c>
      <c r="H2301" t="str">
        <f>IFERROR(VLOOKUP(G2301,Sheet3!B:C,2,0),"")</f>
        <v/>
      </c>
      <c r="I2301">
        <v>3</v>
      </c>
      <c r="K2301" t="e">
        <f>VLOOKUP(G2301,Sheet3!B:E,4,0)</f>
        <v>#N/A</v>
      </c>
      <c r="O2301" s="10" t="e">
        <f t="shared" si="35"/>
        <v>#N/A</v>
      </c>
      <c r="P2301" s="11" t="e">
        <f>VLOOKUP(C2301,DE_PARA!H:I,2,0)</f>
        <v>#N/A</v>
      </c>
      <c r="Q2301" s="11" t="e">
        <f>VLOOKUP(F2301,'BASE CONTATOS'!C:D,2,0)</f>
        <v>#N/A</v>
      </c>
    </row>
    <row r="2302" spans="2:17" hidden="1" x14ac:dyDescent="0.3">
      <c r="B2302">
        <f>CSV!M2301</f>
        <v>0</v>
      </c>
      <c r="C2302">
        <f>CSV!O2301</f>
        <v>0</v>
      </c>
      <c r="D2302" s="6">
        <f>CSV!P2301</f>
        <v>0</v>
      </c>
      <c r="F2302">
        <f>CSV!K2301</f>
        <v>0</v>
      </c>
      <c r="G2302">
        <f>CSV!L2301</f>
        <v>0</v>
      </c>
      <c r="H2302" t="str">
        <f>IFERROR(VLOOKUP(G2302,Sheet3!B:C,2,0),"")</f>
        <v/>
      </c>
      <c r="I2302">
        <v>5</v>
      </c>
      <c r="K2302" t="e">
        <f>VLOOKUP(G2302,Sheet3!B:E,4,0)</f>
        <v>#N/A</v>
      </c>
      <c r="O2302" s="10" t="e">
        <f t="shared" si="35"/>
        <v>#N/A</v>
      </c>
      <c r="P2302" s="11" t="e">
        <f>VLOOKUP(C2302,DE_PARA!H:I,2,0)</f>
        <v>#N/A</v>
      </c>
      <c r="Q2302" s="11" t="e">
        <f>VLOOKUP(F2302,'BASE CONTATOS'!C:D,2,0)</f>
        <v>#N/A</v>
      </c>
    </row>
    <row r="2303" spans="2:17" hidden="1" x14ac:dyDescent="0.3">
      <c r="B2303">
        <f>CSV!M2302</f>
        <v>0</v>
      </c>
      <c r="C2303">
        <f>CSV!O2302</f>
        <v>0</v>
      </c>
      <c r="D2303" s="6">
        <f>CSV!P2302</f>
        <v>0</v>
      </c>
      <c r="F2303">
        <f>CSV!K2302</f>
        <v>0</v>
      </c>
      <c r="G2303">
        <f>CSV!L2302</f>
        <v>0</v>
      </c>
      <c r="H2303" t="str">
        <f>IFERROR(VLOOKUP(G2303,Sheet3!B:C,2,0),"")</f>
        <v/>
      </c>
      <c r="I2303">
        <v>7</v>
      </c>
      <c r="K2303" t="e">
        <f>VLOOKUP(G2303,Sheet3!B:E,4,0)</f>
        <v>#N/A</v>
      </c>
      <c r="O2303" s="10" t="e">
        <f t="shared" si="35"/>
        <v>#N/A</v>
      </c>
      <c r="P2303" s="11" t="e">
        <f>VLOOKUP(C2303,DE_PARA!H:I,2,0)</f>
        <v>#N/A</v>
      </c>
      <c r="Q2303" s="11" t="e">
        <f>VLOOKUP(F2303,'BASE CONTATOS'!C:D,2,0)</f>
        <v>#N/A</v>
      </c>
    </row>
    <row r="2304" spans="2:17" hidden="1" x14ac:dyDescent="0.3">
      <c r="B2304">
        <f>CSV!M2303</f>
        <v>0</v>
      </c>
      <c r="C2304">
        <f>CSV!O2303</f>
        <v>0</v>
      </c>
      <c r="D2304" s="6">
        <f>CSV!P2303</f>
        <v>0</v>
      </c>
      <c r="F2304">
        <f>CSV!K2303</f>
        <v>0</v>
      </c>
      <c r="G2304">
        <f>CSV!L2303</f>
        <v>0</v>
      </c>
      <c r="H2304" t="str">
        <f>IFERROR(VLOOKUP(G2304,Sheet3!B:C,2,0),"")</f>
        <v/>
      </c>
      <c r="I2304">
        <v>7</v>
      </c>
      <c r="K2304" t="e">
        <f>VLOOKUP(G2304,Sheet3!B:E,4,0)</f>
        <v>#N/A</v>
      </c>
      <c r="O2304" s="10" t="e">
        <f t="shared" si="35"/>
        <v>#N/A</v>
      </c>
      <c r="P2304" s="11" t="e">
        <f>VLOOKUP(C2304,DE_PARA!H:I,2,0)</f>
        <v>#N/A</v>
      </c>
      <c r="Q2304" s="11" t="e">
        <f>VLOOKUP(F2304,'BASE CONTATOS'!C:D,2,0)</f>
        <v>#N/A</v>
      </c>
    </row>
    <row r="2305" spans="2:17" hidden="1" x14ac:dyDescent="0.3">
      <c r="B2305">
        <f>CSV!M2304</f>
        <v>0</v>
      </c>
      <c r="C2305">
        <f>CSV!O2304</f>
        <v>0</v>
      </c>
      <c r="D2305" s="6">
        <f>CSV!P2304</f>
        <v>0</v>
      </c>
      <c r="F2305">
        <f>CSV!K2304</f>
        <v>0</v>
      </c>
      <c r="G2305">
        <f>CSV!L2304</f>
        <v>0</v>
      </c>
      <c r="H2305" t="str">
        <f>IFERROR(VLOOKUP(G2305,Sheet3!B:C,2,0),"")</f>
        <v/>
      </c>
      <c r="I2305">
        <v>8</v>
      </c>
      <c r="K2305" t="e">
        <f>VLOOKUP(G2305,Sheet3!B:E,4,0)</f>
        <v>#N/A</v>
      </c>
      <c r="O2305" s="10" t="e">
        <f t="shared" si="35"/>
        <v>#N/A</v>
      </c>
      <c r="P2305" s="11" t="e">
        <f>VLOOKUP(C2305,DE_PARA!H:I,2,0)</f>
        <v>#N/A</v>
      </c>
      <c r="Q2305" s="11" t="e">
        <f>VLOOKUP(F2305,'BASE CONTATOS'!C:D,2,0)</f>
        <v>#N/A</v>
      </c>
    </row>
    <row r="2306" spans="2:17" hidden="1" x14ac:dyDescent="0.3">
      <c r="B2306">
        <f>CSV!M2305</f>
        <v>0</v>
      </c>
      <c r="C2306">
        <f>CSV!O2305</f>
        <v>0</v>
      </c>
      <c r="D2306" s="6">
        <f>CSV!P2305</f>
        <v>0</v>
      </c>
      <c r="F2306">
        <f>CSV!K2305</f>
        <v>0</v>
      </c>
      <c r="G2306">
        <f>CSV!L2305</f>
        <v>0</v>
      </c>
      <c r="H2306" t="str">
        <f>IFERROR(VLOOKUP(G2306,Sheet3!B:C,2,0),"")</f>
        <v/>
      </c>
      <c r="I2306">
        <v>1</v>
      </c>
      <c r="K2306" t="e">
        <f>VLOOKUP(G2306,Sheet3!B:E,4,0)</f>
        <v>#N/A</v>
      </c>
      <c r="O2306" s="10" t="e">
        <f t="shared" si="35"/>
        <v>#N/A</v>
      </c>
      <c r="P2306" s="11" t="e">
        <f>VLOOKUP(C2306,DE_PARA!H:I,2,0)</f>
        <v>#N/A</v>
      </c>
      <c r="Q2306" s="11" t="e">
        <f>VLOOKUP(F2306,'BASE CONTATOS'!C:D,2,0)</f>
        <v>#N/A</v>
      </c>
    </row>
    <row r="2307" spans="2:17" hidden="1" x14ac:dyDescent="0.3">
      <c r="B2307">
        <f>CSV!M2306</f>
        <v>0</v>
      </c>
      <c r="C2307">
        <f>CSV!O2306</f>
        <v>0</v>
      </c>
      <c r="D2307" s="6">
        <f>CSV!P2306</f>
        <v>0</v>
      </c>
      <c r="F2307">
        <f>CSV!K2306</f>
        <v>0</v>
      </c>
      <c r="G2307">
        <f>CSV!L2306</f>
        <v>0</v>
      </c>
      <c r="H2307" t="str">
        <f>IFERROR(VLOOKUP(G2307,Sheet3!B:C,2,0),"")</f>
        <v/>
      </c>
      <c r="I2307">
        <v>3</v>
      </c>
      <c r="K2307" t="e">
        <f>VLOOKUP(G2307,Sheet3!B:E,4,0)</f>
        <v>#N/A</v>
      </c>
      <c r="O2307" s="10" t="e">
        <f t="shared" ref="O2307:O2370" si="36">IF(K2307&gt;0,K2307,"PENDENTE")</f>
        <v>#N/A</v>
      </c>
      <c r="P2307" s="11" t="e">
        <f>VLOOKUP(C2307,DE_PARA!H:I,2,0)</f>
        <v>#N/A</v>
      </c>
      <c r="Q2307" s="11" t="e">
        <f>VLOOKUP(F2307,'BASE CONTATOS'!C:D,2,0)</f>
        <v>#N/A</v>
      </c>
    </row>
    <row r="2308" spans="2:17" hidden="1" x14ac:dyDescent="0.3">
      <c r="B2308">
        <f>CSV!M2307</f>
        <v>0</v>
      </c>
      <c r="C2308">
        <f>CSV!O2307</f>
        <v>0</v>
      </c>
      <c r="D2308" s="6">
        <f>CSV!P2307</f>
        <v>0</v>
      </c>
      <c r="F2308">
        <f>CSV!K2307</f>
        <v>0</v>
      </c>
      <c r="G2308">
        <f>CSV!L2307</f>
        <v>0</v>
      </c>
      <c r="H2308" t="str">
        <f>IFERROR(VLOOKUP(G2308,Sheet3!B:C,2,0),"")</f>
        <v/>
      </c>
      <c r="I2308">
        <v>1</v>
      </c>
      <c r="K2308" t="e">
        <f>VLOOKUP(G2308,Sheet3!B:E,4,0)</f>
        <v>#N/A</v>
      </c>
      <c r="O2308" s="10" t="e">
        <f t="shared" si="36"/>
        <v>#N/A</v>
      </c>
      <c r="P2308" s="11" t="e">
        <f>VLOOKUP(C2308,DE_PARA!H:I,2,0)</f>
        <v>#N/A</v>
      </c>
      <c r="Q2308" s="11" t="e">
        <f>VLOOKUP(F2308,'BASE CONTATOS'!C:D,2,0)</f>
        <v>#N/A</v>
      </c>
    </row>
    <row r="2309" spans="2:17" hidden="1" x14ac:dyDescent="0.3">
      <c r="B2309">
        <f>CSV!M2308</f>
        <v>0</v>
      </c>
      <c r="C2309">
        <f>CSV!O2308</f>
        <v>0</v>
      </c>
      <c r="D2309" s="6">
        <f>CSV!P2308</f>
        <v>0</v>
      </c>
      <c r="F2309">
        <f>CSV!K2308</f>
        <v>0</v>
      </c>
      <c r="G2309">
        <f>CSV!L2308</f>
        <v>0</v>
      </c>
      <c r="H2309" t="str">
        <f>IFERROR(VLOOKUP(G2309,Sheet3!B:C,2,0),"")</f>
        <v/>
      </c>
      <c r="I2309">
        <v>10</v>
      </c>
      <c r="K2309" t="e">
        <f>VLOOKUP(G2309,Sheet3!B:E,4,0)</f>
        <v>#N/A</v>
      </c>
      <c r="O2309" s="10" t="e">
        <f t="shared" si="36"/>
        <v>#N/A</v>
      </c>
      <c r="P2309" s="11" t="e">
        <f>VLOOKUP(C2309,DE_PARA!H:I,2,0)</f>
        <v>#N/A</v>
      </c>
      <c r="Q2309" s="11" t="e">
        <f>VLOOKUP(F2309,'BASE CONTATOS'!C:D,2,0)</f>
        <v>#N/A</v>
      </c>
    </row>
    <row r="2310" spans="2:17" hidden="1" x14ac:dyDescent="0.3">
      <c r="B2310">
        <f>CSV!M2309</f>
        <v>0</v>
      </c>
      <c r="C2310">
        <f>CSV!O2309</f>
        <v>0</v>
      </c>
      <c r="D2310" s="6">
        <f>CSV!P2309</f>
        <v>0</v>
      </c>
      <c r="F2310">
        <f>CSV!K2309</f>
        <v>0</v>
      </c>
      <c r="G2310">
        <f>CSV!L2309</f>
        <v>0</v>
      </c>
      <c r="H2310" t="str">
        <f>IFERROR(VLOOKUP(G2310,Sheet3!B:C,2,0),"")</f>
        <v/>
      </c>
      <c r="I2310">
        <v>9</v>
      </c>
      <c r="K2310" t="e">
        <f>VLOOKUP(G2310,Sheet3!B:E,4,0)</f>
        <v>#N/A</v>
      </c>
      <c r="O2310" s="10" t="e">
        <f t="shared" si="36"/>
        <v>#N/A</v>
      </c>
      <c r="P2310" s="11" t="e">
        <f>VLOOKUP(C2310,DE_PARA!H:I,2,0)</f>
        <v>#N/A</v>
      </c>
      <c r="Q2310" s="11" t="e">
        <f>VLOOKUP(F2310,'BASE CONTATOS'!C:D,2,0)</f>
        <v>#N/A</v>
      </c>
    </row>
    <row r="2311" spans="2:17" hidden="1" x14ac:dyDescent="0.3">
      <c r="B2311">
        <f>CSV!M2310</f>
        <v>0</v>
      </c>
      <c r="C2311">
        <f>CSV!O2310</f>
        <v>0</v>
      </c>
      <c r="D2311" s="6">
        <f>CSV!P2310</f>
        <v>0</v>
      </c>
      <c r="F2311">
        <f>CSV!K2310</f>
        <v>0</v>
      </c>
      <c r="G2311">
        <f>CSV!L2310</f>
        <v>0</v>
      </c>
      <c r="H2311" t="str">
        <f>IFERROR(VLOOKUP(G2311,Sheet3!B:C,2,0),"")</f>
        <v/>
      </c>
      <c r="I2311">
        <v>6</v>
      </c>
      <c r="K2311" t="e">
        <f>VLOOKUP(G2311,Sheet3!B:E,4,0)</f>
        <v>#N/A</v>
      </c>
      <c r="O2311" s="10" t="e">
        <f t="shared" si="36"/>
        <v>#N/A</v>
      </c>
      <c r="P2311" s="11" t="e">
        <f>VLOOKUP(C2311,DE_PARA!H:I,2,0)</f>
        <v>#N/A</v>
      </c>
      <c r="Q2311" s="11" t="e">
        <f>VLOOKUP(F2311,'BASE CONTATOS'!C:D,2,0)</f>
        <v>#N/A</v>
      </c>
    </row>
    <row r="2312" spans="2:17" hidden="1" x14ac:dyDescent="0.3">
      <c r="B2312">
        <f>CSV!M2311</f>
        <v>0</v>
      </c>
      <c r="C2312">
        <f>CSV!O2311</f>
        <v>0</v>
      </c>
      <c r="D2312" s="6">
        <f>CSV!P2311</f>
        <v>0</v>
      </c>
      <c r="F2312">
        <f>CSV!K2311</f>
        <v>0</v>
      </c>
      <c r="G2312">
        <f>CSV!L2311</f>
        <v>0</v>
      </c>
      <c r="H2312" t="str">
        <f>IFERROR(VLOOKUP(G2312,Sheet3!B:C,2,0),"")</f>
        <v/>
      </c>
      <c r="I2312">
        <v>6</v>
      </c>
      <c r="K2312" t="e">
        <f>VLOOKUP(G2312,Sheet3!B:E,4,0)</f>
        <v>#N/A</v>
      </c>
      <c r="O2312" s="10" t="e">
        <f t="shared" si="36"/>
        <v>#N/A</v>
      </c>
      <c r="P2312" s="11" t="e">
        <f>VLOOKUP(C2312,DE_PARA!H:I,2,0)</f>
        <v>#N/A</v>
      </c>
      <c r="Q2312" s="11" t="e">
        <f>VLOOKUP(F2312,'BASE CONTATOS'!C:D,2,0)</f>
        <v>#N/A</v>
      </c>
    </row>
    <row r="2313" spans="2:17" hidden="1" x14ac:dyDescent="0.3">
      <c r="B2313">
        <f>CSV!M2312</f>
        <v>0</v>
      </c>
      <c r="C2313">
        <f>CSV!O2312</f>
        <v>0</v>
      </c>
      <c r="D2313" s="6">
        <f>CSV!P2312</f>
        <v>0</v>
      </c>
      <c r="F2313">
        <f>CSV!K2312</f>
        <v>0</v>
      </c>
      <c r="G2313">
        <f>CSV!L2312</f>
        <v>0</v>
      </c>
      <c r="H2313" t="str">
        <f>IFERROR(VLOOKUP(G2313,Sheet3!B:C,2,0),"")</f>
        <v/>
      </c>
      <c r="I2313">
        <v>10</v>
      </c>
      <c r="K2313" t="e">
        <f>VLOOKUP(G2313,Sheet3!B:E,4,0)</f>
        <v>#N/A</v>
      </c>
      <c r="O2313" s="10" t="e">
        <f t="shared" si="36"/>
        <v>#N/A</v>
      </c>
      <c r="P2313" s="11" t="e">
        <f>VLOOKUP(C2313,DE_PARA!H:I,2,0)</f>
        <v>#N/A</v>
      </c>
      <c r="Q2313" s="11" t="e">
        <f>VLOOKUP(F2313,'BASE CONTATOS'!C:D,2,0)</f>
        <v>#N/A</v>
      </c>
    </row>
    <row r="2314" spans="2:17" hidden="1" x14ac:dyDescent="0.3">
      <c r="B2314">
        <f>CSV!M2313</f>
        <v>0</v>
      </c>
      <c r="C2314">
        <f>CSV!O2313</f>
        <v>0</v>
      </c>
      <c r="D2314" s="6">
        <f>CSV!P2313</f>
        <v>0</v>
      </c>
      <c r="F2314">
        <f>CSV!K2313</f>
        <v>0</v>
      </c>
      <c r="G2314">
        <f>CSV!L2313</f>
        <v>0</v>
      </c>
      <c r="H2314" t="str">
        <f>IFERROR(VLOOKUP(G2314,Sheet3!B:C,2,0),"")</f>
        <v/>
      </c>
      <c r="I2314">
        <v>10</v>
      </c>
      <c r="K2314" t="e">
        <f>VLOOKUP(G2314,Sheet3!B:E,4,0)</f>
        <v>#N/A</v>
      </c>
      <c r="O2314" s="10" t="e">
        <f t="shared" si="36"/>
        <v>#N/A</v>
      </c>
      <c r="P2314" s="11" t="e">
        <f>VLOOKUP(C2314,DE_PARA!H:I,2,0)</f>
        <v>#N/A</v>
      </c>
      <c r="Q2314" s="11" t="e">
        <f>VLOOKUP(F2314,'BASE CONTATOS'!C:D,2,0)</f>
        <v>#N/A</v>
      </c>
    </row>
    <row r="2315" spans="2:17" hidden="1" x14ac:dyDescent="0.3">
      <c r="B2315">
        <f>CSV!M2314</f>
        <v>0</v>
      </c>
      <c r="C2315">
        <f>CSV!O2314</f>
        <v>0</v>
      </c>
      <c r="D2315" s="6">
        <f>CSV!P2314</f>
        <v>0</v>
      </c>
      <c r="F2315">
        <f>CSV!K2314</f>
        <v>0</v>
      </c>
      <c r="G2315">
        <f>CSV!L2314</f>
        <v>0</v>
      </c>
      <c r="H2315" t="str">
        <f>IFERROR(VLOOKUP(G2315,Sheet3!B:C,2,0),"")</f>
        <v/>
      </c>
      <c r="I2315">
        <v>10</v>
      </c>
      <c r="K2315" t="e">
        <f>VLOOKUP(G2315,Sheet3!B:E,4,0)</f>
        <v>#N/A</v>
      </c>
      <c r="O2315" s="10" t="e">
        <f t="shared" si="36"/>
        <v>#N/A</v>
      </c>
      <c r="P2315" s="11" t="e">
        <f>VLOOKUP(C2315,DE_PARA!H:I,2,0)</f>
        <v>#N/A</v>
      </c>
      <c r="Q2315" s="11" t="e">
        <f>VLOOKUP(F2315,'BASE CONTATOS'!C:D,2,0)</f>
        <v>#N/A</v>
      </c>
    </row>
    <row r="2316" spans="2:17" hidden="1" x14ac:dyDescent="0.3">
      <c r="B2316">
        <f>CSV!M2315</f>
        <v>0</v>
      </c>
      <c r="C2316">
        <f>CSV!O2315</f>
        <v>0</v>
      </c>
      <c r="D2316" s="6">
        <f>CSV!P2315</f>
        <v>0</v>
      </c>
      <c r="F2316">
        <f>CSV!K2315</f>
        <v>0</v>
      </c>
      <c r="G2316">
        <f>CSV!L2315</f>
        <v>0</v>
      </c>
      <c r="H2316" t="str">
        <f>IFERROR(VLOOKUP(G2316,Sheet3!B:C,2,0),"")</f>
        <v/>
      </c>
      <c r="I2316">
        <v>1</v>
      </c>
      <c r="K2316" t="e">
        <f>VLOOKUP(G2316,Sheet3!B:E,4,0)</f>
        <v>#N/A</v>
      </c>
      <c r="O2316" s="10" t="e">
        <f t="shared" si="36"/>
        <v>#N/A</v>
      </c>
      <c r="P2316" s="11" t="e">
        <f>VLOOKUP(C2316,DE_PARA!H:I,2,0)</f>
        <v>#N/A</v>
      </c>
      <c r="Q2316" s="11" t="e">
        <f>VLOOKUP(F2316,'BASE CONTATOS'!C:D,2,0)</f>
        <v>#N/A</v>
      </c>
    </row>
    <row r="2317" spans="2:17" hidden="1" x14ac:dyDescent="0.3">
      <c r="B2317">
        <f>CSV!M2316</f>
        <v>0</v>
      </c>
      <c r="C2317">
        <f>CSV!O2316</f>
        <v>0</v>
      </c>
      <c r="D2317" s="6">
        <f>CSV!P2316</f>
        <v>0</v>
      </c>
      <c r="F2317">
        <f>CSV!K2316</f>
        <v>0</v>
      </c>
      <c r="G2317">
        <f>CSV!L2316</f>
        <v>0</v>
      </c>
      <c r="H2317" t="str">
        <f>IFERROR(VLOOKUP(G2317,Sheet3!B:C,2,0),"")</f>
        <v/>
      </c>
      <c r="I2317">
        <v>7</v>
      </c>
      <c r="K2317" t="e">
        <f>VLOOKUP(G2317,Sheet3!B:E,4,0)</f>
        <v>#N/A</v>
      </c>
      <c r="O2317" s="10" t="e">
        <f t="shared" si="36"/>
        <v>#N/A</v>
      </c>
      <c r="P2317" s="11" t="e">
        <f>VLOOKUP(C2317,DE_PARA!H:I,2,0)</f>
        <v>#N/A</v>
      </c>
      <c r="Q2317" s="11" t="e">
        <f>VLOOKUP(F2317,'BASE CONTATOS'!C:D,2,0)</f>
        <v>#N/A</v>
      </c>
    </row>
    <row r="2318" spans="2:17" hidden="1" x14ac:dyDescent="0.3">
      <c r="B2318">
        <f>CSV!M2317</f>
        <v>0</v>
      </c>
      <c r="C2318">
        <f>CSV!O2317</f>
        <v>0</v>
      </c>
      <c r="D2318" s="6">
        <f>CSV!P2317</f>
        <v>0</v>
      </c>
      <c r="F2318">
        <f>CSV!K2317</f>
        <v>0</v>
      </c>
      <c r="G2318">
        <f>CSV!L2317</f>
        <v>0</v>
      </c>
      <c r="H2318" t="str">
        <f>IFERROR(VLOOKUP(G2318,Sheet3!B:C,2,0),"")</f>
        <v/>
      </c>
      <c r="I2318">
        <v>1</v>
      </c>
      <c r="K2318" t="e">
        <f>VLOOKUP(G2318,Sheet3!B:E,4,0)</f>
        <v>#N/A</v>
      </c>
      <c r="O2318" s="10" t="e">
        <f t="shared" si="36"/>
        <v>#N/A</v>
      </c>
      <c r="P2318" s="11" t="e">
        <f>VLOOKUP(C2318,DE_PARA!H:I,2,0)</f>
        <v>#N/A</v>
      </c>
      <c r="Q2318" s="11" t="e">
        <f>VLOOKUP(F2318,'BASE CONTATOS'!C:D,2,0)</f>
        <v>#N/A</v>
      </c>
    </row>
    <row r="2319" spans="2:17" hidden="1" x14ac:dyDescent="0.3">
      <c r="B2319">
        <f>CSV!M2318</f>
        <v>0</v>
      </c>
      <c r="C2319">
        <f>CSV!O2318</f>
        <v>0</v>
      </c>
      <c r="D2319" s="6">
        <f>CSV!P2318</f>
        <v>0</v>
      </c>
      <c r="F2319">
        <f>CSV!K2318</f>
        <v>0</v>
      </c>
      <c r="G2319">
        <f>CSV!L2318</f>
        <v>0</v>
      </c>
      <c r="H2319" t="str">
        <f>IFERROR(VLOOKUP(G2319,Sheet3!B:C,2,0),"")</f>
        <v/>
      </c>
      <c r="I2319">
        <v>9</v>
      </c>
      <c r="K2319" t="e">
        <f>VLOOKUP(G2319,Sheet3!B:E,4,0)</f>
        <v>#N/A</v>
      </c>
      <c r="O2319" s="10" t="e">
        <f t="shared" si="36"/>
        <v>#N/A</v>
      </c>
      <c r="P2319" s="11" t="e">
        <f>VLOOKUP(C2319,DE_PARA!H:I,2,0)</f>
        <v>#N/A</v>
      </c>
      <c r="Q2319" s="11" t="e">
        <f>VLOOKUP(F2319,'BASE CONTATOS'!C:D,2,0)</f>
        <v>#N/A</v>
      </c>
    </row>
    <row r="2320" spans="2:17" hidden="1" x14ac:dyDescent="0.3">
      <c r="B2320">
        <f>CSV!M2319</f>
        <v>0</v>
      </c>
      <c r="C2320">
        <f>CSV!O2319</f>
        <v>0</v>
      </c>
      <c r="D2320" s="6">
        <f>CSV!P2319</f>
        <v>0</v>
      </c>
      <c r="F2320">
        <f>CSV!K2319</f>
        <v>0</v>
      </c>
      <c r="G2320">
        <f>CSV!L2319</f>
        <v>0</v>
      </c>
      <c r="H2320" t="str">
        <f>IFERROR(VLOOKUP(G2320,Sheet3!B:C,2,0),"")</f>
        <v/>
      </c>
      <c r="I2320">
        <v>4</v>
      </c>
      <c r="K2320" t="e">
        <f>VLOOKUP(G2320,Sheet3!B:E,4,0)</f>
        <v>#N/A</v>
      </c>
      <c r="O2320" s="10" t="e">
        <f t="shared" si="36"/>
        <v>#N/A</v>
      </c>
      <c r="P2320" s="11" t="e">
        <f>VLOOKUP(C2320,DE_PARA!H:I,2,0)</f>
        <v>#N/A</v>
      </c>
      <c r="Q2320" s="11" t="e">
        <f>VLOOKUP(F2320,'BASE CONTATOS'!C:D,2,0)</f>
        <v>#N/A</v>
      </c>
    </row>
    <row r="2321" spans="2:17" hidden="1" x14ac:dyDescent="0.3">
      <c r="B2321">
        <f>CSV!M2320</f>
        <v>0</v>
      </c>
      <c r="C2321">
        <f>CSV!O2320</f>
        <v>0</v>
      </c>
      <c r="D2321" s="6">
        <f>CSV!P2320</f>
        <v>0</v>
      </c>
      <c r="F2321">
        <f>CSV!K2320</f>
        <v>0</v>
      </c>
      <c r="G2321">
        <f>CSV!L2320</f>
        <v>0</v>
      </c>
      <c r="H2321" t="str">
        <f>IFERROR(VLOOKUP(G2321,Sheet3!B:C,2,0),"")</f>
        <v/>
      </c>
      <c r="I2321">
        <v>3</v>
      </c>
      <c r="K2321" t="e">
        <f>VLOOKUP(G2321,Sheet3!B:E,4,0)</f>
        <v>#N/A</v>
      </c>
      <c r="O2321" s="10" t="e">
        <f t="shared" si="36"/>
        <v>#N/A</v>
      </c>
      <c r="P2321" s="11" t="e">
        <f>VLOOKUP(C2321,DE_PARA!H:I,2,0)</f>
        <v>#N/A</v>
      </c>
      <c r="Q2321" s="11" t="e">
        <f>VLOOKUP(F2321,'BASE CONTATOS'!C:D,2,0)</f>
        <v>#N/A</v>
      </c>
    </row>
    <row r="2322" spans="2:17" hidden="1" x14ac:dyDescent="0.3">
      <c r="B2322">
        <f>CSV!M2321</f>
        <v>0</v>
      </c>
      <c r="C2322">
        <f>CSV!O2321</f>
        <v>0</v>
      </c>
      <c r="D2322" s="6">
        <f>CSV!P2321</f>
        <v>0</v>
      </c>
      <c r="F2322">
        <f>CSV!K2321</f>
        <v>0</v>
      </c>
      <c r="G2322">
        <f>CSV!L2321</f>
        <v>0</v>
      </c>
      <c r="H2322" t="str">
        <f>IFERROR(VLOOKUP(G2322,Sheet3!B:C,2,0),"")</f>
        <v/>
      </c>
      <c r="I2322">
        <v>8</v>
      </c>
      <c r="K2322" t="e">
        <f>VLOOKUP(G2322,Sheet3!B:E,4,0)</f>
        <v>#N/A</v>
      </c>
      <c r="O2322" s="10" t="e">
        <f t="shared" si="36"/>
        <v>#N/A</v>
      </c>
      <c r="P2322" s="11" t="e">
        <f>VLOOKUP(C2322,DE_PARA!H:I,2,0)</f>
        <v>#N/A</v>
      </c>
      <c r="Q2322" s="11" t="e">
        <f>VLOOKUP(F2322,'BASE CONTATOS'!C:D,2,0)</f>
        <v>#N/A</v>
      </c>
    </row>
    <row r="2323" spans="2:17" hidden="1" x14ac:dyDescent="0.3">
      <c r="B2323">
        <f>CSV!M2322</f>
        <v>0</v>
      </c>
      <c r="C2323">
        <f>CSV!O2322</f>
        <v>0</v>
      </c>
      <c r="D2323" s="6">
        <f>CSV!P2322</f>
        <v>0</v>
      </c>
      <c r="F2323">
        <f>CSV!K2322</f>
        <v>0</v>
      </c>
      <c r="G2323">
        <f>CSV!L2322</f>
        <v>0</v>
      </c>
      <c r="H2323" t="str">
        <f>IFERROR(VLOOKUP(G2323,Sheet3!B:C,2,0),"")</f>
        <v/>
      </c>
      <c r="I2323">
        <v>2</v>
      </c>
      <c r="K2323" t="e">
        <f>VLOOKUP(G2323,Sheet3!B:E,4,0)</f>
        <v>#N/A</v>
      </c>
      <c r="O2323" s="10" t="e">
        <f t="shared" si="36"/>
        <v>#N/A</v>
      </c>
      <c r="P2323" s="11" t="e">
        <f>VLOOKUP(C2323,DE_PARA!H:I,2,0)</f>
        <v>#N/A</v>
      </c>
      <c r="Q2323" s="11" t="e">
        <f>VLOOKUP(F2323,'BASE CONTATOS'!C:D,2,0)</f>
        <v>#N/A</v>
      </c>
    </row>
    <row r="2324" spans="2:17" hidden="1" x14ac:dyDescent="0.3">
      <c r="B2324">
        <f>CSV!M2323</f>
        <v>0</v>
      </c>
      <c r="C2324">
        <f>CSV!O2323</f>
        <v>0</v>
      </c>
      <c r="D2324" s="6">
        <f>CSV!P2323</f>
        <v>0</v>
      </c>
      <c r="F2324">
        <f>CSV!K2323</f>
        <v>0</v>
      </c>
      <c r="G2324">
        <f>CSV!L2323</f>
        <v>0</v>
      </c>
      <c r="H2324" t="str">
        <f>IFERROR(VLOOKUP(G2324,Sheet3!B:C,2,0),"")</f>
        <v/>
      </c>
      <c r="I2324">
        <v>10</v>
      </c>
      <c r="K2324" t="e">
        <f>VLOOKUP(G2324,Sheet3!B:E,4,0)</f>
        <v>#N/A</v>
      </c>
      <c r="O2324" s="10" t="e">
        <f t="shared" si="36"/>
        <v>#N/A</v>
      </c>
      <c r="P2324" s="11" t="e">
        <f>VLOOKUP(C2324,DE_PARA!H:I,2,0)</f>
        <v>#N/A</v>
      </c>
      <c r="Q2324" s="11" t="e">
        <f>VLOOKUP(F2324,'BASE CONTATOS'!C:D,2,0)</f>
        <v>#N/A</v>
      </c>
    </row>
    <row r="2325" spans="2:17" hidden="1" x14ac:dyDescent="0.3">
      <c r="B2325">
        <f>CSV!M2324</f>
        <v>0</v>
      </c>
      <c r="C2325">
        <f>CSV!O2324</f>
        <v>0</v>
      </c>
      <c r="D2325" s="6">
        <f>CSV!P2324</f>
        <v>0</v>
      </c>
      <c r="F2325">
        <f>CSV!K2324</f>
        <v>0</v>
      </c>
      <c r="G2325">
        <f>CSV!L2324</f>
        <v>0</v>
      </c>
      <c r="H2325" t="str">
        <f>IFERROR(VLOOKUP(G2325,Sheet3!B:C,2,0),"")</f>
        <v/>
      </c>
      <c r="I2325">
        <v>10</v>
      </c>
      <c r="K2325" t="e">
        <f>VLOOKUP(G2325,Sheet3!B:E,4,0)</f>
        <v>#N/A</v>
      </c>
      <c r="O2325" s="10" t="e">
        <f t="shared" si="36"/>
        <v>#N/A</v>
      </c>
      <c r="P2325" s="11" t="e">
        <f>VLOOKUP(C2325,DE_PARA!H:I,2,0)</f>
        <v>#N/A</v>
      </c>
      <c r="Q2325" s="11" t="e">
        <f>VLOOKUP(F2325,'BASE CONTATOS'!C:D,2,0)</f>
        <v>#N/A</v>
      </c>
    </row>
    <row r="2326" spans="2:17" hidden="1" x14ac:dyDescent="0.3">
      <c r="B2326">
        <f>CSV!M2325</f>
        <v>0</v>
      </c>
      <c r="C2326">
        <f>CSV!O2325</f>
        <v>0</v>
      </c>
      <c r="D2326" s="6">
        <f>CSV!P2325</f>
        <v>0</v>
      </c>
      <c r="F2326">
        <f>CSV!K2325</f>
        <v>0</v>
      </c>
      <c r="G2326">
        <f>CSV!L2325</f>
        <v>0</v>
      </c>
      <c r="H2326" t="str">
        <f>IFERROR(VLOOKUP(G2326,Sheet3!B:C,2,0),"")</f>
        <v/>
      </c>
      <c r="I2326">
        <v>7</v>
      </c>
      <c r="K2326" t="e">
        <f>VLOOKUP(G2326,Sheet3!B:E,4,0)</f>
        <v>#N/A</v>
      </c>
      <c r="O2326" s="10" t="e">
        <f t="shared" si="36"/>
        <v>#N/A</v>
      </c>
      <c r="P2326" s="11" t="e">
        <f>VLOOKUP(C2326,DE_PARA!H:I,2,0)</f>
        <v>#N/A</v>
      </c>
      <c r="Q2326" s="11" t="e">
        <f>VLOOKUP(F2326,'BASE CONTATOS'!C:D,2,0)</f>
        <v>#N/A</v>
      </c>
    </row>
    <row r="2327" spans="2:17" hidden="1" x14ac:dyDescent="0.3">
      <c r="B2327">
        <f>CSV!M2326</f>
        <v>0</v>
      </c>
      <c r="C2327">
        <f>CSV!O2326</f>
        <v>0</v>
      </c>
      <c r="D2327" s="6">
        <f>CSV!P2326</f>
        <v>0</v>
      </c>
      <c r="F2327">
        <f>CSV!K2326</f>
        <v>0</v>
      </c>
      <c r="G2327">
        <f>CSV!L2326</f>
        <v>0</v>
      </c>
      <c r="H2327" t="str">
        <f>IFERROR(VLOOKUP(G2327,Sheet3!B:C,2,0),"")</f>
        <v/>
      </c>
      <c r="I2327">
        <v>10</v>
      </c>
      <c r="K2327" t="e">
        <f>VLOOKUP(G2327,Sheet3!B:E,4,0)</f>
        <v>#N/A</v>
      </c>
      <c r="O2327" s="10" t="e">
        <f t="shared" si="36"/>
        <v>#N/A</v>
      </c>
      <c r="P2327" s="11" t="e">
        <f>VLOOKUP(C2327,DE_PARA!H:I,2,0)</f>
        <v>#N/A</v>
      </c>
      <c r="Q2327" s="11" t="e">
        <f>VLOOKUP(F2327,'BASE CONTATOS'!C:D,2,0)</f>
        <v>#N/A</v>
      </c>
    </row>
    <row r="2328" spans="2:17" hidden="1" x14ac:dyDescent="0.3">
      <c r="B2328">
        <f>CSV!M2327</f>
        <v>0</v>
      </c>
      <c r="C2328">
        <f>CSV!O2327</f>
        <v>0</v>
      </c>
      <c r="D2328" s="6">
        <f>CSV!P2327</f>
        <v>0</v>
      </c>
      <c r="F2328">
        <f>CSV!K2327</f>
        <v>0</v>
      </c>
      <c r="G2328">
        <f>CSV!L2327</f>
        <v>0</v>
      </c>
      <c r="H2328" t="str">
        <f>IFERROR(VLOOKUP(G2328,Sheet3!B:C,2,0),"")</f>
        <v/>
      </c>
      <c r="I2328">
        <v>6</v>
      </c>
      <c r="K2328" t="e">
        <f>VLOOKUP(G2328,Sheet3!B:E,4,0)</f>
        <v>#N/A</v>
      </c>
      <c r="O2328" s="10" t="e">
        <f t="shared" si="36"/>
        <v>#N/A</v>
      </c>
      <c r="P2328" s="11" t="e">
        <f>VLOOKUP(C2328,DE_PARA!H:I,2,0)</f>
        <v>#N/A</v>
      </c>
      <c r="Q2328" s="11" t="e">
        <f>VLOOKUP(F2328,'BASE CONTATOS'!C:D,2,0)</f>
        <v>#N/A</v>
      </c>
    </row>
    <row r="2329" spans="2:17" hidden="1" x14ac:dyDescent="0.3">
      <c r="B2329">
        <f>CSV!M2328</f>
        <v>0</v>
      </c>
      <c r="C2329">
        <f>CSV!O2328</f>
        <v>0</v>
      </c>
      <c r="D2329" s="6">
        <f>CSV!P2328</f>
        <v>0</v>
      </c>
      <c r="F2329">
        <f>CSV!K2328</f>
        <v>0</v>
      </c>
      <c r="G2329">
        <f>CSV!L2328</f>
        <v>0</v>
      </c>
      <c r="H2329" t="str">
        <f>IFERROR(VLOOKUP(G2329,Sheet3!B:C,2,0),"")</f>
        <v/>
      </c>
      <c r="I2329">
        <v>8</v>
      </c>
      <c r="K2329" t="e">
        <f>VLOOKUP(G2329,Sheet3!B:E,4,0)</f>
        <v>#N/A</v>
      </c>
      <c r="O2329" s="10" t="e">
        <f t="shared" si="36"/>
        <v>#N/A</v>
      </c>
      <c r="P2329" s="11" t="e">
        <f>VLOOKUP(C2329,DE_PARA!H:I,2,0)</f>
        <v>#N/A</v>
      </c>
      <c r="Q2329" s="11" t="e">
        <f>VLOOKUP(F2329,'BASE CONTATOS'!C:D,2,0)</f>
        <v>#N/A</v>
      </c>
    </row>
    <row r="2330" spans="2:17" hidden="1" x14ac:dyDescent="0.3">
      <c r="B2330">
        <f>CSV!M2329</f>
        <v>0</v>
      </c>
      <c r="C2330">
        <f>CSV!O2329</f>
        <v>0</v>
      </c>
      <c r="D2330" s="6">
        <f>CSV!P2329</f>
        <v>0</v>
      </c>
      <c r="F2330">
        <f>CSV!K2329</f>
        <v>0</v>
      </c>
      <c r="G2330">
        <f>CSV!L2329</f>
        <v>0</v>
      </c>
      <c r="H2330" t="str">
        <f>IFERROR(VLOOKUP(G2330,Sheet3!B:C,2,0),"")</f>
        <v/>
      </c>
      <c r="I2330">
        <v>2</v>
      </c>
      <c r="K2330" t="e">
        <f>VLOOKUP(G2330,Sheet3!B:E,4,0)</f>
        <v>#N/A</v>
      </c>
      <c r="O2330" s="10" t="e">
        <f t="shared" si="36"/>
        <v>#N/A</v>
      </c>
      <c r="P2330" s="11" t="e">
        <f>VLOOKUP(C2330,DE_PARA!H:I,2,0)</f>
        <v>#N/A</v>
      </c>
      <c r="Q2330" s="11" t="e">
        <f>VLOOKUP(F2330,'BASE CONTATOS'!C:D,2,0)</f>
        <v>#N/A</v>
      </c>
    </row>
    <row r="2331" spans="2:17" hidden="1" x14ac:dyDescent="0.3">
      <c r="B2331">
        <f>CSV!M2330</f>
        <v>0</v>
      </c>
      <c r="C2331">
        <f>CSV!O2330</f>
        <v>0</v>
      </c>
      <c r="D2331" s="6">
        <f>CSV!P2330</f>
        <v>0</v>
      </c>
      <c r="F2331">
        <f>CSV!K2330</f>
        <v>0</v>
      </c>
      <c r="G2331">
        <f>CSV!L2330</f>
        <v>0</v>
      </c>
      <c r="H2331" t="str">
        <f>IFERROR(VLOOKUP(G2331,Sheet3!B:C,2,0),"")</f>
        <v/>
      </c>
      <c r="I2331">
        <v>9</v>
      </c>
      <c r="K2331" t="e">
        <f>VLOOKUP(G2331,Sheet3!B:E,4,0)</f>
        <v>#N/A</v>
      </c>
      <c r="O2331" s="10" t="e">
        <f t="shared" si="36"/>
        <v>#N/A</v>
      </c>
      <c r="P2331" s="11" t="e">
        <f>VLOOKUP(C2331,DE_PARA!H:I,2,0)</f>
        <v>#N/A</v>
      </c>
      <c r="Q2331" s="11" t="e">
        <f>VLOOKUP(F2331,'BASE CONTATOS'!C:D,2,0)</f>
        <v>#N/A</v>
      </c>
    </row>
    <row r="2332" spans="2:17" hidden="1" x14ac:dyDescent="0.3">
      <c r="B2332">
        <f>CSV!M2331</f>
        <v>0</v>
      </c>
      <c r="C2332">
        <f>CSV!O2331</f>
        <v>0</v>
      </c>
      <c r="D2332" s="6">
        <f>CSV!P2331</f>
        <v>0</v>
      </c>
      <c r="F2332">
        <f>CSV!K2331</f>
        <v>0</v>
      </c>
      <c r="G2332">
        <f>CSV!L2331</f>
        <v>0</v>
      </c>
      <c r="H2332" t="str">
        <f>IFERROR(VLOOKUP(G2332,Sheet3!B:C,2,0),"")</f>
        <v/>
      </c>
      <c r="I2332">
        <v>10</v>
      </c>
      <c r="K2332" t="e">
        <f>VLOOKUP(G2332,Sheet3!B:E,4,0)</f>
        <v>#N/A</v>
      </c>
      <c r="O2332" s="10" t="e">
        <f t="shared" si="36"/>
        <v>#N/A</v>
      </c>
      <c r="P2332" s="11" t="e">
        <f>VLOOKUP(C2332,DE_PARA!H:I,2,0)</f>
        <v>#N/A</v>
      </c>
      <c r="Q2332" s="11" t="e">
        <f>VLOOKUP(F2332,'BASE CONTATOS'!C:D,2,0)</f>
        <v>#N/A</v>
      </c>
    </row>
    <row r="2333" spans="2:17" hidden="1" x14ac:dyDescent="0.3">
      <c r="B2333">
        <f>CSV!M2332</f>
        <v>0</v>
      </c>
      <c r="C2333">
        <f>CSV!O2332</f>
        <v>0</v>
      </c>
      <c r="D2333" s="6">
        <f>CSV!P2332</f>
        <v>0</v>
      </c>
      <c r="F2333">
        <f>CSV!K2332</f>
        <v>0</v>
      </c>
      <c r="G2333">
        <f>CSV!L2332</f>
        <v>0</v>
      </c>
      <c r="H2333" t="str">
        <f>IFERROR(VLOOKUP(G2333,Sheet3!B:C,2,0),"")</f>
        <v/>
      </c>
      <c r="I2333">
        <v>8</v>
      </c>
      <c r="K2333" t="e">
        <f>VLOOKUP(G2333,Sheet3!B:E,4,0)</f>
        <v>#N/A</v>
      </c>
      <c r="O2333" s="10" t="e">
        <f t="shared" si="36"/>
        <v>#N/A</v>
      </c>
      <c r="P2333" s="11" t="e">
        <f>VLOOKUP(C2333,DE_PARA!H:I,2,0)</f>
        <v>#N/A</v>
      </c>
      <c r="Q2333" s="11" t="e">
        <f>VLOOKUP(F2333,'BASE CONTATOS'!C:D,2,0)</f>
        <v>#N/A</v>
      </c>
    </row>
    <row r="2334" spans="2:17" hidden="1" x14ac:dyDescent="0.3">
      <c r="B2334">
        <f>CSV!M2333</f>
        <v>0</v>
      </c>
      <c r="C2334">
        <f>CSV!O2333</f>
        <v>0</v>
      </c>
      <c r="D2334" s="6">
        <f>CSV!P2333</f>
        <v>0</v>
      </c>
      <c r="F2334">
        <f>CSV!K2333</f>
        <v>0</v>
      </c>
      <c r="G2334">
        <f>CSV!L2333</f>
        <v>0</v>
      </c>
      <c r="H2334" t="str">
        <f>IFERROR(VLOOKUP(G2334,Sheet3!B:C,2,0),"")</f>
        <v/>
      </c>
      <c r="I2334">
        <v>9</v>
      </c>
      <c r="K2334" t="e">
        <f>VLOOKUP(G2334,Sheet3!B:E,4,0)</f>
        <v>#N/A</v>
      </c>
      <c r="O2334" s="10" t="e">
        <f t="shared" si="36"/>
        <v>#N/A</v>
      </c>
      <c r="P2334" s="11" t="e">
        <f>VLOOKUP(C2334,DE_PARA!H:I,2,0)</f>
        <v>#N/A</v>
      </c>
      <c r="Q2334" s="11" t="e">
        <f>VLOOKUP(F2334,'BASE CONTATOS'!C:D,2,0)</f>
        <v>#N/A</v>
      </c>
    </row>
    <row r="2335" spans="2:17" hidden="1" x14ac:dyDescent="0.3">
      <c r="B2335">
        <f>CSV!M2334</f>
        <v>0</v>
      </c>
      <c r="C2335">
        <f>CSV!O2334</f>
        <v>0</v>
      </c>
      <c r="D2335" s="6">
        <f>CSV!P2334</f>
        <v>0</v>
      </c>
      <c r="F2335">
        <f>CSV!K2334</f>
        <v>0</v>
      </c>
      <c r="G2335">
        <f>CSV!L2334</f>
        <v>0</v>
      </c>
      <c r="H2335" t="str">
        <f>IFERROR(VLOOKUP(G2335,Sheet3!B:C,2,0),"")</f>
        <v/>
      </c>
      <c r="I2335">
        <v>1</v>
      </c>
      <c r="K2335" t="e">
        <f>VLOOKUP(G2335,Sheet3!B:E,4,0)</f>
        <v>#N/A</v>
      </c>
      <c r="O2335" s="10" t="e">
        <f t="shared" si="36"/>
        <v>#N/A</v>
      </c>
      <c r="P2335" s="11" t="e">
        <f>VLOOKUP(C2335,DE_PARA!H:I,2,0)</f>
        <v>#N/A</v>
      </c>
      <c r="Q2335" s="11" t="e">
        <f>VLOOKUP(F2335,'BASE CONTATOS'!C:D,2,0)</f>
        <v>#N/A</v>
      </c>
    </row>
    <row r="2336" spans="2:17" hidden="1" x14ac:dyDescent="0.3">
      <c r="B2336">
        <f>CSV!M2335</f>
        <v>0</v>
      </c>
      <c r="C2336">
        <f>CSV!O2335</f>
        <v>0</v>
      </c>
      <c r="D2336" s="6">
        <f>CSV!P2335</f>
        <v>0</v>
      </c>
      <c r="F2336">
        <f>CSV!K2335</f>
        <v>0</v>
      </c>
      <c r="G2336">
        <f>CSV!L2335</f>
        <v>0</v>
      </c>
      <c r="H2336" t="str">
        <f>IFERROR(VLOOKUP(G2336,Sheet3!B:C,2,0),"")</f>
        <v/>
      </c>
      <c r="I2336">
        <v>1</v>
      </c>
      <c r="K2336" t="e">
        <f>VLOOKUP(G2336,Sheet3!B:E,4,0)</f>
        <v>#N/A</v>
      </c>
      <c r="O2336" s="10" t="e">
        <f t="shared" si="36"/>
        <v>#N/A</v>
      </c>
      <c r="P2336" s="11" t="e">
        <f>VLOOKUP(C2336,DE_PARA!H:I,2,0)</f>
        <v>#N/A</v>
      </c>
      <c r="Q2336" s="11" t="e">
        <f>VLOOKUP(F2336,'BASE CONTATOS'!C:D,2,0)</f>
        <v>#N/A</v>
      </c>
    </row>
    <row r="2337" spans="2:17" hidden="1" x14ac:dyDescent="0.3">
      <c r="B2337">
        <f>CSV!M2336</f>
        <v>0</v>
      </c>
      <c r="C2337">
        <f>CSV!O2336</f>
        <v>0</v>
      </c>
      <c r="D2337" s="6">
        <f>CSV!P2336</f>
        <v>0</v>
      </c>
      <c r="F2337">
        <f>CSV!K2336</f>
        <v>0</v>
      </c>
      <c r="G2337">
        <f>CSV!L2336</f>
        <v>0</v>
      </c>
      <c r="H2337" t="str">
        <f>IFERROR(VLOOKUP(G2337,Sheet3!B:C,2,0),"")</f>
        <v/>
      </c>
      <c r="I2337">
        <v>9</v>
      </c>
      <c r="K2337" t="e">
        <f>VLOOKUP(G2337,Sheet3!B:E,4,0)</f>
        <v>#N/A</v>
      </c>
      <c r="O2337" s="10" t="e">
        <f t="shared" si="36"/>
        <v>#N/A</v>
      </c>
      <c r="P2337" s="11" t="e">
        <f>VLOOKUP(C2337,DE_PARA!H:I,2,0)</f>
        <v>#N/A</v>
      </c>
      <c r="Q2337" s="11" t="e">
        <f>VLOOKUP(F2337,'BASE CONTATOS'!C:D,2,0)</f>
        <v>#N/A</v>
      </c>
    </row>
    <row r="2338" spans="2:17" hidden="1" x14ac:dyDescent="0.3">
      <c r="B2338">
        <f>CSV!M2337</f>
        <v>0</v>
      </c>
      <c r="C2338">
        <f>CSV!O2337</f>
        <v>0</v>
      </c>
      <c r="D2338" s="6">
        <f>CSV!P2337</f>
        <v>0</v>
      </c>
      <c r="F2338">
        <f>CSV!K2337</f>
        <v>0</v>
      </c>
      <c r="G2338">
        <f>CSV!L2337</f>
        <v>0</v>
      </c>
      <c r="H2338" t="str">
        <f>IFERROR(VLOOKUP(G2338,Sheet3!B:C,2,0),"")</f>
        <v/>
      </c>
      <c r="I2338">
        <v>1</v>
      </c>
      <c r="K2338" t="e">
        <f>VLOOKUP(G2338,Sheet3!B:E,4,0)</f>
        <v>#N/A</v>
      </c>
      <c r="O2338" s="10" t="e">
        <f t="shared" si="36"/>
        <v>#N/A</v>
      </c>
      <c r="P2338" s="11" t="e">
        <f>VLOOKUP(C2338,DE_PARA!H:I,2,0)</f>
        <v>#N/A</v>
      </c>
      <c r="Q2338" s="11" t="e">
        <f>VLOOKUP(F2338,'BASE CONTATOS'!C:D,2,0)</f>
        <v>#N/A</v>
      </c>
    </row>
    <row r="2339" spans="2:17" hidden="1" x14ac:dyDescent="0.3">
      <c r="B2339">
        <f>CSV!M2338</f>
        <v>0</v>
      </c>
      <c r="C2339">
        <f>CSV!O2338</f>
        <v>0</v>
      </c>
      <c r="D2339" s="6">
        <f>CSV!P2338</f>
        <v>0</v>
      </c>
      <c r="F2339">
        <f>CSV!K2338</f>
        <v>0</v>
      </c>
      <c r="G2339">
        <f>CSV!L2338</f>
        <v>0</v>
      </c>
      <c r="H2339" t="str">
        <f>IFERROR(VLOOKUP(G2339,Sheet3!B:C,2,0),"")</f>
        <v/>
      </c>
      <c r="I2339">
        <v>6</v>
      </c>
      <c r="K2339" t="e">
        <f>VLOOKUP(G2339,Sheet3!B:E,4,0)</f>
        <v>#N/A</v>
      </c>
      <c r="O2339" s="10" t="e">
        <f t="shared" si="36"/>
        <v>#N/A</v>
      </c>
      <c r="P2339" s="11" t="e">
        <f>VLOOKUP(C2339,DE_PARA!H:I,2,0)</f>
        <v>#N/A</v>
      </c>
      <c r="Q2339" s="11" t="e">
        <f>VLOOKUP(F2339,'BASE CONTATOS'!C:D,2,0)</f>
        <v>#N/A</v>
      </c>
    </row>
    <row r="2340" spans="2:17" hidden="1" x14ac:dyDescent="0.3">
      <c r="B2340">
        <f>CSV!M2339</f>
        <v>0</v>
      </c>
      <c r="C2340">
        <f>CSV!O2339</f>
        <v>0</v>
      </c>
      <c r="D2340" s="6">
        <f>CSV!P2339</f>
        <v>0</v>
      </c>
      <c r="F2340">
        <f>CSV!K2339</f>
        <v>0</v>
      </c>
      <c r="G2340">
        <f>CSV!L2339</f>
        <v>0</v>
      </c>
      <c r="H2340" t="str">
        <f>IFERROR(VLOOKUP(G2340,Sheet3!B:C,2,0),"")</f>
        <v/>
      </c>
      <c r="I2340">
        <v>4</v>
      </c>
      <c r="K2340" t="e">
        <f>VLOOKUP(G2340,Sheet3!B:E,4,0)</f>
        <v>#N/A</v>
      </c>
      <c r="O2340" s="10" t="e">
        <f t="shared" si="36"/>
        <v>#N/A</v>
      </c>
      <c r="P2340" s="11" t="e">
        <f>VLOOKUP(C2340,DE_PARA!H:I,2,0)</f>
        <v>#N/A</v>
      </c>
      <c r="Q2340" s="11" t="e">
        <f>VLOOKUP(F2340,'BASE CONTATOS'!C:D,2,0)</f>
        <v>#N/A</v>
      </c>
    </row>
    <row r="2341" spans="2:17" hidden="1" x14ac:dyDescent="0.3">
      <c r="B2341">
        <f>CSV!M2340</f>
        <v>0</v>
      </c>
      <c r="C2341">
        <f>CSV!O2340</f>
        <v>0</v>
      </c>
      <c r="D2341" s="6">
        <f>CSV!P2340</f>
        <v>0</v>
      </c>
      <c r="F2341">
        <f>CSV!K2340</f>
        <v>0</v>
      </c>
      <c r="G2341">
        <f>CSV!L2340</f>
        <v>0</v>
      </c>
      <c r="H2341" t="str">
        <f>IFERROR(VLOOKUP(G2341,Sheet3!B:C,2,0),"")</f>
        <v/>
      </c>
      <c r="I2341">
        <v>5</v>
      </c>
      <c r="K2341" t="e">
        <f>VLOOKUP(G2341,Sheet3!B:E,4,0)</f>
        <v>#N/A</v>
      </c>
      <c r="O2341" s="10" t="e">
        <f t="shared" si="36"/>
        <v>#N/A</v>
      </c>
      <c r="P2341" s="11" t="e">
        <f>VLOOKUP(C2341,DE_PARA!H:I,2,0)</f>
        <v>#N/A</v>
      </c>
      <c r="Q2341" s="11" t="e">
        <f>VLOOKUP(F2341,'BASE CONTATOS'!C:D,2,0)</f>
        <v>#N/A</v>
      </c>
    </row>
    <row r="2342" spans="2:17" hidden="1" x14ac:dyDescent="0.3">
      <c r="B2342">
        <f>CSV!M2341</f>
        <v>0</v>
      </c>
      <c r="C2342">
        <f>CSV!O2341</f>
        <v>0</v>
      </c>
      <c r="D2342" s="6">
        <f>CSV!P2341</f>
        <v>0</v>
      </c>
      <c r="F2342">
        <f>CSV!K2341</f>
        <v>0</v>
      </c>
      <c r="G2342">
        <f>CSV!L2341</f>
        <v>0</v>
      </c>
      <c r="H2342" t="str">
        <f>IFERROR(VLOOKUP(G2342,Sheet3!B:C,2,0),"")</f>
        <v/>
      </c>
      <c r="I2342">
        <v>4</v>
      </c>
      <c r="K2342" t="e">
        <f>VLOOKUP(G2342,Sheet3!B:E,4,0)</f>
        <v>#N/A</v>
      </c>
      <c r="O2342" s="10" t="e">
        <f t="shared" si="36"/>
        <v>#N/A</v>
      </c>
      <c r="P2342" s="11" t="e">
        <f>VLOOKUP(C2342,DE_PARA!H:I,2,0)</f>
        <v>#N/A</v>
      </c>
      <c r="Q2342" s="11" t="e">
        <f>VLOOKUP(F2342,'BASE CONTATOS'!C:D,2,0)</f>
        <v>#N/A</v>
      </c>
    </row>
    <row r="2343" spans="2:17" hidden="1" x14ac:dyDescent="0.3">
      <c r="B2343">
        <f>CSV!M2342</f>
        <v>0</v>
      </c>
      <c r="C2343">
        <f>CSV!O2342</f>
        <v>0</v>
      </c>
      <c r="D2343" s="6">
        <f>CSV!P2342</f>
        <v>0</v>
      </c>
      <c r="F2343">
        <f>CSV!K2342</f>
        <v>0</v>
      </c>
      <c r="G2343">
        <f>CSV!L2342</f>
        <v>0</v>
      </c>
      <c r="H2343" t="str">
        <f>IFERROR(VLOOKUP(G2343,Sheet3!B:C,2,0),"")</f>
        <v/>
      </c>
      <c r="I2343">
        <v>10</v>
      </c>
      <c r="K2343" t="e">
        <f>VLOOKUP(G2343,Sheet3!B:E,4,0)</f>
        <v>#N/A</v>
      </c>
      <c r="O2343" s="10" t="e">
        <f t="shared" si="36"/>
        <v>#N/A</v>
      </c>
      <c r="P2343" s="11" t="e">
        <f>VLOOKUP(C2343,DE_PARA!H:I,2,0)</f>
        <v>#N/A</v>
      </c>
      <c r="Q2343" s="11" t="e">
        <f>VLOOKUP(F2343,'BASE CONTATOS'!C:D,2,0)</f>
        <v>#N/A</v>
      </c>
    </row>
    <row r="2344" spans="2:17" hidden="1" x14ac:dyDescent="0.3">
      <c r="B2344">
        <f>CSV!M2343</f>
        <v>0</v>
      </c>
      <c r="C2344">
        <f>CSV!O2343</f>
        <v>0</v>
      </c>
      <c r="D2344" s="6">
        <f>CSV!P2343</f>
        <v>0</v>
      </c>
      <c r="F2344">
        <f>CSV!K2343</f>
        <v>0</v>
      </c>
      <c r="G2344">
        <f>CSV!L2343</f>
        <v>0</v>
      </c>
      <c r="H2344" t="str">
        <f>IFERROR(VLOOKUP(G2344,Sheet3!B:C,2,0),"")</f>
        <v/>
      </c>
      <c r="I2344">
        <v>1</v>
      </c>
      <c r="K2344" t="e">
        <f>VLOOKUP(G2344,Sheet3!B:E,4,0)</f>
        <v>#N/A</v>
      </c>
      <c r="O2344" s="10" t="e">
        <f t="shared" si="36"/>
        <v>#N/A</v>
      </c>
      <c r="P2344" s="11" t="e">
        <f>VLOOKUP(C2344,DE_PARA!H:I,2,0)</f>
        <v>#N/A</v>
      </c>
      <c r="Q2344" s="11" t="e">
        <f>VLOOKUP(F2344,'BASE CONTATOS'!C:D,2,0)</f>
        <v>#N/A</v>
      </c>
    </row>
    <row r="2345" spans="2:17" hidden="1" x14ac:dyDescent="0.3">
      <c r="B2345">
        <f>CSV!M2344</f>
        <v>0</v>
      </c>
      <c r="C2345">
        <f>CSV!O2344</f>
        <v>0</v>
      </c>
      <c r="D2345" s="6">
        <f>CSV!P2344</f>
        <v>0</v>
      </c>
      <c r="F2345">
        <f>CSV!K2344</f>
        <v>0</v>
      </c>
      <c r="G2345">
        <f>CSV!L2344</f>
        <v>0</v>
      </c>
      <c r="H2345" t="str">
        <f>IFERROR(VLOOKUP(G2345,Sheet3!B:C,2,0),"")</f>
        <v/>
      </c>
      <c r="I2345">
        <v>2</v>
      </c>
      <c r="K2345" t="e">
        <f>VLOOKUP(G2345,Sheet3!B:E,4,0)</f>
        <v>#N/A</v>
      </c>
      <c r="O2345" s="10" t="e">
        <f t="shared" si="36"/>
        <v>#N/A</v>
      </c>
      <c r="P2345" s="11" t="e">
        <f>VLOOKUP(C2345,DE_PARA!H:I,2,0)</f>
        <v>#N/A</v>
      </c>
      <c r="Q2345" s="11" t="e">
        <f>VLOOKUP(F2345,'BASE CONTATOS'!C:D,2,0)</f>
        <v>#N/A</v>
      </c>
    </row>
    <row r="2346" spans="2:17" hidden="1" x14ac:dyDescent="0.3">
      <c r="B2346">
        <f>CSV!M2345</f>
        <v>0</v>
      </c>
      <c r="C2346">
        <f>CSV!O2345</f>
        <v>0</v>
      </c>
      <c r="D2346" s="6">
        <f>CSV!P2345</f>
        <v>0</v>
      </c>
      <c r="F2346">
        <f>CSV!K2345</f>
        <v>0</v>
      </c>
      <c r="G2346">
        <f>CSV!L2345</f>
        <v>0</v>
      </c>
      <c r="H2346" t="str">
        <f>IFERROR(VLOOKUP(G2346,Sheet3!B:C,2,0),"")</f>
        <v/>
      </c>
      <c r="I2346">
        <v>3</v>
      </c>
      <c r="K2346" t="e">
        <f>VLOOKUP(G2346,Sheet3!B:E,4,0)</f>
        <v>#N/A</v>
      </c>
      <c r="O2346" s="10" t="e">
        <f t="shared" si="36"/>
        <v>#N/A</v>
      </c>
      <c r="P2346" s="11" t="e">
        <f>VLOOKUP(C2346,DE_PARA!H:I,2,0)</f>
        <v>#N/A</v>
      </c>
      <c r="Q2346" s="11" t="e">
        <f>VLOOKUP(F2346,'BASE CONTATOS'!C:D,2,0)</f>
        <v>#N/A</v>
      </c>
    </row>
    <row r="2347" spans="2:17" hidden="1" x14ac:dyDescent="0.3">
      <c r="B2347">
        <f>CSV!M2346</f>
        <v>0</v>
      </c>
      <c r="C2347">
        <f>CSV!O2346</f>
        <v>0</v>
      </c>
      <c r="D2347" s="6">
        <f>CSV!P2346</f>
        <v>0</v>
      </c>
      <c r="F2347">
        <f>CSV!K2346</f>
        <v>0</v>
      </c>
      <c r="G2347">
        <f>CSV!L2346</f>
        <v>0</v>
      </c>
      <c r="H2347" t="str">
        <f>IFERROR(VLOOKUP(G2347,Sheet3!B:C,2,0),"")</f>
        <v/>
      </c>
      <c r="I2347">
        <v>7</v>
      </c>
      <c r="K2347" t="e">
        <f>VLOOKUP(G2347,Sheet3!B:E,4,0)</f>
        <v>#N/A</v>
      </c>
      <c r="O2347" s="10" t="e">
        <f t="shared" si="36"/>
        <v>#N/A</v>
      </c>
      <c r="P2347" s="11" t="e">
        <f>VLOOKUP(C2347,DE_PARA!H:I,2,0)</f>
        <v>#N/A</v>
      </c>
      <c r="Q2347" s="11" t="e">
        <f>VLOOKUP(F2347,'BASE CONTATOS'!C:D,2,0)</f>
        <v>#N/A</v>
      </c>
    </row>
    <row r="2348" spans="2:17" hidden="1" x14ac:dyDescent="0.3">
      <c r="B2348">
        <f>CSV!M2347</f>
        <v>0</v>
      </c>
      <c r="C2348">
        <f>CSV!O2347</f>
        <v>0</v>
      </c>
      <c r="D2348" s="6">
        <f>CSV!P2347</f>
        <v>0</v>
      </c>
      <c r="F2348">
        <f>CSV!K2347</f>
        <v>0</v>
      </c>
      <c r="G2348">
        <f>CSV!L2347</f>
        <v>0</v>
      </c>
      <c r="H2348" t="str">
        <f>IFERROR(VLOOKUP(G2348,Sheet3!B:C,2,0),"")</f>
        <v/>
      </c>
      <c r="I2348">
        <v>4</v>
      </c>
      <c r="K2348" t="e">
        <f>VLOOKUP(G2348,Sheet3!B:E,4,0)</f>
        <v>#N/A</v>
      </c>
      <c r="O2348" s="10" t="e">
        <f t="shared" si="36"/>
        <v>#N/A</v>
      </c>
      <c r="P2348" s="11" t="e">
        <f>VLOOKUP(C2348,DE_PARA!H:I,2,0)</f>
        <v>#N/A</v>
      </c>
      <c r="Q2348" s="11" t="e">
        <f>VLOOKUP(F2348,'BASE CONTATOS'!C:D,2,0)</f>
        <v>#N/A</v>
      </c>
    </row>
    <row r="2349" spans="2:17" hidden="1" x14ac:dyDescent="0.3">
      <c r="B2349">
        <f>CSV!M2348</f>
        <v>0</v>
      </c>
      <c r="C2349">
        <f>CSV!O2348</f>
        <v>0</v>
      </c>
      <c r="D2349" s="6">
        <f>CSV!P2348</f>
        <v>0</v>
      </c>
      <c r="F2349">
        <f>CSV!K2348</f>
        <v>0</v>
      </c>
      <c r="G2349">
        <f>CSV!L2348</f>
        <v>0</v>
      </c>
      <c r="H2349" t="str">
        <f>IFERROR(VLOOKUP(G2349,Sheet3!B:C,2,0),"")</f>
        <v/>
      </c>
      <c r="I2349">
        <v>8</v>
      </c>
      <c r="K2349" t="e">
        <f>VLOOKUP(G2349,Sheet3!B:E,4,0)</f>
        <v>#N/A</v>
      </c>
      <c r="O2349" s="10" t="e">
        <f t="shared" si="36"/>
        <v>#N/A</v>
      </c>
      <c r="P2349" s="11" t="e">
        <f>VLOOKUP(C2349,DE_PARA!H:I,2,0)</f>
        <v>#N/A</v>
      </c>
      <c r="Q2349" s="11" t="e">
        <f>VLOOKUP(F2349,'BASE CONTATOS'!C:D,2,0)</f>
        <v>#N/A</v>
      </c>
    </row>
    <row r="2350" spans="2:17" hidden="1" x14ac:dyDescent="0.3">
      <c r="B2350">
        <f>CSV!M2349</f>
        <v>0</v>
      </c>
      <c r="C2350">
        <f>CSV!O2349</f>
        <v>0</v>
      </c>
      <c r="D2350" s="6">
        <f>CSV!P2349</f>
        <v>0</v>
      </c>
      <c r="F2350">
        <f>CSV!K2349</f>
        <v>0</v>
      </c>
      <c r="G2350">
        <f>CSV!L2349</f>
        <v>0</v>
      </c>
      <c r="H2350" t="str">
        <f>IFERROR(VLOOKUP(G2350,Sheet3!B:C,2,0),"")</f>
        <v/>
      </c>
      <c r="I2350">
        <v>7</v>
      </c>
      <c r="K2350" t="e">
        <f>VLOOKUP(G2350,Sheet3!B:E,4,0)</f>
        <v>#N/A</v>
      </c>
      <c r="O2350" s="10" t="e">
        <f t="shared" si="36"/>
        <v>#N/A</v>
      </c>
      <c r="P2350" s="11" t="e">
        <f>VLOOKUP(C2350,DE_PARA!H:I,2,0)</f>
        <v>#N/A</v>
      </c>
      <c r="Q2350" s="11" t="e">
        <f>VLOOKUP(F2350,'BASE CONTATOS'!C:D,2,0)</f>
        <v>#N/A</v>
      </c>
    </row>
    <row r="2351" spans="2:17" hidden="1" x14ac:dyDescent="0.3">
      <c r="B2351">
        <f>CSV!M2350</f>
        <v>0</v>
      </c>
      <c r="C2351">
        <f>CSV!O2350</f>
        <v>0</v>
      </c>
      <c r="D2351" s="6">
        <f>CSV!P2350</f>
        <v>0</v>
      </c>
      <c r="F2351">
        <f>CSV!K2350</f>
        <v>0</v>
      </c>
      <c r="G2351">
        <f>CSV!L2350</f>
        <v>0</v>
      </c>
      <c r="H2351" t="str">
        <f>IFERROR(VLOOKUP(G2351,Sheet3!B:C,2,0),"")</f>
        <v/>
      </c>
      <c r="I2351">
        <v>6</v>
      </c>
      <c r="K2351" t="e">
        <f>VLOOKUP(G2351,Sheet3!B:E,4,0)</f>
        <v>#N/A</v>
      </c>
      <c r="O2351" s="10" t="e">
        <f t="shared" si="36"/>
        <v>#N/A</v>
      </c>
      <c r="P2351" s="11" t="e">
        <f>VLOOKUP(C2351,DE_PARA!H:I,2,0)</f>
        <v>#N/A</v>
      </c>
      <c r="Q2351" s="11" t="e">
        <f>VLOOKUP(F2351,'BASE CONTATOS'!C:D,2,0)</f>
        <v>#N/A</v>
      </c>
    </row>
    <row r="2352" spans="2:17" hidden="1" x14ac:dyDescent="0.3">
      <c r="B2352">
        <f>CSV!M2351</f>
        <v>0</v>
      </c>
      <c r="C2352">
        <f>CSV!O2351</f>
        <v>0</v>
      </c>
      <c r="D2352" s="6">
        <f>CSV!P2351</f>
        <v>0</v>
      </c>
      <c r="F2352">
        <f>CSV!K2351</f>
        <v>0</v>
      </c>
      <c r="G2352">
        <f>CSV!L2351</f>
        <v>0</v>
      </c>
      <c r="H2352" t="str">
        <f>IFERROR(VLOOKUP(G2352,Sheet3!B:C,2,0),"")</f>
        <v/>
      </c>
      <c r="I2352">
        <v>10</v>
      </c>
      <c r="K2352" t="e">
        <f>VLOOKUP(G2352,Sheet3!B:E,4,0)</f>
        <v>#N/A</v>
      </c>
      <c r="O2352" s="10" t="e">
        <f t="shared" si="36"/>
        <v>#N/A</v>
      </c>
      <c r="P2352" s="11" t="e">
        <f>VLOOKUP(C2352,DE_PARA!H:I,2,0)</f>
        <v>#N/A</v>
      </c>
      <c r="Q2352" s="11" t="e">
        <f>VLOOKUP(F2352,'BASE CONTATOS'!C:D,2,0)</f>
        <v>#N/A</v>
      </c>
    </row>
    <row r="2353" spans="2:17" hidden="1" x14ac:dyDescent="0.3">
      <c r="B2353">
        <f>CSV!M2352</f>
        <v>0</v>
      </c>
      <c r="C2353">
        <f>CSV!O2352</f>
        <v>0</v>
      </c>
      <c r="D2353" s="6">
        <f>CSV!P2352</f>
        <v>0</v>
      </c>
      <c r="F2353">
        <f>CSV!K2352</f>
        <v>0</v>
      </c>
      <c r="G2353">
        <f>CSV!L2352</f>
        <v>0</v>
      </c>
      <c r="H2353" t="str">
        <f>IFERROR(VLOOKUP(G2353,Sheet3!B:C,2,0),"")</f>
        <v/>
      </c>
      <c r="I2353">
        <v>1</v>
      </c>
      <c r="K2353" t="e">
        <f>VLOOKUP(G2353,Sheet3!B:E,4,0)</f>
        <v>#N/A</v>
      </c>
      <c r="O2353" s="10" t="e">
        <f t="shared" si="36"/>
        <v>#N/A</v>
      </c>
      <c r="P2353" s="11" t="e">
        <f>VLOOKUP(C2353,DE_PARA!H:I,2,0)</f>
        <v>#N/A</v>
      </c>
      <c r="Q2353" s="11" t="e">
        <f>VLOOKUP(F2353,'BASE CONTATOS'!C:D,2,0)</f>
        <v>#N/A</v>
      </c>
    </row>
    <row r="2354" spans="2:17" hidden="1" x14ac:dyDescent="0.3">
      <c r="B2354">
        <f>CSV!M2353</f>
        <v>0</v>
      </c>
      <c r="C2354">
        <f>CSV!O2353</f>
        <v>0</v>
      </c>
      <c r="D2354" s="6">
        <f>CSV!P2353</f>
        <v>0</v>
      </c>
      <c r="F2354">
        <f>CSV!K2353</f>
        <v>0</v>
      </c>
      <c r="G2354">
        <f>CSV!L2353</f>
        <v>0</v>
      </c>
      <c r="H2354" t="str">
        <f>IFERROR(VLOOKUP(G2354,Sheet3!B:C,2,0),"")</f>
        <v/>
      </c>
      <c r="I2354">
        <v>7</v>
      </c>
      <c r="K2354" t="e">
        <f>VLOOKUP(G2354,Sheet3!B:E,4,0)</f>
        <v>#N/A</v>
      </c>
      <c r="O2354" s="10" t="e">
        <f t="shared" si="36"/>
        <v>#N/A</v>
      </c>
      <c r="P2354" s="11" t="e">
        <f>VLOOKUP(C2354,DE_PARA!H:I,2,0)</f>
        <v>#N/A</v>
      </c>
      <c r="Q2354" s="11" t="e">
        <f>VLOOKUP(F2354,'BASE CONTATOS'!C:D,2,0)</f>
        <v>#N/A</v>
      </c>
    </row>
    <row r="2355" spans="2:17" hidden="1" x14ac:dyDescent="0.3">
      <c r="B2355">
        <f>CSV!M2354</f>
        <v>0</v>
      </c>
      <c r="C2355">
        <f>CSV!O2354</f>
        <v>0</v>
      </c>
      <c r="D2355" s="6">
        <f>CSV!P2354</f>
        <v>0</v>
      </c>
      <c r="F2355">
        <f>CSV!K2354</f>
        <v>0</v>
      </c>
      <c r="G2355">
        <f>CSV!L2354</f>
        <v>0</v>
      </c>
      <c r="H2355" t="str">
        <f>IFERROR(VLOOKUP(G2355,Sheet3!B:C,2,0),"")</f>
        <v/>
      </c>
      <c r="I2355">
        <v>1</v>
      </c>
      <c r="K2355" t="e">
        <f>VLOOKUP(G2355,Sheet3!B:E,4,0)</f>
        <v>#N/A</v>
      </c>
      <c r="O2355" s="10" t="e">
        <f t="shared" si="36"/>
        <v>#N/A</v>
      </c>
      <c r="P2355" s="11" t="e">
        <f>VLOOKUP(C2355,DE_PARA!H:I,2,0)</f>
        <v>#N/A</v>
      </c>
      <c r="Q2355" s="11" t="e">
        <f>VLOOKUP(F2355,'BASE CONTATOS'!C:D,2,0)</f>
        <v>#N/A</v>
      </c>
    </row>
    <row r="2356" spans="2:17" hidden="1" x14ac:dyDescent="0.3">
      <c r="B2356">
        <f>CSV!M2355</f>
        <v>0</v>
      </c>
      <c r="C2356">
        <f>CSV!O2355</f>
        <v>0</v>
      </c>
      <c r="D2356" s="6">
        <f>CSV!P2355</f>
        <v>0</v>
      </c>
      <c r="F2356">
        <f>CSV!K2355</f>
        <v>0</v>
      </c>
      <c r="G2356">
        <f>CSV!L2355</f>
        <v>0</v>
      </c>
      <c r="H2356" t="str">
        <f>IFERROR(VLOOKUP(G2356,Sheet3!B:C,2,0),"")</f>
        <v/>
      </c>
      <c r="I2356">
        <v>5</v>
      </c>
      <c r="K2356" t="e">
        <f>VLOOKUP(G2356,Sheet3!B:E,4,0)</f>
        <v>#N/A</v>
      </c>
      <c r="O2356" s="10" t="e">
        <f t="shared" si="36"/>
        <v>#N/A</v>
      </c>
      <c r="P2356" s="11" t="e">
        <f>VLOOKUP(C2356,DE_PARA!H:I,2,0)</f>
        <v>#N/A</v>
      </c>
      <c r="Q2356" s="11" t="e">
        <f>VLOOKUP(F2356,'BASE CONTATOS'!C:D,2,0)</f>
        <v>#N/A</v>
      </c>
    </row>
    <row r="2357" spans="2:17" hidden="1" x14ac:dyDescent="0.3">
      <c r="B2357">
        <f>CSV!M2356</f>
        <v>0</v>
      </c>
      <c r="C2357">
        <f>CSV!O2356</f>
        <v>0</v>
      </c>
      <c r="D2357" s="6">
        <f>CSV!P2356</f>
        <v>0</v>
      </c>
      <c r="F2357">
        <f>CSV!K2356</f>
        <v>0</v>
      </c>
      <c r="G2357">
        <f>CSV!L2356</f>
        <v>0</v>
      </c>
      <c r="H2357" t="str">
        <f>IFERROR(VLOOKUP(G2357,Sheet3!B:C,2,0),"")</f>
        <v/>
      </c>
      <c r="I2357">
        <v>3</v>
      </c>
      <c r="K2357" t="e">
        <f>VLOOKUP(G2357,Sheet3!B:E,4,0)</f>
        <v>#N/A</v>
      </c>
      <c r="O2357" s="10" t="e">
        <f t="shared" si="36"/>
        <v>#N/A</v>
      </c>
      <c r="P2357" s="11" t="e">
        <f>VLOOKUP(C2357,DE_PARA!H:I,2,0)</f>
        <v>#N/A</v>
      </c>
      <c r="Q2357" s="11" t="e">
        <f>VLOOKUP(F2357,'BASE CONTATOS'!C:D,2,0)</f>
        <v>#N/A</v>
      </c>
    </row>
    <row r="2358" spans="2:17" hidden="1" x14ac:dyDescent="0.3">
      <c r="B2358">
        <f>CSV!M2357</f>
        <v>0</v>
      </c>
      <c r="C2358">
        <f>CSV!O2357</f>
        <v>0</v>
      </c>
      <c r="D2358" s="6">
        <f>CSV!P2357</f>
        <v>0</v>
      </c>
      <c r="F2358">
        <f>CSV!K2357</f>
        <v>0</v>
      </c>
      <c r="G2358">
        <f>CSV!L2357</f>
        <v>0</v>
      </c>
      <c r="H2358" t="str">
        <f>IFERROR(VLOOKUP(G2358,Sheet3!B:C,2,0),"")</f>
        <v/>
      </c>
      <c r="I2358">
        <v>3</v>
      </c>
      <c r="K2358" t="e">
        <f>VLOOKUP(G2358,Sheet3!B:E,4,0)</f>
        <v>#N/A</v>
      </c>
      <c r="O2358" s="10" t="e">
        <f t="shared" si="36"/>
        <v>#N/A</v>
      </c>
      <c r="P2358" s="11" t="e">
        <f>VLOOKUP(C2358,DE_PARA!H:I,2,0)</f>
        <v>#N/A</v>
      </c>
      <c r="Q2358" s="11" t="e">
        <f>VLOOKUP(F2358,'BASE CONTATOS'!C:D,2,0)</f>
        <v>#N/A</v>
      </c>
    </row>
    <row r="2359" spans="2:17" hidden="1" x14ac:dyDescent="0.3">
      <c r="B2359">
        <f>CSV!M2358</f>
        <v>0</v>
      </c>
      <c r="C2359">
        <f>CSV!O2358</f>
        <v>0</v>
      </c>
      <c r="D2359" s="6">
        <f>CSV!P2358</f>
        <v>0</v>
      </c>
      <c r="F2359">
        <f>CSV!K2358</f>
        <v>0</v>
      </c>
      <c r="G2359">
        <f>CSV!L2358</f>
        <v>0</v>
      </c>
      <c r="H2359" t="str">
        <f>IFERROR(VLOOKUP(G2359,Sheet3!B:C,2,0),"")</f>
        <v/>
      </c>
      <c r="I2359">
        <v>7</v>
      </c>
      <c r="K2359" t="e">
        <f>VLOOKUP(G2359,Sheet3!B:E,4,0)</f>
        <v>#N/A</v>
      </c>
      <c r="O2359" s="10" t="e">
        <f t="shared" si="36"/>
        <v>#N/A</v>
      </c>
      <c r="P2359" s="11" t="e">
        <f>VLOOKUP(C2359,DE_PARA!H:I,2,0)</f>
        <v>#N/A</v>
      </c>
      <c r="Q2359" s="11" t="e">
        <f>VLOOKUP(F2359,'BASE CONTATOS'!C:D,2,0)</f>
        <v>#N/A</v>
      </c>
    </row>
    <row r="2360" spans="2:17" hidden="1" x14ac:dyDescent="0.3">
      <c r="B2360">
        <f>CSV!M2359</f>
        <v>0</v>
      </c>
      <c r="C2360">
        <f>CSV!O2359</f>
        <v>0</v>
      </c>
      <c r="D2360" s="6">
        <f>CSV!P2359</f>
        <v>0</v>
      </c>
      <c r="F2360">
        <f>CSV!K2359</f>
        <v>0</v>
      </c>
      <c r="G2360">
        <f>CSV!L2359</f>
        <v>0</v>
      </c>
      <c r="H2360" t="str">
        <f>IFERROR(VLOOKUP(G2360,Sheet3!B:C,2,0),"")</f>
        <v/>
      </c>
      <c r="I2360">
        <v>5</v>
      </c>
      <c r="K2360" t="e">
        <f>VLOOKUP(G2360,Sheet3!B:E,4,0)</f>
        <v>#N/A</v>
      </c>
      <c r="O2360" s="10" t="e">
        <f t="shared" si="36"/>
        <v>#N/A</v>
      </c>
      <c r="P2360" s="11" t="e">
        <f>VLOOKUP(C2360,DE_PARA!H:I,2,0)</f>
        <v>#N/A</v>
      </c>
      <c r="Q2360" s="11" t="e">
        <f>VLOOKUP(F2360,'BASE CONTATOS'!C:D,2,0)</f>
        <v>#N/A</v>
      </c>
    </row>
    <row r="2361" spans="2:17" hidden="1" x14ac:dyDescent="0.3">
      <c r="B2361">
        <f>CSV!M2360</f>
        <v>0</v>
      </c>
      <c r="C2361">
        <f>CSV!O2360</f>
        <v>0</v>
      </c>
      <c r="D2361" s="6">
        <f>CSV!P2360</f>
        <v>0</v>
      </c>
      <c r="F2361">
        <f>CSV!K2360</f>
        <v>0</v>
      </c>
      <c r="G2361">
        <f>CSV!L2360</f>
        <v>0</v>
      </c>
      <c r="H2361" t="str">
        <f>IFERROR(VLOOKUP(G2361,Sheet3!B:C,2,0),"")</f>
        <v/>
      </c>
      <c r="I2361">
        <v>4</v>
      </c>
      <c r="K2361" t="e">
        <f>VLOOKUP(G2361,Sheet3!B:E,4,0)</f>
        <v>#N/A</v>
      </c>
      <c r="O2361" s="10" t="e">
        <f t="shared" si="36"/>
        <v>#N/A</v>
      </c>
      <c r="P2361" s="11" t="e">
        <f>VLOOKUP(C2361,DE_PARA!H:I,2,0)</f>
        <v>#N/A</v>
      </c>
      <c r="Q2361" s="11" t="e">
        <f>VLOOKUP(F2361,'BASE CONTATOS'!C:D,2,0)</f>
        <v>#N/A</v>
      </c>
    </row>
    <row r="2362" spans="2:17" hidden="1" x14ac:dyDescent="0.3">
      <c r="B2362">
        <f>CSV!M2361</f>
        <v>0</v>
      </c>
      <c r="C2362">
        <f>CSV!O2361</f>
        <v>0</v>
      </c>
      <c r="D2362" s="6">
        <f>CSV!P2361</f>
        <v>0</v>
      </c>
      <c r="F2362">
        <f>CSV!K2361</f>
        <v>0</v>
      </c>
      <c r="G2362">
        <f>CSV!L2361</f>
        <v>0</v>
      </c>
      <c r="H2362" t="str">
        <f>IFERROR(VLOOKUP(G2362,Sheet3!B:C,2,0),"")</f>
        <v/>
      </c>
      <c r="I2362">
        <v>3</v>
      </c>
      <c r="K2362" t="e">
        <f>VLOOKUP(G2362,Sheet3!B:E,4,0)</f>
        <v>#N/A</v>
      </c>
      <c r="O2362" s="10" t="e">
        <f t="shared" si="36"/>
        <v>#N/A</v>
      </c>
      <c r="P2362" s="11" t="e">
        <f>VLOOKUP(C2362,DE_PARA!H:I,2,0)</f>
        <v>#N/A</v>
      </c>
      <c r="Q2362" s="11" t="e">
        <f>VLOOKUP(F2362,'BASE CONTATOS'!C:D,2,0)</f>
        <v>#N/A</v>
      </c>
    </row>
    <row r="2363" spans="2:17" hidden="1" x14ac:dyDescent="0.3">
      <c r="B2363">
        <f>CSV!M2362</f>
        <v>0</v>
      </c>
      <c r="C2363">
        <f>CSV!O2362</f>
        <v>0</v>
      </c>
      <c r="D2363" s="6">
        <f>CSV!P2362</f>
        <v>0</v>
      </c>
      <c r="F2363">
        <f>CSV!K2362</f>
        <v>0</v>
      </c>
      <c r="G2363">
        <f>CSV!L2362</f>
        <v>0</v>
      </c>
      <c r="H2363" t="str">
        <f>IFERROR(VLOOKUP(G2363,Sheet3!B:C,2,0),"")</f>
        <v/>
      </c>
      <c r="I2363">
        <v>4</v>
      </c>
      <c r="K2363" t="e">
        <f>VLOOKUP(G2363,Sheet3!B:E,4,0)</f>
        <v>#N/A</v>
      </c>
      <c r="O2363" s="10" t="e">
        <f t="shared" si="36"/>
        <v>#N/A</v>
      </c>
      <c r="P2363" s="11" t="e">
        <f>VLOOKUP(C2363,DE_PARA!H:I,2,0)</f>
        <v>#N/A</v>
      </c>
      <c r="Q2363" s="11" t="e">
        <f>VLOOKUP(F2363,'BASE CONTATOS'!C:D,2,0)</f>
        <v>#N/A</v>
      </c>
    </row>
    <row r="2364" spans="2:17" hidden="1" x14ac:dyDescent="0.3">
      <c r="B2364">
        <f>CSV!M2363</f>
        <v>0</v>
      </c>
      <c r="C2364">
        <f>CSV!O2363</f>
        <v>0</v>
      </c>
      <c r="D2364" s="6">
        <f>CSV!P2363</f>
        <v>0</v>
      </c>
      <c r="F2364">
        <f>CSV!K2363</f>
        <v>0</v>
      </c>
      <c r="G2364">
        <f>CSV!L2363</f>
        <v>0</v>
      </c>
      <c r="H2364" t="str">
        <f>IFERROR(VLOOKUP(G2364,Sheet3!B:C,2,0),"")</f>
        <v/>
      </c>
      <c r="I2364">
        <v>7</v>
      </c>
      <c r="K2364" t="e">
        <f>VLOOKUP(G2364,Sheet3!B:E,4,0)</f>
        <v>#N/A</v>
      </c>
      <c r="O2364" s="10" t="e">
        <f t="shared" si="36"/>
        <v>#N/A</v>
      </c>
      <c r="P2364" s="11" t="e">
        <f>VLOOKUP(C2364,DE_PARA!H:I,2,0)</f>
        <v>#N/A</v>
      </c>
      <c r="Q2364" s="11" t="e">
        <f>VLOOKUP(F2364,'BASE CONTATOS'!C:D,2,0)</f>
        <v>#N/A</v>
      </c>
    </row>
    <row r="2365" spans="2:17" hidden="1" x14ac:dyDescent="0.3">
      <c r="B2365">
        <f>CSV!M2364</f>
        <v>0</v>
      </c>
      <c r="C2365">
        <f>CSV!O2364</f>
        <v>0</v>
      </c>
      <c r="D2365" s="6">
        <f>CSV!P2364</f>
        <v>0</v>
      </c>
      <c r="F2365">
        <f>CSV!K2364</f>
        <v>0</v>
      </c>
      <c r="G2365">
        <f>CSV!L2364</f>
        <v>0</v>
      </c>
      <c r="H2365" t="str">
        <f>IFERROR(VLOOKUP(G2365,Sheet3!B:C,2,0),"")</f>
        <v/>
      </c>
      <c r="I2365">
        <v>7</v>
      </c>
      <c r="K2365" t="e">
        <f>VLOOKUP(G2365,Sheet3!B:E,4,0)</f>
        <v>#N/A</v>
      </c>
      <c r="O2365" s="10" t="e">
        <f t="shared" si="36"/>
        <v>#N/A</v>
      </c>
      <c r="P2365" s="11" t="e">
        <f>VLOOKUP(C2365,DE_PARA!H:I,2,0)</f>
        <v>#N/A</v>
      </c>
      <c r="Q2365" s="11" t="e">
        <f>VLOOKUP(F2365,'BASE CONTATOS'!C:D,2,0)</f>
        <v>#N/A</v>
      </c>
    </row>
    <row r="2366" spans="2:17" hidden="1" x14ac:dyDescent="0.3">
      <c r="B2366">
        <f>CSV!M2365</f>
        <v>0</v>
      </c>
      <c r="C2366">
        <f>CSV!O2365</f>
        <v>0</v>
      </c>
      <c r="D2366" s="6">
        <f>CSV!P2365</f>
        <v>0</v>
      </c>
      <c r="F2366">
        <f>CSV!K2365</f>
        <v>0</v>
      </c>
      <c r="G2366">
        <f>CSV!L2365</f>
        <v>0</v>
      </c>
      <c r="H2366" t="str">
        <f>IFERROR(VLOOKUP(G2366,Sheet3!B:C,2,0),"")</f>
        <v/>
      </c>
      <c r="I2366">
        <v>6</v>
      </c>
      <c r="K2366" t="e">
        <f>VLOOKUP(G2366,Sheet3!B:E,4,0)</f>
        <v>#N/A</v>
      </c>
      <c r="O2366" s="10" t="e">
        <f t="shared" si="36"/>
        <v>#N/A</v>
      </c>
      <c r="P2366" s="11" t="e">
        <f>VLOOKUP(C2366,DE_PARA!H:I,2,0)</f>
        <v>#N/A</v>
      </c>
      <c r="Q2366" s="11" t="e">
        <f>VLOOKUP(F2366,'BASE CONTATOS'!C:D,2,0)</f>
        <v>#N/A</v>
      </c>
    </row>
    <row r="2367" spans="2:17" hidden="1" x14ac:dyDescent="0.3">
      <c r="B2367">
        <f>CSV!M2366</f>
        <v>0</v>
      </c>
      <c r="C2367">
        <f>CSV!O2366</f>
        <v>0</v>
      </c>
      <c r="D2367" s="6">
        <f>CSV!P2366</f>
        <v>0</v>
      </c>
      <c r="F2367">
        <f>CSV!K2366</f>
        <v>0</v>
      </c>
      <c r="G2367">
        <f>CSV!L2366</f>
        <v>0</v>
      </c>
      <c r="H2367" t="str">
        <f>IFERROR(VLOOKUP(G2367,Sheet3!B:C,2,0),"")</f>
        <v/>
      </c>
      <c r="I2367">
        <v>9</v>
      </c>
      <c r="K2367" t="e">
        <f>VLOOKUP(G2367,Sheet3!B:E,4,0)</f>
        <v>#N/A</v>
      </c>
      <c r="O2367" s="10" t="e">
        <f t="shared" si="36"/>
        <v>#N/A</v>
      </c>
      <c r="P2367" s="11" t="e">
        <f>VLOOKUP(C2367,DE_PARA!H:I,2,0)</f>
        <v>#N/A</v>
      </c>
      <c r="Q2367" s="11" t="e">
        <f>VLOOKUP(F2367,'BASE CONTATOS'!C:D,2,0)</f>
        <v>#N/A</v>
      </c>
    </row>
    <row r="2368" spans="2:17" hidden="1" x14ac:dyDescent="0.3">
      <c r="B2368">
        <f>CSV!M2367</f>
        <v>0</v>
      </c>
      <c r="C2368">
        <f>CSV!O2367</f>
        <v>0</v>
      </c>
      <c r="D2368" s="6">
        <f>CSV!P2367</f>
        <v>0</v>
      </c>
      <c r="F2368">
        <f>CSV!K2367</f>
        <v>0</v>
      </c>
      <c r="G2368">
        <f>CSV!L2367</f>
        <v>0</v>
      </c>
      <c r="H2368" t="str">
        <f>IFERROR(VLOOKUP(G2368,Sheet3!B:C,2,0),"")</f>
        <v/>
      </c>
      <c r="I2368">
        <v>3</v>
      </c>
      <c r="K2368" t="e">
        <f>VLOOKUP(G2368,Sheet3!B:E,4,0)</f>
        <v>#N/A</v>
      </c>
      <c r="O2368" s="10" t="e">
        <f t="shared" si="36"/>
        <v>#N/A</v>
      </c>
      <c r="P2368" s="11" t="e">
        <f>VLOOKUP(C2368,DE_PARA!H:I,2,0)</f>
        <v>#N/A</v>
      </c>
      <c r="Q2368" s="11" t="e">
        <f>VLOOKUP(F2368,'BASE CONTATOS'!C:D,2,0)</f>
        <v>#N/A</v>
      </c>
    </row>
    <row r="2369" spans="2:17" hidden="1" x14ac:dyDescent="0.3">
      <c r="B2369">
        <f>CSV!M2368</f>
        <v>0</v>
      </c>
      <c r="C2369">
        <f>CSV!O2368</f>
        <v>0</v>
      </c>
      <c r="D2369" s="6">
        <f>CSV!P2368</f>
        <v>0</v>
      </c>
      <c r="F2369">
        <f>CSV!K2368</f>
        <v>0</v>
      </c>
      <c r="G2369">
        <f>CSV!L2368</f>
        <v>0</v>
      </c>
      <c r="H2369" t="str">
        <f>IFERROR(VLOOKUP(G2369,Sheet3!B:C,2,0),"")</f>
        <v/>
      </c>
      <c r="I2369">
        <v>7</v>
      </c>
      <c r="K2369" t="e">
        <f>VLOOKUP(G2369,Sheet3!B:E,4,0)</f>
        <v>#N/A</v>
      </c>
      <c r="O2369" s="10" t="e">
        <f t="shared" si="36"/>
        <v>#N/A</v>
      </c>
      <c r="P2369" s="11" t="e">
        <f>VLOOKUP(C2369,DE_PARA!H:I,2,0)</f>
        <v>#N/A</v>
      </c>
      <c r="Q2369" s="11" t="e">
        <f>VLOOKUP(F2369,'BASE CONTATOS'!C:D,2,0)</f>
        <v>#N/A</v>
      </c>
    </row>
    <row r="2370" spans="2:17" hidden="1" x14ac:dyDescent="0.3">
      <c r="B2370">
        <f>CSV!M2369</f>
        <v>0</v>
      </c>
      <c r="C2370">
        <f>CSV!O2369</f>
        <v>0</v>
      </c>
      <c r="D2370" s="6">
        <f>CSV!P2369</f>
        <v>0</v>
      </c>
      <c r="F2370">
        <f>CSV!K2369</f>
        <v>0</v>
      </c>
      <c r="G2370">
        <f>CSV!L2369</f>
        <v>0</v>
      </c>
      <c r="H2370" t="str">
        <f>IFERROR(VLOOKUP(G2370,Sheet3!B:C,2,0),"")</f>
        <v/>
      </c>
      <c r="I2370">
        <v>7</v>
      </c>
      <c r="K2370" t="e">
        <f>VLOOKUP(G2370,Sheet3!B:E,4,0)</f>
        <v>#N/A</v>
      </c>
      <c r="O2370" s="10" t="e">
        <f t="shared" si="36"/>
        <v>#N/A</v>
      </c>
      <c r="P2370" s="11" t="e">
        <f>VLOOKUP(C2370,DE_PARA!H:I,2,0)</f>
        <v>#N/A</v>
      </c>
      <c r="Q2370" s="11" t="e">
        <f>VLOOKUP(F2370,'BASE CONTATOS'!C:D,2,0)</f>
        <v>#N/A</v>
      </c>
    </row>
    <row r="2371" spans="2:17" hidden="1" x14ac:dyDescent="0.3">
      <c r="B2371">
        <f>CSV!M2370</f>
        <v>0</v>
      </c>
      <c r="C2371">
        <f>CSV!O2370</f>
        <v>0</v>
      </c>
      <c r="D2371" s="6">
        <f>CSV!P2370</f>
        <v>0</v>
      </c>
      <c r="F2371">
        <f>CSV!K2370</f>
        <v>0</v>
      </c>
      <c r="G2371">
        <f>CSV!L2370</f>
        <v>0</v>
      </c>
      <c r="H2371" t="str">
        <f>IFERROR(VLOOKUP(G2371,Sheet3!B:C,2,0),"")</f>
        <v/>
      </c>
      <c r="I2371">
        <v>9</v>
      </c>
      <c r="K2371" t="e">
        <f>VLOOKUP(G2371,Sheet3!B:E,4,0)</f>
        <v>#N/A</v>
      </c>
      <c r="O2371" s="10" t="e">
        <f t="shared" ref="O2371:O2434" si="37">IF(K2371&gt;0,K2371,"PENDENTE")</f>
        <v>#N/A</v>
      </c>
      <c r="P2371" s="11" t="e">
        <f>VLOOKUP(C2371,DE_PARA!H:I,2,0)</f>
        <v>#N/A</v>
      </c>
      <c r="Q2371" s="11" t="e">
        <f>VLOOKUP(F2371,'BASE CONTATOS'!C:D,2,0)</f>
        <v>#N/A</v>
      </c>
    </row>
    <row r="2372" spans="2:17" hidden="1" x14ac:dyDescent="0.3">
      <c r="B2372">
        <f>CSV!M2371</f>
        <v>0</v>
      </c>
      <c r="C2372">
        <f>CSV!O2371</f>
        <v>0</v>
      </c>
      <c r="D2372" s="6">
        <f>CSV!P2371</f>
        <v>0</v>
      </c>
      <c r="F2372">
        <f>CSV!K2371</f>
        <v>0</v>
      </c>
      <c r="G2372">
        <f>CSV!L2371</f>
        <v>0</v>
      </c>
      <c r="H2372" t="str">
        <f>IFERROR(VLOOKUP(G2372,Sheet3!B:C,2,0),"")</f>
        <v/>
      </c>
      <c r="I2372">
        <v>8</v>
      </c>
      <c r="K2372" t="e">
        <f>VLOOKUP(G2372,Sheet3!B:E,4,0)</f>
        <v>#N/A</v>
      </c>
      <c r="O2372" s="10" t="e">
        <f t="shared" si="37"/>
        <v>#N/A</v>
      </c>
      <c r="P2372" s="11" t="e">
        <f>VLOOKUP(C2372,DE_PARA!H:I,2,0)</f>
        <v>#N/A</v>
      </c>
      <c r="Q2372" s="11" t="e">
        <f>VLOOKUP(F2372,'BASE CONTATOS'!C:D,2,0)</f>
        <v>#N/A</v>
      </c>
    </row>
    <row r="2373" spans="2:17" hidden="1" x14ac:dyDescent="0.3">
      <c r="B2373">
        <f>CSV!M2372</f>
        <v>0</v>
      </c>
      <c r="C2373">
        <f>CSV!O2372</f>
        <v>0</v>
      </c>
      <c r="D2373" s="6">
        <f>CSV!P2372</f>
        <v>0</v>
      </c>
      <c r="F2373">
        <f>CSV!K2372</f>
        <v>0</v>
      </c>
      <c r="G2373">
        <f>CSV!L2372</f>
        <v>0</v>
      </c>
      <c r="H2373" t="str">
        <f>IFERROR(VLOOKUP(G2373,Sheet3!B:C,2,0),"")</f>
        <v/>
      </c>
      <c r="I2373">
        <v>7</v>
      </c>
      <c r="K2373" t="e">
        <f>VLOOKUP(G2373,Sheet3!B:E,4,0)</f>
        <v>#N/A</v>
      </c>
      <c r="O2373" s="10" t="e">
        <f t="shared" si="37"/>
        <v>#N/A</v>
      </c>
      <c r="P2373" s="11" t="e">
        <f>VLOOKUP(C2373,DE_PARA!H:I,2,0)</f>
        <v>#N/A</v>
      </c>
      <c r="Q2373" s="11" t="e">
        <f>VLOOKUP(F2373,'BASE CONTATOS'!C:D,2,0)</f>
        <v>#N/A</v>
      </c>
    </row>
    <row r="2374" spans="2:17" hidden="1" x14ac:dyDescent="0.3">
      <c r="B2374">
        <f>CSV!M2373</f>
        <v>0</v>
      </c>
      <c r="C2374">
        <f>CSV!O2373</f>
        <v>0</v>
      </c>
      <c r="D2374" s="6">
        <f>CSV!P2373</f>
        <v>0</v>
      </c>
      <c r="F2374">
        <f>CSV!K2373</f>
        <v>0</v>
      </c>
      <c r="G2374">
        <f>CSV!L2373</f>
        <v>0</v>
      </c>
      <c r="H2374" t="str">
        <f>IFERROR(VLOOKUP(G2374,Sheet3!B:C,2,0),"")</f>
        <v/>
      </c>
      <c r="I2374">
        <v>10</v>
      </c>
      <c r="K2374" t="e">
        <f>VLOOKUP(G2374,Sheet3!B:E,4,0)</f>
        <v>#N/A</v>
      </c>
      <c r="O2374" s="10" t="e">
        <f t="shared" si="37"/>
        <v>#N/A</v>
      </c>
      <c r="P2374" s="11" t="e">
        <f>VLOOKUP(C2374,DE_PARA!H:I,2,0)</f>
        <v>#N/A</v>
      </c>
      <c r="Q2374" s="11" t="e">
        <f>VLOOKUP(F2374,'BASE CONTATOS'!C:D,2,0)</f>
        <v>#N/A</v>
      </c>
    </row>
    <row r="2375" spans="2:17" hidden="1" x14ac:dyDescent="0.3">
      <c r="B2375">
        <f>CSV!M2374</f>
        <v>0</v>
      </c>
      <c r="C2375">
        <f>CSV!O2374</f>
        <v>0</v>
      </c>
      <c r="D2375" s="6">
        <f>CSV!P2374</f>
        <v>0</v>
      </c>
      <c r="F2375">
        <f>CSV!K2374</f>
        <v>0</v>
      </c>
      <c r="G2375">
        <f>CSV!L2374</f>
        <v>0</v>
      </c>
      <c r="H2375" t="str">
        <f>IFERROR(VLOOKUP(G2375,Sheet3!B:C,2,0),"")</f>
        <v/>
      </c>
      <c r="I2375">
        <v>3</v>
      </c>
      <c r="K2375" t="e">
        <f>VLOOKUP(G2375,Sheet3!B:E,4,0)</f>
        <v>#N/A</v>
      </c>
      <c r="O2375" s="10" t="e">
        <f t="shared" si="37"/>
        <v>#N/A</v>
      </c>
      <c r="P2375" s="11" t="e">
        <f>VLOOKUP(C2375,DE_PARA!H:I,2,0)</f>
        <v>#N/A</v>
      </c>
      <c r="Q2375" s="11" t="e">
        <f>VLOOKUP(F2375,'BASE CONTATOS'!C:D,2,0)</f>
        <v>#N/A</v>
      </c>
    </row>
    <row r="2376" spans="2:17" hidden="1" x14ac:dyDescent="0.3">
      <c r="B2376">
        <f>CSV!M2375</f>
        <v>0</v>
      </c>
      <c r="C2376">
        <f>CSV!O2375</f>
        <v>0</v>
      </c>
      <c r="D2376" s="6">
        <f>CSV!P2375</f>
        <v>0</v>
      </c>
      <c r="F2376">
        <f>CSV!K2375</f>
        <v>0</v>
      </c>
      <c r="G2376">
        <f>CSV!L2375</f>
        <v>0</v>
      </c>
      <c r="H2376" t="str">
        <f>IFERROR(VLOOKUP(G2376,Sheet3!B:C,2,0),"")</f>
        <v/>
      </c>
      <c r="I2376">
        <v>3</v>
      </c>
      <c r="K2376" t="e">
        <f>VLOOKUP(G2376,Sheet3!B:E,4,0)</f>
        <v>#N/A</v>
      </c>
      <c r="O2376" s="10" t="e">
        <f t="shared" si="37"/>
        <v>#N/A</v>
      </c>
      <c r="P2376" s="11" t="e">
        <f>VLOOKUP(C2376,DE_PARA!H:I,2,0)</f>
        <v>#N/A</v>
      </c>
      <c r="Q2376" s="11" t="e">
        <f>VLOOKUP(F2376,'BASE CONTATOS'!C:D,2,0)</f>
        <v>#N/A</v>
      </c>
    </row>
    <row r="2377" spans="2:17" hidden="1" x14ac:dyDescent="0.3">
      <c r="B2377">
        <f>CSV!M2376</f>
        <v>0</v>
      </c>
      <c r="C2377">
        <f>CSV!O2376</f>
        <v>0</v>
      </c>
      <c r="D2377" s="6">
        <f>CSV!P2376</f>
        <v>0</v>
      </c>
      <c r="F2377">
        <f>CSV!K2376</f>
        <v>0</v>
      </c>
      <c r="G2377">
        <f>CSV!L2376</f>
        <v>0</v>
      </c>
      <c r="H2377" t="str">
        <f>IFERROR(VLOOKUP(G2377,Sheet3!B:C,2,0),"")</f>
        <v/>
      </c>
      <c r="I2377">
        <v>7</v>
      </c>
      <c r="K2377" t="e">
        <f>VLOOKUP(G2377,Sheet3!B:E,4,0)</f>
        <v>#N/A</v>
      </c>
      <c r="O2377" s="10" t="e">
        <f t="shared" si="37"/>
        <v>#N/A</v>
      </c>
      <c r="P2377" s="11" t="e">
        <f>VLOOKUP(C2377,DE_PARA!H:I,2,0)</f>
        <v>#N/A</v>
      </c>
      <c r="Q2377" s="11" t="e">
        <f>VLOOKUP(F2377,'BASE CONTATOS'!C:D,2,0)</f>
        <v>#N/A</v>
      </c>
    </row>
    <row r="2378" spans="2:17" hidden="1" x14ac:dyDescent="0.3">
      <c r="B2378">
        <f>CSV!M2377</f>
        <v>0</v>
      </c>
      <c r="C2378">
        <f>CSV!O2377</f>
        <v>0</v>
      </c>
      <c r="D2378" s="6">
        <f>CSV!P2377</f>
        <v>0</v>
      </c>
      <c r="F2378">
        <f>CSV!K2377</f>
        <v>0</v>
      </c>
      <c r="G2378">
        <f>CSV!L2377</f>
        <v>0</v>
      </c>
      <c r="H2378" t="str">
        <f>IFERROR(VLOOKUP(G2378,Sheet3!B:C,2,0),"")</f>
        <v/>
      </c>
      <c r="I2378">
        <v>5</v>
      </c>
      <c r="K2378" t="e">
        <f>VLOOKUP(G2378,Sheet3!B:E,4,0)</f>
        <v>#N/A</v>
      </c>
      <c r="O2378" s="10" t="e">
        <f t="shared" si="37"/>
        <v>#N/A</v>
      </c>
      <c r="P2378" s="11" t="e">
        <f>VLOOKUP(C2378,DE_PARA!H:I,2,0)</f>
        <v>#N/A</v>
      </c>
      <c r="Q2378" s="11" t="e">
        <f>VLOOKUP(F2378,'BASE CONTATOS'!C:D,2,0)</f>
        <v>#N/A</v>
      </c>
    </row>
    <row r="2379" spans="2:17" hidden="1" x14ac:dyDescent="0.3">
      <c r="B2379">
        <f>CSV!M2378</f>
        <v>0</v>
      </c>
      <c r="C2379">
        <f>CSV!O2378</f>
        <v>0</v>
      </c>
      <c r="D2379" s="6">
        <f>CSV!P2378</f>
        <v>0</v>
      </c>
      <c r="F2379">
        <f>CSV!K2378</f>
        <v>0</v>
      </c>
      <c r="G2379">
        <f>CSV!L2378</f>
        <v>0</v>
      </c>
      <c r="H2379" t="str">
        <f>IFERROR(VLOOKUP(G2379,Sheet3!B:C,2,0),"")</f>
        <v/>
      </c>
      <c r="I2379">
        <v>1</v>
      </c>
      <c r="K2379" t="e">
        <f>VLOOKUP(G2379,Sheet3!B:E,4,0)</f>
        <v>#N/A</v>
      </c>
      <c r="O2379" s="10" t="e">
        <f t="shared" si="37"/>
        <v>#N/A</v>
      </c>
      <c r="P2379" s="11" t="e">
        <f>VLOOKUP(C2379,DE_PARA!H:I,2,0)</f>
        <v>#N/A</v>
      </c>
      <c r="Q2379" s="11" t="e">
        <f>VLOOKUP(F2379,'BASE CONTATOS'!C:D,2,0)</f>
        <v>#N/A</v>
      </c>
    </row>
    <row r="2380" spans="2:17" hidden="1" x14ac:dyDescent="0.3">
      <c r="B2380">
        <f>CSV!M2379</f>
        <v>0</v>
      </c>
      <c r="C2380">
        <f>CSV!O2379</f>
        <v>0</v>
      </c>
      <c r="D2380" s="6">
        <f>CSV!P2379</f>
        <v>0</v>
      </c>
      <c r="F2380">
        <f>CSV!K2379</f>
        <v>0</v>
      </c>
      <c r="G2380">
        <f>CSV!L2379</f>
        <v>0</v>
      </c>
      <c r="H2380" t="str">
        <f>IFERROR(VLOOKUP(G2380,Sheet3!B:C,2,0),"")</f>
        <v/>
      </c>
      <c r="I2380">
        <v>2</v>
      </c>
      <c r="K2380" t="e">
        <f>VLOOKUP(G2380,Sheet3!B:E,4,0)</f>
        <v>#N/A</v>
      </c>
      <c r="O2380" s="10" t="e">
        <f t="shared" si="37"/>
        <v>#N/A</v>
      </c>
      <c r="P2380" s="11" t="e">
        <f>VLOOKUP(C2380,DE_PARA!H:I,2,0)</f>
        <v>#N/A</v>
      </c>
      <c r="Q2380" s="11" t="e">
        <f>VLOOKUP(F2380,'BASE CONTATOS'!C:D,2,0)</f>
        <v>#N/A</v>
      </c>
    </row>
    <row r="2381" spans="2:17" hidden="1" x14ac:dyDescent="0.3">
      <c r="B2381">
        <f>CSV!M2380</f>
        <v>0</v>
      </c>
      <c r="C2381">
        <f>CSV!O2380</f>
        <v>0</v>
      </c>
      <c r="D2381" s="6">
        <f>CSV!P2380</f>
        <v>0</v>
      </c>
      <c r="F2381">
        <f>CSV!K2380</f>
        <v>0</v>
      </c>
      <c r="G2381">
        <f>CSV!L2380</f>
        <v>0</v>
      </c>
      <c r="H2381" t="str">
        <f>IFERROR(VLOOKUP(G2381,Sheet3!B:C,2,0),"")</f>
        <v/>
      </c>
      <c r="I2381">
        <v>4</v>
      </c>
      <c r="K2381" t="e">
        <f>VLOOKUP(G2381,Sheet3!B:E,4,0)</f>
        <v>#N/A</v>
      </c>
      <c r="O2381" s="10" t="e">
        <f t="shared" si="37"/>
        <v>#N/A</v>
      </c>
      <c r="P2381" s="11" t="e">
        <f>VLOOKUP(C2381,DE_PARA!H:I,2,0)</f>
        <v>#N/A</v>
      </c>
      <c r="Q2381" s="11" t="e">
        <f>VLOOKUP(F2381,'BASE CONTATOS'!C:D,2,0)</f>
        <v>#N/A</v>
      </c>
    </row>
    <row r="2382" spans="2:17" hidden="1" x14ac:dyDescent="0.3">
      <c r="B2382">
        <f>CSV!M2381</f>
        <v>0</v>
      </c>
      <c r="C2382">
        <f>CSV!O2381</f>
        <v>0</v>
      </c>
      <c r="D2382" s="6">
        <f>CSV!P2381</f>
        <v>0</v>
      </c>
      <c r="F2382">
        <f>CSV!K2381</f>
        <v>0</v>
      </c>
      <c r="G2382">
        <f>CSV!L2381</f>
        <v>0</v>
      </c>
      <c r="H2382" t="str">
        <f>IFERROR(VLOOKUP(G2382,Sheet3!B:C,2,0),"")</f>
        <v/>
      </c>
      <c r="I2382">
        <v>10</v>
      </c>
      <c r="K2382" t="e">
        <f>VLOOKUP(G2382,Sheet3!B:E,4,0)</f>
        <v>#N/A</v>
      </c>
      <c r="O2382" s="10" t="e">
        <f t="shared" si="37"/>
        <v>#N/A</v>
      </c>
      <c r="P2382" s="11" t="e">
        <f>VLOOKUP(C2382,DE_PARA!H:I,2,0)</f>
        <v>#N/A</v>
      </c>
      <c r="Q2382" s="11" t="e">
        <f>VLOOKUP(F2382,'BASE CONTATOS'!C:D,2,0)</f>
        <v>#N/A</v>
      </c>
    </row>
    <row r="2383" spans="2:17" hidden="1" x14ac:dyDescent="0.3">
      <c r="B2383">
        <f>CSV!M2382</f>
        <v>0</v>
      </c>
      <c r="C2383">
        <f>CSV!O2382</f>
        <v>0</v>
      </c>
      <c r="D2383" s="6">
        <f>CSV!P2382</f>
        <v>0</v>
      </c>
      <c r="F2383">
        <f>CSV!K2382</f>
        <v>0</v>
      </c>
      <c r="G2383">
        <f>CSV!L2382</f>
        <v>0</v>
      </c>
      <c r="H2383" t="str">
        <f>IFERROR(VLOOKUP(G2383,Sheet3!B:C,2,0),"")</f>
        <v/>
      </c>
      <c r="I2383">
        <v>6</v>
      </c>
      <c r="K2383" t="e">
        <f>VLOOKUP(G2383,Sheet3!B:E,4,0)</f>
        <v>#N/A</v>
      </c>
      <c r="O2383" s="10" t="e">
        <f t="shared" si="37"/>
        <v>#N/A</v>
      </c>
      <c r="P2383" s="11" t="e">
        <f>VLOOKUP(C2383,DE_PARA!H:I,2,0)</f>
        <v>#N/A</v>
      </c>
      <c r="Q2383" s="11" t="e">
        <f>VLOOKUP(F2383,'BASE CONTATOS'!C:D,2,0)</f>
        <v>#N/A</v>
      </c>
    </row>
    <row r="2384" spans="2:17" hidden="1" x14ac:dyDescent="0.3">
      <c r="B2384">
        <f>CSV!M2383</f>
        <v>0</v>
      </c>
      <c r="C2384">
        <f>CSV!O2383</f>
        <v>0</v>
      </c>
      <c r="D2384" s="6">
        <f>CSV!P2383</f>
        <v>0</v>
      </c>
      <c r="F2384">
        <f>CSV!K2383</f>
        <v>0</v>
      </c>
      <c r="G2384">
        <f>CSV!L2383</f>
        <v>0</v>
      </c>
      <c r="H2384" t="str">
        <f>IFERROR(VLOOKUP(G2384,Sheet3!B:C,2,0),"")</f>
        <v/>
      </c>
      <c r="I2384">
        <v>6</v>
      </c>
      <c r="K2384" t="e">
        <f>VLOOKUP(G2384,Sheet3!B:E,4,0)</f>
        <v>#N/A</v>
      </c>
      <c r="O2384" s="10" t="e">
        <f t="shared" si="37"/>
        <v>#N/A</v>
      </c>
      <c r="P2384" s="11" t="e">
        <f>VLOOKUP(C2384,DE_PARA!H:I,2,0)</f>
        <v>#N/A</v>
      </c>
      <c r="Q2384" s="11" t="e">
        <f>VLOOKUP(F2384,'BASE CONTATOS'!C:D,2,0)</f>
        <v>#N/A</v>
      </c>
    </row>
    <row r="2385" spans="2:17" hidden="1" x14ac:dyDescent="0.3">
      <c r="B2385">
        <f>CSV!M2384</f>
        <v>0</v>
      </c>
      <c r="C2385">
        <f>CSV!O2384</f>
        <v>0</v>
      </c>
      <c r="D2385" s="6">
        <f>CSV!P2384</f>
        <v>0</v>
      </c>
      <c r="F2385">
        <f>CSV!K2384</f>
        <v>0</v>
      </c>
      <c r="G2385">
        <f>CSV!L2384</f>
        <v>0</v>
      </c>
      <c r="H2385" t="str">
        <f>IFERROR(VLOOKUP(G2385,Sheet3!B:C,2,0),"")</f>
        <v/>
      </c>
      <c r="I2385">
        <v>3</v>
      </c>
      <c r="K2385" t="e">
        <f>VLOOKUP(G2385,Sheet3!B:E,4,0)</f>
        <v>#N/A</v>
      </c>
      <c r="O2385" s="10" t="e">
        <f t="shared" si="37"/>
        <v>#N/A</v>
      </c>
      <c r="P2385" s="11" t="e">
        <f>VLOOKUP(C2385,DE_PARA!H:I,2,0)</f>
        <v>#N/A</v>
      </c>
      <c r="Q2385" s="11" t="e">
        <f>VLOOKUP(F2385,'BASE CONTATOS'!C:D,2,0)</f>
        <v>#N/A</v>
      </c>
    </row>
    <row r="2386" spans="2:17" hidden="1" x14ac:dyDescent="0.3">
      <c r="B2386">
        <f>CSV!M2385</f>
        <v>0</v>
      </c>
      <c r="C2386">
        <f>CSV!O2385</f>
        <v>0</v>
      </c>
      <c r="D2386" s="6">
        <f>CSV!P2385</f>
        <v>0</v>
      </c>
      <c r="F2386">
        <f>CSV!K2385</f>
        <v>0</v>
      </c>
      <c r="G2386">
        <f>CSV!L2385</f>
        <v>0</v>
      </c>
      <c r="H2386" t="str">
        <f>IFERROR(VLOOKUP(G2386,Sheet3!B:C,2,0),"")</f>
        <v/>
      </c>
      <c r="I2386">
        <v>2</v>
      </c>
      <c r="K2386" t="e">
        <f>VLOOKUP(G2386,Sheet3!B:E,4,0)</f>
        <v>#N/A</v>
      </c>
      <c r="O2386" s="10" t="e">
        <f t="shared" si="37"/>
        <v>#N/A</v>
      </c>
      <c r="P2386" s="11" t="e">
        <f>VLOOKUP(C2386,DE_PARA!H:I,2,0)</f>
        <v>#N/A</v>
      </c>
      <c r="Q2386" s="11" t="e">
        <f>VLOOKUP(F2386,'BASE CONTATOS'!C:D,2,0)</f>
        <v>#N/A</v>
      </c>
    </row>
    <row r="2387" spans="2:17" hidden="1" x14ac:dyDescent="0.3">
      <c r="B2387">
        <f>CSV!M2386</f>
        <v>0</v>
      </c>
      <c r="C2387">
        <f>CSV!O2386</f>
        <v>0</v>
      </c>
      <c r="D2387" s="6">
        <f>CSV!P2386</f>
        <v>0</v>
      </c>
      <c r="F2387">
        <f>CSV!K2386</f>
        <v>0</v>
      </c>
      <c r="G2387">
        <f>CSV!L2386</f>
        <v>0</v>
      </c>
      <c r="H2387" t="str">
        <f>IFERROR(VLOOKUP(G2387,Sheet3!B:C,2,0),"")</f>
        <v/>
      </c>
      <c r="I2387">
        <v>8</v>
      </c>
      <c r="K2387" t="e">
        <f>VLOOKUP(G2387,Sheet3!B:E,4,0)</f>
        <v>#N/A</v>
      </c>
      <c r="O2387" s="10" t="e">
        <f t="shared" si="37"/>
        <v>#N/A</v>
      </c>
      <c r="P2387" s="11" t="e">
        <f>VLOOKUP(C2387,DE_PARA!H:I,2,0)</f>
        <v>#N/A</v>
      </c>
      <c r="Q2387" s="11" t="e">
        <f>VLOOKUP(F2387,'BASE CONTATOS'!C:D,2,0)</f>
        <v>#N/A</v>
      </c>
    </row>
    <row r="2388" spans="2:17" hidden="1" x14ac:dyDescent="0.3">
      <c r="B2388">
        <f>CSV!M2387</f>
        <v>0</v>
      </c>
      <c r="C2388">
        <f>CSV!O2387</f>
        <v>0</v>
      </c>
      <c r="D2388" s="6">
        <f>CSV!P2387</f>
        <v>0</v>
      </c>
      <c r="F2388">
        <f>CSV!K2387</f>
        <v>0</v>
      </c>
      <c r="G2388">
        <f>CSV!L2387</f>
        <v>0</v>
      </c>
      <c r="H2388" t="str">
        <f>IFERROR(VLOOKUP(G2388,Sheet3!B:C,2,0),"")</f>
        <v/>
      </c>
      <c r="I2388">
        <v>6</v>
      </c>
      <c r="K2388" t="e">
        <f>VLOOKUP(G2388,Sheet3!B:E,4,0)</f>
        <v>#N/A</v>
      </c>
      <c r="O2388" s="10" t="e">
        <f t="shared" si="37"/>
        <v>#N/A</v>
      </c>
      <c r="P2388" s="11" t="e">
        <f>VLOOKUP(C2388,DE_PARA!H:I,2,0)</f>
        <v>#N/A</v>
      </c>
      <c r="Q2388" s="11" t="e">
        <f>VLOOKUP(F2388,'BASE CONTATOS'!C:D,2,0)</f>
        <v>#N/A</v>
      </c>
    </row>
    <row r="2389" spans="2:17" hidden="1" x14ac:dyDescent="0.3">
      <c r="B2389">
        <f>CSV!M2388</f>
        <v>0</v>
      </c>
      <c r="C2389">
        <f>CSV!O2388</f>
        <v>0</v>
      </c>
      <c r="D2389" s="6">
        <f>CSV!P2388</f>
        <v>0</v>
      </c>
      <c r="F2389">
        <f>CSV!K2388</f>
        <v>0</v>
      </c>
      <c r="G2389">
        <f>CSV!L2388</f>
        <v>0</v>
      </c>
      <c r="H2389" t="str">
        <f>IFERROR(VLOOKUP(G2389,Sheet3!B:C,2,0),"")</f>
        <v/>
      </c>
      <c r="I2389">
        <v>3</v>
      </c>
      <c r="K2389" t="e">
        <f>VLOOKUP(G2389,Sheet3!B:E,4,0)</f>
        <v>#N/A</v>
      </c>
      <c r="O2389" s="10" t="e">
        <f t="shared" si="37"/>
        <v>#N/A</v>
      </c>
      <c r="P2389" s="11" t="e">
        <f>VLOOKUP(C2389,DE_PARA!H:I,2,0)</f>
        <v>#N/A</v>
      </c>
      <c r="Q2389" s="11" t="e">
        <f>VLOOKUP(F2389,'BASE CONTATOS'!C:D,2,0)</f>
        <v>#N/A</v>
      </c>
    </row>
    <row r="2390" spans="2:17" hidden="1" x14ac:dyDescent="0.3">
      <c r="B2390">
        <f>CSV!M2389</f>
        <v>0</v>
      </c>
      <c r="C2390">
        <f>CSV!O2389</f>
        <v>0</v>
      </c>
      <c r="D2390" s="6">
        <f>CSV!P2389</f>
        <v>0</v>
      </c>
      <c r="F2390">
        <f>CSV!K2389</f>
        <v>0</v>
      </c>
      <c r="G2390">
        <f>CSV!L2389</f>
        <v>0</v>
      </c>
      <c r="H2390" t="str">
        <f>IFERROR(VLOOKUP(G2390,Sheet3!B:C,2,0),"")</f>
        <v/>
      </c>
      <c r="I2390">
        <v>5</v>
      </c>
      <c r="K2390" t="e">
        <f>VLOOKUP(G2390,Sheet3!B:E,4,0)</f>
        <v>#N/A</v>
      </c>
      <c r="O2390" s="10" t="e">
        <f t="shared" si="37"/>
        <v>#N/A</v>
      </c>
      <c r="P2390" s="11" t="e">
        <f>VLOOKUP(C2390,DE_PARA!H:I,2,0)</f>
        <v>#N/A</v>
      </c>
      <c r="Q2390" s="11" t="e">
        <f>VLOOKUP(F2390,'BASE CONTATOS'!C:D,2,0)</f>
        <v>#N/A</v>
      </c>
    </row>
    <row r="2391" spans="2:17" hidden="1" x14ac:dyDescent="0.3">
      <c r="B2391">
        <f>CSV!M2390</f>
        <v>0</v>
      </c>
      <c r="C2391">
        <f>CSV!O2390</f>
        <v>0</v>
      </c>
      <c r="D2391" s="6">
        <f>CSV!P2390</f>
        <v>0</v>
      </c>
      <c r="F2391">
        <f>CSV!K2390</f>
        <v>0</v>
      </c>
      <c r="G2391">
        <f>CSV!L2390</f>
        <v>0</v>
      </c>
      <c r="H2391" t="str">
        <f>IFERROR(VLOOKUP(G2391,Sheet3!B:C,2,0),"")</f>
        <v/>
      </c>
      <c r="I2391">
        <v>10</v>
      </c>
      <c r="K2391" t="e">
        <f>VLOOKUP(G2391,Sheet3!B:E,4,0)</f>
        <v>#N/A</v>
      </c>
      <c r="O2391" s="10" t="e">
        <f t="shared" si="37"/>
        <v>#N/A</v>
      </c>
      <c r="P2391" s="11" t="e">
        <f>VLOOKUP(C2391,DE_PARA!H:I,2,0)</f>
        <v>#N/A</v>
      </c>
      <c r="Q2391" s="11" t="e">
        <f>VLOOKUP(F2391,'BASE CONTATOS'!C:D,2,0)</f>
        <v>#N/A</v>
      </c>
    </row>
    <row r="2392" spans="2:17" hidden="1" x14ac:dyDescent="0.3">
      <c r="B2392">
        <f>CSV!M2391</f>
        <v>0</v>
      </c>
      <c r="C2392">
        <f>CSV!O2391</f>
        <v>0</v>
      </c>
      <c r="D2392" s="6">
        <f>CSV!P2391</f>
        <v>0</v>
      </c>
      <c r="F2392">
        <f>CSV!K2391</f>
        <v>0</v>
      </c>
      <c r="G2392">
        <f>CSV!L2391</f>
        <v>0</v>
      </c>
      <c r="H2392" t="str">
        <f>IFERROR(VLOOKUP(G2392,Sheet3!B:C,2,0),"")</f>
        <v/>
      </c>
      <c r="I2392">
        <v>9</v>
      </c>
      <c r="K2392" t="e">
        <f>VLOOKUP(G2392,Sheet3!B:E,4,0)</f>
        <v>#N/A</v>
      </c>
      <c r="O2392" s="10" t="e">
        <f t="shared" si="37"/>
        <v>#N/A</v>
      </c>
      <c r="P2392" s="11" t="e">
        <f>VLOOKUP(C2392,DE_PARA!H:I,2,0)</f>
        <v>#N/A</v>
      </c>
      <c r="Q2392" s="11" t="e">
        <f>VLOOKUP(F2392,'BASE CONTATOS'!C:D,2,0)</f>
        <v>#N/A</v>
      </c>
    </row>
    <row r="2393" spans="2:17" hidden="1" x14ac:dyDescent="0.3">
      <c r="B2393">
        <f>CSV!M2392</f>
        <v>0</v>
      </c>
      <c r="C2393">
        <f>CSV!O2392</f>
        <v>0</v>
      </c>
      <c r="D2393" s="6">
        <f>CSV!P2392</f>
        <v>0</v>
      </c>
      <c r="F2393">
        <f>CSV!K2392</f>
        <v>0</v>
      </c>
      <c r="G2393">
        <f>CSV!L2392</f>
        <v>0</v>
      </c>
      <c r="H2393" t="str">
        <f>IFERROR(VLOOKUP(G2393,Sheet3!B:C,2,0),"")</f>
        <v/>
      </c>
      <c r="I2393">
        <v>4</v>
      </c>
      <c r="K2393" t="e">
        <f>VLOOKUP(G2393,Sheet3!B:E,4,0)</f>
        <v>#N/A</v>
      </c>
      <c r="O2393" s="10" t="e">
        <f t="shared" si="37"/>
        <v>#N/A</v>
      </c>
      <c r="P2393" s="11" t="e">
        <f>VLOOKUP(C2393,DE_PARA!H:I,2,0)</f>
        <v>#N/A</v>
      </c>
      <c r="Q2393" s="11" t="e">
        <f>VLOOKUP(F2393,'BASE CONTATOS'!C:D,2,0)</f>
        <v>#N/A</v>
      </c>
    </row>
    <row r="2394" spans="2:17" hidden="1" x14ac:dyDescent="0.3">
      <c r="B2394">
        <f>CSV!M2393</f>
        <v>0</v>
      </c>
      <c r="C2394">
        <f>CSV!O2393</f>
        <v>0</v>
      </c>
      <c r="D2394" s="6">
        <f>CSV!P2393</f>
        <v>0</v>
      </c>
      <c r="F2394">
        <f>CSV!K2393</f>
        <v>0</v>
      </c>
      <c r="G2394">
        <f>CSV!L2393</f>
        <v>0</v>
      </c>
      <c r="H2394" t="str">
        <f>IFERROR(VLOOKUP(G2394,Sheet3!B:C,2,0),"")</f>
        <v/>
      </c>
      <c r="I2394">
        <v>7</v>
      </c>
      <c r="K2394" t="e">
        <f>VLOOKUP(G2394,Sheet3!B:E,4,0)</f>
        <v>#N/A</v>
      </c>
      <c r="O2394" s="10" t="e">
        <f t="shared" si="37"/>
        <v>#N/A</v>
      </c>
      <c r="P2394" s="11" t="e">
        <f>VLOOKUP(C2394,DE_PARA!H:I,2,0)</f>
        <v>#N/A</v>
      </c>
      <c r="Q2394" s="11" t="e">
        <f>VLOOKUP(F2394,'BASE CONTATOS'!C:D,2,0)</f>
        <v>#N/A</v>
      </c>
    </row>
    <row r="2395" spans="2:17" hidden="1" x14ac:dyDescent="0.3">
      <c r="B2395">
        <f>CSV!M2394</f>
        <v>0</v>
      </c>
      <c r="C2395">
        <f>CSV!O2394</f>
        <v>0</v>
      </c>
      <c r="D2395" s="6">
        <f>CSV!P2394</f>
        <v>0</v>
      </c>
      <c r="F2395">
        <f>CSV!K2394</f>
        <v>0</v>
      </c>
      <c r="G2395">
        <f>CSV!L2394</f>
        <v>0</v>
      </c>
      <c r="H2395" t="str">
        <f>IFERROR(VLOOKUP(G2395,Sheet3!B:C,2,0),"")</f>
        <v/>
      </c>
      <c r="I2395">
        <v>6</v>
      </c>
      <c r="K2395" t="e">
        <f>VLOOKUP(G2395,Sheet3!B:E,4,0)</f>
        <v>#N/A</v>
      </c>
      <c r="O2395" s="10" t="e">
        <f t="shared" si="37"/>
        <v>#N/A</v>
      </c>
      <c r="P2395" s="11" t="e">
        <f>VLOOKUP(C2395,DE_PARA!H:I,2,0)</f>
        <v>#N/A</v>
      </c>
      <c r="Q2395" s="11" t="e">
        <f>VLOOKUP(F2395,'BASE CONTATOS'!C:D,2,0)</f>
        <v>#N/A</v>
      </c>
    </row>
    <row r="2396" spans="2:17" hidden="1" x14ac:dyDescent="0.3">
      <c r="B2396">
        <f>CSV!M2395</f>
        <v>0</v>
      </c>
      <c r="C2396">
        <f>CSV!O2395</f>
        <v>0</v>
      </c>
      <c r="D2396" s="6">
        <f>CSV!P2395</f>
        <v>0</v>
      </c>
      <c r="F2396">
        <f>CSV!K2395</f>
        <v>0</v>
      </c>
      <c r="G2396">
        <f>CSV!L2395</f>
        <v>0</v>
      </c>
      <c r="H2396" t="str">
        <f>IFERROR(VLOOKUP(G2396,Sheet3!B:C,2,0),"")</f>
        <v/>
      </c>
      <c r="I2396">
        <v>7</v>
      </c>
      <c r="K2396" t="e">
        <f>VLOOKUP(G2396,Sheet3!B:E,4,0)</f>
        <v>#N/A</v>
      </c>
      <c r="O2396" s="10" t="e">
        <f t="shared" si="37"/>
        <v>#N/A</v>
      </c>
      <c r="P2396" s="11" t="e">
        <f>VLOOKUP(C2396,DE_PARA!H:I,2,0)</f>
        <v>#N/A</v>
      </c>
      <c r="Q2396" s="11" t="e">
        <f>VLOOKUP(F2396,'BASE CONTATOS'!C:D,2,0)</f>
        <v>#N/A</v>
      </c>
    </row>
    <row r="2397" spans="2:17" hidden="1" x14ac:dyDescent="0.3">
      <c r="B2397">
        <f>CSV!M2396</f>
        <v>0</v>
      </c>
      <c r="C2397">
        <f>CSV!O2396</f>
        <v>0</v>
      </c>
      <c r="D2397" s="6">
        <f>CSV!P2396</f>
        <v>0</v>
      </c>
      <c r="F2397">
        <f>CSV!K2396</f>
        <v>0</v>
      </c>
      <c r="G2397">
        <f>CSV!L2396</f>
        <v>0</v>
      </c>
      <c r="H2397" t="str">
        <f>IFERROR(VLOOKUP(G2397,Sheet3!B:C,2,0),"")</f>
        <v/>
      </c>
      <c r="I2397">
        <v>4</v>
      </c>
      <c r="K2397" t="e">
        <f>VLOOKUP(G2397,Sheet3!B:E,4,0)</f>
        <v>#N/A</v>
      </c>
      <c r="O2397" s="10" t="e">
        <f t="shared" si="37"/>
        <v>#N/A</v>
      </c>
      <c r="P2397" s="11" t="e">
        <f>VLOOKUP(C2397,DE_PARA!H:I,2,0)</f>
        <v>#N/A</v>
      </c>
      <c r="Q2397" s="11" t="e">
        <f>VLOOKUP(F2397,'BASE CONTATOS'!C:D,2,0)</f>
        <v>#N/A</v>
      </c>
    </row>
    <row r="2398" spans="2:17" hidden="1" x14ac:dyDescent="0.3">
      <c r="B2398">
        <f>CSV!M2397</f>
        <v>0</v>
      </c>
      <c r="C2398">
        <f>CSV!O2397</f>
        <v>0</v>
      </c>
      <c r="D2398" s="6">
        <f>CSV!P2397</f>
        <v>0</v>
      </c>
      <c r="F2398">
        <f>CSV!K2397</f>
        <v>0</v>
      </c>
      <c r="G2398">
        <f>CSV!L2397</f>
        <v>0</v>
      </c>
      <c r="H2398" t="str">
        <f>IFERROR(VLOOKUP(G2398,Sheet3!B:C,2,0),"")</f>
        <v/>
      </c>
      <c r="I2398">
        <v>1</v>
      </c>
      <c r="K2398" t="e">
        <f>VLOOKUP(G2398,Sheet3!B:E,4,0)</f>
        <v>#N/A</v>
      </c>
      <c r="O2398" s="10" t="e">
        <f t="shared" si="37"/>
        <v>#N/A</v>
      </c>
      <c r="P2398" s="11" t="e">
        <f>VLOOKUP(C2398,DE_PARA!H:I,2,0)</f>
        <v>#N/A</v>
      </c>
      <c r="Q2398" s="11" t="e">
        <f>VLOOKUP(F2398,'BASE CONTATOS'!C:D,2,0)</f>
        <v>#N/A</v>
      </c>
    </row>
    <row r="2399" spans="2:17" hidden="1" x14ac:dyDescent="0.3">
      <c r="B2399">
        <f>CSV!M2398</f>
        <v>0</v>
      </c>
      <c r="C2399">
        <f>CSV!O2398</f>
        <v>0</v>
      </c>
      <c r="D2399" s="6">
        <f>CSV!P2398</f>
        <v>0</v>
      </c>
      <c r="F2399">
        <f>CSV!K2398</f>
        <v>0</v>
      </c>
      <c r="G2399">
        <f>CSV!L2398</f>
        <v>0</v>
      </c>
      <c r="H2399" t="str">
        <f>IFERROR(VLOOKUP(G2399,Sheet3!B:C,2,0),"")</f>
        <v/>
      </c>
      <c r="I2399">
        <v>4</v>
      </c>
      <c r="K2399" t="e">
        <f>VLOOKUP(G2399,Sheet3!B:E,4,0)</f>
        <v>#N/A</v>
      </c>
      <c r="O2399" s="10" t="e">
        <f t="shared" si="37"/>
        <v>#N/A</v>
      </c>
      <c r="P2399" s="11" t="e">
        <f>VLOOKUP(C2399,DE_PARA!H:I,2,0)</f>
        <v>#N/A</v>
      </c>
      <c r="Q2399" s="11" t="e">
        <f>VLOOKUP(F2399,'BASE CONTATOS'!C:D,2,0)</f>
        <v>#N/A</v>
      </c>
    </row>
    <row r="2400" spans="2:17" hidden="1" x14ac:dyDescent="0.3">
      <c r="B2400">
        <f>CSV!M2399</f>
        <v>0</v>
      </c>
      <c r="C2400">
        <f>CSV!O2399</f>
        <v>0</v>
      </c>
      <c r="D2400" s="6">
        <f>CSV!P2399</f>
        <v>0</v>
      </c>
      <c r="F2400">
        <f>CSV!K2399</f>
        <v>0</v>
      </c>
      <c r="G2400">
        <f>CSV!L2399</f>
        <v>0</v>
      </c>
      <c r="H2400" t="str">
        <f>IFERROR(VLOOKUP(G2400,Sheet3!B:C,2,0),"")</f>
        <v/>
      </c>
      <c r="I2400">
        <v>1</v>
      </c>
      <c r="K2400" t="e">
        <f>VLOOKUP(G2400,Sheet3!B:E,4,0)</f>
        <v>#N/A</v>
      </c>
      <c r="O2400" s="10" t="e">
        <f t="shared" si="37"/>
        <v>#N/A</v>
      </c>
      <c r="P2400" s="11" t="e">
        <f>VLOOKUP(C2400,DE_PARA!H:I,2,0)</f>
        <v>#N/A</v>
      </c>
      <c r="Q2400" s="11" t="e">
        <f>VLOOKUP(F2400,'BASE CONTATOS'!C:D,2,0)</f>
        <v>#N/A</v>
      </c>
    </row>
    <row r="2401" spans="2:17" hidden="1" x14ac:dyDescent="0.3">
      <c r="B2401">
        <f>CSV!M2400</f>
        <v>0</v>
      </c>
      <c r="C2401">
        <f>CSV!O2400</f>
        <v>0</v>
      </c>
      <c r="D2401" s="6">
        <f>CSV!P2400</f>
        <v>0</v>
      </c>
      <c r="F2401">
        <f>CSV!K2400</f>
        <v>0</v>
      </c>
      <c r="G2401">
        <f>CSV!L2400</f>
        <v>0</v>
      </c>
      <c r="H2401" t="str">
        <f>IFERROR(VLOOKUP(G2401,Sheet3!B:C,2,0),"")</f>
        <v/>
      </c>
      <c r="I2401">
        <v>8</v>
      </c>
      <c r="K2401" t="e">
        <f>VLOOKUP(G2401,Sheet3!B:E,4,0)</f>
        <v>#N/A</v>
      </c>
      <c r="O2401" s="10" t="e">
        <f t="shared" si="37"/>
        <v>#N/A</v>
      </c>
      <c r="P2401" s="11" t="e">
        <f>VLOOKUP(C2401,DE_PARA!H:I,2,0)</f>
        <v>#N/A</v>
      </c>
      <c r="Q2401" s="11" t="e">
        <f>VLOOKUP(F2401,'BASE CONTATOS'!C:D,2,0)</f>
        <v>#N/A</v>
      </c>
    </row>
    <row r="2402" spans="2:17" hidden="1" x14ac:dyDescent="0.3">
      <c r="B2402">
        <f>CSV!M2401</f>
        <v>0</v>
      </c>
      <c r="C2402">
        <f>CSV!O2401</f>
        <v>0</v>
      </c>
      <c r="D2402" s="6">
        <f>CSV!P2401</f>
        <v>0</v>
      </c>
      <c r="F2402">
        <f>CSV!K2401</f>
        <v>0</v>
      </c>
      <c r="G2402">
        <f>CSV!L2401</f>
        <v>0</v>
      </c>
      <c r="H2402" t="str">
        <f>IFERROR(VLOOKUP(G2402,Sheet3!B:C,2,0),"")</f>
        <v/>
      </c>
      <c r="I2402">
        <v>3</v>
      </c>
      <c r="K2402" t="e">
        <f>VLOOKUP(G2402,Sheet3!B:E,4,0)</f>
        <v>#N/A</v>
      </c>
      <c r="O2402" s="10" t="e">
        <f t="shared" si="37"/>
        <v>#N/A</v>
      </c>
      <c r="P2402" s="11" t="e">
        <f>VLOOKUP(C2402,DE_PARA!H:I,2,0)</f>
        <v>#N/A</v>
      </c>
      <c r="Q2402" s="11" t="e">
        <f>VLOOKUP(F2402,'BASE CONTATOS'!C:D,2,0)</f>
        <v>#N/A</v>
      </c>
    </row>
    <row r="2403" spans="2:17" hidden="1" x14ac:dyDescent="0.3">
      <c r="B2403">
        <f>CSV!M2402</f>
        <v>0</v>
      </c>
      <c r="C2403">
        <f>CSV!O2402</f>
        <v>0</v>
      </c>
      <c r="D2403" s="6">
        <f>CSV!P2402</f>
        <v>0</v>
      </c>
      <c r="F2403">
        <f>CSV!K2402</f>
        <v>0</v>
      </c>
      <c r="G2403">
        <f>CSV!L2402</f>
        <v>0</v>
      </c>
      <c r="H2403" t="str">
        <f>IFERROR(VLOOKUP(G2403,Sheet3!B:C,2,0),"")</f>
        <v/>
      </c>
      <c r="I2403">
        <v>3</v>
      </c>
      <c r="K2403" t="e">
        <f>VLOOKUP(G2403,Sheet3!B:E,4,0)</f>
        <v>#N/A</v>
      </c>
      <c r="O2403" s="10" t="e">
        <f t="shared" si="37"/>
        <v>#N/A</v>
      </c>
      <c r="P2403" s="11" t="e">
        <f>VLOOKUP(C2403,DE_PARA!H:I,2,0)</f>
        <v>#N/A</v>
      </c>
      <c r="Q2403" s="11" t="e">
        <f>VLOOKUP(F2403,'BASE CONTATOS'!C:D,2,0)</f>
        <v>#N/A</v>
      </c>
    </row>
    <row r="2404" spans="2:17" hidden="1" x14ac:dyDescent="0.3">
      <c r="B2404">
        <f>CSV!M2403</f>
        <v>0</v>
      </c>
      <c r="C2404">
        <f>CSV!O2403</f>
        <v>0</v>
      </c>
      <c r="D2404" s="6">
        <f>CSV!P2403</f>
        <v>0</v>
      </c>
      <c r="F2404">
        <f>CSV!K2403</f>
        <v>0</v>
      </c>
      <c r="G2404">
        <f>CSV!L2403</f>
        <v>0</v>
      </c>
      <c r="H2404" t="str">
        <f>IFERROR(VLOOKUP(G2404,Sheet3!B:C,2,0),"")</f>
        <v/>
      </c>
      <c r="I2404">
        <v>1</v>
      </c>
      <c r="K2404" t="e">
        <f>VLOOKUP(G2404,Sheet3!B:E,4,0)</f>
        <v>#N/A</v>
      </c>
      <c r="O2404" s="10" t="e">
        <f t="shared" si="37"/>
        <v>#N/A</v>
      </c>
      <c r="P2404" s="11" t="e">
        <f>VLOOKUP(C2404,DE_PARA!H:I,2,0)</f>
        <v>#N/A</v>
      </c>
      <c r="Q2404" s="11" t="e">
        <f>VLOOKUP(F2404,'BASE CONTATOS'!C:D,2,0)</f>
        <v>#N/A</v>
      </c>
    </row>
    <row r="2405" spans="2:17" hidden="1" x14ac:dyDescent="0.3">
      <c r="B2405">
        <f>CSV!M2404</f>
        <v>0</v>
      </c>
      <c r="C2405">
        <f>CSV!O2404</f>
        <v>0</v>
      </c>
      <c r="D2405" s="6">
        <f>CSV!P2404</f>
        <v>0</v>
      </c>
      <c r="F2405">
        <f>CSV!K2404</f>
        <v>0</v>
      </c>
      <c r="G2405">
        <f>CSV!L2404</f>
        <v>0</v>
      </c>
      <c r="H2405" t="str">
        <f>IFERROR(VLOOKUP(G2405,Sheet3!B:C,2,0),"")</f>
        <v/>
      </c>
      <c r="I2405">
        <v>1</v>
      </c>
      <c r="K2405" t="e">
        <f>VLOOKUP(G2405,Sheet3!B:E,4,0)</f>
        <v>#N/A</v>
      </c>
      <c r="O2405" s="10" t="e">
        <f t="shared" si="37"/>
        <v>#N/A</v>
      </c>
      <c r="P2405" s="11" t="e">
        <f>VLOOKUP(C2405,DE_PARA!H:I,2,0)</f>
        <v>#N/A</v>
      </c>
      <c r="Q2405" s="11" t="e">
        <f>VLOOKUP(F2405,'BASE CONTATOS'!C:D,2,0)</f>
        <v>#N/A</v>
      </c>
    </row>
    <row r="2406" spans="2:17" hidden="1" x14ac:dyDescent="0.3">
      <c r="B2406">
        <f>CSV!M2405</f>
        <v>0</v>
      </c>
      <c r="C2406">
        <f>CSV!O2405</f>
        <v>0</v>
      </c>
      <c r="D2406" s="6">
        <f>CSV!P2405</f>
        <v>0</v>
      </c>
      <c r="F2406">
        <f>CSV!K2405</f>
        <v>0</v>
      </c>
      <c r="G2406">
        <f>CSV!L2405</f>
        <v>0</v>
      </c>
      <c r="H2406" t="str">
        <f>IFERROR(VLOOKUP(G2406,Sheet3!B:C,2,0),"")</f>
        <v/>
      </c>
      <c r="I2406">
        <v>8</v>
      </c>
      <c r="K2406" t="e">
        <f>VLOOKUP(G2406,Sheet3!B:E,4,0)</f>
        <v>#N/A</v>
      </c>
      <c r="O2406" s="10" t="e">
        <f t="shared" si="37"/>
        <v>#N/A</v>
      </c>
      <c r="P2406" s="11" t="e">
        <f>VLOOKUP(C2406,DE_PARA!H:I,2,0)</f>
        <v>#N/A</v>
      </c>
      <c r="Q2406" s="11" t="e">
        <f>VLOOKUP(F2406,'BASE CONTATOS'!C:D,2,0)</f>
        <v>#N/A</v>
      </c>
    </row>
    <row r="2407" spans="2:17" hidden="1" x14ac:dyDescent="0.3">
      <c r="B2407">
        <f>CSV!M2406</f>
        <v>0</v>
      </c>
      <c r="C2407">
        <f>CSV!O2406</f>
        <v>0</v>
      </c>
      <c r="D2407" s="6">
        <f>CSV!P2406</f>
        <v>0</v>
      </c>
      <c r="F2407">
        <f>CSV!K2406</f>
        <v>0</v>
      </c>
      <c r="G2407">
        <f>CSV!L2406</f>
        <v>0</v>
      </c>
      <c r="H2407" t="str">
        <f>IFERROR(VLOOKUP(G2407,Sheet3!B:C,2,0),"")</f>
        <v/>
      </c>
      <c r="I2407">
        <v>3</v>
      </c>
      <c r="K2407" t="e">
        <f>VLOOKUP(G2407,Sheet3!B:E,4,0)</f>
        <v>#N/A</v>
      </c>
      <c r="O2407" s="10" t="e">
        <f t="shared" si="37"/>
        <v>#N/A</v>
      </c>
      <c r="P2407" s="11" t="e">
        <f>VLOOKUP(C2407,DE_PARA!H:I,2,0)</f>
        <v>#N/A</v>
      </c>
      <c r="Q2407" s="11" t="e">
        <f>VLOOKUP(F2407,'BASE CONTATOS'!C:D,2,0)</f>
        <v>#N/A</v>
      </c>
    </row>
    <row r="2408" spans="2:17" hidden="1" x14ac:dyDescent="0.3">
      <c r="B2408">
        <f>CSV!M2407</f>
        <v>0</v>
      </c>
      <c r="C2408">
        <f>CSV!O2407</f>
        <v>0</v>
      </c>
      <c r="D2408" s="6">
        <f>CSV!P2407</f>
        <v>0</v>
      </c>
      <c r="F2408">
        <f>CSV!K2407</f>
        <v>0</v>
      </c>
      <c r="G2408">
        <f>CSV!L2407</f>
        <v>0</v>
      </c>
      <c r="H2408" t="str">
        <f>IFERROR(VLOOKUP(G2408,Sheet3!B:C,2,0),"")</f>
        <v/>
      </c>
      <c r="I2408">
        <v>9</v>
      </c>
      <c r="K2408" t="e">
        <f>VLOOKUP(G2408,Sheet3!B:E,4,0)</f>
        <v>#N/A</v>
      </c>
      <c r="O2408" s="10" t="e">
        <f t="shared" si="37"/>
        <v>#N/A</v>
      </c>
      <c r="P2408" s="11" t="e">
        <f>VLOOKUP(C2408,DE_PARA!H:I,2,0)</f>
        <v>#N/A</v>
      </c>
      <c r="Q2408" s="11" t="e">
        <f>VLOOKUP(F2408,'BASE CONTATOS'!C:D,2,0)</f>
        <v>#N/A</v>
      </c>
    </row>
    <row r="2409" spans="2:17" hidden="1" x14ac:dyDescent="0.3">
      <c r="B2409">
        <f>CSV!M2408</f>
        <v>0</v>
      </c>
      <c r="C2409">
        <f>CSV!O2408</f>
        <v>0</v>
      </c>
      <c r="D2409" s="6">
        <f>CSV!P2408</f>
        <v>0</v>
      </c>
      <c r="F2409">
        <f>CSV!K2408</f>
        <v>0</v>
      </c>
      <c r="G2409">
        <f>CSV!L2408</f>
        <v>0</v>
      </c>
      <c r="H2409" t="str">
        <f>IFERROR(VLOOKUP(G2409,Sheet3!B:C,2,0),"")</f>
        <v/>
      </c>
      <c r="I2409">
        <v>1</v>
      </c>
      <c r="K2409" t="e">
        <f>VLOOKUP(G2409,Sheet3!B:E,4,0)</f>
        <v>#N/A</v>
      </c>
      <c r="O2409" s="10" t="e">
        <f t="shared" si="37"/>
        <v>#N/A</v>
      </c>
      <c r="P2409" s="11" t="e">
        <f>VLOOKUP(C2409,DE_PARA!H:I,2,0)</f>
        <v>#N/A</v>
      </c>
      <c r="Q2409" s="11" t="e">
        <f>VLOOKUP(F2409,'BASE CONTATOS'!C:D,2,0)</f>
        <v>#N/A</v>
      </c>
    </row>
    <row r="2410" spans="2:17" hidden="1" x14ac:dyDescent="0.3">
      <c r="B2410">
        <f>CSV!M2409</f>
        <v>0</v>
      </c>
      <c r="C2410">
        <f>CSV!O2409</f>
        <v>0</v>
      </c>
      <c r="D2410" s="6">
        <f>CSV!P2409</f>
        <v>0</v>
      </c>
      <c r="F2410">
        <f>CSV!K2409</f>
        <v>0</v>
      </c>
      <c r="G2410">
        <f>CSV!L2409</f>
        <v>0</v>
      </c>
      <c r="H2410" t="str">
        <f>IFERROR(VLOOKUP(G2410,Sheet3!B:C,2,0),"")</f>
        <v/>
      </c>
      <c r="I2410">
        <v>10</v>
      </c>
      <c r="K2410" t="e">
        <f>VLOOKUP(G2410,Sheet3!B:E,4,0)</f>
        <v>#N/A</v>
      </c>
      <c r="O2410" s="10" t="e">
        <f t="shared" si="37"/>
        <v>#N/A</v>
      </c>
      <c r="P2410" s="11" t="e">
        <f>VLOOKUP(C2410,DE_PARA!H:I,2,0)</f>
        <v>#N/A</v>
      </c>
      <c r="Q2410" s="11" t="e">
        <f>VLOOKUP(F2410,'BASE CONTATOS'!C:D,2,0)</f>
        <v>#N/A</v>
      </c>
    </row>
    <row r="2411" spans="2:17" hidden="1" x14ac:dyDescent="0.3">
      <c r="B2411">
        <f>CSV!M2410</f>
        <v>0</v>
      </c>
      <c r="C2411">
        <f>CSV!O2410</f>
        <v>0</v>
      </c>
      <c r="D2411" s="6">
        <f>CSV!P2410</f>
        <v>0</v>
      </c>
      <c r="F2411">
        <f>CSV!K2410</f>
        <v>0</v>
      </c>
      <c r="G2411">
        <f>CSV!L2410</f>
        <v>0</v>
      </c>
      <c r="H2411" t="str">
        <f>IFERROR(VLOOKUP(G2411,Sheet3!B:C,2,0),"")</f>
        <v/>
      </c>
      <c r="I2411">
        <v>2</v>
      </c>
      <c r="K2411" t="e">
        <f>VLOOKUP(G2411,Sheet3!B:E,4,0)</f>
        <v>#N/A</v>
      </c>
      <c r="O2411" s="10" t="e">
        <f t="shared" si="37"/>
        <v>#N/A</v>
      </c>
      <c r="P2411" s="11" t="e">
        <f>VLOOKUP(C2411,DE_PARA!H:I,2,0)</f>
        <v>#N/A</v>
      </c>
      <c r="Q2411" s="11" t="e">
        <f>VLOOKUP(F2411,'BASE CONTATOS'!C:D,2,0)</f>
        <v>#N/A</v>
      </c>
    </row>
    <row r="2412" spans="2:17" hidden="1" x14ac:dyDescent="0.3">
      <c r="B2412">
        <f>CSV!M2411</f>
        <v>0</v>
      </c>
      <c r="C2412">
        <f>CSV!O2411</f>
        <v>0</v>
      </c>
      <c r="D2412" s="6">
        <f>CSV!P2411</f>
        <v>0</v>
      </c>
      <c r="F2412">
        <f>CSV!K2411</f>
        <v>0</v>
      </c>
      <c r="G2412">
        <f>CSV!L2411</f>
        <v>0</v>
      </c>
      <c r="H2412" t="str">
        <f>IFERROR(VLOOKUP(G2412,Sheet3!B:C,2,0),"")</f>
        <v/>
      </c>
      <c r="I2412">
        <v>5</v>
      </c>
      <c r="K2412" t="e">
        <f>VLOOKUP(G2412,Sheet3!B:E,4,0)</f>
        <v>#N/A</v>
      </c>
      <c r="O2412" s="10" t="e">
        <f t="shared" si="37"/>
        <v>#N/A</v>
      </c>
      <c r="P2412" s="11" t="e">
        <f>VLOOKUP(C2412,DE_PARA!H:I,2,0)</f>
        <v>#N/A</v>
      </c>
      <c r="Q2412" s="11" t="e">
        <f>VLOOKUP(F2412,'BASE CONTATOS'!C:D,2,0)</f>
        <v>#N/A</v>
      </c>
    </row>
    <row r="2413" spans="2:17" hidden="1" x14ac:dyDescent="0.3">
      <c r="B2413">
        <f>CSV!M2412</f>
        <v>0</v>
      </c>
      <c r="C2413">
        <f>CSV!O2412</f>
        <v>0</v>
      </c>
      <c r="D2413" s="6">
        <f>CSV!P2412</f>
        <v>0</v>
      </c>
      <c r="F2413">
        <f>CSV!K2412</f>
        <v>0</v>
      </c>
      <c r="G2413">
        <f>CSV!L2412</f>
        <v>0</v>
      </c>
      <c r="H2413" t="str">
        <f>IFERROR(VLOOKUP(G2413,Sheet3!B:C,2,0),"")</f>
        <v/>
      </c>
      <c r="I2413">
        <v>1</v>
      </c>
      <c r="K2413" t="e">
        <f>VLOOKUP(G2413,Sheet3!B:E,4,0)</f>
        <v>#N/A</v>
      </c>
      <c r="O2413" s="10" t="e">
        <f t="shared" si="37"/>
        <v>#N/A</v>
      </c>
      <c r="P2413" s="11" t="e">
        <f>VLOOKUP(C2413,DE_PARA!H:I,2,0)</f>
        <v>#N/A</v>
      </c>
      <c r="Q2413" s="11" t="e">
        <f>VLOOKUP(F2413,'BASE CONTATOS'!C:D,2,0)</f>
        <v>#N/A</v>
      </c>
    </row>
    <row r="2414" spans="2:17" hidden="1" x14ac:dyDescent="0.3">
      <c r="B2414">
        <f>CSV!M2413</f>
        <v>0</v>
      </c>
      <c r="C2414">
        <f>CSV!O2413</f>
        <v>0</v>
      </c>
      <c r="D2414" s="6">
        <f>CSV!P2413</f>
        <v>0</v>
      </c>
      <c r="F2414">
        <f>CSV!K2413</f>
        <v>0</v>
      </c>
      <c r="G2414">
        <f>CSV!L2413</f>
        <v>0</v>
      </c>
      <c r="H2414" t="str">
        <f>IFERROR(VLOOKUP(G2414,Sheet3!B:C,2,0),"")</f>
        <v/>
      </c>
      <c r="I2414">
        <v>5</v>
      </c>
      <c r="K2414" t="e">
        <f>VLOOKUP(G2414,Sheet3!B:E,4,0)</f>
        <v>#N/A</v>
      </c>
      <c r="O2414" s="10" t="e">
        <f t="shared" si="37"/>
        <v>#N/A</v>
      </c>
      <c r="P2414" s="11" t="e">
        <f>VLOOKUP(C2414,DE_PARA!H:I,2,0)</f>
        <v>#N/A</v>
      </c>
      <c r="Q2414" s="11" t="e">
        <f>VLOOKUP(F2414,'BASE CONTATOS'!C:D,2,0)</f>
        <v>#N/A</v>
      </c>
    </row>
    <row r="2415" spans="2:17" hidden="1" x14ac:dyDescent="0.3">
      <c r="B2415">
        <f>CSV!M2414</f>
        <v>0</v>
      </c>
      <c r="C2415">
        <f>CSV!O2414</f>
        <v>0</v>
      </c>
      <c r="D2415" s="6">
        <f>CSV!P2414</f>
        <v>0</v>
      </c>
      <c r="F2415">
        <f>CSV!K2414</f>
        <v>0</v>
      </c>
      <c r="G2415">
        <f>CSV!L2414</f>
        <v>0</v>
      </c>
      <c r="H2415" t="str">
        <f>IFERROR(VLOOKUP(G2415,Sheet3!B:C,2,0),"")</f>
        <v/>
      </c>
      <c r="I2415">
        <v>4</v>
      </c>
      <c r="K2415" t="e">
        <f>VLOOKUP(G2415,Sheet3!B:E,4,0)</f>
        <v>#N/A</v>
      </c>
      <c r="O2415" s="10" t="e">
        <f t="shared" si="37"/>
        <v>#N/A</v>
      </c>
      <c r="P2415" s="11" t="e">
        <f>VLOOKUP(C2415,DE_PARA!H:I,2,0)</f>
        <v>#N/A</v>
      </c>
      <c r="Q2415" s="11" t="e">
        <f>VLOOKUP(F2415,'BASE CONTATOS'!C:D,2,0)</f>
        <v>#N/A</v>
      </c>
    </row>
    <row r="2416" spans="2:17" hidden="1" x14ac:dyDescent="0.3">
      <c r="B2416">
        <f>CSV!M2415</f>
        <v>0</v>
      </c>
      <c r="C2416">
        <f>CSV!O2415</f>
        <v>0</v>
      </c>
      <c r="D2416" s="6">
        <f>CSV!P2415</f>
        <v>0</v>
      </c>
      <c r="F2416">
        <f>CSV!K2415</f>
        <v>0</v>
      </c>
      <c r="G2416">
        <f>CSV!L2415</f>
        <v>0</v>
      </c>
      <c r="H2416" t="str">
        <f>IFERROR(VLOOKUP(G2416,Sheet3!B:C,2,0),"")</f>
        <v/>
      </c>
      <c r="I2416">
        <v>3</v>
      </c>
      <c r="K2416" t="e">
        <f>VLOOKUP(G2416,Sheet3!B:E,4,0)</f>
        <v>#N/A</v>
      </c>
      <c r="O2416" s="10" t="e">
        <f t="shared" si="37"/>
        <v>#N/A</v>
      </c>
      <c r="P2416" s="11" t="e">
        <f>VLOOKUP(C2416,DE_PARA!H:I,2,0)</f>
        <v>#N/A</v>
      </c>
      <c r="Q2416" s="11" t="e">
        <f>VLOOKUP(F2416,'BASE CONTATOS'!C:D,2,0)</f>
        <v>#N/A</v>
      </c>
    </row>
    <row r="2417" spans="2:17" hidden="1" x14ac:dyDescent="0.3">
      <c r="B2417">
        <f>CSV!M2416</f>
        <v>0</v>
      </c>
      <c r="C2417">
        <f>CSV!O2416</f>
        <v>0</v>
      </c>
      <c r="D2417" s="6">
        <f>CSV!P2416</f>
        <v>0</v>
      </c>
      <c r="F2417">
        <f>CSV!K2416</f>
        <v>0</v>
      </c>
      <c r="G2417">
        <f>CSV!L2416</f>
        <v>0</v>
      </c>
      <c r="H2417" t="str">
        <f>IFERROR(VLOOKUP(G2417,Sheet3!B:C,2,0),"")</f>
        <v/>
      </c>
      <c r="I2417">
        <v>5</v>
      </c>
      <c r="K2417" t="e">
        <f>VLOOKUP(G2417,Sheet3!B:E,4,0)</f>
        <v>#N/A</v>
      </c>
      <c r="O2417" s="10" t="e">
        <f t="shared" si="37"/>
        <v>#N/A</v>
      </c>
      <c r="P2417" s="11" t="e">
        <f>VLOOKUP(C2417,DE_PARA!H:I,2,0)</f>
        <v>#N/A</v>
      </c>
      <c r="Q2417" s="11" t="e">
        <f>VLOOKUP(F2417,'BASE CONTATOS'!C:D,2,0)</f>
        <v>#N/A</v>
      </c>
    </row>
    <row r="2418" spans="2:17" hidden="1" x14ac:dyDescent="0.3">
      <c r="B2418">
        <f>CSV!M2417</f>
        <v>0</v>
      </c>
      <c r="C2418">
        <f>CSV!O2417</f>
        <v>0</v>
      </c>
      <c r="D2418" s="6">
        <f>CSV!P2417</f>
        <v>0</v>
      </c>
      <c r="F2418">
        <f>CSV!K2417</f>
        <v>0</v>
      </c>
      <c r="G2418">
        <f>CSV!L2417</f>
        <v>0</v>
      </c>
      <c r="H2418" t="str">
        <f>IFERROR(VLOOKUP(G2418,Sheet3!B:C,2,0),"")</f>
        <v/>
      </c>
      <c r="I2418">
        <v>5</v>
      </c>
      <c r="K2418" t="e">
        <f>VLOOKUP(G2418,Sheet3!B:E,4,0)</f>
        <v>#N/A</v>
      </c>
      <c r="O2418" s="10" t="e">
        <f t="shared" si="37"/>
        <v>#N/A</v>
      </c>
      <c r="P2418" s="11" t="e">
        <f>VLOOKUP(C2418,DE_PARA!H:I,2,0)</f>
        <v>#N/A</v>
      </c>
      <c r="Q2418" s="11" t="e">
        <f>VLOOKUP(F2418,'BASE CONTATOS'!C:D,2,0)</f>
        <v>#N/A</v>
      </c>
    </row>
    <row r="2419" spans="2:17" hidden="1" x14ac:dyDescent="0.3">
      <c r="B2419">
        <f>CSV!M2418</f>
        <v>0</v>
      </c>
      <c r="C2419">
        <f>CSV!O2418</f>
        <v>0</v>
      </c>
      <c r="D2419" s="6">
        <f>CSV!P2418</f>
        <v>0</v>
      </c>
      <c r="F2419">
        <f>CSV!K2418</f>
        <v>0</v>
      </c>
      <c r="G2419">
        <f>CSV!L2418</f>
        <v>0</v>
      </c>
      <c r="H2419" t="str">
        <f>IFERROR(VLOOKUP(G2419,Sheet3!B:C,2,0),"")</f>
        <v/>
      </c>
      <c r="I2419">
        <v>10</v>
      </c>
      <c r="K2419" t="e">
        <f>VLOOKUP(G2419,Sheet3!B:E,4,0)</f>
        <v>#N/A</v>
      </c>
      <c r="O2419" s="10" t="e">
        <f t="shared" si="37"/>
        <v>#N/A</v>
      </c>
      <c r="P2419" s="11" t="e">
        <f>VLOOKUP(C2419,DE_PARA!H:I,2,0)</f>
        <v>#N/A</v>
      </c>
      <c r="Q2419" s="11" t="e">
        <f>VLOOKUP(F2419,'BASE CONTATOS'!C:D,2,0)</f>
        <v>#N/A</v>
      </c>
    </row>
    <row r="2420" spans="2:17" hidden="1" x14ac:dyDescent="0.3">
      <c r="B2420">
        <f>CSV!M2419</f>
        <v>0</v>
      </c>
      <c r="C2420">
        <f>CSV!O2419</f>
        <v>0</v>
      </c>
      <c r="D2420" s="6">
        <f>CSV!P2419</f>
        <v>0</v>
      </c>
      <c r="F2420">
        <f>CSV!K2419</f>
        <v>0</v>
      </c>
      <c r="G2420">
        <f>CSV!L2419</f>
        <v>0</v>
      </c>
      <c r="H2420" t="str">
        <f>IFERROR(VLOOKUP(G2420,Sheet3!B:C,2,0),"")</f>
        <v/>
      </c>
      <c r="I2420">
        <v>4</v>
      </c>
      <c r="K2420" t="e">
        <f>VLOOKUP(G2420,Sheet3!B:E,4,0)</f>
        <v>#N/A</v>
      </c>
      <c r="O2420" s="10" t="e">
        <f t="shared" si="37"/>
        <v>#N/A</v>
      </c>
      <c r="P2420" s="11" t="e">
        <f>VLOOKUP(C2420,DE_PARA!H:I,2,0)</f>
        <v>#N/A</v>
      </c>
      <c r="Q2420" s="11" t="e">
        <f>VLOOKUP(F2420,'BASE CONTATOS'!C:D,2,0)</f>
        <v>#N/A</v>
      </c>
    </row>
    <row r="2421" spans="2:17" hidden="1" x14ac:dyDescent="0.3">
      <c r="B2421">
        <f>CSV!M2420</f>
        <v>0</v>
      </c>
      <c r="C2421">
        <f>CSV!O2420</f>
        <v>0</v>
      </c>
      <c r="D2421" s="6">
        <f>CSV!P2420</f>
        <v>0</v>
      </c>
      <c r="F2421">
        <f>CSV!K2420</f>
        <v>0</v>
      </c>
      <c r="G2421">
        <f>CSV!L2420</f>
        <v>0</v>
      </c>
      <c r="H2421" t="str">
        <f>IFERROR(VLOOKUP(G2421,Sheet3!B:C,2,0),"")</f>
        <v/>
      </c>
      <c r="I2421">
        <v>1</v>
      </c>
      <c r="K2421" t="e">
        <f>VLOOKUP(G2421,Sheet3!B:E,4,0)</f>
        <v>#N/A</v>
      </c>
      <c r="O2421" s="10" t="e">
        <f t="shared" si="37"/>
        <v>#N/A</v>
      </c>
      <c r="P2421" s="11" t="e">
        <f>VLOOKUP(C2421,DE_PARA!H:I,2,0)</f>
        <v>#N/A</v>
      </c>
      <c r="Q2421" s="11" t="e">
        <f>VLOOKUP(F2421,'BASE CONTATOS'!C:D,2,0)</f>
        <v>#N/A</v>
      </c>
    </row>
    <row r="2422" spans="2:17" hidden="1" x14ac:dyDescent="0.3">
      <c r="B2422">
        <f>CSV!M2421</f>
        <v>0</v>
      </c>
      <c r="C2422">
        <f>CSV!O2421</f>
        <v>0</v>
      </c>
      <c r="D2422" s="6">
        <f>CSV!P2421</f>
        <v>0</v>
      </c>
      <c r="F2422">
        <f>CSV!K2421</f>
        <v>0</v>
      </c>
      <c r="G2422">
        <f>CSV!L2421</f>
        <v>0</v>
      </c>
      <c r="H2422" t="str">
        <f>IFERROR(VLOOKUP(G2422,Sheet3!B:C,2,0),"")</f>
        <v/>
      </c>
      <c r="I2422">
        <v>5</v>
      </c>
      <c r="K2422" t="e">
        <f>VLOOKUP(G2422,Sheet3!B:E,4,0)</f>
        <v>#N/A</v>
      </c>
      <c r="O2422" s="10" t="e">
        <f t="shared" si="37"/>
        <v>#N/A</v>
      </c>
      <c r="P2422" s="11" t="e">
        <f>VLOOKUP(C2422,DE_PARA!H:I,2,0)</f>
        <v>#N/A</v>
      </c>
      <c r="Q2422" s="11" t="e">
        <f>VLOOKUP(F2422,'BASE CONTATOS'!C:D,2,0)</f>
        <v>#N/A</v>
      </c>
    </row>
    <row r="2423" spans="2:17" hidden="1" x14ac:dyDescent="0.3">
      <c r="B2423">
        <f>CSV!M2422</f>
        <v>0</v>
      </c>
      <c r="C2423">
        <f>CSV!O2422</f>
        <v>0</v>
      </c>
      <c r="D2423" s="6">
        <f>CSV!P2422</f>
        <v>0</v>
      </c>
      <c r="F2423">
        <f>CSV!K2422</f>
        <v>0</v>
      </c>
      <c r="G2423">
        <f>CSV!L2422</f>
        <v>0</v>
      </c>
      <c r="H2423" t="str">
        <f>IFERROR(VLOOKUP(G2423,Sheet3!B:C,2,0),"")</f>
        <v/>
      </c>
      <c r="I2423">
        <v>7</v>
      </c>
      <c r="K2423" t="e">
        <f>VLOOKUP(G2423,Sheet3!B:E,4,0)</f>
        <v>#N/A</v>
      </c>
      <c r="O2423" s="10" t="e">
        <f t="shared" si="37"/>
        <v>#N/A</v>
      </c>
      <c r="P2423" s="11" t="e">
        <f>VLOOKUP(C2423,DE_PARA!H:I,2,0)</f>
        <v>#N/A</v>
      </c>
      <c r="Q2423" s="11" t="e">
        <f>VLOOKUP(F2423,'BASE CONTATOS'!C:D,2,0)</f>
        <v>#N/A</v>
      </c>
    </row>
    <row r="2424" spans="2:17" hidden="1" x14ac:dyDescent="0.3">
      <c r="B2424">
        <f>CSV!M2423</f>
        <v>0</v>
      </c>
      <c r="C2424">
        <f>CSV!O2423</f>
        <v>0</v>
      </c>
      <c r="D2424" s="6">
        <f>CSV!P2423</f>
        <v>0</v>
      </c>
      <c r="F2424">
        <f>CSV!K2423</f>
        <v>0</v>
      </c>
      <c r="G2424">
        <f>CSV!L2423</f>
        <v>0</v>
      </c>
      <c r="H2424" t="str">
        <f>IFERROR(VLOOKUP(G2424,Sheet3!B:C,2,0),"")</f>
        <v/>
      </c>
      <c r="I2424">
        <v>3</v>
      </c>
      <c r="K2424" t="e">
        <f>VLOOKUP(G2424,Sheet3!B:E,4,0)</f>
        <v>#N/A</v>
      </c>
      <c r="O2424" s="10" t="e">
        <f t="shared" si="37"/>
        <v>#N/A</v>
      </c>
      <c r="P2424" s="11" t="e">
        <f>VLOOKUP(C2424,DE_PARA!H:I,2,0)</f>
        <v>#N/A</v>
      </c>
      <c r="Q2424" s="11" t="e">
        <f>VLOOKUP(F2424,'BASE CONTATOS'!C:D,2,0)</f>
        <v>#N/A</v>
      </c>
    </row>
    <row r="2425" spans="2:17" hidden="1" x14ac:dyDescent="0.3">
      <c r="B2425">
        <f>CSV!M2424</f>
        <v>0</v>
      </c>
      <c r="C2425">
        <f>CSV!O2424</f>
        <v>0</v>
      </c>
      <c r="D2425" s="6">
        <f>CSV!P2424</f>
        <v>0</v>
      </c>
      <c r="F2425">
        <f>CSV!K2424</f>
        <v>0</v>
      </c>
      <c r="G2425">
        <f>CSV!L2424</f>
        <v>0</v>
      </c>
      <c r="H2425" t="str">
        <f>IFERROR(VLOOKUP(G2425,Sheet3!B:C,2,0),"")</f>
        <v/>
      </c>
      <c r="I2425">
        <v>7</v>
      </c>
      <c r="K2425" t="e">
        <f>VLOOKUP(G2425,Sheet3!B:E,4,0)</f>
        <v>#N/A</v>
      </c>
      <c r="O2425" s="10" t="e">
        <f t="shared" si="37"/>
        <v>#N/A</v>
      </c>
      <c r="P2425" s="11" t="e">
        <f>VLOOKUP(C2425,DE_PARA!H:I,2,0)</f>
        <v>#N/A</v>
      </c>
      <c r="Q2425" s="11" t="e">
        <f>VLOOKUP(F2425,'BASE CONTATOS'!C:D,2,0)</f>
        <v>#N/A</v>
      </c>
    </row>
    <row r="2426" spans="2:17" hidden="1" x14ac:dyDescent="0.3">
      <c r="B2426">
        <f>CSV!M2425</f>
        <v>0</v>
      </c>
      <c r="C2426">
        <f>CSV!O2425</f>
        <v>0</v>
      </c>
      <c r="D2426" s="6">
        <f>CSV!P2425</f>
        <v>0</v>
      </c>
      <c r="F2426">
        <f>CSV!K2425</f>
        <v>0</v>
      </c>
      <c r="G2426">
        <f>CSV!L2425</f>
        <v>0</v>
      </c>
      <c r="H2426" t="str">
        <f>IFERROR(VLOOKUP(G2426,Sheet3!B:C,2,0),"")</f>
        <v/>
      </c>
      <c r="I2426">
        <v>6</v>
      </c>
      <c r="K2426" t="e">
        <f>VLOOKUP(G2426,Sheet3!B:E,4,0)</f>
        <v>#N/A</v>
      </c>
      <c r="O2426" s="10" t="e">
        <f t="shared" si="37"/>
        <v>#N/A</v>
      </c>
      <c r="P2426" s="11" t="e">
        <f>VLOOKUP(C2426,DE_PARA!H:I,2,0)</f>
        <v>#N/A</v>
      </c>
      <c r="Q2426" s="11" t="e">
        <f>VLOOKUP(F2426,'BASE CONTATOS'!C:D,2,0)</f>
        <v>#N/A</v>
      </c>
    </row>
    <row r="2427" spans="2:17" hidden="1" x14ac:dyDescent="0.3">
      <c r="B2427">
        <f>CSV!M2426</f>
        <v>0</v>
      </c>
      <c r="C2427">
        <f>CSV!O2426</f>
        <v>0</v>
      </c>
      <c r="D2427" s="6">
        <f>CSV!P2426</f>
        <v>0</v>
      </c>
      <c r="F2427">
        <f>CSV!K2426</f>
        <v>0</v>
      </c>
      <c r="G2427">
        <f>CSV!L2426</f>
        <v>0</v>
      </c>
      <c r="H2427" t="str">
        <f>IFERROR(VLOOKUP(G2427,Sheet3!B:C,2,0),"")</f>
        <v/>
      </c>
      <c r="I2427">
        <v>8</v>
      </c>
      <c r="K2427" t="e">
        <f>VLOOKUP(G2427,Sheet3!B:E,4,0)</f>
        <v>#N/A</v>
      </c>
      <c r="O2427" s="10" t="e">
        <f t="shared" si="37"/>
        <v>#N/A</v>
      </c>
      <c r="P2427" s="11" t="e">
        <f>VLOOKUP(C2427,DE_PARA!H:I,2,0)</f>
        <v>#N/A</v>
      </c>
      <c r="Q2427" s="11" t="e">
        <f>VLOOKUP(F2427,'BASE CONTATOS'!C:D,2,0)</f>
        <v>#N/A</v>
      </c>
    </row>
    <row r="2428" spans="2:17" hidden="1" x14ac:dyDescent="0.3">
      <c r="B2428">
        <f>CSV!M2427</f>
        <v>0</v>
      </c>
      <c r="C2428">
        <f>CSV!O2427</f>
        <v>0</v>
      </c>
      <c r="D2428" s="6">
        <f>CSV!P2427</f>
        <v>0</v>
      </c>
      <c r="F2428">
        <f>CSV!K2427</f>
        <v>0</v>
      </c>
      <c r="G2428">
        <f>CSV!L2427</f>
        <v>0</v>
      </c>
      <c r="H2428" t="str">
        <f>IFERROR(VLOOKUP(G2428,Sheet3!B:C,2,0),"")</f>
        <v/>
      </c>
      <c r="I2428">
        <v>4</v>
      </c>
      <c r="K2428" t="e">
        <f>VLOOKUP(G2428,Sheet3!B:E,4,0)</f>
        <v>#N/A</v>
      </c>
      <c r="O2428" s="10" t="e">
        <f t="shared" si="37"/>
        <v>#N/A</v>
      </c>
      <c r="P2428" s="11" t="e">
        <f>VLOOKUP(C2428,DE_PARA!H:I,2,0)</f>
        <v>#N/A</v>
      </c>
      <c r="Q2428" s="11" t="e">
        <f>VLOOKUP(F2428,'BASE CONTATOS'!C:D,2,0)</f>
        <v>#N/A</v>
      </c>
    </row>
    <row r="2429" spans="2:17" hidden="1" x14ac:dyDescent="0.3">
      <c r="B2429">
        <f>CSV!M2428</f>
        <v>0</v>
      </c>
      <c r="C2429">
        <f>CSV!O2428</f>
        <v>0</v>
      </c>
      <c r="D2429" s="6">
        <f>CSV!P2428</f>
        <v>0</v>
      </c>
      <c r="F2429">
        <f>CSV!K2428</f>
        <v>0</v>
      </c>
      <c r="G2429">
        <f>CSV!L2428</f>
        <v>0</v>
      </c>
      <c r="H2429" t="str">
        <f>IFERROR(VLOOKUP(G2429,Sheet3!B:C,2,0),"")</f>
        <v/>
      </c>
      <c r="I2429">
        <v>9</v>
      </c>
      <c r="K2429" t="e">
        <f>VLOOKUP(G2429,Sheet3!B:E,4,0)</f>
        <v>#N/A</v>
      </c>
      <c r="O2429" s="10" t="e">
        <f t="shared" si="37"/>
        <v>#N/A</v>
      </c>
      <c r="P2429" s="11" t="e">
        <f>VLOOKUP(C2429,DE_PARA!H:I,2,0)</f>
        <v>#N/A</v>
      </c>
      <c r="Q2429" s="11" t="e">
        <f>VLOOKUP(F2429,'BASE CONTATOS'!C:D,2,0)</f>
        <v>#N/A</v>
      </c>
    </row>
    <row r="2430" spans="2:17" hidden="1" x14ac:dyDescent="0.3">
      <c r="B2430">
        <f>CSV!M2429</f>
        <v>0</v>
      </c>
      <c r="C2430">
        <f>CSV!O2429</f>
        <v>0</v>
      </c>
      <c r="D2430" s="6">
        <f>CSV!P2429</f>
        <v>0</v>
      </c>
      <c r="F2430">
        <f>CSV!K2429</f>
        <v>0</v>
      </c>
      <c r="G2430">
        <f>CSV!L2429</f>
        <v>0</v>
      </c>
      <c r="H2430" t="str">
        <f>IFERROR(VLOOKUP(G2430,Sheet3!B:C,2,0),"")</f>
        <v/>
      </c>
      <c r="I2430">
        <v>2</v>
      </c>
      <c r="K2430" t="e">
        <f>VLOOKUP(G2430,Sheet3!B:E,4,0)</f>
        <v>#N/A</v>
      </c>
      <c r="O2430" s="10" t="e">
        <f t="shared" si="37"/>
        <v>#N/A</v>
      </c>
      <c r="P2430" s="11" t="e">
        <f>VLOOKUP(C2430,DE_PARA!H:I,2,0)</f>
        <v>#N/A</v>
      </c>
      <c r="Q2430" s="11" t="e">
        <f>VLOOKUP(F2430,'BASE CONTATOS'!C:D,2,0)</f>
        <v>#N/A</v>
      </c>
    </row>
    <row r="2431" spans="2:17" hidden="1" x14ac:dyDescent="0.3">
      <c r="B2431">
        <f>CSV!M2430</f>
        <v>0</v>
      </c>
      <c r="C2431">
        <f>CSV!O2430</f>
        <v>0</v>
      </c>
      <c r="D2431" s="6">
        <f>CSV!P2430</f>
        <v>0</v>
      </c>
      <c r="F2431">
        <f>CSV!K2430</f>
        <v>0</v>
      </c>
      <c r="G2431">
        <f>CSV!L2430</f>
        <v>0</v>
      </c>
      <c r="H2431" t="str">
        <f>IFERROR(VLOOKUP(G2431,Sheet3!B:C,2,0),"")</f>
        <v/>
      </c>
      <c r="I2431">
        <v>5</v>
      </c>
      <c r="K2431" t="e">
        <f>VLOOKUP(G2431,Sheet3!B:E,4,0)</f>
        <v>#N/A</v>
      </c>
      <c r="O2431" s="10" t="e">
        <f t="shared" si="37"/>
        <v>#N/A</v>
      </c>
      <c r="P2431" s="11" t="e">
        <f>VLOOKUP(C2431,DE_PARA!H:I,2,0)</f>
        <v>#N/A</v>
      </c>
      <c r="Q2431" s="11" t="e">
        <f>VLOOKUP(F2431,'BASE CONTATOS'!C:D,2,0)</f>
        <v>#N/A</v>
      </c>
    </row>
    <row r="2432" spans="2:17" hidden="1" x14ac:dyDescent="0.3">
      <c r="B2432">
        <f>CSV!M2431</f>
        <v>0</v>
      </c>
      <c r="C2432">
        <f>CSV!O2431</f>
        <v>0</v>
      </c>
      <c r="D2432" s="6">
        <f>CSV!P2431</f>
        <v>0</v>
      </c>
      <c r="F2432">
        <f>CSV!K2431</f>
        <v>0</v>
      </c>
      <c r="G2432">
        <f>CSV!L2431</f>
        <v>0</v>
      </c>
      <c r="H2432" t="str">
        <f>IFERROR(VLOOKUP(G2432,Sheet3!B:C,2,0),"")</f>
        <v/>
      </c>
      <c r="I2432">
        <v>1</v>
      </c>
      <c r="K2432" t="e">
        <f>VLOOKUP(G2432,Sheet3!B:E,4,0)</f>
        <v>#N/A</v>
      </c>
      <c r="O2432" s="10" t="e">
        <f t="shared" si="37"/>
        <v>#N/A</v>
      </c>
      <c r="P2432" s="11" t="e">
        <f>VLOOKUP(C2432,DE_PARA!H:I,2,0)</f>
        <v>#N/A</v>
      </c>
      <c r="Q2432" s="11" t="e">
        <f>VLOOKUP(F2432,'BASE CONTATOS'!C:D,2,0)</f>
        <v>#N/A</v>
      </c>
    </row>
    <row r="2433" spans="2:17" hidden="1" x14ac:dyDescent="0.3">
      <c r="B2433">
        <f>CSV!M2432</f>
        <v>0</v>
      </c>
      <c r="C2433">
        <f>CSV!O2432</f>
        <v>0</v>
      </c>
      <c r="D2433" s="6">
        <f>CSV!P2432</f>
        <v>0</v>
      </c>
      <c r="F2433">
        <f>CSV!K2432</f>
        <v>0</v>
      </c>
      <c r="G2433">
        <f>CSV!L2432</f>
        <v>0</v>
      </c>
      <c r="H2433" t="str">
        <f>IFERROR(VLOOKUP(G2433,Sheet3!B:C,2,0),"")</f>
        <v/>
      </c>
      <c r="I2433">
        <v>2</v>
      </c>
      <c r="K2433" t="e">
        <f>VLOOKUP(G2433,Sheet3!B:E,4,0)</f>
        <v>#N/A</v>
      </c>
      <c r="O2433" s="10" t="e">
        <f t="shared" si="37"/>
        <v>#N/A</v>
      </c>
      <c r="P2433" s="11" t="e">
        <f>VLOOKUP(C2433,DE_PARA!H:I,2,0)</f>
        <v>#N/A</v>
      </c>
      <c r="Q2433" s="11" t="e">
        <f>VLOOKUP(F2433,'BASE CONTATOS'!C:D,2,0)</f>
        <v>#N/A</v>
      </c>
    </row>
    <row r="2434" spans="2:17" hidden="1" x14ac:dyDescent="0.3">
      <c r="B2434">
        <f>CSV!M2433</f>
        <v>0</v>
      </c>
      <c r="C2434">
        <f>CSV!O2433</f>
        <v>0</v>
      </c>
      <c r="D2434" s="6">
        <f>CSV!P2433</f>
        <v>0</v>
      </c>
      <c r="F2434">
        <f>CSV!K2433</f>
        <v>0</v>
      </c>
      <c r="G2434">
        <f>CSV!L2433</f>
        <v>0</v>
      </c>
      <c r="H2434" t="str">
        <f>IFERROR(VLOOKUP(G2434,Sheet3!B:C,2,0),"")</f>
        <v/>
      </c>
      <c r="I2434">
        <v>1</v>
      </c>
      <c r="K2434" t="e">
        <f>VLOOKUP(G2434,Sheet3!B:E,4,0)</f>
        <v>#N/A</v>
      </c>
      <c r="O2434" s="10" t="e">
        <f t="shared" si="37"/>
        <v>#N/A</v>
      </c>
      <c r="P2434" s="11" t="e">
        <f>VLOOKUP(C2434,DE_PARA!H:I,2,0)</f>
        <v>#N/A</v>
      </c>
      <c r="Q2434" s="11" t="e">
        <f>VLOOKUP(F2434,'BASE CONTATOS'!C:D,2,0)</f>
        <v>#N/A</v>
      </c>
    </row>
    <row r="2435" spans="2:17" hidden="1" x14ac:dyDescent="0.3">
      <c r="B2435">
        <f>CSV!M2434</f>
        <v>0</v>
      </c>
      <c r="C2435">
        <f>CSV!O2434</f>
        <v>0</v>
      </c>
      <c r="D2435" s="6">
        <f>CSV!P2434</f>
        <v>0</v>
      </c>
      <c r="F2435">
        <f>CSV!K2434</f>
        <v>0</v>
      </c>
      <c r="G2435">
        <f>CSV!L2434</f>
        <v>0</v>
      </c>
      <c r="H2435" t="str">
        <f>IFERROR(VLOOKUP(G2435,Sheet3!B:C,2,0),"")</f>
        <v/>
      </c>
      <c r="I2435">
        <v>10</v>
      </c>
      <c r="K2435" t="e">
        <f>VLOOKUP(G2435,Sheet3!B:E,4,0)</f>
        <v>#N/A</v>
      </c>
      <c r="O2435" s="10" t="e">
        <f t="shared" ref="O2435:O2498" si="38">IF(K2435&gt;0,K2435,"PENDENTE")</f>
        <v>#N/A</v>
      </c>
      <c r="P2435" s="11" t="e">
        <f>VLOOKUP(C2435,DE_PARA!H:I,2,0)</f>
        <v>#N/A</v>
      </c>
      <c r="Q2435" s="11" t="e">
        <f>VLOOKUP(F2435,'BASE CONTATOS'!C:D,2,0)</f>
        <v>#N/A</v>
      </c>
    </row>
    <row r="2436" spans="2:17" hidden="1" x14ac:dyDescent="0.3">
      <c r="B2436">
        <f>CSV!M2435</f>
        <v>0</v>
      </c>
      <c r="C2436">
        <f>CSV!O2435</f>
        <v>0</v>
      </c>
      <c r="D2436" s="6">
        <f>CSV!P2435</f>
        <v>0</v>
      </c>
      <c r="F2436">
        <f>CSV!K2435</f>
        <v>0</v>
      </c>
      <c r="G2436">
        <f>CSV!L2435</f>
        <v>0</v>
      </c>
      <c r="H2436" t="str">
        <f>IFERROR(VLOOKUP(G2436,Sheet3!B:C,2,0),"")</f>
        <v/>
      </c>
      <c r="I2436">
        <v>8</v>
      </c>
      <c r="K2436" t="e">
        <f>VLOOKUP(G2436,Sheet3!B:E,4,0)</f>
        <v>#N/A</v>
      </c>
      <c r="O2436" s="10" t="e">
        <f t="shared" si="38"/>
        <v>#N/A</v>
      </c>
      <c r="P2436" s="11" t="e">
        <f>VLOOKUP(C2436,DE_PARA!H:I,2,0)</f>
        <v>#N/A</v>
      </c>
      <c r="Q2436" s="11" t="e">
        <f>VLOOKUP(F2436,'BASE CONTATOS'!C:D,2,0)</f>
        <v>#N/A</v>
      </c>
    </row>
    <row r="2437" spans="2:17" hidden="1" x14ac:dyDescent="0.3">
      <c r="B2437">
        <f>CSV!M2436</f>
        <v>0</v>
      </c>
      <c r="C2437">
        <f>CSV!O2436</f>
        <v>0</v>
      </c>
      <c r="D2437" s="6">
        <f>CSV!P2436</f>
        <v>0</v>
      </c>
      <c r="F2437">
        <f>CSV!K2436</f>
        <v>0</v>
      </c>
      <c r="G2437">
        <f>CSV!L2436</f>
        <v>0</v>
      </c>
      <c r="H2437" t="str">
        <f>IFERROR(VLOOKUP(G2437,Sheet3!B:C,2,0),"")</f>
        <v/>
      </c>
      <c r="I2437">
        <v>5</v>
      </c>
      <c r="K2437" t="e">
        <f>VLOOKUP(G2437,Sheet3!B:E,4,0)</f>
        <v>#N/A</v>
      </c>
      <c r="O2437" s="10" t="e">
        <f t="shared" si="38"/>
        <v>#N/A</v>
      </c>
      <c r="P2437" s="11" t="e">
        <f>VLOOKUP(C2437,DE_PARA!H:I,2,0)</f>
        <v>#N/A</v>
      </c>
      <c r="Q2437" s="11" t="e">
        <f>VLOOKUP(F2437,'BASE CONTATOS'!C:D,2,0)</f>
        <v>#N/A</v>
      </c>
    </row>
    <row r="2438" spans="2:17" hidden="1" x14ac:dyDescent="0.3">
      <c r="B2438">
        <f>CSV!M2437</f>
        <v>0</v>
      </c>
      <c r="C2438">
        <f>CSV!O2437</f>
        <v>0</v>
      </c>
      <c r="D2438" s="6">
        <f>CSV!P2437</f>
        <v>0</v>
      </c>
      <c r="F2438">
        <f>CSV!K2437</f>
        <v>0</v>
      </c>
      <c r="G2438">
        <f>CSV!L2437</f>
        <v>0</v>
      </c>
      <c r="H2438" t="str">
        <f>IFERROR(VLOOKUP(G2438,Sheet3!B:C,2,0),"")</f>
        <v/>
      </c>
      <c r="I2438">
        <v>5</v>
      </c>
      <c r="K2438" t="e">
        <f>VLOOKUP(G2438,Sheet3!B:E,4,0)</f>
        <v>#N/A</v>
      </c>
      <c r="O2438" s="10" t="e">
        <f t="shared" si="38"/>
        <v>#N/A</v>
      </c>
      <c r="P2438" s="11" t="e">
        <f>VLOOKUP(C2438,DE_PARA!H:I,2,0)</f>
        <v>#N/A</v>
      </c>
      <c r="Q2438" s="11" t="e">
        <f>VLOOKUP(F2438,'BASE CONTATOS'!C:D,2,0)</f>
        <v>#N/A</v>
      </c>
    </row>
    <row r="2439" spans="2:17" hidden="1" x14ac:dyDescent="0.3">
      <c r="B2439">
        <f>CSV!M2438</f>
        <v>0</v>
      </c>
      <c r="C2439">
        <f>CSV!O2438</f>
        <v>0</v>
      </c>
      <c r="D2439" s="6">
        <f>CSV!P2438</f>
        <v>0</v>
      </c>
      <c r="F2439">
        <f>CSV!K2438</f>
        <v>0</v>
      </c>
      <c r="G2439">
        <f>CSV!L2438</f>
        <v>0</v>
      </c>
      <c r="H2439" t="str">
        <f>IFERROR(VLOOKUP(G2439,Sheet3!B:C,2,0),"")</f>
        <v/>
      </c>
      <c r="I2439">
        <v>6</v>
      </c>
      <c r="K2439" t="e">
        <f>VLOOKUP(G2439,Sheet3!B:E,4,0)</f>
        <v>#N/A</v>
      </c>
      <c r="O2439" s="10" t="e">
        <f t="shared" si="38"/>
        <v>#N/A</v>
      </c>
      <c r="P2439" s="11" t="e">
        <f>VLOOKUP(C2439,DE_PARA!H:I,2,0)</f>
        <v>#N/A</v>
      </c>
      <c r="Q2439" s="11" t="e">
        <f>VLOOKUP(F2439,'BASE CONTATOS'!C:D,2,0)</f>
        <v>#N/A</v>
      </c>
    </row>
    <row r="2440" spans="2:17" hidden="1" x14ac:dyDescent="0.3">
      <c r="B2440">
        <f>CSV!M2439</f>
        <v>0</v>
      </c>
      <c r="C2440">
        <f>CSV!O2439</f>
        <v>0</v>
      </c>
      <c r="D2440" s="6">
        <f>CSV!P2439</f>
        <v>0</v>
      </c>
      <c r="F2440">
        <f>CSV!K2439</f>
        <v>0</v>
      </c>
      <c r="G2440">
        <f>CSV!L2439</f>
        <v>0</v>
      </c>
      <c r="H2440" t="str">
        <f>IFERROR(VLOOKUP(G2440,Sheet3!B:C,2,0),"")</f>
        <v/>
      </c>
      <c r="I2440">
        <v>4</v>
      </c>
      <c r="K2440" t="e">
        <f>VLOOKUP(G2440,Sheet3!B:E,4,0)</f>
        <v>#N/A</v>
      </c>
      <c r="O2440" s="10" t="e">
        <f t="shared" si="38"/>
        <v>#N/A</v>
      </c>
      <c r="P2440" s="11" t="e">
        <f>VLOOKUP(C2440,DE_PARA!H:I,2,0)</f>
        <v>#N/A</v>
      </c>
      <c r="Q2440" s="11" t="e">
        <f>VLOOKUP(F2440,'BASE CONTATOS'!C:D,2,0)</f>
        <v>#N/A</v>
      </c>
    </row>
    <row r="2441" spans="2:17" hidden="1" x14ac:dyDescent="0.3">
      <c r="B2441">
        <f>CSV!M2440</f>
        <v>0</v>
      </c>
      <c r="C2441">
        <f>CSV!O2440</f>
        <v>0</v>
      </c>
      <c r="D2441" s="6">
        <f>CSV!P2440</f>
        <v>0</v>
      </c>
      <c r="F2441">
        <f>CSV!K2440</f>
        <v>0</v>
      </c>
      <c r="G2441">
        <f>CSV!L2440</f>
        <v>0</v>
      </c>
      <c r="H2441" t="str">
        <f>IFERROR(VLOOKUP(G2441,Sheet3!B:C,2,0),"")</f>
        <v/>
      </c>
      <c r="I2441">
        <v>2</v>
      </c>
      <c r="K2441" t="e">
        <f>VLOOKUP(G2441,Sheet3!B:E,4,0)</f>
        <v>#N/A</v>
      </c>
      <c r="O2441" s="10" t="e">
        <f t="shared" si="38"/>
        <v>#N/A</v>
      </c>
      <c r="P2441" s="11" t="e">
        <f>VLOOKUP(C2441,DE_PARA!H:I,2,0)</f>
        <v>#N/A</v>
      </c>
      <c r="Q2441" s="11" t="e">
        <f>VLOOKUP(F2441,'BASE CONTATOS'!C:D,2,0)</f>
        <v>#N/A</v>
      </c>
    </row>
    <row r="2442" spans="2:17" hidden="1" x14ac:dyDescent="0.3">
      <c r="B2442">
        <f>CSV!M2441</f>
        <v>0</v>
      </c>
      <c r="C2442">
        <f>CSV!O2441</f>
        <v>0</v>
      </c>
      <c r="D2442" s="6">
        <f>CSV!P2441</f>
        <v>0</v>
      </c>
      <c r="F2442">
        <f>CSV!K2441</f>
        <v>0</v>
      </c>
      <c r="G2442">
        <f>CSV!L2441</f>
        <v>0</v>
      </c>
      <c r="H2442" t="str">
        <f>IFERROR(VLOOKUP(G2442,Sheet3!B:C,2,0),"")</f>
        <v/>
      </c>
      <c r="I2442">
        <v>2</v>
      </c>
      <c r="K2442" t="e">
        <f>VLOOKUP(G2442,Sheet3!B:E,4,0)</f>
        <v>#N/A</v>
      </c>
      <c r="O2442" s="10" t="e">
        <f t="shared" si="38"/>
        <v>#N/A</v>
      </c>
      <c r="P2442" s="11" t="e">
        <f>VLOOKUP(C2442,DE_PARA!H:I,2,0)</f>
        <v>#N/A</v>
      </c>
      <c r="Q2442" s="11" t="e">
        <f>VLOOKUP(F2442,'BASE CONTATOS'!C:D,2,0)</f>
        <v>#N/A</v>
      </c>
    </row>
    <row r="2443" spans="2:17" hidden="1" x14ac:dyDescent="0.3">
      <c r="B2443">
        <f>CSV!M2442</f>
        <v>0</v>
      </c>
      <c r="C2443">
        <f>CSV!O2442</f>
        <v>0</v>
      </c>
      <c r="D2443" s="6">
        <f>CSV!P2442</f>
        <v>0</v>
      </c>
      <c r="F2443">
        <f>CSV!K2442</f>
        <v>0</v>
      </c>
      <c r="G2443">
        <f>CSV!L2442</f>
        <v>0</v>
      </c>
      <c r="H2443" t="str">
        <f>IFERROR(VLOOKUP(G2443,Sheet3!B:C,2,0),"")</f>
        <v/>
      </c>
      <c r="I2443">
        <v>6</v>
      </c>
      <c r="K2443" t="e">
        <f>VLOOKUP(G2443,Sheet3!B:E,4,0)</f>
        <v>#N/A</v>
      </c>
      <c r="O2443" s="10" t="e">
        <f t="shared" si="38"/>
        <v>#N/A</v>
      </c>
      <c r="P2443" s="11" t="e">
        <f>VLOOKUP(C2443,DE_PARA!H:I,2,0)</f>
        <v>#N/A</v>
      </c>
      <c r="Q2443" s="11" t="e">
        <f>VLOOKUP(F2443,'BASE CONTATOS'!C:D,2,0)</f>
        <v>#N/A</v>
      </c>
    </row>
    <row r="2444" spans="2:17" hidden="1" x14ac:dyDescent="0.3">
      <c r="B2444">
        <f>CSV!M2443</f>
        <v>0</v>
      </c>
      <c r="C2444">
        <f>CSV!O2443</f>
        <v>0</v>
      </c>
      <c r="D2444" s="6">
        <f>CSV!P2443</f>
        <v>0</v>
      </c>
      <c r="F2444">
        <f>CSV!K2443</f>
        <v>0</v>
      </c>
      <c r="G2444">
        <f>CSV!L2443</f>
        <v>0</v>
      </c>
      <c r="H2444" t="str">
        <f>IFERROR(VLOOKUP(G2444,Sheet3!B:C,2,0),"")</f>
        <v/>
      </c>
      <c r="I2444">
        <v>9</v>
      </c>
      <c r="K2444" t="e">
        <f>VLOOKUP(G2444,Sheet3!B:E,4,0)</f>
        <v>#N/A</v>
      </c>
      <c r="O2444" s="10" t="e">
        <f t="shared" si="38"/>
        <v>#N/A</v>
      </c>
      <c r="P2444" s="11" t="e">
        <f>VLOOKUP(C2444,DE_PARA!H:I,2,0)</f>
        <v>#N/A</v>
      </c>
      <c r="Q2444" s="11" t="e">
        <f>VLOOKUP(F2444,'BASE CONTATOS'!C:D,2,0)</f>
        <v>#N/A</v>
      </c>
    </row>
    <row r="2445" spans="2:17" hidden="1" x14ac:dyDescent="0.3">
      <c r="B2445">
        <f>CSV!M2444</f>
        <v>0</v>
      </c>
      <c r="C2445">
        <f>CSV!O2444</f>
        <v>0</v>
      </c>
      <c r="D2445" s="6">
        <f>CSV!P2444</f>
        <v>0</v>
      </c>
      <c r="F2445">
        <f>CSV!K2444</f>
        <v>0</v>
      </c>
      <c r="G2445">
        <f>CSV!L2444</f>
        <v>0</v>
      </c>
      <c r="H2445" t="str">
        <f>IFERROR(VLOOKUP(G2445,Sheet3!B:C,2,0),"")</f>
        <v/>
      </c>
      <c r="I2445">
        <v>6</v>
      </c>
      <c r="K2445" t="e">
        <f>VLOOKUP(G2445,Sheet3!B:E,4,0)</f>
        <v>#N/A</v>
      </c>
      <c r="O2445" s="10" t="e">
        <f t="shared" si="38"/>
        <v>#N/A</v>
      </c>
      <c r="P2445" s="11" t="e">
        <f>VLOOKUP(C2445,DE_PARA!H:I,2,0)</f>
        <v>#N/A</v>
      </c>
      <c r="Q2445" s="11" t="e">
        <f>VLOOKUP(F2445,'BASE CONTATOS'!C:D,2,0)</f>
        <v>#N/A</v>
      </c>
    </row>
    <row r="2446" spans="2:17" hidden="1" x14ac:dyDescent="0.3">
      <c r="B2446">
        <f>CSV!M2445</f>
        <v>0</v>
      </c>
      <c r="C2446">
        <f>CSV!O2445</f>
        <v>0</v>
      </c>
      <c r="D2446" s="6">
        <f>CSV!P2445</f>
        <v>0</v>
      </c>
      <c r="F2446">
        <f>CSV!K2445</f>
        <v>0</v>
      </c>
      <c r="G2446">
        <f>CSV!L2445</f>
        <v>0</v>
      </c>
      <c r="H2446" t="str">
        <f>IFERROR(VLOOKUP(G2446,Sheet3!B:C,2,0),"")</f>
        <v/>
      </c>
      <c r="I2446">
        <v>4</v>
      </c>
      <c r="K2446" t="e">
        <f>VLOOKUP(G2446,Sheet3!B:E,4,0)</f>
        <v>#N/A</v>
      </c>
      <c r="O2446" s="10" t="e">
        <f t="shared" si="38"/>
        <v>#N/A</v>
      </c>
      <c r="P2446" s="11" t="e">
        <f>VLOOKUP(C2446,DE_PARA!H:I,2,0)</f>
        <v>#N/A</v>
      </c>
      <c r="Q2446" s="11" t="e">
        <f>VLOOKUP(F2446,'BASE CONTATOS'!C:D,2,0)</f>
        <v>#N/A</v>
      </c>
    </row>
    <row r="2447" spans="2:17" hidden="1" x14ac:dyDescent="0.3">
      <c r="B2447">
        <f>CSV!M2446</f>
        <v>0</v>
      </c>
      <c r="C2447">
        <f>CSV!O2446</f>
        <v>0</v>
      </c>
      <c r="D2447" s="6">
        <f>CSV!P2446</f>
        <v>0</v>
      </c>
      <c r="F2447">
        <f>CSV!K2446</f>
        <v>0</v>
      </c>
      <c r="G2447">
        <f>CSV!L2446</f>
        <v>0</v>
      </c>
      <c r="H2447" t="str">
        <f>IFERROR(VLOOKUP(G2447,Sheet3!B:C,2,0),"")</f>
        <v/>
      </c>
      <c r="I2447">
        <v>2</v>
      </c>
      <c r="K2447" t="e">
        <f>VLOOKUP(G2447,Sheet3!B:E,4,0)</f>
        <v>#N/A</v>
      </c>
      <c r="O2447" s="10" t="e">
        <f t="shared" si="38"/>
        <v>#N/A</v>
      </c>
      <c r="P2447" s="11" t="e">
        <f>VLOOKUP(C2447,DE_PARA!H:I,2,0)</f>
        <v>#N/A</v>
      </c>
      <c r="Q2447" s="11" t="e">
        <f>VLOOKUP(F2447,'BASE CONTATOS'!C:D,2,0)</f>
        <v>#N/A</v>
      </c>
    </row>
    <row r="2448" spans="2:17" hidden="1" x14ac:dyDescent="0.3">
      <c r="B2448">
        <f>CSV!M2447</f>
        <v>0</v>
      </c>
      <c r="C2448">
        <f>CSV!O2447</f>
        <v>0</v>
      </c>
      <c r="D2448" s="6">
        <f>CSV!P2447</f>
        <v>0</v>
      </c>
      <c r="F2448">
        <f>CSV!K2447</f>
        <v>0</v>
      </c>
      <c r="G2448">
        <f>CSV!L2447</f>
        <v>0</v>
      </c>
      <c r="H2448" t="str">
        <f>IFERROR(VLOOKUP(G2448,Sheet3!B:C,2,0),"")</f>
        <v/>
      </c>
      <c r="I2448">
        <v>9</v>
      </c>
      <c r="K2448" t="e">
        <f>VLOOKUP(G2448,Sheet3!B:E,4,0)</f>
        <v>#N/A</v>
      </c>
      <c r="O2448" s="10" t="e">
        <f t="shared" si="38"/>
        <v>#N/A</v>
      </c>
      <c r="P2448" s="11" t="e">
        <f>VLOOKUP(C2448,DE_PARA!H:I,2,0)</f>
        <v>#N/A</v>
      </c>
      <c r="Q2448" s="11" t="e">
        <f>VLOOKUP(F2448,'BASE CONTATOS'!C:D,2,0)</f>
        <v>#N/A</v>
      </c>
    </row>
    <row r="2449" spans="2:17" hidden="1" x14ac:dyDescent="0.3">
      <c r="B2449">
        <f>CSV!M2448</f>
        <v>0</v>
      </c>
      <c r="C2449">
        <f>CSV!O2448</f>
        <v>0</v>
      </c>
      <c r="D2449" s="6">
        <f>CSV!P2448</f>
        <v>0</v>
      </c>
      <c r="F2449">
        <f>CSV!K2448</f>
        <v>0</v>
      </c>
      <c r="G2449">
        <f>CSV!L2448</f>
        <v>0</v>
      </c>
      <c r="H2449" t="str">
        <f>IFERROR(VLOOKUP(G2449,Sheet3!B:C,2,0),"")</f>
        <v/>
      </c>
      <c r="I2449">
        <v>7</v>
      </c>
      <c r="K2449" t="e">
        <f>VLOOKUP(G2449,Sheet3!B:E,4,0)</f>
        <v>#N/A</v>
      </c>
      <c r="O2449" s="10" t="e">
        <f t="shared" si="38"/>
        <v>#N/A</v>
      </c>
      <c r="P2449" s="11" t="e">
        <f>VLOOKUP(C2449,DE_PARA!H:I,2,0)</f>
        <v>#N/A</v>
      </c>
      <c r="Q2449" s="11" t="e">
        <f>VLOOKUP(F2449,'BASE CONTATOS'!C:D,2,0)</f>
        <v>#N/A</v>
      </c>
    </row>
    <row r="2450" spans="2:17" hidden="1" x14ac:dyDescent="0.3">
      <c r="B2450">
        <f>CSV!M2449</f>
        <v>0</v>
      </c>
      <c r="C2450">
        <f>CSV!O2449</f>
        <v>0</v>
      </c>
      <c r="D2450" s="6">
        <f>CSV!P2449</f>
        <v>0</v>
      </c>
      <c r="F2450">
        <f>CSV!K2449</f>
        <v>0</v>
      </c>
      <c r="G2450">
        <f>CSV!L2449</f>
        <v>0</v>
      </c>
      <c r="H2450" t="str">
        <f>IFERROR(VLOOKUP(G2450,Sheet3!B:C,2,0),"")</f>
        <v/>
      </c>
      <c r="I2450">
        <v>2</v>
      </c>
      <c r="K2450" t="e">
        <f>VLOOKUP(G2450,Sheet3!B:E,4,0)</f>
        <v>#N/A</v>
      </c>
      <c r="O2450" s="10" t="e">
        <f t="shared" si="38"/>
        <v>#N/A</v>
      </c>
      <c r="P2450" s="11" t="e">
        <f>VLOOKUP(C2450,DE_PARA!H:I,2,0)</f>
        <v>#N/A</v>
      </c>
      <c r="Q2450" s="11" t="e">
        <f>VLOOKUP(F2450,'BASE CONTATOS'!C:D,2,0)</f>
        <v>#N/A</v>
      </c>
    </row>
    <row r="2451" spans="2:17" hidden="1" x14ac:dyDescent="0.3">
      <c r="B2451">
        <f>CSV!M2450</f>
        <v>0</v>
      </c>
      <c r="C2451">
        <f>CSV!O2450</f>
        <v>0</v>
      </c>
      <c r="D2451" s="6">
        <f>CSV!P2450</f>
        <v>0</v>
      </c>
      <c r="F2451">
        <f>CSV!K2450</f>
        <v>0</v>
      </c>
      <c r="G2451">
        <f>CSV!L2450</f>
        <v>0</v>
      </c>
      <c r="H2451" t="str">
        <f>IFERROR(VLOOKUP(G2451,Sheet3!B:C,2,0),"")</f>
        <v/>
      </c>
      <c r="I2451">
        <v>7</v>
      </c>
      <c r="K2451" t="e">
        <f>VLOOKUP(G2451,Sheet3!B:E,4,0)</f>
        <v>#N/A</v>
      </c>
      <c r="O2451" s="10" t="e">
        <f t="shared" si="38"/>
        <v>#N/A</v>
      </c>
      <c r="P2451" s="11" t="e">
        <f>VLOOKUP(C2451,DE_PARA!H:I,2,0)</f>
        <v>#N/A</v>
      </c>
      <c r="Q2451" s="11" t="e">
        <f>VLOOKUP(F2451,'BASE CONTATOS'!C:D,2,0)</f>
        <v>#N/A</v>
      </c>
    </row>
    <row r="2452" spans="2:17" hidden="1" x14ac:dyDescent="0.3">
      <c r="B2452">
        <f>CSV!M2451</f>
        <v>0</v>
      </c>
      <c r="C2452">
        <f>CSV!O2451</f>
        <v>0</v>
      </c>
      <c r="D2452" s="6">
        <f>CSV!P2451</f>
        <v>0</v>
      </c>
      <c r="F2452">
        <f>CSV!K2451</f>
        <v>0</v>
      </c>
      <c r="G2452">
        <f>CSV!L2451</f>
        <v>0</v>
      </c>
      <c r="H2452" t="str">
        <f>IFERROR(VLOOKUP(G2452,Sheet3!B:C,2,0),"")</f>
        <v/>
      </c>
      <c r="I2452">
        <v>5</v>
      </c>
      <c r="K2452" t="e">
        <f>VLOOKUP(G2452,Sheet3!B:E,4,0)</f>
        <v>#N/A</v>
      </c>
      <c r="O2452" s="10" t="e">
        <f t="shared" si="38"/>
        <v>#N/A</v>
      </c>
      <c r="P2452" s="11" t="e">
        <f>VLOOKUP(C2452,DE_PARA!H:I,2,0)</f>
        <v>#N/A</v>
      </c>
      <c r="Q2452" s="11" t="e">
        <f>VLOOKUP(F2452,'BASE CONTATOS'!C:D,2,0)</f>
        <v>#N/A</v>
      </c>
    </row>
    <row r="2453" spans="2:17" hidden="1" x14ac:dyDescent="0.3">
      <c r="B2453">
        <f>CSV!M2452</f>
        <v>0</v>
      </c>
      <c r="C2453">
        <f>CSV!O2452</f>
        <v>0</v>
      </c>
      <c r="D2453" s="6">
        <f>CSV!P2452</f>
        <v>0</v>
      </c>
      <c r="F2453">
        <f>CSV!K2452</f>
        <v>0</v>
      </c>
      <c r="G2453">
        <f>CSV!L2452</f>
        <v>0</v>
      </c>
      <c r="H2453" t="str">
        <f>IFERROR(VLOOKUP(G2453,Sheet3!B:C,2,0),"")</f>
        <v/>
      </c>
      <c r="I2453">
        <v>4</v>
      </c>
      <c r="K2453" t="e">
        <f>VLOOKUP(G2453,Sheet3!B:E,4,0)</f>
        <v>#N/A</v>
      </c>
      <c r="O2453" s="10" t="e">
        <f t="shared" si="38"/>
        <v>#N/A</v>
      </c>
      <c r="P2453" s="11" t="e">
        <f>VLOOKUP(C2453,DE_PARA!H:I,2,0)</f>
        <v>#N/A</v>
      </c>
      <c r="Q2453" s="11" t="e">
        <f>VLOOKUP(F2453,'BASE CONTATOS'!C:D,2,0)</f>
        <v>#N/A</v>
      </c>
    </row>
    <row r="2454" spans="2:17" hidden="1" x14ac:dyDescent="0.3">
      <c r="B2454">
        <f>CSV!M2453</f>
        <v>0</v>
      </c>
      <c r="C2454">
        <f>CSV!O2453</f>
        <v>0</v>
      </c>
      <c r="D2454" s="6">
        <f>CSV!P2453</f>
        <v>0</v>
      </c>
      <c r="F2454">
        <f>CSV!K2453</f>
        <v>0</v>
      </c>
      <c r="G2454">
        <f>CSV!L2453</f>
        <v>0</v>
      </c>
      <c r="H2454" t="str">
        <f>IFERROR(VLOOKUP(G2454,Sheet3!B:C,2,0),"")</f>
        <v/>
      </c>
      <c r="I2454">
        <v>7</v>
      </c>
      <c r="K2454" t="e">
        <f>VLOOKUP(G2454,Sheet3!B:E,4,0)</f>
        <v>#N/A</v>
      </c>
      <c r="O2454" s="10" t="e">
        <f t="shared" si="38"/>
        <v>#N/A</v>
      </c>
      <c r="P2454" s="11" t="e">
        <f>VLOOKUP(C2454,DE_PARA!H:I,2,0)</f>
        <v>#N/A</v>
      </c>
      <c r="Q2454" s="11" t="e">
        <f>VLOOKUP(F2454,'BASE CONTATOS'!C:D,2,0)</f>
        <v>#N/A</v>
      </c>
    </row>
    <row r="2455" spans="2:17" hidden="1" x14ac:dyDescent="0.3">
      <c r="B2455">
        <f>CSV!M2454</f>
        <v>0</v>
      </c>
      <c r="C2455">
        <f>CSV!O2454</f>
        <v>0</v>
      </c>
      <c r="D2455" s="6">
        <f>CSV!P2454</f>
        <v>0</v>
      </c>
      <c r="F2455">
        <f>CSV!K2454</f>
        <v>0</v>
      </c>
      <c r="G2455">
        <f>CSV!L2454</f>
        <v>0</v>
      </c>
      <c r="H2455" t="str">
        <f>IFERROR(VLOOKUP(G2455,Sheet3!B:C,2,0),"")</f>
        <v/>
      </c>
      <c r="I2455">
        <v>7</v>
      </c>
      <c r="K2455" t="e">
        <f>VLOOKUP(G2455,Sheet3!B:E,4,0)</f>
        <v>#N/A</v>
      </c>
      <c r="O2455" s="10" t="e">
        <f t="shared" si="38"/>
        <v>#N/A</v>
      </c>
      <c r="P2455" s="11" t="e">
        <f>VLOOKUP(C2455,DE_PARA!H:I,2,0)</f>
        <v>#N/A</v>
      </c>
      <c r="Q2455" s="11" t="e">
        <f>VLOOKUP(F2455,'BASE CONTATOS'!C:D,2,0)</f>
        <v>#N/A</v>
      </c>
    </row>
    <row r="2456" spans="2:17" hidden="1" x14ac:dyDescent="0.3">
      <c r="B2456">
        <f>CSV!M2455</f>
        <v>0</v>
      </c>
      <c r="C2456">
        <f>CSV!O2455</f>
        <v>0</v>
      </c>
      <c r="D2456" s="6">
        <f>CSV!P2455</f>
        <v>0</v>
      </c>
      <c r="F2456">
        <f>CSV!K2455</f>
        <v>0</v>
      </c>
      <c r="G2456">
        <f>CSV!L2455</f>
        <v>0</v>
      </c>
      <c r="H2456" t="str">
        <f>IFERROR(VLOOKUP(G2456,Sheet3!B:C,2,0),"")</f>
        <v/>
      </c>
      <c r="I2456">
        <v>4</v>
      </c>
      <c r="K2456" t="e">
        <f>VLOOKUP(G2456,Sheet3!B:E,4,0)</f>
        <v>#N/A</v>
      </c>
      <c r="O2456" s="10" t="e">
        <f t="shared" si="38"/>
        <v>#N/A</v>
      </c>
      <c r="P2456" s="11" t="e">
        <f>VLOOKUP(C2456,DE_PARA!H:I,2,0)</f>
        <v>#N/A</v>
      </c>
      <c r="Q2456" s="11" t="e">
        <f>VLOOKUP(F2456,'BASE CONTATOS'!C:D,2,0)</f>
        <v>#N/A</v>
      </c>
    </row>
    <row r="2457" spans="2:17" hidden="1" x14ac:dyDescent="0.3">
      <c r="B2457">
        <f>CSV!M2456</f>
        <v>0</v>
      </c>
      <c r="C2457">
        <f>CSV!O2456</f>
        <v>0</v>
      </c>
      <c r="D2457" s="6">
        <f>CSV!P2456</f>
        <v>0</v>
      </c>
      <c r="F2457">
        <f>CSV!K2456</f>
        <v>0</v>
      </c>
      <c r="G2457">
        <f>CSV!L2456</f>
        <v>0</v>
      </c>
      <c r="H2457" t="str">
        <f>IFERROR(VLOOKUP(G2457,Sheet3!B:C,2,0),"")</f>
        <v/>
      </c>
      <c r="I2457">
        <v>10</v>
      </c>
      <c r="K2457" t="e">
        <f>VLOOKUP(G2457,Sheet3!B:E,4,0)</f>
        <v>#N/A</v>
      </c>
      <c r="O2457" s="10" t="e">
        <f t="shared" si="38"/>
        <v>#N/A</v>
      </c>
      <c r="P2457" s="11" t="e">
        <f>VLOOKUP(C2457,DE_PARA!H:I,2,0)</f>
        <v>#N/A</v>
      </c>
      <c r="Q2457" s="11" t="e">
        <f>VLOOKUP(F2457,'BASE CONTATOS'!C:D,2,0)</f>
        <v>#N/A</v>
      </c>
    </row>
    <row r="2458" spans="2:17" hidden="1" x14ac:dyDescent="0.3">
      <c r="B2458">
        <f>CSV!M2457</f>
        <v>0</v>
      </c>
      <c r="C2458">
        <f>CSV!O2457</f>
        <v>0</v>
      </c>
      <c r="D2458" s="6">
        <f>CSV!P2457</f>
        <v>0</v>
      </c>
      <c r="F2458">
        <f>CSV!K2457</f>
        <v>0</v>
      </c>
      <c r="G2458">
        <f>CSV!L2457</f>
        <v>0</v>
      </c>
      <c r="H2458" t="str">
        <f>IFERROR(VLOOKUP(G2458,Sheet3!B:C,2,0),"")</f>
        <v/>
      </c>
      <c r="I2458">
        <v>10</v>
      </c>
      <c r="K2458" t="e">
        <f>VLOOKUP(G2458,Sheet3!B:E,4,0)</f>
        <v>#N/A</v>
      </c>
      <c r="O2458" s="10" t="e">
        <f t="shared" si="38"/>
        <v>#N/A</v>
      </c>
      <c r="P2458" s="11" t="e">
        <f>VLOOKUP(C2458,DE_PARA!H:I,2,0)</f>
        <v>#N/A</v>
      </c>
      <c r="Q2458" s="11" t="e">
        <f>VLOOKUP(F2458,'BASE CONTATOS'!C:D,2,0)</f>
        <v>#N/A</v>
      </c>
    </row>
    <row r="2459" spans="2:17" hidden="1" x14ac:dyDescent="0.3">
      <c r="B2459">
        <f>CSV!M2458</f>
        <v>0</v>
      </c>
      <c r="C2459">
        <f>CSV!O2458</f>
        <v>0</v>
      </c>
      <c r="D2459" s="6">
        <f>CSV!P2458</f>
        <v>0</v>
      </c>
      <c r="F2459">
        <f>CSV!K2458</f>
        <v>0</v>
      </c>
      <c r="G2459">
        <f>CSV!L2458</f>
        <v>0</v>
      </c>
      <c r="H2459" t="str">
        <f>IFERROR(VLOOKUP(G2459,Sheet3!B:C,2,0),"")</f>
        <v/>
      </c>
      <c r="I2459">
        <v>2</v>
      </c>
      <c r="K2459" t="e">
        <f>VLOOKUP(G2459,Sheet3!B:E,4,0)</f>
        <v>#N/A</v>
      </c>
      <c r="O2459" s="10" t="e">
        <f t="shared" si="38"/>
        <v>#N/A</v>
      </c>
      <c r="P2459" s="11" t="e">
        <f>VLOOKUP(C2459,DE_PARA!H:I,2,0)</f>
        <v>#N/A</v>
      </c>
      <c r="Q2459" s="11" t="e">
        <f>VLOOKUP(F2459,'BASE CONTATOS'!C:D,2,0)</f>
        <v>#N/A</v>
      </c>
    </row>
    <row r="2460" spans="2:17" hidden="1" x14ac:dyDescent="0.3">
      <c r="B2460">
        <f>CSV!M2459</f>
        <v>0</v>
      </c>
      <c r="C2460">
        <f>CSV!O2459</f>
        <v>0</v>
      </c>
      <c r="D2460" s="6">
        <f>CSV!P2459</f>
        <v>0</v>
      </c>
      <c r="F2460">
        <f>CSV!K2459</f>
        <v>0</v>
      </c>
      <c r="G2460">
        <f>CSV!L2459</f>
        <v>0</v>
      </c>
      <c r="H2460" t="str">
        <f>IFERROR(VLOOKUP(G2460,Sheet3!B:C,2,0),"")</f>
        <v/>
      </c>
      <c r="I2460">
        <v>4</v>
      </c>
      <c r="K2460" t="e">
        <f>VLOOKUP(G2460,Sheet3!B:E,4,0)</f>
        <v>#N/A</v>
      </c>
      <c r="O2460" s="10" t="e">
        <f t="shared" si="38"/>
        <v>#N/A</v>
      </c>
      <c r="P2460" s="11" t="e">
        <f>VLOOKUP(C2460,DE_PARA!H:I,2,0)</f>
        <v>#N/A</v>
      </c>
      <c r="Q2460" s="11" t="e">
        <f>VLOOKUP(F2460,'BASE CONTATOS'!C:D,2,0)</f>
        <v>#N/A</v>
      </c>
    </row>
    <row r="2461" spans="2:17" hidden="1" x14ac:dyDescent="0.3">
      <c r="B2461">
        <f>CSV!M2460</f>
        <v>0</v>
      </c>
      <c r="C2461">
        <f>CSV!O2460</f>
        <v>0</v>
      </c>
      <c r="D2461" s="6">
        <f>CSV!P2460</f>
        <v>0</v>
      </c>
      <c r="F2461">
        <f>CSV!K2460</f>
        <v>0</v>
      </c>
      <c r="G2461">
        <f>CSV!L2460</f>
        <v>0</v>
      </c>
      <c r="H2461" t="str">
        <f>IFERROR(VLOOKUP(G2461,Sheet3!B:C,2,0),"")</f>
        <v/>
      </c>
      <c r="I2461">
        <v>5</v>
      </c>
      <c r="K2461" t="e">
        <f>VLOOKUP(G2461,Sheet3!B:E,4,0)</f>
        <v>#N/A</v>
      </c>
      <c r="O2461" s="10" t="e">
        <f t="shared" si="38"/>
        <v>#N/A</v>
      </c>
      <c r="P2461" s="11" t="e">
        <f>VLOOKUP(C2461,DE_PARA!H:I,2,0)</f>
        <v>#N/A</v>
      </c>
      <c r="Q2461" s="11" t="e">
        <f>VLOOKUP(F2461,'BASE CONTATOS'!C:D,2,0)</f>
        <v>#N/A</v>
      </c>
    </row>
    <row r="2462" spans="2:17" hidden="1" x14ac:dyDescent="0.3">
      <c r="B2462">
        <f>CSV!M2461</f>
        <v>0</v>
      </c>
      <c r="C2462">
        <f>CSV!O2461</f>
        <v>0</v>
      </c>
      <c r="D2462" s="6">
        <f>CSV!P2461</f>
        <v>0</v>
      </c>
      <c r="F2462">
        <f>CSV!K2461</f>
        <v>0</v>
      </c>
      <c r="G2462">
        <f>CSV!L2461</f>
        <v>0</v>
      </c>
      <c r="H2462" t="str">
        <f>IFERROR(VLOOKUP(G2462,Sheet3!B:C,2,0),"")</f>
        <v/>
      </c>
      <c r="I2462">
        <v>8</v>
      </c>
      <c r="K2462" t="e">
        <f>VLOOKUP(G2462,Sheet3!B:E,4,0)</f>
        <v>#N/A</v>
      </c>
      <c r="O2462" s="10" t="e">
        <f t="shared" si="38"/>
        <v>#N/A</v>
      </c>
      <c r="P2462" s="11" t="e">
        <f>VLOOKUP(C2462,DE_PARA!H:I,2,0)</f>
        <v>#N/A</v>
      </c>
      <c r="Q2462" s="11" t="e">
        <f>VLOOKUP(F2462,'BASE CONTATOS'!C:D,2,0)</f>
        <v>#N/A</v>
      </c>
    </row>
    <row r="2463" spans="2:17" hidden="1" x14ac:dyDescent="0.3">
      <c r="B2463">
        <f>CSV!M2462</f>
        <v>0</v>
      </c>
      <c r="C2463">
        <f>CSV!O2462</f>
        <v>0</v>
      </c>
      <c r="D2463" s="6">
        <f>CSV!P2462</f>
        <v>0</v>
      </c>
      <c r="F2463">
        <f>CSV!K2462</f>
        <v>0</v>
      </c>
      <c r="G2463">
        <f>CSV!L2462</f>
        <v>0</v>
      </c>
      <c r="H2463" t="str">
        <f>IFERROR(VLOOKUP(G2463,Sheet3!B:C,2,0),"")</f>
        <v/>
      </c>
      <c r="I2463">
        <v>2</v>
      </c>
      <c r="K2463" t="e">
        <f>VLOOKUP(G2463,Sheet3!B:E,4,0)</f>
        <v>#N/A</v>
      </c>
      <c r="O2463" s="10" t="e">
        <f t="shared" si="38"/>
        <v>#N/A</v>
      </c>
      <c r="P2463" s="11" t="e">
        <f>VLOOKUP(C2463,DE_PARA!H:I,2,0)</f>
        <v>#N/A</v>
      </c>
      <c r="Q2463" s="11" t="e">
        <f>VLOOKUP(F2463,'BASE CONTATOS'!C:D,2,0)</f>
        <v>#N/A</v>
      </c>
    </row>
    <row r="2464" spans="2:17" hidden="1" x14ac:dyDescent="0.3">
      <c r="B2464">
        <f>CSV!M2463</f>
        <v>0</v>
      </c>
      <c r="C2464">
        <f>CSV!O2463</f>
        <v>0</v>
      </c>
      <c r="D2464" s="6">
        <f>CSV!P2463</f>
        <v>0</v>
      </c>
      <c r="F2464">
        <f>CSV!K2463</f>
        <v>0</v>
      </c>
      <c r="G2464">
        <f>CSV!L2463</f>
        <v>0</v>
      </c>
      <c r="H2464" t="str">
        <f>IFERROR(VLOOKUP(G2464,Sheet3!B:C,2,0),"")</f>
        <v/>
      </c>
      <c r="I2464">
        <v>5</v>
      </c>
      <c r="K2464" t="e">
        <f>VLOOKUP(G2464,Sheet3!B:E,4,0)</f>
        <v>#N/A</v>
      </c>
      <c r="O2464" s="10" t="e">
        <f t="shared" si="38"/>
        <v>#N/A</v>
      </c>
      <c r="P2464" s="11" t="e">
        <f>VLOOKUP(C2464,DE_PARA!H:I,2,0)</f>
        <v>#N/A</v>
      </c>
      <c r="Q2464" s="11" t="e">
        <f>VLOOKUP(F2464,'BASE CONTATOS'!C:D,2,0)</f>
        <v>#N/A</v>
      </c>
    </row>
    <row r="2465" spans="2:17" hidden="1" x14ac:dyDescent="0.3">
      <c r="B2465">
        <f>CSV!M2464</f>
        <v>0</v>
      </c>
      <c r="C2465">
        <f>CSV!O2464</f>
        <v>0</v>
      </c>
      <c r="D2465" s="6">
        <f>CSV!P2464</f>
        <v>0</v>
      </c>
      <c r="F2465">
        <f>CSV!K2464</f>
        <v>0</v>
      </c>
      <c r="G2465">
        <f>CSV!L2464</f>
        <v>0</v>
      </c>
      <c r="H2465" t="str">
        <f>IFERROR(VLOOKUP(G2465,Sheet3!B:C,2,0),"")</f>
        <v/>
      </c>
      <c r="I2465">
        <v>2</v>
      </c>
      <c r="K2465" t="e">
        <f>VLOOKUP(G2465,Sheet3!B:E,4,0)</f>
        <v>#N/A</v>
      </c>
      <c r="O2465" s="10" t="e">
        <f t="shared" si="38"/>
        <v>#N/A</v>
      </c>
      <c r="P2465" s="11" t="e">
        <f>VLOOKUP(C2465,DE_PARA!H:I,2,0)</f>
        <v>#N/A</v>
      </c>
      <c r="Q2465" s="11" t="e">
        <f>VLOOKUP(F2465,'BASE CONTATOS'!C:D,2,0)</f>
        <v>#N/A</v>
      </c>
    </row>
    <row r="2466" spans="2:17" hidden="1" x14ac:dyDescent="0.3">
      <c r="B2466">
        <f>CSV!M2465</f>
        <v>0</v>
      </c>
      <c r="C2466">
        <f>CSV!O2465</f>
        <v>0</v>
      </c>
      <c r="D2466" s="6">
        <f>CSV!P2465</f>
        <v>0</v>
      </c>
      <c r="F2466">
        <f>CSV!K2465</f>
        <v>0</v>
      </c>
      <c r="G2466">
        <f>CSV!L2465</f>
        <v>0</v>
      </c>
      <c r="H2466" t="str">
        <f>IFERROR(VLOOKUP(G2466,Sheet3!B:C,2,0),"")</f>
        <v/>
      </c>
      <c r="I2466">
        <v>9</v>
      </c>
      <c r="K2466" t="e">
        <f>VLOOKUP(G2466,Sheet3!B:E,4,0)</f>
        <v>#N/A</v>
      </c>
      <c r="O2466" s="10" t="e">
        <f t="shared" si="38"/>
        <v>#N/A</v>
      </c>
      <c r="P2466" s="11" t="e">
        <f>VLOOKUP(C2466,DE_PARA!H:I,2,0)</f>
        <v>#N/A</v>
      </c>
      <c r="Q2466" s="11" t="e">
        <f>VLOOKUP(F2466,'BASE CONTATOS'!C:D,2,0)</f>
        <v>#N/A</v>
      </c>
    </row>
    <row r="2467" spans="2:17" hidden="1" x14ac:dyDescent="0.3">
      <c r="B2467">
        <f>CSV!M2466</f>
        <v>0</v>
      </c>
      <c r="C2467">
        <f>CSV!O2466</f>
        <v>0</v>
      </c>
      <c r="D2467" s="6">
        <f>CSV!P2466</f>
        <v>0</v>
      </c>
      <c r="F2467">
        <f>CSV!K2466</f>
        <v>0</v>
      </c>
      <c r="G2467">
        <f>CSV!L2466</f>
        <v>0</v>
      </c>
      <c r="H2467" t="str">
        <f>IFERROR(VLOOKUP(G2467,Sheet3!B:C,2,0),"")</f>
        <v/>
      </c>
      <c r="I2467">
        <v>9</v>
      </c>
      <c r="K2467" t="e">
        <f>VLOOKUP(G2467,Sheet3!B:E,4,0)</f>
        <v>#N/A</v>
      </c>
      <c r="O2467" s="10" t="e">
        <f t="shared" si="38"/>
        <v>#N/A</v>
      </c>
      <c r="P2467" s="11" t="e">
        <f>VLOOKUP(C2467,DE_PARA!H:I,2,0)</f>
        <v>#N/A</v>
      </c>
      <c r="Q2467" s="11" t="e">
        <f>VLOOKUP(F2467,'BASE CONTATOS'!C:D,2,0)</f>
        <v>#N/A</v>
      </c>
    </row>
    <row r="2468" spans="2:17" hidden="1" x14ac:dyDescent="0.3">
      <c r="B2468">
        <f>CSV!M2467</f>
        <v>0</v>
      </c>
      <c r="C2468">
        <f>CSV!O2467</f>
        <v>0</v>
      </c>
      <c r="D2468" s="6">
        <f>CSV!P2467</f>
        <v>0</v>
      </c>
      <c r="F2468">
        <f>CSV!K2467</f>
        <v>0</v>
      </c>
      <c r="G2468">
        <f>CSV!L2467</f>
        <v>0</v>
      </c>
      <c r="H2468" t="str">
        <f>IFERROR(VLOOKUP(G2468,Sheet3!B:C,2,0),"")</f>
        <v/>
      </c>
      <c r="I2468">
        <v>8</v>
      </c>
      <c r="K2468" t="e">
        <f>VLOOKUP(G2468,Sheet3!B:E,4,0)</f>
        <v>#N/A</v>
      </c>
      <c r="O2468" s="10" t="e">
        <f t="shared" si="38"/>
        <v>#N/A</v>
      </c>
      <c r="P2468" s="11" t="e">
        <f>VLOOKUP(C2468,DE_PARA!H:I,2,0)</f>
        <v>#N/A</v>
      </c>
      <c r="Q2468" s="11" t="e">
        <f>VLOOKUP(F2468,'BASE CONTATOS'!C:D,2,0)</f>
        <v>#N/A</v>
      </c>
    </row>
    <row r="2469" spans="2:17" hidden="1" x14ac:dyDescent="0.3">
      <c r="B2469">
        <f>CSV!M2468</f>
        <v>0</v>
      </c>
      <c r="C2469">
        <f>CSV!O2468</f>
        <v>0</v>
      </c>
      <c r="D2469" s="6">
        <f>CSV!P2468</f>
        <v>0</v>
      </c>
      <c r="F2469">
        <f>CSV!K2468</f>
        <v>0</v>
      </c>
      <c r="G2469">
        <f>CSV!L2468</f>
        <v>0</v>
      </c>
      <c r="H2469" t="str">
        <f>IFERROR(VLOOKUP(G2469,Sheet3!B:C,2,0),"")</f>
        <v/>
      </c>
      <c r="I2469">
        <v>8</v>
      </c>
      <c r="K2469" t="e">
        <f>VLOOKUP(G2469,Sheet3!B:E,4,0)</f>
        <v>#N/A</v>
      </c>
      <c r="O2469" s="10" t="e">
        <f t="shared" si="38"/>
        <v>#N/A</v>
      </c>
      <c r="P2469" s="11" t="e">
        <f>VLOOKUP(C2469,DE_PARA!H:I,2,0)</f>
        <v>#N/A</v>
      </c>
      <c r="Q2469" s="11" t="e">
        <f>VLOOKUP(F2469,'BASE CONTATOS'!C:D,2,0)</f>
        <v>#N/A</v>
      </c>
    </row>
    <row r="2470" spans="2:17" hidden="1" x14ac:dyDescent="0.3">
      <c r="B2470">
        <f>CSV!M2469</f>
        <v>0</v>
      </c>
      <c r="C2470">
        <f>CSV!O2469</f>
        <v>0</v>
      </c>
      <c r="D2470" s="6">
        <f>CSV!P2469</f>
        <v>0</v>
      </c>
      <c r="F2470">
        <f>CSV!K2469</f>
        <v>0</v>
      </c>
      <c r="G2470">
        <f>CSV!L2469</f>
        <v>0</v>
      </c>
      <c r="H2470" t="str">
        <f>IFERROR(VLOOKUP(G2470,Sheet3!B:C,2,0),"")</f>
        <v/>
      </c>
      <c r="I2470">
        <v>8</v>
      </c>
      <c r="K2470" t="e">
        <f>VLOOKUP(G2470,Sheet3!B:E,4,0)</f>
        <v>#N/A</v>
      </c>
      <c r="O2470" s="10" t="e">
        <f t="shared" si="38"/>
        <v>#N/A</v>
      </c>
      <c r="P2470" s="11" t="e">
        <f>VLOOKUP(C2470,DE_PARA!H:I,2,0)</f>
        <v>#N/A</v>
      </c>
      <c r="Q2470" s="11" t="e">
        <f>VLOOKUP(F2470,'BASE CONTATOS'!C:D,2,0)</f>
        <v>#N/A</v>
      </c>
    </row>
    <row r="2471" spans="2:17" hidden="1" x14ac:dyDescent="0.3">
      <c r="B2471">
        <f>CSV!M2470</f>
        <v>0</v>
      </c>
      <c r="C2471">
        <f>CSV!O2470</f>
        <v>0</v>
      </c>
      <c r="D2471" s="6">
        <f>CSV!P2470</f>
        <v>0</v>
      </c>
      <c r="F2471">
        <f>CSV!K2470</f>
        <v>0</v>
      </c>
      <c r="G2471">
        <f>CSV!L2470</f>
        <v>0</v>
      </c>
      <c r="H2471" t="str">
        <f>IFERROR(VLOOKUP(G2471,Sheet3!B:C,2,0),"")</f>
        <v/>
      </c>
      <c r="I2471">
        <v>5</v>
      </c>
      <c r="K2471" t="e">
        <f>VLOOKUP(G2471,Sheet3!B:E,4,0)</f>
        <v>#N/A</v>
      </c>
      <c r="O2471" s="10" t="e">
        <f t="shared" si="38"/>
        <v>#N/A</v>
      </c>
      <c r="P2471" s="11" t="e">
        <f>VLOOKUP(C2471,DE_PARA!H:I,2,0)</f>
        <v>#N/A</v>
      </c>
      <c r="Q2471" s="11" t="e">
        <f>VLOOKUP(F2471,'BASE CONTATOS'!C:D,2,0)</f>
        <v>#N/A</v>
      </c>
    </row>
    <row r="2472" spans="2:17" hidden="1" x14ac:dyDescent="0.3">
      <c r="B2472">
        <f>CSV!M2471</f>
        <v>0</v>
      </c>
      <c r="C2472">
        <f>CSV!O2471</f>
        <v>0</v>
      </c>
      <c r="D2472" s="6">
        <f>CSV!P2471</f>
        <v>0</v>
      </c>
      <c r="F2472">
        <f>CSV!K2471</f>
        <v>0</v>
      </c>
      <c r="G2472">
        <f>CSV!L2471</f>
        <v>0</v>
      </c>
      <c r="H2472" t="str">
        <f>IFERROR(VLOOKUP(G2472,Sheet3!B:C,2,0),"")</f>
        <v/>
      </c>
      <c r="I2472">
        <v>3</v>
      </c>
      <c r="K2472" t="e">
        <f>VLOOKUP(G2472,Sheet3!B:E,4,0)</f>
        <v>#N/A</v>
      </c>
      <c r="O2472" s="10" t="e">
        <f t="shared" si="38"/>
        <v>#N/A</v>
      </c>
      <c r="P2472" s="11" t="e">
        <f>VLOOKUP(C2472,DE_PARA!H:I,2,0)</f>
        <v>#N/A</v>
      </c>
      <c r="Q2472" s="11" t="e">
        <f>VLOOKUP(F2472,'BASE CONTATOS'!C:D,2,0)</f>
        <v>#N/A</v>
      </c>
    </row>
    <row r="2473" spans="2:17" hidden="1" x14ac:dyDescent="0.3">
      <c r="B2473">
        <f>CSV!M2472</f>
        <v>0</v>
      </c>
      <c r="C2473">
        <f>CSV!O2472</f>
        <v>0</v>
      </c>
      <c r="D2473" s="6">
        <f>CSV!P2472</f>
        <v>0</v>
      </c>
      <c r="F2473">
        <f>CSV!K2472</f>
        <v>0</v>
      </c>
      <c r="G2473">
        <f>CSV!L2472</f>
        <v>0</v>
      </c>
      <c r="H2473" t="str">
        <f>IFERROR(VLOOKUP(G2473,Sheet3!B:C,2,0),"")</f>
        <v/>
      </c>
      <c r="I2473">
        <v>8</v>
      </c>
      <c r="K2473" t="e">
        <f>VLOOKUP(G2473,Sheet3!B:E,4,0)</f>
        <v>#N/A</v>
      </c>
      <c r="O2473" s="10" t="e">
        <f t="shared" si="38"/>
        <v>#N/A</v>
      </c>
      <c r="P2473" s="11" t="e">
        <f>VLOOKUP(C2473,DE_PARA!H:I,2,0)</f>
        <v>#N/A</v>
      </c>
      <c r="Q2473" s="11" t="e">
        <f>VLOOKUP(F2473,'BASE CONTATOS'!C:D,2,0)</f>
        <v>#N/A</v>
      </c>
    </row>
    <row r="2474" spans="2:17" hidden="1" x14ac:dyDescent="0.3">
      <c r="B2474">
        <f>CSV!M2473</f>
        <v>0</v>
      </c>
      <c r="C2474">
        <f>CSV!O2473</f>
        <v>0</v>
      </c>
      <c r="D2474" s="6">
        <f>CSV!P2473</f>
        <v>0</v>
      </c>
      <c r="F2474">
        <f>CSV!K2473</f>
        <v>0</v>
      </c>
      <c r="G2474">
        <f>CSV!L2473</f>
        <v>0</v>
      </c>
      <c r="H2474" t="str">
        <f>IFERROR(VLOOKUP(G2474,Sheet3!B:C,2,0),"")</f>
        <v/>
      </c>
      <c r="I2474">
        <v>7</v>
      </c>
      <c r="K2474" t="e">
        <f>VLOOKUP(G2474,Sheet3!B:E,4,0)</f>
        <v>#N/A</v>
      </c>
      <c r="O2474" s="10" t="e">
        <f t="shared" si="38"/>
        <v>#N/A</v>
      </c>
      <c r="P2474" s="11" t="e">
        <f>VLOOKUP(C2474,DE_PARA!H:I,2,0)</f>
        <v>#N/A</v>
      </c>
      <c r="Q2474" s="11" t="e">
        <f>VLOOKUP(F2474,'BASE CONTATOS'!C:D,2,0)</f>
        <v>#N/A</v>
      </c>
    </row>
    <row r="2475" spans="2:17" hidden="1" x14ac:dyDescent="0.3">
      <c r="B2475">
        <f>CSV!M2474</f>
        <v>0</v>
      </c>
      <c r="C2475">
        <f>CSV!O2474</f>
        <v>0</v>
      </c>
      <c r="D2475" s="6">
        <f>CSV!P2474</f>
        <v>0</v>
      </c>
      <c r="F2475">
        <f>CSV!K2474</f>
        <v>0</v>
      </c>
      <c r="G2475">
        <f>CSV!L2474</f>
        <v>0</v>
      </c>
      <c r="H2475" t="str">
        <f>IFERROR(VLOOKUP(G2475,Sheet3!B:C,2,0),"")</f>
        <v/>
      </c>
      <c r="I2475">
        <v>7</v>
      </c>
      <c r="K2475" t="e">
        <f>VLOOKUP(G2475,Sheet3!B:E,4,0)</f>
        <v>#N/A</v>
      </c>
      <c r="O2475" s="10" t="e">
        <f t="shared" si="38"/>
        <v>#N/A</v>
      </c>
      <c r="P2475" s="11" t="e">
        <f>VLOOKUP(C2475,DE_PARA!H:I,2,0)</f>
        <v>#N/A</v>
      </c>
      <c r="Q2475" s="11" t="e">
        <f>VLOOKUP(F2475,'BASE CONTATOS'!C:D,2,0)</f>
        <v>#N/A</v>
      </c>
    </row>
    <row r="2476" spans="2:17" hidden="1" x14ac:dyDescent="0.3">
      <c r="B2476">
        <f>CSV!M2475</f>
        <v>0</v>
      </c>
      <c r="C2476">
        <f>CSV!O2475</f>
        <v>0</v>
      </c>
      <c r="D2476" s="6">
        <f>CSV!P2475</f>
        <v>0</v>
      </c>
      <c r="F2476">
        <f>CSV!K2475</f>
        <v>0</v>
      </c>
      <c r="G2476">
        <f>CSV!L2475</f>
        <v>0</v>
      </c>
      <c r="H2476" t="str">
        <f>IFERROR(VLOOKUP(G2476,Sheet3!B:C,2,0),"")</f>
        <v/>
      </c>
      <c r="I2476">
        <v>4</v>
      </c>
      <c r="K2476" t="e">
        <f>VLOOKUP(G2476,Sheet3!B:E,4,0)</f>
        <v>#N/A</v>
      </c>
      <c r="O2476" s="10" t="e">
        <f t="shared" si="38"/>
        <v>#N/A</v>
      </c>
      <c r="P2476" s="11" t="e">
        <f>VLOOKUP(C2476,DE_PARA!H:I,2,0)</f>
        <v>#N/A</v>
      </c>
      <c r="Q2476" s="11" t="e">
        <f>VLOOKUP(F2476,'BASE CONTATOS'!C:D,2,0)</f>
        <v>#N/A</v>
      </c>
    </row>
    <row r="2477" spans="2:17" hidden="1" x14ac:dyDescent="0.3">
      <c r="B2477">
        <f>CSV!M2476</f>
        <v>0</v>
      </c>
      <c r="C2477">
        <f>CSV!O2476</f>
        <v>0</v>
      </c>
      <c r="D2477" s="6">
        <f>CSV!P2476</f>
        <v>0</v>
      </c>
      <c r="F2477">
        <f>CSV!K2476</f>
        <v>0</v>
      </c>
      <c r="G2477">
        <f>CSV!L2476</f>
        <v>0</v>
      </c>
      <c r="H2477" t="str">
        <f>IFERROR(VLOOKUP(G2477,Sheet3!B:C,2,0),"")</f>
        <v/>
      </c>
      <c r="I2477">
        <v>2</v>
      </c>
      <c r="K2477" t="e">
        <f>VLOOKUP(G2477,Sheet3!B:E,4,0)</f>
        <v>#N/A</v>
      </c>
      <c r="O2477" s="10" t="e">
        <f t="shared" si="38"/>
        <v>#N/A</v>
      </c>
      <c r="P2477" s="11" t="e">
        <f>VLOOKUP(C2477,DE_PARA!H:I,2,0)</f>
        <v>#N/A</v>
      </c>
      <c r="Q2477" s="11" t="e">
        <f>VLOOKUP(F2477,'BASE CONTATOS'!C:D,2,0)</f>
        <v>#N/A</v>
      </c>
    </row>
    <row r="2478" spans="2:17" hidden="1" x14ac:dyDescent="0.3">
      <c r="B2478">
        <f>CSV!M2477</f>
        <v>0</v>
      </c>
      <c r="C2478">
        <f>CSV!O2477</f>
        <v>0</v>
      </c>
      <c r="D2478" s="6">
        <f>CSV!P2477</f>
        <v>0</v>
      </c>
      <c r="F2478">
        <f>CSV!K2477</f>
        <v>0</v>
      </c>
      <c r="G2478">
        <f>CSV!L2477</f>
        <v>0</v>
      </c>
      <c r="H2478" t="str">
        <f>IFERROR(VLOOKUP(G2478,Sheet3!B:C,2,0),"")</f>
        <v/>
      </c>
      <c r="I2478">
        <v>1</v>
      </c>
      <c r="K2478" t="e">
        <f>VLOOKUP(G2478,Sheet3!B:E,4,0)</f>
        <v>#N/A</v>
      </c>
      <c r="O2478" s="10" t="e">
        <f t="shared" si="38"/>
        <v>#N/A</v>
      </c>
      <c r="P2478" s="11" t="e">
        <f>VLOOKUP(C2478,DE_PARA!H:I,2,0)</f>
        <v>#N/A</v>
      </c>
      <c r="Q2478" s="11" t="e">
        <f>VLOOKUP(F2478,'BASE CONTATOS'!C:D,2,0)</f>
        <v>#N/A</v>
      </c>
    </row>
    <row r="2479" spans="2:17" hidden="1" x14ac:dyDescent="0.3">
      <c r="B2479">
        <f>CSV!M2478</f>
        <v>0</v>
      </c>
      <c r="C2479">
        <f>CSV!O2478</f>
        <v>0</v>
      </c>
      <c r="D2479" s="6">
        <f>CSV!P2478</f>
        <v>0</v>
      </c>
      <c r="F2479">
        <f>CSV!K2478</f>
        <v>0</v>
      </c>
      <c r="G2479">
        <f>CSV!L2478</f>
        <v>0</v>
      </c>
      <c r="H2479" t="str">
        <f>IFERROR(VLOOKUP(G2479,Sheet3!B:C,2,0),"")</f>
        <v/>
      </c>
      <c r="I2479">
        <v>9</v>
      </c>
      <c r="K2479" t="e">
        <f>VLOOKUP(G2479,Sheet3!B:E,4,0)</f>
        <v>#N/A</v>
      </c>
      <c r="O2479" s="10" t="e">
        <f t="shared" si="38"/>
        <v>#N/A</v>
      </c>
      <c r="P2479" s="11" t="e">
        <f>VLOOKUP(C2479,DE_PARA!H:I,2,0)</f>
        <v>#N/A</v>
      </c>
      <c r="Q2479" s="11" t="e">
        <f>VLOOKUP(F2479,'BASE CONTATOS'!C:D,2,0)</f>
        <v>#N/A</v>
      </c>
    </row>
    <row r="2480" spans="2:17" hidden="1" x14ac:dyDescent="0.3">
      <c r="B2480">
        <f>CSV!M2479</f>
        <v>0</v>
      </c>
      <c r="C2480">
        <f>CSV!O2479</f>
        <v>0</v>
      </c>
      <c r="D2480" s="6">
        <f>CSV!P2479</f>
        <v>0</v>
      </c>
      <c r="F2480">
        <f>CSV!K2479</f>
        <v>0</v>
      </c>
      <c r="G2480">
        <f>CSV!L2479</f>
        <v>0</v>
      </c>
      <c r="H2480" t="str">
        <f>IFERROR(VLOOKUP(G2480,Sheet3!B:C,2,0),"")</f>
        <v/>
      </c>
      <c r="I2480">
        <v>4</v>
      </c>
      <c r="K2480" t="e">
        <f>VLOOKUP(G2480,Sheet3!B:E,4,0)</f>
        <v>#N/A</v>
      </c>
      <c r="O2480" s="10" t="e">
        <f t="shared" si="38"/>
        <v>#N/A</v>
      </c>
      <c r="P2480" s="11" t="e">
        <f>VLOOKUP(C2480,DE_PARA!H:I,2,0)</f>
        <v>#N/A</v>
      </c>
      <c r="Q2480" s="11" t="e">
        <f>VLOOKUP(F2480,'BASE CONTATOS'!C:D,2,0)</f>
        <v>#N/A</v>
      </c>
    </row>
    <row r="2481" spans="2:17" hidden="1" x14ac:dyDescent="0.3">
      <c r="B2481">
        <f>CSV!M2480</f>
        <v>0</v>
      </c>
      <c r="C2481">
        <f>CSV!O2480</f>
        <v>0</v>
      </c>
      <c r="D2481" s="6">
        <f>CSV!P2480</f>
        <v>0</v>
      </c>
      <c r="F2481">
        <f>CSV!K2480</f>
        <v>0</v>
      </c>
      <c r="G2481">
        <f>CSV!L2480</f>
        <v>0</v>
      </c>
      <c r="H2481" t="str">
        <f>IFERROR(VLOOKUP(G2481,Sheet3!B:C,2,0),"")</f>
        <v/>
      </c>
      <c r="I2481">
        <v>5</v>
      </c>
      <c r="K2481" t="e">
        <f>VLOOKUP(G2481,Sheet3!B:E,4,0)</f>
        <v>#N/A</v>
      </c>
      <c r="O2481" s="10" t="e">
        <f t="shared" si="38"/>
        <v>#N/A</v>
      </c>
      <c r="P2481" s="11" t="e">
        <f>VLOOKUP(C2481,DE_PARA!H:I,2,0)</f>
        <v>#N/A</v>
      </c>
      <c r="Q2481" s="11" t="e">
        <f>VLOOKUP(F2481,'BASE CONTATOS'!C:D,2,0)</f>
        <v>#N/A</v>
      </c>
    </row>
    <row r="2482" spans="2:17" hidden="1" x14ac:dyDescent="0.3">
      <c r="B2482">
        <f>CSV!M2481</f>
        <v>0</v>
      </c>
      <c r="C2482">
        <f>CSV!O2481</f>
        <v>0</v>
      </c>
      <c r="D2482" s="6">
        <f>CSV!P2481</f>
        <v>0</v>
      </c>
      <c r="F2482">
        <f>CSV!K2481</f>
        <v>0</v>
      </c>
      <c r="G2482">
        <f>CSV!L2481</f>
        <v>0</v>
      </c>
      <c r="H2482" t="str">
        <f>IFERROR(VLOOKUP(G2482,Sheet3!B:C,2,0),"")</f>
        <v/>
      </c>
      <c r="I2482">
        <v>8</v>
      </c>
      <c r="K2482" t="e">
        <f>VLOOKUP(G2482,Sheet3!B:E,4,0)</f>
        <v>#N/A</v>
      </c>
      <c r="O2482" s="10" t="e">
        <f t="shared" si="38"/>
        <v>#N/A</v>
      </c>
      <c r="P2482" s="11" t="e">
        <f>VLOOKUP(C2482,DE_PARA!H:I,2,0)</f>
        <v>#N/A</v>
      </c>
      <c r="Q2482" s="11" t="e">
        <f>VLOOKUP(F2482,'BASE CONTATOS'!C:D,2,0)</f>
        <v>#N/A</v>
      </c>
    </row>
    <row r="2483" spans="2:17" hidden="1" x14ac:dyDescent="0.3">
      <c r="B2483">
        <f>CSV!M2482</f>
        <v>0</v>
      </c>
      <c r="C2483">
        <f>CSV!O2482</f>
        <v>0</v>
      </c>
      <c r="D2483" s="6">
        <f>CSV!P2482</f>
        <v>0</v>
      </c>
      <c r="F2483">
        <f>CSV!K2482</f>
        <v>0</v>
      </c>
      <c r="G2483">
        <f>CSV!L2482</f>
        <v>0</v>
      </c>
      <c r="H2483" t="str">
        <f>IFERROR(VLOOKUP(G2483,Sheet3!B:C,2,0),"")</f>
        <v/>
      </c>
      <c r="I2483">
        <v>7</v>
      </c>
      <c r="K2483" t="e">
        <f>VLOOKUP(G2483,Sheet3!B:E,4,0)</f>
        <v>#N/A</v>
      </c>
      <c r="O2483" s="10" t="e">
        <f t="shared" si="38"/>
        <v>#N/A</v>
      </c>
      <c r="P2483" s="11" t="e">
        <f>VLOOKUP(C2483,DE_PARA!H:I,2,0)</f>
        <v>#N/A</v>
      </c>
      <c r="Q2483" s="11" t="e">
        <f>VLOOKUP(F2483,'BASE CONTATOS'!C:D,2,0)</f>
        <v>#N/A</v>
      </c>
    </row>
    <row r="2484" spans="2:17" hidden="1" x14ac:dyDescent="0.3">
      <c r="B2484">
        <f>CSV!M2483</f>
        <v>0</v>
      </c>
      <c r="C2484">
        <f>CSV!O2483</f>
        <v>0</v>
      </c>
      <c r="D2484" s="6">
        <f>CSV!P2483</f>
        <v>0</v>
      </c>
      <c r="F2484">
        <f>CSV!K2483</f>
        <v>0</v>
      </c>
      <c r="G2484">
        <f>CSV!L2483</f>
        <v>0</v>
      </c>
      <c r="H2484" t="str">
        <f>IFERROR(VLOOKUP(G2484,Sheet3!B:C,2,0),"")</f>
        <v/>
      </c>
      <c r="I2484">
        <v>6</v>
      </c>
      <c r="K2484" t="e">
        <f>VLOOKUP(G2484,Sheet3!B:E,4,0)</f>
        <v>#N/A</v>
      </c>
      <c r="O2484" s="10" t="e">
        <f t="shared" si="38"/>
        <v>#N/A</v>
      </c>
      <c r="P2484" s="11" t="e">
        <f>VLOOKUP(C2484,DE_PARA!H:I,2,0)</f>
        <v>#N/A</v>
      </c>
      <c r="Q2484" s="11" t="e">
        <f>VLOOKUP(F2484,'BASE CONTATOS'!C:D,2,0)</f>
        <v>#N/A</v>
      </c>
    </row>
    <row r="2485" spans="2:17" hidden="1" x14ac:dyDescent="0.3">
      <c r="B2485">
        <f>CSV!M2484</f>
        <v>0</v>
      </c>
      <c r="C2485">
        <f>CSV!O2484</f>
        <v>0</v>
      </c>
      <c r="D2485" s="6">
        <f>CSV!P2484</f>
        <v>0</v>
      </c>
      <c r="F2485">
        <f>CSV!K2484</f>
        <v>0</v>
      </c>
      <c r="G2485">
        <f>CSV!L2484</f>
        <v>0</v>
      </c>
      <c r="H2485" t="str">
        <f>IFERROR(VLOOKUP(G2485,Sheet3!B:C,2,0),"")</f>
        <v/>
      </c>
      <c r="I2485">
        <v>2</v>
      </c>
      <c r="K2485" t="e">
        <f>VLOOKUP(G2485,Sheet3!B:E,4,0)</f>
        <v>#N/A</v>
      </c>
      <c r="O2485" s="10" t="e">
        <f t="shared" si="38"/>
        <v>#N/A</v>
      </c>
      <c r="P2485" s="11" t="e">
        <f>VLOOKUP(C2485,DE_PARA!H:I,2,0)</f>
        <v>#N/A</v>
      </c>
      <c r="Q2485" s="11" t="e">
        <f>VLOOKUP(F2485,'BASE CONTATOS'!C:D,2,0)</f>
        <v>#N/A</v>
      </c>
    </row>
    <row r="2486" spans="2:17" hidden="1" x14ac:dyDescent="0.3">
      <c r="B2486">
        <f>CSV!M2485</f>
        <v>0</v>
      </c>
      <c r="C2486">
        <f>CSV!O2485</f>
        <v>0</v>
      </c>
      <c r="D2486" s="6">
        <f>CSV!P2485</f>
        <v>0</v>
      </c>
      <c r="F2486">
        <f>CSV!K2485</f>
        <v>0</v>
      </c>
      <c r="G2486">
        <f>CSV!L2485</f>
        <v>0</v>
      </c>
      <c r="H2486" t="str">
        <f>IFERROR(VLOOKUP(G2486,Sheet3!B:C,2,0),"")</f>
        <v/>
      </c>
      <c r="I2486">
        <v>4</v>
      </c>
      <c r="K2486" t="e">
        <f>VLOOKUP(G2486,Sheet3!B:E,4,0)</f>
        <v>#N/A</v>
      </c>
      <c r="O2486" s="10" t="e">
        <f t="shared" si="38"/>
        <v>#N/A</v>
      </c>
      <c r="P2486" s="11" t="e">
        <f>VLOOKUP(C2486,DE_PARA!H:I,2,0)</f>
        <v>#N/A</v>
      </c>
      <c r="Q2486" s="11" t="e">
        <f>VLOOKUP(F2486,'BASE CONTATOS'!C:D,2,0)</f>
        <v>#N/A</v>
      </c>
    </row>
    <row r="2487" spans="2:17" hidden="1" x14ac:dyDescent="0.3">
      <c r="B2487">
        <f>CSV!M2486</f>
        <v>0</v>
      </c>
      <c r="C2487">
        <f>CSV!O2486</f>
        <v>0</v>
      </c>
      <c r="D2487" s="6">
        <f>CSV!P2486</f>
        <v>0</v>
      </c>
      <c r="F2487">
        <f>CSV!K2486</f>
        <v>0</v>
      </c>
      <c r="G2487">
        <f>CSV!L2486</f>
        <v>0</v>
      </c>
      <c r="H2487" t="str">
        <f>IFERROR(VLOOKUP(G2487,Sheet3!B:C,2,0),"")</f>
        <v/>
      </c>
      <c r="I2487">
        <v>7</v>
      </c>
      <c r="K2487" t="e">
        <f>VLOOKUP(G2487,Sheet3!B:E,4,0)</f>
        <v>#N/A</v>
      </c>
      <c r="O2487" s="10" t="e">
        <f t="shared" si="38"/>
        <v>#N/A</v>
      </c>
      <c r="P2487" s="11" t="e">
        <f>VLOOKUP(C2487,DE_PARA!H:I,2,0)</f>
        <v>#N/A</v>
      </c>
      <c r="Q2487" s="11" t="e">
        <f>VLOOKUP(F2487,'BASE CONTATOS'!C:D,2,0)</f>
        <v>#N/A</v>
      </c>
    </row>
    <row r="2488" spans="2:17" hidden="1" x14ac:dyDescent="0.3">
      <c r="B2488">
        <f>CSV!M2487</f>
        <v>0</v>
      </c>
      <c r="C2488">
        <f>CSV!O2487</f>
        <v>0</v>
      </c>
      <c r="D2488" s="6">
        <f>CSV!P2487</f>
        <v>0</v>
      </c>
      <c r="F2488">
        <f>CSV!K2487</f>
        <v>0</v>
      </c>
      <c r="G2488">
        <f>CSV!L2487</f>
        <v>0</v>
      </c>
      <c r="H2488" t="str">
        <f>IFERROR(VLOOKUP(G2488,Sheet3!B:C,2,0),"")</f>
        <v/>
      </c>
      <c r="I2488">
        <v>3</v>
      </c>
      <c r="K2488" t="e">
        <f>VLOOKUP(G2488,Sheet3!B:E,4,0)</f>
        <v>#N/A</v>
      </c>
      <c r="O2488" s="10" t="e">
        <f t="shared" si="38"/>
        <v>#N/A</v>
      </c>
      <c r="P2488" s="11" t="e">
        <f>VLOOKUP(C2488,DE_PARA!H:I,2,0)</f>
        <v>#N/A</v>
      </c>
      <c r="Q2488" s="11" t="e">
        <f>VLOOKUP(F2488,'BASE CONTATOS'!C:D,2,0)</f>
        <v>#N/A</v>
      </c>
    </row>
    <row r="2489" spans="2:17" hidden="1" x14ac:dyDescent="0.3">
      <c r="B2489">
        <f>CSV!M2488</f>
        <v>0</v>
      </c>
      <c r="C2489">
        <f>CSV!O2488</f>
        <v>0</v>
      </c>
      <c r="D2489" s="6">
        <f>CSV!P2488</f>
        <v>0</v>
      </c>
      <c r="F2489">
        <f>CSV!K2488</f>
        <v>0</v>
      </c>
      <c r="G2489">
        <f>CSV!L2488</f>
        <v>0</v>
      </c>
      <c r="H2489" t="str">
        <f>IFERROR(VLOOKUP(G2489,Sheet3!B:C,2,0),"")</f>
        <v/>
      </c>
      <c r="I2489">
        <v>7</v>
      </c>
      <c r="K2489" t="e">
        <f>VLOOKUP(G2489,Sheet3!B:E,4,0)</f>
        <v>#N/A</v>
      </c>
      <c r="O2489" s="10" t="e">
        <f t="shared" si="38"/>
        <v>#N/A</v>
      </c>
      <c r="P2489" s="11" t="e">
        <f>VLOOKUP(C2489,DE_PARA!H:I,2,0)</f>
        <v>#N/A</v>
      </c>
      <c r="Q2489" s="11" t="e">
        <f>VLOOKUP(F2489,'BASE CONTATOS'!C:D,2,0)</f>
        <v>#N/A</v>
      </c>
    </row>
    <row r="2490" spans="2:17" hidden="1" x14ac:dyDescent="0.3">
      <c r="B2490">
        <f>CSV!M2489</f>
        <v>0</v>
      </c>
      <c r="C2490">
        <f>CSV!O2489</f>
        <v>0</v>
      </c>
      <c r="D2490" s="6">
        <f>CSV!P2489</f>
        <v>0</v>
      </c>
      <c r="F2490">
        <f>CSV!K2489</f>
        <v>0</v>
      </c>
      <c r="G2490">
        <f>CSV!L2489</f>
        <v>0</v>
      </c>
      <c r="H2490" t="str">
        <f>IFERROR(VLOOKUP(G2490,Sheet3!B:C,2,0),"")</f>
        <v/>
      </c>
      <c r="I2490">
        <v>7</v>
      </c>
      <c r="K2490" t="e">
        <f>VLOOKUP(G2490,Sheet3!B:E,4,0)</f>
        <v>#N/A</v>
      </c>
      <c r="O2490" s="10" t="e">
        <f t="shared" si="38"/>
        <v>#N/A</v>
      </c>
      <c r="P2490" s="11" t="e">
        <f>VLOOKUP(C2490,DE_PARA!H:I,2,0)</f>
        <v>#N/A</v>
      </c>
      <c r="Q2490" s="11" t="e">
        <f>VLOOKUP(F2490,'BASE CONTATOS'!C:D,2,0)</f>
        <v>#N/A</v>
      </c>
    </row>
    <row r="2491" spans="2:17" hidden="1" x14ac:dyDescent="0.3">
      <c r="B2491">
        <f>CSV!M2490</f>
        <v>0</v>
      </c>
      <c r="C2491">
        <f>CSV!O2490</f>
        <v>0</v>
      </c>
      <c r="D2491" s="6">
        <f>CSV!P2490</f>
        <v>0</v>
      </c>
      <c r="F2491">
        <f>CSV!K2490</f>
        <v>0</v>
      </c>
      <c r="G2491">
        <f>CSV!L2490</f>
        <v>0</v>
      </c>
      <c r="H2491" t="str">
        <f>IFERROR(VLOOKUP(G2491,Sheet3!B:C,2,0),"")</f>
        <v/>
      </c>
      <c r="I2491">
        <v>9</v>
      </c>
      <c r="K2491" t="e">
        <f>VLOOKUP(G2491,Sheet3!B:E,4,0)</f>
        <v>#N/A</v>
      </c>
      <c r="O2491" s="10" t="e">
        <f t="shared" si="38"/>
        <v>#N/A</v>
      </c>
      <c r="P2491" s="11" t="e">
        <f>VLOOKUP(C2491,DE_PARA!H:I,2,0)</f>
        <v>#N/A</v>
      </c>
      <c r="Q2491" s="11" t="e">
        <f>VLOOKUP(F2491,'BASE CONTATOS'!C:D,2,0)</f>
        <v>#N/A</v>
      </c>
    </row>
    <row r="2492" spans="2:17" hidden="1" x14ac:dyDescent="0.3">
      <c r="B2492">
        <f>CSV!M2491</f>
        <v>0</v>
      </c>
      <c r="C2492">
        <f>CSV!O2491</f>
        <v>0</v>
      </c>
      <c r="D2492" s="6">
        <f>CSV!P2491</f>
        <v>0</v>
      </c>
      <c r="F2492">
        <f>CSV!K2491</f>
        <v>0</v>
      </c>
      <c r="G2492">
        <f>CSV!L2491</f>
        <v>0</v>
      </c>
      <c r="H2492" t="str">
        <f>IFERROR(VLOOKUP(G2492,Sheet3!B:C,2,0),"")</f>
        <v/>
      </c>
      <c r="I2492">
        <v>6</v>
      </c>
      <c r="K2492" t="e">
        <f>VLOOKUP(G2492,Sheet3!B:E,4,0)</f>
        <v>#N/A</v>
      </c>
      <c r="O2492" s="10" t="e">
        <f t="shared" si="38"/>
        <v>#N/A</v>
      </c>
      <c r="P2492" s="11" t="e">
        <f>VLOOKUP(C2492,DE_PARA!H:I,2,0)</f>
        <v>#N/A</v>
      </c>
      <c r="Q2492" s="11" t="e">
        <f>VLOOKUP(F2492,'BASE CONTATOS'!C:D,2,0)</f>
        <v>#N/A</v>
      </c>
    </row>
    <row r="2493" spans="2:17" hidden="1" x14ac:dyDescent="0.3">
      <c r="B2493">
        <f>CSV!M2492</f>
        <v>0</v>
      </c>
      <c r="C2493">
        <f>CSV!O2492</f>
        <v>0</v>
      </c>
      <c r="D2493" s="6">
        <f>CSV!P2492</f>
        <v>0</v>
      </c>
      <c r="F2493">
        <f>CSV!K2492</f>
        <v>0</v>
      </c>
      <c r="G2493">
        <f>CSV!L2492</f>
        <v>0</v>
      </c>
      <c r="H2493" t="str">
        <f>IFERROR(VLOOKUP(G2493,Sheet3!B:C,2,0),"")</f>
        <v/>
      </c>
      <c r="I2493">
        <v>6</v>
      </c>
      <c r="K2493" t="e">
        <f>VLOOKUP(G2493,Sheet3!B:E,4,0)</f>
        <v>#N/A</v>
      </c>
      <c r="O2493" s="10" t="e">
        <f t="shared" si="38"/>
        <v>#N/A</v>
      </c>
      <c r="P2493" s="11" t="e">
        <f>VLOOKUP(C2493,DE_PARA!H:I,2,0)</f>
        <v>#N/A</v>
      </c>
      <c r="Q2493" s="11" t="e">
        <f>VLOOKUP(F2493,'BASE CONTATOS'!C:D,2,0)</f>
        <v>#N/A</v>
      </c>
    </row>
    <row r="2494" spans="2:17" hidden="1" x14ac:dyDescent="0.3">
      <c r="B2494">
        <f>CSV!M2493</f>
        <v>0</v>
      </c>
      <c r="C2494">
        <f>CSV!O2493</f>
        <v>0</v>
      </c>
      <c r="D2494" s="6">
        <f>CSV!P2493</f>
        <v>0</v>
      </c>
      <c r="F2494">
        <f>CSV!K2493</f>
        <v>0</v>
      </c>
      <c r="G2494">
        <f>CSV!L2493</f>
        <v>0</v>
      </c>
      <c r="H2494" t="str">
        <f>IFERROR(VLOOKUP(G2494,Sheet3!B:C,2,0),"")</f>
        <v/>
      </c>
      <c r="I2494">
        <v>3</v>
      </c>
      <c r="K2494" t="e">
        <f>VLOOKUP(G2494,Sheet3!B:E,4,0)</f>
        <v>#N/A</v>
      </c>
      <c r="O2494" s="10" t="e">
        <f t="shared" si="38"/>
        <v>#N/A</v>
      </c>
      <c r="P2494" s="11" t="e">
        <f>VLOOKUP(C2494,DE_PARA!H:I,2,0)</f>
        <v>#N/A</v>
      </c>
      <c r="Q2494" s="11" t="e">
        <f>VLOOKUP(F2494,'BASE CONTATOS'!C:D,2,0)</f>
        <v>#N/A</v>
      </c>
    </row>
    <row r="2495" spans="2:17" hidden="1" x14ac:dyDescent="0.3">
      <c r="B2495">
        <f>CSV!M2494</f>
        <v>0</v>
      </c>
      <c r="C2495">
        <f>CSV!O2494</f>
        <v>0</v>
      </c>
      <c r="D2495" s="6">
        <f>CSV!P2494</f>
        <v>0</v>
      </c>
      <c r="F2495">
        <f>CSV!K2494</f>
        <v>0</v>
      </c>
      <c r="G2495">
        <f>CSV!L2494</f>
        <v>0</v>
      </c>
      <c r="H2495" t="str">
        <f>IFERROR(VLOOKUP(G2495,Sheet3!B:C,2,0),"")</f>
        <v/>
      </c>
      <c r="I2495">
        <v>2</v>
      </c>
      <c r="K2495" t="e">
        <f>VLOOKUP(G2495,Sheet3!B:E,4,0)</f>
        <v>#N/A</v>
      </c>
      <c r="O2495" s="10" t="e">
        <f t="shared" si="38"/>
        <v>#N/A</v>
      </c>
      <c r="P2495" s="11" t="e">
        <f>VLOOKUP(C2495,DE_PARA!H:I,2,0)</f>
        <v>#N/A</v>
      </c>
      <c r="Q2495" s="11" t="e">
        <f>VLOOKUP(F2495,'BASE CONTATOS'!C:D,2,0)</f>
        <v>#N/A</v>
      </c>
    </row>
    <row r="2496" spans="2:17" hidden="1" x14ac:dyDescent="0.3">
      <c r="B2496">
        <f>CSV!M2495</f>
        <v>0</v>
      </c>
      <c r="C2496">
        <f>CSV!O2495</f>
        <v>0</v>
      </c>
      <c r="D2496" s="6">
        <f>CSV!P2495</f>
        <v>0</v>
      </c>
      <c r="F2496">
        <f>CSV!K2495</f>
        <v>0</v>
      </c>
      <c r="G2496">
        <f>CSV!L2495</f>
        <v>0</v>
      </c>
      <c r="H2496" t="str">
        <f>IFERROR(VLOOKUP(G2496,Sheet3!B:C,2,0),"")</f>
        <v/>
      </c>
      <c r="I2496">
        <v>5</v>
      </c>
      <c r="K2496" t="e">
        <f>VLOOKUP(G2496,Sheet3!B:E,4,0)</f>
        <v>#N/A</v>
      </c>
      <c r="O2496" s="10" t="e">
        <f t="shared" si="38"/>
        <v>#N/A</v>
      </c>
      <c r="P2496" s="11" t="e">
        <f>VLOOKUP(C2496,DE_PARA!H:I,2,0)</f>
        <v>#N/A</v>
      </c>
      <c r="Q2496" s="11" t="e">
        <f>VLOOKUP(F2496,'BASE CONTATOS'!C:D,2,0)</f>
        <v>#N/A</v>
      </c>
    </row>
    <row r="2497" spans="2:17" hidden="1" x14ac:dyDescent="0.3">
      <c r="B2497">
        <f>CSV!M2496</f>
        <v>0</v>
      </c>
      <c r="C2497">
        <f>CSV!O2496</f>
        <v>0</v>
      </c>
      <c r="D2497" s="6">
        <f>CSV!P2496</f>
        <v>0</v>
      </c>
      <c r="F2497">
        <f>CSV!K2496</f>
        <v>0</v>
      </c>
      <c r="G2497">
        <f>CSV!L2496</f>
        <v>0</v>
      </c>
      <c r="H2497" t="str">
        <f>IFERROR(VLOOKUP(G2497,Sheet3!B:C,2,0),"")</f>
        <v/>
      </c>
      <c r="I2497">
        <v>2</v>
      </c>
      <c r="K2497" t="e">
        <f>VLOOKUP(G2497,Sheet3!B:E,4,0)</f>
        <v>#N/A</v>
      </c>
      <c r="O2497" s="10" t="e">
        <f t="shared" si="38"/>
        <v>#N/A</v>
      </c>
      <c r="P2497" s="11" t="e">
        <f>VLOOKUP(C2497,DE_PARA!H:I,2,0)</f>
        <v>#N/A</v>
      </c>
      <c r="Q2497" s="11" t="e">
        <f>VLOOKUP(F2497,'BASE CONTATOS'!C:D,2,0)</f>
        <v>#N/A</v>
      </c>
    </row>
    <row r="2498" spans="2:17" hidden="1" x14ac:dyDescent="0.3">
      <c r="B2498">
        <f>CSV!M2497</f>
        <v>0</v>
      </c>
      <c r="C2498">
        <f>CSV!O2497</f>
        <v>0</v>
      </c>
      <c r="D2498" s="6">
        <f>CSV!P2497</f>
        <v>0</v>
      </c>
      <c r="F2498">
        <f>CSV!K2497</f>
        <v>0</v>
      </c>
      <c r="G2498">
        <f>CSV!L2497</f>
        <v>0</v>
      </c>
      <c r="H2498" t="str">
        <f>IFERROR(VLOOKUP(G2498,Sheet3!B:C,2,0),"")</f>
        <v/>
      </c>
      <c r="I2498">
        <v>1</v>
      </c>
      <c r="K2498" t="e">
        <f>VLOOKUP(G2498,Sheet3!B:E,4,0)</f>
        <v>#N/A</v>
      </c>
      <c r="O2498" s="10" t="e">
        <f t="shared" si="38"/>
        <v>#N/A</v>
      </c>
      <c r="P2498" s="11" t="e">
        <f>VLOOKUP(C2498,DE_PARA!H:I,2,0)</f>
        <v>#N/A</v>
      </c>
      <c r="Q2498" s="11" t="e">
        <f>VLOOKUP(F2498,'BASE CONTATOS'!C:D,2,0)</f>
        <v>#N/A</v>
      </c>
    </row>
    <row r="2499" spans="2:17" hidden="1" x14ac:dyDescent="0.3">
      <c r="B2499">
        <f>CSV!M2498</f>
        <v>0</v>
      </c>
      <c r="C2499">
        <f>CSV!O2498</f>
        <v>0</v>
      </c>
      <c r="D2499" s="6">
        <f>CSV!P2498</f>
        <v>0</v>
      </c>
      <c r="F2499">
        <f>CSV!K2498</f>
        <v>0</v>
      </c>
      <c r="G2499">
        <f>CSV!L2498</f>
        <v>0</v>
      </c>
      <c r="H2499" t="str">
        <f>IFERROR(VLOOKUP(G2499,Sheet3!B:C,2,0),"")</f>
        <v/>
      </c>
      <c r="I2499">
        <v>6</v>
      </c>
      <c r="K2499" t="e">
        <f>VLOOKUP(G2499,Sheet3!B:E,4,0)</f>
        <v>#N/A</v>
      </c>
      <c r="O2499" s="10" t="e">
        <f t="shared" ref="O2499:O2562" si="39">IF(K2499&gt;0,K2499,"PENDENTE")</f>
        <v>#N/A</v>
      </c>
      <c r="P2499" s="11" t="e">
        <f>VLOOKUP(C2499,DE_PARA!H:I,2,0)</f>
        <v>#N/A</v>
      </c>
      <c r="Q2499" s="11" t="e">
        <f>VLOOKUP(F2499,'BASE CONTATOS'!C:D,2,0)</f>
        <v>#N/A</v>
      </c>
    </row>
    <row r="2500" spans="2:17" hidden="1" x14ac:dyDescent="0.3">
      <c r="B2500">
        <f>CSV!M2499</f>
        <v>0</v>
      </c>
      <c r="C2500">
        <f>CSV!O2499</f>
        <v>0</v>
      </c>
      <c r="D2500" s="6">
        <f>CSV!P2499</f>
        <v>0</v>
      </c>
      <c r="F2500">
        <f>CSV!K2499</f>
        <v>0</v>
      </c>
      <c r="G2500">
        <f>CSV!L2499</f>
        <v>0</v>
      </c>
      <c r="H2500" t="str">
        <f>IFERROR(VLOOKUP(G2500,Sheet3!B:C,2,0),"")</f>
        <v/>
      </c>
      <c r="I2500">
        <v>1</v>
      </c>
      <c r="K2500" t="e">
        <f>VLOOKUP(G2500,Sheet3!B:E,4,0)</f>
        <v>#N/A</v>
      </c>
      <c r="O2500" s="10" t="e">
        <f t="shared" si="39"/>
        <v>#N/A</v>
      </c>
      <c r="P2500" s="11" t="e">
        <f>VLOOKUP(C2500,DE_PARA!H:I,2,0)</f>
        <v>#N/A</v>
      </c>
      <c r="Q2500" s="11" t="e">
        <f>VLOOKUP(F2500,'BASE CONTATOS'!C:D,2,0)</f>
        <v>#N/A</v>
      </c>
    </row>
    <row r="2501" spans="2:17" hidden="1" x14ac:dyDescent="0.3">
      <c r="B2501">
        <f>CSV!M2500</f>
        <v>0</v>
      </c>
      <c r="C2501">
        <f>CSV!O2500</f>
        <v>0</v>
      </c>
      <c r="D2501" s="6">
        <f>CSV!P2500</f>
        <v>0</v>
      </c>
      <c r="F2501">
        <f>CSV!K2500</f>
        <v>0</v>
      </c>
      <c r="G2501">
        <f>CSV!L2500</f>
        <v>0</v>
      </c>
      <c r="H2501" t="str">
        <f>IFERROR(VLOOKUP(G2501,Sheet3!B:C,2,0),"")</f>
        <v/>
      </c>
      <c r="I2501">
        <v>2</v>
      </c>
      <c r="K2501" t="e">
        <f>VLOOKUP(G2501,Sheet3!B:E,4,0)</f>
        <v>#N/A</v>
      </c>
      <c r="O2501" s="10" t="e">
        <f t="shared" si="39"/>
        <v>#N/A</v>
      </c>
      <c r="P2501" s="11" t="e">
        <f>VLOOKUP(C2501,DE_PARA!H:I,2,0)</f>
        <v>#N/A</v>
      </c>
      <c r="Q2501" s="11" t="e">
        <f>VLOOKUP(F2501,'BASE CONTATOS'!C:D,2,0)</f>
        <v>#N/A</v>
      </c>
    </row>
    <row r="2502" spans="2:17" hidden="1" x14ac:dyDescent="0.3">
      <c r="B2502">
        <f>CSV!M2501</f>
        <v>0</v>
      </c>
      <c r="C2502">
        <f>CSV!O2501</f>
        <v>0</v>
      </c>
      <c r="D2502" s="6">
        <f>CSV!P2501</f>
        <v>0</v>
      </c>
      <c r="F2502">
        <f>CSV!K2501</f>
        <v>0</v>
      </c>
      <c r="G2502">
        <f>CSV!L2501</f>
        <v>0</v>
      </c>
      <c r="H2502" t="str">
        <f>IFERROR(VLOOKUP(G2502,Sheet3!B:C,2,0),"")</f>
        <v/>
      </c>
      <c r="I2502">
        <v>3</v>
      </c>
      <c r="K2502" t="e">
        <f>VLOOKUP(G2502,Sheet3!B:E,4,0)</f>
        <v>#N/A</v>
      </c>
      <c r="O2502" s="10" t="e">
        <f t="shared" si="39"/>
        <v>#N/A</v>
      </c>
      <c r="P2502" s="11" t="e">
        <f>VLOOKUP(C2502,DE_PARA!H:I,2,0)</f>
        <v>#N/A</v>
      </c>
      <c r="Q2502" s="11" t="e">
        <f>VLOOKUP(F2502,'BASE CONTATOS'!C:D,2,0)</f>
        <v>#N/A</v>
      </c>
    </row>
    <row r="2503" spans="2:17" hidden="1" x14ac:dyDescent="0.3">
      <c r="B2503">
        <f>CSV!M2502</f>
        <v>0</v>
      </c>
      <c r="C2503">
        <f>CSV!O2502</f>
        <v>0</v>
      </c>
      <c r="D2503" s="6">
        <f>CSV!P2502</f>
        <v>0</v>
      </c>
      <c r="F2503">
        <f>CSV!K2502</f>
        <v>0</v>
      </c>
      <c r="G2503">
        <f>CSV!L2502</f>
        <v>0</v>
      </c>
      <c r="H2503" t="str">
        <f>IFERROR(VLOOKUP(G2503,Sheet3!B:C,2,0),"")</f>
        <v/>
      </c>
      <c r="I2503">
        <v>4</v>
      </c>
      <c r="K2503" t="e">
        <f>VLOOKUP(G2503,Sheet3!B:E,4,0)</f>
        <v>#N/A</v>
      </c>
      <c r="O2503" s="10" t="e">
        <f t="shared" si="39"/>
        <v>#N/A</v>
      </c>
      <c r="P2503" s="11" t="e">
        <f>VLOOKUP(C2503,DE_PARA!H:I,2,0)</f>
        <v>#N/A</v>
      </c>
      <c r="Q2503" s="11" t="e">
        <f>VLOOKUP(F2503,'BASE CONTATOS'!C:D,2,0)</f>
        <v>#N/A</v>
      </c>
    </row>
    <row r="2504" spans="2:17" hidden="1" x14ac:dyDescent="0.3">
      <c r="B2504">
        <f>CSV!M2503</f>
        <v>0</v>
      </c>
      <c r="C2504">
        <f>CSV!O2503</f>
        <v>0</v>
      </c>
      <c r="D2504" s="6">
        <f>CSV!P2503</f>
        <v>0</v>
      </c>
      <c r="F2504">
        <f>CSV!K2503</f>
        <v>0</v>
      </c>
      <c r="G2504">
        <f>CSV!L2503</f>
        <v>0</v>
      </c>
      <c r="H2504" t="str">
        <f>IFERROR(VLOOKUP(G2504,Sheet3!B:C,2,0),"")</f>
        <v/>
      </c>
      <c r="I2504">
        <v>5</v>
      </c>
      <c r="K2504" t="e">
        <f>VLOOKUP(G2504,Sheet3!B:E,4,0)</f>
        <v>#N/A</v>
      </c>
      <c r="O2504" s="10" t="e">
        <f t="shared" si="39"/>
        <v>#N/A</v>
      </c>
      <c r="P2504" s="11" t="e">
        <f>VLOOKUP(C2504,DE_PARA!H:I,2,0)</f>
        <v>#N/A</v>
      </c>
      <c r="Q2504" s="11" t="e">
        <f>VLOOKUP(F2504,'BASE CONTATOS'!C:D,2,0)</f>
        <v>#N/A</v>
      </c>
    </row>
    <row r="2505" spans="2:17" hidden="1" x14ac:dyDescent="0.3">
      <c r="B2505">
        <f>CSV!M2504</f>
        <v>0</v>
      </c>
      <c r="C2505">
        <f>CSV!O2504</f>
        <v>0</v>
      </c>
      <c r="D2505" s="6">
        <f>CSV!P2504</f>
        <v>0</v>
      </c>
      <c r="F2505">
        <f>CSV!K2504</f>
        <v>0</v>
      </c>
      <c r="G2505">
        <f>CSV!L2504</f>
        <v>0</v>
      </c>
      <c r="H2505" t="str">
        <f>IFERROR(VLOOKUP(G2505,Sheet3!B:C,2,0),"")</f>
        <v/>
      </c>
      <c r="I2505">
        <v>2</v>
      </c>
      <c r="K2505" t="e">
        <f>VLOOKUP(G2505,Sheet3!B:E,4,0)</f>
        <v>#N/A</v>
      </c>
      <c r="O2505" s="10" t="e">
        <f t="shared" si="39"/>
        <v>#N/A</v>
      </c>
      <c r="P2505" s="11" t="e">
        <f>VLOOKUP(C2505,DE_PARA!H:I,2,0)</f>
        <v>#N/A</v>
      </c>
      <c r="Q2505" s="11" t="e">
        <f>VLOOKUP(F2505,'BASE CONTATOS'!C:D,2,0)</f>
        <v>#N/A</v>
      </c>
    </row>
    <row r="2506" spans="2:17" hidden="1" x14ac:dyDescent="0.3">
      <c r="B2506">
        <f>CSV!M2505</f>
        <v>0</v>
      </c>
      <c r="C2506">
        <f>CSV!O2505</f>
        <v>0</v>
      </c>
      <c r="D2506" s="6">
        <f>CSV!P2505</f>
        <v>0</v>
      </c>
      <c r="F2506">
        <f>CSV!K2505</f>
        <v>0</v>
      </c>
      <c r="G2506">
        <f>CSV!L2505</f>
        <v>0</v>
      </c>
      <c r="H2506" t="str">
        <f>IFERROR(VLOOKUP(G2506,Sheet3!B:C,2,0),"")</f>
        <v/>
      </c>
      <c r="I2506">
        <v>6</v>
      </c>
      <c r="K2506" t="e">
        <f>VLOOKUP(G2506,Sheet3!B:E,4,0)</f>
        <v>#N/A</v>
      </c>
      <c r="O2506" s="10" t="e">
        <f t="shared" si="39"/>
        <v>#N/A</v>
      </c>
      <c r="P2506" s="11" t="e">
        <f>VLOOKUP(C2506,DE_PARA!H:I,2,0)</f>
        <v>#N/A</v>
      </c>
      <c r="Q2506" s="11" t="e">
        <f>VLOOKUP(F2506,'BASE CONTATOS'!C:D,2,0)</f>
        <v>#N/A</v>
      </c>
    </row>
    <row r="2507" spans="2:17" hidden="1" x14ac:dyDescent="0.3">
      <c r="B2507">
        <f>CSV!M2506</f>
        <v>0</v>
      </c>
      <c r="C2507">
        <f>CSV!O2506</f>
        <v>0</v>
      </c>
      <c r="D2507" s="6">
        <f>CSV!P2506</f>
        <v>0</v>
      </c>
      <c r="F2507">
        <f>CSV!K2506</f>
        <v>0</v>
      </c>
      <c r="G2507">
        <f>CSV!L2506</f>
        <v>0</v>
      </c>
      <c r="H2507" t="str">
        <f>IFERROR(VLOOKUP(G2507,Sheet3!B:C,2,0),"")</f>
        <v/>
      </c>
      <c r="I2507">
        <v>4</v>
      </c>
      <c r="K2507" t="e">
        <f>VLOOKUP(G2507,Sheet3!B:E,4,0)</f>
        <v>#N/A</v>
      </c>
      <c r="O2507" s="10" t="e">
        <f t="shared" si="39"/>
        <v>#N/A</v>
      </c>
      <c r="P2507" s="11" t="e">
        <f>VLOOKUP(C2507,DE_PARA!H:I,2,0)</f>
        <v>#N/A</v>
      </c>
      <c r="Q2507" s="11" t="e">
        <f>VLOOKUP(F2507,'BASE CONTATOS'!C:D,2,0)</f>
        <v>#N/A</v>
      </c>
    </row>
    <row r="2508" spans="2:17" hidden="1" x14ac:dyDescent="0.3">
      <c r="B2508">
        <f>CSV!M2507</f>
        <v>0</v>
      </c>
      <c r="C2508">
        <f>CSV!O2507</f>
        <v>0</v>
      </c>
      <c r="D2508" s="6">
        <f>CSV!P2507</f>
        <v>0</v>
      </c>
      <c r="F2508">
        <f>CSV!K2507</f>
        <v>0</v>
      </c>
      <c r="G2508">
        <f>CSV!L2507</f>
        <v>0</v>
      </c>
      <c r="H2508" t="str">
        <f>IFERROR(VLOOKUP(G2508,Sheet3!B:C,2,0),"")</f>
        <v/>
      </c>
      <c r="I2508">
        <v>9</v>
      </c>
      <c r="K2508" t="e">
        <f>VLOOKUP(G2508,Sheet3!B:E,4,0)</f>
        <v>#N/A</v>
      </c>
      <c r="O2508" s="10" t="e">
        <f t="shared" si="39"/>
        <v>#N/A</v>
      </c>
      <c r="P2508" s="11" t="e">
        <f>VLOOKUP(C2508,DE_PARA!H:I,2,0)</f>
        <v>#N/A</v>
      </c>
      <c r="Q2508" s="11" t="e">
        <f>VLOOKUP(F2508,'BASE CONTATOS'!C:D,2,0)</f>
        <v>#N/A</v>
      </c>
    </row>
    <row r="2509" spans="2:17" hidden="1" x14ac:dyDescent="0.3">
      <c r="B2509">
        <f>CSV!M2508</f>
        <v>0</v>
      </c>
      <c r="C2509">
        <f>CSV!O2508</f>
        <v>0</v>
      </c>
      <c r="D2509" s="6">
        <f>CSV!P2508</f>
        <v>0</v>
      </c>
      <c r="F2509">
        <f>CSV!K2508</f>
        <v>0</v>
      </c>
      <c r="G2509">
        <f>CSV!L2508</f>
        <v>0</v>
      </c>
      <c r="H2509" t="str">
        <f>IFERROR(VLOOKUP(G2509,Sheet3!B:C,2,0),"")</f>
        <v/>
      </c>
      <c r="I2509">
        <v>1</v>
      </c>
      <c r="K2509" t="e">
        <f>VLOOKUP(G2509,Sheet3!B:E,4,0)</f>
        <v>#N/A</v>
      </c>
      <c r="O2509" s="10" t="e">
        <f t="shared" si="39"/>
        <v>#N/A</v>
      </c>
      <c r="P2509" s="11" t="e">
        <f>VLOOKUP(C2509,DE_PARA!H:I,2,0)</f>
        <v>#N/A</v>
      </c>
      <c r="Q2509" s="11" t="e">
        <f>VLOOKUP(F2509,'BASE CONTATOS'!C:D,2,0)</f>
        <v>#N/A</v>
      </c>
    </row>
    <row r="2510" spans="2:17" hidden="1" x14ac:dyDescent="0.3">
      <c r="B2510">
        <f>CSV!M2509</f>
        <v>0</v>
      </c>
      <c r="C2510">
        <f>CSV!O2509</f>
        <v>0</v>
      </c>
      <c r="D2510" s="6">
        <f>CSV!P2509</f>
        <v>0</v>
      </c>
      <c r="F2510">
        <f>CSV!K2509</f>
        <v>0</v>
      </c>
      <c r="G2510">
        <f>CSV!L2509</f>
        <v>0</v>
      </c>
      <c r="H2510" t="str">
        <f>IFERROR(VLOOKUP(G2510,Sheet3!B:C,2,0),"")</f>
        <v/>
      </c>
      <c r="I2510">
        <v>1</v>
      </c>
      <c r="K2510" t="e">
        <f>VLOOKUP(G2510,Sheet3!B:E,4,0)</f>
        <v>#N/A</v>
      </c>
      <c r="O2510" s="10" t="e">
        <f t="shared" si="39"/>
        <v>#N/A</v>
      </c>
      <c r="P2510" s="11" t="e">
        <f>VLOOKUP(C2510,DE_PARA!H:I,2,0)</f>
        <v>#N/A</v>
      </c>
      <c r="Q2510" s="11" t="e">
        <f>VLOOKUP(F2510,'BASE CONTATOS'!C:D,2,0)</f>
        <v>#N/A</v>
      </c>
    </row>
    <row r="2511" spans="2:17" hidden="1" x14ac:dyDescent="0.3">
      <c r="B2511">
        <f>CSV!M2510</f>
        <v>0</v>
      </c>
      <c r="C2511">
        <f>CSV!O2510</f>
        <v>0</v>
      </c>
      <c r="D2511" s="6">
        <f>CSV!P2510</f>
        <v>0</v>
      </c>
      <c r="F2511">
        <f>CSV!K2510</f>
        <v>0</v>
      </c>
      <c r="G2511">
        <f>CSV!L2510</f>
        <v>0</v>
      </c>
      <c r="H2511" t="str">
        <f>IFERROR(VLOOKUP(G2511,Sheet3!B:C,2,0),"")</f>
        <v/>
      </c>
      <c r="I2511">
        <v>5</v>
      </c>
      <c r="K2511" t="e">
        <f>VLOOKUP(G2511,Sheet3!B:E,4,0)</f>
        <v>#N/A</v>
      </c>
      <c r="O2511" s="10" t="e">
        <f t="shared" si="39"/>
        <v>#N/A</v>
      </c>
      <c r="P2511" s="11" t="e">
        <f>VLOOKUP(C2511,DE_PARA!H:I,2,0)</f>
        <v>#N/A</v>
      </c>
      <c r="Q2511" s="11" t="e">
        <f>VLOOKUP(F2511,'BASE CONTATOS'!C:D,2,0)</f>
        <v>#N/A</v>
      </c>
    </row>
    <row r="2512" spans="2:17" hidden="1" x14ac:dyDescent="0.3">
      <c r="B2512">
        <f>CSV!M2511</f>
        <v>0</v>
      </c>
      <c r="C2512">
        <f>CSV!O2511</f>
        <v>0</v>
      </c>
      <c r="D2512" s="6">
        <f>CSV!P2511</f>
        <v>0</v>
      </c>
      <c r="F2512">
        <f>CSV!K2511</f>
        <v>0</v>
      </c>
      <c r="G2512">
        <f>CSV!L2511</f>
        <v>0</v>
      </c>
      <c r="H2512" t="str">
        <f>IFERROR(VLOOKUP(G2512,Sheet3!B:C,2,0),"")</f>
        <v/>
      </c>
      <c r="I2512">
        <v>8</v>
      </c>
      <c r="K2512" t="e">
        <f>VLOOKUP(G2512,Sheet3!B:E,4,0)</f>
        <v>#N/A</v>
      </c>
      <c r="O2512" s="10" t="e">
        <f t="shared" si="39"/>
        <v>#N/A</v>
      </c>
      <c r="P2512" s="11" t="e">
        <f>VLOOKUP(C2512,DE_PARA!H:I,2,0)</f>
        <v>#N/A</v>
      </c>
      <c r="Q2512" s="11" t="e">
        <f>VLOOKUP(F2512,'BASE CONTATOS'!C:D,2,0)</f>
        <v>#N/A</v>
      </c>
    </row>
    <row r="2513" spans="2:17" hidden="1" x14ac:dyDescent="0.3">
      <c r="B2513">
        <f>CSV!M2512</f>
        <v>0</v>
      </c>
      <c r="C2513">
        <f>CSV!O2512</f>
        <v>0</v>
      </c>
      <c r="D2513" s="6">
        <f>CSV!P2512</f>
        <v>0</v>
      </c>
      <c r="F2513">
        <f>CSV!K2512</f>
        <v>0</v>
      </c>
      <c r="G2513">
        <f>CSV!L2512</f>
        <v>0</v>
      </c>
      <c r="H2513" t="str">
        <f>IFERROR(VLOOKUP(G2513,Sheet3!B:C,2,0),"")</f>
        <v/>
      </c>
      <c r="I2513">
        <v>10</v>
      </c>
      <c r="K2513" t="e">
        <f>VLOOKUP(G2513,Sheet3!B:E,4,0)</f>
        <v>#N/A</v>
      </c>
      <c r="O2513" s="10" t="e">
        <f t="shared" si="39"/>
        <v>#N/A</v>
      </c>
      <c r="P2513" s="11" t="e">
        <f>VLOOKUP(C2513,DE_PARA!H:I,2,0)</f>
        <v>#N/A</v>
      </c>
      <c r="Q2513" s="11" t="e">
        <f>VLOOKUP(F2513,'BASE CONTATOS'!C:D,2,0)</f>
        <v>#N/A</v>
      </c>
    </row>
    <row r="2514" spans="2:17" hidden="1" x14ac:dyDescent="0.3">
      <c r="B2514">
        <f>CSV!M2513</f>
        <v>0</v>
      </c>
      <c r="C2514">
        <f>CSV!O2513</f>
        <v>0</v>
      </c>
      <c r="D2514" s="6">
        <f>CSV!P2513</f>
        <v>0</v>
      </c>
      <c r="F2514">
        <f>CSV!K2513</f>
        <v>0</v>
      </c>
      <c r="G2514">
        <f>CSV!L2513</f>
        <v>0</v>
      </c>
      <c r="H2514" t="str">
        <f>IFERROR(VLOOKUP(G2514,Sheet3!B:C,2,0),"")</f>
        <v/>
      </c>
      <c r="I2514">
        <v>10</v>
      </c>
      <c r="K2514" t="e">
        <f>VLOOKUP(G2514,Sheet3!B:E,4,0)</f>
        <v>#N/A</v>
      </c>
      <c r="O2514" s="10" t="e">
        <f t="shared" si="39"/>
        <v>#N/A</v>
      </c>
      <c r="P2514" s="11" t="e">
        <f>VLOOKUP(C2514,DE_PARA!H:I,2,0)</f>
        <v>#N/A</v>
      </c>
      <c r="Q2514" s="11" t="e">
        <f>VLOOKUP(F2514,'BASE CONTATOS'!C:D,2,0)</f>
        <v>#N/A</v>
      </c>
    </row>
    <row r="2515" spans="2:17" hidden="1" x14ac:dyDescent="0.3">
      <c r="B2515">
        <f>CSV!M2514</f>
        <v>0</v>
      </c>
      <c r="C2515">
        <f>CSV!O2514</f>
        <v>0</v>
      </c>
      <c r="D2515" s="6">
        <f>CSV!P2514</f>
        <v>0</v>
      </c>
      <c r="F2515">
        <f>CSV!K2514</f>
        <v>0</v>
      </c>
      <c r="G2515">
        <f>CSV!L2514</f>
        <v>0</v>
      </c>
      <c r="H2515" t="str">
        <f>IFERROR(VLOOKUP(G2515,Sheet3!B:C,2,0),"")</f>
        <v/>
      </c>
      <c r="I2515">
        <v>5</v>
      </c>
      <c r="K2515" t="e">
        <f>VLOOKUP(G2515,Sheet3!B:E,4,0)</f>
        <v>#N/A</v>
      </c>
      <c r="O2515" s="10" t="e">
        <f t="shared" si="39"/>
        <v>#N/A</v>
      </c>
      <c r="P2515" s="11" t="e">
        <f>VLOOKUP(C2515,DE_PARA!H:I,2,0)</f>
        <v>#N/A</v>
      </c>
      <c r="Q2515" s="11" t="e">
        <f>VLOOKUP(F2515,'BASE CONTATOS'!C:D,2,0)</f>
        <v>#N/A</v>
      </c>
    </row>
    <row r="2516" spans="2:17" hidden="1" x14ac:dyDescent="0.3">
      <c r="B2516">
        <f>CSV!M2515</f>
        <v>0</v>
      </c>
      <c r="C2516">
        <f>CSV!O2515</f>
        <v>0</v>
      </c>
      <c r="D2516" s="6">
        <f>CSV!P2515</f>
        <v>0</v>
      </c>
      <c r="F2516">
        <f>CSV!K2515</f>
        <v>0</v>
      </c>
      <c r="G2516">
        <f>CSV!L2515</f>
        <v>0</v>
      </c>
      <c r="H2516" t="str">
        <f>IFERROR(VLOOKUP(G2516,Sheet3!B:C,2,0),"")</f>
        <v/>
      </c>
      <c r="I2516">
        <v>4</v>
      </c>
      <c r="K2516" t="e">
        <f>VLOOKUP(G2516,Sheet3!B:E,4,0)</f>
        <v>#N/A</v>
      </c>
      <c r="O2516" s="10" t="e">
        <f t="shared" si="39"/>
        <v>#N/A</v>
      </c>
      <c r="P2516" s="11" t="e">
        <f>VLOOKUP(C2516,DE_PARA!H:I,2,0)</f>
        <v>#N/A</v>
      </c>
      <c r="Q2516" s="11" t="e">
        <f>VLOOKUP(F2516,'BASE CONTATOS'!C:D,2,0)</f>
        <v>#N/A</v>
      </c>
    </row>
    <row r="2517" spans="2:17" hidden="1" x14ac:dyDescent="0.3">
      <c r="B2517">
        <f>CSV!M2516</f>
        <v>0</v>
      </c>
      <c r="C2517">
        <f>CSV!O2516</f>
        <v>0</v>
      </c>
      <c r="D2517" s="6">
        <f>CSV!P2516</f>
        <v>0</v>
      </c>
      <c r="F2517">
        <f>CSV!K2516</f>
        <v>0</v>
      </c>
      <c r="G2517">
        <f>CSV!L2516</f>
        <v>0</v>
      </c>
      <c r="H2517" t="str">
        <f>IFERROR(VLOOKUP(G2517,Sheet3!B:C,2,0),"")</f>
        <v/>
      </c>
      <c r="I2517">
        <v>2</v>
      </c>
      <c r="K2517" t="e">
        <f>VLOOKUP(G2517,Sheet3!B:E,4,0)</f>
        <v>#N/A</v>
      </c>
      <c r="O2517" s="10" t="e">
        <f t="shared" si="39"/>
        <v>#N/A</v>
      </c>
      <c r="P2517" s="11" t="e">
        <f>VLOOKUP(C2517,DE_PARA!H:I,2,0)</f>
        <v>#N/A</v>
      </c>
      <c r="Q2517" s="11" t="e">
        <f>VLOOKUP(F2517,'BASE CONTATOS'!C:D,2,0)</f>
        <v>#N/A</v>
      </c>
    </row>
    <row r="2518" spans="2:17" hidden="1" x14ac:dyDescent="0.3">
      <c r="B2518">
        <f>CSV!M2517</f>
        <v>0</v>
      </c>
      <c r="C2518">
        <f>CSV!O2517</f>
        <v>0</v>
      </c>
      <c r="D2518" s="6">
        <f>CSV!P2517</f>
        <v>0</v>
      </c>
      <c r="F2518">
        <f>CSV!K2517</f>
        <v>0</v>
      </c>
      <c r="G2518">
        <f>CSV!L2517</f>
        <v>0</v>
      </c>
      <c r="H2518" t="str">
        <f>IFERROR(VLOOKUP(G2518,Sheet3!B:C,2,0),"")</f>
        <v/>
      </c>
      <c r="I2518">
        <v>1</v>
      </c>
      <c r="K2518" t="e">
        <f>VLOOKUP(G2518,Sheet3!B:E,4,0)</f>
        <v>#N/A</v>
      </c>
      <c r="O2518" s="10" t="e">
        <f t="shared" si="39"/>
        <v>#N/A</v>
      </c>
      <c r="P2518" s="11" t="e">
        <f>VLOOKUP(C2518,DE_PARA!H:I,2,0)</f>
        <v>#N/A</v>
      </c>
      <c r="Q2518" s="11" t="e">
        <f>VLOOKUP(F2518,'BASE CONTATOS'!C:D,2,0)</f>
        <v>#N/A</v>
      </c>
    </row>
    <row r="2519" spans="2:17" hidden="1" x14ac:dyDescent="0.3">
      <c r="B2519">
        <f>CSV!M2518</f>
        <v>0</v>
      </c>
      <c r="C2519">
        <f>CSV!O2518</f>
        <v>0</v>
      </c>
      <c r="D2519" s="6">
        <f>CSV!P2518</f>
        <v>0</v>
      </c>
      <c r="F2519">
        <f>CSV!K2518</f>
        <v>0</v>
      </c>
      <c r="G2519">
        <f>CSV!L2518</f>
        <v>0</v>
      </c>
      <c r="H2519" t="str">
        <f>IFERROR(VLOOKUP(G2519,Sheet3!B:C,2,0),"")</f>
        <v/>
      </c>
      <c r="I2519">
        <v>3</v>
      </c>
      <c r="K2519" t="e">
        <f>VLOOKUP(G2519,Sheet3!B:E,4,0)</f>
        <v>#N/A</v>
      </c>
      <c r="O2519" s="10" t="e">
        <f t="shared" si="39"/>
        <v>#N/A</v>
      </c>
      <c r="P2519" s="11" t="e">
        <f>VLOOKUP(C2519,DE_PARA!H:I,2,0)</f>
        <v>#N/A</v>
      </c>
      <c r="Q2519" s="11" t="e">
        <f>VLOOKUP(F2519,'BASE CONTATOS'!C:D,2,0)</f>
        <v>#N/A</v>
      </c>
    </row>
    <row r="2520" spans="2:17" hidden="1" x14ac:dyDescent="0.3">
      <c r="B2520">
        <f>CSV!M2519</f>
        <v>0</v>
      </c>
      <c r="C2520">
        <f>CSV!O2519</f>
        <v>0</v>
      </c>
      <c r="D2520" s="6">
        <f>CSV!P2519</f>
        <v>0</v>
      </c>
      <c r="F2520">
        <f>CSV!K2519</f>
        <v>0</v>
      </c>
      <c r="G2520">
        <f>CSV!L2519</f>
        <v>0</v>
      </c>
      <c r="H2520" t="str">
        <f>IFERROR(VLOOKUP(G2520,Sheet3!B:C,2,0),"")</f>
        <v/>
      </c>
      <c r="I2520">
        <v>1</v>
      </c>
      <c r="K2520" t="e">
        <f>VLOOKUP(G2520,Sheet3!B:E,4,0)</f>
        <v>#N/A</v>
      </c>
      <c r="O2520" s="10" t="e">
        <f t="shared" si="39"/>
        <v>#N/A</v>
      </c>
      <c r="P2520" s="11" t="e">
        <f>VLOOKUP(C2520,DE_PARA!H:I,2,0)</f>
        <v>#N/A</v>
      </c>
      <c r="Q2520" s="11" t="e">
        <f>VLOOKUP(F2520,'BASE CONTATOS'!C:D,2,0)</f>
        <v>#N/A</v>
      </c>
    </row>
    <row r="2521" spans="2:17" hidden="1" x14ac:dyDescent="0.3">
      <c r="B2521">
        <f>CSV!M2520</f>
        <v>0</v>
      </c>
      <c r="C2521">
        <f>CSV!O2520</f>
        <v>0</v>
      </c>
      <c r="D2521" s="6">
        <f>CSV!P2520</f>
        <v>0</v>
      </c>
      <c r="F2521">
        <f>CSV!K2520</f>
        <v>0</v>
      </c>
      <c r="G2521">
        <f>CSV!L2520</f>
        <v>0</v>
      </c>
      <c r="H2521" t="str">
        <f>IFERROR(VLOOKUP(G2521,Sheet3!B:C,2,0),"")</f>
        <v/>
      </c>
      <c r="I2521">
        <v>7</v>
      </c>
      <c r="K2521" t="e">
        <f>VLOOKUP(G2521,Sheet3!B:E,4,0)</f>
        <v>#N/A</v>
      </c>
      <c r="O2521" s="10" t="e">
        <f t="shared" si="39"/>
        <v>#N/A</v>
      </c>
      <c r="P2521" s="11" t="e">
        <f>VLOOKUP(C2521,DE_PARA!H:I,2,0)</f>
        <v>#N/A</v>
      </c>
      <c r="Q2521" s="11" t="e">
        <f>VLOOKUP(F2521,'BASE CONTATOS'!C:D,2,0)</f>
        <v>#N/A</v>
      </c>
    </row>
    <row r="2522" spans="2:17" hidden="1" x14ac:dyDescent="0.3">
      <c r="B2522">
        <f>CSV!M2521</f>
        <v>0</v>
      </c>
      <c r="C2522">
        <f>CSV!O2521</f>
        <v>0</v>
      </c>
      <c r="D2522" s="6">
        <f>CSV!P2521</f>
        <v>0</v>
      </c>
      <c r="F2522">
        <f>CSV!K2521</f>
        <v>0</v>
      </c>
      <c r="G2522">
        <f>CSV!L2521</f>
        <v>0</v>
      </c>
      <c r="H2522" t="str">
        <f>IFERROR(VLOOKUP(G2522,Sheet3!B:C,2,0),"")</f>
        <v/>
      </c>
      <c r="I2522">
        <v>8</v>
      </c>
      <c r="K2522" t="e">
        <f>VLOOKUP(G2522,Sheet3!B:E,4,0)</f>
        <v>#N/A</v>
      </c>
      <c r="O2522" s="10" t="e">
        <f t="shared" si="39"/>
        <v>#N/A</v>
      </c>
      <c r="P2522" s="11" t="e">
        <f>VLOOKUP(C2522,DE_PARA!H:I,2,0)</f>
        <v>#N/A</v>
      </c>
      <c r="Q2522" s="11" t="e">
        <f>VLOOKUP(F2522,'BASE CONTATOS'!C:D,2,0)</f>
        <v>#N/A</v>
      </c>
    </row>
    <row r="2523" spans="2:17" hidden="1" x14ac:dyDescent="0.3">
      <c r="B2523">
        <f>CSV!M2522</f>
        <v>0</v>
      </c>
      <c r="C2523">
        <f>CSV!O2522</f>
        <v>0</v>
      </c>
      <c r="D2523" s="6">
        <f>CSV!P2522</f>
        <v>0</v>
      </c>
      <c r="F2523">
        <f>CSV!K2522</f>
        <v>0</v>
      </c>
      <c r="G2523">
        <f>CSV!L2522</f>
        <v>0</v>
      </c>
      <c r="H2523" t="str">
        <f>IFERROR(VLOOKUP(G2523,Sheet3!B:C,2,0),"")</f>
        <v/>
      </c>
      <c r="I2523">
        <v>4</v>
      </c>
      <c r="K2523" t="e">
        <f>VLOOKUP(G2523,Sheet3!B:E,4,0)</f>
        <v>#N/A</v>
      </c>
      <c r="O2523" s="10" t="e">
        <f t="shared" si="39"/>
        <v>#N/A</v>
      </c>
      <c r="P2523" s="11" t="e">
        <f>VLOOKUP(C2523,DE_PARA!H:I,2,0)</f>
        <v>#N/A</v>
      </c>
      <c r="Q2523" s="11" t="e">
        <f>VLOOKUP(F2523,'BASE CONTATOS'!C:D,2,0)</f>
        <v>#N/A</v>
      </c>
    </row>
    <row r="2524" spans="2:17" hidden="1" x14ac:dyDescent="0.3">
      <c r="B2524">
        <f>CSV!M2523</f>
        <v>0</v>
      </c>
      <c r="C2524">
        <f>CSV!O2523</f>
        <v>0</v>
      </c>
      <c r="D2524" s="6">
        <f>CSV!P2523</f>
        <v>0</v>
      </c>
      <c r="F2524">
        <f>CSV!K2523</f>
        <v>0</v>
      </c>
      <c r="G2524">
        <f>CSV!L2523</f>
        <v>0</v>
      </c>
      <c r="H2524" t="str">
        <f>IFERROR(VLOOKUP(G2524,Sheet3!B:C,2,0),"")</f>
        <v/>
      </c>
      <c r="I2524">
        <v>2</v>
      </c>
      <c r="K2524" t="e">
        <f>VLOOKUP(G2524,Sheet3!B:E,4,0)</f>
        <v>#N/A</v>
      </c>
      <c r="O2524" s="10" t="e">
        <f t="shared" si="39"/>
        <v>#N/A</v>
      </c>
      <c r="P2524" s="11" t="e">
        <f>VLOOKUP(C2524,DE_PARA!H:I,2,0)</f>
        <v>#N/A</v>
      </c>
      <c r="Q2524" s="11" t="e">
        <f>VLOOKUP(F2524,'BASE CONTATOS'!C:D,2,0)</f>
        <v>#N/A</v>
      </c>
    </row>
    <row r="2525" spans="2:17" hidden="1" x14ac:dyDescent="0.3">
      <c r="B2525">
        <f>CSV!M2524</f>
        <v>0</v>
      </c>
      <c r="C2525">
        <f>CSV!O2524</f>
        <v>0</v>
      </c>
      <c r="D2525" s="6">
        <f>CSV!P2524</f>
        <v>0</v>
      </c>
      <c r="F2525">
        <f>CSV!K2524</f>
        <v>0</v>
      </c>
      <c r="G2525">
        <f>CSV!L2524</f>
        <v>0</v>
      </c>
      <c r="H2525" t="str">
        <f>IFERROR(VLOOKUP(G2525,Sheet3!B:C,2,0),"")</f>
        <v/>
      </c>
      <c r="I2525">
        <v>5</v>
      </c>
      <c r="K2525" t="e">
        <f>VLOOKUP(G2525,Sheet3!B:E,4,0)</f>
        <v>#N/A</v>
      </c>
      <c r="O2525" s="10" t="e">
        <f t="shared" si="39"/>
        <v>#N/A</v>
      </c>
      <c r="P2525" s="11" t="e">
        <f>VLOOKUP(C2525,DE_PARA!H:I,2,0)</f>
        <v>#N/A</v>
      </c>
      <c r="Q2525" s="11" t="e">
        <f>VLOOKUP(F2525,'BASE CONTATOS'!C:D,2,0)</f>
        <v>#N/A</v>
      </c>
    </row>
    <row r="2526" spans="2:17" hidden="1" x14ac:dyDescent="0.3">
      <c r="B2526">
        <f>CSV!M2525</f>
        <v>0</v>
      </c>
      <c r="C2526">
        <f>CSV!O2525</f>
        <v>0</v>
      </c>
      <c r="D2526" s="6">
        <f>CSV!P2525</f>
        <v>0</v>
      </c>
      <c r="F2526">
        <f>CSV!K2525</f>
        <v>0</v>
      </c>
      <c r="G2526">
        <f>CSV!L2525</f>
        <v>0</v>
      </c>
      <c r="H2526" t="str">
        <f>IFERROR(VLOOKUP(G2526,Sheet3!B:C,2,0),"")</f>
        <v/>
      </c>
      <c r="I2526">
        <v>10</v>
      </c>
      <c r="K2526" t="e">
        <f>VLOOKUP(G2526,Sheet3!B:E,4,0)</f>
        <v>#N/A</v>
      </c>
      <c r="O2526" s="10" t="e">
        <f t="shared" si="39"/>
        <v>#N/A</v>
      </c>
      <c r="P2526" s="11" t="e">
        <f>VLOOKUP(C2526,DE_PARA!H:I,2,0)</f>
        <v>#N/A</v>
      </c>
      <c r="Q2526" s="11" t="e">
        <f>VLOOKUP(F2526,'BASE CONTATOS'!C:D,2,0)</f>
        <v>#N/A</v>
      </c>
    </row>
    <row r="2527" spans="2:17" hidden="1" x14ac:dyDescent="0.3">
      <c r="B2527">
        <f>CSV!M2526</f>
        <v>0</v>
      </c>
      <c r="C2527">
        <f>CSV!O2526</f>
        <v>0</v>
      </c>
      <c r="D2527" s="6">
        <f>CSV!P2526</f>
        <v>0</v>
      </c>
      <c r="F2527">
        <f>CSV!K2526</f>
        <v>0</v>
      </c>
      <c r="G2527">
        <f>CSV!L2526</f>
        <v>0</v>
      </c>
      <c r="H2527" t="str">
        <f>IFERROR(VLOOKUP(G2527,Sheet3!B:C,2,0),"")</f>
        <v/>
      </c>
      <c r="I2527">
        <v>3</v>
      </c>
      <c r="K2527" t="e">
        <f>VLOOKUP(G2527,Sheet3!B:E,4,0)</f>
        <v>#N/A</v>
      </c>
      <c r="O2527" s="10" t="e">
        <f t="shared" si="39"/>
        <v>#N/A</v>
      </c>
      <c r="P2527" s="11" t="e">
        <f>VLOOKUP(C2527,DE_PARA!H:I,2,0)</f>
        <v>#N/A</v>
      </c>
      <c r="Q2527" s="11" t="e">
        <f>VLOOKUP(F2527,'BASE CONTATOS'!C:D,2,0)</f>
        <v>#N/A</v>
      </c>
    </row>
    <row r="2528" spans="2:17" hidden="1" x14ac:dyDescent="0.3">
      <c r="B2528">
        <f>CSV!M2527</f>
        <v>0</v>
      </c>
      <c r="C2528">
        <f>CSV!O2527</f>
        <v>0</v>
      </c>
      <c r="D2528" s="6">
        <f>CSV!P2527</f>
        <v>0</v>
      </c>
      <c r="F2528">
        <f>CSV!K2527</f>
        <v>0</v>
      </c>
      <c r="G2528">
        <f>CSV!L2527</f>
        <v>0</v>
      </c>
      <c r="H2528" t="str">
        <f>IFERROR(VLOOKUP(G2528,Sheet3!B:C,2,0),"")</f>
        <v/>
      </c>
      <c r="I2528">
        <v>1</v>
      </c>
      <c r="K2528" t="e">
        <f>VLOOKUP(G2528,Sheet3!B:E,4,0)</f>
        <v>#N/A</v>
      </c>
      <c r="O2528" s="10" t="e">
        <f t="shared" si="39"/>
        <v>#N/A</v>
      </c>
      <c r="P2528" s="11" t="e">
        <f>VLOOKUP(C2528,DE_PARA!H:I,2,0)</f>
        <v>#N/A</v>
      </c>
      <c r="Q2528" s="11" t="e">
        <f>VLOOKUP(F2528,'BASE CONTATOS'!C:D,2,0)</f>
        <v>#N/A</v>
      </c>
    </row>
    <row r="2529" spans="2:17" hidden="1" x14ac:dyDescent="0.3">
      <c r="B2529">
        <f>CSV!M2528</f>
        <v>0</v>
      </c>
      <c r="C2529">
        <f>CSV!O2528</f>
        <v>0</v>
      </c>
      <c r="D2529" s="6">
        <f>CSV!P2528</f>
        <v>0</v>
      </c>
      <c r="F2529">
        <f>CSV!K2528</f>
        <v>0</v>
      </c>
      <c r="G2529">
        <f>CSV!L2528</f>
        <v>0</v>
      </c>
      <c r="H2529" t="str">
        <f>IFERROR(VLOOKUP(G2529,Sheet3!B:C,2,0),"")</f>
        <v/>
      </c>
      <c r="I2529">
        <v>8</v>
      </c>
      <c r="K2529" t="e">
        <f>VLOOKUP(G2529,Sheet3!B:E,4,0)</f>
        <v>#N/A</v>
      </c>
      <c r="O2529" s="10" t="e">
        <f t="shared" si="39"/>
        <v>#N/A</v>
      </c>
      <c r="P2529" s="11" t="e">
        <f>VLOOKUP(C2529,DE_PARA!H:I,2,0)</f>
        <v>#N/A</v>
      </c>
      <c r="Q2529" s="11" t="e">
        <f>VLOOKUP(F2529,'BASE CONTATOS'!C:D,2,0)</f>
        <v>#N/A</v>
      </c>
    </row>
    <row r="2530" spans="2:17" hidden="1" x14ac:dyDescent="0.3">
      <c r="B2530">
        <f>CSV!M2529</f>
        <v>0</v>
      </c>
      <c r="C2530">
        <f>CSV!O2529</f>
        <v>0</v>
      </c>
      <c r="D2530" s="6">
        <f>CSV!P2529</f>
        <v>0</v>
      </c>
      <c r="F2530">
        <f>CSV!K2529</f>
        <v>0</v>
      </c>
      <c r="G2530">
        <f>CSV!L2529</f>
        <v>0</v>
      </c>
      <c r="H2530" t="str">
        <f>IFERROR(VLOOKUP(G2530,Sheet3!B:C,2,0),"")</f>
        <v/>
      </c>
      <c r="I2530">
        <v>9</v>
      </c>
      <c r="K2530" t="e">
        <f>VLOOKUP(G2530,Sheet3!B:E,4,0)</f>
        <v>#N/A</v>
      </c>
      <c r="O2530" s="10" t="e">
        <f t="shared" si="39"/>
        <v>#N/A</v>
      </c>
      <c r="P2530" s="11" t="e">
        <f>VLOOKUP(C2530,DE_PARA!H:I,2,0)</f>
        <v>#N/A</v>
      </c>
      <c r="Q2530" s="11" t="e">
        <f>VLOOKUP(F2530,'BASE CONTATOS'!C:D,2,0)</f>
        <v>#N/A</v>
      </c>
    </row>
    <row r="2531" spans="2:17" hidden="1" x14ac:dyDescent="0.3">
      <c r="B2531">
        <f>CSV!M2530</f>
        <v>0</v>
      </c>
      <c r="C2531">
        <f>CSV!O2530</f>
        <v>0</v>
      </c>
      <c r="D2531" s="6">
        <f>CSV!P2530</f>
        <v>0</v>
      </c>
      <c r="F2531">
        <f>CSV!K2530</f>
        <v>0</v>
      </c>
      <c r="G2531">
        <f>CSV!L2530</f>
        <v>0</v>
      </c>
      <c r="H2531" t="str">
        <f>IFERROR(VLOOKUP(G2531,Sheet3!B:C,2,0),"")</f>
        <v/>
      </c>
      <c r="I2531">
        <v>7</v>
      </c>
      <c r="K2531" t="e">
        <f>VLOOKUP(G2531,Sheet3!B:E,4,0)</f>
        <v>#N/A</v>
      </c>
      <c r="O2531" s="10" t="e">
        <f t="shared" si="39"/>
        <v>#N/A</v>
      </c>
      <c r="P2531" s="11" t="e">
        <f>VLOOKUP(C2531,DE_PARA!H:I,2,0)</f>
        <v>#N/A</v>
      </c>
      <c r="Q2531" s="11" t="e">
        <f>VLOOKUP(F2531,'BASE CONTATOS'!C:D,2,0)</f>
        <v>#N/A</v>
      </c>
    </row>
    <row r="2532" spans="2:17" hidden="1" x14ac:dyDescent="0.3">
      <c r="B2532">
        <f>CSV!M2531</f>
        <v>0</v>
      </c>
      <c r="C2532">
        <f>CSV!O2531</f>
        <v>0</v>
      </c>
      <c r="D2532" s="6">
        <f>CSV!P2531</f>
        <v>0</v>
      </c>
      <c r="F2532">
        <f>CSV!K2531</f>
        <v>0</v>
      </c>
      <c r="G2532">
        <f>CSV!L2531</f>
        <v>0</v>
      </c>
      <c r="H2532" t="str">
        <f>IFERROR(VLOOKUP(G2532,Sheet3!B:C,2,0),"")</f>
        <v/>
      </c>
      <c r="I2532">
        <v>9</v>
      </c>
      <c r="K2532" t="e">
        <f>VLOOKUP(G2532,Sheet3!B:E,4,0)</f>
        <v>#N/A</v>
      </c>
      <c r="O2532" s="10" t="e">
        <f t="shared" si="39"/>
        <v>#N/A</v>
      </c>
      <c r="P2532" s="11" t="e">
        <f>VLOOKUP(C2532,DE_PARA!H:I,2,0)</f>
        <v>#N/A</v>
      </c>
      <c r="Q2532" s="11" t="e">
        <f>VLOOKUP(F2532,'BASE CONTATOS'!C:D,2,0)</f>
        <v>#N/A</v>
      </c>
    </row>
    <row r="2533" spans="2:17" hidden="1" x14ac:dyDescent="0.3">
      <c r="B2533">
        <f>CSV!M2532</f>
        <v>0</v>
      </c>
      <c r="C2533">
        <f>CSV!O2532</f>
        <v>0</v>
      </c>
      <c r="D2533" s="6">
        <f>CSV!P2532</f>
        <v>0</v>
      </c>
      <c r="F2533">
        <f>CSV!K2532</f>
        <v>0</v>
      </c>
      <c r="G2533">
        <f>CSV!L2532</f>
        <v>0</v>
      </c>
      <c r="H2533" t="str">
        <f>IFERROR(VLOOKUP(G2533,Sheet3!B:C,2,0),"")</f>
        <v/>
      </c>
      <c r="I2533">
        <v>10</v>
      </c>
      <c r="K2533" t="e">
        <f>VLOOKUP(G2533,Sheet3!B:E,4,0)</f>
        <v>#N/A</v>
      </c>
      <c r="O2533" s="10" t="e">
        <f t="shared" si="39"/>
        <v>#N/A</v>
      </c>
      <c r="P2533" s="11" t="e">
        <f>VLOOKUP(C2533,DE_PARA!H:I,2,0)</f>
        <v>#N/A</v>
      </c>
      <c r="Q2533" s="11" t="e">
        <f>VLOOKUP(F2533,'BASE CONTATOS'!C:D,2,0)</f>
        <v>#N/A</v>
      </c>
    </row>
    <row r="2534" spans="2:17" hidden="1" x14ac:dyDescent="0.3">
      <c r="B2534">
        <f>CSV!M2533</f>
        <v>0</v>
      </c>
      <c r="C2534">
        <f>CSV!O2533</f>
        <v>0</v>
      </c>
      <c r="D2534" s="6">
        <f>CSV!P2533</f>
        <v>0</v>
      </c>
      <c r="F2534">
        <f>CSV!K2533</f>
        <v>0</v>
      </c>
      <c r="G2534">
        <f>CSV!L2533</f>
        <v>0</v>
      </c>
      <c r="H2534" t="str">
        <f>IFERROR(VLOOKUP(G2534,Sheet3!B:C,2,0),"")</f>
        <v/>
      </c>
      <c r="I2534">
        <v>6</v>
      </c>
      <c r="K2534" t="e">
        <f>VLOOKUP(G2534,Sheet3!B:E,4,0)</f>
        <v>#N/A</v>
      </c>
      <c r="O2534" s="10" t="e">
        <f t="shared" si="39"/>
        <v>#N/A</v>
      </c>
      <c r="P2534" s="11" t="e">
        <f>VLOOKUP(C2534,DE_PARA!H:I,2,0)</f>
        <v>#N/A</v>
      </c>
      <c r="Q2534" s="11" t="e">
        <f>VLOOKUP(F2534,'BASE CONTATOS'!C:D,2,0)</f>
        <v>#N/A</v>
      </c>
    </row>
    <row r="2535" spans="2:17" hidden="1" x14ac:dyDescent="0.3">
      <c r="B2535">
        <f>CSV!M2534</f>
        <v>0</v>
      </c>
      <c r="C2535">
        <f>CSV!O2534</f>
        <v>0</v>
      </c>
      <c r="D2535" s="6">
        <f>CSV!P2534</f>
        <v>0</v>
      </c>
      <c r="F2535">
        <f>CSV!K2534</f>
        <v>0</v>
      </c>
      <c r="G2535">
        <f>CSV!L2534</f>
        <v>0</v>
      </c>
      <c r="H2535" t="str">
        <f>IFERROR(VLOOKUP(G2535,Sheet3!B:C,2,0),"")</f>
        <v/>
      </c>
      <c r="I2535">
        <v>7</v>
      </c>
      <c r="K2535" t="e">
        <f>VLOOKUP(G2535,Sheet3!B:E,4,0)</f>
        <v>#N/A</v>
      </c>
      <c r="O2535" s="10" t="e">
        <f t="shared" si="39"/>
        <v>#N/A</v>
      </c>
      <c r="P2535" s="11" t="e">
        <f>VLOOKUP(C2535,DE_PARA!H:I,2,0)</f>
        <v>#N/A</v>
      </c>
      <c r="Q2535" s="11" t="e">
        <f>VLOOKUP(F2535,'BASE CONTATOS'!C:D,2,0)</f>
        <v>#N/A</v>
      </c>
    </row>
    <row r="2536" spans="2:17" hidden="1" x14ac:dyDescent="0.3">
      <c r="B2536">
        <f>CSV!M2535</f>
        <v>0</v>
      </c>
      <c r="C2536">
        <f>CSV!O2535</f>
        <v>0</v>
      </c>
      <c r="D2536" s="6">
        <f>CSV!P2535</f>
        <v>0</v>
      </c>
      <c r="F2536">
        <f>CSV!K2535</f>
        <v>0</v>
      </c>
      <c r="G2536">
        <f>CSV!L2535</f>
        <v>0</v>
      </c>
      <c r="H2536" t="str">
        <f>IFERROR(VLOOKUP(G2536,Sheet3!B:C,2,0),"")</f>
        <v/>
      </c>
      <c r="I2536">
        <v>2</v>
      </c>
      <c r="K2536" t="e">
        <f>VLOOKUP(G2536,Sheet3!B:E,4,0)</f>
        <v>#N/A</v>
      </c>
      <c r="O2536" s="10" t="e">
        <f t="shared" si="39"/>
        <v>#N/A</v>
      </c>
      <c r="P2536" s="11" t="e">
        <f>VLOOKUP(C2536,DE_PARA!H:I,2,0)</f>
        <v>#N/A</v>
      </c>
      <c r="Q2536" s="11" t="e">
        <f>VLOOKUP(F2536,'BASE CONTATOS'!C:D,2,0)</f>
        <v>#N/A</v>
      </c>
    </row>
    <row r="2537" spans="2:17" hidden="1" x14ac:dyDescent="0.3">
      <c r="B2537">
        <f>CSV!M2536</f>
        <v>0</v>
      </c>
      <c r="C2537">
        <f>CSV!O2536</f>
        <v>0</v>
      </c>
      <c r="D2537" s="6">
        <f>CSV!P2536</f>
        <v>0</v>
      </c>
      <c r="F2537">
        <f>CSV!K2536</f>
        <v>0</v>
      </c>
      <c r="G2537">
        <f>CSV!L2536</f>
        <v>0</v>
      </c>
      <c r="H2537" t="str">
        <f>IFERROR(VLOOKUP(G2537,Sheet3!B:C,2,0),"")</f>
        <v/>
      </c>
      <c r="I2537">
        <v>3</v>
      </c>
      <c r="K2537" t="e">
        <f>VLOOKUP(G2537,Sheet3!B:E,4,0)</f>
        <v>#N/A</v>
      </c>
      <c r="O2537" s="10" t="e">
        <f t="shared" si="39"/>
        <v>#N/A</v>
      </c>
      <c r="P2537" s="11" t="e">
        <f>VLOOKUP(C2537,DE_PARA!H:I,2,0)</f>
        <v>#N/A</v>
      </c>
      <c r="Q2537" s="11" t="e">
        <f>VLOOKUP(F2537,'BASE CONTATOS'!C:D,2,0)</f>
        <v>#N/A</v>
      </c>
    </row>
    <row r="2538" spans="2:17" hidden="1" x14ac:dyDescent="0.3">
      <c r="B2538">
        <f>CSV!M2537</f>
        <v>0</v>
      </c>
      <c r="C2538">
        <f>CSV!O2537</f>
        <v>0</v>
      </c>
      <c r="D2538" s="6">
        <f>CSV!P2537</f>
        <v>0</v>
      </c>
      <c r="F2538">
        <f>CSV!K2537</f>
        <v>0</v>
      </c>
      <c r="G2538">
        <f>CSV!L2537</f>
        <v>0</v>
      </c>
      <c r="H2538" t="str">
        <f>IFERROR(VLOOKUP(G2538,Sheet3!B:C,2,0),"")</f>
        <v/>
      </c>
      <c r="I2538">
        <v>9</v>
      </c>
      <c r="K2538" t="e">
        <f>VLOOKUP(G2538,Sheet3!B:E,4,0)</f>
        <v>#N/A</v>
      </c>
      <c r="O2538" s="10" t="e">
        <f t="shared" si="39"/>
        <v>#N/A</v>
      </c>
      <c r="P2538" s="11" t="e">
        <f>VLOOKUP(C2538,DE_PARA!H:I,2,0)</f>
        <v>#N/A</v>
      </c>
      <c r="Q2538" s="11" t="e">
        <f>VLOOKUP(F2538,'BASE CONTATOS'!C:D,2,0)</f>
        <v>#N/A</v>
      </c>
    </row>
    <row r="2539" spans="2:17" hidden="1" x14ac:dyDescent="0.3">
      <c r="B2539">
        <f>CSV!M2538</f>
        <v>0</v>
      </c>
      <c r="C2539">
        <f>CSV!O2538</f>
        <v>0</v>
      </c>
      <c r="D2539" s="6">
        <f>CSV!P2538</f>
        <v>0</v>
      </c>
      <c r="F2539">
        <f>CSV!K2538</f>
        <v>0</v>
      </c>
      <c r="G2539">
        <f>CSV!L2538</f>
        <v>0</v>
      </c>
      <c r="H2539" t="str">
        <f>IFERROR(VLOOKUP(G2539,Sheet3!B:C,2,0),"")</f>
        <v/>
      </c>
      <c r="I2539">
        <v>4</v>
      </c>
      <c r="K2539" t="e">
        <f>VLOOKUP(G2539,Sheet3!B:E,4,0)</f>
        <v>#N/A</v>
      </c>
      <c r="O2539" s="10" t="e">
        <f t="shared" si="39"/>
        <v>#N/A</v>
      </c>
      <c r="P2539" s="11" t="e">
        <f>VLOOKUP(C2539,DE_PARA!H:I,2,0)</f>
        <v>#N/A</v>
      </c>
      <c r="Q2539" s="11" t="e">
        <f>VLOOKUP(F2539,'BASE CONTATOS'!C:D,2,0)</f>
        <v>#N/A</v>
      </c>
    </row>
    <row r="2540" spans="2:17" hidden="1" x14ac:dyDescent="0.3">
      <c r="B2540">
        <f>CSV!M2539</f>
        <v>0</v>
      </c>
      <c r="C2540">
        <f>CSV!O2539</f>
        <v>0</v>
      </c>
      <c r="D2540" s="6">
        <f>CSV!P2539</f>
        <v>0</v>
      </c>
      <c r="F2540">
        <f>CSV!K2539</f>
        <v>0</v>
      </c>
      <c r="G2540">
        <f>CSV!L2539</f>
        <v>0</v>
      </c>
      <c r="H2540" t="str">
        <f>IFERROR(VLOOKUP(G2540,Sheet3!B:C,2,0),"")</f>
        <v/>
      </c>
      <c r="I2540">
        <v>6</v>
      </c>
      <c r="K2540" t="e">
        <f>VLOOKUP(G2540,Sheet3!B:E,4,0)</f>
        <v>#N/A</v>
      </c>
      <c r="O2540" s="10" t="e">
        <f t="shared" si="39"/>
        <v>#N/A</v>
      </c>
      <c r="P2540" s="11" t="e">
        <f>VLOOKUP(C2540,DE_PARA!H:I,2,0)</f>
        <v>#N/A</v>
      </c>
      <c r="Q2540" s="11" t="e">
        <f>VLOOKUP(F2540,'BASE CONTATOS'!C:D,2,0)</f>
        <v>#N/A</v>
      </c>
    </row>
    <row r="2541" spans="2:17" hidden="1" x14ac:dyDescent="0.3">
      <c r="B2541">
        <f>CSV!M2540</f>
        <v>0</v>
      </c>
      <c r="C2541">
        <f>CSV!O2540</f>
        <v>0</v>
      </c>
      <c r="D2541" s="6">
        <f>CSV!P2540</f>
        <v>0</v>
      </c>
      <c r="F2541">
        <f>CSV!K2540</f>
        <v>0</v>
      </c>
      <c r="G2541">
        <f>CSV!L2540</f>
        <v>0</v>
      </c>
      <c r="H2541" t="str">
        <f>IFERROR(VLOOKUP(G2541,Sheet3!B:C,2,0),"")</f>
        <v/>
      </c>
      <c r="I2541">
        <v>1</v>
      </c>
      <c r="K2541" t="e">
        <f>VLOOKUP(G2541,Sheet3!B:E,4,0)</f>
        <v>#N/A</v>
      </c>
      <c r="O2541" s="10" t="e">
        <f t="shared" si="39"/>
        <v>#N/A</v>
      </c>
      <c r="P2541" s="11" t="e">
        <f>VLOOKUP(C2541,DE_PARA!H:I,2,0)</f>
        <v>#N/A</v>
      </c>
      <c r="Q2541" s="11" t="e">
        <f>VLOOKUP(F2541,'BASE CONTATOS'!C:D,2,0)</f>
        <v>#N/A</v>
      </c>
    </row>
    <row r="2542" spans="2:17" hidden="1" x14ac:dyDescent="0.3">
      <c r="B2542">
        <f>CSV!M2541</f>
        <v>0</v>
      </c>
      <c r="C2542">
        <f>CSV!O2541</f>
        <v>0</v>
      </c>
      <c r="D2542" s="6">
        <f>CSV!P2541</f>
        <v>0</v>
      </c>
      <c r="F2542">
        <f>CSV!K2541</f>
        <v>0</v>
      </c>
      <c r="G2542">
        <f>CSV!L2541</f>
        <v>0</v>
      </c>
      <c r="H2542" t="str">
        <f>IFERROR(VLOOKUP(G2542,Sheet3!B:C,2,0),"")</f>
        <v/>
      </c>
      <c r="I2542">
        <v>3</v>
      </c>
      <c r="K2542" t="e">
        <f>VLOOKUP(G2542,Sheet3!B:E,4,0)</f>
        <v>#N/A</v>
      </c>
      <c r="O2542" s="10" t="e">
        <f t="shared" si="39"/>
        <v>#N/A</v>
      </c>
      <c r="P2542" s="11" t="e">
        <f>VLOOKUP(C2542,DE_PARA!H:I,2,0)</f>
        <v>#N/A</v>
      </c>
      <c r="Q2542" s="11" t="e">
        <f>VLOOKUP(F2542,'BASE CONTATOS'!C:D,2,0)</f>
        <v>#N/A</v>
      </c>
    </row>
    <row r="2543" spans="2:17" hidden="1" x14ac:dyDescent="0.3">
      <c r="B2543">
        <f>CSV!M2542</f>
        <v>0</v>
      </c>
      <c r="C2543">
        <f>CSV!O2542</f>
        <v>0</v>
      </c>
      <c r="D2543" s="6">
        <f>CSV!P2542</f>
        <v>0</v>
      </c>
      <c r="F2543">
        <f>CSV!K2542</f>
        <v>0</v>
      </c>
      <c r="G2543">
        <f>CSV!L2542</f>
        <v>0</v>
      </c>
      <c r="H2543" t="str">
        <f>IFERROR(VLOOKUP(G2543,Sheet3!B:C,2,0),"")</f>
        <v/>
      </c>
      <c r="I2543">
        <v>5</v>
      </c>
      <c r="K2543" t="e">
        <f>VLOOKUP(G2543,Sheet3!B:E,4,0)</f>
        <v>#N/A</v>
      </c>
      <c r="O2543" s="10" t="e">
        <f t="shared" si="39"/>
        <v>#N/A</v>
      </c>
      <c r="P2543" s="11" t="e">
        <f>VLOOKUP(C2543,DE_PARA!H:I,2,0)</f>
        <v>#N/A</v>
      </c>
      <c r="Q2543" s="11" t="e">
        <f>VLOOKUP(F2543,'BASE CONTATOS'!C:D,2,0)</f>
        <v>#N/A</v>
      </c>
    </row>
    <row r="2544" spans="2:17" hidden="1" x14ac:dyDescent="0.3">
      <c r="B2544">
        <f>CSV!M2543</f>
        <v>0</v>
      </c>
      <c r="C2544">
        <f>CSV!O2543</f>
        <v>0</v>
      </c>
      <c r="D2544" s="6">
        <f>CSV!P2543</f>
        <v>0</v>
      </c>
      <c r="F2544">
        <f>CSV!K2543</f>
        <v>0</v>
      </c>
      <c r="G2544">
        <f>CSV!L2543</f>
        <v>0</v>
      </c>
      <c r="H2544" t="str">
        <f>IFERROR(VLOOKUP(G2544,Sheet3!B:C,2,0),"")</f>
        <v/>
      </c>
      <c r="I2544">
        <v>10</v>
      </c>
      <c r="K2544" t="e">
        <f>VLOOKUP(G2544,Sheet3!B:E,4,0)</f>
        <v>#N/A</v>
      </c>
      <c r="O2544" s="10" t="e">
        <f t="shared" si="39"/>
        <v>#N/A</v>
      </c>
      <c r="P2544" s="11" t="e">
        <f>VLOOKUP(C2544,DE_PARA!H:I,2,0)</f>
        <v>#N/A</v>
      </c>
      <c r="Q2544" s="11" t="e">
        <f>VLOOKUP(F2544,'BASE CONTATOS'!C:D,2,0)</f>
        <v>#N/A</v>
      </c>
    </row>
    <row r="2545" spans="2:17" hidden="1" x14ac:dyDescent="0.3">
      <c r="B2545">
        <f>CSV!M2544</f>
        <v>0</v>
      </c>
      <c r="C2545">
        <f>CSV!O2544</f>
        <v>0</v>
      </c>
      <c r="D2545" s="6">
        <f>CSV!P2544</f>
        <v>0</v>
      </c>
      <c r="F2545">
        <f>CSV!K2544</f>
        <v>0</v>
      </c>
      <c r="G2545">
        <f>CSV!L2544</f>
        <v>0</v>
      </c>
      <c r="H2545" t="str">
        <f>IFERROR(VLOOKUP(G2545,Sheet3!B:C,2,0),"")</f>
        <v/>
      </c>
      <c r="I2545">
        <v>5</v>
      </c>
      <c r="K2545" t="e">
        <f>VLOOKUP(G2545,Sheet3!B:E,4,0)</f>
        <v>#N/A</v>
      </c>
      <c r="O2545" s="10" t="e">
        <f t="shared" si="39"/>
        <v>#N/A</v>
      </c>
      <c r="P2545" s="11" t="e">
        <f>VLOOKUP(C2545,DE_PARA!H:I,2,0)</f>
        <v>#N/A</v>
      </c>
      <c r="Q2545" s="11" t="e">
        <f>VLOOKUP(F2545,'BASE CONTATOS'!C:D,2,0)</f>
        <v>#N/A</v>
      </c>
    </row>
    <row r="2546" spans="2:17" hidden="1" x14ac:dyDescent="0.3">
      <c r="B2546">
        <f>CSV!M2545</f>
        <v>0</v>
      </c>
      <c r="C2546">
        <f>CSV!O2545</f>
        <v>0</v>
      </c>
      <c r="D2546" s="6">
        <f>CSV!P2545</f>
        <v>0</v>
      </c>
      <c r="F2546">
        <f>CSV!K2545</f>
        <v>0</v>
      </c>
      <c r="G2546">
        <f>CSV!L2545</f>
        <v>0</v>
      </c>
      <c r="H2546" t="str">
        <f>IFERROR(VLOOKUP(G2546,Sheet3!B:C,2,0),"")</f>
        <v/>
      </c>
      <c r="I2546">
        <v>2</v>
      </c>
      <c r="K2546" t="e">
        <f>VLOOKUP(G2546,Sheet3!B:E,4,0)</f>
        <v>#N/A</v>
      </c>
      <c r="O2546" s="10" t="e">
        <f t="shared" si="39"/>
        <v>#N/A</v>
      </c>
      <c r="P2546" s="11" t="e">
        <f>VLOOKUP(C2546,DE_PARA!H:I,2,0)</f>
        <v>#N/A</v>
      </c>
      <c r="Q2546" s="11" t="e">
        <f>VLOOKUP(F2546,'BASE CONTATOS'!C:D,2,0)</f>
        <v>#N/A</v>
      </c>
    </row>
    <row r="2547" spans="2:17" hidden="1" x14ac:dyDescent="0.3">
      <c r="B2547">
        <f>CSV!M2546</f>
        <v>0</v>
      </c>
      <c r="C2547">
        <f>CSV!O2546</f>
        <v>0</v>
      </c>
      <c r="D2547" s="6">
        <f>CSV!P2546</f>
        <v>0</v>
      </c>
      <c r="F2547">
        <f>CSV!K2546</f>
        <v>0</v>
      </c>
      <c r="G2547">
        <f>CSV!L2546</f>
        <v>0</v>
      </c>
      <c r="H2547" t="str">
        <f>IFERROR(VLOOKUP(G2547,Sheet3!B:C,2,0),"")</f>
        <v/>
      </c>
      <c r="I2547">
        <v>9</v>
      </c>
      <c r="K2547" t="e">
        <f>VLOOKUP(G2547,Sheet3!B:E,4,0)</f>
        <v>#N/A</v>
      </c>
      <c r="O2547" s="10" t="e">
        <f t="shared" si="39"/>
        <v>#N/A</v>
      </c>
      <c r="P2547" s="11" t="e">
        <f>VLOOKUP(C2547,DE_PARA!H:I,2,0)</f>
        <v>#N/A</v>
      </c>
      <c r="Q2547" s="11" t="e">
        <f>VLOOKUP(F2547,'BASE CONTATOS'!C:D,2,0)</f>
        <v>#N/A</v>
      </c>
    </row>
    <row r="2548" spans="2:17" hidden="1" x14ac:dyDescent="0.3">
      <c r="B2548">
        <f>CSV!M2547</f>
        <v>0</v>
      </c>
      <c r="C2548">
        <f>CSV!O2547</f>
        <v>0</v>
      </c>
      <c r="D2548" s="6">
        <f>CSV!P2547</f>
        <v>0</v>
      </c>
      <c r="F2548">
        <f>CSV!K2547</f>
        <v>0</v>
      </c>
      <c r="G2548">
        <f>CSV!L2547</f>
        <v>0</v>
      </c>
      <c r="H2548" t="str">
        <f>IFERROR(VLOOKUP(G2548,Sheet3!B:C,2,0),"")</f>
        <v/>
      </c>
      <c r="I2548">
        <v>8</v>
      </c>
      <c r="K2548" t="e">
        <f>VLOOKUP(G2548,Sheet3!B:E,4,0)</f>
        <v>#N/A</v>
      </c>
      <c r="O2548" s="10" t="e">
        <f t="shared" si="39"/>
        <v>#N/A</v>
      </c>
      <c r="P2548" s="11" t="e">
        <f>VLOOKUP(C2548,DE_PARA!H:I,2,0)</f>
        <v>#N/A</v>
      </c>
      <c r="Q2548" s="11" t="e">
        <f>VLOOKUP(F2548,'BASE CONTATOS'!C:D,2,0)</f>
        <v>#N/A</v>
      </c>
    </row>
    <row r="2549" spans="2:17" hidden="1" x14ac:dyDescent="0.3">
      <c r="B2549">
        <f>CSV!M2548</f>
        <v>0</v>
      </c>
      <c r="C2549">
        <f>CSV!O2548</f>
        <v>0</v>
      </c>
      <c r="D2549" s="6">
        <f>CSV!P2548</f>
        <v>0</v>
      </c>
      <c r="F2549">
        <f>CSV!K2548</f>
        <v>0</v>
      </c>
      <c r="G2549">
        <f>CSV!L2548</f>
        <v>0</v>
      </c>
      <c r="H2549" t="str">
        <f>IFERROR(VLOOKUP(G2549,Sheet3!B:C,2,0),"")</f>
        <v/>
      </c>
      <c r="I2549">
        <v>9</v>
      </c>
      <c r="K2549" t="e">
        <f>VLOOKUP(G2549,Sheet3!B:E,4,0)</f>
        <v>#N/A</v>
      </c>
      <c r="O2549" s="10" t="e">
        <f t="shared" si="39"/>
        <v>#N/A</v>
      </c>
      <c r="P2549" s="11" t="e">
        <f>VLOOKUP(C2549,DE_PARA!H:I,2,0)</f>
        <v>#N/A</v>
      </c>
      <c r="Q2549" s="11" t="e">
        <f>VLOOKUP(F2549,'BASE CONTATOS'!C:D,2,0)</f>
        <v>#N/A</v>
      </c>
    </row>
    <row r="2550" spans="2:17" hidden="1" x14ac:dyDescent="0.3">
      <c r="B2550">
        <f>CSV!M2549</f>
        <v>0</v>
      </c>
      <c r="C2550">
        <f>CSV!O2549</f>
        <v>0</v>
      </c>
      <c r="D2550" s="6">
        <f>CSV!P2549</f>
        <v>0</v>
      </c>
      <c r="F2550">
        <f>CSV!K2549</f>
        <v>0</v>
      </c>
      <c r="G2550">
        <f>CSV!L2549</f>
        <v>0</v>
      </c>
      <c r="H2550" t="str">
        <f>IFERROR(VLOOKUP(G2550,Sheet3!B:C,2,0),"")</f>
        <v/>
      </c>
      <c r="I2550">
        <v>7</v>
      </c>
      <c r="K2550" t="e">
        <f>VLOOKUP(G2550,Sheet3!B:E,4,0)</f>
        <v>#N/A</v>
      </c>
      <c r="O2550" s="10" t="e">
        <f t="shared" si="39"/>
        <v>#N/A</v>
      </c>
      <c r="P2550" s="11" t="e">
        <f>VLOOKUP(C2550,DE_PARA!H:I,2,0)</f>
        <v>#N/A</v>
      </c>
      <c r="Q2550" s="11" t="e">
        <f>VLOOKUP(F2550,'BASE CONTATOS'!C:D,2,0)</f>
        <v>#N/A</v>
      </c>
    </row>
    <row r="2551" spans="2:17" hidden="1" x14ac:dyDescent="0.3">
      <c r="B2551">
        <f>CSV!M2550</f>
        <v>0</v>
      </c>
      <c r="C2551">
        <f>CSV!O2550</f>
        <v>0</v>
      </c>
      <c r="D2551" s="6">
        <f>CSV!P2550</f>
        <v>0</v>
      </c>
      <c r="F2551">
        <f>CSV!K2550</f>
        <v>0</v>
      </c>
      <c r="G2551">
        <f>CSV!L2550</f>
        <v>0</v>
      </c>
      <c r="H2551" t="str">
        <f>IFERROR(VLOOKUP(G2551,Sheet3!B:C,2,0),"")</f>
        <v/>
      </c>
      <c r="I2551">
        <v>9</v>
      </c>
      <c r="K2551" t="e">
        <f>VLOOKUP(G2551,Sheet3!B:E,4,0)</f>
        <v>#N/A</v>
      </c>
      <c r="O2551" s="10" t="e">
        <f t="shared" si="39"/>
        <v>#N/A</v>
      </c>
      <c r="P2551" s="11" t="e">
        <f>VLOOKUP(C2551,DE_PARA!H:I,2,0)</f>
        <v>#N/A</v>
      </c>
      <c r="Q2551" s="11" t="e">
        <f>VLOOKUP(F2551,'BASE CONTATOS'!C:D,2,0)</f>
        <v>#N/A</v>
      </c>
    </row>
    <row r="2552" spans="2:17" hidden="1" x14ac:dyDescent="0.3">
      <c r="B2552">
        <f>CSV!M2551</f>
        <v>0</v>
      </c>
      <c r="C2552">
        <f>CSV!O2551</f>
        <v>0</v>
      </c>
      <c r="D2552" s="6">
        <f>CSV!P2551</f>
        <v>0</v>
      </c>
      <c r="F2552">
        <f>CSV!K2551</f>
        <v>0</v>
      </c>
      <c r="G2552">
        <f>CSV!L2551</f>
        <v>0</v>
      </c>
      <c r="H2552" t="str">
        <f>IFERROR(VLOOKUP(G2552,Sheet3!B:C,2,0),"")</f>
        <v/>
      </c>
      <c r="I2552">
        <v>8</v>
      </c>
      <c r="K2552" t="e">
        <f>VLOOKUP(G2552,Sheet3!B:E,4,0)</f>
        <v>#N/A</v>
      </c>
      <c r="O2552" s="10" t="e">
        <f t="shared" si="39"/>
        <v>#N/A</v>
      </c>
      <c r="P2552" s="11" t="e">
        <f>VLOOKUP(C2552,DE_PARA!H:I,2,0)</f>
        <v>#N/A</v>
      </c>
      <c r="Q2552" s="11" t="e">
        <f>VLOOKUP(F2552,'BASE CONTATOS'!C:D,2,0)</f>
        <v>#N/A</v>
      </c>
    </row>
    <row r="2553" spans="2:17" hidden="1" x14ac:dyDescent="0.3">
      <c r="B2553">
        <f>CSV!M2552</f>
        <v>0</v>
      </c>
      <c r="C2553">
        <f>CSV!O2552</f>
        <v>0</v>
      </c>
      <c r="D2553" s="6">
        <f>CSV!P2552</f>
        <v>0</v>
      </c>
      <c r="F2553">
        <f>CSV!K2552</f>
        <v>0</v>
      </c>
      <c r="G2553">
        <f>CSV!L2552</f>
        <v>0</v>
      </c>
      <c r="H2553" t="str">
        <f>IFERROR(VLOOKUP(G2553,Sheet3!B:C,2,0),"")</f>
        <v/>
      </c>
      <c r="I2553">
        <v>6</v>
      </c>
      <c r="K2553" t="e">
        <f>VLOOKUP(G2553,Sheet3!B:E,4,0)</f>
        <v>#N/A</v>
      </c>
      <c r="O2553" s="10" t="e">
        <f t="shared" si="39"/>
        <v>#N/A</v>
      </c>
      <c r="P2553" s="11" t="e">
        <f>VLOOKUP(C2553,DE_PARA!H:I,2,0)</f>
        <v>#N/A</v>
      </c>
      <c r="Q2553" s="11" t="e">
        <f>VLOOKUP(F2553,'BASE CONTATOS'!C:D,2,0)</f>
        <v>#N/A</v>
      </c>
    </row>
    <row r="2554" spans="2:17" hidden="1" x14ac:dyDescent="0.3">
      <c r="B2554">
        <f>CSV!M2553</f>
        <v>0</v>
      </c>
      <c r="C2554">
        <f>CSV!O2553</f>
        <v>0</v>
      </c>
      <c r="D2554" s="6">
        <f>CSV!P2553</f>
        <v>0</v>
      </c>
      <c r="F2554">
        <f>CSV!K2553</f>
        <v>0</v>
      </c>
      <c r="G2554">
        <f>CSV!L2553</f>
        <v>0</v>
      </c>
      <c r="H2554" t="str">
        <f>IFERROR(VLOOKUP(G2554,Sheet3!B:C,2,0),"")</f>
        <v/>
      </c>
      <c r="I2554">
        <v>1</v>
      </c>
      <c r="K2554" t="e">
        <f>VLOOKUP(G2554,Sheet3!B:E,4,0)</f>
        <v>#N/A</v>
      </c>
      <c r="O2554" s="10" t="e">
        <f t="shared" si="39"/>
        <v>#N/A</v>
      </c>
      <c r="P2554" s="11" t="e">
        <f>VLOOKUP(C2554,DE_PARA!H:I,2,0)</f>
        <v>#N/A</v>
      </c>
      <c r="Q2554" s="11" t="e">
        <f>VLOOKUP(F2554,'BASE CONTATOS'!C:D,2,0)</f>
        <v>#N/A</v>
      </c>
    </row>
    <row r="2555" spans="2:17" hidden="1" x14ac:dyDescent="0.3">
      <c r="B2555">
        <f>CSV!M2554</f>
        <v>0</v>
      </c>
      <c r="C2555">
        <f>CSV!O2554</f>
        <v>0</v>
      </c>
      <c r="D2555" s="6">
        <f>CSV!P2554</f>
        <v>0</v>
      </c>
      <c r="F2555">
        <f>CSV!K2554</f>
        <v>0</v>
      </c>
      <c r="G2555">
        <f>CSV!L2554</f>
        <v>0</v>
      </c>
      <c r="H2555" t="str">
        <f>IFERROR(VLOOKUP(G2555,Sheet3!B:C,2,0),"")</f>
        <v/>
      </c>
      <c r="I2555">
        <v>4</v>
      </c>
      <c r="K2555" t="e">
        <f>VLOOKUP(G2555,Sheet3!B:E,4,0)</f>
        <v>#N/A</v>
      </c>
      <c r="O2555" s="10" t="e">
        <f t="shared" si="39"/>
        <v>#N/A</v>
      </c>
      <c r="P2555" s="11" t="e">
        <f>VLOOKUP(C2555,DE_PARA!H:I,2,0)</f>
        <v>#N/A</v>
      </c>
      <c r="Q2555" s="11" t="e">
        <f>VLOOKUP(F2555,'BASE CONTATOS'!C:D,2,0)</f>
        <v>#N/A</v>
      </c>
    </row>
    <row r="2556" spans="2:17" hidden="1" x14ac:dyDescent="0.3">
      <c r="B2556">
        <f>CSV!M2555</f>
        <v>0</v>
      </c>
      <c r="C2556">
        <f>CSV!O2555</f>
        <v>0</v>
      </c>
      <c r="D2556" s="6">
        <f>CSV!P2555</f>
        <v>0</v>
      </c>
      <c r="F2556">
        <f>CSV!K2555</f>
        <v>0</v>
      </c>
      <c r="G2556">
        <f>CSV!L2555</f>
        <v>0</v>
      </c>
      <c r="H2556" t="str">
        <f>IFERROR(VLOOKUP(G2556,Sheet3!B:C,2,0),"")</f>
        <v/>
      </c>
      <c r="I2556">
        <v>5</v>
      </c>
      <c r="K2556" t="e">
        <f>VLOOKUP(G2556,Sheet3!B:E,4,0)</f>
        <v>#N/A</v>
      </c>
      <c r="O2556" s="10" t="e">
        <f t="shared" si="39"/>
        <v>#N/A</v>
      </c>
      <c r="P2556" s="11" t="e">
        <f>VLOOKUP(C2556,DE_PARA!H:I,2,0)</f>
        <v>#N/A</v>
      </c>
      <c r="Q2556" s="11" t="e">
        <f>VLOOKUP(F2556,'BASE CONTATOS'!C:D,2,0)</f>
        <v>#N/A</v>
      </c>
    </row>
    <row r="2557" spans="2:17" hidden="1" x14ac:dyDescent="0.3">
      <c r="B2557">
        <f>CSV!M2556</f>
        <v>0</v>
      </c>
      <c r="C2557">
        <f>CSV!O2556</f>
        <v>0</v>
      </c>
      <c r="D2557" s="6">
        <f>CSV!P2556</f>
        <v>0</v>
      </c>
      <c r="F2557">
        <f>CSV!K2556</f>
        <v>0</v>
      </c>
      <c r="G2557">
        <f>CSV!L2556</f>
        <v>0</v>
      </c>
      <c r="H2557" t="str">
        <f>IFERROR(VLOOKUP(G2557,Sheet3!B:C,2,0),"")</f>
        <v/>
      </c>
      <c r="I2557">
        <v>8</v>
      </c>
      <c r="K2557" t="e">
        <f>VLOOKUP(G2557,Sheet3!B:E,4,0)</f>
        <v>#N/A</v>
      </c>
      <c r="O2557" s="10" t="e">
        <f t="shared" si="39"/>
        <v>#N/A</v>
      </c>
      <c r="P2557" s="11" t="e">
        <f>VLOOKUP(C2557,DE_PARA!H:I,2,0)</f>
        <v>#N/A</v>
      </c>
      <c r="Q2557" s="11" t="e">
        <f>VLOOKUP(F2557,'BASE CONTATOS'!C:D,2,0)</f>
        <v>#N/A</v>
      </c>
    </row>
    <row r="2558" spans="2:17" hidden="1" x14ac:dyDescent="0.3">
      <c r="B2558">
        <f>CSV!M2557</f>
        <v>0</v>
      </c>
      <c r="C2558">
        <f>CSV!O2557</f>
        <v>0</v>
      </c>
      <c r="D2558" s="6">
        <f>CSV!P2557</f>
        <v>0</v>
      </c>
      <c r="F2558">
        <f>CSV!K2557</f>
        <v>0</v>
      </c>
      <c r="G2558">
        <f>CSV!L2557</f>
        <v>0</v>
      </c>
      <c r="H2558" t="str">
        <f>IFERROR(VLOOKUP(G2558,Sheet3!B:C,2,0),"")</f>
        <v/>
      </c>
      <c r="I2558">
        <v>10</v>
      </c>
      <c r="K2558" t="e">
        <f>VLOOKUP(G2558,Sheet3!B:E,4,0)</f>
        <v>#N/A</v>
      </c>
      <c r="O2558" s="10" t="e">
        <f t="shared" si="39"/>
        <v>#N/A</v>
      </c>
      <c r="P2558" s="11" t="e">
        <f>VLOOKUP(C2558,DE_PARA!H:I,2,0)</f>
        <v>#N/A</v>
      </c>
      <c r="Q2558" s="11" t="e">
        <f>VLOOKUP(F2558,'BASE CONTATOS'!C:D,2,0)</f>
        <v>#N/A</v>
      </c>
    </row>
    <row r="2559" spans="2:17" hidden="1" x14ac:dyDescent="0.3">
      <c r="B2559">
        <f>CSV!M2558</f>
        <v>0</v>
      </c>
      <c r="C2559">
        <f>CSV!O2558</f>
        <v>0</v>
      </c>
      <c r="D2559" s="6">
        <f>CSV!P2558</f>
        <v>0</v>
      </c>
      <c r="F2559">
        <f>CSV!K2558</f>
        <v>0</v>
      </c>
      <c r="G2559">
        <f>CSV!L2558</f>
        <v>0</v>
      </c>
      <c r="H2559" t="str">
        <f>IFERROR(VLOOKUP(G2559,Sheet3!B:C,2,0),"")</f>
        <v/>
      </c>
      <c r="I2559">
        <v>6</v>
      </c>
      <c r="K2559" t="e">
        <f>VLOOKUP(G2559,Sheet3!B:E,4,0)</f>
        <v>#N/A</v>
      </c>
      <c r="O2559" s="10" t="e">
        <f t="shared" si="39"/>
        <v>#N/A</v>
      </c>
      <c r="P2559" s="11" t="e">
        <f>VLOOKUP(C2559,DE_PARA!H:I,2,0)</f>
        <v>#N/A</v>
      </c>
      <c r="Q2559" s="11" t="e">
        <f>VLOOKUP(F2559,'BASE CONTATOS'!C:D,2,0)</f>
        <v>#N/A</v>
      </c>
    </row>
    <row r="2560" spans="2:17" hidden="1" x14ac:dyDescent="0.3">
      <c r="B2560">
        <f>CSV!M2559</f>
        <v>0</v>
      </c>
      <c r="C2560">
        <f>CSV!O2559</f>
        <v>0</v>
      </c>
      <c r="D2560" s="6">
        <f>CSV!P2559</f>
        <v>0</v>
      </c>
      <c r="F2560">
        <f>CSV!K2559</f>
        <v>0</v>
      </c>
      <c r="G2560">
        <f>CSV!L2559</f>
        <v>0</v>
      </c>
      <c r="H2560" t="str">
        <f>IFERROR(VLOOKUP(G2560,Sheet3!B:C,2,0),"")</f>
        <v/>
      </c>
      <c r="I2560">
        <v>4</v>
      </c>
      <c r="K2560" t="e">
        <f>VLOOKUP(G2560,Sheet3!B:E,4,0)</f>
        <v>#N/A</v>
      </c>
      <c r="O2560" s="10" t="e">
        <f t="shared" si="39"/>
        <v>#N/A</v>
      </c>
      <c r="P2560" s="11" t="e">
        <f>VLOOKUP(C2560,DE_PARA!H:I,2,0)</f>
        <v>#N/A</v>
      </c>
      <c r="Q2560" s="11" t="e">
        <f>VLOOKUP(F2560,'BASE CONTATOS'!C:D,2,0)</f>
        <v>#N/A</v>
      </c>
    </row>
    <row r="2561" spans="2:17" hidden="1" x14ac:dyDescent="0.3">
      <c r="B2561">
        <f>CSV!M2560</f>
        <v>0</v>
      </c>
      <c r="C2561">
        <f>CSV!O2560</f>
        <v>0</v>
      </c>
      <c r="D2561" s="6">
        <f>CSV!P2560</f>
        <v>0</v>
      </c>
      <c r="F2561">
        <f>CSV!K2560</f>
        <v>0</v>
      </c>
      <c r="G2561">
        <f>CSV!L2560</f>
        <v>0</v>
      </c>
      <c r="H2561" t="str">
        <f>IFERROR(VLOOKUP(G2561,Sheet3!B:C,2,0),"")</f>
        <v/>
      </c>
      <c r="I2561">
        <v>7</v>
      </c>
      <c r="K2561" t="e">
        <f>VLOOKUP(G2561,Sheet3!B:E,4,0)</f>
        <v>#N/A</v>
      </c>
      <c r="O2561" s="10" t="e">
        <f t="shared" si="39"/>
        <v>#N/A</v>
      </c>
      <c r="P2561" s="11" t="e">
        <f>VLOOKUP(C2561,DE_PARA!H:I,2,0)</f>
        <v>#N/A</v>
      </c>
      <c r="Q2561" s="11" t="e">
        <f>VLOOKUP(F2561,'BASE CONTATOS'!C:D,2,0)</f>
        <v>#N/A</v>
      </c>
    </row>
    <row r="2562" spans="2:17" hidden="1" x14ac:dyDescent="0.3">
      <c r="B2562">
        <f>CSV!M2561</f>
        <v>0</v>
      </c>
      <c r="C2562">
        <f>CSV!O2561</f>
        <v>0</v>
      </c>
      <c r="D2562" s="6">
        <f>CSV!P2561</f>
        <v>0</v>
      </c>
      <c r="F2562">
        <f>CSV!K2561</f>
        <v>0</v>
      </c>
      <c r="G2562">
        <f>CSV!L2561</f>
        <v>0</v>
      </c>
      <c r="H2562" t="str">
        <f>IFERROR(VLOOKUP(G2562,Sheet3!B:C,2,0),"")</f>
        <v/>
      </c>
      <c r="I2562">
        <v>4</v>
      </c>
      <c r="K2562" t="e">
        <f>VLOOKUP(G2562,Sheet3!B:E,4,0)</f>
        <v>#N/A</v>
      </c>
      <c r="O2562" s="10" t="e">
        <f t="shared" si="39"/>
        <v>#N/A</v>
      </c>
      <c r="P2562" s="11" t="e">
        <f>VLOOKUP(C2562,DE_PARA!H:I,2,0)</f>
        <v>#N/A</v>
      </c>
      <c r="Q2562" s="11" t="e">
        <f>VLOOKUP(F2562,'BASE CONTATOS'!C:D,2,0)</f>
        <v>#N/A</v>
      </c>
    </row>
    <row r="2563" spans="2:17" hidden="1" x14ac:dyDescent="0.3">
      <c r="B2563">
        <f>CSV!M2562</f>
        <v>0</v>
      </c>
      <c r="C2563">
        <f>CSV!O2562</f>
        <v>0</v>
      </c>
      <c r="D2563" s="6">
        <f>CSV!P2562</f>
        <v>0</v>
      </c>
      <c r="F2563">
        <f>CSV!K2562</f>
        <v>0</v>
      </c>
      <c r="G2563">
        <f>CSV!L2562</f>
        <v>0</v>
      </c>
      <c r="H2563" t="str">
        <f>IFERROR(VLOOKUP(G2563,Sheet3!B:C,2,0),"")</f>
        <v/>
      </c>
      <c r="I2563">
        <v>3</v>
      </c>
      <c r="K2563" t="e">
        <f>VLOOKUP(G2563,Sheet3!B:E,4,0)</f>
        <v>#N/A</v>
      </c>
      <c r="O2563" s="10" t="e">
        <f t="shared" ref="O2563:O2626" si="40">IF(K2563&gt;0,K2563,"PENDENTE")</f>
        <v>#N/A</v>
      </c>
      <c r="P2563" s="11" t="e">
        <f>VLOOKUP(C2563,DE_PARA!H:I,2,0)</f>
        <v>#N/A</v>
      </c>
      <c r="Q2563" s="11" t="e">
        <f>VLOOKUP(F2563,'BASE CONTATOS'!C:D,2,0)</f>
        <v>#N/A</v>
      </c>
    </row>
    <row r="2564" spans="2:17" hidden="1" x14ac:dyDescent="0.3">
      <c r="B2564">
        <f>CSV!M2563</f>
        <v>0</v>
      </c>
      <c r="C2564">
        <f>CSV!O2563</f>
        <v>0</v>
      </c>
      <c r="D2564" s="6">
        <f>CSV!P2563</f>
        <v>0</v>
      </c>
      <c r="F2564">
        <f>CSV!K2563</f>
        <v>0</v>
      </c>
      <c r="G2564">
        <f>CSV!L2563</f>
        <v>0</v>
      </c>
      <c r="H2564" t="str">
        <f>IFERROR(VLOOKUP(G2564,Sheet3!B:C,2,0),"")</f>
        <v/>
      </c>
      <c r="I2564">
        <v>4</v>
      </c>
      <c r="K2564" t="e">
        <f>VLOOKUP(G2564,Sheet3!B:E,4,0)</f>
        <v>#N/A</v>
      </c>
      <c r="O2564" s="10" t="e">
        <f t="shared" si="40"/>
        <v>#N/A</v>
      </c>
      <c r="P2564" s="11" t="e">
        <f>VLOOKUP(C2564,DE_PARA!H:I,2,0)</f>
        <v>#N/A</v>
      </c>
      <c r="Q2564" s="11" t="e">
        <f>VLOOKUP(F2564,'BASE CONTATOS'!C:D,2,0)</f>
        <v>#N/A</v>
      </c>
    </row>
    <row r="2565" spans="2:17" hidden="1" x14ac:dyDescent="0.3">
      <c r="B2565">
        <f>CSV!M2564</f>
        <v>0</v>
      </c>
      <c r="C2565">
        <f>CSV!O2564</f>
        <v>0</v>
      </c>
      <c r="D2565" s="6">
        <f>CSV!P2564</f>
        <v>0</v>
      </c>
      <c r="F2565">
        <f>CSV!K2564</f>
        <v>0</v>
      </c>
      <c r="G2565">
        <f>CSV!L2564</f>
        <v>0</v>
      </c>
      <c r="H2565" t="str">
        <f>IFERROR(VLOOKUP(G2565,Sheet3!B:C,2,0),"")</f>
        <v/>
      </c>
      <c r="I2565">
        <v>8</v>
      </c>
      <c r="K2565" t="e">
        <f>VLOOKUP(G2565,Sheet3!B:E,4,0)</f>
        <v>#N/A</v>
      </c>
      <c r="O2565" s="10" t="e">
        <f t="shared" si="40"/>
        <v>#N/A</v>
      </c>
      <c r="P2565" s="11" t="e">
        <f>VLOOKUP(C2565,DE_PARA!H:I,2,0)</f>
        <v>#N/A</v>
      </c>
      <c r="Q2565" s="11" t="e">
        <f>VLOOKUP(F2565,'BASE CONTATOS'!C:D,2,0)</f>
        <v>#N/A</v>
      </c>
    </row>
    <row r="2566" spans="2:17" hidden="1" x14ac:dyDescent="0.3">
      <c r="B2566">
        <f>CSV!M2565</f>
        <v>0</v>
      </c>
      <c r="C2566">
        <f>CSV!O2565</f>
        <v>0</v>
      </c>
      <c r="D2566" s="6">
        <f>CSV!P2565</f>
        <v>0</v>
      </c>
      <c r="F2566">
        <f>CSV!K2565</f>
        <v>0</v>
      </c>
      <c r="G2566">
        <f>CSV!L2565</f>
        <v>0</v>
      </c>
      <c r="H2566" t="str">
        <f>IFERROR(VLOOKUP(G2566,Sheet3!B:C,2,0),"")</f>
        <v/>
      </c>
      <c r="I2566">
        <v>3</v>
      </c>
      <c r="K2566" t="e">
        <f>VLOOKUP(G2566,Sheet3!B:E,4,0)</f>
        <v>#N/A</v>
      </c>
      <c r="O2566" s="10" t="e">
        <f t="shared" si="40"/>
        <v>#N/A</v>
      </c>
      <c r="P2566" s="11" t="e">
        <f>VLOOKUP(C2566,DE_PARA!H:I,2,0)</f>
        <v>#N/A</v>
      </c>
      <c r="Q2566" s="11" t="e">
        <f>VLOOKUP(F2566,'BASE CONTATOS'!C:D,2,0)</f>
        <v>#N/A</v>
      </c>
    </row>
    <row r="2567" spans="2:17" hidden="1" x14ac:dyDescent="0.3">
      <c r="B2567">
        <f>CSV!M2566</f>
        <v>0</v>
      </c>
      <c r="C2567">
        <f>CSV!O2566</f>
        <v>0</v>
      </c>
      <c r="D2567" s="6">
        <f>CSV!P2566</f>
        <v>0</v>
      </c>
      <c r="F2567">
        <f>CSV!K2566</f>
        <v>0</v>
      </c>
      <c r="G2567">
        <f>CSV!L2566</f>
        <v>0</v>
      </c>
      <c r="H2567" t="str">
        <f>IFERROR(VLOOKUP(G2567,Sheet3!B:C,2,0),"")</f>
        <v/>
      </c>
      <c r="I2567">
        <v>4</v>
      </c>
      <c r="K2567" t="e">
        <f>VLOOKUP(G2567,Sheet3!B:E,4,0)</f>
        <v>#N/A</v>
      </c>
      <c r="O2567" s="10" t="e">
        <f t="shared" si="40"/>
        <v>#N/A</v>
      </c>
      <c r="P2567" s="11" t="e">
        <f>VLOOKUP(C2567,DE_PARA!H:I,2,0)</f>
        <v>#N/A</v>
      </c>
      <c r="Q2567" s="11" t="e">
        <f>VLOOKUP(F2567,'BASE CONTATOS'!C:D,2,0)</f>
        <v>#N/A</v>
      </c>
    </row>
    <row r="2568" spans="2:17" hidden="1" x14ac:dyDescent="0.3">
      <c r="B2568">
        <f>CSV!M2567</f>
        <v>0</v>
      </c>
      <c r="C2568">
        <f>CSV!O2567</f>
        <v>0</v>
      </c>
      <c r="D2568" s="6">
        <f>CSV!P2567</f>
        <v>0</v>
      </c>
      <c r="F2568">
        <f>CSV!K2567</f>
        <v>0</v>
      </c>
      <c r="G2568">
        <f>CSV!L2567</f>
        <v>0</v>
      </c>
      <c r="H2568" t="str">
        <f>IFERROR(VLOOKUP(G2568,Sheet3!B:C,2,0),"")</f>
        <v/>
      </c>
      <c r="I2568">
        <v>7</v>
      </c>
      <c r="K2568" t="e">
        <f>VLOOKUP(G2568,Sheet3!B:E,4,0)</f>
        <v>#N/A</v>
      </c>
      <c r="O2568" s="10" t="e">
        <f t="shared" si="40"/>
        <v>#N/A</v>
      </c>
      <c r="P2568" s="11" t="e">
        <f>VLOOKUP(C2568,DE_PARA!H:I,2,0)</f>
        <v>#N/A</v>
      </c>
      <c r="Q2568" s="11" t="e">
        <f>VLOOKUP(F2568,'BASE CONTATOS'!C:D,2,0)</f>
        <v>#N/A</v>
      </c>
    </row>
    <row r="2569" spans="2:17" hidden="1" x14ac:dyDescent="0.3">
      <c r="B2569">
        <f>CSV!M2568</f>
        <v>0</v>
      </c>
      <c r="C2569">
        <f>CSV!O2568</f>
        <v>0</v>
      </c>
      <c r="D2569" s="6">
        <f>CSV!P2568</f>
        <v>0</v>
      </c>
      <c r="F2569">
        <f>CSV!K2568</f>
        <v>0</v>
      </c>
      <c r="G2569">
        <f>CSV!L2568</f>
        <v>0</v>
      </c>
      <c r="H2569" t="str">
        <f>IFERROR(VLOOKUP(G2569,Sheet3!B:C,2,0),"")</f>
        <v/>
      </c>
      <c r="I2569">
        <v>9</v>
      </c>
      <c r="K2569" t="e">
        <f>VLOOKUP(G2569,Sheet3!B:E,4,0)</f>
        <v>#N/A</v>
      </c>
      <c r="O2569" s="10" t="e">
        <f t="shared" si="40"/>
        <v>#N/A</v>
      </c>
      <c r="P2569" s="11" t="e">
        <f>VLOOKUP(C2569,DE_PARA!H:I,2,0)</f>
        <v>#N/A</v>
      </c>
      <c r="Q2569" s="11" t="e">
        <f>VLOOKUP(F2569,'BASE CONTATOS'!C:D,2,0)</f>
        <v>#N/A</v>
      </c>
    </row>
    <row r="2570" spans="2:17" hidden="1" x14ac:dyDescent="0.3">
      <c r="B2570">
        <f>CSV!M2569</f>
        <v>0</v>
      </c>
      <c r="C2570">
        <f>CSV!O2569</f>
        <v>0</v>
      </c>
      <c r="D2570" s="6">
        <f>CSV!P2569</f>
        <v>0</v>
      </c>
      <c r="F2570">
        <f>CSV!K2569</f>
        <v>0</v>
      </c>
      <c r="G2570">
        <f>CSV!L2569</f>
        <v>0</v>
      </c>
      <c r="H2570" t="str">
        <f>IFERROR(VLOOKUP(G2570,Sheet3!B:C,2,0),"")</f>
        <v/>
      </c>
      <c r="I2570">
        <v>7</v>
      </c>
      <c r="K2570" t="e">
        <f>VLOOKUP(G2570,Sheet3!B:E,4,0)</f>
        <v>#N/A</v>
      </c>
      <c r="O2570" s="10" t="e">
        <f t="shared" si="40"/>
        <v>#N/A</v>
      </c>
      <c r="P2570" s="11" t="e">
        <f>VLOOKUP(C2570,DE_PARA!H:I,2,0)</f>
        <v>#N/A</v>
      </c>
      <c r="Q2570" s="11" t="e">
        <f>VLOOKUP(F2570,'BASE CONTATOS'!C:D,2,0)</f>
        <v>#N/A</v>
      </c>
    </row>
    <row r="2571" spans="2:17" hidden="1" x14ac:dyDescent="0.3">
      <c r="B2571">
        <f>CSV!M2570</f>
        <v>0</v>
      </c>
      <c r="C2571">
        <f>CSV!O2570</f>
        <v>0</v>
      </c>
      <c r="D2571" s="6">
        <f>CSV!P2570</f>
        <v>0</v>
      </c>
      <c r="F2571">
        <f>CSV!K2570</f>
        <v>0</v>
      </c>
      <c r="G2571">
        <f>CSV!L2570</f>
        <v>0</v>
      </c>
      <c r="H2571" t="str">
        <f>IFERROR(VLOOKUP(G2571,Sheet3!B:C,2,0),"")</f>
        <v/>
      </c>
      <c r="I2571">
        <v>5</v>
      </c>
      <c r="K2571" t="e">
        <f>VLOOKUP(G2571,Sheet3!B:E,4,0)</f>
        <v>#N/A</v>
      </c>
      <c r="O2571" s="10" t="e">
        <f t="shared" si="40"/>
        <v>#N/A</v>
      </c>
      <c r="P2571" s="11" t="e">
        <f>VLOOKUP(C2571,DE_PARA!H:I,2,0)</f>
        <v>#N/A</v>
      </c>
      <c r="Q2571" s="11" t="e">
        <f>VLOOKUP(F2571,'BASE CONTATOS'!C:D,2,0)</f>
        <v>#N/A</v>
      </c>
    </row>
    <row r="2572" spans="2:17" hidden="1" x14ac:dyDescent="0.3">
      <c r="B2572">
        <f>CSV!M2571</f>
        <v>0</v>
      </c>
      <c r="C2572">
        <f>CSV!O2571</f>
        <v>0</v>
      </c>
      <c r="D2572" s="6">
        <f>CSV!P2571</f>
        <v>0</v>
      </c>
      <c r="F2572">
        <f>CSV!K2571</f>
        <v>0</v>
      </c>
      <c r="G2572">
        <f>CSV!L2571</f>
        <v>0</v>
      </c>
      <c r="H2572" t="str">
        <f>IFERROR(VLOOKUP(G2572,Sheet3!B:C,2,0),"")</f>
        <v/>
      </c>
      <c r="I2572">
        <v>8</v>
      </c>
      <c r="K2572" t="e">
        <f>VLOOKUP(G2572,Sheet3!B:E,4,0)</f>
        <v>#N/A</v>
      </c>
      <c r="O2572" s="10" t="e">
        <f t="shared" si="40"/>
        <v>#N/A</v>
      </c>
      <c r="P2572" s="11" t="e">
        <f>VLOOKUP(C2572,DE_PARA!H:I,2,0)</f>
        <v>#N/A</v>
      </c>
      <c r="Q2572" s="11" t="e">
        <f>VLOOKUP(F2572,'BASE CONTATOS'!C:D,2,0)</f>
        <v>#N/A</v>
      </c>
    </row>
    <row r="2573" spans="2:17" hidden="1" x14ac:dyDescent="0.3">
      <c r="B2573">
        <f>CSV!M2572</f>
        <v>0</v>
      </c>
      <c r="C2573">
        <f>CSV!O2572</f>
        <v>0</v>
      </c>
      <c r="D2573" s="6">
        <f>CSV!P2572</f>
        <v>0</v>
      </c>
      <c r="F2573">
        <f>CSV!K2572</f>
        <v>0</v>
      </c>
      <c r="G2573">
        <f>CSV!L2572</f>
        <v>0</v>
      </c>
      <c r="H2573" t="str">
        <f>IFERROR(VLOOKUP(G2573,Sheet3!B:C,2,0),"")</f>
        <v/>
      </c>
      <c r="I2573">
        <v>2</v>
      </c>
      <c r="K2573" t="e">
        <f>VLOOKUP(G2573,Sheet3!B:E,4,0)</f>
        <v>#N/A</v>
      </c>
      <c r="O2573" s="10" t="e">
        <f t="shared" si="40"/>
        <v>#N/A</v>
      </c>
      <c r="P2573" s="11" t="e">
        <f>VLOOKUP(C2573,DE_PARA!H:I,2,0)</f>
        <v>#N/A</v>
      </c>
      <c r="Q2573" s="11" t="e">
        <f>VLOOKUP(F2573,'BASE CONTATOS'!C:D,2,0)</f>
        <v>#N/A</v>
      </c>
    </row>
    <row r="2574" spans="2:17" hidden="1" x14ac:dyDescent="0.3">
      <c r="B2574">
        <f>CSV!M2573</f>
        <v>0</v>
      </c>
      <c r="C2574">
        <f>CSV!O2573</f>
        <v>0</v>
      </c>
      <c r="D2574" s="6">
        <f>CSV!P2573</f>
        <v>0</v>
      </c>
      <c r="F2574">
        <f>CSV!K2573</f>
        <v>0</v>
      </c>
      <c r="G2574">
        <f>CSV!L2573</f>
        <v>0</v>
      </c>
      <c r="H2574" t="str">
        <f>IFERROR(VLOOKUP(G2574,Sheet3!B:C,2,0),"")</f>
        <v/>
      </c>
      <c r="I2574">
        <v>6</v>
      </c>
      <c r="K2574" t="e">
        <f>VLOOKUP(G2574,Sheet3!B:E,4,0)</f>
        <v>#N/A</v>
      </c>
      <c r="O2574" s="10" t="e">
        <f t="shared" si="40"/>
        <v>#N/A</v>
      </c>
      <c r="P2574" s="11" t="e">
        <f>VLOOKUP(C2574,DE_PARA!H:I,2,0)</f>
        <v>#N/A</v>
      </c>
      <c r="Q2574" s="11" t="e">
        <f>VLOOKUP(F2574,'BASE CONTATOS'!C:D,2,0)</f>
        <v>#N/A</v>
      </c>
    </row>
    <row r="2575" spans="2:17" hidden="1" x14ac:dyDescent="0.3">
      <c r="B2575">
        <f>CSV!M2574</f>
        <v>0</v>
      </c>
      <c r="C2575">
        <f>CSV!O2574</f>
        <v>0</v>
      </c>
      <c r="D2575" s="6">
        <f>CSV!P2574</f>
        <v>0</v>
      </c>
      <c r="F2575">
        <f>CSV!K2574</f>
        <v>0</v>
      </c>
      <c r="G2575">
        <f>CSV!L2574</f>
        <v>0</v>
      </c>
      <c r="H2575" t="str">
        <f>IFERROR(VLOOKUP(G2575,Sheet3!B:C,2,0),"")</f>
        <v/>
      </c>
      <c r="I2575">
        <v>8</v>
      </c>
      <c r="K2575" t="e">
        <f>VLOOKUP(G2575,Sheet3!B:E,4,0)</f>
        <v>#N/A</v>
      </c>
      <c r="O2575" s="10" t="e">
        <f t="shared" si="40"/>
        <v>#N/A</v>
      </c>
      <c r="P2575" s="11" t="e">
        <f>VLOOKUP(C2575,DE_PARA!H:I,2,0)</f>
        <v>#N/A</v>
      </c>
      <c r="Q2575" s="11" t="e">
        <f>VLOOKUP(F2575,'BASE CONTATOS'!C:D,2,0)</f>
        <v>#N/A</v>
      </c>
    </row>
    <row r="2576" spans="2:17" hidden="1" x14ac:dyDescent="0.3">
      <c r="B2576">
        <f>CSV!M2575</f>
        <v>0</v>
      </c>
      <c r="C2576">
        <f>CSV!O2575</f>
        <v>0</v>
      </c>
      <c r="D2576" s="6">
        <f>CSV!P2575</f>
        <v>0</v>
      </c>
      <c r="F2576">
        <f>CSV!K2575</f>
        <v>0</v>
      </c>
      <c r="G2576">
        <f>CSV!L2575</f>
        <v>0</v>
      </c>
      <c r="H2576" t="str">
        <f>IFERROR(VLOOKUP(G2576,Sheet3!B:C,2,0),"")</f>
        <v/>
      </c>
      <c r="I2576">
        <v>2</v>
      </c>
      <c r="K2576" t="e">
        <f>VLOOKUP(G2576,Sheet3!B:E,4,0)</f>
        <v>#N/A</v>
      </c>
      <c r="O2576" s="10" t="e">
        <f t="shared" si="40"/>
        <v>#N/A</v>
      </c>
      <c r="P2576" s="11" t="e">
        <f>VLOOKUP(C2576,DE_PARA!H:I,2,0)</f>
        <v>#N/A</v>
      </c>
      <c r="Q2576" s="11" t="e">
        <f>VLOOKUP(F2576,'BASE CONTATOS'!C:D,2,0)</f>
        <v>#N/A</v>
      </c>
    </row>
    <row r="2577" spans="2:17" hidden="1" x14ac:dyDescent="0.3">
      <c r="B2577">
        <f>CSV!M2576</f>
        <v>0</v>
      </c>
      <c r="C2577">
        <f>CSV!O2576</f>
        <v>0</v>
      </c>
      <c r="D2577" s="6">
        <f>CSV!P2576</f>
        <v>0</v>
      </c>
      <c r="F2577">
        <f>CSV!K2576</f>
        <v>0</v>
      </c>
      <c r="G2577">
        <f>CSV!L2576</f>
        <v>0</v>
      </c>
      <c r="H2577" t="str">
        <f>IFERROR(VLOOKUP(G2577,Sheet3!B:C,2,0),"")</f>
        <v/>
      </c>
      <c r="I2577">
        <v>2</v>
      </c>
      <c r="K2577" t="e">
        <f>VLOOKUP(G2577,Sheet3!B:E,4,0)</f>
        <v>#N/A</v>
      </c>
      <c r="O2577" s="10" t="e">
        <f t="shared" si="40"/>
        <v>#N/A</v>
      </c>
      <c r="P2577" s="11" t="e">
        <f>VLOOKUP(C2577,DE_PARA!H:I,2,0)</f>
        <v>#N/A</v>
      </c>
      <c r="Q2577" s="11" t="e">
        <f>VLOOKUP(F2577,'BASE CONTATOS'!C:D,2,0)</f>
        <v>#N/A</v>
      </c>
    </row>
    <row r="2578" spans="2:17" hidden="1" x14ac:dyDescent="0.3">
      <c r="B2578">
        <f>CSV!M2577</f>
        <v>0</v>
      </c>
      <c r="C2578">
        <f>CSV!O2577</f>
        <v>0</v>
      </c>
      <c r="D2578" s="6">
        <f>CSV!P2577</f>
        <v>0</v>
      </c>
      <c r="F2578">
        <f>CSV!K2577</f>
        <v>0</v>
      </c>
      <c r="G2578">
        <f>CSV!L2577</f>
        <v>0</v>
      </c>
      <c r="H2578" t="str">
        <f>IFERROR(VLOOKUP(G2578,Sheet3!B:C,2,0),"")</f>
        <v/>
      </c>
      <c r="I2578">
        <v>1</v>
      </c>
      <c r="K2578" t="e">
        <f>VLOOKUP(G2578,Sheet3!B:E,4,0)</f>
        <v>#N/A</v>
      </c>
      <c r="O2578" s="10" t="e">
        <f t="shared" si="40"/>
        <v>#N/A</v>
      </c>
      <c r="P2578" s="11" t="e">
        <f>VLOOKUP(C2578,DE_PARA!H:I,2,0)</f>
        <v>#N/A</v>
      </c>
      <c r="Q2578" s="11" t="e">
        <f>VLOOKUP(F2578,'BASE CONTATOS'!C:D,2,0)</f>
        <v>#N/A</v>
      </c>
    </row>
    <row r="2579" spans="2:17" hidden="1" x14ac:dyDescent="0.3">
      <c r="B2579">
        <f>CSV!M2578</f>
        <v>0</v>
      </c>
      <c r="C2579">
        <f>CSV!O2578</f>
        <v>0</v>
      </c>
      <c r="D2579" s="6">
        <f>CSV!P2578</f>
        <v>0</v>
      </c>
      <c r="F2579">
        <f>CSV!K2578</f>
        <v>0</v>
      </c>
      <c r="G2579">
        <f>CSV!L2578</f>
        <v>0</v>
      </c>
      <c r="H2579" t="str">
        <f>IFERROR(VLOOKUP(G2579,Sheet3!B:C,2,0),"")</f>
        <v/>
      </c>
      <c r="I2579">
        <v>6</v>
      </c>
      <c r="K2579" t="e">
        <f>VLOOKUP(G2579,Sheet3!B:E,4,0)</f>
        <v>#N/A</v>
      </c>
      <c r="O2579" s="10" t="e">
        <f t="shared" si="40"/>
        <v>#N/A</v>
      </c>
      <c r="P2579" s="11" t="e">
        <f>VLOOKUP(C2579,DE_PARA!H:I,2,0)</f>
        <v>#N/A</v>
      </c>
      <c r="Q2579" s="11" t="e">
        <f>VLOOKUP(F2579,'BASE CONTATOS'!C:D,2,0)</f>
        <v>#N/A</v>
      </c>
    </row>
    <row r="2580" spans="2:17" hidden="1" x14ac:dyDescent="0.3">
      <c r="B2580">
        <f>CSV!M2579</f>
        <v>0</v>
      </c>
      <c r="C2580">
        <f>CSV!O2579</f>
        <v>0</v>
      </c>
      <c r="D2580" s="6">
        <f>CSV!P2579</f>
        <v>0</v>
      </c>
      <c r="F2580">
        <f>CSV!K2579</f>
        <v>0</v>
      </c>
      <c r="G2580">
        <f>CSV!L2579</f>
        <v>0</v>
      </c>
      <c r="H2580" t="str">
        <f>IFERROR(VLOOKUP(G2580,Sheet3!B:C,2,0),"")</f>
        <v/>
      </c>
      <c r="I2580">
        <v>2</v>
      </c>
      <c r="K2580" t="e">
        <f>VLOOKUP(G2580,Sheet3!B:E,4,0)</f>
        <v>#N/A</v>
      </c>
      <c r="O2580" s="10" t="e">
        <f t="shared" si="40"/>
        <v>#N/A</v>
      </c>
      <c r="P2580" s="11" t="e">
        <f>VLOOKUP(C2580,DE_PARA!H:I,2,0)</f>
        <v>#N/A</v>
      </c>
      <c r="Q2580" s="11" t="e">
        <f>VLOOKUP(F2580,'BASE CONTATOS'!C:D,2,0)</f>
        <v>#N/A</v>
      </c>
    </row>
    <row r="2581" spans="2:17" hidden="1" x14ac:dyDescent="0.3">
      <c r="B2581">
        <f>CSV!M2580</f>
        <v>0</v>
      </c>
      <c r="C2581">
        <f>CSV!O2580</f>
        <v>0</v>
      </c>
      <c r="D2581" s="6">
        <f>CSV!P2580</f>
        <v>0</v>
      </c>
      <c r="F2581">
        <f>CSV!K2580</f>
        <v>0</v>
      </c>
      <c r="G2581">
        <f>CSV!L2580</f>
        <v>0</v>
      </c>
      <c r="H2581" t="str">
        <f>IFERROR(VLOOKUP(G2581,Sheet3!B:C,2,0),"")</f>
        <v/>
      </c>
      <c r="I2581">
        <v>3</v>
      </c>
      <c r="K2581" t="e">
        <f>VLOOKUP(G2581,Sheet3!B:E,4,0)</f>
        <v>#N/A</v>
      </c>
      <c r="O2581" s="10" t="e">
        <f t="shared" si="40"/>
        <v>#N/A</v>
      </c>
      <c r="P2581" s="11" t="e">
        <f>VLOOKUP(C2581,DE_PARA!H:I,2,0)</f>
        <v>#N/A</v>
      </c>
      <c r="Q2581" s="11" t="e">
        <f>VLOOKUP(F2581,'BASE CONTATOS'!C:D,2,0)</f>
        <v>#N/A</v>
      </c>
    </row>
    <row r="2582" spans="2:17" hidden="1" x14ac:dyDescent="0.3">
      <c r="B2582">
        <f>CSV!M2581</f>
        <v>0</v>
      </c>
      <c r="C2582">
        <f>CSV!O2581</f>
        <v>0</v>
      </c>
      <c r="D2582" s="6">
        <f>CSV!P2581</f>
        <v>0</v>
      </c>
      <c r="F2582">
        <f>CSV!K2581</f>
        <v>0</v>
      </c>
      <c r="G2582">
        <f>CSV!L2581</f>
        <v>0</v>
      </c>
      <c r="H2582" t="str">
        <f>IFERROR(VLOOKUP(G2582,Sheet3!B:C,2,0),"")</f>
        <v/>
      </c>
      <c r="I2582">
        <v>2</v>
      </c>
      <c r="K2582" t="e">
        <f>VLOOKUP(G2582,Sheet3!B:E,4,0)</f>
        <v>#N/A</v>
      </c>
      <c r="O2582" s="10" t="e">
        <f t="shared" si="40"/>
        <v>#N/A</v>
      </c>
      <c r="P2582" s="11" t="e">
        <f>VLOOKUP(C2582,DE_PARA!H:I,2,0)</f>
        <v>#N/A</v>
      </c>
      <c r="Q2582" s="11" t="e">
        <f>VLOOKUP(F2582,'BASE CONTATOS'!C:D,2,0)</f>
        <v>#N/A</v>
      </c>
    </row>
    <row r="2583" spans="2:17" hidden="1" x14ac:dyDescent="0.3">
      <c r="B2583">
        <f>CSV!M2582</f>
        <v>0</v>
      </c>
      <c r="C2583">
        <f>CSV!O2582</f>
        <v>0</v>
      </c>
      <c r="D2583" s="6">
        <f>CSV!P2582</f>
        <v>0</v>
      </c>
      <c r="F2583">
        <f>CSV!K2582</f>
        <v>0</v>
      </c>
      <c r="G2583">
        <f>CSV!L2582</f>
        <v>0</v>
      </c>
      <c r="H2583" t="str">
        <f>IFERROR(VLOOKUP(G2583,Sheet3!B:C,2,0),"")</f>
        <v/>
      </c>
      <c r="I2583">
        <v>4</v>
      </c>
      <c r="K2583" t="e">
        <f>VLOOKUP(G2583,Sheet3!B:E,4,0)</f>
        <v>#N/A</v>
      </c>
      <c r="O2583" s="10" t="e">
        <f t="shared" si="40"/>
        <v>#N/A</v>
      </c>
      <c r="P2583" s="11" t="e">
        <f>VLOOKUP(C2583,DE_PARA!H:I,2,0)</f>
        <v>#N/A</v>
      </c>
      <c r="Q2583" s="11" t="e">
        <f>VLOOKUP(F2583,'BASE CONTATOS'!C:D,2,0)</f>
        <v>#N/A</v>
      </c>
    </row>
    <row r="2584" spans="2:17" hidden="1" x14ac:dyDescent="0.3">
      <c r="B2584">
        <f>CSV!M2583</f>
        <v>0</v>
      </c>
      <c r="C2584">
        <f>CSV!O2583</f>
        <v>0</v>
      </c>
      <c r="D2584" s="6">
        <f>CSV!P2583</f>
        <v>0</v>
      </c>
      <c r="F2584">
        <f>CSV!K2583</f>
        <v>0</v>
      </c>
      <c r="G2584">
        <f>CSV!L2583</f>
        <v>0</v>
      </c>
      <c r="H2584" t="str">
        <f>IFERROR(VLOOKUP(G2584,Sheet3!B:C,2,0),"")</f>
        <v/>
      </c>
      <c r="I2584">
        <v>7</v>
      </c>
      <c r="K2584" t="e">
        <f>VLOOKUP(G2584,Sheet3!B:E,4,0)</f>
        <v>#N/A</v>
      </c>
      <c r="O2584" s="10" t="e">
        <f t="shared" si="40"/>
        <v>#N/A</v>
      </c>
      <c r="P2584" s="11" t="e">
        <f>VLOOKUP(C2584,DE_PARA!H:I,2,0)</f>
        <v>#N/A</v>
      </c>
      <c r="Q2584" s="11" t="e">
        <f>VLOOKUP(F2584,'BASE CONTATOS'!C:D,2,0)</f>
        <v>#N/A</v>
      </c>
    </row>
    <row r="2585" spans="2:17" hidden="1" x14ac:dyDescent="0.3">
      <c r="B2585">
        <f>CSV!M2584</f>
        <v>0</v>
      </c>
      <c r="C2585">
        <f>CSV!O2584</f>
        <v>0</v>
      </c>
      <c r="D2585" s="6">
        <f>CSV!P2584</f>
        <v>0</v>
      </c>
      <c r="F2585">
        <f>CSV!K2584</f>
        <v>0</v>
      </c>
      <c r="G2585">
        <f>CSV!L2584</f>
        <v>0</v>
      </c>
      <c r="H2585" t="str">
        <f>IFERROR(VLOOKUP(G2585,Sheet3!B:C,2,0),"")</f>
        <v/>
      </c>
      <c r="I2585">
        <v>3</v>
      </c>
      <c r="K2585" t="e">
        <f>VLOOKUP(G2585,Sheet3!B:E,4,0)</f>
        <v>#N/A</v>
      </c>
      <c r="O2585" s="10" t="e">
        <f t="shared" si="40"/>
        <v>#N/A</v>
      </c>
      <c r="P2585" s="11" t="e">
        <f>VLOOKUP(C2585,DE_PARA!H:I,2,0)</f>
        <v>#N/A</v>
      </c>
      <c r="Q2585" s="11" t="e">
        <f>VLOOKUP(F2585,'BASE CONTATOS'!C:D,2,0)</f>
        <v>#N/A</v>
      </c>
    </row>
    <row r="2586" spans="2:17" hidden="1" x14ac:dyDescent="0.3">
      <c r="B2586">
        <f>CSV!M2585</f>
        <v>0</v>
      </c>
      <c r="C2586">
        <f>CSV!O2585</f>
        <v>0</v>
      </c>
      <c r="D2586" s="6">
        <f>CSV!P2585</f>
        <v>0</v>
      </c>
      <c r="F2586">
        <f>CSV!K2585</f>
        <v>0</v>
      </c>
      <c r="G2586">
        <f>CSV!L2585</f>
        <v>0</v>
      </c>
      <c r="H2586" t="str">
        <f>IFERROR(VLOOKUP(G2586,Sheet3!B:C,2,0),"")</f>
        <v/>
      </c>
      <c r="I2586">
        <v>7</v>
      </c>
      <c r="K2586" t="e">
        <f>VLOOKUP(G2586,Sheet3!B:E,4,0)</f>
        <v>#N/A</v>
      </c>
      <c r="O2586" s="10" t="e">
        <f t="shared" si="40"/>
        <v>#N/A</v>
      </c>
      <c r="P2586" s="11" t="e">
        <f>VLOOKUP(C2586,DE_PARA!H:I,2,0)</f>
        <v>#N/A</v>
      </c>
      <c r="Q2586" s="11" t="e">
        <f>VLOOKUP(F2586,'BASE CONTATOS'!C:D,2,0)</f>
        <v>#N/A</v>
      </c>
    </row>
    <row r="2587" spans="2:17" hidden="1" x14ac:dyDescent="0.3">
      <c r="B2587">
        <f>CSV!M2586</f>
        <v>0</v>
      </c>
      <c r="C2587">
        <f>CSV!O2586</f>
        <v>0</v>
      </c>
      <c r="D2587" s="6">
        <f>CSV!P2586</f>
        <v>0</v>
      </c>
      <c r="F2587">
        <f>CSV!K2586</f>
        <v>0</v>
      </c>
      <c r="G2587">
        <f>CSV!L2586</f>
        <v>0</v>
      </c>
      <c r="H2587" t="str">
        <f>IFERROR(VLOOKUP(G2587,Sheet3!B:C,2,0),"")</f>
        <v/>
      </c>
      <c r="I2587">
        <v>6</v>
      </c>
      <c r="K2587" t="e">
        <f>VLOOKUP(G2587,Sheet3!B:E,4,0)</f>
        <v>#N/A</v>
      </c>
      <c r="O2587" s="10" t="e">
        <f t="shared" si="40"/>
        <v>#N/A</v>
      </c>
      <c r="P2587" s="11" t="e">
        <f>VLOOKUP(C2587,DE_PARA!H:I,2,0)</f>
        <v>#N/A</v>
      </c>
      <c r="Q2587" s="11" t="e">
        <f>VLOOKUP(F2587,'BASE CONTATOS'!C:D,2,0)</f>
        <v>#N/A</v>
      </c>
    </row>
    <row r="2588" spans="2:17" hidden="1" x14ac:dyDescent="0.3">
      <c r="B2588">
        <f>CSV!M2587</f>
        <v>0</v>
      </c>
      <c r="C2588">
        <f>CSV!O2587</f>
        <v>0</v>
      </c>
      <c r="D2588" s="6">
        <f>CSV!P2587</f>
        <v>0</v>
      </c>
      <c r="F2588">
        <f>CSV!K2587</f>
        <v>0</v>
      </c>
      <c r="G2588">
        <f>CSV!L2587</f>
        <v>0</v>
      </c>
      <c r="H2588" t="str">
        <f>IFERROR(VLOOKUP(G2588,Sheet3!B:C,2,0),"")</f>
        <v/>
      </c>
      <c r="I2588">
        <v>10</v>
      </c>
      <c r="K2588" t="e">
        <f>VLOOKUP(G2588,Sheet3!B:E,4,0)</f>
        <v>#N/A</v>
      </c>
      <c r="O2588" s="10" t="e">
        <f t="shared" si="40"/>
        <v>#N/A</v>
      </c>
      <c r="P2588" s="11" t="e">
        <f>VLOOKUP(C2588,DE_PARA!H:I,2,0)</f>
        <v>#N/A</v>
      </c>
      <c r="Q2588" s="11" t="e">
        <f>VLOOKUP(F2588,'BASE CONTATOS'!C:D,2,0)</f>
        <v>#N/A</v>
      </c>
    </row>
    <row r="2589" spans="2:17" hidden="1" x14ac:dyDescent="0.3">
      <c r="B2589">
        <f>CSV!M2588</f>
        <v>0</v>
      </c>
      <c r="C2589">
        <f>CSV!O2588</f>
        <v>0</v>
      </c>
      <c r="D2589" s="6">
        <f>CSV!P2588</f>
        <v>0</v>
      </c>
      <c r="F2589">
        <f>CSV!K2588</f>
        <v>0</v>
      </c>
      <c r="G2589">
        <f>CSV!L2588</f>
        <v>0</v>
      </c>
      <c r="H2589" t="str">
        <f>IFERROR(VLOOKUP(G2589,Sheet3!B:C,2,0),"")</f>
        <v/>
      </c>
      <c r="I2589">
        <v>9</v>
      </c>
      <c r="K2589" t="e">
        <f>VLOOKUP(G2589,Sheet3!B:E,4,0)</f>
        <v>#N/A</v>
      </c>
      <c r="O2589" s="10" t="e">
        <f t="shared" si="40"/>
        <v>#N/A</v>
      </c>
      <c r="P2589" s="11" t="e">
        <f>VLOOKUP(C2589,DE_PARA!H:I,2,0)</f>
        <v>#N/A</v>
      </c>
      <c r="Q2589" s="11" t="e">
        <f>VLOOKUP(F2589,'BASE CONTATOS'!C:D,2,0)</f>
        <v>#N/A</v>
      </c>
    </row>
    <row r="2590" spans="2:17" hidden="1" x14ac:dyDescent="0.3">
      <c r="B2590">
        <f>CSV!M2589</f>
        <v>0</v>
      </c>
      <c r="C2590">
        <f>CSV!O2589</f>
        <v>0</v>
      </c>
      <c r="D2590" s="6">
        <f>CSV!P2589</f>
        <v>0</v>
      </c>
      <c r="F2590">
        <f>CSV!K2589</f>
        <v>0</v>
      </c>
      <c r="G2590">
        <f>CSV!L2589</f>
        <v>0</v>
      </c>
      <c r="H2590" t="str">
        <f>IFERROR(VLOOKUP(G2590,Sheet3!B:C,2,0),"")</f>
        <v/>
      </c>
      <c r="I2590">
        <v>3</v>
      </c>
      <c r="K2590" t="e">
        <f>VLOOKUP(G2590,Sheet3!B:E,4,0)</f>
        <v>#N/A</v>
      </c>
      <c r="O2590" s="10" t="e">
        <f t="shared" si="40"/>
        <v>#N/A</v>
      </c>
      <c r="P2590" s="11" t="e">
        <f>VLOOKUP(C2590,DE_PARA!H:I,2,0)</f>
        <v>#N/A</v>
      </c>
      <c r="Q2590" s="11" t="e">
        <f>VLOOKUP(F2590,'BASE CONTATOS'!C:D,2,0)</f>
        <v>#N/A</v>
      </c>
    </row>
    <row r="2591" spans="2:17" hidden="1" x14ac:dyDescent="0.3">
      <c r="B2591">
        <f>CSV!M2590</f>
        <v>0</v>
      </c>
      <c r="C2591">
        <f>CSV!O2590</f>
        <v>0</v>
      </c>
      <c r="D2591" s="6">
        <f>CSV!P2590</f>
        <v>0</v>
      </c>
      <c r="F2591">
        <f>CSV!K2590</f>
        <v>0</v>
      </c>
      <c r="G2591">
        <f>CSV!L2590</f>
        <v>0</v>
      </c>
      <c r="H2591" t="str">
        <f>IFERROR(VLOOKUP(G2591,Sheet3!B:C,2,0),"")</f>
        <v/>
      </c>
      <c r="I2591">
        <v>2</v>
      </c>
      <c r="K2591" t="e">
        <f>VLOOKUP(G2591,Sheet3!B:E,4,0)</f>
        <v>#N/A</v>
      </c>
      <c r="O2591" s="10" t="e">
        <f t="shared" si="40"/>
        <v>#N/A</v>
      </c>
      <c r="P2591" s="11" t="e">
        <f>VLOOKUP(C2591,DE_PARA!H:I,2,0)</f>
        <v>#N/A</v>
      </c>
      <c r="Q2591" s="11" t="e">
        <f>VLOOKUP(F2591,'BASE CONTATOS'!C:D,2,0)</f>
        <v>#N/A</v>
      </c>
    </row>
    <row r="2592" spans="2:17" hidden="1" x14ac:dyDescent="0.3">
      <c r="B2592">
        <f>CSV!M2591</f>
        <v>0</v>
      </c>
      <c r="C2592">
        <f>CSV!O2591</f>
        <v>0</v>
      </c>
      <c r="D2592" s="6">
        <f>CSV!P2591</f>
        <v>0</v>
      </c>
      <c r="F2592">
        <f>CSV!K2591</f>
        <v>0</v>
      </c>
      <c r="G2592">
        <f>CSV!L2591</f>
        <v>0</v>
      </c>
      <c r="H2592" t="str">
        <f>IFERROR(VLOOKUP(G2592,Sheet3!B:C,2,0),"")</f>
        <v/>
      </c>
      <c r="I2592">
        <v>2</v>
      </c>
      <c r="K2592" t="e">
        <f>VLOOKUP(G2592,Sheet3!B:E,4,0)</f>
        <v>#N/A</v>
      </c>
      <c r="O2592" s="10" t="e">
        <f t="shared" si="40"/>
        <v>#N/A</v>
      </c>
      <c r="P2592" s="11" t="e">
        <f>VLOOKUP(C2592,DE_PARA!H:I,2,0)</f>
        <v>#N/A</v>
      </c>
      <c r="Q2592" s="11" t="e">
        <f>VLOOKUP(F2592,'BASE CONTATOS'!C:D,2,0)</f>
        <v>#N/A</v>
      </c>
    </row>
    <row r="2593" spans="2:17" hidden="1" x14ac:dyDescent="0.3">
      <c r="B2593">
        <f>CSV!M2592</f>
        <v>0</v>
      </c>
      <c r="C2593">
        <f>CSV!O2592</f>
        <v>0</v>
      </c>
      <c r="D2593" s="6">
        <f>CSV!P2592</f>
        <v>0</v>
      </c>
      <c r="F2593">
        <f>CSV!K2592</f>
        <v>0</v>
      </c>
      <c r="G2593">
        <f>CSV!L2592</f>
        <v>0</v>
      </c>
      <c r="H2593" t="str">
        <f>IFERROR(VLOOKUP(G2593,Sheet3!B:C,2,0),"")</f>
        <v/>
      </c>
      <c r="I2593">
        <v>6</v>
      </c>
      <c r="K2593" t="e">
        <f>VLOOKUP(G2593,Sheet3!B:E,4,0)</f>
        <v>#N/A</v>
      </c>
      <c r="O2593" s="10" t="e">
        <f t="shared" si="40"/>
        <v>#N/A</v>
      </c>
      <c r="P2593" s="11" t="e">
        <f>VLOOKUP(C2593,DE_PARA!H:I,2,0)</f>
        <v>#N/A</v>
      </c>
      <c r="Q2593" s="11" t="e">
        <f>VLOOKUP(F2593,'BASE CONTATOS'!C:D,2,0)</f>
        <v>#N/A</v>
      </c>
    </row>
    <row r="2594" spans="2:17" hidden="1" x14ac:dyDescent="0.3">
      <c r="B2594">
        <f>CSV!M2593</f>
        <v>0</v>
      </c>
      <c r="C2594">
        <f>CSV!O2593</f>
        <v>0</v>
      </c>
      <c r="D2594" s="6">
        <f>CSV!P2593</f>
        <v>0</v>
      </c>
      <c r="F2594">
        <f>CSV!K2593</f>
        <v>0</v>
      </c>
      <c r="G2594">
        <f>CSV!L2593</f>
        <v>0</v>
      </c>
      <c r="H2594" t="str">
        <f>IFERROR(VLOOKUP(G2594,Sheet3!B:C,2,0),"")</f>
        <v/>
      </c>
      <c r="I2594">
        <v>8</v>
      </c>
      <c r="K2594" t="e">
        <f>VLOOKUP(G2594,Sheet3!B:E,4,0)</f>
        <v>#N/A</v>
      </c>
      <c r="O2594" s="10" t="e">
        <f t="shared" si="40"/>
        <v>#N/A</v>
      </c>
      <c r="P2594" s="11" t="e">
        <f>VLOOKUP(C2594,DE_PARA!H:I,2,0)</f>
        <v>#N/A</v>
      </c>
      <c r="Q2594" s="11" t="e">
        <f>VLOOKUP(F2594,'BASE CONTATOS'!C:D,2,0)</f>
        <v>#N/A</v>
      </c>
    </row>
    <row r="2595" spans="2:17" hidden="1" x14ac:dyDescent="0.3">
      <c r="B2595">
        <f>CSV!M2594</f>
        <v>0</v>
      </c>
      <c r="C2595">
        <f>CSV!O2594</f>
        <v>0</v>
      </c>
      <c r="D2595" s="6">
        <f>CSV!P2594</f>
        <v>0</v>
      </c>
      <c r="F2595">
        <f>CSV!K2594</f>
        <v>0</v>
      </c>
      <c r="G2595">
        <f>CSV!L2594</f>
        <v>0</v>
      </c>
      <c r="H2595" t="str">
        <f>IFERROR(VLOOKUP(G2595,Sheet3!B:C,2,0),"")</f>
        <v/>
      </c>
      <c r="I2595">
        <v>10</v>
      </c>
      <c r="K2595" t="e">
        <f>VLOOKUP(G2595,Sheet3!B:E,4,0)</f>
        <v>#N/A</v>
      </c>
      <c r="O2595" s="10" t="e">
        <f t="shared" si="40"/>
        <v>#N/A</v>
      </c>
      <c r="P2595" s="11" t="e">
        <f>VLOOKUP(C2595,DE_PARA!H:I,2,0)</f>
        <v>#N/A</v>
      </c>
      <c r="Q2595" s="11" t="e">
        <f>VLOOKUP(F2595,'BASE CONTATOS'!C:D,2,0)</f>
        <v>#N/A</v>
      </c>
    </row>
    <row r="2596" spans="2:17" hidden="1" x14ac:dyDescent="0.3">
      <c r="B2596">
        <f>CSV!M2595</f>
        <v>0</v>
      </c>
      <c r="C2596">
        <f>CSV!O2595</f>
        <v>0</v>
      </c>
      <c r="D2596" s="6">
        <f>CSV!P2595</f>
        <v>0</v>
      </c>
      <c r="F2596">
        <f>CSV!K2595</f>
        <v>0</v>
      </c>
      <c r="G2596">
        <f>CSV!L2595</f>
        <v>0</v>
      </c>
      <c r="H2596" t="str">
        <f>IFERROR(VLOOKUP(G2596,Sheet3!B:C,2,0),"")</f>
        <v/>
      </c>
      <c r="I2596">
        <v>6</v>
      </c>
      <c r="K2596" t="e">
        <f>VLOOKUP(G2596,Sheet3!B:E,4,0)</f>
        <v>#N/A</v>
      </c>
      <c r="O2596" s="10" t="e">
        <f t="shared" si="40"/>
        <v>#N/A</v>
      </c>
      <c r="P2596" s="11" t="e">
        <f>VLOOKUP(C2596,DE_PARA!H:I,2,0)</f>
        <v>#N/A</v>
      </c>
      <c r="Q2596" s="11" t="e">
        <f>VLOOKUP(F2596,'BASE CONTATOS'!C:D,2,0)</f>
        <v>#N/A</v>
      </c>
    </row>
    <row r="2597" spans="2:17" hidden="1" x14ac:dyDescent="0.3">
      <c r="B2597">
        <f>CSV!M2596</f>
        <v>0</v>
      </c>
      <c r="C2597">
        <f>CSV!O2596</f>
        <v>0</v>
      </c>
      <c r="D2597" s="6">
        <f>CSV!P2596</f>
        <v>0</v>
      </c>
      <c r="F2597">
        <f>CSV!K2596</f>
        <v>0</v>
      </c>
      <c r="G2597">
        <f>CSV!L2596</f>
        <v>0</v>
      </c>
      <c r="H2597" t="str">
        <f>IFERROR(VLOOKUP(G2597,Sheet3!B:C,2,0),"")</f>
        <v/>
      </c>
      <c r="I2597">
        <v>4</v>
      </c>
      <c r="K2597" t="e">
        <f>VLOOKUP(G2597,Sheet3!B:E,4,0)</f>
        <v>#N/A</v>
      </c>
      <c r="O2597" s="10" t="e">
        <f t="shared" si="40"/>
        <v>#N/A</v>
      </c>
      <c r="P2597" s="11" t="e">
        <f>VLOOKUP(C2597,DE_PARA!H:I,2,0)</f>
        <v>#N/A</v>
      </c>
      <c r="Q2597" s="11" t="e">
        <f>VLOOKUP(F2597,'BASE CONTATOS'!C:D,2,0)</f>
        <v>#N/A</v>
      </c>
    </row>
    <row r="2598" spans="2:17" hidden="1" x14ac:dyDescent="0.3">
      <c r="B2598">
        <f>CSV!M2597</f>
        <v>0</v>
      </c>
      <c r="C2598">
        <f>CSV!O2597</f>
        <v>0</v>
      </c>
      <c r="D2598" s="6">
        <f>CSV!P2597</f>
        <v>0</v>
      </c>
      <c r="F2598">
        <f>CSV!K2597</f>
        <v>0</v>
      </c>
      <c r="G2598">
        <f>CSV!L2597</f>
        <v>0</v>
      </c>
      <c r="H2598" t="str">
        <f>IFERROR(VLOOKUP(G2598,Sheet3!B:C,2,0),"")</f>
        <v/>
      </c>
      <c r="I2598">
        <v>10</v>
      </c>
      <c r="K2598" t="e">
        <f>VLOOKUP(G2598,Sheet3!B:E,4,0)</f>
        <v>#N/A</v>
      </c>
      <c r="O2598" s="10" t="e">
        <f t="shared" si="40"/>
        <v>#N/A</v>
      </c>
      <c r="P2598" s="11" t="e">
        <f>VLOOKUP(C2598,DE_PARA!H:I,2,0)</f>
        <v>#N/A</v>
      </c>
      <c r="Q2598" s="11" t="e">
        <f>VLOOKUP(F2598,'BASE CONTATOS'!C:D,2,0)</f>
        <v>#N/A</v>
      </c>
    </row>
    <row r="2599" spans="2:17" hidden="1" x14ac:dyDescent="0.3">
      <c r="B2599">
        <f>CSV!M2598</f>
        <v>0</v>
      </c>
      <c r="C2599">
        <f>CSV!O2598</f>
        <v>0</v>
      </c>
      <c r="D2599" s="6">
        <f>CSV!P2598</f>
        <v>0</v>
      </c>
      <c r="F2599">
        <f>CSV!K2598</f>
        <v>0</v>
      </c>
      <c r="G2599">
        <f>CSV!L2598</f>
        <v>0</v>
      </c>
      <c r="H2599" t="str">
        <f>IFERROR(VLOOKUP(G2599,Sheet3!B:C,2,0),"")</f>
        <v/>
      </c>
      <c r="I2599">
        <v>3</v>
      </c>
      <c r="K2599" t="e">
        <f>VLOOKUP(G2599,Sheet3!B:E,4,0)</f>
        <v>#N/A</v>
      </c>
      <c r="O2599" s="10" t="e">
        <f t="shared" si="40"/>
        <v>#N/A</v>
      </c>
      <c r="P2599" s="11" t="e">
        <f>VLOOKUP(C2599,DE_PARA!H:I,2,0)</f>
        <v>#N/A</v>
      </c>
      <c r="Q2599" s="11" t="e">
        <f>VLOOKUP(F2599,'BASE CONTATOS'!C:D,2,0)</f>
        <v>#N/A</v>
      </c>
    </row>
    <row r="2600" spans="2:17" hidden="1" x14ac:dyDescent="0.3">
      <c r="B2600">
        <f>CSV!M2599</f>
        <v>0</v>
      </c>
      <c r="C2600">
        <f>CSV!O2599</f>
        <v>0</v>
      </c>
      <c r="D2600" s="6">
        <f>CSV!P2599</f>
        <v>0</v>
      </c>
      <c r="F2600">
        <f>CSV!K2599</f>
        <v>0</v>
      </c>
      <c r="G2600">
        <f>CSV!L2599</f>
        <v>0</v>
      </c>
      <c r="H2600" t="str">
        <f>IFERROR(VLOOKUP(G2600,Sheet3!B:C,2,0),"")</f>
        <v/>
      </c>
      <c r="I2600">
        <v>3</v>
      </c>
      <c r="K2600" t="e">
        <f>VLOOKUP(G2600,Sheet3!B:E,4,0)</f>
        <v>#N/A</v>
      </c>
      <c r="O2600" s="10" t="e">
        <f t="shared" si="40"/>
        <v>#N/A</v>
      </c>
      <c r="P2600" s="11" t="e">
        <f>VLOOKUP(C2600,DE_PARA!H:I,2,0)</f>
        <v>#N/A</v>
      </c>
      <c r="Q2600" s="11" t="e">
        <f>VLOOKUP(F2600,'BASE CONTATOS'!C:D,2,0)</f>
        <v>#N/A</v>
      </c>
    </row>
    <row r="2601" spans="2:17" hidden="1" x14ac:dyDescent="0.3">
      <c r="B2601">
        <f>CSV!M2600</f>
        <v>0</v>
      </c>
      <c r="C2601">
        <f>CSV!O2600</f>
        <v>0</v>
      </c>
      <c r="D2601" s="6">
        <f>CSV!P2600</f>
        <v>0</v>
      </c>
      <c r="F2601">
        <f>CSV!K2600</f>
        <v>0</v>
      </c>
      <c r="G2601">
        <f>CSV!L2600</f>
        <v>0</v>
      </c>
      <c r="H2601" t="str">
        <f>IFERROR(VLOOKUP(G2601,Sheet3!B:C,2,0),"")</f>
        <v/>
      </c>
      <c r="I2601">
        <v>4</v>
      </c>
      <c r="K2601" t="e">
        <f>VLOOKUP(G2601,Sheet3!B:E,4,0)</f>
        <v>#N/A</v>
      </c>
      <c r="O2601" s="10" t="e">
        <f t="shared" si="40"/>
        <v>#N/A</v>
      </c>
      <c r="P2601" s="11" t="e">
        <f>VLOOKUP(C2601,DE_PARA!H:I,2,0)</f>
        <v>#N/A</v>
      </c>
      <c r="Q2601" s="11" t="e">
        <f>VLOOKUP(F2601,'BASE CONTATOS'!C:D,2,0)</f>
        <v>#N/A</v>
      </c>
    </row>
    <row r="2602" spans="2:17" hidden="1" x14ac:dyDescent="0.3">
      <c r="B2602">
        <f>CSV!M2601</f>
        <v>0</v>
      </c>
      <c r="C2602">
        <f>CSV!O2601</f>
        <v>0</v>
      </c>
      <c r="D2602" s="6">
        <f>CSV!P2601</f>
        <v>0</v>
      </c>
      <c r="F2602">
        <f>CSV!K2601</f>
        <v>0</v>
      </c>
      <c r="G2602">
        <f>CSV!L2601</f>
        <v>0</v>
      </c>
      <c r="H2602" t="str">
        <f>IFERROR(VLOOKUP(G2602,Sheet3!B:C,2,0),"")</f>
        <v/>
      </c>
      <c r="I2602">
        <v>3</v>
      </c>
      <c r="K2602" t="e">
        <f>VLOOKUP(G2602,Sheet3!B:E,4,0)</f>
        <v>#N/A</v>
      </c>
      <c r="O2602" s="10" t="e">
        <f t="shared" si="40"/>
        <v>#N/A</v>
      </c>
      <c r="P2602" s="11" t="e">
        <f>VLOOKUP(C2602,DE_PARA!H:I,2,0)</f>
        <v>#N/A</v>
      </c>
      <c r="Q2602" s="11" t="e">
        <f>VLOOKUP(F2602,'BASE CONTATOS'!C:D,2,0)</f>
        <v>#N/A</v>
      </c>
    </row>
    <row r="2603" spans="2:17" hidden="1" x14ac:dyDescent="0.3">
      <c r="B2603">
        <f>CSV!M2602</f>
        <v>0</v>
      </c>
      <c r="C2603">
        <f>CSV!O2602</f>
        <v>0</v>
      </c>
      <c r="D2603" s="6">
        <f>CSV!P2602</f>
        <v>0</v>
      </c>
      <c r="F2603">
        <f>CSV!K2602</f>
        <v>0</v>
      </c>
      <c r="G2603">
        <f>CSV!L2602</f>
        <v>0</v>
      </c>
      <c r="H2603" t="str">
        <f>IFERROR(VLOOKUP(G2603,Sheet3!B:C,2,0),"")</f>
        <v/>
      </c>
      <c r="I2603">
        <v>2</v>
      </c>
      <c r="K2603" t="e">
        <f>VLOOKUP(G2603,Sheet3!B:E,4,0)</f>
        <v>#N/A</v>
      </c>
      <c r="O2603" s="10" t="e">
        <f t="shared" si="40"/>
        <v>#N/A</v>
      </c>
      <c r="P2603" s="11" t="e">
        <f>VLOOKUP(C2603,DE_PARA!H:I,2,0)</f>
        <v>#N/A</v>
      </c>
      <c r="Q2603" s="11" t="e">
        <f>VLOOKUP(F2603,'BASE CONTATOS'!C:D,2,0)</f>
        <v>#N/A</v>
      </c>
    </row>
    <row r="2604" spans="2:17" hidden="1" x14ac:dyDescent="0.3">
      <c r="B2604">
        <f>CSV!M2603</f>
        <v>0</v>
      </c>
      <c r="C2604">
        <f>CSV!O2603</f>
        <v>0</v>
      </c>
      <c r="D2604" s="6">
        <f>CSV!P2603</f>
        <v>0</v>
      </c>
      <c r="F2604">
        <f>CSV!K2603</f>
        <v>0</v>
      </c>
      <c r="G2604">
        <f>CSV!L2603</f>
        <v>0</v>
      </c>
      <c r="H2604" t="str">
        <f>IFERROR(VLOOKUP(G2604,Sheet3!B:C,2,0),"")</f>
        <v/>
      </c>
      <c r="I2604">
        <v>8</v>
      </c>
      <c r="K2604" t="e">
        <f>VLOOKUP(G2604,Sheet3!B:E,4,0)</f>
        <v>#N/A</v>
      </c>
      <c r="O2604" s="10" t="e">
        <f t="shared" si="40"/>
        <v>#N/A</v>
      </c>
      <c r="P2604" s="11" t="e">
        <f>VLOOKUP(C2604,DE_PARA!H:I,2,0)</f>
        <v>#N/A</v>
      </c>
      <c r="Q2604" s="11" t="e">
        <f>VLOOKUP(F2604,'BASE CONTATOS'!C:D,2,0)</f>
        <v>#N/A</v>
      </c>
    </row>
    <row r="2605" spans="2:17" hidden="1" x14ac:dyDescent="0.3">
      <c r="B2605">
        <f>CSV!M2604</f>
        <v>0</v>
      </c>
      <c r="C2605">
        <f>CSV!O2604</f>
        <v>0</v>
      </c>
      <c r="D2605" s="6">
        <f>CSV!P2604</f>
        <v>0</v>
      </c>
      <c r="F2605">
        <f>CSV!K2604</f>
        <v>0</v>
      </c>
      <c r="G2605">
        <f>CSV!L2604</f>
        <v>0</v>
      </c>
      <c r="H2605" t="str">
        <f>IFERROR(VLOOKUP(G2605,Sheet3!B:C,2,0),"")</f>
        <v/>
      </c>
      <c r="I2605">
        <v>7</v>
      </c>
      <c r="K2605" t="e">
        <f>VLOOKUP(G2605,Sheet3!B:E,4,0)</f>
        <v>#N/A</v>
      </c>
      <c r="O2605" s="10" t="e">
        <f t="shared" si="40"/>
        <v>#N/A</v>
      </c>
      <c r="P2605" s="11" t="e">
        <f>VLOOKUP(C2605,DE_PARA!H:I,2,0)</f>
        <v>#N/A</v>
      </c>
      <c r="Q2605" s="11" t="e">
        <f>VLOOKUP(F2605,'BASE CONTATOS'!C:D,2,0)</f>
        <v>#N/A</v>
      </c>
    </row>
    <row r="2606" spans="2:17" hidden="1" x14ac:dyDescent="0.3">
      <c r="B2606">
        <f>CSV!M2605</f>
        <v>0</v>
      </c>
      <c r="C2606">
        <f>CSV!O2605</f>
        <v>0</v>
      </c>
      <c r="D2606" s="6">
        <f>CSV!P2605</f>
        <v>0</v>
      </c>
      <c r="F2606">
        <f>CSV!K2605</f>
        <v>0</v>
      </c>
      <c r="G2606">
        <f>CSV!L2605</f>
        <v>0</v>
      </c>
      <c r="H2606" t="str">
        <f>IFERROR(VLOOKUP(G2606,Sheet3!B:C,2,0),"")</f>
        <v/>
      </c>
      <c r="I2606">
        <v>2</v>
      </c>
      <c r="K2606" t="e">
        <f>VLOOKUP(G2606,Sheet3!B:E,4,0)</f>
        <v>#N/A</v>
      </c>
      <c r="O2606" s="10" t="e">
        <f t="shared" si="40"/>
        <v>#N/A</v>
      </c>
      <c r="P2606" s="11" t="e">
        <f>VLOOKUP(C2606,DE_PARA!H:I,2,0)</f>
        <v>#N/A</v>
      </c>
      <c r="Q2606" s="11" t="e">
        <f>VLOOKUP(F2606,'BASE CONTATOS'!C:D,2,0)</f>
        <v>#N/A</v>
      </c>
    </row>
    <row r="2607" spans="2:17" hidden="1" x14ac:dyDescent="0.3">
      <c r="B2607">
        <f>CSV!M2606</f>
        <v>0</v>
      </c>
      <c r="C2607">
        <f>CSV!O2606</f>
        <v>0</v>
      </c>
      <c r="D2607" s="6">
        <f>CSV!P2606</f>
        <v>0</v>
      </c>
      <c r="F2607">
        <f>CSV!K2606</f>
        <v>0</v>
      </c>
      <c r="G2607">
        <f>CSV!L2606</f>
        <v>0</v>
      </c>
      <c r="H2607" t="str">
        <f>IFERROR(VLOOKUP(G2607,Sheet3!B:C,2,0),"")</f>
        <v/>
      </c>
      <c r="I2607">
        <v>10</v>
      </c>
      <c r="K2607" t="e">
        <f>VLOOKUP(G2607,Sheet3!B:E,4,0)</f>
        <v>#N/A</v>
      </c>
      <c r="O2607" s="10" t="e">
        <f t="shared" si="40"/>
        <v>#N/A</v>
      </c>
      <c r="P2607" s="11" t="e">
        <f>VLOOKUP(C2607,DE_PARA!H:I,2,0)</f>
        <v>#N/A</v>
      </c>
      <c r="Q2607" s="11" t="e">
        <f>VLOOKUP(F2607,'BASE CONTATOS'!C:D,2,0)</f>
        <v>#N/A</v>
      </c>
    </row>
    <row r="2608" spans="2:17" hidden="1" x14ac:dyDescent="0.3">
      <c r="B2608">
        <f>CSV!M2607</f>
        <v>0</v>
      </c>
      <c r="C2608">
        <f>CSV!O2607</f>
        <v>0</v>
      </c>
      <c r="D2608" s="6">
        <f>CSV!P2607</f>
        <v>0</v>
      </c>
      <c r="F2608">
        <f>CSV!K2607</f>
        <v>0</v>
      </c>
      <c r="G2608">
        <f>CSV!L2607</f>
        <v>0</v>
      </c>
      <c r="H2608" t="str">
        <f>IFERROR(VLOOKUP(G2608,Sheet3!B:C,2,0),"")</f>
        <v/>
      </c>
      <c r="I2608">
        <v>8</v>
      </c>
      <c r="K2608" t="e">
        <f>VLOOKUP(G2608,Sheet3!B:E,4,0)</f>
        <v>#N/A</v>
      </c>
      <c r="O2608" s="10" t="e">
        <f t="shared" si="40"/>
        <v>#N/A</v>
      </c>
      <c r="P2608" s="11" t="e">
        <f>VLOOKUP(C2608,DE_PARA!H:I,2,0)</f>
        <v>#N/A</v>
      </c>
      <c r="Q2608" s="11" t="e">
        <f>VLOOKUP(F2608,'BASE CONTATOS'!C:D,2,0)</f>
        <v>#N/A</v>
      </c>
    </row>
    <row r="2609" spans="2:17" hidden="1" x14ac:dyDescent="0.3">
      <c r="B2609">
        <f>CSV!M2608</f>
        <v>0</v>
      </c>
      <c r="C2609">
        <f>CSV!O2608</f>
        <v>0</v>
      </c>
      <c r="D2609" s="6">
        <f>CSV!P2608</f>
        <v>0</v>
      </c>
      <c r="F2609">
        <f>CSV!K2608</f>
        <v>0</v>
      </c>
      <c r="G2609">
        <f>CSV!L2608</f>
        <v>0</v>
      </c>
      <c r="H2609" t="str">
        <f>IFERROR(VLOOKUP(G2609,Sheet3!B:C,2,0),"")</f>
        <v/>
      </c>
      <c r="I2609">
        <v>10</v>
      </c>
      <c r="K2609" t="e">
        <f>VLOOKUP(G2609,Sheet3!B:E,4,0)</f>
        <v>#N/A</v>
      </c>
      <c r="O2609" s="10" t="e">
        <f t="shared" si="40"/>
        <v>#N/A</v>
      </c>
      <c r="P2609" s="11" t="e">
        <f>VLOOKUP(C2609,DE_PARA!H:I,2,0)</f>
        <v>#N/A</v>
      </c>
      <c r="Q2609" s="11" t="e">
        <f>VLOOKUP(F2609,'BASE CONTATOS'!C:D,2,0)</f>
        <v>#N/A</v>
      </c>
    </row>
    <row r="2610" spans="2:17" hidden="1" x14ac:dyDescent="0.3">
      <c r="B2610">
        <f>CSV!M2609</f>
        <v>0</v>
      </c>
      <c r="C2610">
        <f>CSV!O2609</f>
        <v>0</v>
      </c>
      <c r="D2610" s="6">
        <f>CSV!P2609</f>
        <v>0</v>
      </c>
      <c r="F2610">
        <f>CSV!K2609</f>
        <v>0</v>
      </c>
      <c r="G2610">
        <f>CSV!L2609</f>
        <v>0</v>
      </c>
      <c r="H2610" t="str">
        <f>IFERROR(VLOOKUP(G2610,Sheet3!B:C,2,0),"")</f>
        <v/>
      </c>
      <c r="I2610">
        <v>7</v>
      </c>
      <c r="K2610" t="e">
        <f>VLOOKUP(G2610,Sheet3!B:E,4,0)</f>
        <v>#N/A</v>
      </c>
      <c r="O2610" s="10" t="e">
        <f t="shared" si="40"/>
        <v>#N/A</v>
      </c>
      <c r="P2610" s="11" t="e">
        <f>VLOOKUP(C2610,DE_PARA!H:I,2,0)</f>
        <v>#N/A</v>
      </c>
      <c r="Q2610" s="11" t="e">
        <f>VLOOKUP(F2610,'BASE CONTATOS'!C:D,2,0)</f>
        <v>#N/A</v>
      </c>
    </row>
    <row r="2611" spans="2:17" hidden="1" x14ac:dyDescent="0.3">
      <c r="B2611">
        <f>CSV!M2610</f>
        <v>0</v>
      </c>
      <c r="C2611">
        <f>CSV!O2610</f>
        <v>0</v>
      </c>
      <c r="D2611" s="6">
        <f>CSV!P2610</f>
        <v>0</v>
      </c>
      <c r="F2611">
        <f>CSV!K2610</f>
        <v>0</v>
      </c>
      <c r="G2611">
        <f>CSV!L2610</f>
        <v>0</v>
      </c>
      <c r="H2611" t="str">
        <f>IFERROR(VLOOKUP(G2611,Sheet3!B:C,2,0),"")</f>
        <v/>
      </c>
      <c r="I2611">
        <v>9</v>
      </c>
      <c r="K2611" t="e">
        <f>VLOOKUP(G2611,Sheet3!B:E,4,0)</f>
        <v>#N/A</v>
      </c>
      <c r="O2611" s="10" t="e">
        <f t="shared" si="40"/>
        <v>#N/A</v>
      </c>
      <c r="P2611" s="11" t="e">
        <f>VLOOKUP(C2611,DE_PARA!H:I,2,0)</f>
        <v>#N/A</v>
      </c>
      <c r="Q2611" s="11" t="e">
        <f>VLOOKUP(F2611,'BASE CONTATOS'!C:D,2,0)</f>
        <v>#N/A</v>
      </c>
    </row>
    <row r="2612" spans="2:17" hidden="1" x14ac:dyDescent="0.3">
      <c r="B2612">
        <f>CSV!M2611</f>
        <v>0</v>
      </c>
      <c r="C2612">
        <f>CSV!O2611</f>
        <v>0</v>
      </c>
      <c r="D2612" s="6">
        <f>CSV!P2611</f>
        <v>0</v>
      </c>
      <c r="F2612">
        <f>CSV!K2611</f>
        <v>0</v>
      </c>
      <c r="G2612">
        <f>CSV!L2611</f>
        <v>0</v>
      </c>
      <c r="H2612" t="str">
        <f>IFERROR(VLOOKUP(G2612,Sheet3!B:C,2,0),"")</f>
        <v/>
      </c>
      <c r="I2612">
        <v>8</v>
      </c>
      <c r="K2612" t="e">
        <f>VLOOKUP(G2612,Sheet3!B:E,4,0)</f>
        <v>#N/A</v>
      </c>
      <c r="O2612" s="10" t="e">
        <f t="shared" si="40"/>
        <v>#N/A</v>
      </c>
      <c r="P2612" s="11" t="e">
        <f>VLOOKUP(C2612,DE_PARA!H:I,2,0)</f>
        <v>#N/A</v>
      </c>
      <c r="Q2612" s="11" t="e">
        <f>VLOOKUP(F2612,'BASE CONTATOS'!C:D,2,0)</f>
        <v>#N/A</v>
      </c>
    </row>
    <row r="2613" spans="2:17" hidden="1" x14ac:dyDescent="0.3">
      <c r="B2613">
        <f>CSV!M2612</f>
        <v>0</v>
      </c>
      <c r="C2613">
        <f>CSV!O2612</f>
        <v>0</v>
      </c>
      <c r="D2613" s="6">
        <f>CSV!P2612</f>
        <v>0</v>
      </c>
      <c r="F2613">
        <f>CSV!K2612</f>
        <v>0</v>
      </c>
      <c r="G2613">
        <f>CSV!L2612</f>
        <v>0</v>
      </c>
      <c r="H2613" t="str">
        <f>IFERROR(VLOOKUP(G2613,Sheet3!B:C,2,0),"")</f>
        <v/>
      </c>
      <c r="I2613">
        <v>9</v>
      </c>
      <c r="K2613" t="e">
        <f>VLOOKUP(G2613,Sheet3!B:E,4,0)</f>
        <v>#N/A</v>
      </c>
      <c r="O2613" s="10" t="e">
        <f t="shared" si="40"/>
        <v>#N/A</v>
      </c>
      <c r="P2613" s="11" t="e">
        <f>VLOOKUP(C2613,DE_PARA!H:I,2,0)</f>
        <v>#N/A</v>
      </c>
      <c r="Q2613" s="11" t="e">
        <f>VLOOKUP(F2613,'BASE CONTATOS'!C:D,2,0)</f>
        <v>#N/A</v>
      </c>
    </row>
    <row r="2614" spans="2:17" hidden="1" x14ac:dyDescent="0.3">
      <c r="B2614">
        <f>CSV!M2613</f>
        <v>0</v>
      </c>
      <c r="C2614">
        <f>CSV!O2613</f>
        <v>0</v>
      </c>
      <c r="D2614" s="6">
        <f>CSV!P2613</f>
        <v>0</v>
      </c>
      <c r="F2614">
        <f>CSV!K2613</f>
        <v>0</v>
      </c>
      <c r="G2614">
        <f>CSV!L2613</f>
        <v>0</v>
      </c>
      <c r="H2614" t="str">
        <f>IFERROR(VLOOKUP(G2614,Sheet3!B:C,2,0),"")</f>
        <v/>
      </c>
      <c r="I2614">
        <v>10</v>
      </c>
      <c r="K2614" t="e">
        <f>VLOOKUP(G2614,Sheet3!B:E,4,0)</f>
        <v>#N/A</v>
      </c>
      <c r="O2614" s="10" t="e">
        <f t="shared" si="40"/>
        <v>#N/A</v>
      </c>
      <c r="P2614" s="11" t="e">
        <f>VLOOKUP(C2614,DE_PARA!H:I,2,0)</f>
        <v>#N/A</v>
      </c>
      <c r="Q2614" s="11" t="e">
        <f>VLOOKUP(F2614,'BASE CONTATOS'!C:D,2,0)</f>
        <v>#N/A</v>
      </c>
    </row>
    <row r="2615" spans="2:17" hidden="1" x14ac:dyDescent="0.3">
      <c r="B2615">
        <f>CSV!M2614</f>
        <v>0</v>
      </c>
      <c r="C2615">
        <f>CSV!O2614</f>
        <v>0</v>
      </c>
      <c r="D2615" s="6">
        <f>CSV!P2614</f>
        <v>0</v>
      </c>
      <c r="F2615">
        <f>CSV!K2614</f>
        <v>0</v>
      </c>
      <c r="G2615">
        <f>CSV!L2614</f>
        <v>0</v>
      </c>
      <c r="H2615" t="str">
        <f>IFERROR(VLOOKUP(G2615,Sheet3!B:C,2,0),"")</f>
        <v/>
      </c>
      <c r="I2615">
        <v>5</v>
      </c>
      <c r="K2615" t="e">
        <f>VLOOKUP(G2615,Sheet3!B:E,4,0)</f>
        <v>#N/A</v>
      </c>
      <c r="O2615" s="10" t="e">
        <f t="shared" si="40"/>
        <v>#N/A</v>
      </c>
      <c r="P2615" s="11" t="e">
        <f>VLOOKUP(C2615,DE_PARA!H:I,2,0)</f>
        <v>#N/A</v>
      </c>
      <c r="Q2615" s="11" t="e">
        <f>VLOOKUP(F2615,'BASE CONTATOS'!C:D,2,0)</f>
        <v>#N/A</v>
      </c>
    </row>
    <row r="2616" spans="2:17" hidden="1" x14ac:dyDescent="0.3">
      <c r="B2616">
        <f>CSV!M2615</f>
        <v>0</v>
      </c>
      <c r="C2616">
        <f>CSV!O2615</f>
        <v>0</v>
      </c>
      <c r="D2616" s="6">
        <f>CSV!P2615</f>
        <v>0</v>
      </c>
      <c r="F2616">
        <f>CSV!K2615</f>
        <v>0</v>
      </c>
      <c r="G2616">
        <f>CSV!L2615</f>
        <v>0</v>
      </c>
      <c r="H2616" t="str">
        <f>IFERROR(VLOOKUP(G2616,Sheet3!B:C,2,0),"")</f>
        <v/>
      </c>
      <c r="I2616">
        <v>9</v>
      </c>
      <c r="K2616" t="e">
        <f>VLOOKUP(G2616,Sheet3!B:E,4,0)</f>
        <v>#N/A</v>
      </c>
      <c r="O2616" s="10" t="e">
        <f t="shared" si="40"/>
        <v>#N/A</v>
      </c>
      <c r="P2616" s="11" t="e">
        <f>VLOOKUP(C2616,DE_PARA!H:I,2,0)</f>
        <v>#N/A</v>
      </c>
      <c r="Q2616" s="11" t="e">
        <f>VLOOKUP(F2616,'BASE CONTATOS'!C:D,2,0)</f>
        <v>#N/A</v>
      </c>
    </row>
    <row r="2617" spans="2:17" hidden="1" x14ac:dyDescent="0.3">
      <c r="B2617">
        <f>CSV!M2616</f>
        <v>0</v>
      </c>
      <c r="C2617">
        <f>CSV!O2616</f>
        <v>0</v>
      </c>
      <c r="D2617" s="6">
        <f>CSV!P2616</f>
        <v>0</v>
      </c>
      <c r="F2617">
        <f>CSV!K2616</f>
        <v>0</v>
      </c>
      <c r="G2617">
        <f>CSV!L2616</f>
        <v>0</v>
      </c>
      <c r="H2617" t="str">
        <f>IFERROR(VLOOKUP(G2617,Sheet3!B:C,2,0),"")</f>
        <v/>
      </c>
      <c r="I2617">
        <v>2</v>
      </c>
      <c r="K2617" t="e">
        <f>VLOOKUP(G2617,Sheet3!B:E,4,0)</f>
        <v>#N/A</v>
      </c>
      <c r="O2617" s="10" t="e">
        <f t="shared" si="40"/>
        <v>#N/A</v>
      </c>
      <c r="P2617" s="11" t="e">
        <f>VLOOKUP(C2617,DE_PARA!H:I,2,0)</f>
        <v>#N/A</v>
      </c>
      <c r="Q2617" s="11" t="e">
        <f>VLOOKUP(F2617,'BASE CONTATOS'!C:D,2,0)</f>
        <v>#N/A</v>
      </c>
    </row>
    <row r="2618" spans="2:17" hidden="1" x14ac:dyDescent="0.3">
      <c r="B2618">
        <f>CSV!M2617</f>
        <v>0</v>
      </c>
      <c r="C2618">
        <f>CSV!O2617</f>
        <v>0</v>
      </c>
      <c r="D2618" s="6">
        <f>CSV!P2617</f>
        <v>0</v>
      </c>
      <c r="F2618">
        <f>CSV!K2617</f>
        <v>0</v>
      </c>
      <c r="G2618">
        <f>CSV!L2617</f>
        <v>0</v>
      </c>
      <c r="H2618" t="str">
        <f>IFERROR(VLOOKUP(G2618,Sheet3!B:C,2,0),"")</f>
        <v/>
      </c>
      <c r="I2618">
        <v>3</v>
      </c>
      <c r="K2618" t="e">
        <f>VLOOKUP(G2618,Sheet3!B:E,4,0)</f>
        <v>#N/A</v>
      </c>
      <c r="O2618" s="10" t="e">
        <f t="shared" si="40"/>
        <v>#N/A</v>
      </c>
      <c r="P2618" s="11" t="e">
        <f>VLOOKUP(C2618,DE_PARA!H:I,2,0)</f>
        <v>#N/A</v>
      </c>
      <c r="Q2618" s="11" t="e">
        <f>VLOOKUP(F2618,'BASE CONTATOS'!C:D,2,0)</f>
        <v>#N/A</v>
      </c>
    </row>
    <row r="2619" spans="2:17" hidden="1" x14ac:dyDescent="0.3">
      <c r="B2619">
        <f>CSV!M2618</f>
        <v>0</v>
      </c>
      <c r="C2619">
        <f>CSV!O2618</f>
        <v>0</v>
      </c>
      <c r="D2619" s="6">
        <f>CSV!P2618</f>
        <v>0</v>
      </c>
      <c r="F2619">
        <f>CSV!K2618</f>
        <v>0</v>
      </c>
      <c r="G2619">
        <f>CSV!L2618</f>
        <v>0</v>
      </c>
      <c r="H2619" t="str">
        <f>IFERROR(VLOOKUP(G2619,Sheet3!B:C,2,0),"")</f>
        <v/>
      </c>
      <c r="I2619">
        <v>8</v>
      </c>
      <c r="K2619" t="e">
        <f>VLOOKUP(G2619,Sheet3!B:E,4,0)</f>
        <v>#N/A</v>
      </c>
      <c r="O2619" s="10" t="e">
        <f t="shared" si="40"/>
        <v>#N/A</v>
      </c>
      <c r="P2619" s="11" t="e">
        <f>VLOOKUP(C2619,DE_PARA!H:I,2,0)</f>
        <v>#N/A</v>
      </c>
      <c r="Q2619" s="11" t="e">
        <f>VLOOKUP(F2619,'BASE CONTATOS'!C:D,2,0)</f>
        <v>#N/A</v>
      </c>
    </row>
    <row r="2620" spans="2:17" hidden="1" x14ac:dyDescent="0.3">
      <c r="B2620">
        <f>CSV!M2619</f>
        <v>0</v>
      </c>
      <c r="C2620">
        <f>CSV!O2619</f>
        <v>0</v>
      </c>
      <c r="D2620" s="6">
        <f>CSV!P2619</f>
        <v>0</v>
      </c>
      <c r="F2620">
        <f>CSV!K2619</f>
        <v>0</v>
      </c>
      <c r="G2620">
        <f>CSV!L2619</f>
        <v>0</v>
      </c>
      <c r="H2620" t="str">
        <f>IFERROR(VLOOKUP(G2620,Sheet3!B:C,2,0),"")</f>
        <v/>
      </c>
      <c r="I2620">
        <v>1</v>
      </c>
      <c r="K2620" t="e">
        <f>VLOOKUP(G2620,Sheet3!B:E,4,0)</f>
        <v>#N/A</v>
      </c>
      <c r="O2620" s="10" t="e">
        <f t="shared" si="40"/>
        <v>#N/A</v>
      </c>
      <c r="P2620" s="11" t="e">
        <f>VLOOKUP(C2620,DE_PARA!H:I,2,0)</f>
        <v>#N/A</v>
      </c>
      <c r="Q2620" s="11" t="e">
        <f>VLOOKUP(F2620,'BASE CONTATOS'!C:D,2,0)</f>
        <v>#N/A</v>
      </c>
    </row>
    <row r="2621" spans="2:17" hidden="1" x14ac:dyDescent="0.3">
      <c r="B2621">
        <f>CSV!M2620</f>
        <v>0</v>
      </c>
      <c r="C2621">
        <f>CSV!O2620</f>
        <v>0</v>
      </c>
      <c r="D2621" s="6">
        <f>CSV!P2620</f>
        <v>0</v>
      </c>
      <c r="F2621">
        <f>CSV!K2620</f>
        <v>0</v>
      </c>
      <c r="G2621">
        <f>CSV!L2620</f>
        <v>0</v>
      </c>
      <c r="H2621" t="str">
        <f>IFERROR(VLOOKUP(G2621,Sheet3!B:C,2,0),"")</f>
        <v/>
      </c>
      <c r="I2621">
        <v>7</v>
      </c>
      <c r="K2621" t="e">
        <f>VLOOKUP(G2621,Sheet3!B:E,4,0)</f>
        <v>#N/A</v>
      </c>
      <c r="O2621" s="10" t="e">
        <f t="shared" si="40"/>
        <v>#N/A</v>
      </c>
      <c r="P2621" s="11" t="e">
        <f>VLOOKUP(C2621,DE_PARA!H:I,2,0)</f>
        <v>#N/A</v>
      </c>
      <c r="Q2621" s="11" t="e">
        <f>VLOOKUP(F2621,'BASE CONTATOS'!C:D,2,0)</f>
        <v>#N/A</v>
      </c>
    </row>
    <row r="2622" spans="2:17" hidden="1" x14ac:dyDescent="0.3">
      <c r="B2622">
        <f>CSV!M2621</f>
        <v>0</v>
      </c>
      <c r="C2622">
        <f>CSV!O2621</f>
        <v>0</v>
      </c>
      <c r="D2622" s="6">
        <f>CSV!P2621</f>
        <v>0</v>
      </c>
      <c r="F2622">
        <f>CSV!K2621</f>
        <v>0</v>
      </c>
      <c r="G2622">
        <f>CSV!L2621</f>
        <v>0</v>
      </c>
      <c r="H2622" t="str">
        <f>IFERROR(VLOOKUP(G2622,Sheet3!B:C,2,0),"")</f>
        <v/>
      </c>
      <c r="I2622">
        <v>1</v>
      </c>
      <c r="K2622" t="e">
        <f>VLOOKUP(G2622,Sheet3!B:E,4,0)</f>
        <v>#N/A</v>
      </c>
      <c r="O2622" s="10" t="e">
        <f t="shared" si="40"/>
        <v>#N/A</v>
      </c>
      <c r="P2622" s="11" t="e">
        <f>VLOOKUP(C2622,DE_PARA!H:I,2,0)</f>
        <v>#N/A</v>
      </c>
      <c r="Q2622" s="11" t="e">
        <f>VLOOKUP(F2622,'BASE CONTATOS'!C:D,2,0)</f>
        <v>#N/A</v>
      </c>
    </row>
    <row r="2623" spans="2:17" hidden="1" x14ac:dyDescent="0.3">
      <c r="B2623">
        <f>CSV!M2622</f>
        <v>0</v>
      </c>
      <c r="C2623">
        <f>CSV!O2622</f>
        <v>0</v>
      </c>
      <c r="D2623" s="6">
        <f>CSV!P2622</f>
        <v>0</v>
      </c>
      <c r="F2623">
        <f>CSV!K2622</f>
        <v>0</v>
      </c>
      <c r="G2623">
        <f>CSV!L2622</f>
        <v>0</v>
      </c>
      <c r="H2623" t="str">
        <f>IFERROR(VLOOKUP(G2623,Sheet3!B:C,2,0),"")</f>
        <v/>
      </c>
      <c r="I2623">
        <v>6</v>
      </c>
      <c r="K2623" t="e">
        <f>VLOOKUP(G2623,Sheet3!B:E,4,0)</f>
        <v>#N/A</v>
      </c>
      <c r="O2623" s="10" t="e">
        <f t="shared" si="40"/>
        <v>#N/A</v>
      </c>
      <c r="P2623" s="11" t="e">
        <f>VLOOKUP(C2623,DE_PARA!H:I,2,0)</f>
        <v>#N/A</v>
      </c>
      <c r="Q2623" s="11" t="e">
        <f>VLOOKUP(F2623,'BASE CONTATOS'!C:D,2,0)</f>
        <v>#N/A</v>
      </c>
    </row>
    <row r="2624" spans="2:17" hidden="1" x14ac:dyDescent="0.3">
      <c r="B2624">
        <f>CSV!M2623</f>
        <v>0</v>
      </c>
      <c r="C2624">
        <f>CSV!O2623</f>
        <v>0</v>
      </c>
      <c r="D2624" s="6">
        <f>CSV!P2623</f>
        <v>0</v>
      </c>
      <c r="F2624">
        <f>CSV!K2623</f>
        <v>0</v>
      </c>
      <c r="G2624">
        <f>CSV!L2623</f>
        <v>0</v>
      </c>
      <c r="H2624" t="str">
        <f>IFERROR(VLOOKUP(G2624,Sheet3!B:C,2,0),"")</f>
        <v/>
      </c>
      <c r="I2624">
        <v>3</v>
      </c>
      <c r="K2624" t="e">
        <f>VLOOKUP(G2624,Sheet3!B:E,4,0)</f>
        <v>#N/A</v>
      </c>
      <c r="O2624" s="10" t="e">
        <f t="shared" si="40"/>
        <v>#N/A</v>
      </c>
      <c r="P2624" s="11" t="e">
        <f>VLOOKUP(C2624,DE_PARA!H:I,2,0)</f>
        <v>#N/A</v>
      </c>
      <c r="Q2624" s="11" t="e">
        <f>VLOOKUP(F2624,'BASE CONTATOS'!C:D,2,0)</f>
        <v>#N/A</v>
      </c>
    </row>
    <row r="2625" spans="2:17" hidden="1" x14ac:dyDescent="0.3">
      <c r="B2625">
        <f>CSV!M2624</f>
        <v>0</v>
      </c>
      <c r="C2625">
        <f>CSV!O2624</f>
        <v>0</v>
      </c>
      <c r="D2625" s="6">
        <f>CSV!P2624</f>
        <v>0</v>
      </c>
      <c r="F2625">
        <f>CSV!K2624</f>
        <v>0</v>
      </c>
      <c r="G2625">
        <f>CSV!L2624</f>
        <v>0</v>
      </c>
      <c r="H2625" t="str">
        <f>IFERROR(VLOOKUP(G2625,Sheet3!B:C,2,0),"")</f>
        <v/>
      </c>
      <c r="I2625">
        <v>7</v>
      </c>
      <c r="K2625" t="e">
        <f>VLOOKUP(G2625,Sheet3!B:E,4,0)</f>
        <v>#N/A</v>
      </c>
      <c r="O2625" s="10" t="e">
        <f t="shared" si="40"/>
        <v>#N/A</v>
      </c>
      <c r="P2625" s="11" t="e">
        <f>VLOOKUP(C2625,DE_PARA!H:I,2,0)</f>
        <v>#N/A</v>
      </c>
      <c r="Q2625" s="11" t="e">
        <f>VLOOKUP(F2625,'BASE CONTATOS'!C:D,2,0)</f>
        <v>#N/A</v>
      </c>
    </row>
    <row r="2626" spans="2:17" hidden="1" x14ac:dyDescent="0.3">
      <c r="B2626">
        <f>CSV!M2625</f>
        <v>0</v>
      </c>
      <c r="C2626">
        <f>CSV!O2625</f>
        <v>0</v>
      </c>
      <c r="D2626" s="6">
        <f>CSV!P2625</f>
        <v>0</v>
      </c>
      <c r="F2626">
        <f>CSV!K2625</f>
        <v>0</v>
      </c>
      <c r="G2626">
        <f>CSV!L2625</f>
        <v>0</v>
      </c>
      <c r="H2626" t="str">
        <f>IFERROR(VLOOKUP(G2626,Sheet3!B:C,2,0),"")</f>
        <v/>
      </c>
      <c r="I2626">
        <v>4</v>
      </c>
      <c r="K2626" t="e">
        <f>VLOOKUP(G2626,Sheet3!B:E,4,0)</f>
        <v>#N/A</v>
      </c>
      <c r="O2626" s="10" t="e">
        <f t="shared" si="40"/>
        <v>#N/A</v>
      </c>
      <c r="P2626" s="11" t="e">
        <f>VLOOKUP(C2626,DE_PARA!H:I,2,0)</f>
        <v>#N/A</v>
      </c>
      <c r="Q2626" s="11" t="e">
        <f>VLOOKUP(F2626,'BASE CONTATOS'!C:D,2,0)</f>
        <v>#N/A</v>
      </c>
    </row>
    <row r="2627" spans="2:17" hidden="1" x14ac:dyDescent="0.3">
      <c r="B2627">
        <f>CSV!M2626</f>
        <v>0</v>
      </c>
      <c r="C2627">
        <f>CSV!O2626</f>
        <v>0</v>
      </c>
      <c r="D2627" s="6">
        <f>CSV!P2626</f>
        <v>0</v>
      </c>
      <c r="F2627">
        <f>CSV!K2626</f>
        <v>0</v>
      </c>
      <c r="G2627">
        <f>CSV!L2626</f>
        <v>0</v>
      </c>
      <c r="H2627" t="str">
        <f>IFERROR(VLOOKUP(G2627,Sheet3!B:C,2,0),"")</f>
        <v/>
      </c>
      <c r="I2627">
        <v>3</v>
      </c>
      <c r="K2627" t="e">
        <f>VLOOKUP(G2627,Sheet3!B:E,4,0)</f>
        <v>#N/A</v>
      </c>
      <c r="O2627" s="10" t="e">
        <f t="shared" ref="O2627:O2690" si="41">IF(K2627&gt;0,K2627,"PENDENTE")</f>
        <v>#N/A</v>
      </c>
      <c r="P2627" s="11" t="e">
        <f>VLOOKUP(C2627,DE_PARA!H:I,2,0)</f>
        <v>#N/A</v>
      </c>
      <c r="Q2627" s="11" t="e">
        <f>VLOOKUP(F2627,'BASE CONTATOS'!C:D,2,0)</f>
        <v>#N/A</v>
      </c>
    </row>
    <row r="2628" spans="2:17" hidden="1" x14ac:dyDescent="0.3">
      <c r="B2628">
        <f>CSV!M2627</f>
        <v>0</v>
      </c>
      <c r="C2628">
        <f>CSV!O2627</f>
        <v>0</v>
      </c>
      <c r="D2628" s="6">
        <f>CSV!P2627</f>
        <v>0</v>
      </c>
      <c r="F2628">
        <f>CSV!K2627</f>
        <v>0</v>
      </c>
      <c r="G2628">
        <f>CSV!L2627</f>
        <v>0</v>
      </c>
      <c r="H2628" t="str">
        <f>IFERROR(VLOOKUP(G2628,Sheet3!B:C,2,0),"")</f>
        <v/>
      </c>
      <c r="I2628">
        <v>7</v>
      </c>
      <c r="K2628" t="e">
        <f>VLOOKUP(G2628,Sheet3!B:E,4,0)</f>
        <v>#N/A</v>
      </c>
      <c r="O2628" s="10" t="e">
        <f t="shared" si="41"/>
        <v>#N/A</v>
      </c>
      <c r="P2628" s="11" t="e">
        <f>VLOOKUP(C2628,DE_PARA!H:I,2,0)</f>
        <v>#N/A</v>
      </c>
      <c r="Q2628" s="11" t="e">
        <f>VLOOKUP(F2628,'BASE CONTATOS'!C:D,2,0)</f>
        <v>#N/A</v>
      </c>
    </row>
    <row r="2629" spans="2:17" hidden="1" x14ac:dyDescent="0.3">
      <c r="B2629">
        <f>CSV!M2628</f>
        <v>0</v>
      </c>
      <c r="C2629">
        <f>CSV!O2628</f>
        <v>0</v>
      </c>
      <c r="D2629" s="6">
        <f>CSV!P2628</f>
        <v>0</v>
      </c>
      <c r="F2629">
        <f>CSV!K2628</f>
        <v>0</v>
      </c>
      <c r="G2629">
        <f>CSV!L2628</f>
        <v>0</v>
      </c>
      <c r="H2629" t="str">
        <f>IFERROR(VLOOKUP(G2629,Sheet3!B:C,2,0),"")</f>
        <v/>
      </c>
      <c r="I2629">
        <v>1</v>
      </c>
      <c r="K2629" t="e">
        <f>VLOOKUP(G2629,Sheet3!B:E,4,0)</f>
        <v>#N/A</v>
      </c>
      <c r="O2629" s="10" t="e">
        <f t="shared" si="41"/>
        <v>#N/A</v>
      </c>
      <c r="P2629" s="11" t="e">
        <f>VLOOKUP(C2629,DE_PARA!H:I,2,0)</f>
        <v>#N/A</v>
      </c>
      <c r="Q2629" s="11" t="e">
        <f>VLOOKUP(F2629,'BASE CONTATOS'!C:D,2,0)</f>
        <v>#N/A</v>
      </c>
    </row>
    <row r="2630" spans="2:17" hidden="1" x14ac:dyDescent="0.3">
      <c r="B2630">
        <f>CSV!M2629</f>
        <v>0</v>
      </c>
      <c r="C2630">
        <f>CSV!O2629</f>
        <v>0</v>
      </c>
      <c r="D2630" s="6">
        <f>CSV!P2629</f>
        <v>0</v>
      </c>
      <c r="F2630">
        <f>CSV!K2629</f>
        <v>0</v>
      </c>
      <c r="G2630">
        <f>CSV!L2629</f>
        <v>0</v>
      </c>
      <c r="H2630" t="str">
        <f>IFERROR(VLOOKUP(G2630,Sheet3!B:C,2,0),"")</f>
        <v/>
      </c>
      <c r="I2630">
        <v>7</v>
      </c>
      <c r="K2630" t="e">
        <f>VLOOKUP(G2630,Sheet3!B:E,4,0)</f>
        <v>#N/A</v>
      </c>
      <c r="O2630" s="10" t="e">
        <f t="shared" si="41"/>
        <v>#N/A</v>
      </c>
      <c r="P2630" s="11" t="e">
        <f>VLOOKUP(C2630,DE_PARA!H:I,2,0)</f>
        <v>#N/A</v>
      </c>
      <c r="Q2630" s="11" t="e">
        <f>VLOOKUP(F2630,'BASE CONTATOS'!C:D,2,0)</f>
        <v>#N/A</v>
      </c>
    </row>
    <row r="2631" spans="2:17" hidden="1" x14ac:dyDescent="0.3">
      <c r="B2631">
        <f>CSV!M2630</f>
        <v>0</v>
      </c>
      <c r="C2631">
        <f>CSV!O2630</f>
        <v>0</v>
      </c>
      <c r="D2631" s="6">
        <f>CSV!P2630</f>
        <v>0</v>
      </c>
      <c r="F2631">
        <f>CSV!K2630</f>
        <v>0</v>
      </c>
      <c r="G2631">
        <f>CSV!L2630</f>
        <v>0</v>
      </c>
      <c r="H2631" t="str">
        <f>IFERROR(VLOOKUP(G2631,Sheet3!B:C,2,0),"")</f>
        <v/>
      </c>
      <c r="I2631">
        <v>1</v>
      </c>
      <c r="K2631" t="e">
        <f>VLOOKUP(G2631,Sheet3!B:E,4,0)</f>
        <v>#N/A</v>
      </c>
      <c r="O2631" s="10" t="e">
        <f t="shared" si="41"/>
        <v>#N/A</v>
      </c>
      <c r="P2631" s="11" t="e">
        <f>VLOOKUP(C2631,DE_PARA!H:I,2,0)</f>
        <v>#N/A</v>
      </c>
      <c r="Q2631" s="11" t="e">
        <f>VLOOKUP(F2631,'BASE CONTATOS'!C:D,2,0)</f>
        <v>#N/A</v>
      </c>
    </row>
    <row r="2632" spans="2:17" hidden="1" x14ac:dyDescent="0.3">
      <c r="B2632">
        <f>CSV!M2631</f>
        <v>0</v>
      </c>
      <c r="C2632">
        <f>CSV!O2631</f>
        <v>0</v>
      </c>
      <c r="D2632" s="6">
        <f>CSV!P2631</f>
        <v>0</v>
      </c>
      <c r="F2632">
        <f>CSV!K2631</f>
        <v>0</v>
      </c>
      <c r="G2632">
        <f>CSV!L2631</f>
        <v>0</v>
      </c>
      <c r="H2632" t="str">
        <f>IFERROR(VLOOKUP(G2632,Sheet3!B:C,2,0),"")</f>
        <v/>
      </c>
      <c r="I2632">
        <v>1</v>
      </c>
      <c r="K2632" t="e">
        <f>VLOOKUP(G2632,Sheet3!B:E,4,0)</f>
        <v>#N/A</v>
      </c>
      <c r="O2632" s="10" t="e">
        <f t="shared" si="41"/>
        <v>#N/A</v>
      </c>
      <c r="P2632" s="11" t="e">
        <f>VLOOKUP(C2632,DE_PARA!H:I,2,0)</f>
        <v>#N/A</v>
      </c>
      <c r="Q2632" s="11" t="e">
        <f>VLOOKUP(F2632,'BASE CONTATOS'!C:D,2,0)</f>
        <v>#N/A</v>
      </c>
    </row>
    <row r="2633" spans="2:17" hidden="1" x14ac:dyDescent="0.3">
      <c r="B2633">
        <f>CSV!M2632</f>
        <v>0</v>
      </c>
      <c r="C2633">
        <f>CSV!O2632</f>
        <v>0</v>
      </c>
      <c r="D2633" s="6">
        <f>CSV!P2632</f>
        <v>0</v>
      </c>
      <c r="F2633">
        <f>CSV!K2632</f>
        <v>0</v>
      </c>
      <c r="G2633">
        <f>CSV!L2632</f>
        <v>0</v>
      </c>
      <c r="H2633" t="str">
        <f>IFERROR(VLOOKUP(G2633,Sheet3!B:C,2,0),"")</f>
        <v/>
      </c>
      <c r="I2633">
        <v>9</v>
      </c>
      <c r="K2633" t="e">
        <f>VLOOKUP(G2633,Sheet3!B:E,4,0)</f>
        <v>#N/A</v>
      </c>
      <c r="O2633" s="10" t="e">
        <f t="shared" si="41"/>
        <v>#N/A</v>
      </c>
      <c r="P2633" s="11" t="e">
        <f>VLOOKUP(C2633,DE_PARA!H:I,2,0)</f>
        <v>#N/A</v>
      </c>
      <c r="Q2633" s="11" t="e">
        <f>VLOOKUP(F2633,'BASE CONTATOS'!C:D,2,0)</f>
        <v>#N/A</v>
      </c>
    </row>
    <row r="2634" spans="2:17" hidden="1" x14ac:dyDescent="0.3">
      <c r="B2634">
        <f>CSV!M2633</f>
        <v>0</v>
      </c>
      <c r="C2634">
        <f>CSV!O2633</f>
        <v>0</v>
      </c>
      <c r="D2634" s="6">
        <f>CSV!P2633</f>
        <v>0</v>
      </c>
      <c r="F2634">
        <f>CSV!K2633</f>
        <v>0</v>
      </c>
      <c r="G2634">
        <f>CSV!L2633</f>
        <v>0</v>
      </c>
      <c r="H2634" t="str">
        <f>IFERROR(VLOOKUP(G2634,Sheet3!B:C,2,0),"")</f>
        <v/>
      </c>
      <c r="I2634">
        <v>1</v>
      </c>
      <c r="K2634" t="e">
        <f>VLOOKUP(G2634,Sheet3!B:E,4,0)</f>
        <v>#N/A</v>
      </c>
      <c r="O2634" s="10" t="e">
        <f t="shared" si="41"/>
        <v>#N/A</v>
      </c>
      <c r="P2634" s="11" t="e">
        <f>VLOOKUP(C2634,DE_PARA!H:I,2,0)</f>
        <v>#N/A</v>
      </c>
      <c r="Q2634" s="11" t="e">
        <f>VLOOKUP(F2634,'BASE CONTATOS'!C:D,2,0)</f>
        <v>#N/A</v>
      </c>
    </row>
    <row r="2635" spans="2:17" hidden="1" x14ac:dyDescent="0.3">
      <c r="B2635">
        <f>CSV!M2634</f>
        <v>0</v>
      </c>
      <c r="C2635">
        <f>CSV!O2634</f>
        <v>0</v>
      </c>
      <c r="D2635" s="6">
        <f>CSV!P2634</f>
        <v>0</v>
      </c>
      <c r="F2635">
        <f>CSV!K2634</f>
        <v>0</v>
      </c>
      <c r="G2635">
        <f>CSV!L2634</f>
        <v>0</v>
      </c>
      <c r="H2635" t="str">
        <f>IFERROR(VLOOKUP(G2635,Sheet3!B:C,2,0),"")</f>
        <v/>
      </c>
      <c r="I2635">
        <v>5</v>
      </c>
      <c r="K2635" t="e">
        <f>VLOOKUP(G2635,Sheet3!B:E,4,0)</f>
        <v>#N/A</v>
      </c>
      <c r="O2635" s="10" t="e">
        <f t="shared" si="41"/>
        <v>#N/A</v>
      </c>
      <c r="P2635" s="11" t="e">
        <f>VLOOKUP(C2635,DE_PARA!H:I,2,0)</f>
        <v>#N/A</v>
      </c>
      <c r="Q2635" s="11" t="e">
        <f>VLOOKUP(F2635,'BASE CONTATOS'!C:D,2,0)</f>
        <v>#N/A</v>
      </c>
    </row>
    <row r="2636" spans="2:17" hidden="1" x14ac:dyDescent="0.3">
      <c r="B2636">
        <f>CSV!M2635</f>
        <v>0</v>
      </c>
      <c r="C2636">
        <f>CSV!O2635</f>
        <v>0</v>
      </c>
      <c r="D2636" s="6">
        <f>CSV!P2635</f>
        <v>0</v>
      </c>
      <c r="F2636">
        <f>CSV!K2635</f>
        <v>0</v>
      </c>
      <c r="G2636">
        <f>CSV!L2635</f>
        <v>0</v>
      </c>
      <c r="H2636" t="str">
        <f>IFERROR(VLOOKUP(G2636,Sheet3!B:C,2,0),"")</f>
        <v/>
      </c>
      <c r="I2636">
        <v>6</v>
      </c>
      <c r="K2636" t="e">
        <f>VLOOKUP(G2636,Sheet3!B:E,4,0)</f>
        <v>#N/A</v>
      </c>
      <c r="O2636" s="10" t="e">
        <f t="shared" si="41"/>
        <v>#N/A</v>
      </c>
      <c r="P2636" s="11" t="e">
        <f>VLOOKUP(C2636,DE_PARA!H:I,2,0)</f>
        <v>#N/A</v>
      </c>
      <c r="Q2636" s="11" t="e">
        <f>VLOOKUP(F2636,'BASE CONTATOS'!C:D,2,0)</f>
        <v>#N/A</v>
      </c>
    </row>
    <row r="2637" spans="2:17" hidden="1" x14ac:dyDescent="0.3">
      <c r="B2637">
        <f>CSV!M2636</f>
        <v>0</v>
      </c>
      <c r="C2637">
        <f>CSV!O2636</f>
        <v>0</v>
      </c>
      <c r="D2637" s="6">
        <f>CSV!P2636</f>
        <v>0</v>
      </c>
      <c r="F2637">
        <f>CSV!K2636</f>
        <v>0</v>
      </c>
      <c r="G2637">
        <f>CSV!L2636</f>
        <v>0</v>
      </c>
      <c r="H2637" t="str">
        <f>IFERROR(VLOOKUP(G2637,Sheet3!B:C,2,0),"")</f>
        <v/>
      </c>
      <c r="I2637">
        <v>6</v>
      </c>
      <c r="K2637" t="e">
        <f>VLOOKUP(G2637,Sheet3!B:E,4,0)</f>
        <v>#N/A</v>
      </c>
      <c r="O2637" s="10" t="e">
        <f t="shared" si="41"/>
        <v>#N/A</v>
      </c>
      <c r="P2637" s="11" t="e">
        <f>VLOOKUP(C2637,DE_PARA!H:I,2,0)</f>
        <v>#N/A</v>
      </c>
      <c r="Q2637" s="11" t="e">
        <f>VLOOKUP(F2637,'BASE CONTATOS'!C:D,2,0)</f>
        <v>#N/A</v>
      </c>
    </row>
    <row r="2638" spans="2:17" hidden="1" x14ac:dyDescent="0.3">
      <c r="B2638">
        <f>CSV!M2637</f>
        <v>0</v>
      </c>
      <c r="C2638">
        <f>CSV!O2637</f>
        <v>0</v>
      </c>
      <c r="D2638" s="6">
        <f>CSV!P2637</f>
        <v>0</v>
      </c>
      <c r="F2638">
        <f>CSV!K2637</f>
        <v>0</v>
      </c>
      <c r="G2638">
        <f>CSV!L2637</f>
        <v>0</v>
      </c>
      <c r="H2638" t="str">
        <f>IFERROR(VLOOKUP(G2638,Sheet3!B:C,2,0),"")</f>
        <v/>
      </c>
      <c r="I2638">
        <v>7</v>
      </c>
      <c r="K2638" t="e">
        <f>VLOOKUP(G2638,Sheet3!B:E,4,0)</f>
        <v>#N/A</v>
      </c>
      <c r="O2638" s="10" t="e">
        <f t="shared" si="41"/>
        <v>#N/A</v>
      </c>
      <c r="P2638" s="11" t="e">
        <f>VLOOKUP(C2638,DE_PARA!H:I,2,0)</f>
        <v>#N/A</v>
      </c>
      <c r="Q2638" s="11" t="e">
        <f>VLOOKUP(F2638,'BASE CONTATOS'!C:D,2,0)</f>
        <v>#N/A</v>
      </c>
    </row>
    <row r="2639" spans="2:17" hidden="1" x14ac:dyDescent="0.3">
      <c r="B2639">
        <f>CSV!M2638</f>
        <v>0</v>
      </c>
      <c r="C2639">
        <f>CSV!O2638</f>
        <v>0</v>
      </c>
      <c r="D2639" s="6">
        <f>CSV!P2638</f>
        <v>0</v>
      </c>
      <c r="F2639">
        <f>CSV!K2638</f>
        <v>0</v>
      </c>
      <c r="G2639">
        <f>CSV!L2638</f>
        <v>0</v>
      </c>
      <c r="H2639" t="str">
        <f>IFERROR(VLOOKUP(G2639,Sheet3!B:C,2,0),"")</f>
        <v/>
      </c>
      <c r="I2639">
        <v>4</v>
      </c>
      <c r="K2639" t="e">
        <f>VLOOKUP(G2639,Sheet3!B:E,4,0)</f>
        <v>#N/A</v>
      </c>
      <c r="O2639" s="10" t="e">
        <f t="shared" si="41"/>
        <v>#N/A</v>
      </c>
      <c r="P2639" s="11" t="e">
        <f>VLOOKUP(C2639,DE_PARA!H:I,2,0)</f>
        <v>#N/A</v>
      </c>
      <c r="Q2639" s="11" t="e">
        <f>VLOOKUP(F2639,'BASE CONTATOS'!C:D,2,0)</f>
        <v>#N/A</v>
      </c>
    </row>
    <row r="2640" spans="2:17" hidden="1" x14ac:dyDescent="0.3">
      <c r="B2640">
        <f>CSV!M2639</f>
        <v>0</v>
      </c>
      <c r="C2640">
        <f>CSV!O2639</f>
        <v>0</v>
      </c>
      <c r="D2640" s="6">
        <f>CSV!P2639</f>
        <v>0</v>
      </c>
      <c r="F2640">
        <f>CSV!K2639</f>
        <v>0</v>
      </c>
      <c r="G2640">
        <f>CSV!L2639</f>
        <v>0</v>
      </c>
      <c r="H2640" t="str">
        <f>IFERROR(VLOOKUP(G2640,Sheet3!B:C,2,0),"")</f>
        <v/>
      </c>
      <c r="I2640">
        <v>8</v>
      </c>
      <c r="K2640" t="e">
        <f>VLOOKUP(G2640,Sheet3!B:E,4,0)</f>
        <v>#N/A</v>
      </c>
      <c r="O2640" s="10" t="e">
        <f t="shared" si="41"/>
        <v>#N/A</v>
      </c>
      <c r="P2640" s="11" t="e">
        <f>VLOOKUP(C2640,DE_PARA!H:I,2,0)</f>
        <v>#N/A</v>
      </c>
      <c r="Q2640" s="11" t="e">
        <f>VLOOKUP(F2640,'BASE CONTATOS'!C:D,2,0)</f>
        <v>#N/A</v>
      </c>
    </row>
    <row r="2641" spans="2:17" hidden="1" x14ac:dyDescent="0.3">
      <c r="B2641">
        <f>CSV!M2640</f>
        <v>0</v>
      </c>
      <c r="C2641">
        <f>CSV!O2640</f>
        <v>0</v>
      </c>
      <c r="D2641" s="6">
        <f>CSV!P2640</f>
        <v>0</v>
      </c>
      <c r="F2641">
        <f>CSV!K2640</f>
        <v>0</v>
      </c>
      <c r="G2641">
        <f>CSV!L2640</f>
        <v>0</v>
      </c>
      <c r="H2641" t="str">
        <f>IFERROR(VLOOKUP(G2641,Sheet3!B:C,2,0),"")</f>
        <v/>
      </c>
      <c r="I2641">
        <v>1</v>
      </c>
      <c r="K2641" t="e">
        <f>VLOOKUP(G2641,Sheet3!B:E,4,0)</f>
        <v>#N/A</v>
      </c>
      <c r="O2641" s="10" t="e">
        <f t="shared" si="41"/>
        <v>#N/A</v>
      </c>
      <c r="P2641" s="11" t="e">
        <f>VLOOKUP(C2641,DE_PARA!H:I,2,0)</f>
        <v>#N/A</v>
      </c>
      <c r="Q2641" s="11" t="e">
        <f>VLOOKUP(F2641,'BASE CONTATOS'!C:D,2,0)</f>
        <v>#N/A</v>
      </c>
    </row>
    <row r="2642" spans="2:17" hidden="1" x14ac:dyDescent="0.3">
      <c r="B2642">
        <f>CSV!M2641</f>
        <v>0</v>
      </c>
      <c r="C2642">
        <f>CSV!O2641</f>
        <v>0</v>
      </c>
      <c r="D2642" s="6">
        <f>CSV!P2641</f>
        <v>0</v>
      </c>
      <c r="F2642">
        <f>CSV!K2641</f>
        <v>0</v>
      </c>
      <c r="G2642">
        <f>CSV!L2641</f>
        <v>0</v>
      </c>
      <c r="H2642" t="str">
        <f>IFERROR(VLOOKUP(G2642,Sheet3!B:C,2,0),"")</f>
        <v/>
      </c>
      <c r="I2642">
        <v>7</v>
      </c>
      <c r="K2642" t="e">
        <f>VLOOKUP(G2642,Sheet3!B:E,4,0)</f>
        <v>#N/A</v>
      </c>
      <c r="O2642" s="10" t="e">
        <f t="shared" si="41"/>
        <v>#N/A</v>
      </c>
      <c r="P2642" s="11" t="e">
        <f>VLOOKUP(C2642,DE_PARA!H:I,2,0)</f>
        <v>#N/A</v>
      </c>
      <c r="Q2642" s="11" t="e">
        <f>VLOOKUP(F2642,'BASE CONTATOS'!C:D,2,0)</f>
        <v>#N/A</v>
      </c>
    </row>
    <row r="2643" spans="2:17" hidden="1" x14ac:dyDescent="0.3">
      <c r="B2643">
        <f>CSV!M2642</f>
        <v>0</v>
      </c>
      <c r="C2643">
        <f>CSV!O2642</f>
        <v>0</v>
      </c>
      <c r="D2643" s="6">
        <f>CSV!P2642</f>
        <v>0</v>
      </c>
      <c r="F2643">
        <f>CSV!K2642</f>
        <v>0</v>
      </c>
      <c r="G2643">
        <f>CSV!L2642</f>
        <v>0</v>
      </c>
      <c r="H2643" t="str">
        <f>IFERROR(VLOOKUP(G2643,Sheet3!B:C,2,0),"")</f>
        <v/>
      </c>
      <c r="I2643">
        <v>3</v>
      </c>
      <c r="K2643" t="e">
        <f>VLOOKUP(G2643,Sheet3!B:E,4,0)</f>
        <v>#N/A</v>
      </c>
      <c r="O2643" s="10" t="e">
        <f t="shared" si="41"/>
        <v>#N/A</v>
      </c>
      <c r="P2643" s="11" t="e">
        <f>VLOOKUP(C2643,DE_PARA!H:I,2,0)</f>
        <v>#N/A</v>
      </c>
      <c r="Q2643" s="11" t="e">
        <f>VLOOKUP(F2643,'BASE CONTATOS'!C:D,2,0)</f>
        <v>#N/A</v>
      </c>
    </row>
    <row r="2644" spans="2:17" hidden="1" x14ac:dyDescent="0.3">
      <c r="B2644">
        <f>CSV!M2643</f>
        <v>0</v>
      </c>
      <c r="C2644">
        <f>CSV!O2643</f>
        <v>0</v>
      </c>
      <c r="D2644" s="6">
        <f>CSV!P2643</f>
        <v>0</v>
      </c>
      <c r="F2644">
        <f>CSV!K2643</f>
        <v>0</v>
      </c>
      <c r="G2644">
        <f>CSV!L2643</f>
        <v>0</v>
      </c>
      <c r="H2644" t="str">
        <f>IFERROR(VLOOKUP(G2644,Sheet3!B:C,2,0),"")</f>
        <v/>
      </c>
      <c r="I2644">
        <v>1</v>
      </c>
      <c r="K2644" t="e">
        <f>VLOOKUP(G2644,Sheet3!B:E,4,0)</f>
        <v>#N/A</v>
      </c>
      <c r="O2644" s="10" t="e">
        <f t="shared" si="41"/>
        <v>#N/A</v>
      </c>
      <c r="P2644" s="11" t="e">
        <f>VLOOKUP(C2644,DE_PARA!H:I,2,0)</f>
        <v>#N/A</v>
      </c>
      <c r="Q2644" s="11" t="e">
        <f>VLOOKUP(F2644,'BASE CONTATOS'!C:D,2,0)</f>
        <v>#N/A</v>
      </c>
    </row>
    <row r="2645" spans="2:17" hidden="1" x14ac:dyDescent="0.3">
      <c r="B2645">
        <f>CSV!M2644</f>
        <v>0</v>
      </c>
      <c r="C2645">
        <f>CSV!O2644</f>
        <v>0</v>
      </c>
      <c r="D2645" s="6">
        <f>CSV!P2644</f>
        <v>0</v>
      </c>
      <c r="F2645">
        <f>CSV!K2644</f>
        <v>0</v>
      </c>
      <c r="G2645">
        <f>CSV!L2644</f>
        <v>0</v>
      </c>
      <c r="H2645" t="str">
        <f>IFERROR(VLOOKUP(G2645,Sheet3!B:C,2,0),"")</f>
        <v/>
      </c>
      <c r="I2645">
        <v>3</v>
      </c>
      <c r="K2645" t="e">
        <f>VLOOKUP(G2645,Sheet3!B:E,4,0)</f>
        <v>#N/A</v>
      </c>
      <c r="O2645" s="10" t="e">
        <f t="shared" si="41"/>
        <v>#N/A</v>
      </c>
      <c r="P2645" s="11" t="e">
        <f>VLOOKUP(C2645,DE_PARA!H:I,2,0)</f>
        <v>#N/A</v>
      </c>
      <c r="Q2645" s="11" t="e">
        <f>VLOOKUP(F2645,'BASE CONTATOS'!C:D,2,0)</f>
        <v>#N/A</v>
      </c>
    </row>
    <row r="2646" spans="2:17" hidden="1" x14ac:dyDescent="0.3">
      <c r="B2646">
        <f>CSV!M2645</f>
        <v>0</v>
      </c>
      <c r="C2646">
        <f>CSV!O2645</f>
        <v>0</v>
      </c>
      <c r="D2646" s="6">
        <f>CSV!P2645</f>
        <v>0</v>
      </c>
      <c r="F2646">
        <f>CSV!K2645</f>
        <v>0</v>
      </c>
      <c r="G2646">
        <f>CSV!L2645</f>
        <v>0</v>
      </c>
      <c r="H2646" t="str">
        <f>IFERROR(VLOOKUP(G2646,Sheet3!B:C,2,0),"")</f>
        <v/>
      </c>
      <c r="I2646">
        <v>7</v>
      </c>
      <c r="K2646" t="e">
        <f>VLOOKUP(G2646,Sheet3!B:E,4,0)</f>
        <v>#N/A</v>
      </c>
      <c r="O2646" s="10" t="e">
        <f t="shared" si="41"/>
        <v>#N/A</v>
      </c>
      <c r="P2646" s="11" t="e">
        <f>VLOOKUP(C2646,DE_PARA!H:I,2,0)</f>
        <v>#N/A</v>
      </c>
      <c r="Q2646" s="11" t="e">
        <f>VLOOKUP(F2646,'BASE CONTATOS'!C:D,2,0)</f>
        <v>#N/A</v>
      </c>
    </row>
    <row r="2647" spans="2:17" hidden="1" x14ac:dyDescent="0.3">
      <c r="B2647">
        <f>CSV!M2646</f>
        <v>0</v>
      </c>
      <c r="C2647">
        <f>CSV!O2646</f>
        <v>0</v>
      </c>
      <c r="D2647" s="6">
        <f>CSV!P2646</f>
        <v>0</v>
      </c>
      <c r="F2647">
        <f>CSV!K2646</f>
        <v>0</v>
      </c>
      <c r="G2647">
        <f>CSV!L2646</f>
        <v>0</v>
      </c>
      <c r="H2647" t="str">
        <f>IFERROR(VLOOKUP(G2647,Sheet3!B:C,2,0),"")</f>
        <v/>
      </c>
      <c r="I2647">
        <v>3</v>
      </c>
      <c r="K2647" t="e">
        <f>VLOOKUP(G2647,Sheet3!B:E,4,0)</f>
        <v>#N/A</v>
      </c>
      <c r="O2647" s="10" t="e">
        <f t="shared" si="41"/>
        <v>#N/A</v>
      </c>
      <c r="P2647" s="11" t="e">
        <f>VLOOKUP(C2647,DE_PARA!H:I,2,0)</f>
        <v>#N/A</v>
      </c>
      <c r="Q2647" s="11" t="e">
        <f>VLOOKUP(F2647,'BASE CONTATOS'!C:D,2,0)</f>
        <v>#N/A</v>
      </c>
    </row>
    <row r="2648" spans="2:17" hidden="1" x14ac:dyDescent="0.3">
      <c r="B2648">
        <f>CSV!M2647</f>
        <v>0</v>
      </c>
      <c r="C2648">
        <f>CSV!O2647</f>
        <v>0</v>
      </c>
      <c r="D2648" s="6">
        <f>CSV!P2647</f>
        <v>0</v>
      </c>
      <c r="F2648">
        <f>CSV!K2647</f>
        <v>0</v>
      </c>
      <c r="G2648">
        <f>CSV!L2647</f>
        <v>0</v>
      </c>
      <c r="H2648" t="str">
        <f>IFERROR(VLOOKUP(G2648,Sheet3!B:C,2,0),"")</f>
        <v/>
      </c>
      <c r="I2648">
        <v>10</v>
      </c>
      <c r="K2648" t="e">
        <f>VLOOKUP(G2648,Sheet3!B:E,4,0)</f>
        <v>#N/A</v>
      </c>
      <c r="O2648" s="10" t="e">
        <f t="shared" si="41"/>
        <v>#N/A</v>
      </c>
      <c r="P2648" s="11" t="e">
        <f>VLOOKUP(C2648,DE_PARA!H:I,2,0)</f>
        <v>#N/A</v>
      </c>
      <c r="Q2648" s="11" t="e">
        <f>VLOOKUP(F2648,'BASE CONTATOS'!C:D,2,0)</f>
        <v>#N/A</v>
      </c>
    </row>
    <row r="2649" spans="2:17" hidden="1" x14ac:dyDescent="0.3">
      <c r="B2649">
        <f>CSV!M2648</f>
        <v>0</v>
      </c>
      <c r="C2649">
        <f>CSV!O2648</f>
        <v>0</v>
      </c>
      <c r="D2649" s="6">
        <f>CSV!P2648</f>
        <v>0</v>
      </c>
      <c r="F2649">
        <f>CSV!K2648</f>
        <v>0</v>
      </c>
      <c r="G2649">
        <f>CSV!L2648</f>
        <v>0</v>
      </c>
      <c r="H2649" t="str">
        <f>IFERROR(VLOOKUP(G2649,Sheet3!B:C,2,0),"")</f>
        <v/>
      </c>
      <c r="I2649">
        <v>7</v>
      </c>
      <c r="K2649" t="e">
        <f>VLOOKUP(G2649,Sheet3!B:E,4,0)</f>
        <v>#N/A</v>
      </c>
      <c r="O2649" s="10" t="e">
        <f t="shared" si="41"/>
        <v>#N/A</v>
      </c>
      <c r="P2649" s="11" t="e">
        <f>VLOOKUP(C2649,DE_PARA!H:I,2,0)</f>
        <v>#N/A</v>
      </c>
      <c r="Q2649" s="11" t="e">
        <f>VLOOKUP(F2649,'BASE CONTATOS'!C:D,2,0)</f>
        <v>#N/A</v>
      </c>
    </row>
    <row r="2650" spans="2:17" hidden="1" x14ac:dyDescent="0.3">
      <c r="B2650">
        <f>CSV!M2649</f>
        <v>0</v>
      </c>
      <c r="C2650">
        <f>CSV!O2649</f>
        <v>0</v>
      </c>
      <c r="D2650" s="6">
        <f>CSV!P2649</f>
        <v>0</v>
      </c>
      <c r="F2650">
        <f>CSV!K2649</f>
        <v>0</v>
      </c>
      <c r="G2650">
        <f>CSV!L2649</f>
        <v>0</v>
      </c>
      <c r="H2650" t="str">
        <f>IFERROR(VLOOKUP(G2650,Sheet3!B:C,2,0),"")</f>
        <v/>
      </c>
      <c r="I2650">
        <v>4</v>
      </c>
      <c r="K2650" t="e">
        <f>VLOOKUP(G2650,Sheet3!B:E,4,0)</f>
        <v>#N/A</v>
      </c>
      <c r="O2650" s="10" t="e">
        <f t="shared" si="41"/>
        <v>#N/A</v>
      </c>
      <c r="P2650" s="11" t="e">
        <f>VLOOKUP(C2650,DE_PARA!H:I,2,0)</f>
        <v>#N/A</v>
      </c>
      <c r="Q2650" s="11" t="e">
        <f>VLOOKUP(F2650,'BASE CONTATOS'!C:D,2,0)</f>
        <v>#N/A</v>
      </c>
    </row>
    <row r="2651" spans="2:17" hidden="1" x14ac:dyDescent="0.3">
      <c r="B2651">
        <f>CSV!M2650</f>
        <v>0</v>
      </c>
      <c r="C2651">
        <f>CSV!O2650</f>
        <v>0</v>
      </c>
      <c r="D2651" s="6">
        <f>CSV!P2650</f>
        <v>0</v>
      </c>
      <c r="F2651">
        <f>CSV!K2650</f>
        <v>0</v>
      </c>
      <c r="G2651">
        <f>CSV!L2650</f>
        <v>0</v>
      </c>
      <c r="H2651" t="str">
        <f>IFERROR(VLOOKUP(G2651,Sheet3!B:C,2,0),"")</f>
        <v/>
      </c>
      <c r="I2651">
        <v>8</v>
      </c>
      <c r="K2651" t="e">
        <f>VLOOKUP(G2651,Sheet3!B:E,4,0)</f>
        <v>#N/A</v>
      </c>
      <c r="O2651" s="10" t="e">
        <f t="shared" si="41"/>
        <v>#N/A</v>
      </c>
      <c r="P2651" s="11" t="e">
        <f>VLOOKUP(C2651,DE_PARA!H:I,2,0)</f>
        <v>#N/A</v>
      </c>
      <c r="Q2651" s="11" t="e">
        <f>VLOOKUP(F2651,'BASE CONTATOS'!C:D,2,0)</f>
        <v>#N/A</v>
      </c>
    </row>
    <row r="2652" spans="2:17" hidden="1" x14ac:dyDescent="0.3">
      <c r="B2652">
        <f>CSV!M2651</f>
        <v>0</v>
      </c>
      <c r="C2652">
        <f>CSV!O2651</f>
        <v>0</v>
      </c>
      <c r="D2652" s="6">
        <f>CSV!P2651</f>
        <v>0</v>
      </c>
      <c r="F2652">
        <f>CSV!K2651</f>
        <v>0</v>
      </c>
      <c r="G2652">
        <f>CSV!L2651</f>
        <v>0</v>
      </c>
      <c r="H2652" t="str">
        <f>IFERROR(VLOOKUP(G2652,Sheet3!B:C,2,0),"")</f>
        <v/>
      </c>
      <c r="I2652">
        <v>4</v>
      </c>
      <c r="K2652" t="e">
        <f>VLOOKUP(G2652,Sheet3!B:E,4,0)</f>
        <v>#N/A</v>
      </c>
      <c r="O2652" s="10" t="e">
        <f t="shared" si="41"/>
        <v>#N/A</v>
      </c>
      <c r="P2652" s="11" t="e">
        <f>VLOOKUP(C2652,DE_PARA!H:I,2,0)</f>
        <v>#N/A</v>
      </c>
      <c r="Q2652" s="11" t="e">
        <f>VLOOKUP(F2652,'BASE CONTATOS'!C:D,2,0)</f>
        <v>#N/A</v>
      </c>
    </row>
    <row r="2653" spans="2:17" hidden="1" x14ac:dyDescent="0.3">
      <c r="B2653">
        <f>CSV!M2652</f>
        <v>0</v>
      </c>
      <c r="C2653">
        <f>CSV!O2652</f>
        <v>0</v>
      </c>
      <c r="D2653" s="6">
        <f>CSV!P2652</f>
        <v>0</v>
      </c>
      <c r="F2653">
        <f>CSV!K2652</f>
        <v>0</v>
      </c>
      <c r="G2653">
        <f>CSV!L2652</f>
        <v>0</v>
      </c>
      <c r="H2653" t="str">
        <f>IFERROR(VLOOKUP(G2653,Sheet3!B:C,2,0),"")</f>
        <v/>
      </c>
      <c r="I2653">
        <v>9</v>
      </c>
      <c r="K2653" t="e">
        <f>VLOOKUP(G2653,Sheet3!B:E,4,0)</f>
        <v>#N/A</v>
      </c>
      <c r="O2653" s="10" t="e">
        <f t="shared" si="41"/>
        <v>#N/A</v>
      </c>
      <c r="P2653" s="11" t="e">
        <f>VLOOKUP(C2653,DE_PARA!H:I,2,0)</f>
        <v>#N/A</v>
      </c>
      <c r="Q2653" s="11" t="e">
        <f>VLOOKUP(F2653,'BASE CONTATOS'!C:D,2,0)</f>
        <v>#N/A</v>
      </c>
    </row>
    <row r="2654" spans="2:17" hidden="1" x14ac:dyDescent="0.3">
      <c r="B2654">
        <f>CSV!M2653</f>
        <v>0</v>
      </c>
      <c r="C2654">
        <f>CSV!O2653</f>
        <v>0</v>
      </c>
      <c r="D2654" s="6">
        <f>CSV!P2653</f>
        <v>0</v>
      </c>
      <c r="F2654">
        <f>CSV!K2653</f>
        <v>0</v>
      </c>
      <c r="G2654">
        <f>CSV!L2653</f>
        <v>0</v>
      </c>
      <c r="H2654" t="str">
        <f>IFERROR(VLOOKUP(G2654,Sheet3!B:C,2,0),"")</f>
        <v/>
      </c>
      <c r="I2654">
        <v>2</v>
      </c>
      <c r="K2654" t="e">
        <f>VLOOKUP(G2654,Sheet3!B:E,4,0)</f>
        <v>#N/A</v>
      </c>
      <c r="O2654" s="10" t="e">
        <f t="shared" si="41"/>
        <v>#N/A</v>
      </c>
      <c r="P2654" s="11" t="e">
        <f>VLOOKUP(C2654,DE_PARA!H:I,2,0)</f>
        <v>#N/A</v>
      </c>
      <c r="Q2654" s="11" t="e">
        <f>VLOOKUP(F2654,'BASE CONTATOS'!C:D,2,0)</f>
        <v>#N/A</v>
      </c>
    </row>
    <row r="2655" spans="2:17" hidden="1" x14ac:dyDescent="0.3">
      <c r="B2655">
        <f>CSV!M2654</f>
        <v>0</v>
      </c>
      <c r="C2655">
        <f>CSV!O2654</f>
        <v>0</v>
      </c>
      <c r="D2655" s="6">
        <f>CSV!P2654</f>
        <v>0</v>
      </c>
      <c r="F2655">
        <f>CSV!K2654</f>
        <v>0</v>
      </c>
      <c r="G2655">
        <f>CSV!L2654</f>
        <v>0</v>
      </c>
      <c r="H2655" t="str">
        <f>IFERROR(VLOOKUP(G2655,Sheet3!B:C,2,0),"")</f>
        <v/>
      </c>
      <c r="I2655">
        <v>1</v>
      </c>
      <c r="K2655" t="e">
        <f>VLOOKUP(G2655,Sheet3!B:E,4,0)</f>
        <v>#N/A</v>
      </c>
      <c r="O2655" s="10" t="e">
        <f t="shared" si="41"/>
        <v>#N/A</v>
      </c>
      <c r="P2655" s="11" t="e">
        <f>VLOOKUP(C2655,DE_PARA!H:I,2,0)</f>
        <v>#N/A</v>
      </c>
      <c r="Q2655" s="11" t="e">
        <f>VLOOKUP(F2655,'BASE CONTATOS'!C:D,2,0)</f>
        <v>#N/A</v>
      </c>
    </row>
    <row r="2656" spans="2:17" hidden="1" x14ac:dyDescent="0.3">
      <c r="B2656">
        <f>CSV!M2655</f>
        <v>0</v>
      </c>
      <c r="C2656">
        <f>CSV!O2655</f>
        <v>0</v>
      </c>
      <c r="D2656" s="6">
        <f>CSV!P2655</f>
        <v>0</v>
      </c>
      <c r="F2656">
        <f>CSV!K2655</f>
        <v>0</v>
      </c>
      <c r="G2656">
        <f>CSV!L2655</f>
        <v>0</v>
      </c>
      <c r="H2656" t="str">
        <f>IFERROR(VLOOKUP(G2656,Sheet3!B:C,2,0),"")</f>
        <v/>
      </c>
      <c r="I2656">
        <v>10</v>
      </c>
      <c r="K2656" t="e">
        <f>VLOOKUP(G2656,Sheet3!B:E,4,0)</f>
        <v>#N/A</v>
      </c>
      <c r="O2656" s="10" t="e">
        <f t="shared" si="41"/>
        <v>#N/A</v>
      </c>
      <c r="P2656" s="11" t="e">
        <f>VLOOKUP(C2656,DE_PARA!H:I,2,0)</f>
        <v>#N/A</v>
      </c>
      <c r="Q2656" s="11" t="e">
        <f>VLOOKUP(F2656,'BASE CONTATOS'!C:D,2,0)</f>
        <v>#N/A</v>
      </c>
    </row>
    <row r="2657" spans="2:17" hidden="1" x14ac:dyDescent="0.3">
      <c r="B2657">
        <f>CSV!M2656</f>
        <v>0</v>
      </c>
      <c r="C2657">
        <f>CSV!O2656</f>
        <v>0</v>
      </c>
      <c r="D2657" s="6">
        <f>CSV!P2656</f>
        <v>0</v>
      </c>
      <c r="F2657">
        <f>CSV!K2656</f>
        <v>0</v>
      </c>
      <c r="G2657">
        <f>CSV!L2656</f>
        <v>0</v>
      </c>
      <c r="H2657" t="str">
        <f>IFERROR(VLOOKUP(G2657,Sheet3!B:C,2,0),"")</f>
        <v/>
      </c>
      <c r="I2657">
        <v>8</v>
      </c>
      <c r="K2657" t="e">
        <f>VLOOKUP(G2657,Sheet3!B:E,4,0)</f>
        <v>#N/A</v>
      </c>
      <c r="O2657" s="10" t="e">
        <f t="shared" si="41"/>
        <v>#N/A</v>
      </c>
      <c r="P2657" s="11" t="e">
        <f>VLOOKUP(C2657,DE_PARA!H:I,2,0)</f>
        <v>#N/A</v>
      </c>
      <c r="Q2657" s="11" t="e">
        <f>VLOOKUP(F2657,'BASE CONTATOS'!C:D,2,0)</f>
        <v>#N/A</v>
      </c>
    </row>
    <row r="2658" spans="2:17" hidden="1" x14ac:dyDescent="0.3">
      <c r="B2658">
        <f>CSV!M2657</f>
        <v>0</v>
      </c>
      <c r="C2658">
        <f>CSV!O2657</f>
        <v>0</v>
      </c>
      <c r="D2658" s="6">
        <f>CSV!P2657</f>
        <v>0</v>
      </c>
      <c r="F2658">
        <f>CSV!K2657</f>
        <v>0</v>
      </c>
      <c r="G2658">
        <f>CSV!L2657</f>
        <v>0</v>
      </c>
      <c r="H2658" t="str">
        <f>IFERROR(VLOOKUP(G2658,Sheet3!B:C,2,0),"")</f>
        <v/>
      </c>
      <c r="I2658">
        <v>3</v>
      </c>
      <c r="K2658" t="e">
        <f>VLOOKUP(G2658,Sheet3!B:E,4,0)</f>
        <v>#N/A</v>
      </c>
      <c r="O2658" s="10" t="e">
        <f t="shared" si="41"/>
        <v>#N/A</v>
      </c>
      <c r="P2658" s="11" t="e">
        <f>VLOOKUP(C2658,DE_PARA!H:I,2,0)</f>
        <v>#N/A</v>
      </c>
      <c r="Q2658" s="11" t="e">
        <f>VLOOKUP(F2658,'BASE CONTATOS'!C:D,2,0)</f>
        <v>#N/A</v>
      </c>
    </row>
    <row r="2659" spans="2:17" hidden="1" x14ac:dyDescent="0.3">
      <c r="B2659">
        <f>CSV!M2658</f>
        <v>0</v>
      </c>
      <c r="C2659">
        <f>CSV!O2658</f>
        <v>0</v>
      </c>
      <c r="D2659" s="6">
        <f>CSV!P2658</f>
        <v>0</v>
      </c>
      <c r="F2659">
        <f>CSV!K2658</f>
        <v>0</v>
      </c>
      <c r="G2659">
        <f>CSV!L2658</f>
        <v>0</v>
      </c>
      <c r="H2659" t="str">
        <f>IFERROR(VLOOKUP(G2659,Sheet3!B:C,2,0),"")</f>
        <v/>
      </c>
      <c r="I2659">
        <v>1</v>
      </c>
      <c r="K2659" t="e">
        <f>VLOOKUP(G2659,Sheet3!B:E,4,0)</f>
        <v>#N/A</v>
      </c>
      <c r="O2659" s="10" t="e">
        <f t="shared" si="41"/>
        <v>#N/A</v>
      </c>
      <c r="P2659" s="11" t="e">
        <f>VLOOKUP(C2659,DE_PARA!H:I,2,0)</f>
        <v>#N/A</v>
      </c>
      <c r="Q2659" s="11" t="e">
        <f>VLOOKUP(F2659,'BASE CONTATOS'!C:D,2,0)</f>
        <v>#N/A</v>
      </c>
    </row>
    <row r="2660" spans="2:17" hidden="1" x14ac:dyDescent="0.3">
      <c r="B2660">
        <f>CSV!M2659</f>
        <v>0</v>
      </c>
      <c r="C2660">
        <f>CSV!O2659</f>
        <v>0</v>
      </c>
      <c r="D2660" s="6">
        <f>CSV!P2659</f>
        <v>0</v>
      </c>
      <c r="F2660">
        <f>CSV!K2659</f>
        <v>0</v>
      </c>
      <c r="G2660">
        <f>CSV!L2659</f>
        <v>0</v>
      </c>
      <c r="H2660" t="str">
        <f>IFERROR(VLOOKUP(G2660,Sheet3!B:C,2,0),"")</f>
        <v/>
      </c>
      <c r="I2660">
        <v>8</v>
      </c>
      <c r="K2660" t="e">
        <f>VLOOKUP(G2660,Sheet3!B:E,4,0)</f>
        <v>#N/A</v>
      </c>
      <c r="O2660" s="10" t="e">
        <f t="shared" si="41"/>
        <v>#N/A</v>
      </c>
      <c r="P2660" s="11" t="e">
        <f>VLOOKUP(C2660,DE_PARA!H:I,2,0)</f>
        <v>#N/A</v>
      </c>
      <c r="Q2660" s="11" t="e">
        <f>VLOOKUP(F2660,'BASE CONTATOS'!C:D,2,0)</f>
        <v>#N/A</v>
      </c>
    </row>
    <row r="2661" spans="2:17" hidden="1" x14ac:dyDescent="0.3">
      <c r="B2661">
        <f>CSV!M2660</f>
        <v>0</v>
      </c>
      <c r="C2661">
        <f>CSV!O2660</f>
        <v>0</v>
      </c>
      <c r="D2661" s="6">
        <f>CSV!P2660</f>
        <v>0</v>
      </c>
      <c r="F2661">
        <f>CSV!K2660</f>
        <v>0</v>
      </c>
      <c r="G2661">
        <f>CSV!L2660</f>
        <v>0</v>
      </c>
      <c r="H2661" t="str">
        <f>IFERROR(VLOOKUP(G2661,Sheet3!B:C,2,0),"")</f>
        <v/>
      </c>
      <c r="I2661">
        <v>8</v>
      </c>
      <c r="K2661" t="e">
        <f>VLOOKUP(G2661,Sheet3!B:E,4,0)</f>
        <v>#N/A</v>
      </c>
      <c r="O2661" s="10" t="e">
        <f t="shared" si="41"/>
        <v>#N/A</v>
      </c>
      <c r="P2661" s="11" t="e">
        <f>VLOOKUP(C2661,DE_PARA!H:I,2,0)</f>
        <v>#N/A</v>
      </c>
      <c r="Q2661" s="11" t="e">
        <f>VLOOKUP(F2661,'BASE CONTATOS'!C:D,2,0)</f>
        <v>#N/A</v>
      </c>
    </row>
    <row r="2662" spans="2:17" hidden="1" x14ac:dyDescent="0.3">
      <c r="B2662">
        <f>CSV!M2661</f>
        <v>0</v>
      </c>
      <c r="C2662">
        <f>CSV!O2661</f>
        <v>0</v>
      </c>
      <c r="D2662" s="6">
        <f>CSV!P2661</f>
        <v>0</v>
      </c>
      <c r="F2662">
        <f>CSV!K2661</f>
        <v>0</v>
      </c>
      <c r="G2662">
        <f>CSV!L2661</f>
        <v>0</v>
      </c>
      <c r="H2662" t="str">
        <f>IFERROR(VLOOKUP(G2662,Sheet3!B:C,2,0),"")</f>
        <v/>
      </c>
      <c r="I2662">
        <v>4</v>
      </c>
      <c r="K2662" t="e">
        <f>VLOOKUP(G2662,Sheet3!B:E,4,0)</f>
        <v>#N/A</v>
      </c>
      <c r="O2662" s="10" t="e">
        <f t="shared" si="41"/>
        <v>#N/A</v>
      </c>
      <c r="P2662" s="11" t="e">
        <f>VLOOKUP(C2662,DE_PARA!H:I,2,0)</f>
        <v>#N/A</v>
      </c>
      <c r="Q2662" s="11" t="e">
        <f>VLOOKUP(F2662,'BASE CONTATOS'!C:D,2,0)</f>
        <v>#N/A</v>
      </c>
    </row>
    <row r="2663" spans="2:17" hidden="1" x14ac:dyDescent="0.3">
      <c r="B2663">
        <f>CSV!M2662</f>
        <v>0</v>
      </c>
      <c r="C2663">
        <f>CSV!O2662</f>
        <v>0</v>
      </c>
      <c r="D2663" s="6">
        <f>CSV!P2662</f>
        <v>0</v>
      </c>
      <c r="F2663">
        <f>CSV!K2662</f>
        <v>0</v>
      </c>
      <c r="G2663">
        <f>CSV!L2662</f>
        <v>0</v>
      </c>
      <c r="H2663" t="str">
        <f>IFERROR(VLOOKUP(G2663,Sheet3!B:C,2,0),"")</f>
        <v/>
      </c>
      <c r="I2663">
        <v>5</v>
      </c>
      <c r="K2663" t="e">
        <f>VLOOKUP(G2663,Sheet3!B:E,4,0)</f>
        <v>#N/A</v>
      </c>
      <c r="O2663" s="10" t="e">
        <f t="shared" si="41"/>
        <v>#N/A</v>
      </c>
      <c r="P2663" s="11" t="e">
        <f>VLOOKUP(C2663,DE_PARA!H:I,2,0)</f>
        <v>#N/A</v>
      </c>
      <c r="Q2663" s="11" t="e">
        <f>VLOOKUP(F2663,'BASE CONTATOS'!C:D,2,0)</f>
        <v>#N/A</v>
      </c>
    </row>
    <row r="2664" spans="2:17" hidden="1" x14ac:dyDescent="0.3">
      <c r="B2664">
        <f>CSV!M2663</f>
        <v>0</v>
      </c>
      <c r="C2664">
        <f>CSV!O2663</f>
        <v>0</v>
      </c>
      <c r="D2664" s="6">
        <f>CSV!P2663</f>
        <v>0</v>
      </c>
      <c r="F2664">
        <f>CSV!K2663</f>
        <v>0</v>
      </c>
      <c r="G2664">
        <f>CSV!L2663</f>
        <v>0</v>
      </c>
      <c r="H2664" t="str">
        <f>IFERROR(VLOOKUP(G2664,Sheet3!B:C,2,0),"")</f>
        <v/>
      </c>
      <c r="I2664">
        <v>5</v>
      </c>
      <c r="K2664" t="e">
        <f>VLOOKUP(G2664,Sheet3!B:E,4,0)</f>
        <v>#N/A</v>
      </c>
      <c r="O2664" s="10" t="e">
        <f t="shared" si="41"/>
        <v>#N/A</v>
      </c>
      <c r="P2664" s="11" t="e">
        <f>VLOOKUP(C2664,DE_PARA!H:I,2,0)</f>
        <v>#N/A</v>
      </c>
      <c r="Q2664" s="11" t="e">
        <f>VLOOKUP(F2664,'BASE CONTATOS'!C:D,2,0)</f>
        <v>#N/A</v>
      </c>
    </row>
    <row r="2665" spans="2:17" hidden="1" x14ac:dyDescent="0.3">
      <c r="B2665">
        <f>CSV!M2664</f>
        <v>0</v>
      </c>
      <c r="C2665">
        <f>CSV!O2664</f>
        <v>0</v>
      </c>
      <c r="D2665" s="6">
        <f>CSV!P2664</f>
        <v>0</v>
      </c>
      <c r="F2665">
        <f>CSV!K2664</f>
        <v>0</v>
      </c>
      <c r="G2665">
        <f>CSV!L2664</f>
        <v>0</v>
      </c>
      <c r="H2665" t="str">
        <f>IFERROR(VLOOKUP(G2665,Sheet3!B:C,2,0),"")</f>
        <v/>
      </c>
      <c r="I2665">
        <v>10</v>
      </c>
      <c r="K2665" t="e">
        <f>VLOOKUP(G2665,Sheet3!B:E,4,0)</f>
        <v>#N/A</v>
      </c>
      <c r="O2665" s="10" t="e">
        <f t="shared" si="41"/>
        <v>#N/A</v>
      </c>
      <c r="P2665" s="11" t="e">
        <f>VLOOKUP(C2665,DE_PARA!H:I,2,0)</f>
        <v>#N/A</v>
      </c>
      <c r="Q2665" s="11" t="e">
        <f>VLOOKUP(F2665,'BASE CONTATOS'!C:D,2,0)</f>
        <v>#N/A</v>
      </c>
    </row>
    <row r="2666" spans="2:17" hidden="1" x14ac:dyDescent="0.3">
      <c r="B2666">
        <f>CSV!M2665</f>
        <v>0</v>
      </c>
      <c r="C2666">
        <f>CSV!O2665</f>
        <v>0</v>
      </c>
      <c r="D2666" s="6">
        <f>CSV!P2665</f>
        <v>0</v>
      </c>
      <c r="F2666">
        <f>CSV!K2665</f>
        <v>0</v>
      </c>
      <c r="G2666">
        <f>CSV!L2665</f>
        <v>0</v>
      </c>
      <c r="H2666" t="str">
        <f>IFERROR(VLOOKUP(G2666,Sheet3!B:C,2,0),"")</f>
        <v/>
      </c>
      <c r="I2666">
        <v>8</v>
      </c>
      <c r="K2666" t="e">
        <f>VLOOKUP(G2666,Sheet3!B:E,4,0)</f>
        <v>#N/A</v>
      </c>
      <c r="O2666" s="10" t="e">
        <f t="shared" si="41"/>
        <v>#N/A</v>
      </c>
      <c r="P2666" s="11" t="e">
        <f>VLOOKUP(C2666,DE_PARA!H:I,2,0)</f>
        <v>#N/A</v>
      </c>
      <c r="Q2666" s="11" t="e">
        <f>VLOOKUP(F2666,'BASE CONTATOS'!C:D,2,0)</f>
        <v>#N/A</v>
      </c>
    </row>
    <row r="2667" spans="2:17" hidden="1" x14ac:dyDescent="0.3">
      <c r="B2667">
        <f>CSV!M2666</f>
        <v>0</v>
      </c>
      <c r="C2667">
        <f>CSV!O2666</f>
        <v>0</v>
      </c>
      <c r="D2667" s="6">
        <f>CSV!P2666</f>
        <v>0</v>
      </c>
      <c r="F2667">
        <f>CSV!K2666</f>
        <v>0</v>
      </c>
      <c r="G2667">
        <f>CSV!L2666</f>
        <v>0</v>
      </c>
      <c r="H2667" t="str">
        <f>IFERROR(VLOOKUP(G2667,Sheet3!B:C,2,0),"")</f>
        <v/>
      </c>
      <c r="I2667">
        <v>5</v>
      </c>
      <c r="K2667" t="e">
        <f>VLOOKUP(G2667,Sheet3!B:E,4,0)</f>
        <v>#N/A</v>
      </c>
      <c r="O2667" s="10" t="e">
        <f t="shared" si="41"/>
        <v>#N/A</v>
      </c>
      <c r="P2667" s="11" t="e">
        <f>VLOOKUP(C2667,DE_PARA!H:I,2,0)</f>
        <v>#N/A</v>
      </c>
      <c r="Q2667" s="11" t="e">
        <f>VLOOKUP(F2667,'BASE CONTATOS'!C:D,2,0)</f>
        <v>#N/A</v>
      </c>
    </row>
    <row r="2668" spans="2:17" hidden="1" x14ac:dyDescent="0.3">
      <c r="B2668">
        <f>CSV!M2667</f>
        <v>0</v>
      </c>
      <c r="C2668">
        <f>CSV!O2667</f>
        <v>0</v>
      </c>
      <c r="D2668" s="6">
        <f>CSV!P2667</f>
        <v>0</v>
      </c>
      <c r="F2668">
        <f>CSV!K2667</f>
        <v>0</v>
      </c>
      <c r="G2668">
        <f>CSV!L2667</f>
        <v>0</v>
      </c>
      <c r="H2668" t="str">
        <f>IFERROR(VLOOKUP(G2668,Sheet3!B:C,2,0),"")</f>
        <v/>
      </c>
      <c r="I2668">
        <v>4</v>
      </c>
      <c r="K2668" t="e">
        <f>VLOOKUP(G2668,Sheet3!B:E,4,0)</f>
        <v>#N/A</v>
      </c>
      <c r="O2668" s="10" t="e">
        <f t="shared" si="41"/>
        <v>#N/A</v>
      </c>
      <c r="P2668" s="11" t="e">
        <f>VLOOKUP(C2668,DE_PARA!H:I,2,0)</f>
        <v>#N/A</v>
      </c>
      <c r="Q2668" s="11" t="e">
        <f>VLOOKUP(F2668,'BASE CONTATOS'!C:D,2,0)</f>
        <v>#N/A</v>
      </c>
    </row>
    <row r="2669" spans="2:17" hidden="1" x14ac:dyDescent="0.3">
      <c r="B2669">
        <f>CSV!M2668</f>
        <v>0</v>
      </c>
      <c r="C2669">
        <f>CSV!O2668</f>
        <v>0</v>
      </c>
      <c r="D2669" s="6">
        <f>CSV!P2668</f>
        <v>0</v>
      </c>
      <c r="F2669">
        <f>CSV!K2668</f>
        <v>0</v>
      </c>
      <c r="G2669">
        <f>CSV!L2668</f>
        <v>0</v>
      </c>
      <c r="H2669" t="str">
        <f>IFERROR(VLOOKUP(G2669,Sheet3!B:C,2,0),"")</f>
        <v/>
      </c>
      <c r="I2669">
        <v>6</v>
      </c>
      <c r="K2669" t="e">
        <f>VLOOKUP(G2669,Sheet3!B:E,4,0)</f>
        <v>#N/A</v>
      </c>
      <c r="O2669" s="10" t="e">
        <f t="shared" si="41"/>
        <v>#N/A</v>
      </c>
      <c r="P2669" s="11" t="e">
        <f>VLOOKUP(C2669,DE_PARA!H:I,2,0)</f>
        <v>#N/A</v>
      </c>
      <c r="Q2669" s="11" t="e">
        <f>VLOOKUP(F2669,'BASE CONTATOS'!C:D,2,0)</f>
        <v>#N/A</v>
      </c>
    </row>
    <row r="2670" spans="2:17" hidden="1" x14ac:dyDescent="0.3">
      <c r="B2670">
        <f>CSV!M2669</f>
        <v>0</v>
      </c>
      <c r="C2670">
        <f>CSV!O2669</f>
        <v>0</v>
      </c>
      <c r="D2670" s="6">
        <f>CSV!P2669</f>
        <v>0</v>
      </c>
      <c r="F2670">
        <f>CSV!K2669</f>
        <v>0</v>
      </c>
      <c r="G2670">
        <f>CSV!L2669</f>
        <v>0</v>
      </c>
      <c r="H2670" t="str">
        <f>IFERROR(VLOOKUP(G2670,Sheet3!B:C,2,0),"")</f>
        <v/>
      </c>
      <c r="I2670">
        <v>3</v>
      </c>
      <c r="K2670" t="e">
        <f>VLOOKUP(G2670,Sheet3!B:E,4,0)</f>
        <v>#N/A</v>
      </c>
      <c r="O2670" s="10" t="e">
        <f t="shared" si="41"/>
        <v>#N/A</v>
      </c>
      <c r="P2670" s="11" t="e">
        <f>VLOOKUP(C2670,DE_PARA!H:I,2,0)</f>
        <v>#N/A</v>
      </c>
      <c r="Q2670" s="11" t="e">
        <f>VLOOKUP(F2670,'BASE CONTATOS'!C:D,2,0)</f>
        <v>#N/A</v>
      </c>
    </row>
    <row r="2671" spans="2:17" hidden="1" x14ac:dyDescent="0.3">
      <c r="B2671">
        <f>CSV!M2670</f>
        <v>0</v>
      </c>
      <c r="C2671">
        <f>CSV!O2670</f>
        <v>0</v>
      </c>
      <c r="D2671" s="6">
        <f>CSV!P2670</f>
        <v>0</v>
      </c>
      <c r="F2671">
        <f>CSV!K2670</f>
        <v>0</v>
      </c>
      <c r="G2671">
        <f>CSV!L2670</f>
        <v>0</v>
      </c>
      <c r="H2671" t="str">
        <f>IFERROR(VLOOKUP(G2671,Sheet3!B:C,2,0),"")</f>
        <v/>
      </c>
      <c r="I2671">
        <v>7</v>
      </c>
      <c r="K2671" t="e">
        <f>VLOOKUP(G2671,Sheet3!B:E,4,0)</f>
        <v>#N/A</v>
      </c>
      <c r="O2671" s="10" t="e">
        <f t="shared" si="41"/>
        <v>#N/A</v>
      </c>
      <c r="P2671" s="11" t="e">
        <f>VLOOKUP(C2671,DE_PARA!H:I,2,0)</f>
        <v>#N/A</v>
      </c>
      <c r="Q2671" s="11" t="e">
        <f>VLOOKUP(F2671,'BASE CONTATOS'!C:D,2,0)</f>
        <v>#N/A</v>
      </c>
    </row>
    <row r="2672" spans="2:17" hidden="1" x14ac:dyDescent="0.3">
      <c r="B2672">
        <f>CSV!M2671</f>
        <v>0</v>
      </c>
      <c r="C2672">
        <f>CSV!O2671</f>
        <v>0</v>
      </c>
      <c r="D2672" s="6">
        <f>CSV!P2671</f>
        <v>0</v>
      </c>
      <c r="F2672">
        <f>CSV!K2671</f>
        <v>0</v>
      </c>
      <c r="G2672">
        <f>CSV!L2671</f>
        <v>0</v>
      </c>
      <c r="H2672" t="str">
        <f>IFERROR(VLOOKUP(G2672,Sheet3!B:C,2,0),"")</f>
        <v/>
      </c>
      <c r="I2672">
        <v>1</v>
      </c>
      <c r="K2672" t="e">
        <f>VLOOKUP(G2672,Sheet3!B:E,4,0)</f>
        <v>#N/A</v>
      </c>
      <c r="O2672" s="10" t="e">
        <f t="shared" si="41"/>
        <v>#N/A</v>
      </c>
      <c r="P2672" s="11" t="e">
        <f>VLOOKUP(C2672,DE_PARA!H:I,2,0)</f>
        <v>#N/A</v>
      </c>
      <c r="Q2672" s="11" t="e">
        <f>VLOOKUP(F2672,'BASE CONTATOS'!C:D,2,0)</f>
        <v>#N/A</v>
      </c>
    </row>
    <row r="2673" spans="2:17" hidden="1" x14ac:dyDescent="0.3">
      <c r="B2673">
        <f>CSV!M2672</f>
        <v>0</v>
      </c>
      <c r="C2673">
        <f>CSV!O2672</f>
        <v>0</v>
      </c>
      <c r="D2673" s="6">
        <f>CSV!P2672</f>
        <v>0</v>
      </c>
      <c r="F2673">
        <f>CSV!K2672</f>
        <v>0</v>
      </c>
      <c r="G2673">
        <f>CSV!L2672</f>
        <v>0</v>
      </c>
      <c r="H2673" t="str">
        <f>IFERROR(VLOOKUP(G2673,Sheet3!B:C,2,0),"")</f>
        <v/>
      </c>
      <c r="I2673">
        <v>1</v>
      </c>
      <c r="K2673" t="e">
        <f>VLOOKUP(G2673,Sheet3!B:E,4,0)</f>
        <v>#N/A</v>
      </c>
      <c r="O2673" s="10" t="e">
        <f t="shared" si="41"/>
        <v>#N/A</v>
      </c>
      <c r="P2673" s="11" t="e">
        <f>VLOOKUP(C2673,DE_PARA!H:I,2,0)</f>
        <v>#N/A</v>
      </c>
      <c r="Q2673" s="11" t="e">
        <f>VLOOKUP(F2673,'BASE CONTATOS'!C:D,2,0)</f>
        <v>#N/A</v>
      </c>
    </row>
    <row r="2674" spans="2:17" hidden="1" x14ac:dyDescent="0.3">
      <c r="B2674">
        <f>CSV!M2673</f>
        <v>0</v>
      </c>
      <c r="C2674">
        <f>CSV!O2673</f>
        <v>0</v>
      </c>
      <c r="D2674" s="6">
        <f>CSV!P2673</f>
        <v>0</v>
      </c>
      <c r="F2674">
        <f>CSV!K2673</f>
        <v>0</v>
      </c>
      <c r="G2674">
        <f>CSV!L2673</f>
        <v>0</v>
      </c>
      <c r="H2674" t="str">
        <f>IFERROR(VLOOKUP(G2674,Sheet3!B:C,2,0),"")</f>
        <v/>
      </c>
      <c r="I2674">
        <v>6</v>
      </c>
      <c r="K2674" t="e">
        <f>VLOOKUP(G2674,Sheet3!B:E,4,0)</f>
        <v>#N/A</v>
      </c>
      <c r="O2674" s="10" t="e">
        <f t="shared" si="41"/>
        <v>#N/A</v>
      </c>
      <c r="P2674" s="11" t="e">
        <f>VLOOKUP(C2674,DE_PARA!H:I,2,0)</f>
        <v>#N/A</v>
      </c>
      <c r="Q2674" s="11" t="e">
        <f>VLOOKUP(F2674,'BASE CONTATOS'!C:D,2,0)</f>
        <v>#N/A</v>
      </c>
    </row>
    <row r="2675" spans="2:17" hidden="1" x14ac:dyDescent="0.3">
      <c r="B2675">
        <f>CSV!M2674</f>
        <v>0</v>
      </c>
      <c r="C2675">
        <f>CSV!O2674</f>
        <v>0</v>
      </c>
      <c r="D2675" s="6">
        <f>CSV!P2674</f>
        <v>0</v>
      </c>
      <c r="F2675">
        <f>CSV!K2674</f>
        <v>0</v>
      </c>
      <c r="G2675">
        <f>CSV!L2674</f>
        <v>0</v>
      </c>
      <c r="H2675" t="str">
        <f>IFERROR(VLOOKUP(G2675,Sheet3!B:C,2,0),"")</f>
        <v/>
      </c>
      <c r="I2675">
        <v>9</v>
      </c>
      <c r="K2675" t="e">
        <f>VLOOKUP(G2675,Sheet3!B:E,4,0)</f>
        <v>#N/A</v>
      </c>
      <c r="O2675" s="10" t="e">
        <f t="shared" si="41"/>
        <v>#N/A</v>
      </c>
      <c r="P2675" s="11" t="e">
        <f>VLOOKUP(C2675,DE_PARA!H:I,2,0)</f>
        <v>#N/A</v>
      </c>
      <c r="Q2675" s="11" t="e">
        <f>VLOOKUP(F2675,'BASE CONTATOS'!C:D,2,0)</f>
        <v>#N/A</v>
      </c>
    </row>
    <row r="2676" spans="2:17" hidden="1" x14ac:dyDescent="0.3">
      <c r="B2676">
        <f>CSV!M2675</f>
        <v>0</v>
      </c>
      <c r="C2676">
        <f>CSV!O2675</f>
        <v>0</v>
      </c>
      <c r="D2676" s="6">
        <f>CSV!P2675</f>
        <v>0</v>
      </c>
      <c r="F2676">
        <f>CSV!K2675</f>
        <v>0</v>
      </c>
      <c r="G2676">
        <f>CSV!L2675</f>
        <v>0</v>
      </c>
      <c r="H2676" t="str">
        <f>IFERROR(VLOOKUP(G2676,Sheet3!B:C,2,0),"")</f>
        <v/>
      </c>
      <c r="I2676">
        <v>3</v>
      </c>
      <c r="K2676" t="e">
        <f>VLOOKUP(G2676,Sheet3!B:E,4,0)</f>
        <v>#N/A</v>
      </c>
      <c r="O2676" s="10" t="e">
        <f t="shared" si="41"/>
        <v>#N/A</v>
      </c>
      <c r="P2676" s="11" t="e">
        <f>VLOOKUP(C2676,DE_PARA!H:I,2,0)</f>
        <v>#N/A</v>
      </c>
      <c r="Q2676" s="11" t="e">
        <f>VLOOKUP(F2676,'BASE CONTATOS'!C:D,2,0)</f>
        <v>#N/A</v>
      </c>
    </row>
    <row r="2677" spans="2:17" hidden="1" x14ac:dyDescent="0.3">
      <c r="B2677">
        <f>CSV!M2676</f>
        <v>0</v>
      </c>
      <c r="C2677">
        <f>CSV!O2676</f>
        <v>0</v>
      </c>
      <c r="D2677" s="6">
        <f>CSV!P2676</f>
        <v>0</v>
      </c>
      <c r="F2677">
        <f>CSV!K2676</f>
        <v>0</v>
      </c>
      <c r="G2677">
        <f>CSV!L2676</f>
        <v>0</v>
      </c>
      <c r="H2677" t="str">
        <f>IFERROR(VLOOKUP(G2677,Sheet3!B:C,2,0),"")</f>
        <v/>
      </c>
      <c r="I2677">
        <v>10</v>
      </c>
      <c r="K2677" t="e">
        <f>VLOOKUP(G2677,Sheet3!B:E,4,0)</f>
        <v>#N/A</v>
      </c>
      <c r="O2677" s="10" t="e">
        <f t="shared" si="41"/>
        <v>#N/A</v>
      </c>
      <c r="P2677" s="11" t="e">
        <f>VLOOKUP(C2677,DE_PARA!H:I,2,0)</f>
        <v>#N/A</v>
      </c>
      <c r="Q2677" s="11" t="e">
        <f>VLOOKUP(F2677,'BASE CONTATOS'!C:D,2,0)</f>
        <v>#N/A</v>
      </c>
    </row>
    <row r="2678" spans="2:17" hidden="1" x14ac:dyDescent="0.3">
      <c r="B2678">
        <f>CSV!M2677</f>
        <v>0</v>
      </c>
      <c r="C2678">
        <f>CSV!O2677</f>
        <v>0</v>
      </c>
      <c r="D2678" s="6">
        <f>CSV!P2677</f>
        <v>0</v>
      </c>
      <c r="F2678">
        <f>CSV!K2677</f>
        <v>0</v>
      </c>
      <c r="G2678">
        <f>CSV!L2677</f>
        <v>0</v>
      </c>
      <c r="H2678" t="str">
        <f>IFERROR(VLOOKUP(G2678,Sheet3!B:C,2,0),"")</f>
        <v/>
      </c>
      <c r="I2678">
        <v>9</v>
      </c>
      <c r="K2678" t="e">
        <f>VLOOKUP(G2678,Sheet3!B:E,4,0)</f>
        <v>#N/A</v>
      </c>
      <c r="O2678" s="10" t="e">
        <f t="shared" si="41"/>
        <v>#N/A</v>
      </c>
      <c r="P2678" s="11" t="e">
        <f>VLOOKUP(C2678,DE_PARA!H:I,2,0)</f>
        <v>#N/A</v>
      </c>
      <c r="Q2678" s="11" t="e">
        <f>VLOOKUP(F2678,'BASE CONTATOS'!C:D,2,0)</f>
        <v>#N/A</v>
      </c>
    </row>
    <row r="2679" spans="2:17" hidden="1" x14ac:dyDescent="0.3">
      <c r="B2679">
        <f>CSV!M2678</f>
        <v>0</v>
      </c>
      <c r="C2679">
        <f>CSV!O2678</f>
        <v>0</v>
      </c>
      <c r="D2679" s="6">
        <f>CSV!P2678</f>
        <v>0</v>
      </c>
      <c r="F2679">
        <f>CSV!K2678</f>
        <v>0</v>
      </c>
      <c r="G2679">
        <f>CSV!L2678</f>
        <v>0</v>
      </c>
      <c r="H2679" t="str">
        <f>IFERROR(VLOOKUP(G2679,Sheet3!B:C,2,0),"")</f>
        <v/>
      </c>
      <c r="I2679">
        <v>7</v>
      </c>
      <c r="K2679" t="e">
        <f>VLOOKUP(G2679,Sheet3!B:E,4,0)</f>
        <v>#N/A</v>
      </c>
      <c r="O2679" s="10" t="e">
        <f t="shared" si="41"/>
        <v>#N/A</v>
      </c>
      <c r="P2679" s="11" t="e">
        <f>VLOOKUP(C2679,DE_PARA!H:I,2,0)</f>
        <v>#N/A</v>
      </c>
      <c r="Q2679" s="11" t="e">
        <f>VLOOKUP(F2679,'BASE CONTATOS'!C:D,2,0)</f>
        <v>#N/A</v>
      </c>
    </row>
    <row r="2680" spans="2:17" hidden="1" x14ac:dyDescent="0.3">
      <c r="B2680">
        <f>CSV!M2679</f>
        <v>0</v>
      </c>
      <c r="C2680">
        <f>CSV!O2679</f>
        <v>0</v>
      </c>
      <c r="D2680" s="6">
        <f>CSV!P2679</f>
        <v>0</v>
      </c>
      <c r="F2680">
        <f>CSV!K2679</f>
        <v>0</v>
      </c>
      <c r="G2680">
        <f>CSV!L2679</f>
        <v>0</v>
      </c>
      <c r="H2680" t="str">
        <f>IFERROR(VLOOKUP(G2680,Sheet3!B:C,2,0),"")</f>
        <v/>
      </c>
      <c r="I2680">
        <v>7</v>
      </c>
      <c r="K2680" t="e">
        <f>VLOOKUP(G2680,Sheet3!B:E,4,0)</f>
        <v>#N/A</v>
      </c>
      <c r="O2680" s="10" t="e">
        <f t="shared" si="41"/>
        <v>#N/A</v>
      </c>
      <c r="P2680" s="11" t="e">
        <f>VLOOKUP(C2680,DE_PARA!H:I,2,0)</f>
        <v>#N/A</v>
      </c>
      <c r="Q2680" s="11" t="e">
        <f>VLOOKUP(F2680,'BASE CONTATOS'!C:D,2,0)</f>
        <v>#N/A</v>
      </c>
    </row>
    <row r="2681" spans="2:17" hidden="1" x14ac:dyDescent="0.3">
      <c r="B2681">
        <f>CSV!M2680</f>
        <v>0</v>
      </c>
      <c r="C2681">
        <f>CSV!O2680</f>
        <v>0</v>
      </c>
      <c r="D2681" s="6">
        <f>CSV!P2680</f>
        <v>0</v>
      </c>
      <c r="F2681">
        <f>CSV!K2680</f>
        <v>0</v>
      </c>
      <c r="G2681">
        <f>CSV!L2680</f>
        <v>0</v>
      </c>
      <c r="H2681" t="str">
        <f>IFERROR(VLOOKUP(G2681,Sheet3!B:C,2,0),"")</f>
        <v/>
      </c>
      <c r="I2681">
        <v>6</v>
      </c>
      <c r="K2681" t="e">
        <f>VLOOKUP(G2681,Sheet3!B:E,4,0)</f>
        <v>#N/A</v>
      </c>
      <c r="O2681" s="10" t="e">
        <f t="shared" si="41"/>
        <v>#N/A</v>
      </c>
      <c r="P2681" s="11" t="e">
        <f>VLOOKUP(C2681,DE_PARA!H:I,2,0)</f>
        <v>#N/A</v>
      </c>
      <c r="Q2681" s="11" t="e">
        <f>VLOOKUP(F2681,'BASE CONTATOS'!C:D,2,0)</f>
        <v>#N/A</v>
      </c>
    </row>
    <row r="2682" spans="2:17" hidden="1" x14ac:dyDescent="0.3">
      <c r="B2682">
        <f>CSV!M2681</f>
        <v>0</v>
      </c>
      <c r="C2682">
        <f>CSV!O2681</f>
        <v>0</v>
      </c>
      <c r="D2682" s="6">
        <f>CSV!P2681</f>
        <v>0</v>
      </c>
      <c r="F2682">
        <f>CSV!K2681</f>
        <v>0</v>
      </c>
      <c r="G2682">
        <f>CSV!L2681</f>
        <v>0</v>
      </c>
      <c r="H2682" t="str">
        <f>IFERROR(VLOOKUP(G2682,Sheet3!B:C,2,0),"")</f>
        <v/>
      </c>
      <c r="I2682">
        <v>7</v>
      </c>
      <c r="K2682" t="e">
        <f>VLOOKUP(G2682,Sheet3!B:E,4,0)</f>
        <v>#N/A</v>
      </c>
      <c r="O2682" s="10" t="e">
        <f t="shared" si="41"/>
        <v>#N/A</v>
      </c>
      <c r="P2682" s="11" t="e">
        <f>VLOOKUP(C2682,DE_PARA!H:I,2,0)</f>
        <v>#N/A</v>
      </c>
      <c r="Q2682" s="11" t="e">
        <f>VLOOKUP(F2682,'BASE CONTATOS'!C:D,2,0)</f>
        <v>#N/A</v>
      </c>
    </row>
    <row r="2683" spans="2:17" hidden="1" x14ac:dyDescent="0.3">
      <c r="B2683">
        <f>CSV!M2682</f>
        <v>0</v>
      </c>
      <c r="C2683">
        <f>CSV!O2682</f>
        <v>0</v>
      </c>
      <c r="D2683" s="6">
        <f>CSV!P2682</f>
        <v>0</v>
      </c>
      <c r="F2683">
        <f>CSV!K2682</f>
        <v>0</v>
      </c>
      <c r="G2683">
        <f>CSV!L2682</f>
        <v>0</v>
      </c>
      <c r="H2683" t="str">
        <f>IFERROR(VLOOKUP(G2683,Sheet3!B:C,2,0),"")</f>
        <v/>
      </c>
      <c r="I2683">
        <v>3</v>
      </c>
      <c r="K2683" t="e">
        <f>VLOOKUP(G2683,Sheet3!B:E,4,0)</f>
        <v>#N/A</v>
      </c>
      <c r="O2683" s="10" t="e">
        <f t="shared" si="41"/>
        <v>#N/A</v>
      </c>
      <c r="P2683" s="11" t="e">
        <f>VLOOKUP(C2683,DE_PARA!H:I,2,0)</f>
        <v>#N/A</v>
      </c>
      <c r="Q2683" s="11" t="e">
        <f>VLOOKUP(F2683,'BASE CONTATOS'!C:D,2,0)</f>
        <v>#N/A</v>
      </c>
    </row>
    <row r="2684" spans="2:17" hidden="1" x14ac:dyDescent="0.3">
      <c r="B2684">
        <f>CSV!M2683</f>
        <v>0</v>
      </c>
      <c r="C2684">
        <f>CSV!O2683</f>
        <v>0</v>
      </c>
      <c r="D2684" s="6">
        <f>CSV!P2683</f>
        <v>0</v>
      </c>
      <c r="F2684">
        <f>CSV!K2683</f>
        <v>0</v>
      </c>
      <c r="G2684">
        <f>CSV!L2683</f>
        <v>0</v>
      </c>
      <c r="H2684" t="str">
        <f>IFERROR(VLOOKUP(G2684,Sheet3!B:C,2,0),"")</f>
        <v/>
      </c>
      <c r="I2684">
        <v>7</v>
      </c>
      <c r="K2684" t="e">
        <f>VLOOKUP(G2684,Sheet3!B:E,4,0)</f>
        <v>#N/A</v>
      </c>
      <c r="O2684" s="10" t="e">
        <f t="shared" si="41"/>
        <v>#N/A</v>
      </c>
      <c r="P2684" s="11" t="e">
        <f>VLOOKUP(C2684,DE_PARA!H:I,2,0)</f>
        <v>#N/A</v>
      </c>
      <c r="Q2684" s="11" t="e">
        <f>VLOOKUP(F2684,'BASE CONTATOS'!C:D,2,0)</f>
        <v>#N/A</v>
      </c>
    </row>
    <row r="2685" spans="2:17" hidden="1" x14ac:dyDescent="0.3">
      <c r="B2685">
        <f>CSV!M2684</f>
        <v>0</v>
      </c>
      <c r="C2685">
        <f>CSV!O2684</f>
        <v>0</v>
      </c>
      <c r="D2685" s="6">
        <f>CSV!P2684</f>
        <v>0</v>
      </c>
      <c r="F2685">
        <f>CSV!K2684</f>
        <v>0</v>
      </c>
      <c r="G2685">
        <f>CSV!L2684</f>
        <v>0</v>
      </c>
      <c r="H2685" t="str">
        <f>IFERROR(VLOOKUP(G2685,Sheet3!B:C,2,0),"")</f>
        <v/>
      </c>
      <c r="I2685">
        <v>8</v>
      </c>
      <c r="K2685" t="e">
        <f>VLOOKUP(G2685,Sheet3!B:E,4,0)</f>
        <v>#N/A</v>
      </c>
      <c r="O2685" s="10" t="e">
        <f t="shared" si="41"/>
        <v>#N/A</v>
      </c>
      <c r="P2685" s="11" t="e">
        <f>VLOOKUP(C2685,DE_PARA!H:I,2,0)</f>
        <v>#N/A</v>
      </c>
      <c r="Q2685" s="11" t="e">
        <f>VLOOKUP(F2685,'BASE CONTATOS'!C:D,2,0)</f>
        <v>#N/A</v>
      </c>
    </row>
    <row r="2686" spans="2:17" hidden="1" x14ac:dyDescent="0.3">
      <c r="B2686">
        <f>CSV!M2685</f>
        <v>0</v>
      </c>
      <c r="C2686">
        <f>CSV!O2685</f>
        <v>0</v>
      </c>
      <c r="D2686" s="6">
        <f>CSV!P2685</f>
        <v>0</v>
      </c>
      <c r="F2686">
        <f>CSV!K2685</f>
        <v>0</v>
      </c>
      <c r="G2686">
        <f>CSV!L2685</f>
        <v>0</v>
      </c>
      <c r="H2686" t="str">
        <f>IFERROR(VLOOKUP(G2686,Sheet3!B:C,2,0),"")</f>
        <v/>
      </c>
      <c r="I2686">
        <v>10</v>
      </c>
      <c r="K2686" t="e">
        <f>VLOOKUP(G2686,Sheet3!B:E,4,0)</f>
        <v>#N/A</v>
      </c>
      <c r="O2686" s="10" t="e">
        <f t="shared" si="41"/>
        <v>#N/A</v>
      </c>
      <c r="P2686" s="11" t="e">
        <f>VLOOKUP(C2686,DE_PARA!H:I,2,0)</f>
        <v>#N/A</v>
      </c>
      <c r="Q2686" s="11" t="e">
        <f>VLOOKUP(F2686,'BASE CONTATOS'!C:D,2,0)</f>
        <v>#N/A</v>
      </c>
    </row>
    <row r="2687" spans="2:17" hidden="1" x14ac:dyDescent="0.3">
      <c r="B2687">
        <f>CSV!M2686</f>
        <v>0</v>
      </c>
      <c r="C2687">
        <f>CSV!O2686</f>
        <v>0</v>
      </c>
      <c r="D2687" s="6">
        <f>CSV!P2686</f>
        <v>0</v>
      </c>
      <c r="F2687">
        <f>CSV!K2686</f>
        <v>0</v>
      </c>
      <c r="G2687">
        <f>CSV!L2686</f>
        <v>0</v>
      </c>
      <c r="H2687" t="str">
        <f>IFERROR(VLOOKUP(G2687,Sheet3!B:C,2,0),"")</f>
        <v/>
      </c>
      <c r="I2687">
        <v>4</v>
      </c>
      <c r="K2687" t="e">
        <f>VLOOKUP(G2687,Sheet3!B:E,4,0)</f>
        <v>#N/A</v>
      </c>
      <c r="O2687" s="10" t="e">
        <f t="shared" si="41"/>
        <v>#N/A</v>
      </c>
      <c r="P2687" s="11" t="e">
        <f>VLOOKUP(C2687,DE_PARA!H:I,2,0)</f>
        <v>#N/A</v>
      </c>
      <c r="Q2687" s="11" t="e">
        <f>VLOOKUP(F2687,'BASE CONTATOS'!C:D,2,0)</f>
        <v>#N/A</v>
      </c>
    </row>
    <row r="2688" spans="2:17" hidden="1" x14ac:dyDescent="0.3">
      <c r="B2688">
        <f>CSV!M2687</f>
        <v>0</v>
      </c>
      <c r="C2688">
        <f>CSV!O2687</f>
        <v>0</v>
      </c>
      <c r="D2688" s="6">
        <f>CSV!P2687</f>
        <v>0</v>
      </c>
      <c r="F2688">
        <f>CSV!K2687</f>
        <v>0</v>
      </c>
      <c r="G2688">
        <f>CSV!L2687</f>
        <v>0</v>
      </c>
      <c r="H2688" t="str">
        <f>IFERROR(VLOOKUP(G2688,Sheet3!B:C,2,0),"")</f>
        <v/>
      </c>
      <c r="I2688">
        <v>7</v>
      </c>
      <c r="K2688" t="e">
        <f>VLOOKUP(G2688,Sheet3!B:E,4,0)</f>
        <v>#N/A</v>
      </c>
      <c r="O2688" s="10" t="e">
        <f t="shared" si="41"/>
        <v>#N/A</v>
      </c>
      <c r="P2688" s="11" t="e">
        <f>VLOOKUP(C2688,DE_PARA!H:I,2,0)</f>
        <v>#N/A</v>
      </c>
      <c r="Q2688" s="11" t="e">
        <f>VLOOKUP(F2688,'BASE CONTATOS'!C:D,2,0)</f>
        <v>#N/A</v>
      </c>
    </row>
    <row r="2689" spans="2:17" hidden="1" x14ac:dyDescent="0.3">
      <c r="B2689">
        <f>CSV!M2688</f>
        <v>0</v>
      </c>
      <c r="C2689">
        <f>CSV!O2688</f>
        <v>0</v>
      </c>
      <c r="D2689" s="6">
        <f>CSV!P2688</f>
        <v>0</v>
      </c>
      <c r="F2689">
        <f>CSV!K2688</f>
        <v>0</v>
      </c>
      <c r="G2689">
        <f>CSV!L2688</f>
        <v>0</v>
      </c>
      <c r="H2689" t="str">
        <f>IFERROR(VLOOKUP(G2689,Sheet3!B:C,2,0),"")</f>
        <v/>
      </c>
      <c r="I2689">
        <v>8</v>
      </c>
      <c r="K2689" t="e">
        <f>VLOOKUP(G2689,Sheet3!B:E,4,0)</f>
        <v>#N/A</v>
      </c>
      <c r="O2689" s="10" t="e">
        <f t="shared" si="41"/>
        <v>#N/A</v>
      </c>
      <c r="P2689" s="11" t="e">
        <f>VLOOKUP(C2689,DE_PARA!H:I,2,0)</f>
        <v>#N/A</v>
      </c>
      <c r="Q2689" s="11" t="e">
        <f>VLOOKUP(F2689,'BASE CONTATOS'!C:D,2,0)</f>
        <v>#N/A</v>
      </c>
    </row>
    <row r="2690" spans="2:17" hidden="1" x14ac:dyDescent="0.3">
      <c r="B2690">
        <f>CSV!M2689</f>
        <v>0</v>
      </c>
      <c r="C2690">
        <f>CSV!O2689</f>
        <v>0</v>
      </c>
      <c r="D2690" s="6">
        <f>CSV!P2689</f>
        <v>0</v>
      </c>
      <c r="F2690">
        <f>CSV!K2689</f>
        <v>0</v>
      </c>
      <c r="G2690">
        <f>CSV!L2689</f>
        <v>0</v>
      </c>
      <c r="H2690" t="str">
        <f>IFERROR(VLOOKUP(G2690,Sheet3!B:C,2,0),"")</f>
        <v/>
      </c>
      <c r="I2690">
        <v>3</v>
      </c>
      <c r="K2690" t="e">
        <f>VLOOKUP(G2690,Sheet3!B:E,4,0)</f>
        <v>#N/A</v>
      </c>
      <c r="O2690" s="10" t="e">
        <f t="shared" si="41"/>
        <v>#N/A</v>
      </c>
      <c r="P2690" s="11" t="e">
        <f>VLOOKUP(C2690,DE_PARA!H:I,2,0)</f>
        <v>#N/A</v>
      </c>
      <c r="Q2690" s="11" t="e">
        <f>VLOOKUP(F2690,'BASE CONTATOS'!C:D,2,0)</f>
        <v>#N/A</v>
      </c>
    </row>
    <row r="2691" spans="2:17" hidden="1" x14ac:dyDescent="0.3">
      <c r="B2691">
        <f>CSV!M2690</f>
        <v>0</v>
      </c>
      <c r="C2691">
        <f>CSV!O2690</f>
        <v>0</v>
      </c>
      <c r="D2691" s="6">
        <f>CSV!P2690</f>
        <v>0</v>
      </c>
      <c r="F2691">
        <f>CSV!K2690</f>
        <v>0</v>
      </c>
      <c r="G2691">
        <f>CSV!L2690</f>
        <v>0</v>
      </c>
      <c r="H2691" t="str">
        <f>IFERROR(VLOOKUP(G2691,Sheet3!B:C,2,0),"")</f>
        <v/>
      </c>
      <c r="I2691">
        <v>10</v>
      </c>
      <c r="K2691" t="e">
        <f>VLOOKUP(G2691,Sheet3!B:E,4,0)</f>
        <v>#N/A</v>
      </c>
      <c r="O2691" s="10" t="e">
        <f t="shared" ref="O2691:O2754" si="42">IF(K2691&gt;0,K2691,"PENDENTE")</f>
        <v>#N/A</v>
      </c>
      <c r="P2691" s="11" t="e">
        <f>VLOOKUP(C2691,DE_PARA!H:I,2,0)</f>
        <v>#N/A</v>
      </c>
      <c r="Q2691" s="11" t="e">
        <f>VLOOKUP(F2691,'BASE CONTATOS'!C:D,2,0)</f>
        <v>#N/A</v>
      </c>
    </row>
    <row r="2692" spans="2:17" hidden="1" x14ac:dyDescent="0.3">
      <c r="B2692">
        <f>CSV!M2691</f>
        <v>0</v>
      </c>
      <c r="C2692">
        <f>CSV!O2691</f>
        <v>0</v>
      </c>
      <c r="D2692" s="6">
        <f>CSV!P2691</f>
        <v>0</v>
      </c>
      <c r="F2692">
        <f>CSV!K2691</f>
        <v>0</v>
      </c>
      <c r="G2692">
        <f>CSV!L2691</f>
        <v>0</v>
      </c>
      <c r="H2692" t="str">
        <f>IFERROR(VLOOKUP(G2692,Sheet3!B:C,2,0),"")</f>
        <v/>
      </c>
      <c r="I2692">
        <v>7</v>
      </c>
      <c r="K2692" t="e">
        <f>VLOOKUP(G2692,Sheet3!B:E,4,0)</f>
        <v>#N/A</v>
      </c>
      <c r="O2692" s="10" t="e">
        <f t="shared" si="42"/>
        <v>#N/A</v>
      </c>
      <c r="P2692" s="11" t="e">
        <f>VLOOKUP(C2692,DE_PARA!H:I,2,0)</f>
        <v>#N/A</v>
      </c>
      <c r="Q2692" s="11" t="e">
        <f>VLOOKUP(F2692,'BASE CONTATOS'!C:D,2,0)</f>
        <v>#N/A</v>
      </c>
    </row>
    <row r="2693" spans="2:17" hidden="1" x14ac:dyDescent="0.3">
      <c r="B2693">
        <f>CSV!M2692</f>
        <v>0</v>
      </c>
      <c r="C2693">
        <f>CSV!O2692</f>
        <v>0</v>
      </c>
      <c r="D2693" s="6">
        <f>CSV!P2692</f>
        <v>0</v>
      </c>
      <c r="F2693">
        <f>CSV!K2692</f>
        <v>0</v>
      </c>
      <c r="G2693">
        <f>CSV!L2692</f>
        <v>0</v>
      </c>
      <c r="H2693" t="str">
        <f>IFERROR(VLOOKUP(G2693,Sheet3!B:C,2,0),"")</f>
        <v/>
      </c>
      <c r="I2693">
        <v>1</v>
      </c>
      <c r="K2693" t="e">
        <f>VLOOKUP(G2693,Sheet3!B:E,4,0)</f>
        <v>#N/A</v>
      </c>
      <c r="O2693" s="10" t="e">
        <f t="shared" si="42"/>
        <v>#N/A</v>
      </c>
      <c r="P2693" s="11" t="e">
        <f>VLOOKUP(C2693,DE_PARA!H:I,2,0)</f>
        <v>#N/A</v>
      </c>
      <c r="Q2693" s="11" t="e">
        <f>VLOOKUP(F2693,'BASE CONTATOS'!C:D,2,0)</f>
        <v>#N/A</v>
      </c>
    </row>
    <row r="2694" spans="2:17" hidden="1" x14ac:dyDescent="0.3">
      <c r="B2694">
        <f>CSV!M2693</f>
        <v>0</v>
      </c>
      <c r="C2694">
        <f>CSV!O2693</f>
        <v>0</v>
      </c>
      <c r="D2694" s="6">
        <f>CSV!P2693</f>
        <v>0</v>
      </c>
      <c r="F2694">
        <f>CSV!K2693</f>
        <v>0</v>
      </c>
      <c r="G2694">
        <f>CSV!L2693</f>
        <v>0</v>
      </c>
      <c r="H2694" t="str">
        <f>IFERROR(VLOOKUP(G2694,Sheet3!B:C,2,0),"")</f>
        <v/>
      </c>
      <c r="I2694">
        <v>4</v>
      </c>
      <c r="K2694" t="e">
        <f>VLOOKUP(G2694,Sheet3!B:E,4,0)</f>
        <v>#N/A</v>
      </c>
      <c r="O2694" s="10" t="e">
        <f t="shared" si="42"/>
        <v>#N/A</v>
      </c>
      <c r="P2694" s="11" t="e">
        <f>VLOOKUP(C2694,DE_PARA!H:I,2,0)</f>
        <v>#N/A</v>
      </c>
      <c r="Q2694" s="11" t="e">
        <f>VLOOKUP(F2694,'BASE CONTATOS'!C:D,2,0)</f>
        <v>#N/A</v>
      </c>
    </row>
    <row r="2695" spans="2:17" hidden="1" x14ac:dyDescent="0.3">
      <c r="B2695">
        <f>CSV!M2694</f>
        <v>0</v>
      </c>
      <c r="C2695">
        <f>CSV!O2694</f>
        <v>0</v>
      </c>
      <c r="D2695" s="6">
        <f>CSV!P2694</f>
        <v>0</v>
      </c>
      <c r="F2695">
        <f>CSV!K2694</f>
        <v>0</v>
      </c>
      <c r="G2695">
        <f>CSV!L2694</f>
        <v>0</v>
      </c>
      <c r="H2695" t="str">
        <f>IFERROR(VLOOKUP(G2695,Sheet3!B:C,2,0),"")</f>
        <v/>
      </c>
      <c r="I2695">
        <v>5</v>
      </c>
      <c r="K2695" t="e">
        <f>VLOOKUP(G2695,Sheet3!B:E,4,0)</f>
        <v>#N/A</v>
      </c>
      <c r="O2695" s="10" t="e">
        <f t="shared" si="42"/>
        <v>#N/A</v>
      </c>
      <c r="P2695" s="11" t="e">
        <f>VLOOKUP(C2695,DE_PARA!H:I,2,0)</f>
        <v>#N/A</v>
      </c>
      <c r="Q2695" s="11" t="e">
        <f>VLOOKUP(F2695,'BASE CONTATOS'!C:D,2,0)</f>
        <v>#N/A</v>
      </c>
    </row>
    <row r="2696" spans="2:17" hidden="1" x14ac:dyDescent="0.3">
      <c r="B2696">
        <f>CSV!M2695</f>
        <v>0</v>
      </c>
      <c r="C2696">
        <f>CSV!O2695</f>
        <v>0</v>
      </c>
      <c r="D2696" s="6">
        <f>CSV!P2695</f>
        <v>0</v>
      </c>
      <c r="F2696">
        <f>CSV!K2695</f>
        <v>0</v>
      </c>
      <c r="G2696">
        <f>CSV!L2695</f>
        <v>0</v>
      </c>
      <c r="H2696" t="str">
        <f>IFERROR(VLOOKUP(G2696,Sheet3!B:C,2,0),"")</f>
        <v/>
      </c>
      <c r="I2696">
        <v>4</v>
      </c>
      <c r="K2696" t="e">
        <f>VLOOKUP(G2696,Sheet3!B:E,4,0)</f>
        <v>#N/A</v>
      </c>
      <c r="O2696" s="10" t="e">
        <f t="shared" si="42"/>
        <v>#N/A</v>
      </c>
      <c r="P2696" s="11" t="e">
        <f>VLOOKUP(C2696,DE_PARA!H:I,2,0)</f>
        <v>#N/A</v>
      </c>
      <c r="Q2696" s="11" t="e">
        <f>VLOOKUP(F2696,'BASE CONTATOS'!C:D,2,0)</f>
        <v>#N/A</v>
      </c>
    </row>
    <row r="2697" spans="2:17" hidden="1" x14ac:dyDescent="0.3">
      <c r="B2697">
        <f>CSV!M2696</f>
        <v>0</v>
      </c>
      <c r="C2697">
        <f>CSV!O2696</f>
        <v>0</v>
      </c>
      <c r="D2697" s="6">
        <f>CSV!P2696</f>
        <v>0</v>
      </c>
      <c r="F2697">
        <f>CSV!K2696</f>
        <v>0</v>
      </c>
      <c r="G2697">
        <f>CSV!L2696</f>
        <v>0</v>
      </c>
      <c r="H2697" t="str">
        <f>IFERROR(VLOOKUP(G2697,Sheet3!B:C,2,0),"")</f>
        <v/>
      </c>
      <c r="I2697">
        <v>10</v>
      </c>
      <c r="K2697" t="e">
        <f>VLOOKUP(G2697,Sheet3!B:E,4,0)</f>
        <v>#N/A</v>
      </c>
      <c r="O2697" s="10" t="e">
        <f t="shared" si="42"/>
        <v>#N/A</v>
      </c>
      <c r="P2697" s="11" t="e">
        <f>VLOOKUP(C2697,DE_PARA!H:I,2,0)</f>
        <v>#N/A</v>
      </c>
      <c r="Q2697" s="11" t="e">
        <f>VLOOKUP(F2697,'BASE CONTATOS'!C:D,2,0)</f>
        <v>#N/A</v>
      </c>
    </row>
    <row r="2698" spans="2:17" hidden="1" x14ac:dyDescent="0.3">
      <c r="B2698">
        <f>CSV!M2697</f>
        <v>0</v>
      </c>
      <c r="C2698">
        <f>CSV!O2697</f>
        <v>0</v>
      </c>
      <c r="D2698" s="6">
        <f>CSV!P2697</f>
        <v>0</v>
      </c>
      <c r="F2698">
        <f>CSV!K2697</f>
        <v>0</v>
      </c>
      <c r="G2698">
        <f>CSV!L2697</f>
        <v>0</v>
      </c>
      <c r="H2698" t="str">
        <f>IFERROR(VLOOKUP(G2698,Sheet3!B:C,2,0),"")</f>
        <v/>
      </c>
      <c r="I2698">
        <v>5</v>
      </c>
      <c r="K2698" t="e">
        <f>VLOOKUP(G2698,Sheet3!B:E,4,0)</f>
        <v>#N/A</v>
      </c>
      <c r="O2698" s="10" t="e">
        <f t="shared" si="42"/>
        <v>#N/A</v>
      </c>
      <c r="P2698" s="11" t="e">
        <f>VLOOKUP(C2698,DE_PARA!H:I,2,0)</f>
        <v>#N/A</v>
      </c>
      <c r="Q2698" s="11" t="e">
        <f>VLOOKUP(F2698,'BASE CONTATOS'!C:D,2,0)</f>
        <v>#N/A</v>
      </c>
    </row>
    <row r="2699" spans="2:17" hidden="1" x14ac:dyDescent="0.3">
      <c r="B2699">
        <f>CSV!M2698</f>
        <v>0</v>
      </c>
      <c r="C2699">
        <f>CSV!O2698</f>
        <v>0</v>
      </c>
      <c r="D2699" s="6">
        <f>CSV!P2698</f>
        <v>0</v>
      </c>
      <c r="F2699">
        <f>CSV!K2698</f>
        <v>0</v>
      </c>
      <c r="G2699">
        <f>CSV!L2698</f>
        <v>0</v>
      </c>
      <c r="H2699" t="str">
        <f>IFERROR(VLOOKUP(G2699,Sheet3!B:C,2,0),"")</f>
        <v/>
      </c>
      <c r="I2699">
        <v>3</v>
      </c>
      <c r="K2699" t="e">
        <f>VLOOKUP(G2699,Sheet3!B:E,4,0)</f>
        <v>#N/A</v>
      </c>
      <c r="O2699" s="10" t="e">
        <f t="shared" si="42"/>
        <v>#N/A</v>
      </c>
      <c r="P2699" s="11" t="e">
        <f>VLOOKUP(C2699,DE_PARA!H:I,2,0)</f>
        <v>#N/A</v>
      </c>
      <c r="Q2699" s="11" t="e">
        <f>VLOOKUP(F2699,'BASE CONTATOS'!C:D,2,0)</f>
        <v>#N/A</v>
      </c>
    </row>
    <row r="2700" spans="2:17" hidden="1" x14ac:dyDescent="0.3">
      <c r="B2700">
        <f>CSV!M2699</f>
        <v>0</v>
      </c>
      <c r="C2700">
        <f>CSV!O2699</f>
        <v>0</v>
      </c>
      <c r="D2700" s="6">
        <f>CSV!P2699</f>
        <v>0</v>
      </c>
      <c r="F2700">
        <f>CSV!K2699</f>
        <v>0</v>
      </c>
      <c r="G2700">
        <f>CSV!L2699</f>
        <v>0</v>
      </c>
      <c r="H2700" t="str">
        <f>IFERROR(VLOOKUP(G2700,Sheet3!B:C,2,0),"")</f>
        <v/>
      </c>
      <c r="I2700">
        <v>10</v>
      </c>
      <c r="K2700" t="e">
        <f>VLOOKUP(G2700,Sheet3!B:E,4,0)</f>
        <v>#N/A</v>
      </c>
      <c r="O2700" s="10" t="e">
        <f t="shared" si="42"/>
        <v>#N/A</v>
      </c>
      <c r="P2700" s="11" t="e">
        <f>VLOOKUP(C2700,DE_PARA!H:I,2,0)</f>
        <v>#N/A</v>
      </c>
      <c r="Q2700" s="11" t="e">
        <f>VLOOKUP(F2700,'BASE CONTATOS'!C:D,2,0)</f>
        <v>#N/A</v>
      </c>
    </row>
    <row r="2701" spans="2:17" hidden="1" x14ac:dyDescent="0.3">
      <c r="B2701">
        <f>CSV!M2700</f>
        <v>0</v>
      </c>
      <c r="C2701">
        <f>CSV!O2700</f>
        <v>0</v>
      </c>
      <c r="D2701" s="6">
        <f>CSV!P2700</f>
        <v>0</v>
      </c>
      <c r="F2701">
        <f>CSV!K2700</f>
        <v>0</v>
      </c>
      <c r="G2701">
        <f>CSV!L2700</f>
        <v>0</v>
      </c>
      <c r="H2701" t="str">
        <f>IFERROR(VLOOKUP(G2701,Sheet3!B:C,2,0),"")</f>
        <v/>
      </c>
      <c r="I2701">
        <v>3</v>
      </c>
      <c r="K2701" t="e">
        <f>VLOOKUP(G2701,Sheet3!B:E,4,0)</f>
        <v>#N/A</v>
      </c>
      <c r="O2701" s="10" t="e">
        <f t="shared" si="42"/>
        <v>#N/A</v>
      </c>
      <c r="P2701" s="11" t="e">
        <f>VLOOKUP(C2701,DE_PARA!H:I,2,0)</f>
        <v>#N/A</v>
      </c>
      <c r="Q2701" s="11" t="e">
        <f>VLOOKUP(F2701,'BASE CONTATOS'!C:D,2,0)</f>
        <v>#N/A</v>
      </c>
    </row>
    <row r="2702" spans="2:17" hidden="1" x14ac:dyDescent="0.3">
      <c r="B2702">
        <f>CSV!M2701</f>
        <v>0</v>
      </c>
      <c r="C2702">
        <f>CSV!O2701</f>
        <v>0</v>
      </c>
      <c r="D2702" s="6">
        <f>CSV!P2701</f>
        <v>0</v>
      </c>
      <c r="F2702">
        <f>CSV!K2701</f>
        <v>0</v>
      </c>
      <c r="G2702">
        <f>CSV!L2701</f>
        <v>0</v>
      </c>
      <c r="H2702" t="str">
        <f>IFERROR(VLOOKUP(G2702,Sheet3!B:C,2,0),"")</f>
        <v/>
      </c>
      <c r="I2702">
        <v>9</v>
      </c>
      <c r="K2702" t="e">
        <f>VLOOKUP(G2702,Sheet3!B:E,4,0)</f>
        <v>#N/A</v>
      </c>
      <c r="O2702" s="10" t="e">
        <f t="shared" si="42"/>
        <v>#N/A</v>
      </c>
      <c r="P2702" s="11" t="e">
        <f>VLOOKUP(C2702,DE_PARA!H:I,2,0)</f>
        <v>#N/A</v>
      </c>
      <c r="Q2702" s="11" t="e">
        <f>VLOOKUP(F2702,'BASE CONTATOS'!C:D,2,0)</f>
        <v>#N/A</v>
      </c>
    </row>
    <row r="2703" spans="2:17" hidden="1" x14ac:dyDescent="0.3">
      <c r="B2703">
        <f>CSV!M2702</f>
        <v>0</v>
      </c>
      <c r="C2703">
        <f>CSV!O2702</f>
        <v>0</v>
      </c>
      <c r="D2703" s="6">
        <f>CSV!P2702</f>
        <v>0</v>
      </c>
      <c r="F2703">
        <f>CSV!K2702</f>
        <v>0</v>
      </c>
      <c r="G2703">
        <f>CSV!L2702</f>
        <v>0</v>
      </c>
      <c r="H2703" t="str">
        <f>IFERROR(VLOOKUP(G2703,Sheet3!B:C,2,0),"")</f>
        <v/>
      </c>
      <c r="I2703">
        <v>2</v>
      </c>
      <c r="K2703" t="e">
        <f>VLOOKUP(G2703,Sheet3!B:E,4,0)</f>
        <v>#N/A</v>
      </c>
      <c r="O2703" s="10" t="e">
        <f t="shared" si="42"/>
        <v>#N/A</v>
      </c>
      <c r="P2703" s="11" t="e">
        <f>VLOOKUP(C2703,DE_PARA!H:I,2,0)</f>
        <v>#N/A</v>
      </c>
      <c r="Q2703" s="11" t="e">
        <f>VLOOKUP(F2703,'BASE CONTATOS'!C:D,2,0)</f>
        <v>#N/A</v>
      </c>
    </row>
    <row r="2704" spans="2:17" hidden="1" x14ac:dyDescent="0.3">
      <c r="B2704">
        <f>CSV!M2703</f>
        <v>0</v>
      </c>
      <c r="C2704">
        <f>CSV!O2703</f>
        <v>0</v>
      </c>
      <c r="D2704" s="6">
        <f>CSV!P2703</f>
        <v>0</v>
      </c>
      <c r="F2704">
        <f>CSV!K2703</f>
        <v>0</v>
      </c>
      <c r="G2704">
        <f>CSV!L2703</f>
        <v>0</v>
      </c>
      <c r="H2704" t="str">
        <f>IFERROR(VLOOKUP(G2704,Sheet3!B:C,2,0),"")</f>
        <v/>
      </c>
      <c r="I2704">
        <v>1</v>
      </c>
      <c r="K2704" t="e">
        <f>VLOOKUP(G2704,Sheet3!B:E,4,0)</f>
        <v>#N/A</v>
      </c>
      <c r="O2704" s="10" t="e">
        <f t="shared" si="42"/>
        <v>#N/A</v>
      </c>
      <c r="P2704" s="11" t="e">
        <f>VLOOKUP(C2704,DE_PARA!H:I,2,0)</f>
        <v>#N/A</v>
      </c>
      <c r="Q2704" s="11" t="e">
        <f>VLOOKUP(F2704,'BASE CONTATOS'!C:D,2,0)</f>
        <v>#N/A</v>
      </c>
    </row>
    <row r="2705" spans="2:17" hidden="1" x14ac:dyDescent="0.3">
      <c r="B2705">
        <f>CSV!M2704</f>
        <v>0</v>
      </c>
      <c r="C2705">
        <f>CSV!O2704</f>
        <v>0</v>
      </c>
      <c r="D2705" s="6">
        <f>CSV!P2704</f>
        <v>0</v>
      </c>
      <c r="F2705">
        <f>CSV!K2704</f>
        <v>0</v>
      </c>
      <c r="G2705">
        <f>CSV!L2704</f>
        <v>0</v>
      </c>
      <c r="H2705" t="str">
        <f>IFERROR(VLOOKUP(G2705,Sheet3!B:C,2,0),"")</f>
        <v/>
      </c>
      <c r="I2705">
        <v>4</v>
      </c>
      <c r="K2705" t="e">
        <f>VLOOKUP(G2705,Sheet3!B:E,4,0)</f>
        <v>#N/A</v>
      </c>
      <c r="O2705" s="10" t="e">
        <f t="shared" si="42"/>
        <v>#N/A</v>
      </c>
      <c r="P2705" s="11" t="e">
        <f>VLOOKUP(C2705,DE_PARA!H:I,2,0)</f>
        <v>#N/A</v>
      </c>
      <c r="Q2705" s="11" t="e">
        <f>VLOOKUP(F2705,'BASE CONTATOS'!C:D,2,0)</f>
        <v>#N/A</v>
      </c>
    </row>
    <row r="2706" spans="2:17" hidden="1" x14ac:dyDescent="0.3">
      <c r="B2706">
        <f>CSV!M2705</f>
        <v>0</v>
      </c>
      <c r="C2706">
        <f>CSV!O2705</f>
        <v>0</v>
      </c>
      <c r="D2706" s="6">
        <f>CSV!P2705</f>
        <v>0</v>
      </c>
      <c r="F2706">
        <f>CSV!K2705</f>
        <v>0</v>
      </c>
      <c r="G2706">
        <f>CSV!L2705</f>
        <v>0</v>
      </c>
      <c r="H2706" t="str">
        <f>IFERROR(VLOOKUP(G2706,Sheet3!B:C,2,0),"")</f>
        <v/>
      </c>
      <c r="I2706">
        <v>3</v>
      </c>
      <c r="K2706" t="e">
        <f>VLOOKUP(G2706,Sheet3!B:E,4,0)</f>
        <v>#N/A</v>
      </c>
      <c r="O2706" s="10" t="e">
        <f t="shared" si="42"/>
        <v>#N/A</v>
      </c>
      <c r="P2706" s="11" t="e">
        <f>VLOOKUP(C2706,DE_PARA!H:I,2,0)</f>
        <v>#N/A</v>
      </c>
      <c r="Q2706" s="11" t="e">
        <f>VLOOKUP(F2706,'BASE CONTATOS'!C:D,2,0)</f>
        <v>#N/A</v>
      </c>
    </row>
    <row r="2707" spans="2:17" hidden="1" x14ac:dyDescent="0.3">
      <c r="B2707">
        <f>CSV!M2706</f>
        <v>0</v>
      </c>
      <c r="C2707">
        <f>CSV!O2706</f>
        <v>0</v>
      </c>
      <c r="D2707" s="6">
        <f>CSV!P2706</f>
        <v>0</v>
      </c>
      <c r="F2707">
        <f>CSV!K2706</f>
        <v>0</v>
      </c>
      <c r="G2707">
        <f>CSV!L2706</f>
        <v>0</v>
      </c>
      <c r="H2707" t="str">
        <f>IFERROR(VLOOKUP(G2707,Sheet3!B:C,2,0),"")</f>
        <v/>
      </c>
      <c r="I2707">
        <v>4</v>
      </c>
      <c r="K2707" t="e">
        <f>VLOOKUP(G2707,Sheet3!B:E,4,0)</f>
        <v>#N/A</v>
      </c>
      <c r="O2707" s="10" t="e">
        <f t="shared" si="42"/>
        <v>#N/A</v>
      </c>
      <c r="P2707" s="11" t="e">
        <f>VLOOKUP(C2707,DE_PARA!H:I,2,0)</f>
        <v>#N/A</v>
      </c>
      <c r="Q2707" s="11" t="e">
        <f>VLOOKUP(F2707,'BASE CONTATOS'!C:D,2,0)</f>
        <v>#N/A</v>
      </c>
    </row>
    <row r="2708" spans="2:17" hidden="1" x14ac:dyDescent="0.3">
      <c r="B2708">
        <f>CSV!M2707</f>
        <v>0</v>
      </c>
      <c r="C2708">
        <f>CSV!O2707</f>
        <v>0</v>
      </c>
      <c r="D2708" s="6">
        <f>CSV!P2707</f>
        <v>0</v>
      </c>
      <c r="F2708">
        <f>CSV!K2707</f>
        <v>0</v>
      </c>
      <c r="G2708">
        <f>CSV!L2707</f>
        <v>0</v>
      </c>
      <c r="H2708" t="str">
        <f>IFERROR(VLOOKUP(G2708,Sheet3!B:C,2,0),"")</f>
        <v/>
      </c>
      <c r="I2708">
        <v>1</v>
      </c>
      <c r="K2708" t="e">
        <f>VLOOKUP(G2708,Sheet3!B:E,4,0)</f>
        <v>#N/A</v>
      </c>
      <c r="O2708" s="10" t="e">
        <f t="shared" si="42"/>
        <v>#N/A</v>
      </c>
      <c r="P2708" s="11" t="e">
        <f>VLOOKUP(C2708,DE_PARA!H:I,2,0)</f>
        <v>#N/A</v>
      </c>
      <c r="Q2708" s="11" t="e">
        <f>VLOOKUP(F2708,'BASE CONTATOS'!C:D,2,0)</f>
        <v>#N/A</v>
      </c>
    </row>
    <row r="2709" spans="2:17" hidden="1" x14ac:dyDescent="0.3">
      <c r="B2709">
        <f>CSV!M2708</f>
        <v>0</v>
      </c>
      <c r="C2709">
        <f>CSV!O2708</f>
        <v>0</v>
      </c>
      <c r="D2709" s="6">
        <f>CSV!P2708</f>
        <v>0</v>
      </c>
      <c r="F2709">
        <f>CSV!K2708</f>
        <v>0</v>
      </c>
      <c r="G2709">
        <f>CSV!L2708</f>
        <v>0</v>
      </c>
      <c r="H2709" t="str">
        <f>IFERROR(VLOOKUP(G2709,Sheet3!B:C,2,0),"")</f>
        <v/>
      </c>
      <c r="I2709">
        <v>10</v>
      </c>
      <c r="K2709" t="e">
        <f>VLOOKUP(G2709,Sheet3!B:E,4,0)</f>
        <v>#N/A</v>
      </c>
      <c r="O2709" s="10" t="e">
        <f t="shared" si="42"/>
        <v>#N/A</v>
      </c>
      <c r="P2709" s="11" t="e">
        <f>VLOOKUP(C2709,DE_PARA!H:I,2,0)</f>
        <v>#N/A</v>
      </c>
      <c r="Q2709" s="11" t="e">
        <f>VLOOKUP(F2709,'BASE CONTATOS'!C:D,2,0)</f>
        <v>#N/A</v>
      </c>
    </row>
    <row r="2710" spans="2:17" hidden="1" x14ac:dyDescent="0.3">
      <c r="B2710">
        <f>CSV!M2709</f>
        <v>0</v>
      </c>
      <c r="C2710">
        <f>CSV!O2709</f>
        <v>0</v>
      </c>
      <c r="D2710" s="6">
        <f>CSV!P2709</f>
        <v>0</v>
      </c>
      <c r="F2710">
        <f>CSV!K2709</f>
        <v>0</v>
      </c>
      <c r="G2710">
        <f>CSV!L2709</f>
        <v>0</v>
      </c>
      <c r="H2710" t="str">
        <f>IFERROR(VLOOKUP(G2710,Sheet3!B:C,2,0),"")</f>
        <v/>
      </c>
      <c r="I2710">
        <v>9</v>
      </c>
      <c r="K2710" t="e">
        <f>VLOOKUP(G2710,Sheet3!B:E,4,0)</f>
        <v>#N/A</v>
      </c>
      <c r="O2710" s="10" t="e">
        <f t="shared" si="42"/>
        <v>#N/A</v>
      </c>
      <c r="P2710" s="11" t="e">
        <f>VLOOKUP(C2710,DE_PARA!H:I,2,0)</f>
        <v>#N/A</v>
      </c>
      <c r="Q2710" s="11" t="e">
        <f>VLOOKUP(F2710,'BASE CONTATOS'!C:D,2,0)</f>
        <v>#N/A</v>
      </c>
    </row>
    <row r="2711" spans="2:17" hidden="1" x14ac:dyDescent="0.3">
      <c r="B2711">
        <f>CSV!M2710</f>
        <v>0</v>
      </c>
      <c r="C2711">
        <f>CSV!O2710</f>
        <v>0</v>
      </c>
      <c r="D2711" s="6">
        <f>CSV!P2710</f>
        <v>0</v>
      </c>
      <c r="F2711">
        <f>CSV!K2710</f>
        <v>0</v>
      </c>
      <c r="G2711">
        <f>CSV!L2710</f>
        <v>0</v>
      </c>
      <c r="H2711" t="str">
        <f>IFERROR(VLOOKUP(G2711,Sheet3!B:C,2,0),"")</f>
        <v/>
      </c>
      <c r="I2711">
        <v>8</v>
      </c>
      <c r="K2711" t="e">
        <f>VLOOKUP(G2711,Sheet3!B:E,4,0)</f>
        <v>#N/A</v>
      </c>
      <c r="O2711" s="10" t="e">
        <f t="shared" si="42"/>
        <v>#N/A</v>
      </c>
      <c r="P2711" s="11" t="e">
        <f>VLOOKUP(C2711,DE_PARA!H:I,2,0)</f>
        <v>#N/A</v>
      </c>
      <c r="Q2711" s="11" t="e">
        <f>VLOOKUP(F2711,'BASE CONTATOS'!C:D,2,0)</f>
        <v>#N/A</v>
      </c>
    </row>
    <row r="2712" spans="2:17" hidden="1" x14ac:dyDescent="0.3">
      <c r="B2712">
        <f>CSV!M2711</f>
        <v>0</v>
      </c>
      <c r="C2712">
        <f>CSV!O2711</f>
        <v>0</v>
      </c>
      <c r="D2712" s="6">
        <f>CSV!P2711</f>
        <v>0</v>
      </c>
      <c r="F2712">
        <f>CSV!K2711</f>
        <v>0</v>
      </c>
      <c r="G2712">
        <f>CSV!L2711</f>
        <v>0</v>
      </c>
      <c r="H2712" t="str">
        <f>IFERROR(VLOOKUP(G2712,Sheet3!B:C,2,0),"")</f>
        <v/>
      </c>
      <c r="I2712">
        <v>7</v>
      </c>
      <c r="K2712" t="e">
        <f>VLOOKUP(G2712,Sheet3!B:E,4,0)</f>
        <v>#N/A</v>
      </c>
      <c r="O2712" s="10" t="e">
        <f t="shared" si="42"/>
        <v>#N/A</v>
      </c>
      <c r="P2712" s="11" t="e">
        <f>VLOOKUP(C2712,DE_PARA!H:I,2,0)</f>
        <v>#N/A</v>
      </c>
      <c r="Q2712" s="11" t="e">
        <f>VLOOKUP(F2712,'BASE CONTATOS'!C:D,2,0)</f>
        <v>#N/A</v>
      </c>
    </row>
    <row r="2713" spans="2:17" hidden="1" x14ac:dyDescent="0.3">
      <c r="B2713">
        <f>CSV!M2712</f>
        <v>0</v>
      </c>
      <c r="C2713">
        <f>CSV!O2712</f>
        <v>0</v>
      </c>
      <c r="D2713" s="6">
        <f>CSV!P2712</f>
        <v>0</v>
      </c>
      <c r="F2713">
        <f>CSV!K2712</f>
        <v>0</v>
      </c>
      <c r="G2713">
        <f>CSV!L2712</f>
        <v>0</v>
      </c>
      <c r="H2713" t="str">
        <f>IFERROR(VLOOKUP(G2713,Sheet3!B:C,2,0),"")</f>
        <v/>
      </c>
      <c r="I2713">
        <v>2</v>
      </c>
      <c r="K2713" t="e">
        <f>VLOOKUP(G2713,Sheet3!B:E,4,0)</f>
        <v>#N/A</v>
      </c>
      <c r="O2713" s="10" t="e">
        <f t="shared" si="42"/>
        <v>#N/A</v>
      </c>
      <c r="P2713" s="11" t="e">
        <f>VLOOKUP(C2713,DE_PARA!H:I,2,0)</f>
        <v>#N/A</v>
      </c>
      <c r="Q2713" s="11" t="e">
        <f>VLOOKUP(F2713,'BASE CONTATOS'!C:D,2,0)</f>
        <v>#N/A</v>
      </c>
    </row>
    <row r="2714" spans="2:17" hidden="1" x14ac:dyDescent="0.3">
      <c r="B2714">
        <f>CSV!M2713</f>
        <v>0</v>
      </c>
      <c r="C2714">
        <f>CSV!O2713</f>
        <v>0</v>
      </c>
      <c r="D2714" s="6">
        <f>CSV!P2713</f>
        <v>0</v>
      </c>
      <c r="F2714">
        <f>CSV!K2713</f>
        <v>0</v>
      </c>
      <c r="G2714">
        <f>CSV!L2713</f>
        <v>0</v>
      </c>
      <c r="H2714" t="str">
        <f>IFERROR(VLOOKUP(G2714,Sheet3!B:C,2,0),"")</f>
        <v/>
      </c>
      <c r="I2714">
        <v>4</v>
      </c>
      <c r="K2714" t="e">
        <f>VLOOKUP(G2714,Sheet3!B:E,4,0)</f>
        <v>#N/A</v>
      </c>
      <c r="O2714" s="10" t="e">
        <f t="shared" si="42"/>
        <v>#N/A</v>
      </c>
      <c r="P2714" s="11" t="e">
        <f>VLOOKUP(C2714,DE_PARA!H:I,2,0)</f>
        <v>#N/A</v>
      </c>
      <c r="Q2714" s="11" t="e">
        <f>VLOOKUP(F2714,'BASE CONTATOS'!C:D,2,0)</f>
        <v>#N/A</v>
      </c>
    </row>
    <row r="2715" spans="2:17" hidden="1" x14ac:dyDescent="0.3">
      <c r="B2715">
        <f>CSV!M2714</f>
        <v>0</v>
      </c>
      <c r="C2715">
        <f>CSV!O2714</f>
        <v>0</v>
      </c>
      <c r="D2715" s="6">
        <f>CSV!P2714</f>
        <v>0</v>
      </c>
      <c r="F2715">
        <f>CSV!K2714</f>
        <v>0</v>
      </c>
      <c r="G2715">
        <f>CSV!L2714</f>
        <v>0</v>
      </c>
      <c r="H2715" t="str">
        <f>IFERROR(VLOOKUP(G2715,Sheet3!B:C,2,0),"")</f>
        <v/>
      </c>
      <c r="I2715">
        <v>4</v>
      </c>
      <c r="K2715" t="e">
        <f>VLOOKUP(G2715,Sheet3!B:E,4,0)</f>
        <v>#N/A</v>
      </c>
      <c r="O2715" s="10" t="e">
        <f t="shared" si="42"/>
        <v>#N/A</v>
      </c>
      <c r="P2715" s="11" t="e">
        <f>VLOOKUP(C2715,DE_PARA!H:I,2,0)</f>
        <v>#N/A</v>
      </c>
      <c r="Q2715" s="11" t="e">
        <f>VLOOKUP(F2715,'BASE CONTATOS'!C:D,2,0)</f>
        <v>#N/A</v>
      </c>
    </row>
    <row r="2716" spans="2:17" hidden="1" x14ac:dyDescent="0.3">
      <c r="B2716">
        <f>CSV!M2715</f>
        <v>0</v>
      </c>
      <c r="C2716">
        <f>CSV!O2715</f>
        <v>0</v>
      </c>
      <c r="D2716" s="6">
        <f>CSV!P2715</f>
        <v>0</v>
      </c>
      <c r="F2716">
        <f>CSV!K2715</f>
        <v>0</v>
      </c>
      <c r="G2716">
        <f>CSV!L2715</f>
        <v>0</v>
      </c>
      <c r="H2716" t="str">
        <f>IFERROR(VLOOKUP(G2716,Sheet3!B:C,2,0),"")</f>
        <v/>
      </c>
      <c r="I2716">
        <v>4</v>
      </c>
      <c r="K2716" t="e">
        <f>VLOOKUP(G2716,Sheet3!B:E,4,0)</f>
        <v>#N/A</v>
      </c>
      <c r="O2716" s="10" t="e">
        <f t="shared" si="42"/>
        <v>#N/A</v>
      </c>
      <c r="P2716" s="11" t="e">
        <f>VLOOKUP(C2716,DE_PARA!H:I,2,0)</f>
        <v>#N/A</v>
      </c>
      <c r="Q2716" s="11" t="e">
        <f>VLOOKUP(F2716,'BASE CONTATOS'!C:D,2,0)</f>
        <v>#N/A</v>
      </c>
    </row>
    <row r="2717" spans="2:17" hidden="1" x14ac:dyDescent="0.3">
      <c r="B2717">
        <f>CSV!M2716</f>
        <v>0</v>
      </c>
      <c r="C2717">
        <f>CSV!O2716</f>
        <v>0</v>
      </c>
      <c r="D2717" s="6">
        <f>CSV!P2716</f>
        <v>0</v>
      </c>
      <c r="F2717">
        <f>CSV!K2716</f>
        <v>0</v>
      </c>
      <c r="G2717">
        <f>CSV!L2716</f>
        <v>0</v>
      </c>
      <c r="H2717" t="str">
        <f>IFERROR(VLOOKUP(G2717,Sheet3!B:C,2,0),"")</f>
        <v/>
      </c>
      <c r="I2717">
        <v>9</v>
      </c>
      <c r="K2717" t="e">
        <f>VLOOKUP(G2717,Sheet3!B:E,4,0)</f>
        <v>#N/A</v>
      </c>
      <c r="O2717" s="10" t="e">
        <f t="shared" si="42"/>
        <v>#N/A</v>
      </c>
      <c r="P2717" s="11" t="e">
        <f>VLOOKUP(C2717,DE_PARA!H:I,2,0)</f>
        <v>#N/A</v>
      </c>
      <c r="Q2717" s="11" t="e">
        <f>VLOOKUP(F2717,'BASE CONTATOS'!C:D,2,0)</f>
        <v>#N/A</v>
      </c>
    </row>
    <row r="2718" spans="2:17" hidden="1" x14ac:dyDescent="0.3">
      <c r="B2718">
        <f>CSV!M2717</f>
        <v>0</v>
      </c>
      <c r="C2718">
        <f>CSV!O2717</f>
        <v>0</v>
      </c>
      <c r="D2718" s="6">
        <f>CSV!P2717</f>
        <v>0</v>
      </c>
      <c r="F2718">
        <f>CSV!K2717</f>
        <v>0</v>
      </c>
      <c r="G2718">
        <f>CSV!L2717</f>
        <v>0</v>
      </c>
      <c r="H2718" t="str">
        <f>IFERROR(VLOOKUP(G2718,Sheet3!B:C,2,0),"")</f>
        <v/>
      </c>
      <c r="I2718">
        <v>9</v>
      </c>
      <c r="K2718" t="e">
        <f>VLOOKUP(G2718,Sheet3!B:E,4,0)</f>
        <v>#N/A</v>
      </c>
      <c r="O2718" s="10" t="e">
        <f t="shared" si="42"/>
        <v>#N/A</v>
      </c>
      <c r="P2718" s="11" t="e">
        <f>VLOOKUP(C2718,DE_PARA!H:I,2,0)</f>
        <v>#N/A</v>
      </c>
      <c r="Q2718" s="11" t="e">
        <f>VLOOKUP(F2718,'BASE CONTATOS'!C:D,2,0)</f>
        <v>#N/A</v>
      </c>
    </row>
    <row r="2719" spans="2:17" hidden="1" x14ac:dyDescent="0.3">
      <c r="B2719">
        <f>CSV!M2718</f>
        <v>0</v>
      </c>
      <c r="C2719">
        <f>CSV!O2718</f>
        <v>0</v>
      </c>
      <c r="D2719" s="6">
        <f>CSV!P2718</f>
        <v>0</v>
      </c>
      <c r="F2719">
        <f>CSV!K2718</f>
        <v>0</v>
      </c>
      <c r="G2719">
        <f>CSV!L2718</f>
        <v>0</v>
      </c>
      <c r="H2719" t="str">
        <f>IFERROR(VLOOKUP(G2719,Sheet3!B:C,2,0),"")</f>
        <v/>
      </c>
      <c r="I2719">
        <v>2</v>
      </c>
      <c r="K2719" t="e">
        <f>VLOOKUP(G2719,Sheet3!B:E,4,0)</f>
        <v>#N/A</v>
      </c>
      <c r="O2719" s="10" t="e">
        <f t="shared" si="42"/>
        <v>#N/A</v>
      </c>
      <c r="P2719" s="11" t="e">
        <f>VLOOKUP(C2719,DE_PARA!H:I,2,0)</f>
        <v>#N/A</v>
      </c>
      <c r="Q2719" s="11" t="e">
        <f>VLOOKUP(F2719,'BASE CONTATOS'!C:D,2,0)</f>
        <v>#N/A</v>
      </c>
    </row>
    <row r="2720" spans="2:17" hidden="1" x14ac:dyDescent="0.3">
      <c r="B2720">
        <f>CSV!M2719</f>
        <v>0</v>
      </c>
      <c r="C2720">
        <f>CSV!O2719</f>
        <v>0</v>
      </c>
      <c r="D2720" s="6">
        <f>CSV!P2719</f>
        <v>0</v>
      </c>
      <c r="F2720">
        <f>CSV!K2719</f>
        <v>0</v>
      </c>
      <c r="G2720">
        <f>CSV!L2719</f>
        <v>0</v>
      </c>
      <c r="H2720" t="str">
        <f>IFERROR(VLOOKUP(G2720,Sheet3!B:C,2,0),"")</f>
        <v/>
      </c>
      <c r="I2720">
        <v>3</v>
      </c>
      <c r="K2720" t="e">
        <f>VLOOKUP(G2720,Sheet3!B:E,4,0)</f>
        <v>#N/A</v>
      </c>
      <c r="O2720" s="10" t="e">
        <f t="shared" si="42"/>
        <v>#N/A</v>
      </c>
      <c r="P2720" s="11" t="e">
        <f>VLOOKUP(C2720,DE_PARA!H:I,2,0)</f>
        <v>#N/A</v>
      </c>
      <c r="Q2720" s="11" t="e">
        <f>VLOOKUP(F2720,'BASE CONTATOS'!C:D,2,0)</f>
        <v>#N/A</v>
      </c>
    </row>
    <row r="2721" spans="2:17" hidden="1" x14ac:dyDescent="0.3">
      <c r="B2721">
        <f>CSV!M2720</f>
        <v>0</v>
      </c>
      <c r="C2721">
        <f>CSV!O2720</f>
        <v>0</v>
      </c>
      <c r="D2721" s="6">
        <f>CSV!P2720</f>
        <v>0</v>
      </c>
      <c r="F2721">
        <f>CSV!K2720</f>
        <v>0</v>
      </c>
      <c r="G2721">
        <f>CSV!L2720</f>
        <v>0</v>
      </c>
      <c r="H2721" t="str">
        <f>IFERROR(VLOOKUP(G2721,Sheet3!B:C,2,0),"")</f>
        <v/>
      </c>
      <c r="I2721">
        <v>9</v>
      </c>
      <c r="K2721" t="e">
        <f>VLOOKUP(G2721,Sheet3!B:E,4,0)</f>
        <v>#N/A</v>
      </c>
      <c r="O2721" s="10" t="e">
        <f t="shared" si="42"/>
        <v>#N/A</v>
      </c>
      <c r="P2721" s="11" t="e">
        <f>VLOOKUP(C2721,DE_PARA!H:I,2,0)</f>
        <v>#N/A</v>
      </c>
      <c r="Q2721" s="11" t="e">
        <f>VLOOKUP(F2721,'BASE CONTATOS'!C:D,2,0)</f>
        <v>#N/A</v>
      </c>
    </row>
    <row r="2722" spans="2:17" hidden="1" x14ac:dyDescent="0.3">
      <c r="B2722">
        <f>CSV!M2721</f>
        <v>0</v>
      </c>
      <c r="C2722">
        <f>CSV!O2721</f>
        <v>0</v>
      </c>
      <c r="D2722" s="6">
        <f>CSV!P2721</f>
        <v>0</v>
      </c>
      <c r="F2722">
        <f>CSV!K2721</f>
        <v>0</v>
      </c>
      <c r="G2722">
        <f>CSV!L2721</f>
        <v>0</v>
      </c>
      <c r="H2722" t="str">
        <f>IFERROR(VLOOKUP(G2722,Sheet3!B:C,2,0),"")</f>
        <v/>
      </c>
      <c r="I2722">
        <v>10</v>
      </c>
      <c r="K2722" t="e">
        <f>VLOOKUP(G2722,Sheet3!B:E,4,0)</f>
        <v>#N/A</v>
      </c>
      <c r="O2722" s="10" t="e">
        <f t="shared" si="42"/>
        <v>#N/A</v>
      </c>
      <c r="P2722" s="11" t="e">
        <f>VLOOKUP(C2722,DE_PARA!H:I,2,0)</f>
        <v>#N/A</v>
      </c>
      <c r="Q2722" s="11" t="e">
        <f>VLOOKUP(F2722,'BASE CONTATOS'!C:D,2,0)</f>
        <v>#N/A</v>
      </c>
    </row>
    <row r="2723" spans="2:17" hidden="1" x14ac:dyDescent="0.3">
      <c r="B2723">
        <f>CSV!M2722</f>
        <v>0</v>
      </c>
      <c r="C2723">
        <f>CSV!O2722</f>
        <v>0</v>
      </c>
      <c r="D2723" s="6">
        <f>CSV!P2722</f>
        <v>0</v>
      </c>
      <c r="F2723">
        <f>CSV!K2722</f>
        <v>0</v>
      </c>
      <c r="G2723">
        <f>CSV!L2722</f>
        <v>0</v>
      </c>
      <c r="H2723" t="str">
        <f>IFERROR(VLOOKUP(G2723,Sheet3!B:C,2,0),"")</f>
        <v/>
      </c>
      <c r="I2723">
        <v>4</v>
      </c>
      <c r="K2723" t="e">
        <f>VLOOKUP(G2723,Sheet3!B:E,4,0)</f>
        <v>#N/A</v>
      </c>
      <c r="O2723" s="10" t="e">
        <f t="shared" si="42"/>
        <v>#N/A</v>
      </c>
      <c r="P2723" s="11" t="e">
        <f>VLOOKUP(C2723,DE_PARA!H:I,2,0)</f>
        <v>#N/A</v>
      </c>
      <c r="Q2723" s="11" t="e">
        <f>VLOOKUP(F2723,'BASE CONTATOS'!C:D,2,0)</f>
        <v>#N/A</v>
      </c>
    </row>
    <row r="2724" spans="2:17" hidden="1" x14ac:dyDescent="0.3">
      <c r="B2724">
        <f>CSV!M2723</f>
        <v>0</v>
      </c>
      <c r="C2724">
        <f>CSV!O2723</f>
        <v>0</v>
      </c>
      <c r="D2724" s="6">
        <f>CSV!P2723</f>
        <v>0</v>
      </c>
      <c r="F2724">
        <f>CSV!K2723</f>
        <v>0</v>
      </c>
      <c r="G2724">
        <f>CSV!L2723</f>
        <v>0</v>
      </c>
      <c r="H2724" t="str">
        <f>IFERROR(VLOOKUP(G2724,Sheet3!B:C,2,0),"")</f>
        <v/>
      </c>
      <c r="I2724">
        <v>6</v>
      </c>
      <c r="K2724" t="e">
        <f>VLOOKUP(G2724,Sheet3!B:E,4,0)</f>
        <v>#N/A</v>
      </c>
      <c r="O2724" s="10" t="e">
        <f t="shared" si="42"/>
        <v>#N/A</v>
      </c>
      <c r="P2724" s="11" t="e">
        <f>VLOOKUP(C2724,DE_PARA!H:I,2,0)</f>
        <v>#N/A</v>
      </c>
      <c r="Q2724" s="11" t="e">
        <f>VLOOKUP(F2724,'BASE CONTATOS'!C:D,2,0)</f>
        <v>#N/A</v>
      </c>
    </row>
    <row r="2725" spans="2:17" hidden="1" x14ac:dyDescent="0.3">
      <c r="B2725">
        <f>CSV!M2724</f>
        <v>0</v>
      </c>
      <c r="C2725">
        <f>CSV!O2724</f>
        <v>0</v>
      </c>
      <c r="D2725" s="6">
        <f>CSV!P2724</f>
        <v>0</v>
      </c>
      <c r="F2725">
        <f>CSV!K2724</f>
        <v>0</v>
      </c>
      <c r="G2725">
        <f>CSV!L2724</f>
        <v>0</v>
      </c>
      <c r="H2725" t="str">
        <f>IFERROR(VLOOKUP(G2725,Sheet3!B:C,2,0),"")</f>
        <v/>
      </c>
      <c r="I2725">
        <v>9</v>
      </c>
      <c r="K2725" t="e">
        <f>VLOOKUP(G2725,Sheet3!B:E,4,0)</f>
        <v>#N/A</v>
      </c>
      <c r="O2725" s="10" t="e">
        <f t="shared" si="42"/>
        <v>#N/A</v>
      </c>
      <c r="P2725" s="11" t="e">
        <f>VLOOKUP(C2725,DE_PARA!H:I,2,0)</f>
        <v>#N/A</v>
      </c>
      <c r="Q2725" s="11" t="e">
        <f>VLOOKUP(F2725,'BASE CONTATOS'!C:D,2,0)</f>
        <v>#N/A</v>
      </c>
    </row>
    <row r="2726" spans="2:17" hidden="1" x14ac:dyDescent="0.3">
      <c r="B2726">
        <f>CSV!M2725</f>
        <v>0</v>
      </c>
      <c r="C2726">
        <f>CSV!O2725</f>
        <v>0</v>
      </c>
      <c r="D2726" s="6">
        <f>CSV!P2725</f>
        <v>0</v>
      </c>
      <c r="F2726">
        <f>CSV!K2725</f>
        <v>0</v>
      </c>
      <c r="G2726">
        <f>CSV!L2725</f>
        <v>0</v>
      </c>
      <c r="H2726" t="str">
        <f>IFERROR(VLOOKUP(G2726,Sheet3!B:C,2,0),"")</f>
        <v/>
      </c>
      <c r="I2726">
        <v>8</v>
      </c>
      <c r="K2726" t="e">
        <f>VLOOKUP(G2726,Sheet3!B:E,4,0)</f>
        <v>#N/A</v>
      </c>
      <c r="O2726" s="10" t="e">
        <f t="shared" si="42"/>
        <v>#N/A</v>
      </c>
      <c r="P2726" s="11" t="e">
        <f>VLOOKUP(C2726,DE_PARA!H:I,2,0)</f>
        <v>#N/A</v>
      </c>
      <c r="Q2726" s="11" t="e">
        <f>VLOOKUP(F2726,'BASE CONTATOS'!C:D,2,0)</f>
        <v>#N/A</v>
      </c>
    </row>
    <row r="2727" spans="2:17" hidden="1" x14ac:dyDescent="0.3">
      <c r="B2727">
        <f>CSV!M2726</f>
        <v>0</v>
      </c>
      <c r="C2727">
        <f>CSV!O2726</f>
        <v>0</v>
      </c>
      <c r="D2727" s="6">
        <f>CSV!P2726</f>
        <v>0</v>
      </c>
      <c r="F2727">
        <f>CSV!K2726</f>
        <v>0</v>
      </c>
      <c r="G2727">
        <f>CSV!L2726</f>
        <v>0</v>
      </c>
      <c r="H2727" t="str">
        <f>IFERROR(VLOOKUP(G2727,Sheet3!B:C,2,0),"")</f>
        <v/>
      </c>
      <c r="I2727">
        <v>2</v>
      </c>
      <c r="K2727" t="e">
        <f>VLOOKUP(G2727,Sheet3!B:E,4,0)</f>
        <v>#N/A</v>
      </c>
      <c r="O2727" s="10" t="e">
        <f t="shared" si="42"/>
        <v>#N/A</v>
      </c>
      <c r="P2727" s="11" t="e">
        <f>VLOOKUP(C2727,DE_PARA!H:I,2,0)</f>
        <v>#N/A</v>
      </c>
      <c r="Q2727" s="11" t="e">
        <f>VLOOKUP(F2727,'BASE CONTATOS'!C:D,2,0)</f>
        <v>#N/A</v>
      </c>
    </row>
    <row r="2728" spans="2:17" hidden="1" x14ac:dyDescent="0.3">
      <c r="B2728">
        <f>CSV!M2727</f>
        <v>0</v>
      </c>
      <c r="C2728">
        <f>CSV!O2727</f>
        <v>0</v>
      </c>
      <c r="D2728" s="6">
        <f>CSV!P2727</f>
        <v>0</v>
      </c>
      <c r="F2728">
        <f>CSV!K2727</f>
        <v>0</v>
      </c>
      <c r="G2728">
        <f>CSV!L2727</f>
        <v>0</v>
      </c>
      <c r="H2728" t="str">
        <f>IFERROR(VLOOKUP(G2728,Sheet3!B:C,2,0),"")</f>
        <v/>
      </c>
      <c r="I2728">
        <v>9</v>
      </c>
      <c r="K2728" t="e">
        <f>VLOOKUP(G2728,Sheet3!B:E,4,0)</f>
        <v>#N/A</v>
      </c>
      <c r="O2728" s="10" t="e">
        <f t="shared" si="42"/>
        <v>#N/A</v>
      </c>
      <c r="P2728" s="11" t="e">
        <f>VLOOKUP(C2728,DE_PARA!H:I,2,0)</f>
        <v>#N/A</v>
      </c>
      <c r="Q2728" s="11" t="e">
        <f>VLOOKUP(F2728,'BASE CONTATOS'!C:D,2,0)</f>
        <v>#N/A</v>
      </c>
    </row>
    <row r="2729" spans="2:17" hidden="1" x14ac:dyDescent="0.3">
      <c r="B2729">
        <f>CSV!M2728</f>
        <v>0</v>
      </c>
      <c r="C2729">
        <f>CSV!O2728</f>
        <v>0</v>
      </c>
      <c r="D2729" s="6">
        <f>CSV!P2728</f>
        <v>0</v>
      </c>
      <c r="F2729">
        <f>CSV!K2728</f>
        <v>0</v>
      </c>
      <c r="G2729">
        <f>CSV!L2728</f>
        <v>0</v>
      </c>
      <c r="H2729" t="str">
        <f>IFERROR(VLOOKUP(G2729,Sheet3!B:C,2,0),"")</f>
        <v/>
      </c>
      <c r="I2729">
        <v>7</v>
      </c>
      <c r="K2729" t="e">
        <f>VLOOKUP(G2729,Sheet3!B:E,4,0)</f>
        <v>#N/A</v>
      </c>
      <c r="O2729" s="10" t="e">
        <f t="shared" si="42"/>
        <v>#N/A</v>
      </c>
      <c r="P2729" s="11" t="e">
        <f>VLOOKUP(C2729,DE_PARA!H:I,2,0)</f>
        <v>#N/A</v>
      </c>
      <c r="Q2729" s="11" t="e">
        <f>VLOOKUP(F2729,'BASE CONTATOS'!C:D,2,0)</f>
        <v>#N/A</v>
      </c>
    </row>
    <row r="2730" spans="2:17" hidden="1" x14ac:dyDescent="0.3">
      <c r="B2730">
        <f>CSV!M2729</f>
        <v>0</v>
      </c>
      <c r="C2730">
        <f>CSV!O2729</f>
        <v>0</v>
      </c>
      <c r="D2730" s="6">
        <f>CSV!P2729</f>
        <v>0</v>
      </c>
      <c r="F2730">
        <f>CSV!K2729</f>
        <v>0</v>
      </c>
      <c r="G2730">
        <f>CSV!L2729</f>
        <v>0</v>
      </c>
      <c r="H2730" t="str">
        <f>IFERROR(VLOOKUP(G2730,Sheet3!B:C,2,0),"")</f>
        <v/>
      </c>
      <c r="I2730">
        <v>10</v>
      </c>
      <c r="K2730" t="e">
        <f>VLOOKUP(G2730,Sheet3!B:E,4,0)</f>
        <v>#N/A</v>
      </c>
      <c r="O2730" s="10" t="e">
        <f t="shared" si="42"/>
        <v>#N/A</v>
      </c>
      <c r="P2730" s="11" t="e">
        <f>VLOOKUP(C2730,DE_PARA!H:I,2,0)</f>
        <v>#N/A</v>
      </c>
      <c r="Q2730" s="11" t="e">
        <f>VLOOKUP(F2730,'BASE CONTATOS'!C:D,2,0)</f>
        <v>#N/A</v>
      </c>
    </row>
    <row r="2731" spans="2:17" hidden="1" x14ac:dyDescent="0.3">
      <c r="B2731">
        <f>CSV!M2730</f>
        <v>0</v>
      </c>
      <c r="C2731">
        <f>CSV!O2730</f>
        <v>0</v>
      </c>
      <c r="D2731" s="6">
        <f>CSV!P2730</f>
        <v>0</v>
      </c>
      <c r="F2731">
        <f>CSV!K2730</f>
        <v>0</v>
      </c>
      <c r="G2731">
        <f>CSV!L2730</f>
        <v>0</v>
      </c>
      <c r="H2731" t="str">
        <f>IFERROR(VLOOKUP(G2731,Sheet3!B:C,2,0),"")</f>
        <v/>
      </c>
      <c r="I2731">
        <v>4</v>
      </c>
      <c r="K2731" t="e">
        <f>VLOOKUP(G2731,Sheet3!B:E,4,0)</f>
        <v>#N/A</v>
      </c>
      <c r="O2731" s="10" t="e">
        <f t="shared" si="42"/>
        <v>#N/A</v>
      </c>
      <c r="P2731" s="11" t="e">
        <f>VLOOKUP(C2731,DE_PARA!H:I,2,0)</f>
        <v>#N/A</v>
      </c>
      <c r="Q2731" s="11" t="e">
        <f>VLOOKUP(F2731,'BASE CONTATOS'!C:D,2,0)</f>
        <v>#N/A</v>
      </c>
    </row>
    <row r="2732" spans="2:17" hidden="1" x14ac:dyDescent="0.3">
      <c r="B2732">
        <f>CSV!M2731</f>
        <v>0</v>
      </c>
      <c r="C2732">
        <f>CSV!O2731</f>
        <v>0</v>
      </c>
      <c r="D2732" s="6">
        <f>CSV!P2731</f>
        <v>0</v>
      </c>
      <c r="F2732">
        <f>CSV!K2731</f>
        <v>0</v>
      </c>
      <c r="G2732">
        <f>CSV!L2731</f>
        <v>0</v>
      </c>
      <c r="H2732" t="str">
        <f>IFERROR(VLOOKUP(G2732,Sheet3!B:C,2,0),"")</f>
        <v/>
      </c>
      <c r="I2732">
        <v>9</v>
      </c>
      <c r="K2732" t="e">
        <f>VLOOKUP(G2732,Sheet3!B:E,4,0)</f>
        <v>#N/A</v>
      </c>
      <c r="O2732" s="10" t="e">
        <f t="shared" si="42"/>
        <v>#N/A</v>
      </c>
      <c r="P2732" s="11" t="e">
        <f>VLOOKUP(C2732,DE_PARA!H:I,2,0)</f>
        <v>#N/A</v>
      </c>
      <c r="Q2732" s="11" t="e">
        <f>VLOOKUP(F2732,'BASE CONTATOS'!C:D,2,0)</f>
        <v>#N/A</v>
      </c>
    </row>
    <row r="2733" spans="2:17" hidden="1" x14ac:dyDescent="0.3">
      <c r="B2733">
        <f>CSV!M2732</f>
        <v>0</v>
      </c>
      <c r="C2733">
        <f>CSV!O2732</f>
        <v>0</v>
      </c>
      <c r="D2733" s="6">
        <f>CSV!P2732</f>
        <v>0</v>
      </c>
      <c r="F2733">
        <f>CSV!K2732</f>
        <v>0</v>
      </c>
      <c r="G2733">
        <f>CSV!L2732</f>
        <v>0</v>
      </c>
      <c r="H2733" t="str">
        <f>IFERROR(VLOOKUP(G2733,Sheet3!B:C,2,0),"")</f>
        <v/>
      </c>
      <c r="I2733">
        <v>9</v>
      </c>
      <c r="K2733" t="e">
        <f>VLOOKUP(G2733,Sheet3!B:E,4,0)</f>
        <v>#N/A</v>
      </c>
      <c r="O2733" s="10" t="e">
        <f t="shared" si="42"/>
        <v>#N/A</v>
      </c>
      <c r="P2733" s="11" t="e">
        <f>VLOOKUP(C2733,DE_PARA!H:I,2,0)</f>
        <v>#N/A</v>
      </c>
      <c r="Q2733" s="11" t="e">
        <f>VLOOKUP(F2733,'BASE CONTATOS'!C:D,2,0)</f>
        <v>#N/A</v>
      </c>
    </row>
    <row r="2734" spans="2:17" hidden="1" x14ac:dyDescent="0.3">
      <c r="B2734">
        <f>CSV!M2733</f>
        <v>0</v>
      </c>
      <c r="C2734">
        <f>CSV!O2733</f>
        <v>0</v>
      </c>
      <c r="D2734" s="6">
        <f>CSV!P2733</f>
        <v>0</v>
      </c>
      <c r="F2734">
        <f>CSV!K2733</f>
        <v>0</v>
      </c>
      <c r="G2734">
        <f>CSV!L2733</f>
        <v>0</v>
      </c>
      <c r="H2734" t="str">
        <f>IFERROR(VLOOKUP(G2734,Sheet3!B:C,2,0),"")</f>
        <v/>
      </c>
      <c r="I2734">
        <v>10</v>
      </c>
      <c r="K2734" t="e">
        <f>VLOOKUP(G2734,Sheet3!B:E,4,0)</f>
        <v>#N/A</v>
      </c>
      <c r="O2734" s="10" t="e">
        <f t="shared" si="42"/>
        <v>#N/A</v>
      </c>
      <c r="P2734" s="11" t="e">
        <f>VLOOKUP(C2734,DE_PARA!H:I,2,0)</f>
        <v>#N/A</v>
      </c>
      <c r="Q2734" s="11" t="e">
        <f>VLOOKUP(F2734,'BASE CONTATOS'!C:D,2,0)</f>
        <v>#N/A</v>
      </c>
    </row>
    <row r="2735" spans="2:17" hidden="1" x14ac:dyDescent="0.3">
      <c r="B2735">
        <f>CSV!M2734</f>
        <v>0</v>
      </c>
      <c r="C2735">
        <f>CSV!O2734</f>
        <v>0</v>
      </c>
      <c r="D2735" s="6">
        <f>CSV!P2734</f>
        <v>0</v>
      </c>
      <c r="F2735">
        <f>CSV!K2734</f>
        <v>0</v>
      </c>
      <c r="G2735">
        <f>CSV!L2734</f>
        <v>0</v>
      </c>
      <c r="H2735" t="str">
        <f>IFERROR(VLOOKUP(G2735,Sheet3!B:C,2,0),"")</f>
        <v/>
      </c>
      <c r="I2735">
        <v>2</v>
      </c>
      <c r="K2735" t="e">
        <f>VLOOKUP(G2735,Sheet3!B:E,4,0)</f>
        <v>#N/A</v>
      </c>
      <c r="O2735" s="10" t="e">
        <f t="shared" si="42"/>
        <v>#N/A</v>
      </c>
      <c r="P2735" s="11" t="e">
        <f>VLOOKUP(C2735,DE_PARA!H:I,2,0)</f>
        <v>#N/A</v>
      </c>
      <c r="Q2735" s="11" t="e">
        <f>VLOOKUP(F2735,'BASE CONTATOS'!C:D,2,0)</f>
        <v>#N/A</v>
      </c>
    </row>
    <row r="2736" spans="2:17" hidden="1" x14ac:dyDescent="0.3">
      <c r="B2736">
        <f>CSV!M2735</f>
        <v>0</v>
      </c>
      <c r="C2736">
        <f>CSV!O2735</f>
        <v>0</v>
      </c>
      <c r="D2736" s="6">
        <f>CSV!P2735</f>
        <v>0</v>
      </c>
      <c r="F2736">
        <f>CSV!K2735</f>
        <v>0</v>
      </c>
      <c r="G2736">
        <f>CSV!L2735</f>
        <v>0</v>
      </c>
      <c r="H2736" t="str">
        <f>IFERROR(VLOOKUP(G2736,Sheet3!B:C,2,0),"")</f>
        <v/>
      </c>
      <c r="I2736">
        <v>5</v>
      </c>
      <c r="K2736" t="e">
        <f>VLOOKUP(G2736,Sheet3!B:E,4,0)</f>
        <v>#N/A</v>
      </c>
      <c r="O2736" s="10" t="e">
        <f t="shared" si="42"/>
        <v>#N/A</v>
      </c>
      <c r="P2736" s="11" t="e">
        <f>VLOOKUP(C2736,DE_PARA!H:I,2,0)</f>
        <v>#N/A</v>
      </c>
      <c r="Q2736" s="11" t="e">
        <f>VLOOKUP(F2736,'BASE CONTATOS'!C:D,2,0)</f>
        <v>#N/A</v>
      </c>
    </row>
    <row r="2737" spans="2:17" hidden="1" x14ac:dyDescent="0.3">
      <c r="B2737">
        <f>CSV!M2736</f>
        <v>0</v>
      </c>
      <c r="C2737">
        <f>CSV!O2736</f>
        <v>0</v>
      </c>
      <c r="D2737" s="6">
        <f>CSV!P2736</f>
        <v>0</v>
      </c>
      <c r="F2737">
        <f>CSV!K2736</f>
        <v>0</v>
      </c>
      <c r="G2737">
        <f>CSV!L2736</f>
        <v>0</v>
      </c>
      <c r="H2737" t="str">
        <f>IFERROR(VLOOKUP(G2737,Sheet3!B:C,2,0),"")</f>
        <v/>
      </c>
      <c r="I2737">
        <v>7</v>
      </c>
      <c r="K2737" t="e">
        <f>VLOOKUP(G2737,Sheet3!B:E,4,0)</f>
        <v>#N/A</v>
      </c>
      <c r="O2737" s="10" t="e">
        <f t="shared" si="42"/>
        <v>#N/A</v>
      </c>
      <c r="P2737" s="11" t="e">
        <f>VLOOKUP(C2737,DE_PARA!H:I,2,0)</f>
        <v>#N/A</v>
      </c>
      <c r="Q2737" s="11" t="e">
        <f>VLOOKUP(F2737,'BASE CONTATOS'!C:D,2,0)</f>
        <v>#N/A</v>
      </c>
    </row>
    <row r="2738" spans="2:17" hidden="1" x14ac:dyDescent="0.3">
      <c r="B2738">
        <f>CSV!M2737</f>
        <v>0</v>
      </c>
      <c r="C2738">
        <f>CSV!O2737</f>
        <v>0</v>
      </c>
      <c r="D2738" s="6">
        <f>CSV!P2737</f>
        <v>0</v>
      </c>
      <c r="F2738">
        <f>CSV!K2737</f>
        <v>0</v>
      </c>
      <c r="G2738">
        <f>CSV!L2737</f>
        <v>0</v>
      </c>
      <c r="H2738" t="str">
        <f>IFERROR(VLOOKUP(G2738,Sheet3!B:C,2,0),"")</f>
        <v/>
      </c>
      <c r="I2738">
        <v>2</v>
      </c>
      <c r="K2738" t="e">
        <f>VLOOKUP(G2738,Sheet3!B:E,4,0)</f>
        <v>#N/A</v>
      </c>
      <c r="O2738" s="10" t="e">
        <f t="shared" si="42"/>
        <v>#N/A</v>
      </c>
      <c r="P2738" s="11" t="e">
        <f>VLOOKUP(C2738,DE_PARA!H:I,2,0)</f>
        <v>#N/A</v>
      </c>
      <c r="Q2738" s="11" t="e">
        <f>VLOOKUP(F2738,'BASE CONTATOS'!C:D,2,0)</f>
        <v>#N/A</v>
      </c>
    </row>
    <row r="2739" spans="2:17" hidden="1" x14ac:dyDescent="0.3">
      <c r="B2739">
        <f>CSV!M2738</f>
        <v>0</v>
      </c>
      <c r="C2739">
        <f>CSV!O2738</f>
        <v>0</v>
      </c>
      <c r="D2739" s="6">
        <f>CSV!P2738</f>
        <v>0</v>
      </c>
      <c r="F2739">
        <f>CSV!K2738</f>
        <v>0</v>
      </c>
      <c r="G2739">
        <f>CSV!L2738</f>
        <v>0</v>
      </c>
      <c r="H2739" t="str">
        <f>IFERROR(VLOOKUP(G2739,Sheet3!B:C,2,0),"")</f>
        <v/>
      </c>
      <c r="I2739">
        <v>6</v>
      </c>
      <c r="K2739" t="e">
        <f>VLOOKUP(G2739,Sheet3!B:E,4,0)</f>
        <v>#N/A</v>
      </c>
      <c r="O2739" s="10" t="e">
        <f t="shared" si="42"/>
        <v>#N/A</v>
      </c>
      <c r="P2739" s="11" t="e">
        <f>VLOOKUP(C2739,DE_PARA!H:I,2,0)</f>
        <v>#N/A</v>
      </c>
      <c r="Q2739" s="11" t="e">
        <f>VLOOKUP(F2739,'BASE CONTATOS'!C:D,2,0)</f>
        <v>#N/A</v>
      </c>
    </row>
    <row r="2740" spans="2:17" hidden="1" x14ac:dyDescent="0.3">
      <c r="B2740">
        <f>CSV!M2739</f>
        <v>0</v>
      </c>
      <c r="C2740">
        <f>CSV!O2739</f>
        <v>0</v>
      </c>
      <c r="D2740" s="6">
        <f>CSV!P2739</f>
        <v>0</v>
      </c>
      <c r="F2740">
        <f>CSV!K2739</f>
        <v>0</v>
      </c>
      <c r="G2740">
        <f>CSV!L2739</f>
        <v>0</v>
      </c>
      <c r="H2740" t="str">
        <f>IFERROR(VLOOKUP(G2740,Sheet3!B:C,2,0),"")</f>
        <v/>
      </c>
      <c r="I2740">
        <v>8</v>
      </c>
      <c r="K2740" t="e">
        <f>VLOOKUP(G2740,Sheet3!B:E,4,0)</f>
        <v>#N/A</v>
      </c>
      <c r="O2740" s="10" t="e">
        <f t="shared" si="42"/>
        <v>#N/A</v>
      </c>
      <c r="P2740" s="11" t="e">
        <f>VLOOKUP(C2740,DE_PARA!H:I,2,0)</f>
        <v>#N/A</v>
      </c>
      <c r="Q2740" s="11" t="e">
        <f>VLOOKUP(F2740,'BASE CONTATOS'!C:D,2,0)</f>
        <v>#N/A</v>
      </c>
    </row>
    <row r="2741" spans="2:17" hidden="1" x14ac:dyDescent="0.3">
      <c r="B2741">
        <f>CSV!M2740</f>
        <v>0</v>
      </c>
      <c r="C2741">
        <f>CSV!O2740</f>
        <v>0</v>
      </c>
      <c r="D2741" s="6">
        <f>CSV!P2740</f>
        <v>0</v>
      </c>
      <c r="F2741">
        <f>CSV!K2740</f>
        <v>0</v>
      </c>
      <c r="G2741">
        <f>CSV!L2740</f>
        <v>0</v>
      </c>
      <c r="H2741" t="str">
        <f>IFERROR(VLOOKUP(G2741,Sheet3!B:C,2,0),"")</f>
        <v/>
      </c>
      <c r="I2741">
        <v>7</v>
      </c>
      <c r="K2741" t="e">
        <f>VLOOKUP(G2741,Sheet3!B:E,4,0)</f>
        <v>#N/A</v>
      </c>
      <c r="O2741" s="10" t="e">
        <f t="shared" si="42"/>
        <v>#N/A</v>
      </c>
      <c r="P2741" s="11" t="e">
        <f>VLOOKUP(C2741,DE_PARA!H:I,2,0)</f>
        <v>#N/A</v>
      </c>
      <c r="Q2741" s="11" t="e">
        <f>VLOOKUP(F2741,'BASE CONTATOS'!C:D,2,0)</f>
        <v>#N/A</v>
      </c>
    </row>
    <row r="2742" spans="2:17" hidden="1" x14ac:dyDescent="0.3">
      <c r="B2742">
        <f>CSV!M2741</f>
        <v>0</v>
      </c>
      <c r="C2742">
        <f>CSV!O2741</f>
        <v>0</v>
      </c>
      <c r="D2742" s="6">
        <f>CSV!P2741</f>
        <v>0</v>
      </c>
      <c r="F2742">
        <f>CSV!K2741</f>
        <v>0</v>
      </c>
      <c r="G2742">
        <f>CSV!L2741</f>
        <v>0</v>
      </c>
      <c r="H2742" t="str">
        <f>IFERROR(VLOOKUP(G2742,Sheet3!B:C,2,0),"")</f>
        <v/>
      </c>
      <c r="I2742">
        <v>4</v>
      </c>
      <c r="K2742" t="e">
        <f>VLOOKUP(G2742,Sheet3!B:E,4,0)</f>
        <v>#N/A</v>
      </c>
      <c r="O2742" s="10" t="e">
        <f t="shared" si="42"/>
        <v>#N/A</v>
      </c>
      <c r="P2742" s="11" t="e">
        <f>VLOOKUP(C2742,DE_PARA!H:I,2,0)</f>
        <v>#N/A</v>
      </c>
      <c r="Q2742" s="11" t="e">
        <f>VLOOKUP(F2742,'BASE CONTATOS'!C:D,2,0)</f>
        <v>#N/A</v>
      </c>
    </row>
    <row r="2743" spans="2:17" hidden="1" x14ac:dyDescent="0.3">
      <c r="B2743">
        <f>CSV!M2742</f>
        <v>0</v>
      </c>
      <c r="C2743">
        <f>CSV!O2742</f>
        <v>0</v>
      </c>
      <c r="D2743" s="6">
        <f>CSV!P2742</f>
        <v>0</v>
      </c>
      <c r="F2743">
        <f>CSV!K2742</f>
        <v>0</v>
      </c>
      <c r="G2743">
        <f>CSV!L2742</f>
        <v>0</v>
      </c>
      <c r="H2743" t="str">
        <f>IFERROR(VLOOKUP(G2743,Sheet3!B:C,2,0),"")</f>
        <v/>
      </c>
      <c r="I2743">
        <v>4</v>
      </c>
      <c r="K2743" t="e">
        <f>VLOOKUP(G2743,Sheet3!B:E,4,0)</f>
        <v>#N/A</v>
      </c>
      <c r="O2743" s="10" t="e">
        <f t="shared" si="42"/>
        <v>#N/A</v>
      </c>
      <c r="P2743" s="11" t="e">
        <f>VLOOKUP(C2743,DE_PARA!H:I,2,0)</f>
        <v>#N/A</v>
      </c>
      <c r="Q2743" s="11" t="e">
        <f>VLOOKUP(F2743,'BASE CONTATOS'!C:D,2,0)</f>
        <v>#N/A</v>
      </c>
    </row>
    <row r="2744" spans="2:17" hidden="1" x14ac:dyDescent="0.3">
      <c r="B2744">
        <f>CSV!M2743</f>
        <v>0</v>
      </c>
      <c r="C2744">
        <f>CSV!O2743</f>
        <v>0</v>
      </c>
      <c r="D2744" s="6">
        <f>CSV!P2743</f>
        <v>0</v>
      </c>
      <c r="F2744">
        <f>CSV!K2743</f>
        <v>0</v>
      </c>
      <c r="G2744">
        <f>CSV!L2743</f>
        <v>0</v>
      </c>
      <c r="H2744" t="str">
        <f>IFERROR(VLOOKUP(G2744,Sheet3!B:C,2,0),"")</f>
        <v/>
      </c>
      <c r="I2744">
        <v>2</v>
      </c>
      <c r="K2744" t="e">
        <f>VLOOKUP(G2744,Sheet3!B:E,4,0)</f>
        <v>#N/A</v>
      </c>
      <c r="O2744" s="10" t="e">
        <f t="shared" si="42"/>
        <v>#N/A</v>
      </c>
      <c r="P2744" s="11" t="e">
        <f>VLOOKUP(C2744,DE_PARA!H:I,2,0)</f>
        <v>#N/A</v>
      </c>
      <c r="Q2744" s="11" t="e">
        <f>VLOOKUP(F2744,'BASE CONTATOS'!C:D,2,0)</f>
        <v>#N/A</v>
      </c>
    </row>
    <row r="2745" spans="2:17" hidden="1" x14ac:dyDescent="0.3">
      <c r="B2745">
        <f>CSV!M2744</f>
        <v>0</v>
      </c>
      <c r="C2745">
        <f>CSV!O2744</f>
        <v>0</v>
      </c>
      <c r="D2745" s="6">
        <f>CSV!P2744</f>
        <v>0</v>
      </c>
      <c r="F2745">
        <f>CSV!K2744</f>
        <v>0</v>
      </c>
      <c r="G2745">
        <f>CSV!L2744</f>
        <v>0</v>
      </c>
      <c r="H2745" t="str">
        <f>IFERROR(VLOOKUP(G2745,Sheet3!B:C,2,0),"")</f>
        <v/>
      </c>
      <c r="I2745">
        <v>3</v>
      </c>
      <c r="K2745" t="e">
        <f>VLOOKUP(G2745,Sheet3!B:E,4,0)</f>
        <v>#N/A</v>
      </c>
      <c r="O2745" s="10" t="e">
        <f t="shared" si="42"/>
        <v>#N/A</v>
      </c>
      <c r="P2745" s="11" t="e">
        <f>VLOOKUP(C2745,DE_PARA!H:I,2,0)</f>
        <v>#N/A</v>
      </c>
      <c r="Q2745" s="11" t="e">
        <f>VLOOKUP(F2745,'BASE CONTATOS'!C:D,2,0)</f>
        <v>#N/A</v>
      </c>
    </row>
    <row r="2746" spans="2:17" hidden="1" x14ac:dyDescent="0.3">
      <c r="B2746">
        <f>CSV!M2745</f>
        <v>0</v>
      </c>
      <c r="C2746">
        <f>CSV!O2745</f>
        <v>0</v>
      </c>
      <c r="D2746" s="6">
        <f>CSV!P2745</f>
        <v>0</v>
      </c>
      <c r="F2746">
        <f>CSV!K2745</f>
        <v>0</v>
      </c>
      <c r="G2746">
        <f>CSV!L2745</f>
        <v>0</v>
      </c>
      <c r="H2746" t="str">
        <f>IFERROR(VLOOKUP(G2746,Sheet3!B:C,2,0),"")</f>
        <v/>
      </c>
      <c r="I2746">
        <v>8</v>
      </c>
      <c r="K2746" t="e">
        <f>VLOOKUP(G2746,Sheet3!B:E,4,0)</f>
        <v>#N/A</v>
      </c>
      <c r="O2746" s="10" t="e">
        <f t="shared" si="42"/>
        <v>#N/A</v>
      </c>
      <c r="P2746" s="11" t="e">
        <f>VLOOKUP(C2746,DE_PARA!H:I,2,0)</f>
        <v>#N/A</v>
      </c>
      <c r="Q2746" s="11" t="e">
        <f>VLOOKUP(F2746,'BASE CONTATOS'!C:D,2,0)</f>
        <v>#N/A</v>
      </c>
    </row>
    <row r="2747" spans="2:17" hidden="1" x14ac:dyDescent="0.3">
      <c r="B2747">
        <f>CSV!M2746</f>
        <v>0</v>
      </c>
      <c r="C2747">
        <f>CSV!O2746</f>
        <v>0</v>
      </c>
      <c r="D2747" s="6">
        <f>CSV!P2746</f>
        <v>0</v>
      </c>
      <c r="F2747">
        <f>CSV!K2746</f>
        <v>0</v>
      </c>
      <c r="G2747">
        <f>CSV!L2746</f>
        <v>0</v>
      </c>
      <c r="H2747" t="str">
        <f>IFERROR(VLOOKUP(G2747,Sheet3!B:C,2,0),"")</f>
        <v/>
      </c>
      <c r="I2747">
        <v>3</v>
      </c>
      <c r="K2747" t="e">
        <f>VLOOKUP(G2747,Sheet3!B:E,4,0)</f>
        <v>#N/A</v>
      </c>
      <c r="O2747" s="10" t="e">
        <f t="shared" si="42"/>
        <v>#N/A</v>
      </c>
      <c r="P2747" s="11" t="e">
        <f>VLOOKUP(C2747,DE_PARA!H:I,2,0)</f>
        <v>#N/A</v>
      </c>
      <c r="Q2747" s="11" t="e">
        <f>VLOOKUP(F2747,'BASE CONTATOS'!C:D,2,0)</f>
        <v>#N/A</v>
      </c>
    </row>
    <row r="2748" spans="2:17" hidden="1" x14ac:dyDescent="0.3">
      <c r="B2748">
        <f>CSV!M2747</f>
        <v>0</v>
      </c>
      <c r="C2748">
        <f>CSV!O2747</f>
        <v>0</v>
      </c>
      <c r="D2748" s="6">
        <f>CSV!P2747</f>
        <v>0</v>
      </c>
      <c r="F2748">
        <f>CSV!K2747</f>
        <v>0</v>
      </c>
      <c r="G2748">
        <f>CSV!L2747</f>
        <v>0</v>
      </c>
      <c r="H2748" t="str">
        <f>IFERROR(VLOOKUP(G2748,Sheet3!B:C,2,0),"")</f>
        <v/>
      </c>
      <c r="I2748">
        <v>3</v>
      </c>
      <c r="K2748" t="e">
        <f>VLOOKUP(G2748,Sheet3!B:E,4,0)</f>
        <v>#N/A</v>
      </c>
      <c r="O2748" s="10" t="e">
        <f t="shared" si="42"/>
        <v>#N/A</v>
      </c>
      <c r="P2748" s="11" t="e">
        <f>VLOOKUP(C2748,DE_PARA!H:I,2,0)</f>
        <v>#N/A</v>
      </c>
      <c r="Q2748" s="11" t="e">
        <f>VLOOKUP(F2748,'BASE CONTATOS'!C:D,2,0)</f>
        <v>#N/A</v>
      </c>
    </row>
    <row r="2749" spans="2:17" hidden="1" x14ac:dyDescent="0.3">
      <c r="B2749">
        <f>CSV!M2748</f>
        <v>0</v>
      </c>
      <c r="C2749">
        <f>CSV!O2748</f>
        <v>0</v>
      </c>
      <c r="D2749" s="6">
        <f>CSV!P2748</f>
        <v>0</v>
      </c>
      <c r="F2749">
        <f>CSV!K2748</f>
        <v>0</v>
      </c>
      <c r="G2749">
        <f>CSV!L2748</f>
        <v>0</v>
      </c>
      <c r="H2749" t="str">
        <f>IFERROR(VLOOKUP(G2749,Sheet3!B:C,2,0),"")</f>
        <v/>
      </c>
      <c r="I2749">
        <v>1</v>
      </c>
      <c r="K2749" t="e">
        <f>VLOOKUP(G2749,Sheet3!B:E,4,0)</f>
        <v>#N/A</v>
      </c>
      <c r="O2749" s="10" t="e">
        <f t="shared" si="42"/>
        <v>#N/A</v>
      </c>
      <c r="P2749" s="11" t="e">
        <f>VLOOKUP(C2749,DE_PARA!H:I,2,0)</f>
        <v>#N/A</v>
      </c>
      <c r="Q2749" s="11" t="e">
        <f>VLOOKUP(F2749,'BASE CONTATOS'!C:D,2,0)</f>
        <v>#N/A</v>
      </c>
    </row>
    <row r="2750" spans="2:17" hidden="1" x14ac:dyDescent="0.3">
      <c r="B2750">
        <f>CSV!M2749</f>
        <v>0</v>
      </c>
      <c r="C2750">
        <f>CSV!O2749</f>
        <v>0</v>
      </c>
      <c r="D2750" s="6">
        <f>CSV!P2749</f>
        <v>0</v>
      </c>
      <c r="F2750">
        <f>CSV!K2749</f>
        <v>0</v>
      </c>
      <c r="G2750">
        <f>CSV!L2749</f>
        <v>0</v>
      </c>
      <c r="H2750" t="str">
        <f>IFERROR(VLOOKUP(G2750,Sheet3!B:C,2,0),"")</f>
        <v/>
      </c>
      <c r="I2750">
        <v>1</v>
      </c>
      <c r="K2750" t="e">
        <f>VLOOKUP(G2750,Sheet3!B:E,4,0)</f>
        <v>#N/A</v>
      </c>
      <c r="O2750" s="10" t="e">
        <f t="shared" si="42"/>
        <v>#N/A</v>
      </c>
      <c r="P2750" s="11" t="e">
        <f>VLOOKUP(C2750,DE_PARA!H:I,2,0)</f>
        <v>#N/A</v>
      </c>
      <c r="Q2750" s="11" t="e">
        <f>VLOOKUP(F2750,'BASE CONTATOS'!C:D,2,0)</f>
        <v>#N/A</v>
      </c>
    </row>
    <row r="2751" spans="2:17" hidden="1" x14ac:dyDescent="0.3">
      <c r="B2751">
        <f>CSV!M2750</f>
        <v>0</v>
      </c>
      <c r="C2751">
        <f>CSV!O2750</f>
        <v>0</v>
      </c>
      <c r="D2751" s="6">
        <f>CSV!P2750</f>
        <v>0</v>
      </c>
      <c r="F2751">
        <f>CSV!K2750</f>
        <v>0</v>
      </c>
      <c r="G2751">
        <f>CSV!L2750</f>
        <v>0</v>
      </c>
      <c r="H2751" t="str">
        <f>IFERROR(VLOOKUP(G2751,Sheet3!B:C,2,0),"")</f>
        <v/>
      </c>
      <c r="I2751">
        <v>2</v>
      </c>
      <c r="K2751" t="e">
        <f>VLOOKUP(G2751,Sheet3!B:E,4,0)</f>
        <v>#N/A</v>
      </c>
      <c r="O2751" s="10" t="e">
        <f t="shared" si="42"/>
        <v>#N/A</v>
      </c>
      <c r="P2751" s="11" t="e">
        <f>VLOOKUP(C2751,DE_PARA!H:I,2,0)</f>
        <v>#N/A</v>
      </c>
      <c r="Q2751" s="11" t="e">
        <f>VLOOKUP(F2751,'BASE CONTATOS'!C:D,2,0)</f>
        <v>#N/A</v>
      </c>
    </row>
    <row r="2752" spans="2:17" hidden="1" x14ac:dyDescent="0.3">
      <c r="B2752">
        <f>CSV!M2751</f>
        <v>0</v>
      </c>
      <c r="C2752">
        <f>CSV!O2751</f>
        <v>0</v>
      </c>
      <c r="D2752" s="6">
        <f>CSV!P2751</f>
        <v>0</v>
      </c>
      <c r="F2752">
        <f>CSV!K2751</f>
        <v>0</v>
      </c>
      <c r="G2752">
        <f>CSV!L2751</f>
        <v>0</v>
      </c>
      <c r="H2752" t="str">
        <f>IFERROR(VLOOKUP(G2752,Sheet3!B:C,2,0),"")</f>
        <v/>
      </c>
      <c r="I2752">
        <v>1</v>
      </c>
      <c r="K2752" t="e">
        <f>VLOOKUP(G2752,Sheet3!B:E,4,0)</f>
        <v>#N/A</v>
      </c>
      <c r="O2752" s="10" t="e">
        <f t="shared" si="42"/>
        <v>#N/A</v>
      </c>
      <c r="P2752" s="11" t="e">
        <f>VLOOKUP(C2752,DE_PARA!H:I,2,0)</f>
        <v>#N/A</v>
      </c>
      <c r="Q2752" s="11" t="e">
        <f>VLOOKUP(F2752,'BASE CONTATOS'!C:D,2,0)</f>
        <v>#N/A</v>
      </c>
    </row>
    <row r="2753" spans="2:17" hidden="1" x14ac:dyDescent="0.3">
      <c r="B2753">
        <f>CSV!M2752</f>
        <v>0</v>
      </c>
      <c r="C2753">
        <f>CSV!O2752</f>
        <v>0</v>
      </c>
      <c r="D2753" s="6">
        <f>CSV!P2752</f>
        <v>0</v>
      </c>
      <c r="F2753">
        <f>CSV!K2752</f>
        <v>0</v>
      </c>
      <c r="G2753">
        <f>CSV!L2752</f>
        <v>0</v>
      </c>
      <c r="H2753" t="str">
        <f>IFERROR(VLOOKUP(G2753,Sheet3!B:C,2,0),"")</f>
        <v/>
      </c>
      <c r="I2753">
        <v>8</v>
      </c>
      <c r="K2753" t="e">
        <f>VLOOKUP(G2753,Sheet3!B:E,4,0)</f>
        <v>#N/A</v>
      </c>
      <c r="O2753" s="10" t="e">
        <f t="shared" si="42"/>
        <v>#N/A</v>
      </c>
      <c r="P2753" s="11" t="e">
        <f>VLOOKUP(C2753,DE_PARA!H:I,2,0)</f>
        <v>#N/A</v>
      </c>
      <c r="Q2753" s="11" t="e">
        <f>VLOOKUP(F2753,'BASE CONTATOS'!C:D,2,0)</f>
        <v>#N/A</v>
      </c>
    </row>
    <row r="2754" spans="2:17" hidden="1" x14ac:dyDescent="0.3">
      <c r="B2754">
        <f>CSV!M2753</f>
        <v>0</v>
      </c>
      <c r="C2754">
        <f>CSV!O2753</f>
        <v>0</v>
      </c>
      <c r="D2754" s="6">
        <f>CSV!P2753</f>
        <v>0</v>
      </c>
      <c r="F2754">
        <f>CSV!K2753</f>
        <v>0</v>
      </c>
      <c r="G2754">
        <f>CSV!L2753</f>
        <v>0</v>
      </c>
      <c r="H2754" t="str">
        <f>IFERROR(VLOOKUP(G2754,Sheet3!B:C,2,0),"")</f>
        <v/>
      </c>
      <c r="I2754">
        <v>1</v>
      </c>
      <c r="K2754" t="e">
        <f>VLOOKUP(G2754,Sheet3!B:E,4,0)</f>
        <v>#N/A</v>
      </c>
      <c r="O2754" s="10" t="e">
        <f t="shared" si="42"/>
        <v>#N/A</v>
      </c>
      <c r="P2754" s="11" t="e">
        <f>VLOOKUP(C2754,DE_PARA!H:I,2,0)</f>
        <v>#N/A</v>
      </c>
      <c r="Q2754" s="11" t="e">
        <f>VLOOKUP(F2754,'BASE CONTATOS'!C:D,2,0)</f>
        <v>#N/A</v>
      </c>
    </row>
    <row r="2755" spans="2:17" hidden="1" x14ac:dyDescent="0.3">
      <c r="B2755">
        <f>CSV!M2754</f>
        <v>0</v>
      </c>
      <c r="C2755">
        <f>CSV!O2754</f>
        <v>0</v>
      </c>
      <c r="D2755" s="6">
        <f>CSV!P2754</f>
        <v>0</v>
      </c>
      <c r="F2755">
        <f>CSV!K2754</f>
        <v>0</v>
      </c>
      <c r="G2755">
        <f>CSV!L2754</f>
        <v>0</v>
      </c>
      <c r="H2755" t="str">
        <f>IFERROR(VLOOKUP(G2755,Sheet3!B:C,2,0),"")</f>
        <v/>
      </c>
      <c r="I2755">
        <v>10</v>
      </c>
      <c r="K2755" t="e">
        <f>VLOOKUP(G2755,Sheet3!B:E,4,0)</f>
        <v>#N/A</v>
      </c>
      <c r="O2755" s="10" t="e">
        <f t="shared" ref="O2755:O2818" si="43">IF(K2755&gt;0,K2755,"PENDENTE")</f>
        <v>#N/A</v>
      </c>
      <c r="P2755" s="11" t="e">
        <f>VLOOKUP(C2755,DE_PARA!H:I,2,0)</f>
        <v>#N/A</v>
      </c>
      <c r="Q2755" s="11" t="e">
        <f>VLOOKUP(F2755,'BASE CONTATOS'!C:D,2,0)</f>
        <v>#N/A</v>
      </c>
    </row>
    <row r="2756" spans="2:17" hidden="1" x14ac:dyDescent="0.3">
      <c r="B2756">
        <f>CSV!M2755</f>
        <v>0</v>
      </c>
      <c r="C2756">
        <f>CSV!O2755</f>
        <v>0</v>
      </c>
      <c r="D2756" s="6">
        <f>CSV!P2755</f>
        <v>0</v>
      </c>
      <c r="F2756">
        <f>CSV!K2755</f>
        <v>0</v>
      </c>
      <c r="G2756">
        <f>CSV!L2755</f>
        <v>0</v>
      </c>
      <c r="H2756" t="str">
        <f>IFERROR(VLOOKUP(G2756,Sheet3!B:C,2,0),"")</f>
        <v/>
      </c>
      <c r="I2756">
        <v>7</v>
      </c>
      <c r="K2756" t="e">
        <f>VLOOKUP(G2756,Sheet3!B:E,4,0)</f>
        <v>#N/A</v>
      </c>
      <c r="O2756" s="10" t="e">
        <f t="shared" si="43"/>
        <v>#N/A</v>
      </c>
      <c r="P2756" s="11" t="e">
        <f>VLOOKUP(C2756,DE_PARA!H:I,2,0)</f>
        <v>#N/A</v>
      </c>
      <c r="Q2756" s="11" t="e">
        <f>VLOOKUP(F2756,'BASE CONTATOS'!C:D,2,0)</f>
        <v>#N/A</v>
      </c>
    </row>
    <row r="2757" spans="2:17" hidden="1" x14ac:dyDescent="0.3">
      <c r="B2757">
        <f>CSV!M2756</f>
        <v>0</v>
      </c>
      <c r="C2757">
        <f>CSV!O2756</f>
        <v>0</v>
      </c>
      <c r="D2757" s="6">
        <f>CSV!P2756</f>
        <v>0</v>
      </c>
      <c r="F2757">
        <f>CSV!K2756</f>
        <v>0</v>
      </c>
      <c r="G2757">
        <f>CSV!L2756</f>
        <v>0</v>
      </c>
      <c r="H2757" t="str">
        <f>IFERROR(VLOOKUP(G2757,Sheet3!B:C,2,0),"")</f>
        <v/>
      </c>
      <c r="I2757">
        <v>4</v>
      </c>
      <c r="K2757" t="e">
        <f>VLOOKUP(G2757,Sheet3!B:E,4,0)</f>
        <v>#N/A</v>
      </c>
      <c r="O2757" s="10" t="e">
        <f t="shared" si="43"/>
        <v>#N/A</v>
      </c>
      <c r="P2757" s="11" t="e">
        <f>VLOOKUP(C2757,DE_PARA!H:I,2,0)</f>
        <v>#N/A</v>
      </c>
      <c r="Q2757" s="11" t="e">
        <f>VLOOKUP(F2757,'BASE CONTATOS'!C:D,2,0)</f>
        <v>#N/A</v>
      </c>
    </row>
    <row r="2758" spans="2:17" hidden="1" x14ac:dyDescent="0.3">
      <c r="B2758">
        <f>CSV!M2757</f>
        <v>0</v>
      </c>
      <c r="C2758">
        <f>CSV!O2757</f>
        <v>0</v>
      </c>
      <c r="D2758" s="6">
        <f>CSV!P2757</f>
        <v>0</v>
      </c>
      <c r="F2758">
        <f>CSV!K2757</f>
        <v>0</v>
      </c>
      <c r="G2758">
        <f>CSV!L2757</f>
        <v>0</v>
      </c>
      <c r="H2758" t="str">
        <f>IFERROR(VLOOKUP(G2758,Sheet3!B:C,2,0),"")</f>
        <v/>
      </c>
      <c r="I2758">
        <v>3</v>
      </c>
      <c r="K2758" t="e">
        <f>VLOOKUP(G2758,Sheet3!B:E,4,0)</f>
        <v>#N/A</v>
      </c>
      <c r="O2758" s="10" t="e">
        <f t="shared" si="43"/>
        <v>#N/A</v>
      </c>
      <c r="P2758" s="11" t="e">
        <f>VLOOKUP(C2758,DE_PARA!H:I,2,0)</f>
        <v>#N/A</v>
      </c>
      <c r="Q2758" s="11" t="e">
        <f>VLOOKUP(F2758,'BASE CONTATOS'!C:D,2,0)</f>
        <v>#N/A</v>
      </c>
    </row>
    <row r="2759" spans="2:17" hidden="1" x14ac:dyDescent="0.3">
      <c r="B2759">
        <f>CSV!M2758</f>
        <v>0</v>
      </c>
      <c r="C2759">
        <f>CSV!O2758</f>
        <v>0</v>
      </c>
      <c r="D2759" s="6">
        <f>CSV!P2758</f>
        <v>0</v>
      </c>
      <c r="F2759">
        <f>CSV!K2758</f>
        <v>0</v>
      </c>
      <c r="G2759">
        <f>CSV!L2758</f>
        <v>0</v>
      </c>
      <c r="H2759" t="str">
        <f>IFERROR(VLOOKUP(G2759,Sheet3!B:C,2,0),"")</f>
        <v/>
      </c>
      <c r="I2759">
        <v>6</v>
      </c>
      <c r="K2759" t="e">
        <f>VLOOKUP(G2759,Sheet3!B:E,4,0)</f>
        <v>#N/A</v>
      </c>
      <c r="O2759" s="10" t="e">
        <f t="shared" si="43"/>
        <v>#N/A</v>
      </c>
      <c r="P2759" s="11" t="e">
        <f>VLOOKUP(C2759,DE_PARA!H:I,2,0)</f>
        <v>#N/A</v>
      </c>
      <c r="Q2759" s="11" t="e">
        <f>VLOOKUP(F2759,'BASE CONTATOS'!C:D,2,0)</f>
        <v>#N/A</v>
      </c>
    </row>
    <row r="2760" spans="2:17" hidden="1" x14ac:dyDescent="0.3">
      <c r="B2760">
        <f>CSV!M2759</f>
        <v>0</v>
      </c>
      <c r="C2760">
        <f>CSV!O2759</f>
        <v>0</v>
      </c>
      <c r="D2760" s="6">
        <f>CSV!P2759</f>
        <v>0</v>
      </c>
      <c r="F2760">
        <f>CSV!K2759</f>
        <v>0</v>
      </c>
      <c r="G2760">
        <f>CSV!L2759</f>
        <v>0</v>
      </c>
      <c r="H2760" t="str">
        <f>IFERROR(VLOOKUP(G2760,Sheet3!B:C,2,0),"")</f>
        <v/>
      </c>
      <c r="I2760">
        <v>4</v>
      </c>
      <c r="K2760" t="e">
        <f>VLOOKUP(G2760,Sheet3!B:E,4,0)</f>
        <v>#N/A</v>
      </c>
      <c r="O2760" s="10" t="e">
        <f t="shared" si="43"/>
        <v>#N/A</v>
      </c>
      <c r="P2760" s="11" t="e">
        <f>VLOOKUP(C2760,DE_PARA!H:I,2,0)</f>
        <v>#N/A</v>
      </c>
      <c r="Q2760" s="11" t="e">
        <f>VLOOKUP(F2760,'BASE CONTATOS'!C:D,2,0)</f>
        <v>#N/A</v>
      </c>
    </row>
    <row r="2761" spans="2:17" hidden="1" x14ac:dyDescent="0.3">
      <c r="B2761">
        <f>CSV!M2760</f>
        <v>0</v>
      </c>
      <c r="C2761">
        <f>CSV!O2760</f>
        <v>0</v>
      </c>
      <c r="D2761" s="6">
        <f>CSV!P2760</f>
        <v>0</v>
      </c>
      <c r="F2761">
        <f>CSV!K2760</f>
        <v>0</v>
      </c>
      <c r="G2761">
        <f>CSV!L2760</f>
        <v>0</v>
      </c>
      <c r="H2761" t="str">
        <f>IFERROR(VLOOKUP(G2761,Sheet3!B:C,2,0),"")</f>
        <v/>
      </c>
      <c r="I2761">
        <v>9</v>
      </c>
      <c r="K2761" t="e">
        <f>VLOOKUP(G2761,Sheet3!B:E,4,0)</f>
        <v>#N/A</v>
      </c>
      <c r="O2761" s="10" t="e">
        <f t="shared" si="43"/>
        <v>#N/A</v>
      </c>
      <c r="P2761" s="11" t="e">
        <f>VLOOKUP(C2761,DE_PARA!H:I,2,0)</f>
        <v>#N/A</v>
      </c>
      <c r="Q2761" s="11" t="e">
        <f>VLOOKUP(F2761,'BASE CONTATOS'!C:D,2,0)</f>
        <v>#N/A</v>
      </c>
    </row>
    <row r="2762" spans="2:17" hidden="1" x14ac:dyDescent="0.3">
      <c r="B2762">
        <f>CSV!M2761</f>
        <v>0</v>
      </c>
      <c r="C2762">
        <f>CSV!O2761</f>
        <v>0</v>
      </c>
      <c r="D2762" s="6">
        <f>CSV!P2761</f>
        <v>0</v>
      </c>
      <c r="F2762">
        <f>CSV!K2761</f>
        <v>0</v>
      </c>
      <c r="G2762">
        <f>CSV!L2761</f>
        <v>0</v>
      </c>
      <c r="H2762" t="str">
        <f>IFERROR(VLOOKUP(G2762,Sheet3!B:C,2,0),"")</f>
        <v/>
      </c>
      <c r="I2762">
        <v>9</v>
      </c>
      <c r="K2762" t="e">
        <f>VLOOKUP(G2762,Sheet3!B:E,4,0)</f>
        <v>#N/A</v>
      </c>
      <c r="O2762" s="10" t="e">
        <f t="shared" si="43"/>
        <v>#N/A</v>
      </c>
      <c r="P2762" s="11" t="e">
        <f>VLOOKUP(C2762,DE_PARA!H:I,2,0)</f>
        <v>#N/A</v>
      </c>
      <c r="Q2762" s="11" t="e">
        <f>VLOOKUP(F2762,'BASE CONTATOS'!C:D,2,0)</f>
        <v>#N/A</v>
      </c>
    </row>
    <row r="2763" spans="2:17" hidden="1" x14ac:dyDescent="0.3">
      <c r="B2763">
        <f>CSV!M2762</f>
        <v>0</v>
      </c>
      <c r="C2763">
        <f>CSV!O2762</f>
        <v>0</v>
      </c>
      <c r="D2763" s="6">
        <f>CSV!P2762</f>
        <v>0</v>
      </c>
      <c r="F2763">
        <f>CSV!K2762</f>
        <v>0</v>
      </c>
      <c r="G2763">
        <f>CSV!L2762</f>
        <v>0</v>
      </c>
      <c r="H2763" t="str">
        <f>IFERROR(VLOOKUP(G2763,Sheet3!B:C,2,0),"")</f>
        <v/>
      </c>
      <c r="I2763">
        <v>5</v>
      </c>
      <c r="K2763" t="e">
        <f>VLOOKUP(G2763,Sheet3!B:E,4,0)</f>
        <v>#N/A</v>
      </c>
      <c r="O2763" s="10" t="e">
        <f t="shared" si="43"/>
        <v>#N/A</v>
      </c>
      <c r="P2763" s="11" t="e">
        <f>VLOOKUP(C2763,DE_PARA!H:I,2,0)</f>
        <v>#N/A</v>
      </c>
      <c r="Q2763" s="11" t="e">
        <f>VLOOKUP(F2763,'BASE CONTATOS'!C:D,2,0)</f>
        <v>#N/A</v>
      </c>
    </row>
    <row r="2764" spans="2:17" hidden="1" x14ac:dyDescent="0.3">
      <c r="B2764">
        <f>CSV!M2763</f>
        <v>0</v>
      </c>
      <c r="C2764">
        <f>CSV!O2763</f>
        <v>0</v>
      </c>
      <c r="D2764" s="6">
        <f>CSV!P2763</f>
        <v>0</v>
      </c>
      <c r="F2764">
        <f>CSV!K2763</f>
        <v>0</v>
      </c>
      <c r="G2764">
        <f>CSV!L2763</f>
        <v>0</v>
      </c>
      <c r="H2764" t="str">
        <f>IFERROR(VLOOKUP(G2764,Sheet3!B:C,2,0),"")</f>
        <v/>
      </c>
      <c r="I2764">
        <v>1</v>
      </c>
      <c r="K2764" t="e">
        <f>VLOOKUP(G2764,Sheet3!B:E,4,0)</f>
        <v>#N/A</v>
      </c>
      <c r="O2764" s="10" t="e">
        <f t="shared" si="43"/>
        <v>#N/A</v>
      </c>
      <c r="P2764" s="11" t="e">
        <f>VLOOKUP(C2764,DE_PARA!H:I,2,0)</f>
        <v>#N/A</v>
      </c>
      <c r="Q2764" s="11" t="e">
        <f>VLOOKUP(F2764,'BASE CONTATOS'!C:D,2,0)</f>
        <v>#N/A</v>
      </c>
    </row>
    <row r="2765" spans="2:17" hidden="1" x14ac:dyDescent="0.3">
      <c r="B2765">
        <f>CSV!M2764</f>
        <v>0</v>
      </c>
      <c r="C2765">
        <f>CSV!O2764</f>
        <v>0</v>
      </c>
      <c r="D2765" s="6">
        <f>CSV!P2764</f>
        <v>0</v>
      </c>
      <c r="F2765">
        <f>CSV!K2764</f>
        <v>0</v>
      </c>
      <c r="G2765">
        <f>CSV!L2764</f>
        <v>0</v>
      </c>
      <c r="H2765" t="str">
        <f>IFERROR(VLOOKUP(G2765,Sheet3!B:C,2,0),"")</f>
        <v/>
      </c>
      <c r="I2765">
        <v>9</v>
      </c>
      <c r="K2765" t="e">
        <f>VLOOKUP(G2765,Sheet3!B:E,4,0)</f>
        <v>#N/A</v>
      </c>
      <c r="O2765" s="10" t="e">
        <f t="shared" si="43"/>
        <v>#N/A</v>
      </c>
      <c r="P2765" s="11" t="e">
        <f>VLOOKUP(C2765,DE_PARA!H:I,2,0)</f>
        <v>#N/A</v>
      </c>
      <c r="Q2765" s="11" t="e">
        <f>VLOOKUP(F2765,'BASE CONTATOS'!C:D,2,0)</f>
        <v>#N/A</v>
      </c>
    </row>
    <row r="2766" spans="2:17" hidden="1" x14ac:dyDescent="0.3">
      <c r="B2766">
        <f>CSV!M2765</f>
        <v>0</v>
      </c>
      <c r="C2766">
        <f>CSV!O2765</f>
        <v>0</v>
      </c>
      <c r="D2766" s="6">
        <f>CSV!P2765</f>
        <v>0</v>
      </c>
      <c r="F2766">
        <f>CSV!K2765</f>
        <v>0</v>
      </c>
      <c r="G2766">
        <f>CSV!L2765</f>
        <v>0</v>
      </c>
      <c r="H2766" t="str">
        <f>IFERROR(VLOOKUP(G2766,Sheet3!B:C,2,0),"")</f>
        <v/>
      </c>
      <c r="I2766">
        <v>9</v>
      </c>
      <c r="K2766" t="e">
        <f>VLOOKUP(G2766,Sheet3!B:E,4,0)</f>
        <v>#N/A</v>
      </c>
      <c r="O2766" s="10" t="e">
        <f t="shared" si="43"/>
        <v>#N/A</v>
      </c>
      <c r="P2766" s="11" t="e">
        <f>VLOOKUP(C2766,DE_PARA!H:I,2,0)</f>
        <v>#N/A</v>
      </c>
      <c r="Q2766" s="11" t="e">
        <f>VLOOKUP(F2766,'BASE CONTATOS'!C:D,2,0)</f>
        <v>#N/A</v>
      </c>
    </row>
    <row r="2767" spans="2:17" hidden="1" x14ac:dyDescent="0.3">
      <c r="B2767">
        <f>CSV!M2766</f>
        <v>0</v>
      </c>
      <c r="C2767">
        <f>CSV!O2766</f>
        <v>0</v>
      </c>
      <c r="D2767" s="6">
        <f>CSV!P2766</f>
        <v>0</v>
      </c>
      <c r="F2767">
        <f>CSV!K2766</f>
        <v>0</v>
      </c>
      <c r="G2767">
        <f>CSV!L2766</f>
        <v>0</v>
      </c>
      <c r="H2767" t="str">
        <f>IFERROR(VLOOKUP(G2767,Sheet3!B:C,2,0),"")</f>
        <v/>
      </c>
      <c r="I2767">
        <v>8</v>
      </c>
      <c r="K2767" t="e">
        <f>VLOOKUP(G2767,Sheet3!B:E,4,0)</f>
        <v>#N/A</v>
      </c>
      <c r="O2767" s="10" t="e">
        <f t="shared" si="43"/>
        <v>#N/A</v>
      </c>
      <c r="P2767" s="11" t="e">
        <f>VLOOKUP(C2767,DE_PARA!H:I,2,0)</f>
        <v>#N/A</v>
      </c>
      <c r="Q2767" s="11" t="e">
        <f>VLOOKUP(F2767,'BASE CONTATOS'!C:D,2,0)</f>
        <v>#N/A</v>
      </c>
    </row>
    <row r="2768" spans="2:17" hidden="1" x14ac:dyDescent="0.3">
      <c r="B2768">
        <f>CSV!M2767</f>
        <v>0</v>
      </c>
      <c r="C2768">
        <f>CSV!O2767</f>
        <v>0</v>
      </c>
      <c r="D2768" s="6">
        <f>CSV!P2767</f>
        <v>0</v>
      </c>
      <c r="F2768">
        <f>CSV!K2767</f>
        <v>0</v>
      </c>
      <c r="G2768">
        <f>CSV!L2767</f>
        <v>0</v>
      </c>
      <c r="H2768" t="str">
        <f>IFERROR(VLOOKUP(G2768,Sheet3!B:C,2,0),"")</f>
        <v/>
      </c>
      <c r="I2768">
        <v>1</v>
      </c>
      <c r="K2768" t="e">
        <f>VLOOKUP(G2768,Sheet3!B:E,4,0)</f>
        <v>#N/A</v>
      </c>
      <c r="O2768" s="10" t="e">
        <f t="shared" si="43"/>
        <v>#N/A</v>
      </c>
      <c r="P2768" s="11" t="e">
        <f>VLOOKUP(C2768,DE_PARA!H:I,2,0)</f>
        <v>#N/A</v>
      </c>
      <c r="Q2768" s="11" t="e">
        <f>VLOOKUP(F2768,'BASE CONTATOS'!C:D,2,0)</f>
        <v>#N/A</v>
      </c>
    </row>
    <row r="2769" spans="2:17" hidden="1" x14ac:dyDescent="0.3">
      <c r="B2769">
        <f>CSV!M2768</f>
        <v>0</v>
      </c>
      <c r="C2769">
        <f>CSV!O2768</f>
        <v>0</v>
      </c>
      <c r="D2769" s="6">
        <f>CSV!P2768</f>
        <v>0</v>
      </c>
      <c r="F2769">
        <f>CSV!K2768</f>
        <v>0</v>
      </c>
      <c r="G2769">
        <f>CSV!L2768</f>
        <v>0</v>
      </c>
      <c r="H2769" t="str">
        <f>IFERROR(VLOOKUP(G2769,Sheet3!B:C,2,0),"")</f>
        <v/>
      </c>
      <c r="I2769">
        <v>2</v>
      </c>
      <c r="K2769" t="e">
        <f>VLOOKUP(G2769,Sheet3!B:E,4,0)</f>
        <v>#N/A</v>
      </c>
      <c r="O2769" s="10" t="e">
        <f t="shared" si="43"/>
        <v>#N/A</v>
      </c>
      <c r="P2769" s="11" t="e">
        <f>VLOOKUP(C2769,DE_PARA!H:I,2,0)</f>
        <v>#N/A</v>
      </c>
      <c r="Q2769" s="11" t="e">
        <f>VLOOKUP(F2769,'BASE CONTATOS'!C:D,2,0)</f>
        <v>#N/A</v>
      </c>
    </row>
    <row r="2770" spans="2:17" hidden="1" x14ac:dyDescent="0.3">
      <c r="B2770">
        <f>CSV!M2769</f>
        <v>0</v>
      </c>
      <c r="C2770">
        <f>CSV!O2769</f>
        <v>0</v>
      </c>
      <c r="D2770" s="6">
        <f>CSV!P2769</f>
        <v>0</v>
      </c>
      <c r="F2770">
        <f>CSV!K2769</f>
        <v>0</v>
      </c>
      <c r="G2770">
        <f>CSV!L2769</f>
        <v>0</v>
      </c>
      <c r="H2770" t="str">
        <f>IFERROR(VLOOKUP(G2770,Sheet3!B:C,2,0),"")</f>
        <v/>
      </c>
      <c r="I2770">
        <v>8</v>
      </c>
      <c r="K2770" t="e">
        <f>VLOOKUP(G2770,Sheet3!B:E,4,0)</f>
        <v>#N/A</v>
      </c>
      <c r="O2770" s="10" t="e">
        <f t="shared" si="43"/>
        <v>#N/A</v>
      </c>
      <c r="P2770" s="11" t="e">
        <f>VLOOKUP(C2770,DE_PARA!H:I,2,0)</f>
        <v>#N/A</v>
      </c>
      <c r="Q2770" s="11" t="e">
        <f>VLOOKUP(F2770,'BASE CONTATOS'!C:D,2,0)</f>
        <v>#N/A</v>
      </c>
    </row>
    <row r="2771" spans="2:17" hidden="1" x14ac:dyDescent="0.3">
      <c r="B2771">
        <f>CSV!M2770</f>
        <v>0</v>
      </c>
      <c r="C2771">
        <f>CSV!O2770</f>
        <v>0</v>
      </c>
      <c r="D2771" s="6">
        <f>CSV!P2770</f>
        <v>0</v>
      </c>
      <c r="F2771">
        <f>CSV!K2770</f>
        <v>0</v>
      </c>
      <c r="G2771">
        <f>CSV!L2770</f>
        <v>0</v>
      </c>
      <c r="H2771" t="str">
        <f>IFERROR(VLOOKUP(G2771,Sheet3!B:C,2,0),"")</f>
        <v/>
      </c>
      <c r="I2771">
        <v>3</v>
      </c>
      <c r="K2771" t="e">
        <f>VLOOKUP(G2771,Sheet3!B:E,4,0)</f>
        <v>#N/A</v>
      </c>
      <c r="O2771" s="10" t="e">
        <f t="shared" si="43"/>
        <v>#N/A</v>
      </c>
      <c r="P2771" s="11" t="e">
        <f>VLOOKUP(C2771,DE_PARA!H:I,2,0)</f>
        <v>#N/A</v>
      </c>
      <c r="Q2771" s="11" t="e">
        <f>VLOOKUP(F2771,'BASE CONTATOS'!C:D,2,0)</f>
        <v>#N/A</v>
      </c>
    </row>
    <row r="2772" spans="2:17" hidden="1" x14ac:dyDescent="0.3">
      <c r="B2772">
        <f>CSV!M2771</f>
        <v>0</v>
      </c>
      <c r="C2772">
        <f>CSV!O2771</f>
        <v>0</v>
      </c>
      <c r="D2772" s="6">
        <f>CSV!P2771</f>
        <v>0</v>
      </c>
      <c r="F2772">
        <f>CSV!K2771</f>
        <v>0</v>
      </c>
      <c r="G2772">
        <f>CSV!L2771</f>
        <v>0</v>
      </c>
      <c r="H2772" t="str">
        <f>IFERROR(VLOOKUP(G2772,Sheet3!B:C,2,0),"")</f>
        <v/>
      </c>
      <c r="I2772">
        <v>6</v>
      </c>
      <c r="K2772" t="e">
        <f>VLOOKUP(G2772,Sheet3!B:E,4,0)</f>
        <v>#N/A</v>
      </c>
      <c r="O2772" s="10" t="e">
        <f t="shared" si="43"/>
        <v>#N/A</v>
      </c>
      <c r="P2772" s="11" t="e">
        <f>VLOOKUP(C2772,DE_PARA!H:I,2,0)</f>
        <v>#N/A</v>
      </c>
      <c r="Q2772" s="11" t="e">
        <f>VLOOKUP(F2772,'BASE CONTATOS'!C:D,2,0)</f>
        <v>#N/A</v>
      </c>
    </row>
    <row r="2773" spans="2:17" hidden="1" x14ac:dyDescent="0.3">
      <c r="B2773">
        <f>CSV!M2772</f>
        <v>0</v>
      </c>
      <c r="C2773">
        <f>CSV!O2772</f>
        <v>0</v>
      </c>
      <c r="D2773" s="6">
        <f>CSV!P2772</f>
        <v>0</v>
      </c>
      <c r="F2773">
        <f>CSV!K2772</f>
        <v>0</v>
      </c>
      <c r="G2773">
        <f>CSV!L2772</f>
        <v>0</v>
      </c>
      <c r="H2773" t="str">
        <f>IFERROR(VLOOKUP(G2773,Sheet3!B:C,2,0),"")</f>
        <v/>
      </c>
      <c r="I2773">
        <v>7</v>
      </c>
      <c r="K2773" t="e">
        <f>VLOOKUP(G2773,Sheet3!B:E,4,0)</f>
        <v>#N/A</v>
      </c>
      <c r="O2773" s="10" t="e">
        <f t="shared" si="43"/>
        <v>#N/A</v>
      </c>
      <c r="P2773" s="11" t="e">
        <f>VLOOKUP(C2773,DE_PARA!H:I,2,0)</f>
        <v>#N/A</v>
      </c>
      <c r="Q2773" s="11" t="e">
        <f>VLOOKUP(F2773,'BASE CONTATOS'!C:D,2,0)</f>
        <v>#N/A</v>
      </c>
    </row>
    <row r="2774" spans="2:17" hidden="1" x14ac:dyDescent="0.3">
      <c r="B2774">
        <f>CSV!M2773</f>
        <v>0</v>
      </c>
      <c r="C2774">
        <f>CSV!O2773</f>
        <v>0</v>
      </c>
      <c r="D2774" s="6">
        <f>CSV!P2773</f>
        <v>0</v>
      </c>
      <c r="F2774">
        <f>CSV!K2773</f>
        <v>0</v>
      </c>
      <c r="G2774">
        <f>CSV!L2773</f>
        <v>0</v>
      </c>
      <c r="H2774" t="str">
        <f>IFERROR(VLOOKUP(G2774,Sheet3!B:C,2,0),"")</f>
        <v/>
      </c>
      <c r="I2774">
        <v>2</v>
      </c>
      <c r="K2774" t="e">
        <f>VLOOKUP(G2774,Sheet3!B:E,4,0)</f>
        <v>#N/A</v>
      </c>
      <c r="O2774" s="10" t="e">
        <f t="shared" si="43"/>
        <v>#N/A</v>
      </c>
      <c r="P2774" s="11" t="e">
        <f>VLOOKUP(C2774,DE_PARA!H:I,2,0)</f>
        <v>#N/A</v>
      </c>
      <c r="Q2774" s="11" t="e">
        <f>VLOOKUP(F2774,'BASE CONTATOS'!C:D,2,0)</f>
        <v>#N/A</v>
      </c>
    </row>
    <row r="2775" spans="2:17" hidden="1" x14ac:dyDescent="0.3">
      <c r="B2775">
        <f>CSV!M2774</f>
        <v>0</v>
      </c>
      <c r="C2775">
        <f>CSV!O2774</f>
        <v>0</v>
      </c>
      <c r="D2775" s="6">
        <f>CSV!P2774</f>
        <v>0</v>
      </c>
      <c r="F2775">
        <f>CSV!K2774</f>
        <v>0</v>
      </c>
      <c r="G2775">
        <f>CSV!L2774</f>
        <v>0</v>
      </c>
      <c r="H2775" t="str">
        <f>IFERROR(VLOOKUP(G2775,Sheet3!B:C,2,0),"")</f>
        <v/>
      </c>
      <c r="I2775">
        <v>5</v>
      </c>
      <c r="K2775" t="e">
        <f>VLOOKUP(G2775,Sheet3!B:E,4,0)</f>
        <v>#N/A</v>
      </c>
      <c r="O2775" s="10" t="e">
        <f t="shared" si="43"/>
        <v>#N/A</v>
      </c>
      <c r="P2775" s="11" t="e">
        <f>VLOOKUP(C2775,DE_PARA!H:I,2,0)</f>
        <v>#N/A</v>
      </c>
      <c r="Q2775" s="11" t="e">
        <f>VLOOKUP(F2775,'BASE CONTATOS'!C:D,2,0)</f>
        <v>#N/A</v>
      </c>
    </row>
    <row r="2776" spans="2:17" hidden="1" x14ac:dyDescent="0.3">
      <c r="B2776">
        <f>CSV!M2775</f>
        <v>0</v>
      </c>
      <c r="C2776">
        <f>CSV!O2775</f>
        <v>0</v>
      </c>
      <c r="D2776" s="6">
        <f>CSV!P2775</f>
        <v>0</v>
      </c>
      <c r="F2776">
        <f>CSV!K2775</f>
        <v>0</v>
      </c>
      <c r="G2776">
        <f>CSV!L2775</f>
        <v>0</v>
      </c>
      <c r="H2776" t="str">
        <f>IFERROR(VLOOKUP(G2776,Sheet3!B:C,2,0),"")</f>
        <v/>
      </c>
      <c r="I2776">
        <v>6</v>
      </c>
      <c r="K2776" t="e">
        <f>VLOOKUP(G2776,Sheet3!B:E,4,0)</f>
        <v>#N/A</v>
      </c>
      <c r="O2776" s="10" t="e">
        <f t="shared" si="43"/>
        <v>#N/A</v>
      </c>
      <c r="P2776" s="11" t="e">
        <f>VLOOKUP(C2776,DE_PARA!H:I,2,0)</f>
        <v>#N/A</v>
      </c>
      <c r="Q2776" s="11" t="e">
        <f>VLOOKUP(F2776,'BASE CONTATOS'!C:D,2,0)</f>
        <v>#N/A</v>
      </c>
    </row>
    <row r="2777" spans="2:17" hidden="1" x14ac:dyDescent="0.3">
      <c r="B2777">
        <f>CSV!M2776</f>
        <v>0</v>
      </c>
      <c r="C2777">
        <f>CSV!O2776</f>
        <v>0</v>
      </c>
      <c r="D2777" s="6">
        <f>CSV!P2776</f>
        <v>0</v>
      </c>
      <c r="F2777">
        <f>CSV!K2776</f>
        <v>0</v>
      </c>
      <c r="G2777">
        <f>CSV!L2776</f>
        <v>0</v>
      </c>
      <c r="H2777" t="str">
        <f>IFERROR(VLOOKUP(G2777,Sheet3!B:C,2,0),"")</f>
        <v/>
      </c>
      <c r="I2777">
        <v>9</v>
      </c>
      <c r="K2777" t="e">
        <f>VLOOKUP(G2777,Sheet3!B:E,4,0)</f>
        <v>#N/A</v>
      </c>
      <c r="O2777" s="10" t="e">
        <f t="shared" si="43"/>
        <v>#N/A</v>
      </c>
      <c r="P2777" s="11" t="e">
        <f>VLOOKUP(C2777,DE_PARA!H:I,2,0)</f>
        <v>#N/A</v>
      </c>
      <c r="Q2777" s="11" t="e">
        <f>VLOOKUP(F2777,'BASE CONTATOS'!C:D,2,0)</f>
        <v>#N/A</v>
      </c>
    </row>
    <row r="2778" spans="2:17" hidden="1" x14ac:dyDescent="0.3">
      <c r="B2778">
        <f>CSV!M2777</f>
        <v>0</v>
      </c>
      <c r="C2778">
        <f>CSV!O2777</f>
        <v>0</v>
      </c>
      <c r="D2778" s="6">
        <f>CSV!P2777</f>
        <v>0</v>
      </c>
      <c r="F2778">
        <f>CSV!K2777</f>
        <v>0</v>
      </c>
      <c r="G2778">
        <f>CSV!L2777</f>
        <v>0</v>
      </c>
      <c r="H2778" t="str">
        <f>IFERROR(VLOOKUP(G2778,Sheet3!B:C,2,0),"")</f>
        <v/>
      </c>
      <c r="I2778">
        <v>10</v>
      </c>
      <c r="K2778" t="e">
        <f>VLOOKUP(G2778,Sheet3!B:E,4,0)</f>
        <v>#N/A</v>
      </c>
      <c r="O2778" s="10" t="e">
        <f t="shared" si="43"/>
        <v>#N/A</v>
      </c>
      <c r="P2778" s="11" t="e">
        <f>VLOOKUP(C2778,DE_PARA!H:I,2,0)</f>
        <v>#N/A</v>
      </c>
      <c r="Q2778" s="11" t="e">
        <f>VLOOKUP(F2778,'BASE CONTATOS'!C:D,2,0)</f>
        <v>#N/A</v>
      </c>
    </row>
    <row r="2779" spans="2:17" hidden="1" x14ac:dyDescent="0.3">
      <c r="B2779">
        <f>CSV!M2778</f>
        <v>0</v>
      </c>
      <c r="C2779">
        <f>CSV!O2778</f>
        <v>0</v>
      </c>
      <c r="D2779" s="6">
        <f>CSV!P2778</f>
        <v>0</v>
      </c>
      <c r="F2779">
        <f>CSV!K2778</f>
        <v>0</v>
      </c>
      <c r="G2779">
        <f>CSV!L2778</f>
        <v>0</v>
      </c>
      <c r="H2779" t="str">
        <f>IFERROR(VLOOKUP(G2779,Sheet3!B:C,2,0),"")</f>
        <v/>
      </c>
      <c r="I2779">
        <v>6</v>
      </c>
      <c r="K2779" t="e">
        <f>VLOOKUP(G2779,Sheet3!B:E,4,0)</f>
        <v>#N/A</v>
      </c>
      <c r="O2779" s="10" t="e">
        <f t="shared" si="43"/>
        <v>#N/A</v>
      </c>
      <c r="P2779" s="11" t="e">
        <f>VLOOKUP(C2779,DE_PARA!H:I,2,0)</f>
        <v>#N/A</v>
      </c>
      <c r="Q2779" s="11" t="e">
        <f>VLOOKUP(F2779,'BASE CONTATOS'!C:D,2,0)</f>
        <v>#N/A</v>
      </c>
    </row>
    <row r="2780" spans="2:17" hidden="1" x14ac:dyDescent="0.3">
      <c r="B2780">
        <f>CSV!M2779</f>
        <v>0</v>
      </c>
      <c r="C2780">
        <f>CSV!O2779</f>
        <v>0</v>
      </c>
      <c r="D2780" s="6">
        <f>CSV!P2779</f>
        <v>0</v>
      </c>
      <c r="F2780">
        <f>CSV!K2779</f>
        <v>0</v>
      </c>
      <c r="G2780">
        <f>CSV!L2779</f>
        <v>0</v>
      </c>
      <c r="H2780" t="str">
        <f>IFERROR(VLOOKUP(G2780,Sheet3!B:C,2,0),"")</f>
        <v/>
      </c>
      <c r="I2780">
        <v>3</v>
      </c>
      <c r="K2780" t="e">
        <f>VLOOKUP(G2780,Sheet3!B:E,4,0)</f>
        <v>#N/A</v>
      </c>
      <c r="O2780" s="10" t="e">
        <f t="shared" si="43"/>
        <v>#N/A</v>
      </c>
      <c r="P2780" s="11" t="e">
        <f>VLOOKUP(C2780,DE_PARA!H:I,2,0)</f>
        <v>#N/A</v>
      </c>
      <c r="Q2780" s="11" t="e">
        <f>VLOOKUP(F2780,'BASE CONTATOS'!C:D,2,0)</f>
        <v>#N/A</v>
      </c>
    </row>
    <row r="2781" spans="2:17" hidden="1" x14ac:dyDescent="0.3">
      <c r="B2781">
        <f>CSV!M2780</f>
        <v>0</v>
      </c>
      <c r="C2781">
        <f>CSV!O2780</f>
        <v>0</v>
      </c>
      <c r="D2781" s="6">
        <f>CSV!P2780</f>
        <v>0</v>
      </c>
      <c r="F2781">
        <f>CSV!K2780</f>
        <v>0</v>
      </c>
      <c r="G2781">
        <f>CSV!L2780</f>
        <v>0</v>
      </c>
      <c r="H2781" t="str">
        <f>IFERROR(VLOOKUP(G2781,Sheet3!B:C,2,0),"")</f>
        <v/>
      </c>
      <c r="I2781">
        <v>5</v>
      </c>
      <c r="K2781" t="e">
        <f>VLOOKUP(G2781,Sheet3!B:E,4,0)</f>
        <v>#N/A</v>
      </c>
      <c r="O2781" s="10" t="e">
        <f t="shared" si="43"/>
        <v>#N/A</v>
      </c>
      <c r="P2781" s="11" t="e">
        <f>VLOOKUP(C2781,DE_PARA!H:I,2,0)</f>
        <v>#N/A</v>
      </c>
      <c r="Q2781" s="11" t="e">
        <f>VLOOKUP(F2781,'BASE CONTATOS'!C:D,2,0)</f>
        <v>#N/A</v>
      </c>
    </row>
    <row r="2782" spans="2:17" hidden="1" x14ac:dyDescent="0.3">
      <c r="B2782">
        <f>CSV!M2781</f>
        <v>0</v>
      </c>
      <c r="C2782">
        <f>CSV!O2781</f>
        <v>0</v>
      </c>
      <c r="D2782" s="6">
        <f>CSV!P2781</f>
        <v>0</v>
      </c>
      <c r="F2782">
        <f>CSV!K2781</f>
        <v>0</v>
      </c>
      <c r="G2782">
        <f>CSV!L2781</f>
        <v>0</v>
      </c>
      <c r="H2782" t="str">
        <f>IFERROR(VLOOKUP(G2782,Sheet3!B:C,2,0),"")</f>
        <v/>
      </c>
      <c r="I2782">
        <v>6</v>
      </c>
      <c r="K2782" t="e">
        <f>VLOOKUP(G2782,Sheet3!B:E,4,0)</f>
        <v>#N/A</v>
      </c>
      <c r="O2782" s="10" t="e">
        <f t="shared" si="43"/>
        <v>#N/A</v>
      </c>
      <c r="P2782" s="11" t="e">
        <f>VLOOKUP(C2782,DE_PARA!H:I,2,0)</f>
        <v>#N/A</v>
      </c>
      <c r="Q2782" s="11" t="e">
        <f>VLOOKUP(F2782,'BASE CONTATOS'!C:D,2,0)</f>
        <v>#N/A</v>
      </c>
    </row>
    <row r="2783" spans="2:17" hidden="1" x14ac:dyDescent="0.3">
      <c r="B2783">
        <f>CSV!M2782</f>
        <v>0</v>
      </c>
      <c r="C2783">
        <f>CSV!O2782</f>
        <v>0</v>
      </c>
      <c r="D2783" s="6">
        <f>CSV!P2782</f>
        <v>0</v>
      </c>
      <c r="F2783">
        <f>CSV!K2782</f>
        <v>0</v>
      </c>
      <c r="G2783">
        <f>CSV!L2782</f>
        <v>0</v>
      </c>
      <c r="H2783" t="str">
        <f>IFERROR(VLOOKUP(G2783,Sheet3!B:C,2,0),"")</f>
        <v/>
      </c>
      <c r="I2783">
        <v>6</v>
      </c>
      <c r="K2783" t="e">
        <f>VLOOKUP(G2783,Sheet3!B:E,4,0)</f>
        <v>#N/A</v>
      </c>
      <c r="O2783" s="10" t="e">
        <f t="shared" si="43"/>
        <v>#N/A</v>
      </c>
      <c r="P2783" s="11" t="e">
        <f>VLOOKUP(C2783,DE_PARA!H:I,2,0)</f>
        <v>#N/A</v>
      </c>
      <c r="Q2783" s="11" t="e">
        <f>VLOOKUP(F2783,'BASE CONTATOS'!C:D,2,0)</f>
        <v>#N/A</v>
      </c>
    </row>
    <row r="2784" spans="2:17" hidden="1" x14ac:dyDescent="0.3">
      <c r="B2784">
        <f>CSV!M2783</f>
        <v>0</v>
      </c>
      <c r="C2784">
        <f>CSV!O2783</f>
        <v>0</v>
      </c>
      <c r="D2784" s="6">
        <f>CSV!P2783</f>
        <v>0</v>
      </c>
      <c r="F2784">
        <f>CSV!K2783</f>
        <v>0</v>
      </c>
      <c r="G2784">
        <f>CSV!L2783</f>
        <v>0</v>
      </c>
      <c r="H2784" t="str">
        <f>IFERROR(VLOOKUP(G2784,Sheet3!B:C,2,0),"")</f>
        <v/>
      </c>
      <c r="I2784">
        <v>3</v>
      </c>
      <c r="K2784" t="e">
        <f>VLOOKUP(G2784,Sheet3!B:E,4,0)</f>
        <v>#N/A</v>
      </c>
      <c r="O2784" s="10" t="e">
        <f t="shared" si="43"/>
        <v>#N/A</v>
      </c>
      <c r="P2784" s="11" t="e">
        <f>VLOOKUP(C2784,DE_PARA!H:I,2,0)</f>
        <v>#N/A</v>
      </c>
      <c r="Q2784" s="11" t="e">
        <f>VLOOKUP(F2784,'BASE CONTATOS'!C:D,2,0)</f>
        <v>#N/A</v>
      </c>
    </row>
    <row r="2785" spans="2:17" hidden="1" x14ac:dyDescent="0.3">
      <c r="B2785">
        <f>CSV!M2784</f>
        <v>0</v>
      </c>
      <c r="C2785">
        <f>CSV!O2784</f>
        <v>0</v>
      </c>
      <c r="D2785" s="6">
        <f>CSV!P2784</f>
        <v>0</v>
      </c>
      <c r="F2785">
        <f>CSV!K2784</f>
        <v>0</v>
      </c>
      <c r="G2785">
        <f>CSV!L2784</f>
        <v>0</v>
      </c>
      <c r="H2785" t="str">
        <f>IFERROR(VLOOKUP(G2785,Sheet3!B:C,2,0),"")</f>
        <v/>
      </c>
      <c r="I2785">
        <v>10</v>
      </c>
      <c r="K2785" t="e">
        <f>VLOOKUP(G2785,Sheet3!B:E,4,0)</f>
        <v>#N/A</v>
      </c>
      <c r="O2785" s="10" t="e">
        <f t="shared" si="43"/>
        <v>#N/A</v>
      </c>
      <c r="P2785" s="11" t="e">
        <f>VLOOKUP(C2785,DE_PARA!H:I,2,0)</f>
        <v>#N/A</v>
      </c>
      <c r="Q2785" s="11" t="e">
        <f>VLOOKUP(F2785,'BASE CONTATOS'!C:D,2,0)</f>
        <v>#N/A</v>
      </c>
    </row>
    <row r="2786" spans="2:17" hidden="1" x14ac:dyDescent="0.3">
      <c r="B2786">
        <f>CSV!M2785</f>
        <v>0</v>
      </c>
      <c r="C2786">
        <f>CSV!O2785</f>
        <v>0</v>
      </c>
      <c r="D2786" s="6">
        <f>CSV!P2785</f>
        <v>0</v>
      </c>
      <c r="F2786">
        <f>CSV!K2785</f>
        <v>0</v>
      </c>
      <c r="G2786">
        <f>CSV!L2785</f>
        <v>0</v>
      </c>
      <c r="H2786" t="str">
        <f>IFERROR(VLOOKUP(G2786,Sheet3!B:C,2,0),"")</f>
        <v/>
      </c>
      <c r="I2786">
        <v>4</v>
      </c>
      <c r="K2786" t="e">
        <f>VLOOKUP(G2786,Sheet3!B:E,4,0)</f>
        <v>#N/A</v>
      </c>
      <c r="O2786" s="10" t="e">
        <f t="shared" si="43"/>
        <v>#N/A</v>
      </c>
      <c r="P2786" s="11" t="e">
        <f>VLOOKUP(C2786,DE_PARA!H:I,2,0)</f>
        <v>#N/A</v>
      </c>
      <c r="Q2786" s="11" t="e">
        <f>VLOOKUP(F2786,'BASE CONTATOS'!C:D,2,0)</f>
        <v>#N/A</v>
      </c>
    </row>
    <row r="2787" spans="2:17" hidden="1" x14ac:dyDescent="0.3">
      <c r="B2787">
        <f>CSV!M2786</f>
        <v>0</v>
      </c>
      <c r="C2787">
        <f>CSV!O2786</f>
        <v>0</v>
      </c>
      <c r="D2787" s="6">
        <f>CSV!P2786</f>
        <v>0</v>
      </c>
      <c r="F2787">
        <f>CSV!K2786</f>
        <v>0</v>
      </c>
      <c r="G2787">
        <f>CSV!L2786</f>
        <v>0</v>
      </c>
      <c r="H2787" t="str">
        <f>IFERROR(VLOOKUP(G2787,Sheet3!B:C,2,0),"")</f>
        <v/>
      </c>
      <c r="I2787">
        <v>7</v>
      </c>
      <c r="K2787" t="e">
        <f>VLOOKUP(G2787,Sheet3!B:E,4,0)</f>
        <v>#N/A</v>
      </c>
      <c r="O2787" s="10" t="e">
        <f t="shared" si="43"/>
        <v>#N/A</v>
      </c>
      <c r="P2787" s="11" t="e">
        <f>VLOOKUP(C2787,DE_PARA!H:I,2,0)</f>
        <v>#N/A</v>
      </c>
      <c r="Q2787" s="11" t="e">
        <f>VLOOKUP(F2787,'BASE CONTATOS'!C:D,2,0)</f>
        <v>#N/A</v>
      </c>
    </row>
    <row r="2788" spans="2:17" hidden="1" x14ac:dyDescent="0.3">
      <c r="B2788">
        <f>CSV!M2787</f>
        <v>0</v>
      </c>
      <c r="C2788">
        <f>CSV!O2787</f>
        <v>0</v>
      </c>
      <c r="D2788" s="6">
        <f>CSV!P2787</f>
        <v>0</v>
      </c>
      <c r="F2788">
        <f>CSV!K2787</f>
        <v>0</v>
      </c>
      <c r="G2788">
        <f>CSV!L2787</f>
        <v>0</v>
      </c>
      <c r="H2788" t="str">
        <f>IFERROR(VLOOKUP(G2788,Sheet3!B:C,2,0),"")</f>
        <v/>
      </c>
      <c r="I2788">
        <v>5</v>
      </c>
      <c r="K2788" t="e">
        <f>VLOOKUP(G2788,Sheet3!B:E,4,0)</f>
        <v>#N/A</v>
      </c>
      <c r="O2788" s="10" t="e">
        <f t="shared" si="43"/>
        <v>#N/A</v>
      </c>
      <c r="P2788" s="11" t="e">
        <f>VLOOKUP(C2788,DE_PARA!H:I,2,0)</f>
        <v>#N/A</v>
      </c>
      <c r="Q2788" s="11" t="e">
        <f>VLOOKUP(F2788,'BASE CONTATOS'!C:D,2,0)</f>
        <v>#N/A</v>
      </c>
    </row>
    <row r="2789" spans="2:17" hidden="1" x14ac:dyDescent="0.3">
      <c r="B2789">
        <f>CSV!M2788</f>
        <v>0</v>
      </c>
      <c r="C2789">
        <f>CSV!O2788</f>
        <v>0</v>
      </c>
      <c r="D2789" s="6">
        <f>CSV!P2788</f>
        <v>0</v>
      </c>
      <c r="F2789">
        <f>CSV!K2788</f>
        <v>0</v>
      </c>
      <c r="G2789">
        <f>CSV!L2788</f>
        <v>0</v>
      </c>
      <c r="H2789" t="str">
        <f>IFERROR(VLOOKUP(G2789,Sheet3!B:C,2,0),"")</f>
        <v/>
      </c>
      <c r="I2789">
        <v>7</v>
      </c>
      <c r="K2789" t="e">
        <f>VLOOKUP(G2789,Sheet3!B:E,4,0)</f>
        <v>#N/A</v>
      </c>
      <c r="O2789" s="10" t="e">
        <f t="shared" si="43"/>
        <v>#N/A</v>
      </c>
      <c r="P2789" s="11" t="e">
        <f>VLOOKUP(C2789,DE_PARA!H:I,2,0)</f>
        <v>#N/A</v>
      </c>
      <c r="Q2789" s="11" t="e">
        <f>VLOOKUP(F2789,'BASE CONTATOS'!C:D,2,0)</f>
        <v>#N/A</v>
      </c>
    </row>
    <row r="2790" spans="2:17" hidden="1" x14ac:dyDescent="0.3">
      <c r="B2790">
        <f>CSV!M2789</f>
        <v>0</v>
      </c>
      <c r="C2790">
        <f>CSV!O2789</f>
        <v>0</v>
      </c>
      <c r="D2790" s="6">
        <f>CSV!P2789</f>
        <v>0</v>
      </c>
      <c r="F2790">
        <f>CSV!K2789</f>
        <v>0</v>
      </c>
      <c r="G2790">
        <f>CSV!L2789</f>
        <v>0</v>
      </c>
      <c r="H2790" t="str">
        <f>IFERROR(VLOOKUP(G2790,Sheet3!B:C,2,0),"")</f>
        <v/>
      </c>
      <c r="I2790">
        <v>9</v>
      </c>
      <c r="K2790" t="e">
        <f>VLOOKUP(G2790,Sheet3!B:E,4,0)</f>
        <v>#N/A</v>
      </c>
      <c r="O2790" s="10" t="e">
        <f t="shared" si="43"/>
        <v>#N/A</v>
      </c>
      <c r="P2790" s="11" t="e">
        <f>VLOOKUP(C2790,DE_PARA!H:I,2,0)</f>
        <v>#N/A</v>
      </c>
      <c r="Q2790" s="11" t="e">
        <f>VLOOKUP(F2790,'BASE CONTATOS'!C:D,2,0)</f>
        <v>#N/A</v>
      </c>
    </row>
    <row r="2791" spans="2:17" hidden="1" x14ac:dyDescent="0.3">
      <c r="B2791">
        <f>CSV!M2790</f>
        <v>0</v>
      </c>
      <c r="C2791">
        <f>CSV!O2790</f>
        <v>0</v>
      </c>
      <c r="D2791" s="6">
        <f>CSV!P2790</f>
        <v>0</v>
      </c>
      <c r="F2791">
        <f>CSV!K2790</f>
        <v>0</v>
      </c>
      <c r="G2791">
        <f>CSV!L2790</f>
        <v>0</v>
      </c>
      <c r="H2791" t="str">
        <f>IFERROR(VLOOKUP(G2791,Sheet3!B:C,2,0),"")</f>
        <v/>
      </c>
      <c r="I2791">
        <v>3</v>
      </c>
      <c r="K2791" t="e">
        <f>VLOOKUP(G2791,Sheet3!B:E,4,0)</f>
        <v>#N/A</v>
      </c>
      <c r="O2791" s="10" t="e">
        <f t="shared" si="43"/>
        <v>#N/A</v>
      </c>
      <c r="P2791" s="11" t="e">
        <f>VLOOKUP(C2791,DE_PARA!H:I,2,0)</f>
        <v>#N/A</v>
      </c>
      <c r="Q2791" s="11" t="e">
        <f>VLOOKUP(F2791,'BASE CONTATOS'!C:D,2,0)</f>
        <v>#N/A</v>
      </c>
    </row>
    <row r="2792" spans="2:17" hidden="1" x14ac:dyDescent="0.3">
      <c r="B2792">
        <f>CSV!M2791</f>
        <v>0</v>
      </c>
      <c r="C2792">
        <f>CSV!O2791</f>
        <v>0</v>
      </c>
      <c r="D2792" s="6">
        <f>CSV!P2791</f>
        <v>0</v>
      </c>
      <c r="F2792">
        <f>CSV!K2791</f>
        <v>0</v>
      </c>
      <c r="G2792">
        <f>CSV!L2791</f>
        <v>0</v>
      </c>
      <c r="H2792" t="str">
        <f>IFERROR(VLOOKUP(G2792,Sheet3!B:C,2,0),"")</f>
        <v/>
      </c>
      <c r="I2792">
        <v>2</v>
      </c>
      <c r="K2792" t="e">
        <f>VLOOKUP(G2792,Sheet3!B:E,4,0)</f>
        <v>#N/A</v>
      </c>
      <c r="O2792" s="10" t="e">
        <f t="shared" si="43"/>
        <v>#N/A</v>
      </c>
      <c r="P2792" s="11" t="e">
        <f>VLOOKUP(C2792,DE_PARA!H:I,2,0)</f>
        <v>#N/A</v>
      </c>
      <c r="Q2792" s="11" t="e">
        <f>VLOOKUP(F2792,'BASE CONTATOS'!C:D,2,0)</f>
        <v>#N/A</v>
      </c>
    </row>
    <row r="2793" spans="2:17" hidden="1" x14ac:dyDescent="0.3">
      <c r="B2793">
        <f>CSV!M2792</f>
        <v>0</v>
      </c>
      <c r="C2793">
        <f>CSV!O2792</f>
        <v>0</v>
      </c>
      <c r="D2793" s="6">
        <f>CSV!P2792</f>
        <v>0</v>
      </c>
      <c r="F2793">
        <f>CSV!K2792</f>
        <v>0</v>
      </c>
      <c r="G2793">
        <f>CSV!L2792</f>
        <v>0</v>
      </c>
      <c r="H2793" t="str">
        <f>IFERROR(VLOOKUP(G2793,Sheet3!B:C,2,0),"")</f>
        <v/>
      </c>
      <c r="I2793">
        <v>8</v>
      </c>
      <c r="K2793" t="e">
        <f>VLOOKUP(G2793,Sheet3!B:E,4,0)</f>
        <v>#N/A</v>
      </c>
      <c r="O2793" s="10" t="e">
        <f t="shared" si="43"/>
        <v>#N/A</v>
      </c>
      <c r="P2793" s="11" t="e">
        <f>VLOOKUP(C2793,DE_PARA!H:I,2,0)</f>
        <v>#N/A</v>
      </c>
      <c r="Q2793" s="11" t="e">
        <f>VLOOKUP(F2793,'BASE CONTATOS'!C:D,2,0)</f>
        <v>#N/A</v>
      </c>
    </row>
    <row r="2794" spans="2:17" hidden="1" x14ac:dyDescent="0.3">
      <c r="B2794">
        <f>CSV!M2793</f>
        <v>0</v>
      </c>
      <c r="C2794">
        <f>CSV!O2793</f>
        <v>0</v>
      </c>
      <c r="D2794" s="6">
        <f>CSV!P2793</f>
        <v>0</v>
      </c>
      <c r="F2794">
        <f>CSV!K2793</f>
        <v>0</v>
      </c>
      <c r="G2794">
        <f>CSV!L2793</f>
        <v>0</v>
      </c>
      <c r="H2794" t="str">
        <f>IFERROR(VLOOKUP(G2794,Sheet3!B:C,2,0),"")</f>
        <v/>
      </c>
      <c r="I2794">
        <v>8</v>
      </c>
      <c r="K2794" t="e">
        <f>VLOOKUP(G2794,Sheet3!B:E,4,0)</f>
        <v>#N/A</v>
      </c>
      <c r="O2794" s="10" t="e">
        <f t="shared" si="43"/>
        <v>#N/A</v>
      </c>
      <c r="P2794" s="11" t="e">
        <f>VLOOKUP(C2794,DE_PARA!H:I,2,0)</f>
        <v>#N/A</v>
      </c>
      <c r="Q2794" s="11" t="e">
        <f>VLOOKUP(F2794,'BASE CONTATOS'!C:D,2,0)</f>
        <v>#N/A</v>
      </c>
    </row>
    <row r="2795" spans="2:17" hidden="1" x14ac:dyDescent="0.3">
      <c r="B2795">
        <f>CSV!M2794</f>
        <v>0</v>
      </c>
      <c r="C2795">
        <f>CSV!O2794</f>
        <v>0</v>
      </c>
      <c r="D2795" s="6">
        <f>CSV!P2794</f>
        <v>0</v>
      </c>
      <c r="F2795">
        <f>CSV!K2794</f>
        <v>0</v>
      </c>
      <c r="G2795">
        <f>CSV!L2794</f>
        <v>0</v>
      </c>
      <c r="H2795" t="str">
        <f>IFERROR(VLOOKUP(G2795,Sheet3!B:C,2,0),"")</f>
        <v/>
      </c>
      <c r="I2795">
        <v>10</v>
      </c>
      <c r="K2795" t="e">
        <f>VLOOKUP(G2795,Sheet3!B:E,4,0)</f>
        <v>#N/A</v>
      </c>
      <c r="O2795" s="10" t="e">
        <f t="shared" si="43"/>
        <v>#N/A</v>
      </c>
      <c r="P2795" s="11" t="e">
        <f>VLOOKUP(C2795,DE_PARA!H:I,2,0)</f>
        <v>#N/A</v>
      </c>
      <c r="Q2795" s="11" t="e">
        <f>VLOOKUP(F2795,'BASE CONTATOS'!C:D,2,0)</f>
        <v>#N/A</v>
      </c>
    </row>
    <row r="2796" spans="2:17" hidden="1" x14ac:dyDescent="0.3">
      <c r="B2796">
        <f>CSV!M2795</f>
        <v>0</v>
      </c>
      <c r="C2796">
        <f>CSV!O2795</f>
        <v>0</v>
      </c>
      <c r="D2796" s="6">
        <f>CSV!P2795</f>
        <v>0</v>
      </c>
      <c r="F2796">
        <f>CSV!K2795</f>
        <v>0</v>
      </c>
      <c r="G2796">
        <f>CSV!L2795</f>
        <v>0</v>
      </c>
      <c r="H2796" t="str">
        <f>IFERROR(VLOOKUP(G2796,Sheet3!B:C,2,0),"")</f>
        <v/>
      </c>
      <c r="I2796">
        <v>10</v>
      </c>
      <c r="K2796" t="e">
        <f>VLOOKUP(G2796,Sheet3!B:E,4,0)</f>
        <v>#N/A</v>
      </c>
      <c r="O2796" s="10" t="e">
        <f t="shared" si="43"/>
        <v>#N/A</v>
      </c>
      <c r="P2796" s="11" t="e">
        <f>VLOOKUP(C2796,DE_PARA!H:I,2,0)</f>
        <v>#N/A</v>
      </c>
      <c r="Q2796" s="11" t="e">
        <f>VLOOKUP(F2796,'BASE CONTATOS'!C:D,2,0)</f>
        <v>#N/A</v>
      </c>
    </row>
    <row r="2797" spans="2:17" hidden="1" x14ac:dyDescent="0.3">
      <c r="B2797">
        <f>CSV!M2796</f>
        <v>0</v>
      </c>
      <c r="C2797">
        <f>CSV!O2796</f>
        <v>0</v>
      </c>
      <c r="D2797" s="6">
        <f>CSV!P2796</f>
        <v>0</v>
      </c>
      <c r="F2797">
        <f>CSV!K2796</f>
        <v>0</v>
      </c>
      <c r="G2797">
        <f>CSV!L2796</f>
        <v>0</v>
      </c>
      <c r="H2797" t="str">
        <f>IFERROR(VLOOKUP(G2797,Sheet3!B:C,2,0),"")</f>
        <v/>
      </c>
      <c r="I2797">
        <v>2</v>
      </c>
      <c r="K2797" t="e">
        <f>VLOOKUP(G2797,Sheet3!B:E,4,0)</f>
        <v>#N/A</v>
      </c>
      <c r="O2797" s="10" t="e">
        <f t="shared" si="43"/>
        <v>#N/A</v>
      </c>
      <c r="P2797" s="11" t="e">
        <f>VLOOKUP(C2797,DE_PARA!H:I,2,0)</f>
        <v>#N/A</v>
      </c>
      <c r="Q2797" s="11" t="e">
        <f>VLOOKUP(F2797,'BASE CONTATOS'!C:D,2,0)</f>
        <v>#N/A</v>
      </c>
    </row>
    <row r="2798" spans="2:17" hidden="1" x14ac:dyDescent="0.3">
      <c r="B2798">
        <f>CSV!M2797</f>
        <v>0</v>
      </c>
      <c r="C2798">
        <f>CSV!O2797</f>
        <v>0</v>
      </c>
      <c r="D2798" s="6">
        <f>CSV!P2797</f>
        <v>0</v>
      </c>
      <c r="F2798">
        <f>CSV!K2797</f>
        <v>0</v>
      </c>
      <c r="G2798">
        <f>CSV!L2797</f>
        <v>0</v>
      </c>
      <c r="H2798" t="str">
        <f>IFERROR(VLOOKUP(G2798,Sheet3!B:C,2,0),"")</f>
        <v/>
      </c>
      <c r="I2798">
        <v>5</v>
      </c>
      <c r="K2798" t="e">
        <f>VLOOKUP(G2798,Sheet3!B:E,4,0)</f>
        <v>#N/A</v>
      </c>
      <c r="O2798" s="10" t="e">
        <f t="shared" si="43"/>
        <v>#N/A</v>
      </c>
      <c r="P2798" s="11" t="e">
        <f>VLOOKUP(C2798,DE_PARA!H:I,2,0)</f>
        <v>#N/A</v>
      </c>
      <c r="Q2798" s="11" t="e">
        <f>VLOOKUP(F2798,'BASE CONTATOS'!C:D,2,0)</f>
        <v>#N/A</v>
      </c>
    </row>
    <row r="2799" spans="2:17" hidden="1" x14ac:dyDescent="0.3">
      <c r="B2799">
        <f>CSV!M2798</f>
        <v>0</v>
      </c>
      <c r="C2799">
        <f>CSV!O2798</f>
        <v>0</v>
      </c>
      <c r="D2799" s="6">
        <f>CSV!P2798</f>
        <v>0</v>
      </c>
      <c r="F2799">
        <f>CSV!K2798</f>
        <v>0</v>
      </c>
      <c r="G2799">
        <f>CSV!L2798</f>
        <v>0</v>
      </c>
      <c r="H2799" t="str">
        <f>IFERROR(VLOOKUP(G2799,Sheet3!B:C,2,0),"")</f>
        <v/>
      </c>
      <c r="I2799">
        <v>3</v>
      </c>
      <c r="K2799" t="e">
        <f>VLOOKUP(G2799,Sheet3!B:E,4,0)</f>
        <v>#N/A</v>
      </c>
      <c r="O2799" s="10" t="e">
        <f t="shared" si="43"/>
        <v>#N/A</v>
      </c>
      <c r="P2799" s="11" t="e">
        <f>VLOOKUP(C2799,DE_PARA!H:I,2,0)</f>
        <v>#N/A</v>
      </c>
      <c r="Q2799" s="11" t="e">
        <f>VLOOKUP(F2799,'BASE CONTATOS'!C:D,2,0)</f>
        <v>#N/A</v>
      </c>
    </row>
    <row r="2800" spans="2:17" hidden="1" x14ac:dyDescent="0.3">
      <c r="B2800">
        <f>CSV!M2799</f>
        <v>0</v>
      </c>
      <c r="C2800">
        <f>CSV!O2799</f>
        <v>0</v>
      </c>
      <c r="D2800" s="6">
        <f>CSV!P2799</f>
        <v>0</v>
      </c>
      <c r="F2800">
        <f>CSV!K2799</f>
        <v>0</v>
      </c>
      <c r="G2800">
        <f>CSV!L2799</f>
        <v>0</v>
      </c>
      <c r="H2800" t="str">
        <f>IFERROR(VLOOKUP(G2800,Sheet3!B:C,2,0),"")</f>
        <v/>
      </c>
      <c r="I2800">
        <v>2</v>
      </c>
      <c r="K2800" t="e">
        <f>VLOOKUP(G2800,Sheet3!B:E,4,0)</f>
        <v>#N/A</v>
      </c>
      <c r="O2800" s="10" t="e">
        <f t="shared" si="43"/>
        <v>#N/A</v>
      </c>
      <c r="P2800" s="11" t="e">
        <f>VLOOKUP(C2800,DE_PARA!H:I,2,0)</f>
        <v>#N/A</v>
      </c>
      <c r="Q2800" s="11" t="e">
        <f>VLOOKUP(F2800,'BASE CONTATOS'!C:D,2,0)</f>
        <v>#N/A</v>
      </c>
    </row>
    <row r="2801" spans="2:17" hidden="1" x14ac:dyDescent="0.3">
      <c r="B2801">
        <f>CSV!M2800</f>
        <v>0</v>
      </c>
      <c r="C2801">
        <f>CSV!O2800</f>
        <v>0</v>
      </c>
      <c r="D2801" s="6">
        <f>CSV!P2800</f>
        <v>0</v>
      </c>
      <c r="F2801">
        <f>CSV!K2800</f>
        <v>0</v>
      </c>
      <c r="G2801">
        <f>CSV!L2800</f>
        <v>0</v>
      </c>
      <c r="H2801" t="str">
        <f>IFERROR(VLOOKUP(G2801,Sheet3!B:C,2,0),"")</f>
        <v/>
      </c>
      <c r="I2801">
        <v>5</v>
      </c>
      <c r="K2801" t="e">
        <f>VLOOKUP(G2801,Sheet3!B:E,4,0)</f>
        <v>#N/A</v>
      </c>
      <c r="O2801" s="10" t="e">
        <f t="shared" si="43"/>
        <v>#N/A</v>
      </c>
      <c r="P2801" s="11" t="e">
        <f>VLOOKUP(C2801,DE_PARA!H:I,2,0)</f>
        <v>#N/A</v>
      </c>
      <c r="Q2801" s="11" t="e">
        <f>VLOOKUP(F2801,'BASE CONTATOS'!C:D,2,0)</f>
        <v>#N/A</v>
      </c>
    </row>
    <row r="2802" spans="2:17" hidden="1" x14ac:dyDescent="0.3">
      <c r="B2802">
        <f>CSV!M2801</f>
        <v>0</v>
      </c>
      <c r="C2802">
        <f>CSV!O2801</f>
        <v>0</v>
      </c>
      <c r="D2802" s="6">
        <f>CSV!P2801</f>
        <v>0</v>
      </c>
      <c r="F2802">
        <f>CSV!K2801</f>
        <v>0</v>
      </c>
      <c r="G2802">
        <f>CSV!L2801</f>
        <v>0</v>
      </c>
      <c r="H2802" t="str">
        <f>IFERROR(VLOOKUP(G2802,Sheet3!B:C,2,0),"")</f>
        <v/>
      </c>
      <c r="I2802">
        <v>3</v>
      </c>
      <c r="K2802" t="e">
        <f>VLOOKUP(G2802,Sheet3!B:E,4,0)</f>
        <v>#N/A</v>
      </c>
      <c r="O2802" s="10" t="e">
        <f t="shared" si="43"/>
        <v>#N/A</v>
      </c>
      <c r="P2802" s="11" t="e">
        <f>VLOOKUP(C2802,DE_PARA!H:I,2,0)</f>
        <v>#N/A</v>
      </c>
      <c r="Q2802" s="11" t="e">
        <f>VLOOKUP(F2802,'BASE CONTATOS'!C:D,2,0)</f>
        <v>#N/A</v>
      </c>
    </row>
    <row r="2803" spans="2:17" hidden="1" x14ac:dyDescent="0.3">
      <c r="B2803">
        <f>CSV!M2802</f>
        <v>0</v>
      </c>
      <c r="C2803">
        <f>CSV!O2802</f>
        <v>0</v>
      </c>
      <c r="D2803" s="6">
        <f>CSV!P2802</f>
        <v>0</v>
      </c>
      <c r="F2803">
        <f>CSV!K2802</f>
        <v>0</v>
      </c>
      <c r="G2803">
        <f>CSV!L2802</f>
        <v>0</v>
      </c>
      <c r="H2803" t="str">
        <f>IFERROR(VLOOKUP(G2803,Sheet3!B:C,2,0),"")</f>
        <v/>
      </c>
      <c r="I2803">
        <v>3</v>
      </c>
      <c r="K2803" t="e">
        <f>VLOOKUP(G2803,Sheet3!B:E,4,0)</f>
        <v>#N/A</v>
      </c>
      <c r="O2803" s="10" t="e">
        <f t="shared" si="43"/>
        <v>#N/A</v>
      </c>
      <c r="P2803" s="11" t="e">
        <f>VLOOKUP(C2803,DE_PARA!H:I,2,0)</f>
        <v>#N/A</v>
      </c>
      <c r="Q2803" s="11" t="e">
        <f>VLOOKUP(F2803,'BASE CONTATOS'!C:D,2,0)</f>
        <v>#N/A</v>
      </c>
    </row>
    <row r="2804" spans="2:17" hidden="1" x14ac:dyDescent="0.3">
      <c r="B2804">
        <f>CSV!M2803</f>
        <v>0</v>
      </c>
      <c r="C2804">
        <f>CSV!O2803</f>
        <v>0</v>
      </c>
      <c r="D2804" s="6">
        <f>CSV!P2803</f>
        <v>0</v>
      </c>
      <c r="F2804">
        <f>CSV!K2803</f>
        <v>0</v>
      </c>
      <c r="G2804">
        <f>CSV!L2803</f>
        <v>0</v>
      </c>
      <c r="H2804" t="str">
        <f>IFERROR(VLOOKUP(G2804,Sheet3!B:C,2,0),"")</f>
        <v/>
      </c>
      <c r="I2804">
        <v>7</v>
      </c>
      <c r="K2804" t="e">
        <f>VLOOKUP(G2804,Sheet3!B:E,4,0)</f>
        <v>#N/A</v>
      </c>
      <c r="O2804" s="10" t="e">
        <f t="shared" si="43"/>
        <v>#N/A</v>
      </c>
      <c r="P2804" s="11" t="e">
        <f>VLOOKUP(C2804,DE_PARA!H:I,2,0)</f>
        <v>#N/A</v>
      </c>
      <c r="Q2804" s="11" t="e">
        <f>VLOOKUP(F2804,'BASE CONTATOS'!C:D,2,0)</f>
        <v>#N/A</v>
      </c>
    </row>
    <row r="2805" spans="2:17" hidden="1" x14ac:dyDescent="0.3">
      <c r="B2805">
        <f>CSV!M2804</f>
        <v>0</v>
      </c>
      <c r="C2805">
        <f>CSV!O2804</f>
        <v>0</v>
      </c>
      <c r="D2805" s="6">
        <f>CSV!P2804</f>
        <v>0</v>
      </c>
      <c r="F2805">
        <f>CSV!K2804</f>
        <v>0</v>
      </c>
      <c r="G2805">
        <f>CSV!L2804</f>
        <v>0</v>
      </c>
      <c r="H2805" t="str">
        <f>IFERROR(VLOOKUP(G2805,Sheet3!B:C,2,0),"")</f>
        <v/>
      </c>
      <c r="I2805">
        <v>4</v>
      </c>
      <c r="K2805" t="e">
        <f>VLOOKUP(G2805,Sheet3!B:E,4,0)</f>
        <v>#N/A</v>
      </c>
      <c r="O2805" s="10" t="e">
        <f t="shared" si="43"/>
        <v>#N/A</v>
      </c>
      <c r="P2805" s="11" t="e">
        <f>VLOOKUP(C2805,DE_PARA!H:I,2,0)</f>
        <v>#N/A</v>
      </c>
      <c r="Q2805" s="11" t="e">
        <f>VLOOKUP(F2805,'BASE CONTATOS'!C:D,2,0)</f>
        <v>#N/A</v>
      </c>
    </row>
    <row r="2806" spans="2:17" hidden="1" x14ac:dyDescent="0.3">
      <c r="B2806">
        <f>CSV!M2805</f>
        <v>0</v>
      </c>
      <c r="C2806">
        <f>CSV!O2805</f>
        <v>0</v>
      </c>
      <c r="D2806" s="6">
        <f>CSV!P2805</f>
        <v>0</v>
      </c>
      <c r="F2806">
        <f>CSV!K2805</f>
        <v>0</v>
      </c>
      <c r="G2806">
        <f>CSV!L2805</f>
        <v>0</v>
      </c>
      <c r="H2806" t="str">
        <f>IFERROR(VLOOKUP(G2806,Sheet3!B:C,2,0),"")</f>
        <v/>
      </c>
      <c r="I2806">
        <v>7</v>
      </c>
      <c r="K2806" t="e">
        <f>VLOOKUP(G2806,Sheet3!B:E,4,0)</f>
        <v>#N/A</v>
      </c>
      <c r="O2806" s="10" t="e">
        <f t="shared" si="43"/>
        <v>#N/A</v>
      </c>
      <c r="P2806" s="11" t="e">
        <f>VLOOKUP(C2806,DE_PARA!H:I,2,0)</f>
        <v>#N/A</v>
      </c>
      <c r="Q2806" s="11" t="e">
        <f>VLOOKUP(F2806,'BASE CONTATOS'!C:D,2,0)</f>
        <v>#N/A</v>
      </c>
    </row>
    <row r="2807" spans="2:17" hidden="1" x14ac:dyDescent="0.3">
      <c r="B2807">
        <f>CSV!M2806</f>
        <v>0</v>
      </c>
      <c r="C2807">
        <f>CSV!O2806</f>
        <v>0</v>
      </c>
      <c r="D2807" s="6">
        <f>CSV!P2806</f>
        <v>0</v>
      </c>
      <c r="F2807">
        <f>CSV!K2806</f>
        <v>0</v>
      </c>
      <c r="G2807">
        <f>CSV!L2806</f>
        <v>0</v>
      </c>
      <c r="H2807" t="str">
        <f>IFERROR(VLOOKUP(G2807,Sheet3!B:C,2,0),"")</f>
        <v/>
      </c>
      <c r="I2807">
        <v>5</v>
      </c>
      <c r="K2807" t="e">
        <f>VLOOKUP(G2807,Sheet3!B:E,4,0)</f>
        <v>#N/A</v>
      </c>
      <c r="O2807" s="10" t="e">
        <f t="shared" si="43"/>
        <v>#N/A</v>
      </c>
      <c r="P2807" s="11" t="e">
        <f>VLOOKUP(C2807,DE_PARA!H:I,2,0)</f>
        <v>#N/A</v>
      </c>
      <c r="Q2807" s="11" t="e">
        <f>VLOOKUP(F2807,'BASE CONTATOS'!C:D,2,0)</f>
        <v>#N/A</v>
      </c>
    </row>
    <row r="2808" spans="2:17" hidden="1" x14ac:dyDescent="0.3">
      <c r="B2808">
        <f>CSV!M2807</f>
        <v>0</v>
      </c>
      <c r="C2808">
        <f>CSV!O2807</f>
        <v>0</v>
      </c>
      <c r="D2808" s="6">
        <f>CSV!P2807</f>
        <v>0</v>
      </c>
      <c r="F2808">
        <f>CSV!K2807</f>
        <v>0</v>
      </c>
      <c r="G2808">
        <f>CSV!L2807</f>
        <v>0</v>
      </c>
      <c r="H2808" t="str">
        <f>IFERROR(VLOOKUP(G2808,Sheet3!B:C,2,0),"")</f>
        <v/>
      </c>
      <c r="I2808">
        <v>7</v>
      </c>
      <c r="K2808" t="e">
        <f>VLOOKUP(G2808,Sheet3!B:E,4,0)</f>
        <v>#N/A</v>
      </c>
      <c r="O2808" s="10" t="e">
        <f t="shared" si="43"/>
        <v>#N/A</v>
      </c>
      <c r="P2808" s="11" t="e">
        <f>VLOOKUP(C2808,DE_PARA!H:I,2,0)</f>
        <v>#N/A</v>
      </c>
      <c r="Q2808" s="11" t="e">
        <f>VLOOKUP(F2808,'BASE CONTATOS'!C:D,2,0)</f>
        <v>#N/A</v>
      </c>
    </row>
    <row r="2809" spans="2:17" hidden="1" x14ac:dyDescent="0.3">
      <c r="B2809">
        <f>CSV!M2808</f>
        <v>0</v>
      </c>
      <c r="C2809">
        <f>CSV!O2808</f>
        <v>0</v>
      </c>
      <c r="D2809" s="6">
        <f>CSV!P2808</f>
        <v>0</v>
      </c>
      <c r="F2809">
        <f>CSV!K2808</f>
        <v>0</v>
      </c>
      <c r="G2809">
        <f>CSV!L2808</f>
        <v>0</v>
      </c>
      <c r="H2809" t="str">
        <f>IFERROR(VLOOKUP(G2809,Sheet3!B:C,2,0),"")</f>
        <v/>
      </c>
      <c r="I2809">
        <v>3</v>
      </c>
      <c r="K2809" t="e">
        <f>VLOOKUP(G2809,Sheet3!B:E,4,0)</f>
        <v>#N/A</v>
      </c>
      <c r="O2809" s="10" t="e">
        <f t="shared" si="43"/>
        <v>#N/A</v>
      </c>
      <c r="P2809" s="11" t="e">
        <f>VLOOKUP(C2809,DE_PARA!H:I,2,0)</f>
        <v>#N/A</v>
      </c>
      <c r="Q2809" s="11" t="e">
        <f>VLOOKUP(F2809,'BASE CONTATOS'!C:D,2,0)</f>
        <v>#N/A</v>
      </c>
    </row>
    <row r="2810" spans="2:17" hidden="1" x14ac:dyDescent="0.3">
      <c r="B2810">
        <f>CSV!M2809</f>
        <v>0</v>
      </c>
      <c r="C2810">
        <f>CSV!O2809</f>
        <v>0</v>
      </c>
      <c r="D2810" s="6">
        <f>CSV!P2809</f>
        <v>0</v>
      </c>
      <c r="F2810">
        <f>CSV!K2809</f>
        <v>0</v>
      </c>
      <c r="G2810">
        <f>CSV!L2809</f>
        <v>0</v>
      </c>
      <c r="H2810" t="str">
        <f>IFERROR(VLOOKUP(G2810,Sheet3!B:C,2,0),"")</f>
        <v/>
      </c>
      <c r="I2810">
        <v>5</v>
      </c>
      <c r="K2810" t="e">
        <f>VLOOKUP(G2810,Sheet3!B:E,4,0)</f>
        <v>#N/A</v>
      </c>
      <c r="O2810" s="10" t="e">
        <f t="shared" si="43"/>
        <v>#N/A</v>
      </c>
      <c r="P2810" s="11" t="e">
        <f>VLOOKUP(C2810,DE_PARA!H:I,2,0)</f>
        <v>#N/A</v>
      </c>
      <c r="Q2810" s="11" t="e">
        <f>VLOOKUP(F2810,'BASE CONTATOS'!C:D,2,0)</f>
        <v>#N/A</v>
      </c>
    </row>
    <row r="2811" spans="2:17" hidden="1" x14ac:dyDescent="0.3">
      <c r="B2811">
        <f>CSV!M2810</f>
        <v>0</v>
      </c>
      <c r="C2811">
        <f>CSV!O2810</f>
        <v>0</v>
      </c>
      <c r="D2811" s="6">
        <f>CSV!P2810</f>
        <v>0</v>
      </c>
      <c r="F2811">
        <f>CSV!K2810</f>
        <v>0</v>
      </c>
      <c r="G2811">
        <f>CSV!L2810</f>
        <v>0</v>
      </c>
      <c r="H2811" t="str">
        <f>IFERROR(VLOOKUP(G2811,Sheet3!B:C,2,0),"")</f>
        <v/>
      </c>
      <c r="I2811">
        <v>9</v>
      </c>
      <c r="K2811" t="e">
        <f>VLOOKUP(G2811,Sheet3!B:E,4,0)</f>
        <v>#N/A</v>
      </c>
      <c r="O2811" s="10" t="e">
        <f t="shared" si="43"/>
        <v>#N/A</v>
      </c>
      <c r="P2811" s="11" t="e">
        <f>VLOOKUP(C2811,DE_PARA!H:I,2,0)</f>
        <v>#N/A</v>
      </c>
      <c r="Q2811" s="11" t="e">
        <f>VLOOKUP(F2811,'BASE CONTATOS'!C:D,2,0)</f>
        <v>#N/A</v>
      </c>
    </row>
    <row r="2812" spans="2:17" hidden="1" x14ac:dyDescent="0.3">
      <c r="B2812">
        <f>CSV!M2811</f>
        <v>0</v>
      </c>
      <c r="C2812">
        <f>CSV!O2811</f>
        <v>0</v>
      </c>
      <c r="D2812" s="6">
        <f>CSV!P2811</f>
        <v>0</v>
      </c>
      <c r="F2812">
        <f>CSV!K2811</f>
        <v>0</v>
      </c>
      <c r="G2812">
        <f>CSV!L2811</f>
        <v>0</v>
      </c>
      <c r="H2812" t="str">
        <f>IFERROR(VLOOKUP(G2812,Sheet3!B:C,2,0),"")</f>
        <v/>
      </c>
      <c r="I2812">
        <v>4</v>
      </c>
      <c r="K2812" t="e">
        <f>VLOOKUP(G2812,Sheet3!B:E,4,0)</f>
        <v>#N/A</v>
      </c>
      <c r="O2812" s="10" t="e">
        <f t="shared" si="43"/>
        <v>#N/A</v>
      </c>
      <c r="P2812" s="11" t="e">
        <f>VLOOKUP(C2812,DE_PARA!H:I,2,0)</f>
        <v>#N/A</v>
      </c>
      <c r="Q2812" s="11" t="e">
        <f>VLOOKUP(F2812,'BASE CONTATOS'!C:D,2,0)</f>
        <v>#N/A</v>
      </c>
    </row>
    <row r="2813" spans="2:17" hidden="1" x14ac:dyDescent="0.3">
      <c r="B2813">
        <f>CSV!M2812</f>
        <v>0</v>
      </c>
      <c r="C2813">
        <f>CSV!O2812</f>
        <v>0</v>
      </c>
      <c r="D2813" s="6">
        <f>CSV!P2812</f>
        <v>0</v>
      </c>
      <c r="F2813">
        <f>CSV!K2812</f>
        <v>0</v>
      </c>
      <c r="G2813">
        <f>CSV!L2812</f>
        <v>0</v>
      </c>
      <c r="H2813" t="str">
        <f>IFERROR(VLOOKUP(G2813,Sheet3!B:C,2,0),"")</f>
        <v/>
      </c>
      <c r="I2813">
        <v>5</v>
      </c>
      <c r="K2813" t="e">
        <f>VLOOKUP(G2813,Sheet3!B:E,4,0)</f>
        <v>#N/A</v>
      </c>
      <c r="O2813" s="10" t="e">
        <f t="shared" si="43"/>
        <v>#N/A</v>
      </c>
      <c r="P2813" s="11" t="e">
        <f>VLOOKUP(C2813,DE_PARA!H:I,2,0)</f>
        <v>#N/A</v>
      </c>
      <c r="Q2813" s="11" t="e">
        <f>VLOOKUP(F2813,'BASE CONTATOS'!C:D,2,0)</f>
        <v>#N/A</v>
      </c>
    </row>
    <row r="2814" spans="2:17" hidden="1" x14ac:dyDescent="0.3">
      <c r="B2814">
        <f>CSV!M2813</f>
        <v>0</v>
      </c>
      <c r="C2814">
        <f>CSV!O2813</f>
        <v>0</v>
      </c>
      <c r="D2814" s="6">
        <f>CSV!P2813</f>
        <v>0</v>
      </c>
      <c r="F2814">
        <f>CSV!K2813</f>
        <v>0</v>
      </c>
      <c r="G2814">
        <f>CSV!L2813</f>
        <v>0</v>
      </c>
      <c r="H2814" t="str">
        <f>IFERROR(VLOOKUP(G2814,Sheet3!B:C,2,0),"")</f>
        <v/>
      </c>
      <c r="I2814">
        <v>1</v>
      </c>
      <c r="K2814" t="e">
        <f>VLOOKUP(G2814,Sheet3!B:E,4,0)</f>
        <v>#N/A</v>
      </c>
      <c r="O2814" s="10" t="e">
        <f t="shared" si="43"/>
        <v>#N/A</v>
      </c>
      <c r="P2814" s="11" t="e">
        <f>VLOOKUP(C2814,DE_PARA!H:I,2,0)</f>
        <v>#N/A</v>
      </c>
      <c r="Q2814" s="11" t="e">
        <f>VLOOKUP(F2814,'BASE CONTATOS'!C:D,2,0)</f>
        <v>#N/A</v>
      </c>
    </row>
    <row r="2815" spans="2:17" hidden="1" x14ac:dyDescent="0.3">
      <c r="B2815">
        <f>CSV!M2814</f>
        <v>0</v>
      </c>
      <c r="C2815">
        <f>CSV!O2814</f>
        <v>0</v>
      </c>
      <c r="D2815" s="6">
        <f>CSV!P2814</f>
        <v>0</v>
      </c>
      <c r="F2815">
        <f>CSV!K2814</f>
        <v>0</v>
      </c>
      <c r="G2815">
        <f>CSV!L2814</f>
        <v>0</v>
      </c>
      <c r="H2815" t="str">
        <f>IFERROR(VLOOKUP(G2815,Sheet3!B:C,2,0),"")</f>
        <v/>
      </c>
      <c r="I2815">
        <v>8</v>
      </c>
      <c r="K2815" t="e">
        <f>VLOOKUP(G2815,Sheet3!B:E,4,0)</f>
        <v>#N/A</v>
      </c>
      <c r="O2815" s="10" t="e">
        <f t="shared" si="43"/>
        <v>#N/A</v>
      </c>
      <c r="P2815" s="11" t="e">
        <f>VLOOKUP(C2815,DE_PARA!H:I,2,0)</f>
        <v>#N/A</v>
      </c>
      <c r="Q2815" s="11" t="e">
        <f>VLOOKUP(F2815,'BASE CONTATOS'!C:D,2,0)</f>
        <v>#N/A</v>
      </c>
    </row>
    <row r="2816" spans="2:17" hidden="1" x14ac:dyDescent="0.3">
      <c r="B2816">
        <f>CSV!M2815</f>
        <v>0</v>
      </c>
      <c r="C2816">
        <f>CSV!O2815</f>
        <v>0</v>
      </c>
      <c r="D2816" s="6">
        <f>CSV!P2815</f>
        <v>0</v>
      </c>
      <c r="F2816">
        <f>CSV!K2815</f>
        <v>0</v>
      </c>
      <c r="G2816">
        <f>CSV!L2815</f>
        <v>0</v>
      </c>
      <c r="H2816" t="str">
        <f>IFERROR(VLOOKUP(G2816,Sheet3!B:C,2,0),"")</f>
        <v/>
      </c>
      <c r="I2816">
        <v>10</v>
      </c>
      <c r="K2816" t="e">
        <f>VLOOKUP(G2816,Sheet3!B:E,4,0)</f>
        <v>#N/A</v>
      </c>
      <c r="O2816" s="10" t="e">
        <f t="shared" si="43"/>
        <v>#N/A</v>
      </c>
      <c r="P2816" s="11" t="e">
        <f>VLOOKUP(C2816,DE_PARA!H:I,2,0)</f>
        <v>#N/A</v>
      </c>
      <c r="Q2816" s="11" t="e">
        <f>VLOOKUP(F2816,'BASE CONTATOS'!C:D,2,0)</f>
        <v>#N/A</v>
      </c>
    </row>
    <row r="2817" spans="2:17" hidden="1" x14ac:dyDescent="0.3">
      <c r="B2817">
        <f>CSV!M2816</f>
        <v>0</v>
      </c>
      <c r="C2817">
        <f>CSV!O2816</f>
        <v>0</v>
      </c>
      <c r="D2817" s="6">
        <f>CSV!P2816</f>
        <v>0</v>
      </c>
      <c r="F2817">
        <f>CSV!K2816</f>
        <v>0</v>
      </c>
      <c r="G2817">
        <f>CSV!L2816</f>
        <v>0</v>
      </c>
      <c r="H2817" t="str">
        <f>IFERROR(VLOOKUP(G2817,Sheet3!B:C,2,0),"")</f>
        <v/>
      </c>
      <c r="I2817">
        <v>1</v>
      </c>
      <c r="K2817" t="e">
        <f>VLOOKUP(G2817,Sheet3!B:E,4,0)</f>
        <v>#N/A</v>
      </c>
      <c r="O2817" s="10" t="e">
        <f t="shared" si="43"/>
        <v>#N/A</v>
      </c>
      <c r="P2817" s="11" t="e">
        <f>VLOOKUP(C2817,DE_PARA!H:I,2,0)</f>
        <v>#N/A</v>
      </c>
      <c r="Q2817" s="11" t="e">
        <f>VLOOKUP(F2817,'BASE CONTATOS'!C:D,2,0)</f>
        <v>#N/A</v>
      </c>
    </row>
    <row r="2818" spans="2:17" hidden="1" x14ac:dyDescent="0.3">
      <c r="B2818">
        <f>CSV!M2817</f>
        <v>0</v>
      </c>
      <c r="C2818">
        <f>CSV!O2817</f>
        <v>0</v>
      </c>
      <c r="D2818" s="6">
        <f>CSV!P2817</f>
        <v>0</v>
      </c>
      <c r="F2818">
        <f>CSV!K2817</f>
        <v>0</v>
      </c>
      <c r="G2818">
        <f>CSV!L2817</f>
        <v>0</v>
      </c>
      <c r="H2818" t="str">
        <f>IFERROR(VLOOKUP(G2818,Sheet3!B:C,2,0),"")</f>
        <v/>
      </c>
      <c r="I2818">
        <v>7</v>
      </c>
      <c r="K2818" t="e">
        <f>VLOOKUP(G2818,Sheet3!B:E,4,0)</f>
        <v>#N/A</v>
      </c>
      <c r="O2818" s="10" t="e">
        <f t="shared" si="43"/>
        <v>#N/A</v>
      </c>
      <c r="P2818" s="11" t="e">
        <f>VLOOKUP(C2818,DE_PARA!H:I,2,0)</f>
        <v>#N/A</v>
      </c>
      <c r="Q2818" s="11" t="e">
        <f>VLOOKUP(F2818,'BASE CONTATOS'!C:D,2,0)</f>
        <v>#N/A</v>
      </c>
    </row>
    <row r="2819" spans="2:17" hidden="1" x14ac:dyDescent="0.3">
      <c r="B2819">
        <f>CSV!M2818</f>
        <v>0</v>
      </c>
      <c r="C2819">
        <f>CSV!O2818</f>
        <v>0</v>
      </c>
      <c r="D2819" s="6">
        <f>CSV!P2818</f>
        <v>0</v>
      </c>
      <c r="F2819">
        <f>CSV!K2818</f>
        <v>0</v>
      </c>
      <c r="G2819">
        <f>CSV!L2818</f>
        <v>0</v>
      </c>
      <c r="H2819" t="str">
        <f>IFERROR(VLOOKUP(G2819,Sheet3!B:C,2,0),"")</f>
        <v/>
      </c>
      <c r="I2819">
        <v>10</v>
      </c>
      <c r="K2819" t="e">
        <f>VLOOKUP(G2819,Sheet3!B:E,4,0)</f>
        <v>#N/A</v>
      </c>
      <c r="O2819" s="10" t="e">
        <f t="shared" ref="O2819:O2882" si="44">IF(K2819&gt;0,K2819,"PENDENTE")</f>
        <v>#N/A</v>
      </c>
      <c r="P2819" s="11" t="e">
        <f>VLOOKUP(C2819,DE_PARA!H:I,2,0)</f>
        <v>#N/A</v>
      </c>
      <c r="Q2819" s="11" t="e">
        <f>VLOOKUP(F2819,'BASE CONTATOS'!C:D,2,0)</f>
        <v>#N/A</v>
      </c>
    </row>
    <row r="2820" spans="2:17" hidden="1" x14ac:dyDescent="0.3">
      <c r="B2820">
        <f>CSV!M2819</f>
        <v>0</v>
      </c>
      <c r="C2820">
        <f>CSV!O2819</f>
        <v>0</v>
      </c>
      <c r="D2820" s="6">
        <f>CSV!P2819</f>
        <v>0</v>
      </c>
      <c r="F2820">
        <f>CSV!K2819</f>
        <v>0</v>
      </c>
      <c r="G2820">
        <f>CSV!L2819</f>
        <v>0</v>
      </c>
      <c r="H2820" t="str">
        <f>IFERROR(VLOOKUP(G2820,Sheet3!B:C,2,0),"")</f>
        <v/>
      </c>
      <c r="I2820">
        <v>1</v>
      </c>
      <c r="K2820" t="e">
        <f>VLOOKUP(G2820,Sheet3!B:E,4,0)</f>
        <v>#N/A</v>
      </c>
      <c r="O2820" s="10" t="e">
        <f t="shared" si="44"/>
        <v>#N/A</v>
      </c>
      <c r="P2820" s="11" t="e">
        <f>VLOOKUP(C2820,DE_PARA!H:I,2,0)</f>
        <v>#N/A</v>
      </c>
      <c r="Q2820" s="11" t="e">
        <f>VLOOKUP(F2820,'BASE CONTATOS'!C:D,2,0)</f>
        <v>#N/A</v>
      </c>
    </row>
    <row r="2821" spans="2:17" hidden="1" x14ac:dyDescent="0.3">
      <c r="B2821">
        <f>CSV!M2820</f>
        <v>0</v>
      </c>
      <c r="C2821">
        <f>CSV!O2820</f>
        <v>0</v>
      </c>
      <c r="D2821" s="6">
        <f>CSV!P2820</f>
        <v>0</v>
      </c>
      <c r="F2821">
        <f>CSV!K2820</f>
        <v>0</v>
      </c>
      <c r="G2821">
        <f>CSV!L2820</f>
        <v>0</v>
      </c>
      <c r="H2821" t="str">
        <f>IFERROR(VLOOKUP(G2821,Sheet3!B:C,2,0),"")</f>
        <v/>
      </c>
      <c r="I2821">
        <v>5</v>
      </c>
      <c r="K2821" t="e">
        <f>VLOOKUP(G2821,Sheet3!B:E,4,0)</f>
        <v>#N/A</v>
      </c>
      <c r="O2821" s="10" t="e">
        <f t="shared" si="44"/>
        <v>#N/A</v>
      </c>
      <c r="P2821" s="11" t="e">
        <f>VLOOKUP(C2821,DE_PARA!H:I,2,0)</f>
        <v>#N/A</v>
      </c>
      <c r="Q2821" s="11" t="e">
        <f>VLOOKUP(F2821,'BASE CONTATOS'!C:D,2,0)</f>
        <v>#N/A</v>
      </c>
    </row>
    <row r="2822" spans="2:17" hidden="1" x14ac:dyDescent="0.3">
      <c r="B2822">
        <f>CSV!M2821</f>
        <v>0</v>
      </c>
      <c r="C2822">
        <f>CSV!O2821</f>
        <v>0</v>
      </c>
      <c r="D2822" s="6">
        <f>CSV!P2821</f>
        <v>0</v>
      </c>
      <c r="F2822">
        <f>CSV!K2821</f>
        <v>0</v>
      </c>
      <c r="G2822">
        <f>CSV!L2821</f>
        <v>0</v>
      </c>
      <c r="H2822" t="str">
        <f>IFERROR(VLOOKUP(G2822,Sheet3!B:C,2,0),"")</f>
        <v/>
      </c>
      <c r="I2822">
        <v>3</v>
      </c>
      <c r="K2822" t="e">
        <f>VLOOKUP(G2822,Sheet3!B:E,4,0)</f>
        <v>#N/A</v>
      </c>
      <c r="O2822" s="10" t="e">
        <f t="shared" si="44"/>
        <v>#N/A</v>
      </c>
      <c r="P2822" s="11" t="e">
        <f>VLOOKUP(C2822,DE_PARA!H:I,2,0)</f>
        <v>#N/A</v>
      </c>
      <c r="Q2822" s="11" t="e">
        <f>VLOOKUP(F2822,'BASE CONTATOS'!C:D,2,0)</f>
        <v>#N/A</v>
      </c>
    </row>
    <row r="2823" spans="2:17" hidden="1" x14ac:dyDescent="0.3">
      <c r="B2823">
        <f>CSV!M2822</f>
        <v>0</v>
      </c>
      <c r="C2823">
        <f>CSV!O2822</f>
        <v>0</v>
      </c>
      <c r="D2823" s="6">
        <f>CSV!P2822</f>
        <v>0</v>
      </c>
      <c r="F2823">
        <f>CSV!K2822</f>
        <v>0</v>
      </c>
      <c r="G2823">
        <f>CSV!L2822</f>
        <v>0</v>
      </c>
      <c r="H2823" t="str">
        <f>IFERROR(VLOOKUP(G2823,Sheet3!B:C,2,0),"")</f>
        <v/>
      </c>
      <c r="I2823">
        <v>7</v>
      </c>
      <c r="K2823" t="e">
        <f>VLOOKUP(G2823,Sheet3!B:E,4,0)</f>
        <v>#N/A</v>
      </c>
      <c r="O2823" s="10" t="e">
        <f t="shared" si="44"/>
        <v>#N/A</v>
      </c>
      <c r="P2823" s="11" t="e">
        <f>VLOOKUP(C2823,DE_PARA!H:I,2,0)</f>
        <v>#N/A</v>
      </c>
      <c r="Q2823" s="11" t="e">
        <f>VLOOKUP(F2823,'BASE CONTATOS'!C:D,2,0)</f>
        <v>#N/A</v>
      </c>
    </row>
    <row r="2824" spans="2:17" hidden="1" x14ac:dyDescent="0.3">
      <c r="B2824">
        <f>CSV!M2823</f>
        <v>0</v>
      </c>
      <c r="C2824">
        <f>CSV!O2823</f>
        <v>0</v>
      </c>
      <c r="D2824" s="6">
        <f>CSV!P2823</f>
        <v>0</v>
      </c>
      <c r="F2824">
        <f>CSV!K2823</f>
        <v>0</v>
      </c>
      <c r="G2824">
        <f>CSV!L2823</f>
        <v>0</v>
      </c>
      <c r="H2824" t="str">
        <f>IFERROR(VLOOKUP(G2824,Sheet3!B:C,2,0),"")</f>
        <v/>
      </c>
      <c r="I2824">
        <v>10</v>
      </c>
      <c r="K2824" t="e">
        <f>VLOOKUP(G2824,Sheet3!B:E,4,0)</f>
        <v>#N/A</v>
      </c>
      <c r="O2824" s="10" t="e">
        <f t="shared" si="44"/>
        <v>#N/A</v>
      </c>
      <c r="P2824" s="11" t="e">
        <f>VLOOKUP(C2824,DE_PARA!H:I,2,0)</f>
        <v>#N/A</v>
      </c>
      <c r="Q2824" s="11" t="e">
        <f>VLOOKUP(F2824,'BASE CONTATOS'!C:D,2,0)</f>
        <v>#N/A</v>
      </c>
    </row>
    <row r="2825" spans="2:17" hidden="1" x14ac:dyDescent="0.3">
      <c r="B2825">
        <f>CSV!M2824</f>
        <v>0</v>
      </c>
      <c r="C2825">
        <f>CSV!O2824</f>
        <v>0</v>
      </c>
      <c r="D2825" s="6">
        <f>CSV!P2824</f>
        <v>0</v>
      </c>
      <c r="F2825">
        <f>CSV!K2824</f>
        <v>0</v>
      </c>
      <c r="G2825">
        <f>CSV!L2824</f>
        <v>0</v>
      </c>
      <c r="H2825" t="str">
        <f>IFERROR(VLOOKUP(G2825,Sheet3!B:C,2,0),"")</f>
        <v/>
      </c>
      <c r="I2825">
        <v>3</v>
      </c>
      <c r="K2825" t="e">
        <f>VLOOKUP(G2825,Sheet3!B:E,4,0)</f>
        <v>#N/A</v>
      </c>
      <c r="O2825" s="10" t="e">
        <f t="shared" si="44"/>
        <v>#N/A</v>
      </c>
      <c r="P2825" s="11" t="e">
        <f>VLOOKUP(C2825,DE_PARA!H:I,2,0)</f>
        <v>#N/A</v>
      </c>
      <c r="Q2825" s="11" t="e">
        <f>VLOOKUP(F2825,'BASE CONTATOS'!C:D,2,0)</f>
        <v>#N/A</v>
      </c>
    </row>
    <row r="2826" spans="2:17" hidden="1" x14ac:dyDescent="0.3">
      <c r="B2826">
        <f>CSV!M2825</f>
        <v>0</v>
      </c>
      <c r="C2826">
        <f>CSV!O2825</f>
        <v>0</v>
      </c>
      <c r="D2826" s="6">
        <f>CSV!P2825</f>
        <v>0</v>
      </c>
      <c r="F2826">
        <f>CSV!K2825</f>
        <v>0</v>
      </c>
      <c r="G2826">
        <f>CSV!L2825</f>
        <v>0</v>
      </c>
      <c r="H2826" t="str">
        <f>IFERROR(VLOOKUP(G2826,Sheet3!B:C,2,0),"")</f>
        <v/>
      </c>
      <c r="I2826">
        <v>9</v>
      </c>
      <c r="K2826" t="e">
        <f>VLOOKUP(G2826,Sheet3!B:E,4,0)</f>
        <v>#N/A</v>
      </c>
      <c r="O2826" s="10" t="e">
        <f t="shared" si="44"/>
        <v>#N/A</v>
      </c>
      <c r="P2826" s="11" t="e">
        <f>VLOOKUP(C2826,DE_PARA!H:I,2,0)</f>
        <v>#N/A</v>
      </c>
      <c r="Q2826" s="11" t="e">
        <f>VLOOKUP(F2826,'BASE CONTATOS'!C:D,2,0)</f>
        <v>#N/A</v>
      </c>
    </row>
    <row r="2827" spans="2:17" hidden="1" x14ac:dyDescent="0.3">
      <c r="B2827">
        <f>CSV!M2826</f>
        <v>0</v>
      </c>
      <c r="C2827">
        <f>CSV!O2826</f>
        <v>0</v>
      </c>
      <c r="D2827" s="6">
        <f>CSV!P2826</f>
        <v>0</v>
      </c>
      <c r="F2827">
        <f>CSV!K2826</f>
        <v>0</v>
      </c>
      <c r="G2827">
        <f>CSV!L2826</f>
        <v>0</v>
      </c>
      <c r="H2827" t="str">
        <f>IFERROR(VLOOKUP(G2827,Sheet3!B:C,2,0),"")</f>
        <v/>
      </c>
      <c r="I2827">
        <v>4</v>
      </c>
      <c r="K2827" t="e">
        <f>VLOOKUP(G2827,Sheet3!B:E,4,0)</f>
        <v>#N/A</v>
      </c>
      <c r="O2827" s="10" t="e">
        <f t="shared" si="44"/>
        <v>#N/A</v>
      </c>
      <c r="P2827" s="11" t="e">
        <f>VLOOKUP(C2827,DE_PARA!H:I,2,0)</f>
        <v>#N/A</v>
      </c>
      <c r="Q2827" s="11" t="e">
        <f>VLOOKUP(F2827,'BASE CONTATOS'!C:D,2,0)</f>
        <v>#N/A</v>
      </c>
    </row>
    <row r="2828" spans="2:17" hidden="1" x14ac:dyDescent="0.3">
      <c r="B2828">
        <f>CSV!M2827</f>
        <v>0</v>
      </c>
      <c r="C2828">
        <f>CSV!O2827</f>
        <v>0</v>
      </c>
      <c r="D2828" s="6">
        <f>CSV!P2827</f>
        <v>0</v>
      </c>
      <c r="F2828">
        <f>CSV!K2827</f>
        <v>0</v>
      </c>
      <c r="G2828">
        <f>CSV!L2827</f>
        <v>0</v>
      </c>
      <c r="H2828" t="str">
        <f>IFERROR(VLOOKUP(G2828,Sheet3!B:C,2,0),"")</f>
        <v/>
      </c>
      <c r="I2828">
        <v>5</v>
      </c>
      <c r="K2828" t="e">
        <f>VLOOKUP(G2828,Sheet3!B:E,4,0)</f>
        <v>#N/A</v>
      </c>
      <c r="O2828" s="10" t="e">
        <f t="shared" si="44"/>
        <v>#N/A</v>
      </c>
      <c r="P2828" s="11" t="e">
        <f>VLOOKUP(C2828,DE_PARA!H:I,2,0)</f>
        <v>#N/A</v>
      </c>
      <c r="Q2828" s="11" t="e">
        <f>VLOOKUP(F2828,'BASE CONTATOS'!C:D,2,0)</f>
        <v>#N/A</v>
      </c>
    </row>
    <row r="2829" spans="2:17" hidden="1" x14ac:dyDescent="0.3">
      <c r="B2829">
        <f>CSV!M2828</f>
        <v>0</v>
      </c>
      <c r="C2829">
        <f>CSV!O2828</f>
        <v>0</v>
      </c>
      <c r="D2829" s="6">
        <f>CSV!P2828</f>
        <v>0</v>
      </c>
      <c r="F2829">
        <f>CSV!K2828</f>
        <v>0</v>
      </c>
      <c r="G2829">
        <f>CSV!L2828</f>
        <v>0</v>
      </c>
      <c r="H2829" t="str">
        <f>IFERROR(VLOOKUP(G2829,Sheet3!B:C,2,0),"")</f>
        <v/>
      </c>
      <c r="I2829">
        <v>2</v>
      </c>
      <c r="K2829" t="e">
        <f>VLOOKUP(G2829,Sheet3!B:E,4,0)</f>
        <v>#N/A</v>
      </c>
      <c r="O2829" s="10" t="e">
        <f t="shared" si="44"/>
        <v>#N/A</v>
      </c>
      <c r="P2829" s="11" t="e">
        <f>VLOOKUP(C2829,DE_PARA!H:I,2,0)</f>
        <v>#N/A</v>
      </c>
      <c r="Q2829" s="11" t="e">
        <f>VLOOKUP(F2829,'BASE CONTATOS'!C:D,2,0)</f>
        <v>#N/A</v>
      </c>
    </row>
    <row r="2830" spans="2:17" hidden="1" x14ac:dyDescent="0.3">
      <c r="B2830">
        <f>CSV!M2829</f>
        <v>0</v>
      </c>
      <c r="C2830">
        <f>CSV!O2829</f>
        <v>0</v>
      </c>
      <c r="D2830" s="6">
        <f>CSV!P2829</f>
        <v>0</v>
      </c>
      <c r="F2830">
        <f>CSV!K2829</f>
        <v>0</v>
      </c>
      <c r="G2830">
        <f>CSV!L2829</f>
        <v>0</v>
      </c>
      <c r="H2830" t="str">
        <f>IFERROR(VLOOKUP(G2830,Sheet3!B:C,2,0),"")</f>
        <v/>
      </c>
      <c r="I2830">
        <v>4</v>
      </c>
      <c r="K2830" t="e">
        <f>VLOOKUP(G2830,Sheet3!B:E,4,0)</f>
        <v>#N/A</v>
      </c>
      <c r="O2830" s="10" t="e">
        <f t="shared" si="44"/>
        <v>#N/A</v>
      </c>
      <c r="P2830" s="11" t="e">
        <f>VLOOKUP(C2830,DE_PARA!H:I,2,0)</f>
        <v>#N/A</v>
      </c>
      <c r="Q2830" s="11" t="e">
        <f>VLOOKUP(F2830,'BASE CONTATOS'!C:D,2,0)</f>
        <v>#N/A</v>
      </c>
    </row>
    <row r="2831" spans="2:17" hidden="1" x14ac:dyDescent="0.3">
      <c r="B2831">
        <f>CSV!M2830</f>
        <v>0</v>
      </c>
      <c r="C2831">
        <f>CSV!O2830</f>
        <v>0</v>
      </c>
      <c r="D2831" s="6">
        <f>CSV!P2830</f>
        <v>0</v>
      </c>
      <c r="F2831">
        <f>CSV!K2830</f>
        <v>0</v>
      </c>
      <c r="G2831">
        <f>CSV!L2830</f>
        <v>0</v>
      </c>
      <c r="H2831" t="str">
        <f>IFERROR(VLOOKUP(G2831,Sheet3!B:C,2,0),"")</f>
        <v/>
      </c>
      <c r="I2831">
        <v>3</v>
      </c>
      <c r="K2831" t="e">
        <f>VLOOKUP(G2831,Sheet3!B:E,4,0)</f>
        <v>#N/A</v>
      </c>
      <c r="O2831" s="10" t="e">
        <f t="shared" si="44"/>
        <v>#N/A</v>
      </c>
      <c r="P2831" s="11" t="e">
        <f>VLOOKUP(C2831,DE_PARA!H:I,2,0)</f>
        <v>#N/A</v>
      </c>
      <c r="Q2831" s="11" t="e">
        <f>VLOOKUP(F2831,'BASE CONTATOS'!C:D,2,0)</f>
        <v>#N/A</v>
      </c>
    </row>
    <row r="2832" spans="2:17" hidden="1" x14ac:dyDescent="0.3">
      <c r="B2832">
        <f>CSV!M2831</f>
        <v>0</v>
      </c>
      <c r="C2832">
        <f>CSV!O2831</f>
        <v>0</v>
      </c>
      <c r="D2832" s="6">
        <f>CSV!P2831</f>
        <v>0</v>
      </c>
      <c r="F2832">
        <f>CSV!K2831</f>
        <v>0</v>
      </c>
      <c r="G2832">
        <f>CSV!L2831</f>
        <v>0</v>
      </c>
      <c r="H2832" t="str">
        <f>IFERROR(VLOOKUP(G2832,Sheet3!B:C,2,0),"")</f>
        <v/>
      </c>
      <c r="I2832">
        <v>2</v>
      </c>
      <c r="K2832" t="e">
        <f>VLOOKUP(G2832,Sheet3!B:E,4,0)</f>
        <v>#N/A</v>
      </c>
      <c r="O2832" s="10" t="e">
        <f t="shared" si="44"/>
        <v>#N/A</v>
      </c>
      <c r="P2832" s="11" t="e">
        <f>VLOOKUP(C2832,DE_PARA!H:I,2,0)</f>
        <v>#N/A</v>
      </c>
      <c r="Q2832" s="11" t="e">
        <f>VLOOKUP(F2832,'BASE CONTATOS'!C:D,2,0)</f>
        <v>#N/A</v>
      </c>
    </row>
    <row r="2833" spans="2:17" hidden="1" x14ac:dyDescent="0.3">
      <c r="B2833">
        <f>CSV!M2832</f>
        <v>0</v>
      </c>
      <c r="C2833">
        <f>CSV!O2832</f>
        <v>0</v>
      </c>
      <c r="D2833" s="6">
        <f>CSV!P2832</f>
        <v>0</v>
      </c>
      <c r="F2833">
        <f>CSV!K2832</f>
        <v>0</v>
      </c>
      <c r="G2833">
        <f>CSV!L2832</f>
        <v>0</v>
      </c>
      <c r="H2833" t="str">
        <f>IFERROR(VLOOKUP(G2833,Sheet3!B:C,2,0),"")</f>
        <v/>
      </c>
      <c r="I2833">
        <v>1</v>
      </c>
      <c r="K2833" t="e">
        <f>VLOOKUP(G2833,Sheet3!B:E,4,0)</f>
        <v>#N/A</v>
      </c>
      <c r="O2833" s="10" t="e">
        <f t="shared" si="44"/>
        <v>#N/A</v>
      </c>
      <c r="P2833" s="11" t="e">
        <f>VLOOKUP(C2833,DE_PARA!H:I,2,0)</f>
        <v>#N/A</v>
      </c>
      <c r="Q2833" s="11" t="e">
        <f>VLOOKUP(F2833,'BASE CONTATOS'!C:D,2,0)</f>
        <v>#N/A</v>
      </c>
    </row>
    <row r="2834" spans="2:17" hidden="1" x14ac:dyDescent="0.3">
      <c r="B2834">
        <f>CSV!M2833</f>
        <v>0</v>
      </c>
      <c r="C2834">
        <f>CSV!O2833</f>
        <v>0</v>
      </c>
      <c r="D2834" s="6">
        <f>CSV!P2833</f>
        <v>0</v>
      </c>
      <c r="F2834">
        <f>CSV!K2833</f>
        <v>0</v>
      </c>
      <c r="G2834">
        <f>CSV!L2833</f>
        <v>0</v>
      </c>
      <c r="H2834" t="str">
        <f>IFERROR(VLOOKUP(G2834,Sheet3!B:C,2,0),"")</f>
        <v/>
      </c>
      <c r="I2834">
        <v>1</v>
      </c>
      <c r="K2834" t="e">
        <f>VLOOKUP(G2834,Sheet3!B:E,4,0)</f>
        <v>#N/A</v>
      </c>
      <c r="O2834" s="10" t="e">
        <f t="shared" si="44"/>
        <v>#N/A</v>
      </c>
      <c r="P2834" s="11" t="e">
        <f>VLOOKUP(C2834,DE_PARA!H:I,2,0)</f>
        <v>#N/A</v>
      </c>
      <c r="Q2834" s="11" t="e">
        <f>VLOOKUP(F2834,'BASE CONTATOS'!C:D,2,0)</f>
        <v>#N/A</v>
      </c>
    </row>
    <row r="2835" spans="2:17" hidden="1" x14ac:dyDescent="0.3">
      <c r="B2835">
        <f>CSV!M2834</f>
        <v>0</v>
      </c>
      <c r="C2835">
        <f>CSV!O2834</f>
        <v>0</v>
      </c>
      <c r="D2835" s="6">
        <f>CSV!P2834</f>
        <v>0</v>
      </c>
      <c r="F2835">
        <f>CSV!K2834</f>
        <v>0</v>
      </c>
      <c r="G2835">
        <f>CSV!L2834</f>
        <v>0</v>
      </c>
      <c r="H2835" t="str">
        <f>IFERROR(VLOOKUP(G2835,Sheet3!B:C,2,0),"")</f>
        <v/>
      </c>
      <c r="I2835">
        <v>9</v>
      </c>
      <c r="K2835" t="e">
        <f>VLOOKUP(G2835,Sheet3!B:E,4,0)</f>
        <v>#N/A</v>
      </c>
      <c r="O2835" s="10" t="e">
        <f t="shared" si="44"/>
        <v>#N/A</v>
      </c>
      <c r="P2835" s="11" t="e">
        <f>VLOOKUP(C2835,DE_PARA!H:I,2,0)</f>
        <v>#N/A</v>
      </c>
      <c r="Q2835" s="11" t="e">
        <f>VLOOKUP(F2835,'BASE CONTATOS'!C:D,2,0)</f>
        <v>#N/A</v>
      </c>
    </row>
    <row r="2836" spans="2:17" hidden="1" x14ac:dyDescent="0.3">
      <c r="B2836">
        <f>CSV!M2835</f>
        <v>0</v>
      </c>
      <c r="C2836">
        <f>CSV!O2835</f>
        <v>0</v>
      </c>
      <c r="D2836" s="6">
        <f>CSV!P2835</f>
        <v>0</v>
      </c>
      <c r="F2836">
        <f>CSV!K2835</f>
        <v>0</v>
      </c>
      <c r="G2836">
        <f>CSV!L2835</f>
        <v>0</v>
      </c>
      <c r="H2836" t="str">
        <f>IFERROR(VLOOKUP(G2836,Sheet3!B:C,2,0),"")</f>
        <v/>
      </c>
      <c r="I2836">
        <v>5</v>
      </c>
      <c r="K2836" t="e">
        <f>VLOOKUP(G2836,Sheet3!B:E,4,0)</f>
        <v>#N/A</v>
      </c>
      <c r="O2836" s="10" t="e">
        <f t="shared" si="44"/>
        <v>#N/A</v>
      </c>
      <c r="P2836" s="11" t="e">
        <f>VLOOKUP(C2836,DE_PARA!H:I,2,0)</f>
        <v>#N/A</v>
      </c>
      <c r="Q2836" s="11" t="e">
        <f>VLOOKUP(F2836,'BASE CONTATOS'!C:D,2,0)</f>
        <v>#N/A</v>
      </c>
    </row>
    <row r="2837" spans="2:17" hidden="1" x14ac:dyDescent="0.3">
      <c r="B2837">
        <f>CSV!M2836</f>
        <v>0</v>
      </c>
      <c r="C2837">
        <f>CSV!O2836</f>
        <v>0</v>
      </c>
      <c r="D2837" s="6">
        <f>CSV!P2836</f>
        <v>0</v>
      </c>
      <c r="F2837">
        <f>CSV!K2836</f>
        <v>0</v>
      </c>
      <c r="G2837">
        <f>CSV!L2836</f>
        <v>0</v>
      </c>
      <c r="H2837" t="str">
        <f>IFERROR(VLOOKUP(G2837,Sheet3!B:C,2,0),"")</f>
        <v/>
      </c>
      <c r="I2837">
        <v>3</v>
      </c>
      <c r="K2837" t="e">
        <f>VLOOKUP(G2837,Sheet3!B:E,4,0)</f>
        <v>#N/A</v>
      </c>
      <c r="O2837" s="10" t="e">
        <f t="shared" si="44"/>
        <v>#N/A</v>
      </c>
      <c r="P2837" s="11" t="e">
        <f>VLOOKUP(C2837,DE_PARA!H:I,2,0)</f>
        <v>#N/A</v>
      </c>
      <c r="Q2837" s="11" t="e">
        <f>VLOOKUP(F2837,'BASE CONTATOS'!C:D,2,0)</f>
        <v>#N/A</v>
      </c>
    </row>
    <row r="2838" spans="2:17" hidden="1" x14ac:dyDescent="0.3">
      <c r="B2838">
        <f>CSV!M2837</f>
        <v>0</v>
      </c>
      <c r="C2838">
        <f>CSV!O2837</f>
        <v>0</v>
      </c>
      <c r="D2838" s="6">
        <f>CSV!P2837</f>
        <v>0</v>
      </c>
      <c r="F2838">
        <f>CSV!K2837</f>
        <v>0</v>
      </c>
      <c r="G2838">
        <f>CSV!L2837</f>
        <v>0</v>
      </c>
      <c r="H2838" t="str">
        <f>IFERROR(VLOOKUP(G2838,Sheet3!B:C,2,0),"")</f>
        <v/>
      </c>
      <c r="I2838">
        <v>9</v>
      </c>
      <c r="K2838" t="e">
        <f>VLOOKUP(G2838,Sheet3!B:E,4,0)</f>
        <v>#N/A</v>
      </c>
      <c r="O2838" s="10" t="e">
        <f t="shared" si="44"/>
        <v>#N/A</v>
      </c>
      <c r="P2838" s="11" t="e">
        <f>VLOOKUP(C2838,DE_PARA!H:I,2,0)</f>
        <v>#N/A</v>
      </c>
      <c r="Q2838" s="11" t="e">
        <f>VLOOKUP(F2838,'BASE CONTATOS'!C:D,2,0)</f>
        <v>#N/A</v>
      </c>
    </row>
    <row r="2839" spans="2:17" hidden="1" x14ac:dyDescent="0.3">
      <c r="B2839">
        <f>CSV!M2838</f>
        <v>0</v>
      </c>
      <c r="C2839">
        <f>CSV!O2838</f>
        <v>0</v>
      </c>
      <c r="D2839" s="6">
        <f>CSV!P2838</f>
        <v>0</v>
      </c>
      <c r="F2839">
        <f>CSV!K2838</f>
        <v>0</v>
      </c>
      <c r="G2839">
        <f>CSV!L2838</f>
        <v>0</v>
      </c>
      <c r="H2839" t="str">
        <f>IFERROR(VLOOKUP(G2839,Sheet3!B:C,2,0),"")</f>
        <v/>
      </c>
      <c r="I2839">
        <v>4</v>
      </c>
      <c r="K2839" t="e">
        <f>VLOOKUP(G2839,Sheet3!B:E,4,0)</f>
        <v>#N/A</v>
      </c>
      <c r="O2839" s="10" t="e">
        <f t="shared" si="44"/>
        <v>#N/A</v>
      </c>
      <c r="P2839" s="11" t="e">
        <f>VLOOKUP(C2839,DE_PARA!H:I,2,0)</f>
        <v>#N/A</v>
      </c>
      <c r="Q2839" s="11" t="e">
        <f>VLOOKUP(F2839,'BASE CONTATOS'!C:D,2,0)</f>
        <v>#N/A</v>
      </c>
    </row>
    <row r="2840" spans="2:17" hidden="1" x14ac:dyDescent="0.3">
      <c r="B2840">
        <f>CSV!M2839</f>
        <v>0</v>
      </c>
      <c r="C2840">
        <f>CSV!O2839</f>
        <v>0</v>
      </c>
      <c r="D2840" s="6">
        <f>CSV!P2839</f>
        <v>0</v>
      </c>
      <c r="F2840">
        <f>CSV!K2839</f>
        <v>0</v>
      </c>
      <c r="G2840">
        <f>CSV!L2839</f>
        <v>0</v>
      </c>
      <c r="H2840" t="str">
        <f>IFERROR(VLOOKUP(G2840,Sheet3!B:C,2,0),"")</f>
        <v/>
      </c>
      <c r="I2840">
        <v>4</v>
      </c>
      <c r="K2840" t="e">
        <f>VLOOKUP(G2840,Sheet3!B:E,4,0)</f>
        <v>#N/A</v>
      </c>
      <c r="O2840" s="10" t="e">
        <f t="shared" si="44"/>
        <v>#N/A</v>
      </c>
      <c r="P2840" s="11" t="e">
        <f>VLOOKUP(C2840,DE_PARA!H:I,2,0)</f>
        <v>#N/A</v>
      </c>
      <c r="Q2840" s="11" t="e">
        <f>VLOOKUP(F2840,'BASE CONTATOS'!C:D,2,0)</f>
        <v>#N/A</v>
      </c>
    </row>
    <row r="2841" spans="2:17" hidden="1" x14ac:dyDescent="0.3">
      <c r="B2841">
        <f>CSV!M2840</f>
        <v>0</v>
      </c>
      <c r="C2841">
        <f>CSV!O2840</f>
        <v>0</v>
      </c>
      <c r="D2841" s="6">
        <f>CSV!P2840</f>
        <v>0</v>
      </c>
      <c r="F2841">
        <f>CSV!K2840</f>
        <v>0</v>
      </c>
      <c r="G2841">
        <f>CSV!L2840</f>
        <v>0</v>
      </c>
      <c r="H2841" t="str">
        <f>IFERROR(VLOOKUP(G2841,Sheet3!B:C,2,0),"")</f>
        <v/>
      </c>
      <c r="I2841">
        <v>5</v>
      </c>
      <c r="K2841" t="e">
        <f>VLOOKUP(G2841,Sheet3!B:E,4,0)</f>
        <v>#N/A</v>
      </c>
      <c r="O2841" s="10" t="e">
        <f t="shared" si="44"/>
        <v>#N/A</v>
      </c>
      <c r="P2841" s="11" t="e">
        <f>VLOOKUP(C2841,DE_PARA!H:I,2,0)</f>
        <v>#N/A</v>
      </c>
      <c r="Q2841" s="11" t="e">
        <f>VLOOKUP(F2841,'BASE CONTATOS'!C:D,2,0)</f>
        <v>#N/A</v>
      </c>
    </row>
    <row r="2842" spans="2:17" hidden="1" x14ac:dyDescent="0.3">
      <c r="B2842">
        <f>CSV!M2841</f>
        <v>0</v>
      </c>
      <c r="C2842">
        <f>CSV!O2841</f>
        <v>0</v>
      </c>
      <c r="D2842" s="6">
        <f>CSV!P2841</f>
        <v>0</v>
      </c>
      <c r="F2842">
        <f>CSV!K2841</f>
        <v>0</v>
      </c>
      <c r="G2842">
        <f>CSV!L2841</f>
        <v>0</v>
      </c>
      <c r="H2842" t="str">
        <f>IFERROR(VLOOKUP(G2842,Sheet3!B:C,2,0),"")</f>
        <v/>
      </c>
      <c r="I2842">
        <v>9</v>
      </c>
      <c r="K2842" t="e">
        <f>VLOOKUP(G2842,Sheet3!B:E,4,0)</f>
        <v>#N/A</v>
      </c>
      <c r="O2842" s="10" t="e">
        <f t="shared" si="44"/>
        <v>#N/A</v>
      </c>
      <c r="P2842" s="11" t="e">
        <f>VLOOKUP(C2842,DE_PARA!H:I,2,0)</f>
        <v>#N/A</v>
      </c>
      <c r="Q2842" s="11" t="e">
        <f>VLOOKUP(F2842,'BASE CONTATOS'!C:D,2,0)</f>
        <v>#N/A</v>
      </c>
    </row>
    <row r="2843" spans="2:17" hidden="1" x14ac:dyDescent="0.3">
      <c r="B2843">
        <f>CSV!M2842</f>
        <v>0</v>
      </c>
      <c r="C2843">
        <f>CSV!O2842</f>
        <v>0</v>
      </c>
      <c r="D2843" s="6">
        <f>CSV!P2842</f>
        <v>0</v>
      </c>
      <c r="F2843">
        <f>CSV!K2842</f>
        <v>0</v>
      </c>
      <c r="G2843">
        <f>CSV!L2842</f>
        <v>0</v>
      </c>
      <c r="H2843" t="str">
        <f>IFERROR(VLOOKUP(G2843,Sheet3!B:C,2,0),"")</f>
        <v/>
      </c>
      <c r="I2843">
        <v>6</v>
      </c>
      <c r="K2843" t="e">
        <f>VLOOKUP(G2843,Sheet3!B:E,4,0)</f>
        <v>#N/A</v>
      </c>
      <c r="O2843" s="10" t="e">
        <f t="shared" si="44"/>
        <v>#N/A</v>
      </c>
      <c r="P2843" s="11" t="e">
        <f>VLOOKUP(C2843,DE_PARA!H:I,2,0)</f>
        <v>#N/A</v>
      </c>
      <c r="Q2843" s="11" t="e">
        <f>VLOOKUP(F2843,'BASE CONTATOS'!C:D,2,0)</f>
        <v>#N/A</v>
      </c>
    </row>
    <row r="2844" spans="2:17" hidden="1" x14ac:dyDescent="0.3">
      <c r="B2844">
        <f>CSV!M2843</f>
        <v>0</v>
      </c>
      <c r="C2844">
        <f>CSV!O2843</f>
        <v>0</v>
      </c>
      <c r="D2844" s="6">
        <f>CSV!P2843</f>
        <v>0</v>
      </c>
      <c r="F2844">
        <f>CSV!K2843</f>
        <v>0</v>
      </c>
      <c r="G2844">
        <f>CSV!L2843</f>
        <v>0</v>
      </c>
      <c r="H2844" t="str">
        <f>IFERROR(VLOOKUP(G2844,Sheet3!B:C,2,0),"")</f>
        <v/>
      </c>
      <c r="I2844">
        <v>10</v>
      </c>
      <c r="K2844" t="e">
        <f>VLOOKUP(G2844,Sheet3!B:E,4,0)</f>
        <v>#N/A</v>
      </c>
      <c r="O2844" s="10" t="e">
        <f t="shared" si="44"/>
        <v>#N/A</v>
      </c>
      <c r="P2844" s="11" t="e">
        <f>VLOOKUP(C2844,DE_PARA!H:I,2,0)</f>
        <v>#N/A</v>
      </c>
      <c r="Q2844" s="11" t="e">
        <f>VLOOKUP(F2844,'BASE CONTATOS'!C:D,2,0)</f>
        <v>#N/A</v>
      </c>
    </row>
    <row r="2845" spans="2:17" hidden="1" x14ac:dyDescent="0.3">
      <c r="B2845">
        <f>CSV!M2844</f>
        <v>0</v>
      </c>
      <c r="C2845">
        <f>CSV!O2844</f>
        <v>0</v>
      </c>
      <c r="D2845" s="6">
        <f>CSV!P2844</f>
        <v>0</v>
      </c>
      <c r="F2845">
        <f>CSV!K2844</f>
        <v>0</v>
      </c>
      <c r="G2845">
        <f>CSV!L2844</f>
        <v>0</v>
      </c>
      <c r="H2845" t="str">
        <f>IFERROR(VLOOKUP(G2845,Sheet3!B:C,2,0),"")</f>
        <v/>
      </c>
      <c r="I2845">
        <v>7</v>
      </c>
      <c r="K2845" t="e">
        <f>VLOOKUP(G2845,Sheet3!B:E,4,0)</f>
        <v>#N/A</v>
      </c>
      <c r="O2845" s="10" t="e">
        <f t="shared" si="44"/>
        <v>#N/A</v>
      </c>
      <c r="P2845" s="11" t="e">
        <f>VLOOKUP(C2845,DE_PARA!H:I,2,0)</f>
        <v>#N/A</v>
      </c>
      <c r="Q2845" s="11" t="e">
        <f>VLOOKUP(F2845,'BASE CONTATOS'!C:D,2,0)</f>
        <v>#N/A</v>
      </c>
    </row>
    <row r="2846" spans="2:17" hidden="1" x14ac:dyDescent="0.3">
      <c r="B2846">
        <f>CSV!M2845</f>
        <v>0</v>
      </c>
      <c r="C2846">
        <f>CSV!O2845</f>
        <v>0</v>
      </c>
      <c r="D2846" s="6">
        <f>CSV!P2845</f>
        <v>0</v>
      </c>
      <c r="F2846">
        <f>CSV!K2845</f>
        <v>0</v>
      </c>
      <c r="G2846">
        <f>CSV!L2845</f>
        <v>0</v>
      </c>
      <c r="H2846" t="str">
        <f>IFERROR(VLOOKUP(G2846,Sheet3!B:C,2,0),"")</f>
        <v/>
      </c>
      <c r="I2846">
        <v>5</v>
      </c>
      <c r="K2846" t="e">
        <f>VLOOKUP(G2846,Sheet3!B:E,4,0)</f>
        <v>#N/A</v>
      </c>
      <c r="O2846" s="10" t="e">
        <f t="shared" si="44"/>
        <v>#N/A</v>
      </c>
      <c r="P2846" s="11" t="e">
        <f>VLOOKUP(C2846,DE_PARA!H:I,2,0)</f>
        <v>#N/A</v>
      </c>
      <c r="Q2846" s="11" t="e">
        <f>VLOOKUP(F2846,'BASE CONTATOS'!C:D,2,0)</f>
        <v>#N/A</v>
      </c>
    </row>
    <row r="2847" spans="2:17" hidden="1" x14ac:dyDescent="0.3">
      <c r="B2847">
        <f>CSV!M2846</f>
        <v>0</v>
      </c>
      <c r="C2847">
        <f>CSV!O2846</f>
        <v>0</v>
      </c>
      <c r="D2847" s="6">
        <f>CSV!P2846</f>
        <v>0</v>
      </c>
      <c r="F2847">
        <f>CSV!K2846</f>
        <v>0</v>
      </c>
      <c r="G2847">
        <f>CSV!L2846</f>
        <v>0</v>
      </c>
      <c r="H2847" t="str">
        <f>IFERROR(VLOOKUP(G2847,Sheet3!B:C,2,0),"")</f>
        <v/>
      </c>
      <c r="I2847">
        <v>7</v>
      </c>
      <c r="K2847" t="e">
        <f>VLOOKUP(G2847,Sheet3!B:E,4,0)</f>
        <v>#N/A</v>
      </c>
      <c r="O2847" s="10" t="e">
        <f t="shared" si="44"/>
        <v>#N/A</v>
      </c>
      <c r="P2847" s="11" t="e">
        <f>VLOOKUP(C2847,DE_PARA!H:I,2,0)</f>
        <v>#N/A</v>
      </c>
      <c r="Q2847" s="11" t="e">
        <f>VLOOKUP(F2847,'BASE CONTATOS'!C:D,2,0)</f>
        <v>#N/A</v>
      </c>
    </row>
    <row r="2848" spans="2:17" hidden="1" x14ac:dyDescent="0.3">
      <c r="B2848">
        <f>CSV!M2847</f>
        <v>0</v>
      </c>
      <c r="C2848">
        <f>CSV!O2847</f>
        <v>0</v>
      </c>
      <c r="D2848" s="6">
        <f>CSV!P2847</f>
        <v>0</v>
      </c>
      <c r="F2848">
        <f>CSV!K2847</f>
        <v>0</v>
      </c>
      <c r="G2848">
        <f>CSV!L2847</f>
        <v>0</v>
      </c>
      <c r="H2848" t="str">
        <f>IFERROR(VLOOKUP(G2848,Sheet3!B:C,2,0),"")</f>
        <v/>
      </c>
      <c r="I2848">
        <v>3</v>
      </c>
      <c r="K2848" t="e">
        <f>VLOOKUP(G2848,Sheet3!B:E,4,0)</f>
        <v>#N/A</v>
      </c>
      <c r="O2848" s="10" t="e">
        <f t="shared" si="44"/>
        <v>#N/A</v>
      </c>
      <c r="P2848" s="11" t="e">
        <f>VLOOKUP(C2848,DE_PARA!H:I,2,0)</f>
        <v>#N/A</v>
      </c>
      <c r="Q2848" s="11" t="e">
        <f>VLOOKUP(F2848,'BASE CONTATOS'!C:D,2,0)</f>
        <v>#N/A</v>
      </c>
    </row>
    <row r="2849" spans="2:17" hidden="1" x14ac:dyDescent="0.3">
      <c r="B2849">
        <f>CSV!M2848</f>
        <v>0</v>
      </c>
      <c r="C2849">
        <f>CSV!O2848</f>
        <v>0</v>
      </c>
      <c r="D2849" s="6">
        <f>CSV!P2848</f>
        <v>0</v>
      </c>
      <c r="F2849">
        <f>CSV!K2848</f>
        <v>0</v>
      </c>
      <c r="G2849">
        <f>CSV!L2848</f>
        <v>0</v>
      </c>
      <c r="H2849" t="str">
        <f>IFERROR(VLOOKUP(G2849,Sheet3!B:C,2,0),"")</f>
        <v/>
      </c>
      <c r="I2849">
        <v>4</v>
      </c>
      <c r="K2849" t="e">
        <f>VLOOKUP(G2849,Sheet3!B:E,4,0)</f>
        <v>#N/A</v>
      </c>
      <c r="O2849" s="10" t="e">
        <f t="shared" si="44"/>
        <v>#N/A</v>
      </c>
      <c r="P2849" s="11" t="e">
        <f>VLOOKUP(C2849,DE_PARA!H:I,2,0)</f>
        <v>#N/A</v>
      </c>
      <c r="Q2849" s="11" t="e">
        <f>VLOOKUP(F2849,'BASE CONTATOS'!C:D,2,0)</f>
        <v>#N/A</v>
      </c>
    </row>
    <row r="2850" spans="2:17" hidden="1" x14ac:dyDescent="0.3">
      <c r="B2850">
        <f>CSV!M2849</f>
        <v>0</v>
      </c>
      <c r="C2850">
        <f>CSV!O2849</f>
        <v>0</v>
      </c>
      <c r="D2850" s="6">
        <f>CSV!P2849</f>
        <v>0</v>
      </c>
      <c r="F2850">
        <f>CSV!K2849</f>
        <v>0</v>
      </c>
      <c r="G2850">
        <f>CSV!L2849</f>
        <v>0</v>
      </c>
      <c r="H2850" t="str">
        <f>IFERROR(VLOOKUP(G2850,Sheet3!B:C,2,0),"")</f>
        <v/>
      </c>
      <c r="I2850">
        <v>7</v>
      </c>
      <c r="K2850" t="e">
        <f>VLOOKUP(G2850,Sheet3!B:E,4,0)</f>
        <v>#N/A</v>
      </c>
      <c r="O2850" s="10" t="e">
        <f t="shared" si="44"/>
        <v>#N/A</v>
      </c>
      <c r="P2850" s="11" t="e">
        <f>VLOOKUP(C2850,DE_PARA!H:I,2,0)</f>
        <v>#N/A</v>
      </c>
      <c r="Q2850" s="11" t="e">
        <f>VLOOKUP(F2850,'BASE CONTATOS'!C:D,2,0)</f>
        <v>#N/A</v>
      </c>
    </row>
    <row r="2851" spans="2:17" hidden="1" x14ac:dyDescent="0.3">
      <c r="B2851">
        <f>CSV!M2850</f>
        <v>0</v>
      </c>
      <c r="C2851">
        <f>CSV!O2850</f>
        <v>0</v>
      </c>
      <c r="D2851" s="6">
        <f>CSV!P2850</f>
        <v>0</v>
      </c>
      <c r="F2851">
        <f>CSV!K2850</f>
        <v>0</v>
      </c>
      <c r="G2851">
        <f>CSV!L2850</f>
        <v>0</v>
      </c>
      <c r="H2851" t="str">
        <f>IFERROR(VLOOKUP(G2851,Sheet3!B:C,2,0),"")</f>
        <v/>
      </c>
      <c r="I2851">
        <v>8</v>
      </c>
      <c r="K2851" t="e">
        <f>VLOOKUP(G2851,Sheet3!B:E,4,0)</f>
        <v>#N/A</v>
      </c>
      <c r="O2851" s="10" t="e">
        <f t="shared" si="44"/>
        <v>#N/A</v>
      </c>
      <c r="P2851" s="11" t="e">
        <f>VLOOKUP(C2851,DE_PARA!H:I,2,0)</f>
        <v>#N/A</v>
      </c>
      <c r="Q2851" s="11" t="e">
        <f>VLOOKUP(F2851,'BASE CONTATOS'!C:D,2,0)</f>
        <v>#N/A</v>
      </c>
    </row>
    <row r="2852" spans="2:17" hidden="1" x14ac:dyDescent="0.3">
      <c r="B2852">
        <f>CSV!M2851</f>
        <v>0</v>
      </c>
      <c r="C2852">
        <f>CSV!O2851</f>
        <v>0</v>
      </c>
      <c r="D2852" s="6">
        <f>CSV!P2851</f>
        <v>0</v>
      </c>
      <c r="F2852">
        <f>CSV!K2851</f>
        <v>0</v>
      </c>
      <c r="G2852">
        <f>CSV!L2851</f>
        <v>0</v>
      </c>
      <c r="H2852" t="str">
        <f>IFERROR(VLOOKUP(G2852,Sheet3!B:C,2,0),"")</f>
        <v/>
      </c>
      <c r="I2852">
        <v>7</v>
      </c>
      <c r="K2852" t="e">
        <f>VLOOKUP(G2852,Sheet3!B:E,4,0)</f>
        <v>#N/A</v>
      </c>
      <c r="O2852" s="10" t="e">
        <f t="shared" si="44"/>
        <v>#N/A</v>
      </c>
      <c r="P2852" s="11" t="e">
        <f>VLOOKUP(C2852,DE_PARA!H:I,2,0)</f>
        <v>#N/A</v>
      </c>
      <c r="Q2852" s="11" t="e">
        <f>VLOOKUP(F2852,'BASE CONTATOS'!C:D,2,0)</f>
        <v>#N/A</v>
      </c>
    </row>
    <row r="2853" spans="2:17" hidden="1" x14ac:dyDescent="0.3">
      <c r="B2853">
        <f>CSV!M2852</f>
        <v>0</v>
      </c>
      <c r="C2853">
        <f>CSV!O2852</f>
        <v>0</v>
      </c>
      <c r="D2853" s="6">
        <f>CSV!P2852</f>
        <v>0</v>
      </c>
      <c r="F2853">
        <f>CSV!K2852</f>
        <v>0</v>
      </c>
      <c r="G2853">
        <f>CSV!L2852</f>
        <v>0</v>
      </c>
      <c r="H2853" t="str">
        <f>IFERROR(VLOOKUP(G2853,Sheet3!B:C,2,0),"")</f>
        <v/>
      </c>
      <c r="I2853">
        <v>9</v>
      </c>
      <c r="K2853" t="e">
        <f>VLOOKUP(G2853,Sheet3!B:E,4,0)</f>
        <v>#N/A</v>
      </c>
      <c r="O2853" s="10" t="e">
        <f t="shared" si="44"/>
        <v>#N/A</v>
      </c>
      <c r="P2853" s="11" t="e">
        <f>VLOOKUP(C2853,DE_PARA!H:I,2,0)</f>
        <v>#N/A</v>
      </c>
      <c r="Q2853" s="11" t="e">
        <f>VLOOKUP(F2853,'BASE CONTATOS'!C:D,2,0)</f>
        <v>#N/A</v>
      </c>
    </row>
    <row r="2854" spans="2:17" hidden="1" x14ac:dyDescent="0.3">
      <c r="B2854">
        <f>CSV!M2853</f>
        <v>0</v>
      </c>
      <c r="C2854">
        <f>CSV!O2853</f>
        <v>0</v>
      </c>
      <c r="D2854" s="6">
        <f>CSV!P2853</f>
        <v>0</v>
      </c>
      <c r="F2854">
        <f>CSV!K2853</f>
        <v>0</v>
      </c>
      <c r="G2854">
        <f>CSV!L2853</f>
        <v>0</v>
      </c>
      <c r="H2854" t="str">
        <f>IFERROR(VLOOKUP(G2854,Sheet3!B:C,2,0),"")</f>
        <v/>
      </c>
      <c r="I2854">
        <v>5</v>
      </c>
      <c r="K2854" t="e">
        <f>VLOOKUP(G2854,Sheet3!B:E,4,0)</f>
        <v>#N/A</v>
      </c>
      <c r="O2854" s="10" t="e">
        <f t="shared" si="44"/>
        <v>#N/A</v>
      </c>
      <c r="P2854" s="11" t="e">
        <f>VLOOKUP(C2854,DE_PARA!H:I,2,0)</f>
        <v>#N/A</v>
      </c>
      <c r="Q2854" s="11" t="e">
        <f>VLOOKUP(F2854,'BASE CONTATOS'!C:D,2,0)</f>
        <v>#N/A</v>
      </c>
    </row>
    <row r="2855" spans="2:17" hidden="1" x14ac:dyDescent="0.3">
      <c r="B2855">
        <f>CSV!M2854</f>
        <v>0</v>
      </c>
      <c r="C2855">
        <f>CSV!O2854</f>
        <v>0</v>
      </c>
      <c r="D2855" s="6">
        <f>CSV!P2854</f>
        <v>0</v>
      </c>
      <c r="F2855">
        <f>CSV!K2854</f>
        <v>0</v>
      </c>
      <c r="G2855">
        <f>CSV!L2854</f>
        <v>0</v>
      </c>
      <c r="H2855" t="str">
        <f>IFERROR(VLOOKUP(G2855,Sheet3!B:C,2,0),"")</f>
        <v/>
      </c>
      <c r="I2855">
        <v>1</v>
      </c>
      <c r="K2855" t="e">
        <f>VLOOKUP(G2855,Sheet3!B:E,4,0)</f>
        <v>#N/A</v>
      </c>
      <c r="O2855" s="10" t="e">
        <f t="shared" si="44"/>
        <v>#N/A</v>
      </c>
      <c r="P2855" s="11" t="e">
        <f>VLOOKUP(C2855,DE_PARA!H:I,2,0)</f>
        <v>#N/A</v>
      </c>
      <c r="Q2855" s="11" t="e">
        <f>VLOOKUP(F2855,'BASE CONTATOS'!C:D,2,0)</f>
        <v>#N/A</v>
      </c>
    </row>
    <row r="2856" spans="2:17" hidden="1" x14ac:dyDescent="0.3">
      <c r="B2856">
        <f>CSV!M2855</f>
        <v>0</v>
      </c>
      <c r="C2856">
        <f>CSV!O2855</f>
        <v>0</v>
      </c>
      <c r="D2856" s="6">
        <f>CSV!P2855</f>
        <v>0</v>
      </c>
      <c r="F2856">
        <f>CSV!K2855</f>
        <v>0</v>
      </c>
      <c r="G2856">
        <f>CSV!L2855</f>
        <v>0</v>
      </c>
      <c r="H2856" t="str">
        <f>IFERROR(VLOOKUP(G2856,Sheet3!B:C,2,0),"")</f>
        <v/>
      </c>
      <c r="I2856">
        <v>3</v>
      </c>
      <c r="K2856" t="e">
        <f>VLOOKUP(G2856,Sheet3!B:E,4,0)</f>
        <v>#N/A</v>
      </c>
      <c r="O2856" s="10" t="e">
        <f t="shared" si="44"/>
        <v>#N/A</v>
      </c>
      <c r="P2856" s="11" t="e">
        <f>VLOOKUP(C2856,DE_PARA!H:I,2,0)</f>
        <v>#N/A</v>
      </c>
      <c r="Q2856" s="11" t="e">
        <f>VLOOKUP(F2856,'BASE CONTATOS'!C:D,2,0)</f>
        <v>#N/A</v>
      </c>
    </row>
    <row r="2857" spans="2:17" hidden="1" x14ac:dyDescent="0.3">
      <c r="B2857">
        <f>CSV!M2856</f>
        <v>0</v>
      </c>
      <c r="C2857">
        <f>CSV!O2856</f>
        <v>0</v>
      </c>
      <c r="D2857" s="6">
        <f>CSV!P2856</f>
        <v>0</v>
      </c>
      <c r="F2857">
        <f>CSV!K2856</f>
        <v>0</v>
      </c>
      <c r="G2857">
        <f>CSV!L2856</f>
        <v>0</v>
      </c>
      <c r="H2857" t="str">
        <f>IFERROR(VLOOKUP(G2857,Sheet3!B:C,2,0),"")</f>
        <v/>
      </c>
      <c r="I2857">
        <v>4</v>
      </c>
      <c r="K2857" t="e">
        <f>VLOOKUP(G2857,Sheet3!B:E,4,0)</f>
        <v>#N/A</v>
      </c>
      <c r="O2857" s="10" t="e">
        <f t="shared" si="44"/>
        <v>#N/A</v>
      </c>
      <c r="P2857" s="11" t="e">
        <f>VLOOKUP(C2857,DE_PARA!H:I,2,0)</f>
        <v>#N/A</v>
      </c>
      <c r="Q2857" s="11" t="e">
        <f>VLOOKUP(F2857,'BASE CONTATOS'!C:D,2,0)</f>
        <v>#N/A</v>
      </c>
    </row>
    <row r="2858" spans="2:17" hidden="1" x14ac:dyDescent="0.3">
      <c r="B2858">
        <f>CSV!M2857</f>
        <v>0</v>
      </c>
      <c r="C2858">
        <f>CSV!O2857</f>
        <v>0</v>
      </c>
      <c r="D2858" s="6">
        <f>CSV!P2857</f>
        <v>0</v>
      </c>
      <c r="F2858">
        <f>CSV!K2857</f>
        <v>0</v>
      </c>
      <c r="G2858">
        <f>CSV!L2857</f>
        <v>0</v>
      </c>
      <c r="H2858" t="str">
        <f>IFERROR(VLOOKUP(G2858,Sheet3!B:C,2,0),"")</f>
        <v/>
      </c>
      <c r="I2858">
        <v>6</v>
      </c>
      <c r="K2858" t="e">
        <f>VLOOKUP(G2858,Sheet3!B:E,4,0)</f>
        <v>#N/A</v>
      </c>
      <c r="O2858" s="10" t="e">
        <f t="shared" si="44"/>
        <v>#N/A</v>
      </c>
      <c r="P2858" s="11" t="e">
        <f>VLOOKUP(C2858,DE_PARA!H:I,2,0)</f>
        <v>#N/A</v>
      </c>
      <c r="Q2858" s="11" t="e">
        <f>VLOOKUP(F2858,'BASE CONTATOS'!C:D,2,0)</f>
        <v>#N/A</v>
      </c>
    </row>
    <row r="2859" spans="2:17" hidden="1" x14ac:dyDescent="0.3">
      <c r="B2859">
        <f>CSV!M2858</f>
        <v>0</v>
      </c>
      <c r="C2859">
        <f>CSV!O2858</f>
        <v>0</v>
      </c>
      <c r="D2859" s="6">
        <f>CSV!P2858</f>
        <v>0</v>
      </c>
      <c r="F2859">
        <f>CSV!K2858</f>
        <v>0</v>
      </c>
      <c r="G2859">
        <f>CSV!L2858</f>
        <v>0</v>
      </c>
      <c r="H2859" t="str">
        <f>IFERROR(VLOOKUP(G2859,Sheet3!B:C,2,0),"")</f>
        <v/>
      </c>
      <c r="I2859">
        <v>6</v>
      </c>
      <c r="K2859" t="e">
        <f>VLOOKUP(G2859,Sheet3!B:E,4,0)</f>
        <v>#N/A</v>
      </c>
      <c r="O2859" s="10" t="e">
        <f t="shared" si="44"/>
        <v>#N/A</v>
      </c>
      <c r="P2859" s="11" t="e">
        <f>VLOOKUP(C2859,DE_PARA!H:I,2,0)</f>
        <v>#N/A</v>
      </c>
      <c r="Q2859" s="11" t="e">
        <f>VLOOKUP(F2859,'BASE CONTATOS'!C:D,2,0)</f>
        <v>#N/A</v>
      </c>
    </row>
    <row r="2860" spans="2:17" hidden="1" x14ac:dyDescent="0.3">
      <c r="B2860">
        <f>CSV!M2859</f>
        <v>0</v>
      </c>
      <c r="C2860">
        <f>CSV!O2859</f>
        <v>0</v>
      </c>
      <c r="D2860" s="6">
        <f>CSV!P2859</f>
        <v>0</v>
      </c>
      <c r="F2860">
        <f>CSV!K2859</f>
        <v>0</v>
      </c>
      <c r="G2860">
        <f>CSV!L2859</f>
        <v>0</v>
      </c>
      <c r="H2860" t="str">
        <f>IFERROR(VLOOKUP(G2860,Sheet3!B:C,2,0),"")</f>
        <v/>
      </c>
      <c r="I2860">
        <v>5</v>
      </c>
      <c r="K2860" t="e">
        <f>VLOOKUP(G2860,Sheet3!B:E,4,0)</f>
        <v>#N/A</v>
      </c>
      <c r="O2860" s="10" t="e">
        <f t="shared" si="44"/>
        <v>#N/A</v>
      </c>
      <c r="P2860" s="11" t="e">
        <f>VLOOKUP(C2860,DE_PARA!H:I,2,0)</f>
        <v>#N/A</v>
      </c>
      <c r="Q2860" s="11" t="e">
        <f>VLOOKUP(F2860,'BASE CONTATOS'!C:D,2,0)</f>
        <v>#N/A</v>
      </c>
    </row>
    <row r="2861" spans="2:17" hidden="1" x14ac:dyDescent="0.3">
      <c r="B2861">
        <f>CSV!M2860</f>
        <v>0</v>
      </c>
      <c r="C2861">
        <f>CSV!O2860</f>
        <v>0</v>
      </c>
      <c r="D2861" s="6">
        <f>CSV!P2860</f>
        <v>0</v>
      </c>
      <c r="F2861">
        <f>CSV!K2860</f>
        <v>0</v>
      </c>
      <c r="G2861">
        <f>CSV!L2860</f>
        <v>0</v>
      </c>
      <c r="H2861" t="str">
        <f>IFERROR(VLOOKUP(G2861,Sheet3!B:C,2,0),"")</f>
        <v/>
      </c>
      <c r="I2861">
        <v>8</v>
      </c>
      <c r="K2861" t="e">
        <f>VLOOKUP(G2861,Sheet3!B:E,4,0)</f>
        <v>#N/A</v>
      </c>
      <c r="O2861" s="10" t="e">
        <f t="shared" si="44"/>
        <v>#N/A</v>
      </c>
      <c r="P2861" s="11" t="e">
        <f>VLOOKUP(C2861,DE_PARA!H:I,2,0)</f>
        <v>#N/A</v>
      </c>
      <c r="Q2861" s="11" t="e">
        <f>VLOOKUP(F2861,'BASE CONTATOS'!C:D,2,0)</f>
        <v>#N/A</v>
      </c>
    </row>
    <row r="2862" spans="2:17" hidden="1" x14ac:dyDescent="0.3">
      <c r="B2862">
        <f>CSV!M2861</f>
        <v>0</v>
      </c>
      <c r="C2862">
        <f>CSV!O2861</f>
        <v>0</v>
      </c>
      <c r="D2862" s="6">
        <f>CSV!P2861</f>
        <v>0</v>
      </c>
      <c r="F2862">
        <f>CSV!K2861</f>
        <v>0</v>
      </c>
      <c r="G2862">
        <f>CSV!L2861</f>
        <v>0</v>
      </c>
      <c r="H2862" t="str">
        <f>IFERROR(VLOOKUP(G2862,Sheet3!B:C,2,0),"")</f>
        <v/>
      </c>
      <c r="I2862">
        <v>1</v>
      </c>
      <c r="K2862" t="e">
        <f>VLOOKUP(G2862,Sheet3!B:E,4,0)</f>
        <v>#N/A</v>
      </c>
      <c r="O2862" s="10" t="e">
        <f t="shared" si="44"/>
        <v>#N/A</v>
      </c>
      <c r="P2862" s="11" t="e">
        <f>VLOOKUP(C2862,DE_PARA!H:I,2,0)</f>
        <v>#N/A</v>
      </c>
      <c r="Q2862" s="11" t="e">
        <f>VLOOKUP(F2862,'BASE CONTATOS'!C:D,2,0)</f>
        <v>#N/A</v>
      </c>
    </row>
    <row r="2863" spans="2:17" hidden="1" x14ac:dyDescent="0.3">
      <c r="B2863">
        <f>CSV!M2862</f>
        <v>0</v>
      </c>
      <c r="C2863">
        <f>CSV!O2862</f>
        <v>0</v>
      </c>
      <c r="D2863" s="6">
        <f>CSV!P2862</f>
        <v>0</v>
      </c>
      <c r="F2863">
        <f>CSV!K2862</f>
        <v>0</v>
      </c>
      <c r="G2863">
        <f>CSV!L2862</f>
        <v>0</v>
      </c>
      <c r="H2863" t="str">
        <f>IFERROR(VLOOKUP(G2863,Sheet3!B:C,2,0),"")</f>
        <v/>
      </c>
      <c r="I2863">
        <v>10</v>
      </c>
      <c r="K2863" t="e">
        <f>VLOOKUP(G2863,Sheet3!B:E,4,0)</f>
        <v>#N/A</v>
      </c>
      <c r="O2863" s="10" t="e">
        <f t="shared" si="44"/>
        <v>#N/A</v>
      </c>
      <c r="P2863" s="11" t="e">
        <f>VLOOKUP(C2863,DE_PARA!H:I,2,0)</f>
        <v>#N/A</v>
      </c>
      <c r="Q2863" s="11" t="e">
        <f>VLOOKUP(F2863,'BASE CONTATOS'!C:D,2,0)</f>
        <v>#N/A</v>
      </c>
    </row>
    <row r="2864" spans="2:17" hidden="1" x14ac:dyDescent="0.3">
      <c r="B2864">
        <f>CSV!M2863</f>
        <v>0</v>
      </c>
      <c r="C2864">
        <f>CSV!O2863</f>
        <v>0</v>
      </c>
      <c r="D2864" s="6">
        <f>CSV!P2863</f>
        <v>0</v>
      </c>
      <c r="F2864">
        <f>CSV!K2863</f>
        <v>0</v>
      </c>
      <c r="G2864">
        <f>CSV!L2863</f>
        <v>0</v>
      </c>
      <c r="H2864" t="str">
        <f>IFERROR(VLOOKUP(G2864,Sheet3!B:C,2,0),"")</f>
        <v/>
      </c>
      <c r="I2864">
        <v>9</v>
      </c>
      <c r="K2864" t="e">
        <f>VLOOKUP(G2864,Sheet3!B:E,4,0)</f>
        <v>#N/A</v>
      </c>
      <c r="O2864" s="10" t="e">
        <f t="shared" si="44"/>
        <v>#N/A</v>
      </c>
      <c r="P2864" s="11" t="e">
        <f>VLOOKUP(C2864,DE_PARA!H:I,2,0)</f>
        <v>#N/A</v>
      </c>
      <c r="Q2864" s="11" t="e">
        <f>VLOOKUP(F2864,'BASE CONTATOS'!C:D,2,0)</f>
        <v>#N/A</v>
      </c>
    </row>
    <row r="2865" spans="2:17" hidden="1" x14ac:dyDescent="0.3">
      <c r="B2865">
        <f>CSV!M2864</f>
        <v>0</v>
      </c>
      <c r="C2865">
        <f>CSV!O2864</f>
        <v>0</v>
      </c>
      <c r="D2865" s="6">
        <f>CSV!P2864</f>
        <v>0</v>
      </c>
      <c r="F2865">
        <f>CSV!K2864</f>
        <v>0</v>
      </c>
      <c r="G2865">
        <f>CSV!L2864</f>
        <v>0</v>
      </c>
      <c r="H2865" t="str">
        <f>IFERROR(VLOOKUP(G2865,Sheet3!B:C,2,0),"")</f>
        <v/>
      </c>
      <c r="I2865">
        <v>3</v>
      </c>
      <c r="K2865" t="e">
        <f>VLOOKUP(G2865,Sheet3!B:E,4,0)</f>
        <v>#N/A</v>
      </c>
      <c r="O2865" s="10" t="e">
        <f t="shared" si="44"/>
        <v>#N/A</v>
      </c>
      <c r="P2865" s="11" t="e">
        <f>VLOOKUP(C2865,DE_PARA!H:I,2,0)</f>
        <v>#N/A</v>
      </c>
      <c r="Q2865" s="11" t="e">
        <f>VLOOKUP(F2865,'BASE CONTATOS'!C:D,2,0)</f>
        <v>#N/A</v>
      </c>
    </row>
    <row r="2866" spans="2:17" hidden="1" x14ac:dyDescent="0.3">
      <c r="B2866">
        <f>CSV!M2865</f>
        <v>0</v>
      </c>
      <c r="C2866">
        <f>CSV!O2865</f>
        <v>0</v>
      </c>
      <c r="D2866" s="6">
        <f>CSV!P2865</f>
        <v>0</v>
      </c>
      <c r="F2866">
        <f>CSV!K2865</f>
        <v>0</v>
      </c>
      <c r="G2866">
        <f>CSV!L2865</f>
        <v>0</v>
      </c>
      <c r="H2866" t="str">
        <f>IFERROR(VLOOKUP(G2866,Sheet3!B:C,2,0),"")</f>
        <v/>
      </c>
      <c r="I2866">
        <v>1</v>
      </c>
      <c r="K2866" t="e">
        <f>VLOOKUP(G2866,Sheet3!B:E,4,0)</f>
        <v>#N/A</v>
      </c>
      <c r="O2866" s="10" t="e">
        <f t="shared" si="44"/>
        <v>#N/A</v>
      </c>
      <c r="P2866" s="11" t="e">
        <f>VLOOKUP(C2866,DE_PARA!H:I,2,0)</f>
        <v>#N/A</v>
      </c>
      <c r="Q2866" s="11" t="e">
        <f>VLOOKUP(F2866,'BASE CONTATOS'!C:D,2,0)</f>
        <v>#N/A</v>
      </c>
    </row>
    <row r="2867" spans="2:17" hidden="1" x14ac:dyDescent="0.3">
      <c r="B2867">
        <f>CSV!M2866</f>
        <v>0</v>
      </c>
      <c r="C2867">
        <f>CSV!O2866</f>
        <v>0</v>
      </c>
      <c r="D2867" s="6">
        <f>CSV!P2866</f>
        <v>0</v>
      </c>
      <c r="F2867">
        <f>CSV!K2866</f>
        <v>0</v>
      </c>
      <c r="G2867">
        <f>CSV!L2866</f>
        <v>0</v>
      </c>
      <c r="H2867" t="str">
        <f>IFERROR(VLOOKUP(G2867,Sheet3!B:C,2,0),"")</f>
        <v/>
      </c>
      <c r="I2867">
        <v>1</v>
      </c>
      <c r="K2867" t="e">
        <f>VLOOKUP(G2867,Sheet3!B:E,4,0)</f>
        <v>#N/A</v>
      </c>
      <c r="O2867" s="10" t="e">
        <f t="shared" si="44"/>
        <v>#N/A</v>
      </c>
      <c r="P2867" s="11" t="e">
        <f>VLOOKUP(C2867,DE_PARA!H:I,2,0)</f>
        <v>#N/A</v>
      </c>
      <c r="Q2867" s="11" t="e">
        <f>VLOOKUP(F2867,'BASE CONTATOS'!C:D,2,0)</f>
        <v>#N/A</v>
      </c>
    </row>
    <row r="2868" spans="2:17" hidden="1" x14ac:dyDescent="0.3">
      <c r="B2868">
        <f>CSV!M2867</f>
        <v>0</v>
      </c>
      <c r="C2868">
        <f>CSV!O2867</f>
        <v>0</v>
      </c>
      <c r="D2868" s="6">
        <f>CSV!P2867</f>
        <v>0</v>
      </c>
      <c r="F2868">
        <f>CSV!K2867</f>
        <v>0</v>
      </c>
      <c r="G2868">
        <f>CSV!L2867</f>
        <v>0</v>
      </c>
      <c r="H2868" t="str">
        <f>IFERROR(VLOOKUP(G2868,Sheet3!B:C,2,0),"")</f>
        <v/>
      </c>
      <c r="I2868">
        <v>9</v>
      </c>
      <c r="K2868" t="e">
        <f>VLOOKUP(G2868,Sheet3!B:E,4,0)</f>
        <v>#N/A</v>
      </c>
      <c r="O2868" s="10" t="e">
        <f t="shared" si="44"/>
        <v>#N/A</v>
      </c>
      <c r="P2868" s="11" t="e">
        <f>VLOOKUP(C2868,DE_PARA!H:I,2,0)</f>
        <v>#N/A</v>
      </c>
      <c r="Q2868" s="11" t="e">
        <f>VLOOKUP(F2868,'BASE CONTATOS'!C:D,2,0)</f>
        <v>#N/A</v>
      </c>
    </row>
    <row r="2869" spans="2:17" hidden="1" x14ac:dyDescent="0.3">
      <c r="B2869">
        <f>CSV!M2868</f>
        <v>0</v>
      </c>
      <c r="C2869">
        <f>CSV!O2868</f>
        <v>0</v>
      </c>
      <c r="D2869" s="6">
        <f>CSV!P2868</f>
        <v>0</v>
      </c>
      <c r="F2869">
        <f>CSV!K2868</f>
        <v>0</v>
      </c>
      <c r="G2869">
        <f>CSV!L2868</f>
        <v>0</v>
      </c>
      <c r="H2869" t="str">
        <f>IFERROR(VLOOKUP(G2869,Sheet3!B:C,2,0),"")</f>
        <v/>
      </c>
      <c r="I2869">
        <v>5</v>
      </c>
      <c r="K2869" t="e">
        <f>VLOOKUP(G2869,Sheet3!B:E,4,0)</f>
        <v>#N/A</v>
      </c>
      <c r="O2869" s="10" t="e">
        <f t="shared" si="44"/>
        <v>#N/A</v>
      </c>
      <c r="P2869" s="11" t="e">
        <f>VLOOKUP(C2869,DE_PARA!H:I,2,0)</f>
        <v>#N/A</v>
      </c>
      <c r="Q2869" s="11" t="e">
        <f>VLOOKUP(F2869,'BASE CONTATOS'!C:D,2,0)</f>
        <v>#N/A</v>
      </c>
    </row>
    <row r="2870" spans="2:17" hidden="1" x14ac:dyDescent="0.3">
      <c r="B2870">
        <f>CSV!M2869</f>
        <v>0</v>
      </c>
      <c r="C2870">
        <f>CSV!O2869</f>
        <v>0</v>
      </c>
      <c r="D2870" s="6">
        <f>CSV!P2869</f>
        <v>0</v>
      </c>
      <c r="F2870">
        <f>CSV!K2869</f>
        <v>0</v>
      </c>
      <c r="G2870">
        <f>CSV!L2869</f>
        <v>0</v>
      </c>
      <c r="H2870" t="str">
        <f>IFERROR(VLOOKUP(G2870,Sheet3!B:C,2,0),"")</f>
        <v/>
      </c>
      <c r="I2870">
        <v>10</v>
      </c>
      <c r="K2870" t="e">
        <f>VLOOKUP(G2870,Sheet3!B:E,4,0)</f>
        <v>#N/A</v>
      </c>
      <c r="O2870" s="10" t="e">
        <f t="shared" si="44"/>
        <v>#N/A</v>
      </c>
      <c r="P2870" s="11" t="e">
        <f>VLOOKUP(C2870,DE_PARA!H:I,2,0)</f>
        <v>#N/A</v>
      </c>
      <c r="Q2870" s="11" t="e">
        <f>VLOOKUP(F2870,'BASE CONTATOS'!C:D,2,0)</f>
        <v>#N/A</v>
      </c>
    </row>
    <row r="2871" spans="2:17" hidden="1" x14ac:dyDescent="0.3">
      <c r="B2871">
        <f>CSV!M2870</f>
        <v>0</v>
      </c>
      <c r="C2871">
        <f>CSV!O2870</f>
        <v>0</v>
      </c>
      <c r="D2871" s="6">
        <f>CSV!P2870</f>
        <v>0</v>
      </c>
      <c r="F2871">
        <f>CSV!K2870</f>
        <v>0</v>
      </c>
      <c r="G2871">
        <f>CSV!L2870</f>
        <v>0</v>
      </c>
      <c r="H2871" t="str">
        <f>IFERROR(VLOOKUP(G2871,Sheet3!B:C,2,0),"")</f>
        <v/>
      </c>
      <c r="I2871">
        <v>9</v>
      </c>
      <c r="K2871" t="e">
        <f>VLOOKUP(G2871,Sheet3!B:E,4,0)</f>
        <v>#N/A</v>
      </c>
      <c r="O2871" s="10" t="e">
        <f t="shared" si="44"/>
        <v>#N/A</v>
      </c>
      <c r="P2871" s="11" t="e">
        <f>VLOOKUP(C2871,DE_PARA!H:I,2,0)</f>
        <v>#N/A</v>
      </c>
      <c r="Q2871" s="11" t="e">
        <f>VLOOKUP(F2871,'BASE CONTATOS'!C:D,2,0)</f>
        <v>#N/A</v>
      </c>
    </row>
    <row r="2872" spans="2:17" hidden="1" x14ac:dyDescent="0.3">
      <c r="B2872">
        <f>CSV!M2871</f>
        <v>0</v>
      </c>
      <c r="C2872">
        <f>CSV!O2871</f>
        <v>0</v>
      </c>
      <c r="D2872" s="6">
        <f>CSV!P2871</f>
        <v>0</v>
      </c>
      <c r="F2872">
        <f>CSV!K2871</f>
        <v>0</v>
      </c>
      <c r="G2872">
        <f>CSV!L2871</f>
        <v>0</v>
      </c>
      <c r="H2872" t="str">
        <f>IFERROR(VLOOKUP(G2872,Sheet3!B:C,2,0),"")</f>
        <v/>
      </c>
      <c r="I2872">
        <v>9</v>
      </c>
      <c r="K2872" t="e">
        <f>VLOOKUP(G2872,Sheet3!B:E,4,0)</f>
        <v>#N/A</v>
      </c>
      <c r="O2872" s="10" t="e">
        <f t="shared" si="44"/>
        <v>#N/A</v>
      </c>
      <c r="P2872" s="11" t="e">
        <f>VLOOKUP(C2872,DE_PARA!H:I,2,0)</f>
        <v>#N/A</v>
      </c>
      <c r="Q2872" s="11" t="e">
        <f>VLOOKUP(F2872,'BASE CONTATOS'!C:D,2,0)</f>
        <v>#N/A</v>
      </c>
    </row>
    <row r="2873" spans="2:17" hidden="1" x14ac:dyDescent="0.3">
      <c r="B2873">
        <f>CSV!M2872</f>
        <v>0</v>
      </c>
      <c r="C2873">
        <f>CSV!O2872</f>
        <v>0</v>
      </c>
      <c r="D2873" s="6">
        <f>CSV!P2872</f>
        <v>0</v>
      </c>
      <c r="F2873">
        <f>CSV!K2872</f>
        <v>0</v>
      </c>
      <c r="G2873">
        <f>CSV!L2872</f>
        <v>0</v>
      </c>
      <c r="H2873" t="str">
        <f>IFERROR(VLOOKUP(G2873,Sheet3!B:C,2,0),"")</f>
        <v/>
      </c>
      <c r="I2873">
        <v>8</v>
      </c>
      <c r="K2873" t="e">
        <f>VLOOKUP(G2873,Sheet3!B:E,4,0)</f>
        <v>#N/A</v>
      </c>
      <c r="O2873" s="10" t="e">
        <f t="shared" si="44"/>
        <v>#N/A</v>
      </c>
      <c r="P2873" s="11" t="e">
        <f>VLOOKUP(C2873,DE_PARA!H:I,2,0)</f>
        <v>#N/A</v>
      </c>
      <c r="Q2873" s="11" t="e">
        <f>VLOOKUP(F2873,'BASE CONTATOS'!C:D,2,0)</f>
        <v>#N/A</v>
      </c>
    </row>
    <row r="2874" spans="2:17" hidden="1" x14ac:dyDescent="0.3">
      <c r="B2874">
        <f>CSV!M2873</f>
        <v>0</v>
      </c>
      <c r="C2874">
        <f>CSV!O2873</f>
        <v>0</v>
      </c>
      <c r="D2874" s="6">
        <f>CSV!P2873</f>
        <v>0</v>
      </c>
      <c r="F2874">
        <f>CSV!K2873</f>
        <v>0</v>
      </c>
      <c r="G2874">
        <f>CSV!L2873</f>
        <v>0</v>
      </c>
      <c r="H2874" t="str">
        <f>IFERROR(VLOOKUP(G2874,Sheet3!B:C,2,0),"")</f>
        <v/>
      </c>
      <c r="I2874">
        <v>1</v>
      </c>
      <c r="K2874" t="e">
        <f>VLOOKUP(G2874,Sheet3!B:E,4,0)</f>
        <v>#N/A</v>
      </c>
      <c r="O2874" s="10" t="e">
        <f t="shared" si="44"/>
        <v>#N/A</v>
      </c>
      <c r="P2874" s="11" t="e">
        <f>VLOOKUP(C2874,DE_PARA!H:I,2,0)</f>
        <v>#N/A</v>
      </c>
      <c r="Q2874" s="11" t="e">
        <f>VLOOKUP(F2874,'BASE CONTATOS'!C:D,2,0)</f>
        <v>#N/A</v>
      </c>
    </row>
    <row r="2875" spans="2:17" hidden="1" x14ac:dyDescent="0.3">
      <c r="B2875">
        <f>CSV!M2874</f>
        <v>0</v>
      </c>
      <c r="C2875">
        <f>CSV!O2874</f>
        <v>0</v>
      </c>
      <c r="D2875" s="6">
        <f>CSV!P2874</f>
        <v>0</v>
      </c>
      <c r="F2875">
        <f>CSV!K2874</f>
        <v>0</v>
      </c>
      <c r="G2875">
        <f>CSV!L2874</f>
        <v>0</v>
      </c>
      <c r="H2875" t="str">
        <f>IFERROR(VLOOKUP(G2875,Sheet3!B:C,2,0),"")</f>
        <v/>
      </c>
      <c r="I2875">
        <v>9</v>
      </c>
      <c r="K2875" t="e">
        <f>VLOOKUP(G2875,Sheet3!B:E,4,0)</f>
        <v>#N/A</v>
      </c>
      <c r="O2875" s="10" t="e">
        <f t="shared" si="44"/>
        <v>#N/A</v>
      </c>
      <c r="P2875" s="11" t="e">
        <f>VLOOKUP(C2875,DE_PARA!H:I,2,0)</f>
        <v>#N/A</v>
      </c>
      <c r="Q2875" s="11" t="e">
        <f>VLOOKUP(F2875,'BASE CONTATOS'!C:D,2,0)</f>
        <v>#N/A</v>
      </c>
    </row>
    <row r="2876" spans="2:17" hidden="1" x14ac:dyDescent="0.3">
      <c r="B2876">
        <f>CSV!M2875</f>
        <v>0</v>
      </c>
      <c r="C2876">
        <f>CSV!O2875</f>
        <v>0</v>
      </c>
      <c r="D2876" s="6">
        <f>CSV!P2875</f>
        <v>0</v>
      </c>
      <c r="F2876">
        <f>CSV!K2875</f>
        <v>0</v>
      </c>
      <c r="G2876">
        <f>CSV!L2875</f>
        <v>0</v>
      </c>
      <c r="H2876" t="str">
        <f>IFERROR(VLOOKUP(G2876,Sheet3!B:C,2,0),"")</f>
        <v/>
      </c>
      <c r="I2876">
        <v>4</v>
      </c>
      <c r="K2876" t="e">
        <f>VLOOKUP(G2876,Sheet3!B:E,4,0)</f>
        <v>#N/A</v>
      </c>
      <c r="O2876" s="10" t="e">
        <f t="shared" si="44"/>
        <v>#N/A</v>
      </c>
      <c r="P2876" s="11" t="e">
        <f>VLOOKUP(C2876,DE_PARA!H:I,2,0)</f>
        <v>#N/A</v>
      </c>
      <c r="Q2876" s="11" t="e">
        <f>VLOOKUP(F2876,'BASE CONTATOS'!C:D,2,0)</f>
        <v>#N/A</v>
      </c>
    </row>
    <row r="2877" spans="2:17" hidden="1" x14ac:dyDescent="0.3">
      <c r="B2877">
        <f>CSV!M2876</f>
        <v>0</v>
      </c>
      <c r="C2877">
        <f>CSV!O2876</f>
        <v>0</v>
      </c>
      <c r="D2877" s="6">
        <f>CSV!P2876</f>
        <v>0</v>
      </c>
      <c r="F2877">
        <f>CSV!K2876</f>
        <v>0</v>
      </c>
      <c r="G2877">
        <f>CSV!L2876</f>
        <v>0</v>
      </c>
      <c r="H2877" t="str">
        <f>IFERROR(VLOOKUP(G2877,Sheet3!B:C,2,0),"")</f>
        <v/>
      </c>
      <c r="I2877">
        <v>9</v>
      </c>
      <c r="K2877" t="e">
        <f>VLOOKUP(G2877,Sheet3!B:E,4,0)</f>
        <v>#N/A</v>
      </c>
      <c r="O2877" s="10" t="e">
        <f t="shared" si="44"/>
        <v>#N/A</v>
      </c>
      <c r="P2877" s="11" t="e">
        <f>VLOOKUP(C2877,DE_PARA!H:I,2,0)</f>
        <v>#N/A</v>
      </c>
      <c r="Q2877" s="11" t="e">
        <f>VLOOKUP(F2877,'BASE CONTATOS'!C:D,2,0)</f>
        <v>#N/A</v>
      </c>
    </row>
    <row r="2878" spans="2:17" hidden="1" x14ac:dyDescent="0.3">
      <c r="B2878">
        <f>CSV!M2877</f>
        <v>0</v>
      </c>
      <c r="C2878">
        <f>CSV!O2877</f>
        <v>0</v>
      </c>
      <c r="D2878" s="6">
        <f>CSV!P2877</f>
        <v>0</v>
      </c>
      <c r="F2878">
        <f>CSV!K2877</f>
        <v>0</v>
      </c>
      <c r="G2878">
        <f>CSV!L2877</f>
        <v>0</v>
      </c>
      <c r="H2878" t="str">
        <f>IFERROR(VLOOKUP(G2878,Sheet3!B:C,2,0),"")</f>
        <v/>
      </c>
      <c r="I2878">
        <v>8</v>
      </c>
      <c r="K2878" t="e">
        <f>VLOOKUP(G2878,Sheet3!B:E,4,0)</f>
        <v>#N/A</v>
      </c>
      <c r="O2878" s="10" t="e">
        <f t="shared" si="44"/>
        <v>#N/A</v>
      </c>
      <c r="P2878" s="11" t="e">
        <f>VLOOKUP(C2878,DE_PARA!H:I,2,0)</f>
        <v>#N/A</v>
      </c>
      <c r="Q2878" s="11" t="e">
        <f>VLOOKUP(F2878,'BASE CONTATOS'!C:D,2,0)</f>
        <v>#N/A</v>
      </c>
    </row>
    <row r="2879" spans="2:17" hidden="1" x14ac:dyDescent="0.3">
      <c r="B2879">
        <f>CSV!M2878</f>
        <v>0</v>
      </c>
      <c r="C2879">
        <f>CSV!O2878</f>
        <v>0</v>
      </c>
      <c r="D2879" s="6">
        <f>CSV!P2878</f>
        <v>0</v>
      </c>
      <c r="F2879">
        <f>CSV!K2878</f>
        <v>0</v>
      </c>
      <c r="G2879">
        <f>CSV!L2878</f>
        <v>0</v>
      </c>
      <c r="H2879" t="str">
        <f>IFERROR(VLOOKUP(G2879,Sheet3!B:C,2,0),"")</f>
        <v/>
      </c>
      <c r="I2879">
        <v>10</v>
      </c>
      <c r="K2879" t="e">
        <f>VLOOKUP(G2879,Sheet3!B:E,4,0)</f>
        <v>#N/A</v>
      </c>
      <c r="O2879" s="10" t="e">
        <f t="shared" si="44"/>
        <v>#N/A</v>
      </c>
      <c r="P2879" s="11" t="e">
        <f>VLOOKUP(C2879,DE_PARA!H:I,2,0)</f>
        <v>#N/A</v>
      </c>
      <c r="Q2879" s="11" t="e">
        <f>VLOOKUP(F2879,'BASE CONTATOS'!C:D,2,0)</f>
        <v>#N/A</v>
      </c>
    </row>
    <row r="2880" spans="2:17" hidden="1" x14ac:dyDescent="0.3">
      <c r="B2880">
        <f>CSV!M2879</f>
        <v>0</v>
      </c>
      <c r="C2880">
        <f>CSV!O2879</f>
        <v>0</v>
      </c>
      <c r="D2880" s="6">
        <f>CSV!P2879</f>
        <v>0</v>
      </c>
      <c r="F2880">
        <f>CSV!K2879</f>
        <v>0</v>
      </c>
      <c r="G2880">
        <f>CSV!L2879</f>
        <v>0</v>
      </c>
      <c r="H2880" t="str">
        <f>IFERROR(VLOOKUP(G2880,Sheet3!B:C,2,0),"")</f>
        <v/>
      </c>
      <c r="I2880">
        <v>8</v>
      </c>
      <c r="K2880" t="e">
        <f>VLOOKUP(G2880,Sheet3!B:E,4,0)</f>
        <v>#N/A</v>
      </c>
      <c r="O2880" s="10" t="e">
        <f t="shared" si="44"/>
        <v>#N/A</v>
      </c>
      <c r="P2880" s="11" t="e">
        <f>VLOOKUP(C2880,DE_PARA!H:I,2,0)</f>
        <v>#N/A</v>
      </c>
      <c r="Q2880" s="11" t="e">
        <f>VLOOKUP(F2880,'BASE CONTATOS'!C:D,2,0)</f>
        <v>#N/A</v>
      </c>
    </row>
    <row r="2881" spans="2:17" hidden="1" x14ac:dyDescent="0.3">
      <c r="B2881">
        <f>CSV!M2880</f>
        <v>0</v>
      </c>
      <c r="C2881">
        <f>CSV!O2880</f>
        <v>0</v>
      </c>
      <c r="D2881" s="6">
        <f>CSV!P2880</f>
        <v>0</v>
      </c>
      <c r="F2881">
        <f>CSV!K2880</f>
        <v>0</v>
      </c>
      <c r="G2881">
        <f>CSV!L2880</f>
        <v>0</v>
      </c>
      <c r="H2881" t="str">
        <f>IFERROR(VLOOKUP(G2881,Sheet3!B:C,2,0),"")</f>
        <v/>
      </c>
      <c r="I2881">
        <v>1</v>
      </c>
      <c r="K2881" t="e">
        <f>VLOOKUP(G2881,Sheet3!B:E,4,0)</f>
        <v>#N/A</v>
      </c>
      <c r="O2881" s="10" t="e">
        <f t="shared" si="44"/>
        <v>#N/A</v>
      </c>
      <c r="P2881" s="11" t="e">
        <f>VLOOKUP(C2881,DE_PARA!H:I,2,0)</f>
        <v>#N/A</v>
      </c>
      <c r="Q2881" s="11" t="e">
        <f>VLOOKUP(F2881,'BASE CONTATOS'!C:D,2,0)</f>
        <v>#N/A</v>
      </c>
    </row>
    <row r="2882" spans="2:17" hidden="1" x14ac:dyDescent="0.3">
      <c r="B2882">
        <f>CSV!M2881</f>
        <v>0</v>
      </c>
      <c r="C2882">
        <f>CSV!O2881</f>
        <v>0</v>
      </c>
      <c r="D2882" s="6">
        <f>CSV!P2881</f>
        <v>0</v>
      </c>
      <c r="F2882">
        <f>CSV!K2881</f>
        <v>0</v>
      </c>
      <c r="G2882">
        <f>CSV!L2881</f>
        <v>0</v>
      </c>
      <c r="H2882" t="str">
        <f>IFERROR(VLOOKUP(G2882,Sheet3!B:C,2,0),"")</f>
        <v/>
      </c>
      <c r="I2882">
        <v>1</v>
      </c>
      <c r="K2882" t="e">
        <f>VLOOKUP(G2882,Sheet3!B:E,4,0)</f>
        <v>#N/A</v>
      </c>
      <c r="O2882" s="10" t="e">
        <f t="shared" si="44"/>
        <v>#N/A</v>
      </c>
      <c r="P2882" s="11" t="e">
        <f>VLOOKUP(C2882,DE_PARA!H:I,2,0)</f>
        <v>#N/A</v>
      </c>
      <c r="Q2882" s="11" t="e">
        <f>VLOOKUP(F2882,'BASE CONTATOS'!C:D,2,0)</f>
        <v>#N/A</v>
      </c>
    </row>
    <row r="2883" spans="2:17" hidden="1" x14ac:dyDescent="0.3">
      <c r="B2883">
        <f>CSV!M2882</f>
        <v>0</v>
      </c>
      <c r="C2883">
        <f>CSV!O2882</f>
        <v>0</v>
      </c>
      <c r="D2883" s="6">
        <f>CSV!P2882</f>
        <v>0</v>
      </c>
      <c r="F2883">
        <f>CSV!K2882</f>
        <v>0</v>
      </c>
      <c r="G2883">
        <f>CSV!L2882</f>
        <v>0</v>
      </c>
      <c r="H2883" t="str">
        <f>IFERROR(VLOOKUP(G2883,Sheet3!B:C,2,0),"")</f>
        <v/>
      </c>
      <c r="I2883">
        <v>2</v>
      </c>
      <c r="K2883" t="e">
        <f>VLOOKUP(G2883,Sheet3!B:E,4,0)</f>
        <v>#N/A</v>
      </c>
      <c r="O2883" s="10" t="e">
        <f t="shared" ref="O2883:O2946" si="45">IF(K2883&gt;0,K2883,"PENDENTE")</f>
        <v>#N/A</v>
      </c>
      <c r="P2883" s="11" t="e">
        <f>VLOOKUP(C2883,DE_PARA!H:I,2,0)</f>
        <v>#N/A</v>
      </c>
      <c r="Q2883" s="11" t="e">
        <f>VLOOKUP(F2883,'BASE CONTATOS'!C:D,2,0)</f>
        <v>#N/A</v>
      </c>
    </row>
    <row r="2884" spans="2:17" hidden="1" x14ac:dyDescent="0.3">
      <c r="B2884">
        <f>CSV!M2883</f>
        <v>0</v>
      </c>
      <c r="C2884">
        <f>CSV!O2883</f>
        <v>0</v>
      </c>
      <c r="D2884" s="6">
        <f>CSV!P2883</f>
        <v>0</v>
      </c>
      <c r="F2884">
        <f>CSV!K2883</f>
        <v>0</v>
      </c>
      <c r="G2884">
        <f>CSV!L2883</f>
        <v>0</v>
      </c>
      <c r="H2884" t="str">
        <f>IFERROR(VLOOKUP(G2884,Sheet3!B:C,2,0),"")</f>
        <v/>
      </c>
      <c r="I2884">
        <v>1</v>
      </c>
      <c r="K2884" t="e">
        <f>VLOOKUP(G2884,Sheet3!B:E,4,0)</f>
        <v>#N/A</v>
      </c>
      <c r="O2884" s="10" t="e">
        <f t="shared" si="45"/>
        <v>#N/A</v>
      </c>
      <c r="P2884" s="11" t="e">
        <f>VLOOKUP(C2884,DE_PARA!H:I,2,0)</f>
        <v>#N/A</v>
      </c>
      <c r="Q2884" s="11" t="e">
        <f>VLOOKUP(F2884,'BASE CONTATOS'!C:D,2,0)</f>
        <v>#N/A</v>
      </c>
    </row>
    <row r="2885" spans="2:17" hidden="1" x14ac:dyDescent="0.3">
      <c r="B2885">
        <f>CSV!M2884</f>
        <v>0</v>
      </c>
      <c r="C2885">
        <f>CSV!O2884</f>
        <v>0</v>
      </c>
      <c r="D2885" s="6">
        <f>CSV!P2884</f>
        <v>0</v>
      </c>
      <c r="F2885">
        <f>CSV!K2884</f>
        <v>0</v>
      </c>
      <c r="G2885">
        <f>CSV!L2884</f>
        <v>0</v>
      </c>
      <c r="H2885" t="str">
        <f>IFERROR(VLOOKUP(G2885,Sheet3!B:C,2,0),"")</f>
        <v/>
      </c>
      <c r="I2885">
        <v>3</v>
      </c>
      <c r="K2885" t="e">
        <f>VLOOKUP(G2885,Sheet3!B:E,4,0)</f>
        <v>#N/A</v>
      </c>
      <c r="O2885" s="10" t="e">
        <f t="shared" si="45"/>
        <v>#N/A</v>
      </c>
      <c r="P2885" s="11" t="e">
        <f>VLOOKUP(C2885,DE_PARA!H:I,2,0)</f>
        <v>#N/A</v>
      </c>
      <c r="Q2885" s="11" t="e">
        <f>VLOOKUP(F2885,'BASE CONTATOS'!C:D,2,0)</f>
        <v>#N/A</v>
      </c>
    </row>
    <row r="2886" spans="2:17" hidden="1" x14ac:dyDescent="0.3">
      <c r="B2886">
        <f>CSV!M2885</f>
        <v>0</v>
      </c>
      <c r="C2886">
        <f>CSV!O2885</f>
        <v>0</v>
      </c>
      <c r="D2886" s="6">
        <f>CSV!P2885</f>
        <v>0</v>
      </c>
      <c r="F2886">
        <f>CSV!K2885</f>
        <v>0</v>
      </c>
      <c r="G2886">
        <f>CSV!L2885</f>
        <v>0</v>
      </c>
      <c r="H2886" t="str">
        <f>IFERROR(VLOOKUP(G2886,Sheet3!B:C,2,0),"")</f>
        <v/>
      </c>
      <c r="I2886">
        <v>2</v>
      </c>
      <c r="K2886" t="e">
        <f>VLOOKUP(G2886,Sheet3!B:E,4,0)</f>
        <v>#N/A</v>
      </c>
      <c r="O2886" s="10" t="e">
        <f t="shared" si="45"/>
        <v>#N/A</v>
      </c>
      <c r="P2886" s="11" t="e">
        <f>VLOOKUP(C2886,DE_PARA!H:I,2,0)</f>
        <v>#N/A</v>
      </c>
      <c r="Q2886" s="11" t="e">
        <f>VLOOKUP(F2886,'BASE CONTATOS'!C:D,2,0)</f>
        <v>#N/A</v>
      </c>
    </row>
    <row r="2887" spans="2:17" hidden="1" x14ac:dyDescent="0.3">
      <c r="B2887">
        <f>CSV!M2886</f>
        <v>0</v>
      </c>
      <c r="C2887">
        <f>CSV!O2886</f>
        <v>0</v>
      </c>
      <c r="D2887" s="6">
        <f>CSV!P2886</f>
        <v>0</v>
      </c>
      <c r="F2887">
        <f>CSV!K2886</f>
        <v>0</v>
      </c>
      <c r="G2887">
        <f>CSV!L2886</f>
        <v>0</v>
      </c>
      <c r="H2887" t="str">
        <f>IFERROR(VLOOKUP(G2887,Sheet3!B:C,2,0),"")</f>
        <v/>
      </c>
      <c r="I2887">
        <v>10</v>
      </c>
      <c r="K2887" t="e">
        <f>VLOOKUP(G2887,Sheet3!B:E,4,0)</f>
        <v>#N/A</v>
      </c>
      <c r="O2887" s="10" t="e">
        <f t="shared" si="45"/>
        <v>#N/A</v>
      </c>
      <c r="P2887" s="11" t="e">
        <f>VLOOKUP(C2887,DE_PARA!H:I,2,0)</f>
        <v>#N/A</v>
      </c>
      <c r="Q2887" s="11" t="e">
        <f>VLOOKUP(F2887,'BASE CONTATOS'!C:D,2,0)</f>
        <v>#N/A</v>
      </c>
    </row>
    <row r="2888" spans="2:17" hidden="1" x14ac:dyDescent="0.3">
      <c r="B2888">
        <f>CSV!M2887</f>
        <v>0</v>
      </c>
      <c r="C2888">
        <f>CSV!O2887</f>
        <v>0</v>
      </c>
      <c r="D2888" s="6">
        <f>CSV!P2887</f>
        <v>0</v>
      </c>
      <c r="F2888">
        <f>CSV!K2887</f>
        <v>0</v>
      </c>
      <c r="G2888">
        <f>CSV!L2887</f>
        <v>0</v>
      </c>
      <c r="H2888" t="str">
        <f>IFERROR(VLOOKUP(G2888,Sheet3!B:C,2,0),"")</f>
        <v/>
      </c>
      <c r="I2888">
        <v>6</v>
      </c>
      <c r="K2888" t="e">
        <f>VLOOKUP(G2888,Sheet3!B:E,4,0)</f>
        <v>#N/A</v>
      </c>
      <c r="O2888" s="10" t="e">
        <f t="shared" si="45"/>
        <v>#N/A</v>
      </c>
      <c r="P2888" s="11" t="e">
        <f>VLOOKUP(C2888,DE_PARA!H:I,2,0)</f>
        <v>#N/A</v>
      </c>
      <c r="Q2888" s="11" t="e">
        <f>VLOOKUP(F2888,'BASE CONTATOS'!C:D,2,0)</f>
        <v>#N/A</v>
      </c>
    </row>
    <row r="2889" spans="2:17" hidden="1" x14ac:dyDescent="0.3">
      <c r="B2889">
        <f>CSV!M2888</f>
        <v>0</v>
      </c>
      <c r="C2889">
        <f>CSV!O2888</f>
        <v>0</v>
      </c>
      <c r="D2889" s="6">
        <f>CSV!P2888</f>
        <v>0</v>
      </c>
      <c r="F2889">
        <f>CSV!K2888</f>
        <v>0</v>
      </c>
      <c r="G2889">
        <f>CSV!L2888</f>
        <v>0</v>
      </c>
      <c r="H2889" t="str">
        <f>IFERROR(VLOOKUP(G2889,Sheet3!B:C,2,0),"")</f>
        <v/>
      </c>
      <c r="I2889">
        <v>5</v>
      </c>
      <c r="K2889" t="e">
        <f>VLOOKUP(G2889,Sheet3!B:E,4,0)</f>
        <v>#N/A</v>
      </c>
      <c r="O2889" s="10" t="e">
        <f t="shared" si="45"/>
        <v>#N/A</v>
      </c>
      <c r="P2889" s="11" t="e">
        <f>VLOOKUP(C2889,DE_PARA!H:I,2,0)</f>
        <v>#N/A</v>
      </c>
      <c r="Q2889" s="11" t="e">
        <f>VLOOKUP(F2889,'BASE CONTATOS'!C:D,2,0)</f>
        <v>#N/A</v>
      </c>
    </row>
    <row r="2890" spans="2:17" hidden="1" x14ac:dyDescent="0.3">
      <c r="B2890">
        <f>CSV!M2889</f>
        <v>0</v>
      </c>
      <c r="C2890">
        <f>CSV!O2889</f>
        <v>0</v>
      </c>
      <c r="D2890" s="6">
        <f>CSV!P2889</f>
        <v>0</v>
      </c>
      <c r="F2890">
        <f>CSV!K2889</f>
        <v>0</v>
      </c>
      <c r="G2890">
        <f>CSV!L2889</f>
        <v>0</v>
      </c>
      <c r="H2890" t="str">
        <f>IFERROR(VLOOKUP(G2890,Sheet3!B:C,2,0),"")</f>
        <v/>
      </c>
      <c r="I2890">
        <v>6</v>
      </c>
      <c r="K2890" t="e">
        <f>VLOOKUP(G2890,Sheet3!B:E,4,0)</f>
        <v>#N/A</v>
      </c>
      <c r="O2890" s="10" t="e">
        <f t="shared" si="45"/>
        <v>#N/A</v>
      </c>
      <c r="P2890" s="11" t="e">
        <f>VLOOKUP(C2890,DE_PARA!H:I,2,0)</f>
        <v>#N/A</v>
      </c>
      <c r="Q2890" s="11" t="e">
        <f>VLOOKUP(F2890,'BASE CONTATOS'!C:D,2,0)</f>
        <v>#N/A</v>
      </c>
    </row>
    <row r="2891" spans="2:17" hidden="1" x14ac:dyDescent="0.3">
      <c r="B2891">
        <f>CSV!M2890</f>
        <v>0</v>
      </c>
      <c r="C2891">
        <f>CSV!O2890</f>
        <v>0</v>
      </c>
      <c r="D2891" s="6">
        <f>CSV!P2890</f>
        <v>0</v>
      </c>
      <c r="F2891">
        <f>CSV!K2890</f>
        <v>0</v>
      </c>
      <c r="G2891">
        <f>CSV!L2890</f>
        <v>0</v>
      </c>
      <c r="H2891" t="str">
        <f>IFERROR(VLOOKUP(G2891,Sheet3!B:C,2,0),"")</f>
        <v/>
      </c>
      <c r="I2891">
        <v>3</v>
      </c>
      <c r="K2891" t="e">
        <f>VLOOKUP(G2891,Sheet3!B:E,4,0)</f>
        <v>#N/A</v>
      </c>
      <c r="O2891" s="10" t="e">
        <f t="shared" si="45"/>
        <v>#N/A</v>
      </c>
      <c r="P2891" s="11" t="e">
        <f>VLOOKUP(C2891,DE_PARA!H:I,2,0)</f>
        <v>#N/A</v>
      </c>
      <c r="Q2891" s="11" t="e">
        <f>VLOOKUP(F2891,'BASE CONTATOS'!C:D,2,0)</f>
        <v>#N/A</v>
      </c>
    </row>
    <row r="2892" spans="2:17" hidden="1" x14ac:dyDescent="0.3">
      <c r="B2892">
        <f>CSV!M2891</f>
        <v>0</v>
      </c>
      <c r="C2892">
        <f>CSV!O2891</f>
        <v>0</v>
      </c>
      <c r="D2892" s="6">
        <f>CSV!P2891</f>
        <v>0</v>
      </c>
      <c r="F2892">
        <f>CSV!K2891</f>
        <v>0</v>
      </c>
      <c r="G2892">
        <f>CSV!L2891</f>
        <v>0</v>
      </c>
      <c r="H2892" t="str">
        <f>IFERROR(VLOOKUP(G2892,Sheet3!B:C,2,0),"")</f>
        <v/>
      </c>
      <c r="I2892">
        <v>5</v>
      </c>
      <c r="K2892" t="e">
        <f>VLOOKUP(G2892,Sheet3!B:E,4,0)</f>
        <v>#N/A</v>
      </c>
      <c r="O2892" s="10" t="e">
        <f t="shared" si="45"/>
        <v>#N/A</v>
      </c>
      <c r="P2892" s="11" t="e">
        <f>VLOOKUP(C2892,DE_PARA!H:I,2,0)</f>
        <v>#N/A</v>
      </c>
      <c r="Q2892" s="11" t="e">
        <f>VLOOKUP(F2892,'BASE CONTATOS'!C:D,2,0)</f>
        <v>#N/A</v>
      </c>
    </row>
    <row r="2893" spans="2:17" hidden="1" x14ac:dyDescent="0.3">
      <c r="B2893">
        <f>CSV!M2892</f>
        <v>0</v>
      </c>
      <c r="C2893">
        <f>CSV!O2892</f>
        <v>0</v>
      </c>
      <c r="D2893" s="6">
        <f>CSV!P2892</f>
        <v>0</v>
      </c>
      <c r="F2893">
        <f>CSV!K2892</f>
        <v>0</v>
      </c>
      <c r="G2893">
        <f>CSV!L2892</f>
        <v>0</v>
      </c>
      <c r="H2893" t="str">
        <f>IFERROR(VLOOKUP(G2893,Sheet3!B:C,2,0),"")</f>
        <v/>
      </c>
      <c r="I2893">
        <v>1</v>
      </c>
      <c r="K2893" t="e">
        <f>VLOOKUP(G2893,Sheet3!B:E,4,0)</f>
        <v>#N/A</v>
      </c>
      <c r="O2893" s="10" t="e">
        <f t="shared" si="45"/>
        <v>#N/A</v>
      </c>
      <c r="P2893" s="11" t="e">
        <f>VLOOKUP(C2893,DE_PARA!H:I,2,0)</f>
        <v>#N/A</v>
      </c>
      <c r="Q2893" s="11" t="e">
        <f>VLOOKUP(F2893,'BASE CONTATOS'!C:D,2,0)</f>
        <v>#N/A</v>
      </c>
    </row>
    <row r="2894" spans="2:17" hidden="1" x14ac:dyDescent="0.3">
      <c r="B2894">
        <f>CSV!M2893</f>
        <v>0</v>
      </c>
      <c r="C2894">
        <f>CSV!O2893</f>
        <v>0</v>
      </c>
      <c r="D2894" s="6">
        <f>CSV!P2893</f>
        <v>0</v>
      </c>
      <c r="F2894">
        <f>CSV!K2893</f>
        <v>0</v>
      </c>
      <c r="G2894">
        <f>CSV!L2893</f>
        <v>0</v>
      </c>
      <c r="H2894" t="str">
        <f>IFERROR(VLOOKUP(G2894,Sheet3!B:C,2,0),"")</f>
        <v/>
      </c>
      <c r="I2894">
        <v>8</v>
      </c>
      <c r="K2894" t="e">
        <f>VLOOKUP(G2894,Sheet3!B:E,4,0)</f>
        <v>#N/A</v>
      </c>
      <c r="O2894" s="10" t="e">
        <f t="shared" si="45"/>
        <v>#N/A</v>
      </c>
      <c r="P2894" s="11" t="e">
        <f>VLOOKUP(C2894,DE_PARA!H:I,2,0)</f>
        <v>#N/A</v>
      </c>
      <c r="Q2894" s="11" t="e">
        <f>VLOOKUP(F2894,'BASE CONTATOS'!C:D,2,0)</f>
        <v>#N/A</v>
      </c>
    </row>
    <row r="2895" spans="2:17" hidden="1" x14ac:dyDescent="0.3">
      <c r="B2895">
        <f>CSV!M2894</f>
        <v>0</v>
      </c>
      <c r="C2895">
        <f>CSV!O2894</f>
        <v>0</v>
      </c>
      <c r="D2895" s="6">
        <f>CSV!P2894</f>
        <v>0</v>
      </c>
      <c r="F2895">
        <f>CSV!K2894</f>
        <v>0</v>
      </c>
      <c r="G2895">
        <f>CSV!L2894</f>
        <v>0</v>
      </c>
      <c r="H2895" t="str">
        <f>IFERROR(VLOOKUP(G2895,Sheet3!B:C,2,0),"")</f>
        <v/>
      </c>
      <c r="I2895">
        <v>4</v>
      </c>
      <c r="K2895" t="e">
        <f>VLOOKUP(G2895,Sheet3!B:E,4,0)</f>
        <v>#N/A</v>
      </c>
      <c r="O2895" s="10" t="e">
        <f t="shared" si="45"/>
        <v>#N/A</v>
      </c>
      <c r="P2895" s="11" t="e">
        <f>VLOOKUP(C2895,DE_PARA!H:I,2,0)</f>
        <v>#N/A</v>
      </c>
      <c r="Q2895" s="11" t="e">
        <f>VLOOKUP(F2895,'BASE CONTATOS'!C:D,2,0)</f>
        <v>#N/A</v>
      </c>
    </row>
    <row r="2896" spans="2:17" hidden="1" x14ac:dyDescent="0.3">
      <c r="B2896">
        <f>CSV!M2895</f>
        <v>0</v>
      </c>
      <c r="C2896">
        <f>CSV!O2895</f>
        <v>0</v>
      </c>
      <c r="D2896" s="6">
        <f>CSV!P2895</f>
        <v>0</v>
      </c>
      <c r="F2896">
        <f>CSV!K2895</f>
        <v>0</v>
      </c>
      <c r="G2896">
        <f>CSV!L2895</f>
        <v>0</v>
      </c>
      <c r="H2896" t="str">
        <f>IFERROR(VLOOKUP(G2896,Sheet3!B:C,2,0),"")</f>
        <v/>
      </c>
      <c r="I2896">
        <v>7</v>
      </c>
      <c r="K2896" t="e">
        <f>VLOOKUP(G2896,Sheet3!B:E,4,0)</f>
        <v>#N/A</v>
      </c>
      <c r="O2896" s="10" t="e">
        <f t="shared" si="45"/>
        <v>#N/A</v>
      </c>
      <c r="P2896" s="11" t="e">
        <f>VLOOKUP(C2896,DE_PARA!H:I,2,0)</f>
        <v>#N/A</v>
      </c>
      <c r="Q2896" s="11" t="e">
        <f>VLOOKUP(F2896,'BASE CONTATOS'!C:D,2,0)</f>
        <v>#N/A</v>
      </c>
    </row>
    <row r="2897" spans="2:17" hidden="1" x14ac:dyDescent="0.3">
      <c r="B2897">
        <f>CSV!M2896</f>
        <v>0</v>
      </c>
      <c r="C2897">
        <f>CSV!O2896</f>
        <v>0</v>
      </c>
      <c r="D2897" s="6">
        <f>CSV!P2896</f>
        <v>0</v>
      </c>
      <c r="F2897">
        <f>CSV!K2896</f>
        <v>0</v>
      </c>
      <c r="G2897">
        <f>CSV!L2896</f>
        <v>0</v>
      </c>
      <c r="H2897" t="str">
        <f>IFERROR(VLOOKUP(G2897,Sheet3!B:C,2,0),"")</f>
        <v/>
      </c>
      <c r="I2897">
        <v>6</v>
      </c>
      <c r="K2897" t="e">
        <f>VLOOKUP(G2897,Sheet3!B:E,4,0)</f>
        <v>#N/A</v>
      </c>
      <c r="O2897" s="10" t="e">
        <f t="shared" si="45"/>
        <v>#N/A</v>
      </c>
      <c r="P2897" s="11" t="e">
        <f>VLOOKUP(C2897,DE_PARA!H:I,2,0)</f>
        <v>#N/A</v>
      </c>
      <c r="Q2897" s="11" t="e">
        <f>VLOOKUP(F2897,'BASE CONTATOS'!C:D,2,0)</f>
        <v>#N/A</v>
      </c>
    </row>
    <row r="2898" spans="2:17" hidden="1" x14ac:dyDescent="0.3">
      <c r="B2898">
        <f>CSV!M2897</f>
        <v>0</v>
      </c>
      <c r="C2898">
        <f>CSV!O2897</f>
        <v>0</v>
      </c>
      <c r="D2898" s="6">
        <f>CSV!P2897</f>
        <v>0</v>
      </c>
      <c r="F2898">
        <f>CSV!K2897</f>
        <v>0</v>
      </c>
      <c r="G2898">
        <f>CSV!L2897</f>
        <v>0</v>
      </c>
      <c r="H2898" t="str">
        <f>IFERROR(VLOOKUP(G2898,Sheet3!B:C,2,0),"")</f>
        <v/>
      </c>
      <c r="I2898">
        <v>2</v>
      </c>
      <c r="K2898" t="e">
        <f>VLOOKUP(G2898,Sheet3!B:E,4,0)</f>
        <v>#N/A</v>
      </c>
      <c r="O2898" s="10" t="e">
        <f t="shared" si="45"/>
        <v>#N/A</v>
      </c>
      <c r="P2898" s="11" t="e">
        <f>VLOOKUP(C2898,DE_PARA!H:I,2,0)</f>
        <v>#N/A</v>
      </c>
      <c r="Q2898" s="11" t="e">
        <f>VLOOKUP(F2898,'BASE CONTATOS'!C:D,2,0)</f>
        <v>#N/A</v>
      </c>
    </row>
    <row r="2899" spans="2:17" hidden="1" x14ac:dyDescent="0.3">
      <c r="B2899">
        <f>CSV!M2898</f>
        <v>0</v>
      </c>
      <c r="C2899">
        <f>CSV!O2898</f>
        <v>0</v>
      </c>
      <c r="D2899" s="6">
        <f>CSV!P2898</f>
        <v>0</v>
      </c>
      <c r="F2899">
        <f>CSV!K2898</f>
        <v>0</v>
      </c>
      <c r="G2899">
        <f>CSV!L2898</f>
        <v>0</v>
      </c>
      <c r="H2899" t="str">
        <f>IFERROR(VLOOKUP(G2899,Sheet3!B:C,2,0),"")</f>
        <v/>
      </c>
      <c r="I2899">
        <v>2</v>
      </c>
      <c r="K2899" t="e">
        <f>VLOOKUP(G2899,Sheet3!B:E,4,0)</f>
        <v>#N/A</v>
      </c>
      <c r="O2899" s="10" t="e">
        <f t="shared" si="45"/>
        <v>#N/A</v>
      </c>
      <c r="P2899" s="11" t="e">
        <f>VLOOKUP(C2899,DE_PARA!H:I,2,0)</f>
        <v>#N/A</v>
      </c>
      <c r="Q2899" s="11" t="e">
        <f>VLOOKUP(F2899,'BASE CONTATOS'!C:D,2,0)</f>
        <v>#N/A</v>
      </c>
    </row>
    <row r="2900" spans="2:17" hidden="1" x14ac:dyDescent="0.3">
      <c r="B2900">
        <f>CSV!M2899</f>
        <v>0</v>
      </c>
      <c r="C2900">
        <f>CSV!O2899</f>
        <v>0</v>
      </c>
      <c r="D2900" s="6">
        <f>CSV!P2899</f>
        <v>0</v>
      </c>
      <c r="F2900">
        <f>CSV!K2899</f>
        <v>0</v>
      </c>
      <c r="G2900">
        <f>CSV!L2899</f>
        <v>0</v>
      </c>
      <c r="H2900" t="str">
        <f>IFERROR(VLOOKUP(G2900,Sheet3!B:C,2,0),"")</f>
        <v/>
      </c>
      <c r="I2900">
        <v>8</v>
      </c>
      <c r="K2900" t="e">
        <f>VLOOKUP(G2900,Sheet3!B:E,4,0)</f>
        <v>#N/A</v>
      </c>
      <c r="O2900" s="10" t="e">
        <f t="shared" si="45"/>
        <v>#N/A</v>
      </c>
      <c r="P2900" s="11" t="e">
        <f>VLOOKUP(C2900,DE_PARA!H:I,2,0)</f>
        <v>#N/A</v>
      </c>
      <c r="Q2900" s="11" t="e">
        <f>VLOOKUP(F2900,'BASE CONTATOS'!C:D,2,0)</f>
        <v>#N/A</v>
      </c>
    </row>
    <row r="2901" spans="2:17" hidden="1" x14ac:dyDescent="0.3">
      <c r="B2901">
        <f>CSV!M2900</f>
        <v>0</v>
      </c>
      <c r="C2901">
        <f>CSV!O2900</f>
        <v>0</v>
      </c>
      <c r="D2901" s="6">
        <f>CSV!P2900</f>
        <v>0</v>
      </c>
      <c r="F2901">
        <f>CSV!K2900</f>
        <v>0</v>
      </c>
      <c r="G2901">
        <f>CSV!L2900</f>
        <v>0</v>
      </c>
      <c r="H2901" t="str">
        <f>IFERROR(VLOOKUP(G2901,Sheet3!B:C,2,0),"")</f>
        <v/>
      </c>
      <c r="I2901">
        <v>4</v>
      </c>
      <c r="K2901" t="e">
        <f>VLOOKUP(G2901,Sheet3!B:E,4,0)</f>
        <v>#N/A</v>
      </c>
      <c r="O2901" s="10" t="e">
        <f t="shared" si="45"/>
        <v>#N/A</v>
      </c>
      <c r="P2901" s="11" t="e">
        <f>VLOOKUP(C2901,DE_PARA!H:I,2,0)</f>
        <v>#N/A</v>
      </c>
      <c r="Q2901" s="11" t="e">
        <f>VLOOKUP(F2901,'BASE CONTATOS'!C:D,2,0)</f>
        <v>#N/A</v>
      </c>
    </row>
    <row r="2902" spans="2:17" hidden="1" x14ac:dyDescent="0.3">
      <c r="B2902">
        <f>CSV!M2901</f>
        <v>0</v>
      </c>
      <c r="C2902">
        <f>CSV!O2901</f>
        <v>0</v>
      </c>
      <c r="D2902" s="6">
        <f>CSV!P2901</f>
        <v>0</v>
      </c>
      <c r="F2902">
        <f>CSV!K2901</f>
        <v>0</v>
      </c>
      <c r="G2902">
        <f>CSV!L2901</f>
        <v>0</v>
      </c>
      <c r="H2902" t="str">
        <f>IFERROR(VLOOKUP(G2902,Sheet3!B:C,2,0),"")</f>
        <v/>
      </c>
      <c r="I2902">
        <v>1</v>
      </c>
      <c r="K2902" t="e">
        <f>VLOOKUP(G2902,Sheet3!B:E,4,0)</f>
        <v>#N/A</v>
      </c>
      <c r="O2902" s="10" t="e">
        <f t="shared" si="45"/>
        <v>#N/A</v>
      </c>
      <c r="P2902" s="11" t="e">
        <f>VLOOKUP(C2902,DE_PARA!H:I,2,0)</f>
        <v>#N/A</v>
      </c>
      <c r="Q2902" s="11" t="e">
        <f>VLOOKUP(F2902,'BASE CONTATOS'!C:D,2,0)</f>
        <v>#N/A</v>
      </c>
    </row>
    <row r="2903" spans="2:17" hidden="1" x14ac:dyDescent="0.3">
      <c r="B2903">
        <f>CSV!M2902</f>
        <v>0</v>
      </c>
      <c r="C2903">
        <f>CSV!O2902</f>
        <v>0</v>
      </c>
      <c r="D2903" s="6">
        <f>CSV!P2902</f>
        <v>0</v>
      </c>
      <c r="F2903">
        <f>CSV!K2902</f>
        <v>0</v>
      </c>
      <c r="G2903">
        <f>CSV!L2902</f>
        <v>0</v>
      </c>
      <c r="H2903" t="str">
        <f>IFERROR(VLOOKUP(G2903,Sheet3!B:C,2,0),"")</f>
        <v/>
      </c>
      <c r="I2903">
        <v>3</v>
      </c>
      <c r="K2903" t="e">
        <f>VLOOKUP(G2903,Sheet3!B:E,4,0)</f>
        <v>#N/A</v>
      </c>
      <c r="O2903" s="10" t="e">
        <f t="shared" si="45"/>
        <v>#N/A</v>
      </c>
      <c r="P2903" s="11" t="e">
        <f>VLOOKUP(C2903,DE_PARA!H:I,2,0)</f>
        <v>#N/A</v>
      </c>
      <c r="Q2903" s="11" t="e">
        <f>VLOOKUP(F2903,'BASE CONTATOS'!C:D,2,0)</f>
        <v>#N/A</v>
      </c>
    </row>
    <row r="2904" spans="2:17" hidden="1" x14ac:dyDescent="0.3">
      <c r="B2904">
        <f>CSV!M2903</f>
        <v>0</v>
      </c>
      <c r="C2904">
        <f>CSV!O2903</f>
        <v>0</v>
      </c>
      <c r="D2904" s="6">
        <f>CSV!P2903</f>
        <v>0</v>
      </c>
      <c r="F2904">
        <f>CSV!K2903</f>
        <v>0</v>
      </c>
      <c r="G2904">
        <f>CSV!L2903</f>
        <v>0</v>
      </c>
      <c r="H2904" t="str">
        <f>IFERROR(VLOOKUP(G2904,Sheet3!B:C,2,0),"")</f>
        <v/>
      </c>
      <c r="I2904">
        <v>5</v>
      </c>
      <c r="K2904" t="e">
        <f>VLOOKUP(G2904,Sheet3!B:E,4,0)</f>
        <v>#N/A</v>
      </c>
      <c r="O2904" s="10" t="e">
        <f t="shared" si="45"/>
        <v>#N/A</v>
      </c>
      <c r="P2904" s="11" t="e">
        <f>VLOOKUP(C2904,DE_PARA!H:I,2,0)</f>
        <v>#N/A</v>
      </c>
      <c r="Q2904" s="11" t="e">
        <f>VLOOKUP(F2904,'BASE CONTATOS'!C:D,2,0)</f>
        <v>#N/A</v>
      </c>
    </row>
    <row r="2905" spans="2:17" hidden="1" x14ac:dyDescent="0.3">
      <c r="B2905">
        <f>CSV!M2904</f>
        <v>0</v>
      </c>
      <c r="C2905">
        <f>CSV!O2904</f>
        <v>0</v>
      </c>
      <c r="D2905" s="6">
        <f>CSV!P2904</f>
        <v>0</v>
      </c>
      <c r="F2905">
        <f>CSV!K2904</f>
        <v>0</v>
      </c>
      <c r="G2905">
        <f>CSV!L2904</f>
        <v>0</v>
      </c>
      <c r="H2905" t="str">
        <f>IFERROR(VLOOKUP(G2905,Sheet3!B:C,2,0),"")</f>
        <v/>
      </c>
      <c r="I2905">
        <v>4</v>
      </c>
      <c r="K2905" t="e">
        <f>VLOOKUP(G2905,Sheet3!B:E,4,0)</f>
        <v>#N/A</v>
      </c>
      <c r="O2905" s="10" t="e">
        <f t="shared" si="45"/>
        <v>#N/A</v>
      </c>
      <c r="P2905" s="11" t="e">
        <f>VLOOKUP(C2905,DE_PARA!H:I,2,0)</f>
        <v>#N/A</v>
      </c>
      <c r="Q2905" s="11" t="e">
        <f>VLOOKUP(F2905,'BASE CONTATOS'!C:D,2,0)</f>
        <v>#N/A</v>
      </c>
    </row>
    <row r="2906" spans="2:17" hidden="1" x14ac:dyDescent="0.3">
      <c r="B2906">
        <f>CSV!M2905</f>
        <v>0</v>
      </c>
      <c r="C2906">
        <f>CSV!O2905</f>
        <v>0</v>
      </c>
      <c r="D2906" s="6">
        <f>CSV!P2905</f>
        <v>0</v>
      </c>
      <c r="F2906">
        <f>CSV!K2905</f>
        <v>0</v>
      </c>
      <c r="G2906">
        <f>CSV!L2905</f>
        <v>0</v>
      </c>
      <c r="H2906" t="str">
        <f>IFERROR(VLOOKUP(G2906,Sheet3!B:C,2,0),"")</f>
        <v/>
      </c>
      <c r="I2906">
        <v>4</v>
      </c>
      <c r="K2906" t="e">
        <f>VLOOKUP(G2906,Sheet3!B:E,4,0)</f>
        <v>#N/A</v>
      </c>
      <c r="O2906" s="10" t="e">
        <f t="shared" si="45"/>
        <v>#N/A</v>
      </c>
      <c r="P2906" s="11" t="e">
        <f>VLOOKUP(C2906,DE_PARA!H:I,2,0)</f>
        <v>#N/A</v>
      </c>
      <c r="Q2906" s="11" t="e">
        <f>VLOOKUP(F2906,'BASE CONTATOS'!C:D,2,0)</f>
        <v>#N/A</v>
      </c>
    </row>
    <row r="2907" spans="2:17" hidden="1" x14ac:dyDescent="0.3">
      <c r="B2907">
        <f>CSV!M2906</f>
        <v>0</v>
      </c>
      <c r="C2907">
        <f>CSV!O2906</f>
        <v>0</v>
      </c>
      <c r="D2907" s="6">
        <f>CSV!P2906</f>
        <v>0</v>
      </c>
      <c r="F2907">
        <f>CSV!K2906</f>
        <v>0</v>
      </c>
      <c r="G2907">
        <f>CSV!L2906</f>
        <v>0</v>
      </c>
      <c r="H2907" t="str">
        <f>IFERROR(VLOOKUP(G2907,Sheet3!B:C,2,0),"")</f>
        <v/>
      </c>
      <c r="I2907">
        <v>8</v>
      </c>
      <c r="K2907" t="e">
        <f>VLOOKUP(G2907,Sheet3!B:E,4,0)</f>
        <v>#N/A</v>
      </c>
      <c r="O2907" s="10" t="e">
        <f t="shared" si="45"/>
        <v>#N/A</v>
      </c>
      <c r="P2907" s="11" t="e">
        <f>VLOOKUP(C2907,DE_PARA!H:I,2,0)</f>
        <v>#N/A</v>
      </c>
      <c r="Q2907" s="11" t="e">
        <f>VLOOKUP(F2907,'BASE CONTATOS'!C:D,2,0)</f>
        <v>#N/A</v>
      </c>
    </row>
    <row r="2908" spans="2:17" hidden="1" x14ac:dyDescent="0.3">
      <c r="B2908">
        <f>CSV!M2907</f>
        <v>0</v>
      </c>
      <c r="C2908">
        <f>CSV!O2907</f>
        <v>0</v>
      </c>
      <c r="D2908" s="6">
        <f>CSV!P2907</f>
        <v>0</v>
      </c>
      <c r="F2908">
        <f>CSV!K2907</f>
        <v>0</v>
      </c>
      <c r="G2908">
        <f>CSV!L2907</f>
        <v>0</v>
      </c>
      <c r="H2908" t="str">
        <f>IFERROR(VLOOKUP(G2908,Sheet3!B:C,2,0),"")</f>
        <v/>
      </c>
      <c r="I2908">
        <v>10</v>
      </c>
      <c r="K2908" t="e">
        <f>VLOOKUP(G2908,Sheet3!B:E,4,0)</f>
        <v>#N/A</v>
      </c>
      <c r="O2908" s="10" t="e">
        <f t="shared" si="45"/>
        <v>#N/A</v>
      </c>
      <c r="P2908" s="11" t="e">
        <f>VLOOKUP(C2908,DE_PARA!H:I,2,0)</f>
        <v>#N/A</v>
      </c>
      <c r="Q2908" s="11" t="e">
        <f>VLOOKUP(F2908,'BASE CONTATOS'!C:D,2,0)</f>
        <v>#N/A</v>
      </c>
    </row>
    <row r="2909" spans="2:17" hidden="1" x14ac:dyDescent="0.3">
      <c r="B2909">
        <f>CSV!M2908</f>
        <v>0</v>
      </c>
      <c r="C2909">
        <f>CSV!O2908</f>
        <v>0</v>
      </c>
      <c r="D2909" s="6">
        <f>CSV!P2908</f>
        <v>0</v>
      </c>
      <c r="F2909">
        <f>CSV!K2908</f>
        <v>0</v>
      </c>
      <c r="G2909">
        <f>CSV!L2908</f>
        <v>0</v>
      </c>
      <c r="H2909" t="str">
        <f>IFERROR(VLOOKUP(G2909,Sheet3!B:C,2,0),"")</f>
        <v/>
      </c>
      <c r="I2909">
        <v>5</v>
      </c>
      <c r="K2909" t="e">
        <f>VLOOKUP(G2909,Sheet3!B:E,4,0)</f>
        <v>#N/A</v>
      </c>
      <c r="O2909" s="10" t="e">
        <f t="shared" si="45"/>
        <v>#N/A</v>
      </c>
      <c r="P2909" s="11" t="e">
        <f>VLOOKUP(C2909,DE_PARA!H:I,2,0)</f>
        <v>#N/A</v>
      </c>
      <c r="Q2909" s="11" t="e">
        <f>VLOOKUP(F2909,'BASE CONTATOS'!C:D,2,0)</f>
        <v>#N/A</v>
      </c>
    </row>
    <row r="2910" spans="2:17" hidden="1" x14ac:dyDescent="0.3">
      <c r="B2910">
        <f>CSV!M2909</f>
        <v>0</v>
      </c>
      <c r="C2910">
        <f>CSV!O2909</f>
        <v>0</v>
      </c>
      <c r="D2910" s="6">
        <f>CSV!P2909</f>
        <v>0</v>
      </c>
      <c r="F2910">
        <f>CSV!K2909</f>
        <v>0</v>
      </c>
      <c r="G2910">
        <f>CSV!L2909</f>
        <v>0</v>
      </c>
      <c r="H2910" t="str">
        <f>IFERROR(VLOOKUP(G2910,Sheet3!B:C,2,0),"")</f>
        <v/>
      </c>
      <c r="I2910">
        <v>1</v>
      </c>
      <c r="K2910" t="e">
        <f>VLOOKUP(G2910,Sheet3!B:E,4,0)</f>
        <v>#N/A</v>
      </c>
      <c r="O2910" s="10" t="e">
        <f t="shared" si="45"/>
        <v>#N/A</v>
      </c>
      <c r="P2910" s="11" t="e">
        <f>VLOOKUP(C2910,DE_PARA!H:I,2,0)</f>
        <v>#N/A</v>
      </c>
      <c r="Q2910" s="11" t="e">
        <f>VLOOKUP(F2910,'BASE CONTATOS'!C:D,2,0)</f>
        <v>#N/A</v>
      </c>
    </row>
    <row r="2911" spans="2:17" hidden="1" x14ac:dyDescent="0.3">
      <c r="B2911">
        <f>CSV!M2910</f>
        <v>0</v>
      </c>
      <c r="C2911">
        <f>CSV!O2910</f>
        <v>0</v>
      </c>
      <c r="D2911" s="6">
        <f>CSV!P2910</f>
        <v>0</v>
      </c>
      <c r="F2911">
        <f>CSV!K2910</f>
        <v>0</v>
      </c>
      <c r="G2911">
        <f>CSV!L2910</f>
        <v>0</v>
      </c>
      <c r="H2911" t="str">
        <f>IFERROR(VLOOKUP(G2911,Sheet3!B:C,2,0),"")</f>
        <v/>
      </c>
      <c r="I2911">
        <v>2</v>
      </c>
      <c r="K2911" t="e">
        <f>VLOOKUP(G2911,Sheet3!B:E,4,0)</f>
        <v>#N/A</v>
      </c>
      <c r="O2911" s="10" t="e">
        <f t="shared" si="45"/>
        <v>#N/A</v>
      </c>
      <c r="P2911" s="11" t="e">
        <f>VLOOKUP(C2911,DE_PARA!H:I,2,0)</f>
        <v>#N/A</v>
      </c>
      <c r="Q2911" s="11" t="e">
        <f>VLOOKUP(F2911,'BASE CONTATOS'!C:D,2,0)</f>
        <v>#N/A</v>
      </c>
    </row>
    <row r="2912" spans="2:17" hidden="1" x14ac:dyDescent="0.3">
      <c r="B2912">
        <f>CSV!M2911</f>
        <v>0</v>
      </c>
      <c r="C2912">
        <f>CSV!O2911</f>
        <v>0</v>
      </c>
      <c r="D2912" s="6">
        <f>CSV!P2911</f>
        <v>0</v>
      </c>
      <c r="F2912">
        <f>CSV!K2911</f>
        <v>0</v>
      </c>
      <c r="G2912">
        <f>CSV!L2911</f>
        <v>0</v>
      </c>
      <c r="H2912" t="str">
        <f>IFERROR(VLOOKUP(G2912,Sheet3!B:C,2,0),"")</f>
        <v/>
      </c>
      <c r="I2912">
        <v>7</v>
      </c>
      <c r="K2912" t="e">
        <f>VLOOKUP(G2912,Sheet3!B:E,4,0)</f>
        <v>#N/A</v>
      </c>
      <c r="O2912" s="10" t="e">
        <f t="shared" si="45"/>
        <v>#N/A</v>
      </c>
      <c r="P2912" s="11" t="e">
        <f>VLOOKUP(C2912,DE_PARA!H:I,2,0)</f>
        <v>#N/A</v>
      </c>
      <c r="Q2912" s="11" t="e">
        <f>VLOOKUP(F2912,'BASE CONTATOS'!C:D,2,0)</f>
        <v>#N/A</v>
      </c>
    </row>
    <row r="2913" spans="2:17" hidden="1" x14ac:dyDescent="0.3">
      <c r="B2913">
        <f>CSV!M2912</f>
        <v>0</v>
      </c>
      <c r="C2913">
        <f>CSV!O2912</f>
        <v>0</v>
      </c>
      <c r="D2913" s="6">
        <f>CSV!P2912</f>
        <v>0</v>
      </c>
      <c r="F2913">
        <f>CSV!K2912</f>
        <v>0</v>
      </c>
      <c r="G2913">
        <f>CSV!L2912</f>
        <v>0</v>
      </c>
      <c r="H2913" t="str">
        <f>IFERROR(VLOOKUP(G2913,Sheet3!B:C,2,0),"")</f>
        <v/>
      </c>
      <c r="I2913">
        <v>10</v>
      </c>
      <c r="K2913" t="e">
        <f>VLOOKUP(G2913,Sheet3!B:E,4,0)</f>
        <v>#N/A</v>
      </c>
      <c r="O2913" s="10" t="e">
        <f t="shared" si="45"/>
        <v>#N/A</v>
      </c>
      <c r="P2913" s="11" t="e">
        <f>VLOOKUP(C2913,DE_PARA!H:I,2,0)</f>
        <v>#N/A</v>
      </c>
      <c r="Q2913" s="11" t="e">
        <f>VLOOKUP(F2913,'BASE CONTATOS'!C:D,2,0)</f>
        <v>#N/A</v>
      </c>
    </row>
    <row r="2914" spans="2:17" hidden="1" x14ac:dyDescent="0.3">
      <c r="B2914">
        <f>CSV!M2913</f>
        <v>0</v>
      </c>
      <c r="C2914">
        <f>CSV!O2913</f>
        <v>0</v>
      </c>
      <c r="D2914" s="6">
        <f>CSV!P2913</f>
        <v>0</v>
      </c>
      <c r="F2914">
        <f>CSV!K2913</f>
        <v>0</v>
      </c>
      <c r="G2914">
        <f>CSV!L2913</f>
        <v>0</v>
      </c>
      <c r="H2914" t="str">
        <f>IFERROR(VLOOKUP(G2914,Sheet3!B:C,2,0),"")</f>
        <v/>
      </c>
      <c r="I2914">
        <v>1</v>
      </c>
      <c r="K2914" t="e">
        <f>VLOOKUP(G2914,Sheet3!B:E,4,0)</f>
        <v>#N/A</v>
      </c>
      <c r="O2914" s="10" t="e">
        <f t="shared" si="45"/>
        <v>#N/A</v>
      </c>
      <c r="P2914" s="11" t="e">
        <f>VLOOKUP(C2914,DE_PARA!H:I,2,0)</f>
        <v>#N/A</v>
      </c>
      <c r="Q2914" s="11" t="e">
        <f>VLOOKUP(F2914,'BASE CONTATOS'!C:D,2,0)</f>
        <v>#N/A</v>
      </c>
    </row>
    <row r="2915" spans="2:17" hidden="1" x14ac:dyDescent="0.3">
      <c r="B2915">
        <f>CSV!M2914</f>
        <v>0</v>
      </c>
      <c r="C2915">
        <f>CSV!O2914</f>
        <v>0</v>
      </c>
      <c r="D2915" s="6">
        <f>CSV!P2914</f>
        <v>0</v>
      </c>
      <c r="F2915">
        <f>CSV!K2914</f>
        <v>0</v>
      </c>
      <c r="G2915">
        <f>CSV!L2914</f>
        <v>0</v>
      </c>
      <c r="H2915" t="str">
        <f>IFERROR(VLOOKUP(G2915,Sheet3!B:C,2,0),"")</f>
        <v/>
      </c>
      <c r="I2915">
        <v>10</v>
      </c>
      <c r="K2915" t="e">
        <f>VLOOKUP(G2915,Sheet3!B:E,4,0)</f>
        <v>#N/A</v>
      </c>
      <c r="O2915" s="10" t="e">
        <f t="shared" si="45"/>
        <v>#N/A</v>
      </c>
      <c r="P2915" s="11" t="e">
        <f>VLOOKUP(C2915,DE_PARA!H:I,2,0)</f>
        <v>#N/A</v>
      </c>
      <c r="Q2915" s="11" t="e">
        <f>VLOOKUP(F2915,'BASE CONTATOS'!C:D,2,0)</f>
        <v>#N/A</v>
      </c>
    </row>
    <row r="2916" spans="2:17" hidden="1" x14ac:dyDescent="0.3">
      <c r="B2916">
        <f>CSV!M2915</f>
        <v>0</v>
      </c>
      <c r="C2916">
        <f>CSV!O2915</f>
        <v>0</v>
      </c>
      <c r="D2916" s="6">
        <f>CSV!P2915</f>
        <v>0</v>
      </c>
      <c r="F2916">
        <f>CSV!K2915</f>
        <v>0</v>
      </c>
      <c r="G2916">
        <f>CSV!L2915</f>
        <v>0</v>
      </c>
      <c r="H2916" t="str">
        <f>IFERROR(VLOOKUP(G2916,Sheet3!B:C,2,0),"")</f>
        <v/>
      </c>
      <c r="I2916">
        <v>5</v>
      </c>
      <c r="K2916" t="e">
        <f>VLOOKUP(G2916,Sheet3!B:E,4,0)</f>
        <v>#N/A</v>
      </c>
      <c r="O2916" s="10" t="e">
        <f t="shared" si="45"/>
        <v>#N/A</v>
      </c>
      <c r="P2916" s="11" t="e">
        <f>VLOOKUP(C2916,DE_PARA!H:I,2,0)</f>
        <v>#N/A</v>
      </c>
      <c r="Q2916" s="11" t="e">
        <f>VLOOKUP(F2916,'BASE CONTATOS'!C:D,2,0)</f>
        <v>#N/A</v>
      </c>
    </row>
    <row r="2917" spans="2:17" hidden="1" x14ac:dyDescent="0.3">
      <c r="B2917">
        <f>CSV!M2916</f>
        <v>0</v>
      </c>
      <c r="C2917">
        <f>CSV!O2916</f>
        <v>0</v>
      </c>
      <c r="D2917" s="6">
        <f>CSV!P2916</f>
        <v>0</v>
      </c>
      <c r="F2917">
        <f>CSV!K2916</f>
        <v>0</v>
      </c>
      <c r="G2917">
        <f>CSV!L2916</f>
        <v>0</v>
      </c>
      <c r="H2917" t="str">
        <f>IFERROR(VLOOKUP(G2917,Sheet3!B:C,2,0),"")</f>
        <v/>
      </c>
      <c r="I2917">
        <v>4</v>
      </c>
      <c r="K2917" t="e">
        <f>VLOOKUP(G2917,Sheet3!B:E,4,0)</f>
        <v>#N/A</v>
      </c>
      <c r="O2917" s="10" t="e">
        <f t="shared" si="45"/>
        <v>#N/A</v>
      </c>
      <c r="P2917" s="11" t="e">
        <f>VLOOKUP(C2917,DE_PARA!H:I,2,0)</f>
        <v>#N/A</v>
      </c>
      <c r="Q2917" s="11" t="e">
        <f>VLOOKUP(F2917,'BASE CONTATOS'!C:D,2,0)</f>
        <v>#N/A</v>
      </c>
    </row>
    <row r="2918" spans="2:17" hidden="1" x14ac:dyDescent="0.3">
      <c r="B2918">
        <f>CSV!M2917</f>
        <v>0</v>
      </c>
      <c r="C2918">
        <f>CSV!O2917</f>
        <v>0</v>
      </c>
      <c r="D2918" s="6">
        <f>CSV!P2917</f>
        <v>0</v>
      </c>
      <c r="F2918">
        <f>CSV!K2917</f>
        <v>0</v>
      </c>
      <c r="G2918">
        <f>CSV!L2917</f>
        <v>0</v>
      </c>
      <c r="H2918" t="str">
        <f>IFERROR(VLOOKUP(G2918,Sheet3!B:C,2,0),"")</f>
        <v/>
      </c>
      <c r="I2918">
        <v>6</v>
      </c>
      <c r="K2918" t="e">
        <f>VLOOKUP(G2918,Sheet3!B:E,4,0)</f>
        <v>#N/A</v>
      </c>
      <c r="O2918" s="10" t="e">
        <f t="shared" si="45"/>
        <v>#N/A</v>
      </c>
      <c r="P2918" s="11" t="e">
        <f>VLOOKUP(C2918,DE_PARA!H:I,2,0)</f>
        <v>#N/A</v>
      </c>
      <c r="Q2918" s="11" t="e">
        <f>VLOOKUP(F2918,'BASE CONTATOS'!C:D,2,0)</f>
        <v>#N/A</v>
      </c>
    </row>
    <row r="2919" spans="2:17" hidden="1" x14ac:dyDescent="0.3">
      <c r="B2919">
        <f>CSV!M2918</f>
        <v>0</v>
      </c>
      <c r="C2919">
        <f>CSV!O2918</f>
        <v>0</v>
      </c>
      <c r="D2919" s="6">
        <f>CSV!P2918</f>
        <v>0</v>
      </c>
      <c r="F2919">
        <f>CSV!K2918</f>
        <v>0</v>
      </c>
      <c r="G2919">
        <f>CSV!L2918</f>
        <v>0</v>
      </c>
      <c r="H2919" t="str">
        <f>IFERROR(VLOOKUP(G2919,Sheet3!B:C,2,0),"")</f>
        <v/>
      </c>
      <c r="I2919">
        <v>1</v>
      </c>
      <c r="K2919" t="e">
        <f>VLOOKUP(G2919,Sheet3!B:E,4,0)</f>
        <v>#N/A</v>
      </c>
      <c r="O2919" s="10" t="e">
        <f t="shared" si="45"/>
        <v>#N/A</v>
      </c>
      <c r="P2919" s="11" t="e">
        <f>VLOOKUP(C2919,DE_PARA!H:I,2,0)</f>
        <v>#N/A</v>
      </c>
      <c r="Q2919" s="11" t="e">
        <f>VLOOKUP(F2919,'BASE CONTATOS'!C:D,2,0)</f>
        <v>#N/A</v>
      </c>
    </row>
    <row r="2920" spans="2:17" hidden="1" x14ac:dyDescent="0.3">
      <c r="B2920">
        <f>CSV!M2919</f>
        <v>0</v>
      </c>
      <c r="C2920">
        <f>CSV!O2919</f>
        <v>0</v>
      </c>
      <c r="D2920" s="6">
        <f>CSV!P2919</f>
        <v>0</v>
      </c>
      <c r="F2920">
        <f>CSV!K2919</f>
        <v>0</v>
      </c>
      <c r="G2920">
        <f>CSV!L2919</f>
        <v>0</v>
      </c>
      <c r="H2920" t="str">
        <f>IFERROR(VLOOKUP(G2920,Sheet3!B:C,2,0),"")</f>
        <v/>
      </c>
      <c r="I2920">
        <v>8</v>
      </c>
      <c r="K2920" t="e">
        <f>VLOOKUP(G2920,Sheet3!B:E,4,0)</f>
        <v>#N/A</v>
      </c>
      <c r="O2920" s="10" t="e">
        <f t="shared" si="45"/>
        <v>#N/A</v>
      </c>
      <c r="P2920" s="11" t="e">
        <f>VLOOKUP(C2920,DE_PARA!H:I,2,0)</f>
        <v>#N/A</v>
      </c>
      <c r="Q2920" s="11" t="e">
        <f>VLOOKUP(F2920,'BASE CONTATOS'!C:D,2,0)</f>
        <v>#N/A</v>
      </c>
    </row>
    <row r="2921" spans="2:17" hidden="1" x14ac:dyDescent="0.3">
      <c r="B2921">
        <f>CSV!M2920</f>
        <v>0</v>
      </c>
      <c r="C2921">
        <f>CSV!O2920</f>
        <v>0</v>
      </c>
      <c r="D2921" s="6">
        <f>CSV!P2920</f>
        <v>0</v>
      </c>
      <c r="F2921">
        <f>CSV!K2920</f>
        <v>0</v>
      </c>
      <c r="G2921">
        <f>CSV!L2920</f>
        <v>0</v>
      </c>
      <c r="H2921" t="str">
        <f>IFERROR(VLOOKUP(G2921,Sheet3!B:C,2,0),"")</f>
        <v/>
      </c>
      <c r="I2921">
        <v>3</v>
      </c>
      <c r="K2921" t="e">
        <f>VLOOKUP(G2921,Sheet3!B:E,4,0)</f>
        <v>#N/A</v>
      </c>
      <c r="O2921" s="10" t="e">
        <f t="shared" si="45"/>
        <v>#N/A</v>
      </c>
      <c r="P2921" s="11" t="e">
        <f>VLOOKUP(C2921,DE_PARA!H:I,2,0)</f>
        <v>#N/A</v>
      </c>
      <c r="Q2921" s="11" t="e">
        <f>VLOOKUP(F2921,'BASE CONTATOS'!C:D,2,0)</f>
        <v>#N/A</v>
      </c>
    </row>
    <row r="2922" spans="2:17" hidden="1" x14ac:dyDescent="0.3">
      <c r="B2922">
        <f>CSV!M2921</f>
        <v>0</v>
      </c>
      <c r="C2922">
        <f>CSV!O2921</f>
        <v>0</v>
      </c>
      <c r="D2922" s="6">
        <f>CSV!P2921</f>
        <v>0</v>
      </c>
      <c r="F2922">
        <f>CSV!K2921</f>
        <v>0</v>
      </c>
      <c r="G2922">
        <f>CSV!L2921</f>
        <v>0</v>
      </c>
      <c r="H2922" t="str">
        <f>IFERROR(VLOOKUP(G2922,Sheet3!B:C,2,0),"")</f>
        <v/>
      </c>
      <c r="I2922">
        <v>8</v>
      </c>
      <c r="K2922" t="e">
        <f>VLOOKUP(G2922,Sheet3!B:E,4,0)</f>
        <v>#N/A</v>
      </c>
      <c r="O2922" s="10" t="e">
        <f t="shared" si="45"/>
        <v>#N/A</v>
      </c>
      <c r="P2922" s="11" t="e">
        <f>VLOOKUP(C2922,DE_PARA!H:I,2,0)</f>
        <v>#N/A</v>
      </c>
      <c r="Q2922" s="11" t="e">
        <f>VLOOKUP(F2922,'BASE CONTATOS'!C:D,2,0)</f>
        <v>#N/A</v>
      </c>
    </row>
    <row r="2923" spans="2:17" hidden="1" x14ac:dyDescent="0.3">
      <c r="B2923">
        <f>CSV!M2922</f>
        <v>0</v>
      </c>
      <c r="C2923">
        <f>CSV!O2922</f>
        <v>0</v>
      </c>
      <c r="D2923" s="6">
        <f>CSV!P2922</f>
        <v>0</v>
      </c>
      <c r="F2923">
        <f>CSV!K2922</f>
        <v>0</v>
      </c>
      <c r="G2923">
        <f>CSV!L2922</f>
        <v>0</v>
      </c>
      <c r="H2923" t="str">
        <f>IFERROR(VLOOKUP(G2923,Sheet3!B:C,2,0),"")</f>
        <v/>
      </c>
      <c r="I2923">
        <v>4</v>
      </c>
      <c r="K2923" t="e">
        <f>VLOOKUP(G2923,Sheet3!B:E,4,0)</f>
        <v>#N/A</v>
      </c>
      <c r="O2923" s="10" t="e">
        <f t="shared" si="45"/>
        <v>#N/A</v>
      </c>
      <c r="P2923" s="11" t="e">
        <f>VLOOKUP(C2923,DE_PARA!H:I,2,0)</f>
        <v>#N/A</v>
      </c>
      <c r="Q2923" s="11" t="e">
        <f>VLOOKUP(F2923,'BASE CONTATOS'!C:D,2,0)</f>
        <v>#N/A</v>
      </c>
    </row>
    <row r="2924" spans="2:17" hidden="1" x14ac:dyDescent="0.3">
      <c r="B2924">
        <f>CSV!M2923</f>
        <v>0</v>
      </c>
      <c r="C2924">
        <f>CSV!O2923</f>
        <v>0</v>
      </c>
      <c r="D2924" s="6">
        <f>CSV!P2923</f>
        <v>0</v>
      </c>
      <c r="F2924">
        <f>CSV!K2923</f>
        <v>0</v>
      </c>
      <c r="G2924">
        <f>CSV!L2923</f>
        <v>0</v>
      </c>
      <c r="H2924" t="str">
        <f>IFERROR(VLOOKUP(G2924,Sheet3!B:C,2,0),"")</f>
        <v/>
      </c>
      <c r="I2924">
        <v>6</v>
      </c>
      <c r="K2924" t="e">
        <f>VLOOKUP(G2924,Sheet3!B:E,4,0)</f>
        <v>#N/A</v>
      </c>
      <c r="O2924" s="10" t="e">
        <f t="shared" si="45"/>
        <v>#N/A</v>
      </c>
      <c r="P2924" s="11" t="e">
        <f>VLOOKUP(C2924,DE_PARA!H:I,2,0)</f>
        <v>#N/A</v>
      </c>
      <c r="Q2924" s="11" t="e">
        <f>VLOOKUP(F2924,'BASE CONTATOS'!C:D,2,0)</f>
        <v>#N/A</v>
      </c>
    </row>
    <row r="2925" spans="2:17" hidden="1" x14ac:dyDescent="0.3">
      <c r="B2925">
        <f>CSV!M2924</f>
        <v>0</v>
      </c>
      <c r="C2925">
        <f>CSV!O2924</f>
        <v>0</v>
      </c>
      <c r="D2925" s="6">
        <f>CSV!P2924</f>
        <v>0</v>
      </c>
      <c r="F2925">
        <f>CSV!K2924</f>
        <v>0</v>
      </c>
      <c r="G2925">
        <f>CSV!L2924</f>
        <v>0</v>
      </c>
      <c r="H2925" t="str">
        <f>IFERROR(VLOOKUP(G2925,Sheet3!B:C,2,0),"")</f>
        <v/>
      </c>
      <c r="I2925">
        <v>1</v>
      </c>
      <c r="K2925" t="e">
        <f>VLOOKUP(G2925,Sheet3!B:E,4,0)</f>
        <v>#N/A</v>
      </c>
      <c r="O2925" s="10" t="e">
        <f t="shared" si="45"/>
        <v>#N/A</v>
      </c>
      <c r="P2925" s="11" t="e">
        <f>VLOOKUP(C2925,DE_PARA!H:I,2,0)</f>
        <v>#N/A</v>
      </c>
      <c r="Q2925" s="11" t="e">
        <f>VLOOKUP(F2925,'BASE CONTATOS'!C:D,2,0)</f>
        <v>#N/A</v>
      </c>
    </row>
    <row r="2926" spans="2:17" hidden="1" x14ac:dyDescent="0.3">
      <c r="B2926">
        <f>CSV!M2925</f>
        <v>0</v>
      </c>
      <c r="C2926">
        <f>CSV!O2925</f>
        <v>0</v>
      </c>
      <c r="D2926" s="6">
        <f>CSV!P2925</f>
        <v>0</v>
      </c>
      <c r="F2926">
        <f>CSV!K2925</f>
        <v>0</v>
      </c>
      <c r="G2926">
        <f>CSV!L2925</f>
        <v>0</v>
      </c>
      <c r="H2926" t="str">
        <f>IFERROR(VLOOKUP(G2926,Sheet3!B:C,2,0),"")</f>
        <v/>
      </c>
      <c r="I2926">
        <v>2</v>
      </c>
      <c r="K2926" t="e">
        <f>VLOOKUP(G2926,Sheet3!B:E,4,0)</f>
        <v>#N/A</v>
      </c>
      <c r="O2926" s="10" t="e">
        <f t="shared" si="45"/>
        <v>#N/A</v>
      </c>
      <c r="P2926" s="11" t="e">
        <f>VLOOKUP(C2926,DE_PARA!H:I,2,0)</f>
        <v>#N/A</v>
      </c>
      <c r="Q2926" s="11" t="e">
        <f>VLOOKUP(F2926,'BASE CONTATOS'!C:D,2,0)</f>
        <v>#N/A</v>
      </c>
    </row>
    <row r="2927" spans="2:17" hidden="1" x14ac:dyDescent="0.3">
      <c r="B2927">
        <f>CSV!M2926</f>
        <v>0</v>
      </c>
      <c r="C2927">
        <f>CSV!O2926</f>
        <v>0</v>
      </c>
      <c r="D2927" s="6">
        <f>CSV!P2926</f>
        <v>0</v>
      </c>
      <c r="F2927">
        <f>CSV!K2926</f>
        <v>0</v>
      </c>
      <c r="G2927">
        <f>CSV!L2926</f>
        <v>0</v>
      </c>
      <c r="H2927" t="str">
        <f>IFERROR(VLOOKUP(G2927,Sheet3!B:C,2,0),"")</f>
        <v/>
      </c>
      <c r="I2927">
        <v>4</v>
      </c>
      <c r="K2927" t="e">
        <f>VLOOKUP(G2927,Sheet3!B:E,4,0)</f>
        <v>#N/A</v>
      </c>
      <c r="O2927" s="10" t="e">
        <f t="shared" si="45"/>
        <v>#N/A</v>
      </c>
      <c r="P2927" s="11" t="e">
        <f>VLOOKUP(C2927,DE_PARA!H:I,2,0)</f>
        <v>#N/A</v>
      </c>
      <c r="Q2927" s="11" t="e">
        <f>VLOOKUP(F2927,'BASE CONTATOS'!C:D,2,0)</f>
        <v>#N/A</v>
      </c>
    </row>
    <row r="2928" spans="2:17" hidden="1" x14ac:dyDescent="0.3">
      <c r="B2928">
        <f>CSV!M2927</f>
        <v>0</v>
      </c>
      <c r="C2928">
        <f>CSV!O2927</f>
        <v>0</v>
      </c>
      <c r="D2928" s="6">
        <f>CSV!P2927</f>
        <v>0</v>
      </c>
      <c r="F2928">
        <f>CSV!K2927</f>
        <v>0</v>
      </c>
      <c r="G2928">
        <f>CSV!L2927</f>
        <v>0</v>
      </c>
      <c r="H2928" t="str">
        <f>IFERROR(VLOOKUP(G2928,Sheet3!B:C,2,0),"")</f>
        <v/>
      </c>
      <c r="I2928">
        <v>10</v>
      </c>
      <c r="K2928" t="e">
        <f>VLOOKUP(G2928,Sheet3!B:E,4,0)</f>
        <v>#N/A</v>
      </c>
      <c r="O2928" s="10" t="e">
        <f t="shared" si="45"/>
        <v>#N/A</v>
      </c>
      <c r="P2928" s="11" t="e">
        <f>VLOOKUP(C2928,DE_PARA!H:I,2,0)</f>
        <v>#N/A</v>
      </c>
      <c r="Q2928" s="11" t="e">
        <f>VLOOKUP(F2928,'BASE CONTATOS'!C:D,2,0)</f>
        <v>#N/A</v>
      </c>
    </row>
    <row r="2929" spans="2:17" hidden="1" x14ac:dyDescent="0.3">
      <c r="B2929">
        <f>CSV!M2928</f>
        <v>0</v>
      </c>
      <c r="C2929">
        <f>CSV!O2928</f>
        <v>0</v>
      </c>
      <c r="D2929" s="6">
        <f>CSV!P2928</f>
        <v>0</v>
      </c>
      <c r="F2929">
        <f>CSV!K2928</f>
        <v>0</v>
      </c>
      <c r="G2929">
        <f>CSV!L2928</f>
        <v>0</v>
      </c>
      <c r="H2929" t="str">
        <f>IFERROR(VLOOKUP(G2929,Sheet3!B:C,2,0),"")</f>
        <v/>
      </c>
      <c r="I2929">
        <v>1</v>
      </c>
      <c r="K2929" t="e">
        <f>VLOOKUP(G2929,Sheet3!B:E,4,0)</f>
        <v>#N/A</v>
      </c>
      <c r="O2929" s="10" t="e">
        <f t="shared" si="45"/>
        <v>#N/A</v>
      </c>
      <c r="P2929" s="11" t="e">
        <f>VLOOKUP(C2929,DE_PARA!H:I,2,0)</f>
        <v>#N/A</v>
      </c>
      <c r="Q2929" s="11" t="e">
        <f>VLOOKUP(F2929,'BASE CONTATOS'!C:D,2,0)</f>
        <v>#N/A</v>
      </c>
    </row>
    <row r="2930" spans="2:17" hidden="1" x14ac:dyDescent="0.3">
      <c r="B2930">
        <f>CSV!M2929</f>
        <v>0</v>
      </c>
      <c r="C2930">
        <f>CSV!O2929</f>
        <v>0</v>
      </c>
      <c r="D2930" s="6">
        <f>CSV!P2929</f>
        <v>0</v>
      </c>
      <c r="F2930">
        <f>CSV!K2929</f>
        <v>0</v>
      </c>
      <c r="G2930">
        <f>CSV!L2929</f>
        <v>0</v>
      </c>
      <c r="H2930" t="str">
        <f>IFERROR(VLOOKUP(G2930,Sheet3!B:C,2,0),"")</f>
        <v/>
      </c>
      <c r="I2930">
        <v>1</v>
      </c>
      <c r="K2930" t="e">
        <f>VLOOKUP(G2930,Sheet3!B:E,4,0)</f>
        <v>#N/A</v>
      </c>
      <c r="O2930" s="10" t="e">
        <f t="shared" si="45"/>
        <v>#N/A</v>
      </c>
      <c r="P2930" s="11" t="e">
        <f>VLOOKUP(C2930,DE_PARA!H:I,2,0)</f>
        <v>#N/A</v>
      </c>
      <c r="Q2930" s="11" t="e">
        <f>VLOOKUP(F2930,'BASE CONTATOS'!C:D,2,0)</f>
        <v>#N/A</v>
      </c>
    </row>
    <row r="2931" spans="2:17" hidden="1" x14ac:dyDescent="0.3">
      <c r="B2931">
        <f>CSV!M2930</f>
        <v>0</v>
      </c>
      <c r="C2931">
        <f>CSV!O2930</f>
        <v>0</v>
      </c>
      <c r="D2931" s="6">
        <f>CSV!P2930</f>
        <v>0</v>
      </c>
      <c r="F2931">
        <f>CSV!K2930</f>
        <v>0</v>
      </c>
      <c r="G2931">
        <f>CSV!L2930</f>
        <v>0</v>
      </c>
      <c r="H2931" t="str">
        <f>IFERROR(VLOOKUP(G2931,Sheet3!B:C,2,0),"")</f>
        <v/>
      </c>
      <c r="I2931">
        <v>2</v>
      </c>
      <c r="K2931" t="e">
        <f>VLOOKUP(G2931,Sheet3!B:E,4,0)</f>
        <v>#N/A</v>
      </c>
      <c r="O2931" s="10" t="e">
        <f t="shared" si="45"/>
        <v>#N/A</v>
      </c>
      <c r="P2931" s="11" t="e">
        <f>VLOOKUP(C2931,DE_PARA!H:I,2,0)</f>
        <v>#N/A</v>
      </c>
      <c r="Q2931" s="11" t="e">
        <f>VLOOKUP(F2931,'BASE CONTATOS'!C:D,2,0)</f>
        <v>#N/A</v>
      </c>
    </row>
    <row r="2932" spans="2:17" hidden="1" x14ac:dyDescent="0.3">
      <c r="B2932">
        <f>CSV!M2931</f>
        <v>0</v>
      </c>
      <c r="C2932">
        <f>CSV!O2931</f>
        <v>0</v>
      </c>
      <c r="D2932" s="6">
        <f>CSV!P2931</f>
        <v>0</v>
      </c>
      <c r="F2932">
        <f>CSV!K2931</f>
        <v>0</v>
      </c>
      <c r="G2932">
        <f>CSV!L2931</f>
        <v>0</v>
      </c>
      <c r="H2932" t="str">
        <f>IFERROR(VLOOKUP(G2932,Sheet3!B:C,2,0),"")</f>
        <v/>
      </c>
      <c r="I2932">
        <v>8</v>
      </c>
      <c r="K2932" t="e">
        <f>VLOOKUP(G2932,Sheet3!B:E,4,0)</f>
        <v>#N/A</v>
      </c>
      <c r="O2932" s="10" t="e">
        <f t="shared" si="45"/>
        <v>#N/A</v>
      </c>
      <c r="P2932" s="11" t="e">
        <f>VLOOKUP(C2932,DE_PARA!H:I,2,0)</f>
        <v>#N/A</v>
      </c>
      <c r="Q2932" s="11" t="e">
        <f>VLOOKUP(F2932,'BASE CONTATOS'!C:D,2,0)</f>
        <v>#N/A</v>
      </c>
    </row>
    <row r="2933" spans="2:17" hidden="1" x14ac:dyDescent="0.3">
      <c r="B2933">
        <f>CSV!M2932</f>
        <v>0</v>
      </c>
      <c r="C2933">
        <f>CSV!O2932</f>
        <v>0</v>
      </c>
      <c r="D2933" s="6">
        <f>CSV!P2932</f>
        <v>0</v>
      </c>
      <c r="F2933">
        <f>CSV!K2932</f>
        <v>0</v>
      </c>
      <c r="G2933">
        <f>CSV!L2932</f>
        <v>0</v>
      </c>
      <c r="H2933" t="str">
        <f>IFERROR(VLOOKUP(G2933,Sheet3!B:C,2,0),"")</f>
        <v/>
      </c>
      <c r="I2933">
        <v>9</v>
      </c>
      <c r="K2933" t="e">
        <f>VLOOKUP(G2933,Sheet3!B:E,4,0)</f>
        <v>#N/A</v>
      </c>
      <c r="O2933" s="10" t="e">
        <f t="shared" si="45"/>
        <v>#N/A</v>
      </c>
      <c r="P2933" s="11" t="e">
        <f>VLOOKUP(C2933,DE_PARA!H:I,2,0)</f>
        <v>#N/A</v>
      </c>
      <c r="Q2933" s="11" t="e">
        <f>VLOOKUP(F2933,'BASE CONTATOS'!C:D,2,0)</f>
        <v>#N/A</v>
      </c>
    </row>
    <row r="2934" spans="2:17" hidden="1" x14ac:dyDescent="0.3">
      <c r="B2934">
        <f>CSV!M2933</f>
        <v>0</v>
      </c>
      <c r="C2934">
        <f>CSV!O2933</f>
        <v>0</v>
      </c>
      <c r="D2934" s="6">
        <f>CSV!P2933</f>
        <v>0</v>
      </c>
      <c r="F2934">
        <f>CSV!K2933</f>
        <v>0</v>
      </c>
      <c r="G2934">
        <f>CSV!L2933</f>
        <v>0</v>
      </c>
      <c r="H2934" t="str">
        <f>IFERROR(VLOOKUP(G2934,Sheet3!B:C,2,0),"")</f>
        <v/>
      </c>
      <c r="I2934">
        <v>4</v>
      </c>
      <c r="K2934" t="e">
        <f>VLOOKUP(G2934,Sheet3!B:E,4,0)</f>
        <v>#N/A</v>
      </c>
      <c r="O2934" s="10" t="e">
        <f t="shared" si="45"/>
        <v>#N/A</v>
      </c>
      <c r="P2934" s="11" t="e">
        <f>VLOOKUP(C2934,DE_PARA!H:I,2,0)</f>
        <v>#N/A</v>
      </c>
      <c r="Q2934" s="11" t="e">
        <f>VLOOKUP(F2934,'BASE CONTATOS'!C:D,2,0)</f>
        <v>#N/A</v>
      </c>
    </row>
    <row r="2935" spans="2:17" hidden="1" x14ac:dyDescent="0.3">
      <c r="B2935">
        <f>CSV!M2934</f>
        <v>0</v>
      </c>
      <c r="C2935">
        <f>CSV!O2934</f>
        <v>0</v>
      </c>
      <c r="D2935" s="6">
        <f>CSV!P2934</f>
        <v>0</v>
      </c>
      <c r="F2935">
        <f>CSV!K2934</f>
        <v>0</v>
      </c>
      <c r="G2935">
        <f>CSV!L2934</f>
        <v>0</v>
      </c>
      <c r="H2935" t="str">
        <f>IFERROR(VLOOKUP(G2935,Sheet3!B:C,2,0),"")</f>
        <v/>
      </c>
      <c r="I2935">
        <v>5</v>
      </c>
      <c r="K2935" t="e">
        <f>VLOOKUP(G2935,Sheet3!B:E,4,0)</f>
        <v>#N/A</v>
      </c>
      <c r="O2935" s="10" t="e">
        <f t="shared" si="45"/>
        <v>#N/A</v>
      </c>
      <c r="P2935" s="11" t="e">
        <f>VLOOKUP(C2935,DE_PARA!H:I,2,0)</f>
        <v>#N/A</v>
      </c>
      <c r="Q2935" s="11" t="e">
        <f>VLOOKUP(F2935,'BASE CONTATOS'!C:D,2,0)</f>
        <v>#N/A</v>
      </c>
    </row>
    <row r="2936" spans="2:17" hidden="1" x14ac:dyDescent="0.3">
      <c r="B2936">
        <f>CSV!M2935</f>
        <v>0</v>
      </c>
      <c r="C2936">
        <f>CSV!O2935</f>
        <v>0</v>
      </c>
      <c r="D2936" s="6">
        <f>CSV!P2935</f>
        <v>0</v>
      </c>
      <c r="F2936">
        <f>CSV!K2935</f>
        <v>0</v>
      </c>
      <c r="G2936">
        <f>CSV!L2935</f>
        <v>0</v>
      </c>
      <c r="H2936" t="str">
        <f>IFERROR(VLOOKUP(G2936,Sheet3!B:C,2,0),"")</f>
        <v/>
      </c>
      <c r="I2936">
        <v>7</v>
      </c>
      <c r="K2936" t="e">
        <f>VLOOKUP(G2936,Sheet3!B:E,4,0)</f>
        <v>#N/A</v>
      </c>
      <c r="O2936" s="10" t="e">
        <f t="shared" si="45"/>
        <v>#N/A</v>
      </c>
      <c r="P2936" s="11" t="e">
        <f>VLOOKUP(C2936,DE_PARA!H:I,2,0)</f>
        <v>#N/A</v>
      </c>
      <c r="Q2936" s="11" t="e">
        <f>VLOOKUP(F2936,'BASE CONTATOS'!C:D,2,0)</f>
        <v>#N/A</v>
      </c>
    </row>
    <row r="2937" spans="2:17" hidden="1" x14ac:dyDescent="0.3">
      <c r="B2937">
        <f>CSV!M2936</f>
        <v>0</v>
      </c>
      <c r="C2937">
        <f>CSV!O2936</f>
        <v>0</v>
      </c>
      <c r="D2937" s="6">
        <f>CSV!P2936</f>
        <v>0</v>
      </c>
      <c r="F2937">
        <f>CSV!K2936</f>
        <v>0</v>
      </c>
      <c r="G2937">
        <f>CSV!L2936</f>
        <v>0</v>
      </c>
      <c r="H2937" t="str">
        <f>IFERROR(VLOOKUP(G2937,Sheet3!B:C,2,0),"")</f>
        <v/>
      </c>
      <c r="I2937">
        <v>9</v>
      </c>
      <c r="K2937" t="e">
        <f>VLOOKUP(G2937,Sheet3!B:E,4,0)</f>
        <v>#N/A</v>
      </c>
      <c r="O2937" s="10" t="e">
        <f t="shared" si="45"/>
        <v>#N/A</v>
      </c>
      <c r="P2937" s="11" t="e">
        <f>VLOOKUP(C2937,DE_PARA!H:I,2,0)</f>
        <v>#N/A</v>
      </c>
      <c r="Q2937" s="11" t="e">
        <f>VLOOKUP(F2937,'BASE CONTATOS'!C:D,2,0)</f>
        <v>#N/A</v>
      </c>
    </row>
    <row r="2938" spans="2:17" hidden="1" x14ac:dyDescent="0.3">
      <c r="B2938">
        <f>CSV!M2937</f>
        <v>0</v>
      </c>
      <c r="C2938">
        <f>CSV!O2937</f>
        <v>0</v>
      </c>
      <c r="D2938" s="6">
        <f>CSV!P2937</f>
        <v>0</v>
      </c>
      <c r="F2938">
        <f>CSV!K2937</f>
        <v>0</v>
      </c>
      <c r="G2938">
        <f>CSV!L2937</f>
        <v>0</v>
      </c>
      <c r="H2938" t="str">
        <f>IFERROR(VLOOKUP(G2938,Sheet3!B:C,2,0),"")</f>
        <v/>
      </c>
      <c r="I2938">
        <v>1</v>
      </c>
      <c r="K2938" t="e">
        <f>VLOOKUP(G2938,Sheet3!B:E,4,0)</f>
        <v>#N/A</v>
      </c>
      <c r="O2938" s="10" t="e">
        <f t="shared" si="45"/>
        <v>#N/A</v>
      </c>
      <c r="P2938" s="11" t="e">
        <f>VLOOKUP(C2938,DE_PARA!H:I,2,0)</f>
        <v>#N/A</v>
      </c>
      <c r="Q2938" s="11" t="e">
        <f>VLOOKUP(F2938,'BASE CONTATOS'!C:D,2,0)</f>
        <v>#N/A</v>
      </c>
    </row>
    <row r="2939" spans="2:17" hidden="1" x14ac:dyDescent="0.3">
      <c r="B2939">
        <f>CSV!M2938</f>
        <v>0</v>
      </c>
      <c r="C2939">
        <f>CSV!O2938</f>
        <v>0</v>
      </c>
      <c r="D2939" s="6">
        <f>CSV!P2938</f>
        <v>0</v>
      </c>
      <c r="F2939">
        <f>CSV!K2938</f>
        <v>0</v>
      </c>
      <c r="G2939">
        <f>CSV!L2938</f>
        <v>0</v>
      </c>
      <c r="H2939" t="str">
        <f>IFERROR(VLOOKUP(G2939,Sheet3!B:C,2,0),"")</f>
        <v/>
      </c>
      <c r="I2939">
        <v>2</v>
      </c>
      <c r="K2939" t="e">
        <f>VLOOKUP(G2939,Sheet3!B:E,4,0)</f>
        <v>#N/A</v>
      </c>
      <c r="O2939" s="10" t="e">
        <f t="shared" si="45"/>
        <v>#N/A</v>
      </c>
      <c r="P2939" s="11" t="e">
        <f>VLOOKUP(C2939,DE_PARA!H:I,2,0)</f>
        <v>#N/A</v>
      </c>
      <c r="Q2939" s="11" t="e">
        <f>VLOOKUP(F2939,'BASE CONTATOS'!C:D,2,0)</f>
        <v>#N/A</v>
      </c>
    </row>
    <row r="2940" spans="2:17" hidden="1" x14ac:dyDescent="0.3">
      <c r="B2940">
        <f>CSV!M2939</f>
        <v>0</v>
      </c>
      <c r="C2940">
        <f>CSV!O2939</f>
        <v>0</v>
      </c>
      <c r="D2940" s="6">
        <f>CSV!P2939</f>
        <v>0</v>
      </c>
      <c r="F2940">
        <f>CSV!K2939</f>
        <v>0</v>
      </c>
      <c r="G2940">
        <f>CSV!L2939</f>
        <v>0</v>
      </c>
      <c r="H2940" t="str">
        <f>IFERROR(VLOOKUP(G2940,Sheet3!B:C,2,0),"")</f>
        <v/>
      </c>
      <c r="I2940">
        <v>5</v>
      </c>
      <c r="K2940" t="e">
        <f>VLOOKUP(G2940,Sheet3!B:E,4,0)</f>
        <v>#N/A</v>
      </c>
      <c r="O2940" s="10" t="e">
        <f t="shared" si="45"/>
        <v>#N/A</v>
      </c>
      <c r="P2940" s="11" t="e">
        <f>VLOOKUP(C2940,DE_PARA!H:I,2,0)</f>
        <v>#N/A</v>
      </c>
      <c r="Q2940" s="11" t="e">
        <f>VLOOKUP(F2940,'BASE CONTATOS'!C:D,2,0)</f>
        <v>#N/A</v>
      </c>
    </row>
    <row r="2941" spans="2:17" hidden="1" x14ac:dyDescent="0.3">
      <c r="B2941">
        <f>CSV!M2940</f>
        <v>0</v>
      </c>
      <c r="C2941">
        <f>CSV!O2940</f>
        <v>0</v>
      </c>
      <c r="D2941" s="6">
        <f>CSV!P2940</f>
        <v>0</v>
      </c>
      <c r="F2941">
        <f>CSV!K2940</f>
        <v>0</v>
      </c>
      <c r="G2941">
        <f>CSV!L2940</f>
        <v>0</v>
      </c>
      <c r="H2941" t="str">
        <f>IFERROR(VLOOKUP(G2941,Sheet3!B:C,2,0),"")</f>
        <v/>
      </c>
      <c r="I2941">
        <v>10</v>
      </c>
      <c r="K2941" t="e">
        <f>VLOOKUP(G2941,Sheet3!B:E,4,0)</f>
        <v>#N/A</v>
      </c>
      <c r="O2941" s="10" t="e">
        <f t="shared" si="45"/>
        <v>#N/A</v>
      </c>
      <c r="P2941" s="11" t="e">
        <f>VLOOKUP(C2941,DE_PARA!H:I,2,0)</f>
        <v>#N/A</v>
      </c>
      <c r="Q2941" s="11" t="e">
        <f>VLOOKUP(F2941,'BASE CONTATOS'!C:D,2,0)</f>
        <v>#N/A</v>
      </c>
    </row>
    <row r="2942" spans="2:17" hidden="1" x14ac:dyDescent="0.3">
      <c r="B2942">
        <f>CSV!M2941</f>
        <v>0</v>
      </c>
      <c r="C2942">
        <f>CSV!O2941</f>
        <v>0</v>
      </c>
      <c r="D2942" s="6">
        <f>CSV!P2941</f>
        <v>0</v>
      </c>
      <c r="F2942">
        <f>CSV!K2941</f>
        <v>0</v>
      </c>
      <c r="G2942">
        <f>CSV!L2941</f>
        <v>0</v>
      </c>
      <c r="H2942" t="str">
        <f>IFERROR(VLOOKUP(G2942,Sheet3!B:C,2,0),"")</f>
        <v/>
      </c>
      <c r="I2942">
        <v>3</v>
      </c>
      <c r="K2942" t="e">
        <f>VLOOKUP(G2942,Sheet3!B:E,4,0)</f>
        <v>#N/A</v>
      </c>
      <c r="O2942" s="10" t="e">
        <f t="shared" si="45"/>
        <v>#N/A</v>
      </c>
      <c r="P2942" s="11" t="e">
        <f>VLOOKUP(C2942,DE_PARA!H:I,2,0)</f>
        <v>#N/A</v>
      </c>
      <c r="Q2942" s="11" t="e">
        <f>VLOOKUP(F2942,'BASE CONTATOS'!C:D,2,0)</f>
        <v>#N/A</v>
      </c>
    </row>
    <row r="2943" spans="2:17" hidden="1" x14ac:dyDescent="0.3">
      <c r="B2943">
        <f>CSV!M2942</f>
        <v>0</v>
      </c>
      <c r="C2943">
        <f>CSV!O2942</f>
        <v>0</v>
      </c>
      <c r="D2943" s="6">
        <f>CSV!P2942</f>
        <v>0</v>
      </c>
      <c r="F2943">
        <f>CSV!K2942</f>
        <v>0</v>
      </c>
      <c r="G2943">
        <f>CSV!L2942</f>
        <v>0</v>
      </c>
      <c r="H2943" t="str">
        <f>IFERROR(VLOOKUP(G2943,Sheet3!B:C,2,0),"")</f>
        <v/>
      </c>
      <c r="I2943">
        <v>10</v>
      </c>
      <c r="K2943" t="e">
        <f>VLOOKUP(G2943,Sheet3!B:E,4,0)</f>
        <v>#N/A</v>
      </c>
      <c r="O2943" s="10" t="e">
        <f t="shared" si="45"/>
        <v>#N/A</v>
      </c>
      <c r="P2943" s="11" t="e">
        <f>VLOOKUP(C2943,DE_PARA!H:I,2,0)</f>
        <v>#N/A</v>
      </c>
      <c r="Q2943" s="11" t="e">
        <f>VLOOKUP(F2943,'BASE CONTATOS'!C:D,2,0)</f>
        <v>#N/A</v>
      </c>
    </row>
    <row r="2944" spans="2:17" hidden="1" x14ac:dyDescent="0.3">
      <c r="B2944">
        <f>CSV!M2943</f>
        <v>0</v>
      </c>
      <c r="C2944">
        <f>CSV!O2943</f>
        <v>0</v>
      </c>
      <c r="D2944" s="6">
        <f>CSV!P2943</f>
        <v>0</v>
      </c>
      <c r="F2944">
        <f>CSV!K2943</f>
        <v>0</v>
      </c>
      <c r="G2944">
        <f>CSV!L2943</f>
        <v>0</v>
      </c>
      <c r="H2944" t="str">
        <f>IFERROR(VLOOKUP(G2944,Sheet3!B:C,2,0),"")</f>
        <v/>
      </c>
      <c r="I2944">
        <v>9</v>
      </c>
      <c r="K2944" t="e">
        <f>VLOOKUP(G2944,Sheet3!B:E,4,0)</f>
        <v>#N/A</v>
      </c>
      <c r="O2944" s="10" t="e">
        <f t="shared" si="45"/>
        <v>#N/A</v>
      </c>
      <c r="P2944" s="11" t="e">
        <f>VLOOKUP(C2944,DE_PARA!H:I,2,0)</f>
        <v>#N/A</v>
      </c>
      <c r="Q2944" s="11" t="e">
        <f>VLOOKUP(F2944,'BASE CONTATOS'!C:D,2,0)</f>
        <v>#N/A</v>
      </c>
    </row>
    <row r="2945" spans="2:17" hidden="1" x14ac:dyDescent="0.3">
      <c r="B2945">
        <f>CSV!M2944</f>
        <v>0</v>
      </c>
      <c r="C2945">
        <f>CSV!O2944</f>
        <v>0</v>
      </c>
      <c r="D2945" s="6">
        <f>CSV!P2944</f>
        <v>0</v>
      </c>
      <c r="F2945">
        <f>CSV!K2944</f>
        <v>0</v>
      </c>
      <c r="G2945">
        <f>CSV!L2944</f>
        <v>0</v>
      </c>
      <c r="H2945" t="str">
        <f>IFERROR(VLOOKUP(G2945,Sheet3!B:C,2,0),"")</f>
        <v/>
      </c>
      <c r="I2945">
        <v>2</v>
      </c>
      <c r="K2945" t="e">
        <f>VLOOKUP(G2945,Sheet3!B:E,4,0)</f>
        <v>#N/A</v>
      </c>
      <c r="O2945" s="10" t="e">
        <f t="shared" si="45"/>
        <v>#N/A</v>
      </c>
      <c r="P2945" s="11" t="e">
        <f>VLOOKUP(C2945,DE_PARA!H:I,2,0)</f>
        <v>#N/A</v>
      </c>
      <c r="Q2945" s="11" t="e">
        <f>VLOOKUP(F2945,'BASE CONTATOS'!C:D,2,0)</f>
        <v>#N/A</v>
      </c>
    </row>
    <row r="2946" spans="2:17" hidden="1" x14ac:dyDescent="0.3">
      <c r="B2946">
        <f>CSV!M2945</f>
        <v>0</v>
      </c>
      <c r="C2946">
        <f>CSV!O2945</f>
        <v>0</v>
      </c>
      <c r="D2946" s="6">
        <f>CSV!P2945</f>
        <v>0</v>
      </c>
      <c r="F2946">
        <f>CSV!K2945</f>
        <v>0</v>
      </c>
      <c r="G2946">
        <f>CSV!L2945</f>
        <v>0</v>
      </c>
      <c r="H2946" t="str">
        <f>IFERROR(VLOOKUP(G2946,Sheet3!B:C,2,0),"")</f>
        <v/>
      </c>
      <c r="I2946">
        <v>6</v>
      </c>
      <c r="K2946" t="e">
        <f>VLOOKUP(G2946,Sheet3!B:E,4,0)</f>
        <v>#N/A</v>
      </c>
      <c r="O2946" s="10" t="e">
        <f t="shared" si="45"/>
        <v>#N/A</v>
      </c>
      <c r="P2946" s="11" t="e">
        <f>VLOOKUP(C2946,DE_PARA!H:I,2,0)</f>
        <v>#N/A</v>
      </c>
      <c r="Q2946" s="11" t="e">
        <f>VLOOKUP(F2946,'BASE CONTATOS'!C:D,2,0)</f>
        <v>#N/A</v>
      </c>
    </row>
    <row r="2947" spans="2:17" hidden="1" x14ac:dyDescent="0.3">
      <c r="B2947">
        <f>CSV!M2946</f>
        <v>0</v>
      </c>
      <c r="C2947">
        <f>CSV!O2946</f>
        <v>0</v>
      </c>
      <c r="D2947" s="6">
        <f>CSV!P2946</f>
        <v>0</v>
      </c>
      <c r="F2947">
        <f>CSV!K2946</f>
        <v>0</v>
      </c>
      <c r="G2947">
        <f>CSV!L2946</f>
        <v>0</v>
      </c>
      <c r="H2947" t="str">
        <f>IFERROR(VLOOKUP(G2947,Sheet3!B:C,2,0),"")</f>
        <v/>
      </c>
      <c r="I2947">
        <v>2</v>
      </c>
      <c r="K2947" t="e">
        <f>VLOOKUP(G2947,Sheet3!B:E,4,0)</f>
        <v>#N/A</v>
      </c>
      <c r="O2947" s="10" t="e">
        <f t="shared" ref="O2947:O3010" si="46">IF(K2947&gt;0,K2947,"PENDENTE")</f>
        <v>#N/A</v>
      </c>
      <c r="P2947" s="11" t="e">
        <f>VLOOKUP(C2947,DE_PARA!H:I,2,0)</f>
        <v>#N/A</v>
      </c>
      <c r="Q2947" s="11" t="e">
        <f>VLOOKUP(F2947,'BASE CONTATOS'!C:D,2,0)</f>
        <v>#N/A</v>
      </c>
    </row>
    <row r="2948" spans="2:17" hidden="1" x14ac:dyDescent="0.3">
      <c r="B2948">
        <f>CSV!M2947</f>
        <v>0</v>
      </c>
      <c r="C2948">
        <f>CSV!O2947</f>
        <v>0</v>
      </c>
      <c r="D2948" s="6">
        <f>CSV!P2947</f>
        <v>0</v>
      </c>
      <c r="F2948">
        <f>CSV!K2947</f>
        <v>0</v>
      </c>
      <c r="G2948">
        <f>CSV!L2947</f>
        <v>0</v>
      </c>
      <c r="H2948" t="str">
        <f>IFERROR(VLOOKUP(G2948,Sheet3!B:C,2,0),"")</f>
        <v/>
      </c>
      <c r="I2948">
        <v>9</v>
      </c>
      <c r="K2948" t="e">
        <f>VLOOKUP(G2948,Sheet3!B:E,4,0)</f>
        <v>#N/A</v>
      </c>
      <c r="O2948" s="10" t="e">
        <f t="shared" si="46"/>
        <v>#N/A</v>
      </c>
      <c r="P2948" s="11" t="e">
        <f>VLOOKUP(C2948,DE_PARA!H:I,2,0)</f>
        <v>#N/A</v>
      </c>
      <c r="Q2948" s="11" t="e">
        <f>VLOOKUP(F2948,'BASE CONTATOS'!C:D,2,0)</f>
        <v>#N/A</v>
      </c>
    </row>
    <row r="2949" spans="2:17" hidden="1" x14ac:dyDescent="0.3">
      <c r="B2949">
        <f>CSV!M2948</f>
        <v>0</v>
      </c>
      <c r="C2949">
        <f>CSV!O2948</f>
        <v>0</v>
      </c>
      <c r="D2949" s="6">
        <f>CSV!P2948</f>
        <v>0</v>
      </c>
      <c r="F2949">
        <f>CSV!K2948</f>
        <v>0</v>
      </c>
      <c r="G2949">
        <f>CSV!L2948</f>
        <v>0</v>
      </c>
      <c r="H2949" t="str">
        <f>IFERROR(VLOOKUP(G2949,Sheet3!B:C,2,0),"")</f>
        <v/>
      </c>
      <c r="I2949">
        <v>9</v>
      </c>
      <c r="K2949" t="e">
        <f>VLOOKUP(G2949,Sheet3!B:E,4,0)</f>
        <v>#N/A</v>
      </c>
      <c r="O2949" s="10" t="e">
        <f t="shared" si="46"/>
        <v>#N/A</v>
      </c>
      <c r="P2949" s="11" t="e">
        <f>VLOOKUP(C2949,DE_PARA!H:I,2,0)</f>
        <v>#N/A</v>
      </c>
      <c r="Q2949" s="11" t="e">
        <f>VLOOKUP(F2949,'BASE CONTATOS'!C:D,2,0)</f>
        <v>#N/A</v>
      </c>
    </row>
    <row r="2950" spans="2:17" hidden="1" x14ac:dyDescent="0.3">
      <c r="B2950">
        <f>CSV!M2949</f>
        <v>0</v>
      </c>
      <c r="C2950">
        <f>CSV!O2949</f>
        <v>0</v>
      </c>
      <c r="D2950" s="6">
        <f>CSV!P2949</f>
        <v>0</v>
      </c>
      <c r="F2950">
        <f>CSV!K2949</f>
        <v>0</v>
      </c>
      <c r="G2950">
        <f>CSV!L2949</f>
        <v>0</v>
      </c>
      <c r="H2950" t="str">
        <f>IFERROR(VLOOKUP(G2950,Sheet3!B:C,2,0),"")</f>
        <v/>
      </c>
      <c r="I2950">
        <v>4</v>
      </c>
      <c r="K2950" t="e">
        <f>VLOOKUP(G2950,Sheet3!B:E,4,0)</f>
        <v>#N/A</v>
      </c>
      <c r="O2950" s="10" t="e">
        <f t="shared" si="46"/>
        <v>#N/A</v>
      </c>
      <c r="P2950" s="11" t="e">
        <f>VLOOKUP(C2950,DE_PARA!H:I,2,0)</f>
        <v>#N/A</v>
      </c>
      <c r="Q2950" s="11" t="e">
        <f>VLOOKUP(F2950,'BASE CONTATOS'!C:D,2,0)</f>
        <v>#N/A</v>
      </c>
    </row>
    <row r="2951" spans="2:17" hidden="1" x14ac:dyDescent="0.3">
      <c r="B2951">
        <f>CSV!M2950</f>
        <v>0</v>
      </c>
      <c r="C2951">
        <f>CSV!O2950</f>
        <v>0</v>
      </c>
      <c r="D2951" s="6">
        <f>CSV!P2950</f>
        <v>0</v>
      </c>
      <c r="F2951">
        <f>CSV!K2950</f>
        <v>0</v>
      </c>
      <c r="G2951">
        <f>CSV!L2950</f>
        <v>0</v>
      </c>
      <c r="H2951" t="str">
        <f>IFERROR(VLOOKUP(G2951,Sheet3!B:C,2,0),"")</f>
        <v/>
      </c>
      <c r="I2951">
        <v>10</v>
      </c>
      <c r="K2951" t="e">
        <f>VLOOKUP(G2951,Sheet3!B:E,4,0)</f>
        <v>#N/A</v>
      </c>
      <c r="O2951" s="10" t="e">
        <f t="shared" si="46"/>
        <v>#N/A</v>
      </c>
      <c r="P2951" s="11" t="e">
        <f>VLOOKUP(C2951,DE_PARA!H:I,2,0)</f>
        <v>#N/A</v>
      </c>
      <c r="Q2951" s="11" t="e">
        <f>VLOOKUP(F2951,'BASE CONTATOS'!C:D,2,0)</f>
        <v>#N/A</v>
      </c>
    </row>
    <row r="2952" spans="2:17" hidden="1" x14ac:dyDescent="0.3">
      <c r="B2952">
        <f>CSV!M2951</f>
        <v>0</v>
      </c>
      <c r="C2952">
        <f>CSV!O2951</f>
        <v>0</v>
      </c>
      <c r="D2952" s="6">
        <f>CSV!P2951</f>
        <v>0</v>
      </c>
      <c r="F2952">
        <f>CSV!K2951</f>
        <v>0</v>
      </c>
      <c r="G2952">
        <f>CSV!L2951</f>
        <v>0</v>
      </c>
      <c r="H2952" t="str">
        <f>IFERROR(VLOOKUP(G2952,Sheet3!B:C,2,0),"")</f>
        <v/>
      </c>
      <c r="I2952">
        <v>6</v>
      </c>
      <c r="K2952" t="e">
        <f>VLOOKUP(G2952,Sheet3!B:E,4,0)</f>
        <v>#N/A</v>
      </c>
      <c r="O2952" s="10" t="e">
        <f t="shared" si="46"/>
        <v>#N/A</v>
      </c>
      <c r="P2952" s="11" t="e">
        <f>VLOOKUP(C2952,DE_PARA!H:I,2,0)</f>
        <v>#N/A</v>
      </c>
      <c r="Q2952" s="11" t="e">
        <f>VLOOKUP(F2952,'BASE CONTATOS'!C:D,2,0)</f>
        <v>#N/A</v>
      </c>
    </row>
    <row r="2953" spans="2:17" hidden="1" x14ac:dyDescent="0.3">
      <c r="B2953">
        <f>CSV!M2952</f>
        <v>0</v>
      </c>
      <c r="C2953">
        <f>CSV!O2952</f>
        <v>0</v>
      </c>
      <c r="D2953" s="6">
        <f>CSV!P2952</f>
        <v>0</v>
      </c>
      <c r="F2953">
        <f>CSV!K2952</f>
        <v>0</v>
      </c>
      <c r="G2953">
        <f>CSV!L2952</f>
        <v>0</v>
      </c>
      <c r="H2953" t="str">
        <f>IFERROR(VLOOKUP(G2953,Sheet3!B:C,2,0),"")</f>
        <v/>
      </c>
      <c r="I2953">
        <v>10</v>
      </c>
      <c r="K2953" t="e">
        <f>VLOOKUP(G2953,Sheet3!B:E,4,0)</f>
        <v>#N/A</v>
      </c>
      <c r="O2953" s="10" t="e">
        <f t="shared" si="46"/>
        <v>#N/A</v>
      </c>
      <c r="P2953" s="11" t="e">
        <f>VLOOKUP(C2953,DE_PARA!H:I,2,0)</f>
        <v>#N/A</v>
      </c>
      <c r="Q2953" s="11" t="e">
        <f>VLOOKUP(F2953,'BASE CONTATOS'!C:D,2,0)</f>
        <v>#N/A</v>
      </c>
    </row>
    <row r="2954" spans="2:17" hidden="1" x14ac:dyDescent="0.3">
      <c r="B2954">
        <f>CSV!M2953</f>
        <v>0</v>
      </c>
      <c r="C2954">
        <f>CSV!O2953</f>
        <v>0</v>
      </c>
      <c r="D2954" s="6">
        <f>CSV!P2953</f>
        <v>0</v>
      </c>
      <c r="F2954">
        <f>CSV!K2953</f>
        <v>0</v>
      </c>
      <c r="G2954">
        <f>CSV!L2953</f>
        <v>0</v>
      </c>
      <c r="H2954" t="str">
        <f>IFERROR(VLOOKUP(G2954,Sheet3!B:C,2,0),"")</f>
        <v/>
      </c>
      <c r="I2954">
        <v>4</v>
      </c>
      <c r="K2954" t="e">
        <f>VLOOKUP(G2954,Sheet3!B:E,4,0)</f>
        <v>#N/A</v>
      </c>
      <c r="O2954" s="10" t="e">
        <f t="shared" si="46"/>
        <v>#N/A</v>
      </c>
      <c r="P2954" s="11" t="e">
        <f>VLOOKUP(C2954,DE_PARA!H:I,2,0)</f>
        <v>#N/A</v>
      </c>
      <c r="Q2954" s="11" t="e">
        <f>VLOOKUP(F2954,'BASE CONTATOS'!C:D,2,0)</f>
        <v>#N/A</v>
      </c>
    </row>
    <row r="2955" spans="2:17" hidden="1" x14ac:dyDescent="0.3">
      <c r="B2955">
        <f>CSV!M2954</f>
        <v>0</v>
      </c>
      <c r="C2955">
        <f>CSV!O2954</f>
        <v>0</v>
      </c>
      <c r="D2955" s="6">
        <f>CSV!P2954</f>
        <v>0</v>
      </c>
      <c r="F2955">
        <f>CSV!K2954</f>
        <v>0</v>
      </c>
      <c r="G2955">
        <f>CSV!L2954</f>
        <v>0</v>
      </c>
      <c r="H2955" t="str">
        <f>IFERROR(VLOOKUP(G2955,Sheet3!B:C,2,0),"")</f>
        <v/>
      </c>
      <c r="I2955">
        <v>1</v>
      </c>
      <c r="K2955" t="e">
        <f>VLOOKUP(G2955,Sheet3!B:E,4,0)</f>
        <v>#N/A</v>
      </c>
      <c r="O2955" s="10" t="e">
        <f t="shared" si="46"/>
        <v>#N/A</v>
      </c>
      <c r="P2955" s="11" t="e">
        <f>VLOOKUP(C2955,DE_PARA!H:I,2,0)</f>
        <v>#N/A</v>
      </c>
      <c r="Q2955" s="11" t="e">
        <f>VLOOKUP(F2955,'BASE CONTATOS'!C:D,2,0)</f>
        <v>#N/A</v>
      </c>
    </row>
    <row r="2956" spans="2:17" hidden="1" x14ac:dyDescent="0.3">
      <c r="B2956">
        <f>CSV!M2955</f>
        <v>0</v>
      </c>
      <c r="C2956">
        <f>CSV!O2955</f>
        <v>0</v>
      </c>
      <c r="D2956" s="6">
        <f>CSV!P2955</f>
        <v>0</v>
      </c>
      <c r="F2956">
        <f>CSV!K2955</f>
        <v>0</v>
      </c>
      <c r="G2956">
        <f>CSV!L2955</f>
        <v>0</v>
      </c>
      <c r="H2956" t="str">
        <f>IFERROR(VLOOKUP(G2956,Sheet3!B:C,2,0),"")</f>
        <v/>
      </c>
      <c r="I2956">
        <v>2</v>
      </c>
      <c r="K2956" t="e">
        <f>VLOOKUP(G2956,Sheet3!B:E,4,0)</f>
        <v>#N/A</v>
      </c>
      <c r="O2956" s="10" t="e">
        <f t="shared" si="46"/>
        <v>#N/A</v>
      </c>
      <c r="P2956" s="11" t="e">
        <f>VLOOKUP(C2956,DE_PARA!H:I,2,0)</f>
        <v>#N/A</v>
      </c>
      <c r="Q2956" s="11" t="e">
        <f>VLOOKUP(F2956,'BASE CONTATOS'!C:D,2,0)</f>
        <v>#N/A</v>
      </c>
    </row>
    <row r="2957" spans="2:17" hidden="1" x14ac:dyDescent="0.3">
      <c r="B2957">
        <f>CSV!M2956</f>
        <v>0</v>
      </c>
      <c r="C2957">
        <f>CSV!O2956</f>
        <v>0</v>
      </c>
      <c r="D2957" s="6">
        <f>CSV!P2956</f>
        <v>0</v>
      </c>
      <c r="F2957">
        <f>CSV!K2956</f>
        <v>0</v>
      </c>
      <c r="G2957">
        <f>CSV!L2956</f>
        <v>0</v>
      </c>
      <c r="H2957" t="str">
        <f>IFERROR(VLOOKUP(G2957,Sheet3!B:C,2,0),"")</f>
        <v/>
      </c>
      <c r="I2957">
        <v>1</v>
      </c>
      <c r="K2957" t="e">
        <f>VLOOKUP(G2957,Sheet3!B:E,4,0)</f>
        <v>#N/A</v>
      </c>
      <c r="O2957" s="10" t="e">
        <f t="shared" si="46"/>
        <v>#N/A</v>
      </c>
      <c r="P2957" s="11" t="e">
        <f>VLOOKUP(C2957,DE_PARA!H:I,2,0)</f>
        <v>#N/A</v>
      </c>
      <c r="Q2957" s="11" t="e">
        <f>VLOOKUP(F2957,'BASE CONTATOS'!C:D,2,0)</f>
        <v>#N/A</v>
      </c>
    </row>
    <row r="2958" spans="2:17" hidden="1" x14ac:dyDescent="0.3">
      <c r="B2958">
        <f>CSV!M2957</f>
        <v>0</v>
      </c>
      <c r="C2958">
        <f>CSV!O2957</f>
        <v>0</v>
      </c>
      <c r="D2958" s="6">
        <f>CSV!P2957</f>
        <v>0</v>
      </c>
      <c r="F2958">
        <f>CSV!K2957</f>
        <v>0</v>
      </c>
      <c r="G2958">
        <f>CSV!L2957</f>
        <v>0</v>
      </c>
      <c r="H2958" t="str">
        <f>IFERROR(VLOOKUP(G2958,Sheet3!B:C,2,0),"")</f>
        <v/>
      </c>
      <c r="I2958">
        <v>3</v>
      </c>
      <c r="K2958" t="e">
        <f>VLOOKUP(G2958,Sheet3!B:E,4,0)</f>
        <v>#N/A</v>
      </c>
      <c r="O2958" s="10" t="e">
        <f t="shared" si="46"/>
        <v>#N/A</v>
      </c>
      <c r="P2958" s="11" t="e">
        <f>VLOOKUP(C2958,DE_PARA!H:I,2,0)</f>
        <v>#N/A</v>
      </c>
      <c r="Q2958" s="11" t="e">
        <f>VLOOKUP(F2958,'BASE CONTATOS'!C:D,2,0)</f>
        <v>#N/A</v>
      </c>
    </row>
    <row r="2959" spans="2:17" hidden="1" x14ac:dyDescent="0.3">
      <c r="B2959">
        <f>CSV!M2958</f>
        <v>0</v>
      </c>
      <c r="C2959">
        <f>CSV!O2958</f>
        <v>0</v>
      </c>
      <c r="D2959" s="6">
        <f>CSV!P2958</f>
        <v>0</v>
      </c>
      <c r="F2959">
        <f>CSV!K2958</f>
        <v>0</v>
      </c>
      <c r="G2959">
        <f>CSV!L2958</f>
        <v>0</v>
      </c>
      <c r="H2959" t="str">
        <f>IFERROR(VLOOKUP(G2959,Sheet3!B:C,2,0),"")</f>
        <v/>
      </c>
      <c r="I2959">
        <v>6</v>
      </c>
      <c r="K2959" t="e">
        <f>VLOOKUP(G2959,Sheet3!B:E,4,0)</f>
        <v>#N/A</v>
      </c>
      <c r="O2959" s="10" t="e">
        <f t="shared" si="46"/>
        <v>#N/A</v>
      </c>
      <c r="P2959" s="11" t="e">
        <f>VLOOKUP(C2959,DE_PARA!H:I,2,0)</f>
        <v>#N/A</v>
      </c>
      <c r="Q2959" s="11" t="e">
        <f>VLOOKUP(F2959,'BASE CONTATOS'!C:D,2,0)</f>
        <v>#N/A</v>
      </c>
    </row>
    <row r="2960" spans="2:17" hidden="1" x14ac:dyDescent="0.3">
      <c r="B2960">
        <f>CSV!M2959</f>
        <v>0</v>
      </c>
      <c r="C2960">
        <f>CSV!O2959</f>
        <v>0</v>
      </c>
      <c r="D2960" s="6">
        <f>CSV!P2959</f>
        <v>0</v>
      </c>
      <c r="F2960">
        <f>CSV!K2959</f>
        <v>0</v>
      </c>
      <c r="G2960">
        <f>CSV!L2959</f>
        <v>0</v>
      </c>
      <c r="H2960" t="str">
        <f>IFERROR(VLOOKUP(G2960,Sheet3!B:C,2,0),"")</f>
        <v/>
      </c>
      <c r="I2960">
        <v>5</v>
      </c>
      <c r="K2960" t="e">
        <f>VLOOKUP(G2960,Sheet3!B:E,4,0)</f>
        <v>#N/A</v>
      </c>
      <c r="O2960" s="10" t="e">
        <f t="shared" si="46"/>
        <v>#N/A</v>
      </c>
      <c r="P2960" s="11" t="e">
        <f>VLOOKUP(C2960,DE_PARA!H:I,2,0)</f>
        <v>#N/A</v>
      </c>
      <c r="Q2960" s="11" t="e">
        <f>VLOOKUP(F2960,'BASE CONTATOS'!C:D,2,0)</f>
        <v>#N/A</v>
      </c>
    </row>
    <row r="2961" spans="2:17" hidden="1" x14ac:dyDescent="0.3">
      <c r="B2961">
        <f>CSV!M2960</f>
        <v>0</v>
      </c>
      <c r="C2961">
        <f>CSV!O2960</f>
        <v>0</v>
      </c>
      <c r="D2961" s="6">
        <f>CSV!P2960</f>
        <v>0</v>
      </c>
      <c r="F2961">
        <f>CSV!K2960</f>
        <v>0</v>
      </c>
      <c r="G2961">
        <f>CSV!L2960</f>
        <v>0</v>
      </c>
      <c r="H2961" t="str">
        <f>IFERROR(VLOOKUP(G2961,Sheet3!B:C,2,0),"")</f>
        <v/>
      </c>
      <c r="I2961">
        <v>8</v>
      </c>
      <c r="K2961" t="e">
        <f>VLOOKUP(G2961,Sheet3!B:E,4,0)</f>
        <v>#N/A</v>
      </c>
      <c r="O2961" s="10" t="e">
        <f t="shared" si="46"/>
        <v>#N/A</v>
      </c>
      <c r="P2961" s="11" t="e">
        <f>VLOOKUP(C2961,DE_PARA!H:I,2,0)</f>
        <v>#N/A</v>
      </c>
      <c r="Q2961" s="11" t="e">
        <f>VLOOKUP(F2961,'BASE CONTATOS'!C:D,2,0)</f>
        <v>#N/A</v>
      </c>
    </row>
    <row r="2962" spans="2:17" hidden="1" x14ac:dyDescent="0.3">
      <c r="B2962">
        <f>CSV!M2961</f>
        <v>0</v>
      </c>
      <c r="C2962">
        <f>CSV!O2961</f>
        <v>0</v>
      </c>
      <c r="D2962" s="6">
        <f>CSV!P2961</f>
        <v>0</v>
      </c>
      <c r="F2962">
        <f>CSV!K2961</f>
        <v>0</v>
      </c>
      <c r="G2962">
        <f>CSV!L2961</f>
        <v>0</v>
      </c>
      <c r="H2962" t="str">
        <f>IFERROR(VLOOKUP(G2962,Sheet3!B:C,2,0),"")</f>
        <v/>
      </c>
      <c r="I2962">
        <v>6</v>
      </c>
      <c r="K2962" t="e">
        <f>VLOOKUP(G2962,Sheet3!B:E,4,0)</f>
        <v>#N/A</v>
      </c>
      <c r="O2962" s="10" t="e">
        <f t="shared" si="46"/>
        <v>#N/A</v>
      </c>
      <c r="P2962" s="11" t="e">
        <f>VLOOKUP(C2962,DE_PARA!H:I,2,0)</f>
        <v>#N/A</v>
      </c>
      <c r="Q2962" s="11" t="e">
        <f>VLOOKUP(F2962,'BASE CONTATOS'!C:D,2,0)</f>
        <v>#N/A</v>
      </c>
    </row>
    <row r="2963" spans="2:17" hidden="1" x14ac:dyDescent="0.3">
      <c r="B2963">
        <f>CSV!M2962</f>
        <v>0</v>
      </c>
      <c r="C2963">
        <f>CSV!O2962</f>
        <v>0</v>
      </c>
      <c r="D2963" s="6">
        <f>CSV!P2962</f>
        <v>0</v>
      </c>
      <c r="F2963">
        <f>CSV!K2962</f>
        <v>0</v>
      </c>
      <c r="G2963">
        <f>CSV!L2962</f>
        <v>0</v>
      </c>
      <c r="H2963" t="str">
        <f>IFERROR(VLOOKUP(G2963,Sheet3!B:C,2,0),"")</f>
        <v/>
      </c>
      <c r="I2963">
        <v>5</v>
      </c>
      <c r="K2963" t="e">
        <f>VLOOKUP(G2963,Sheet3!B:E,4,0)</f>
        <v>#N/A</v>
      </c>
      <c r="O2963" s="10" t="e">
        <f t="shared" si="46"/>
        <v>#N/A</v>
      </c>
      <c r="P2963" s="11" t="e">
        <f>VLOOKUP(C2963,DE_PARA!H:I,2,0)</f>
        <v>#N/A</v>
      </c>
      <c r="Q2963" s="11" t="e">
        <f>VLOOKUP(F2963,'BASE CONTATOS'!C:D,2,0)</f>
        <v>#N/A</v>
      </c>
    </row>
    <row r="2964" spans="2:17" hidden="1" x14ac:dyDescent="0.3">
      <c r="B2964">
        <f>CSV!M2963</f>
        <v>0</v>
      </c>
      <c r="C2964">
        <f>CSV!O2963</f>
        <v>0</v>
      </c>
      <c r="D2964" s="6">
        <f>CSV!P2963</f>
        <v>0</v>
      </c>
      <c r="F2964">
        <f>CSV!K2963</f>
        <v>0</v>
      </c>
      <c r="G2964">
        <f>CSV!L2963</f>
        <v>0</v>
      </c>
      <c r="H2964" t="str">
        <f>IFERROR(VLOOKUP(G2964,Sheet3!B:C,2,0),"")</f>
        <v/>
      </c>
      <c r="I2964">
        <v>6</v>
      </c>
      <c r="K2964" t="e">
        <f>VLOOKUP(G2964,Sheet3!B:E,4,0)</f>
        <v>#N/A</v>
      </c>
      <c r="O2964" s="10" t="e">
        <f t="shared" si="46"/>
        <v>#N/A</v>
      </c>
      <c r="P2964" s="11" t="e">
        <f>VLOOKUP(C2964,DE_PARA!H:I,2,0)</f>
        <v>#N/A</v>
      </c>
      <c r="Q2964" s="11" t="e">
        <f>VLOOKUP(F2964,'BASE CONTATOS'!C:D,2,0)</f>
        <v>#N/A</v>
      </c>
    </row>
    <row r="2965" spans="2:17" hidden="1" x14ac:dyDescent="0.3">
      <c r="B2965">
        <f>CSV!M2964</f>
        <v>0</v>
      </c>
      <c r="C2965">
        <f>CSV!O2964</f>
        <v>0</v>
      </c>
      <c r="D2965" s="6">
        <f>CSV!P2964</f>
        <v>0</v>
      </c>
      <c r="F2965">
        <f>CSV!K2964</f>
        <v>0</v>
      </c>
      <c r="G2965">
        <f>CSV!L2964</f>
        <v>0</v>
      </c>
      <c r="H2965" t="str">
        <f>IFERROR(VLOOKUP(G2965,Sheet3!B:C,2,0),"")</f>
        <v/>
      </c>
      <c r="I2965">
        <v>4</v>
      </c>
      <c r="K2965" t="e">
        <f>VLOOKUP(G2965,Sheet3!B:E,4,0)</f>
        <v>#N/A</v>
      </c>
      <c r="O2965" s="10" t="e">
        <f t="shared" si="46"/>
        <v>#N/A</v>
      </c>
      <c r="P2965" s="11" t="e">
        <f>VLOOKUP(C2965,DE_PARA!H:I,2,0)</f>
        <v>#N/A</v>
      </c>
      <c r="Q2965" s="11" t="e">
        <f>VLOOKUP(F2965,'BASE CONTATOS'!C:D,2,0)</f>
        <v>#N/A</v>
      </c>
    </row>
    <row r="2966" spans="2:17" hidden="1" x14ac:dyDescent="0.3">
      <c r="B2966">
        <f>CSV!M2965</f>
        <v>0</v>
      </c>
      <c r="C2966">
        <f>CSV!O2965</f>
        <v>0</v>
      </c>
      <c r="D2966" s="6">
        <f>CSV!P2965</f>
        <v>0</v>
      </c>
      <c r="F2966">
        <f>CSV!K2965</f>
        <v>0</v>
      </c>
      <c r="G2966">
        <f>CSV!L2965</f>
        <v>0</v>
      </c>
      <c r="H2966" t="str">
        <f>IFERROR(VLOOKUP(G2966,Sheet3!B:C,2,0),"")</f>
        <v/>
      </c>
      <c r="I2966">
        <v>2</v>
      </c>
      <c r="K2966" t="e">
        <f>VLOOKUP(G2966,Sheet3!B:E,4,0)</f>
        <v>#N/A</v>
      </c>
      <c r="O2966" s="10" t="e">
        <f t="shared" si="46"/>
        <v>#N/A</v>
      </c>
      <c r="P2966" s="11" t="e">
        <f>VLOOKUP(C2966,DE_PARA!H:I,2,0)</f>
        <v>#N/A</v>
      </c>
      <c r="Q2966" s="11" t="e">
        <f>VLOOKUP(F2966,'BASE CONTATOS'!C:D,2,0)</f>
        <v>#N/A</v>
      </c>
    </row>
    <row r="2967" spans="2:17" hidden="1" x14ac:dyDescent="0.3">
      <c r="B2967">
        <f>CSV!M2966</f>
        <v>0</v>
      </c>
      <c r="C2967">
        <f>CSV!O2966</f>
        <v>0</v>
      </c>
      <c r="D2967" s="6">
        <f>CSV!P2966</f>
        <v>0</v>
      </c>
      <c r="F2967">
        <f>CSV!K2966</f>
        <v>0</v>
      </c>
      <c r="G2967">
        <f>CSV!L2966</f>
        <v>0</v>
      </c>
      <c r="H2967" t="str">
        <f>IFERROR(VLOOKUP(G2967,Sheet3!B:C,2,0),"")</f>
        <v/>
      </c>
      <c r="I2967">
        <v>2</v>
      </c>
      <c r="K2967" t="e">
        <f>VLOOKUP(G2967,Sheet3!B:E,4,0)</f>
        <v>#N/A</v>
      </c>
      <c r="O2967" s="10" t="e">
        <f t="shared" si="46"/>
        <v>#N/A</v>
      </c>
      <c r="P2967" s="11" t="e">
        <f>VLOOKUP(C2967,DE_PARA!H:I,2,0)</f>
        <v>#N/A</v>
      </c>
      <c r="Q2967" s="11" t="e">
        <f>VLOOKUP(F2967,'BASE CONTATOS'!C:D,2,0)</f>
        <v>#N/A</v>
      </c>
    </row>
    <row r="2968" spans="2:17" hidden="1" x14ac:dyDescent="0.3">
      <c r="B2968">
        <f>CSV!M2967</f>
        <v>0</v>
      </c>
      <c r="C2968">
        <f>CSV!O2967</f>
        <v>0</v>
      </c>
      <c r="D2968" s="6">
        <f>CSV!P2967</f>
        <v>0</v>
      </c>
      <c r="F2968">
        <f>CSV!K2967</f>
        <v>0</v>
      </c>
      <c r="G2968">
        <f>CSV!L2967</f>
        <v>0</v>
      </c>
      <c r="H2968" t="str">
        <f>IFERROR(VLOOKUP(G2968,Sheet3!B:C,2,0),"")</f>
        <v/>
      </c>
      <c r="I2968">
        <v>3</v>
      </c>
      <c r="K2968" t="e">
        <f>VLOOKUP(G2968,Sheet3!B:E,4,0)</f>
        <v>#N/A</v>
      </c>
      <c r="O2968" s="10" t="e">
        <f t="shared" si="46"/>
        <v>#N/A</v>
      </c>
      <c r="P2968" s="11" t="e">
        <f>VLOOKUP(C2968,DE_PARA!H:I,2,0)</f>
        <v>#N/A</v>
      </c>
      <c r="Q2968" s="11" t="e">
        <f>VLOOKUP(F2968,'BASE CONTATOS'!C:D,2,0)</f>
        <v>#N/A</v>
      </c>
    </row>
    <row r="2969" spans="2:17" hidden="1" x14ac:dyDescent="0.3">
      <c r="B2969">
        <f>CSV!M2968</f>
        <v>0</v>
      </c>
      <c r="C2969">
        <f>CSV!O2968</f>
        <v>0</v>
      </c>
      <c r="D2969" s="6">
        <f>CSV!P2968</f>
        <v>0</v>
      </c>
      <c r="F2969">
        <f>CSV!K2968</f>
        <v>0</v>
      </c>
      <c r="G2969">
        <f>CSV!L2968</f>
        <v>0</v>
      </c>
      <c r="H2969" t="str">
        <f>IFERROR(VLOOKUP(G2969,Sheet3!B:C,2,0),"")</f>
        <v/>
      </c>
      <c r="I2969">
        <v>10</v>
      </c>
      <c r="K2969" t="e">
        <f>VLOOKUP(G2969,Sheet3!B:E,4,0)</f>
        <v>#N/A</v>
      </c>
      <c r="O2969" s="10" t="e">
        <f t="shared" si="46"/>
        <v>#N/A</v>
      </c>
      <c r="P2969" s="11" t="e">
        <f>VLOOKUP(C2969,DE_PARA!H:I,2,0)</f>
        <v>#N/A</v>
      </c>
      <c r="Q2969" s="11" t="e">
        <f>VLOOKUP(F2969,'BASE CONTATOS'!C:D,2,0)</f>
        <v>#N/A</v>
      </c>
    </row>
    <row r="2970" spans="2:17" hidden="1" x14ac:dyDescent="0.3">
      <c r="B2970">
        <f>CSV!M2969</f>
        <v>0</v>
      </c>
      <c r="C2970">
        <f>CSV!O2969</f>
        <v>0</v>
      </c>
      <c r="D2970" s="6">
        <f>CSV!P2969</f>
        <v>0</v>
      </c>
      <c r="F2970">
        <f>CSV!K2969</f>
        <v>0</v>
      </c>
      <c r="G2970">
        <f>CSV!L2969</f>
        <v>0</v>
      </c>
      <c r="H2970" t="str">
        <f>IFERROR(VLOOKUP(G2970,Sheet3!B:C,2,0),"")</f>
        <v/>
      </c>
      <c r="I2970">
        <v>5</v>
      </c>
      <c r="K2970" t="e">
        <f>VLOOKUP(G2970,Sheet3!B:E,4,0)</f>
        <v>#N/A</v>
      </c>
      <c r="O2970" s="10" t="e">
        <f t="shared" si="46"/>
        <v>#N/A</v>
      </c>
      <c r="P2970" s="11" t="e">
        <f>VLOOKUP(C2970,DE_PARA!H:I,2,0)</f>
        <v>#N/A</v>
      </c>
      <c r="Q2970" s="11" t="e">
        <f>VLOOKUP(F2970,'BASE CONTATOS'!C:D,2,0)</f>
        <v>#N/A</v>
      </c>
    </row>
    <row r="2971" spans="2:17" hidden="1" x14ac:dyDescent="0.3">
      <c r="B2971">
        <f>CSV!M2970</f>
        <v>0</v>
      </c>
      <c r="C2971">
        <f>CSV!O2970</f>
        <v>0</v>
      </c>
      <c r="D2971" s="6">
        <f>CSV!P2970</f>
        <v>0</v>
      </c>
      <c r="F2971">
        <f>CSV!K2970</f>
        <v>0</v>
      </c>
      <c r="G2971">
        <f>CSV!L2970</f>
        <v>0</v>
      </c>
      <c r="H2971" t="str">
        <f>IFERROR(VLOOKUP(G2971,Sheet3!B:C,2,0),"")</f>
        <v/>
      </c>
      <c r="I2971">
        <v>2</v>
      </c>
      <c r="K2971" t="e">
        <f>VLOOKUP(G2971,Sheet3!B:E,4,0)</f>
        <v>#N/A</v>
      </c>
      <c r="O2971" s="10" t="e">
        <f t="shared" si="46"/>
        <v>#N/A</v>
      </c>
      <c r="P2971" s="11" t="e">
        <f>VLOOKUP(C2971,DE_PARA!H:I,2,0)</f>
        <v>#N/A</v>
      </c>
      <c r="Q2971" s="11" t="e">
        <f>VLOOKUP(F2971,'BASE CONTATOS'!C:D,2,0)</f>
        <v>#N/A</v>
      </c>
    </row>
    <row r="2972" spans="2:17" hidden="1" x14ac:dyDescent="0.3">
      <c r="B2972">
        <f>CSV!M2971</f>
        <v>0</v>
      </c>
      <c r="C2972">
        <f>CSV!O2971</f>
        <v>0</v>
      </c>
      <c r="D2972" s="6">
        <f>CSV!P2971</f>
        <v>0</v>
      </c>
      <c r="F2972">
        <f>CSV!K2971</f>
        <v>0</v>
      </c>
      <c r="G2972">
        <f>CSV!L2971</f>
        <v>0</v>
      </c>
      <c r="H2972" t="str">
        <f>IFERROR(VLOOKUP(G2972,Sheet3!B:C,2,0),"")</f>
        <v/>
      </c>
      <c r="I2972">
        <v>8</v>
      </c>
      <c r="K2972" t="e">
        <f>VLOOKUP(G2972,Sheet3!B:E,4,0)</f>
        <v>#N/A</v>
      </c>
      <c r="O2972" s="10" t="e">
        <f t="shared" si="46"/>
        <v>#N/A</v>
      </c>
      <c r="P2972" s="11" t="e">
        <f>VLOOKUP(C2972,DE_PARA!H:I,2,0)</f>
        <v>#N/A</v>
      </c>
      <c r="Q2972" s="11" t="e">
        <f>VLOOKUP(F2972,'BASE CONTATOS'!C:D,2,0)</f>
        <v>#N/A</v>
      </c>
    </row>
    <row r="2973" spans="2:17" hidden="1" x14ac:dyDescent="0.3">
      <c r="B2973">
        <f>CSV!M2972</f>
        <v>0</v>
      </c>
      <c r="C2973">
        <f>CSV!O2972</f>
        <v>0</v>
      </c>
      <c r="D2973" s="6">
        <f>CSV!P2972</f>
        <v>0</v>
      </c>
      <c r="F2973">
        <f>CSV!K2972</f>
        <v>0</v>
      </c>
      <c r="G2973">
        <f>CSV!L2972</f>
        <v>0</v>
      </c>
      <c r="H2973" t="str">
        <f>IFERROR(VLOOKUP(G2973,Sheet3!B:C,2,0),"")</f>
        <v/>
      </c>
      <c r="I2973">
        <v>6</v>
      </c>
      <c r="K2973" t="e">
        <f>VLOOKUP(G2973,Sheet3!B:E,4,0)</f>
        <v>#N/A</v>
      </c>
      <c r="O2973" s="10" t="e">
        <f t="shared" si="46"/>
        <v>#N/A</v>
      </c>
      <c r="P2973" s="11" t="e">
        <f>VLOOKUP(C2973,DE_PARA!H:I,2,0)</f>
        <v>#N/A</v>
      </c>
      <c r="Q2973" s="11" t="e">
        <f>VLOOKUP(F2973,'BASE CONTATOS'!C:D,2,0)</f>
        <v>#N/A</v>
      </c>
    </row>
    <row r="2974" spans="2:17" hidden="1" x14ac:dyDescent="0.3">
      <c r="B2974">
        <f>CSV!M2973</f>
        <v>0</v>
      </c>
      <c r="C2974">
        <f>CSV!O2973</f>
        <v>0</v>
      </c>
      <c r="D2974" s="6">
        <f>CSV!P2973</f>
        <v>0</v>
      </c>
      <c r="F2974">
        <f>CSV!K2973</f>
        <v>0</v>
      </c>
      <c r="G2974">
        <f>CSV!L2973</f>
        <v>0</v>
      </c>
      <c r="H2974" t="str">
        <f>IFERROR(VLOOKUP(G2974,Sheet3!B:C,2,0),"")</f>
        <v/>
      </c>
      <c r="I2974">
        <v>6</v>
      </c>
      <c r="K2974" t="e">
        <f>VLOOKUP(G2974,Sheet3!B:E,4,0)</f>
        <v>#N/A</v>
      </c>
      <c r="O2974" s="10" t="e">
        <f t="shared" si="46"/>
        <v>#N/A</v>
      </c>
      <c r="P2974" s="11" t="e">
        <f>VLOOKUP(C2974,DE_PARA!H:I,2,0)</f>
        <v>#N/A</v>
      </c>
      <c r="Q2974" s="11" t="e">
        <f>VLOOKUP(F2974,'BASE CONTATOS'!C:D,2,0)</f>
        <v>#N/A</v>
      </c>
    </row>
    <row r="2975" spans="2:17" hidden="1" x14ac:dyDescent="0.3">
      <c r="B2975">
        <f>CSV!M2974</f>
        <v>0</v>
      </c>
      <c r="C2975">
        <f>CSV!O2974</f>
        <v>0</v>
      </c>
      <c r="D2975" s="6">
        <f>CSV!P2974</f>
        <v>0</v>
      </c>
      <c r="F2975">
        <f>CSV!K2974</f>
        <v>0</v>
      </c>
      <c r="G2975">
        <f>CSV!L2974</f>
        <v>0</v>
      </c>
      <c r="H2975" t="str">
        <f>IFERROR(VLOOKUP(G2975,Sheet3!B:C,2,0),"")</f>
        <v/>
      </c>
      <c r="I2975">
        <v>3</v>
      </c>
      <c r="K2975" t="e">
        <f>VLOOKUP(G2975,Sheet3!B:E,4,0)</f>
        <v>#N/A</v>
      </c>
      <c r="O2975" s="10" t="e">
        <f t="shared" si="46"/>
        <v>#N/A</v>
      </c>
      <c r="P2975" s="11" t="e">
        <f>VLOOKUP(C2975,DE_PARA!H:I,2,0)</f>
        <v>#N/A</v>
      </c>
      <c r="Q2975" s="11" t="e">
        <f>VLOOKUP(F2975,'BASE CONTATOS'!C:D,2,0)</f>
        <v>#N/A</v>
      </c>
    </row>
    <row r="2976" spans="2:17" hidden="1" x14ac:dyDescent="0.3">
      <c r="B2976">
        <f>CSV!M2975</f>
        <v>0</v>
      </c>
      <c r="C2976">
        <f>CSV!O2975</f>
        <v>0</v>
      </c>
      <c r="D2976" s="6">
        <f>CSV!P2975</f>
        <v>0</v>
      </c>
      <c r="F2976">
        <f>CSV!K2975</f>
        <v>0</v>
      </c>
      <c r="G2976">
        <f>CSV!L2975</f>
        <v>0</v>
      </c>
      <c r="H2976" t="str">
        <f>IFERROR(VLOOKUP(G2976,Sheet3!B:C,2,0),"")</f>
        <v/>
      </c>
      <c r="I2976">
        <v>8</v>
      </c>
      <c r="K2976" t="e">
        <f>VLOOKUP(G2976,Sheet3!B:E,4,0)</f>
        <v>#N/A</v>
      </c>
      <c r="O2976" s="10" t="e">
        <f t="shared" si="46"/>
        <v>#N/A</v>
      </c>
      <c r="P2976" s="11" t="e">
        <f>VLOOKUP(C2976,DE_PARA!H:I,2,0)</f>
        <v>#N/A</v>
      </c>
      <c r="Q2976" s="11" t="e">
        <f>VLOOKUP(F2976,'BASE CONTATOS'!C:D,2,0)</f>
        <v>#N/A</v>
      </c>
    </row>
    <row r="2977" spans="2:17" hidden="1" x14ac:dyDescent="0.3">
      <c r="B2977">
        <f>CSV!M2976</f>
        <v>0</v>
      </c>
      <c r="C2977">
        <f>CSV!O2976</f>
        <v>0</v>
      </c>
      <c r="D2977" s="6">
        <f>CSV!P2976</f>
        <v>0</v>
      </c>
      <c r="F2977">
        <f>CSV!K2976</f>
        <v>0</v>
      </c>
      <c r="G2977">
        <f>CSV!L2976</f>
        <v>0</v>
      </c>
      <c r="H2977" t="str">
        <f>IFERROR(VLOOKUP(G2977,Sheet3!B:C,2,0),"")</f>
        <v/>
      </c>
      <c r="I2977">
        <v>1</v>
      </c>
      <c r="K2977" t="e">
        <f>VLOOKUP(G2977,Sheet3!B:E,4,0)</f>
        <v>#N/A</v>
      </c>
      <c r="O2977" s="10" t="e">
        <f t="shared" si="46"/>
        <v>#N/A</v>
      </c>
      <c r="P2977" s="11" t="e">
        <f>VLOOKUP(C2977,DE_PARA!H:I,2,0)</f>
        <v>#N/A</v>
      </c>
      <c r="Q2977" s="11" t="e">
        <f>VLOOKUP(F2977,'BASE CONTATOS'!C:D,2,0)</f>
        <v>#N/A</v>
      </c>
    </row>
    <row r="2978" spans="2:17" hidden="1" x14ac:dyDescent="0.3">
      <c r="B2978">
        <f>CSV!M2977</f>
        <v>0</v>
      </c>
      <c r="C2978">
        <f>CSV!O2977</f>
        <v>0</v>
      </c>
      <c r="D2978" s="6">
        <f>CSV!P2977</f>
        <v>0</v>
      </c>
      <c r="F2978">
        <f>CSV!K2977</f>
        <v>0</v>
      </c>
      <c r="G2978">
        <f>CSV!L2977</f>
        <v>0</v>
      </c>
      <c r="H2978" t="str">
        <f>IFERROR(VLOOKUP(G2978,Sheet3!B:C,2,0),"")</f>
        <v/>
      </c>
      <c r="I2978">
        <v>7</v>
      </c>
      <c r="K2978" t="e">
        <f>VLOOKUP(G2978,Sheet3!B:E,4,0)</f>
        <v>#N/A</v>
      </c>
      <c r="O2978" s="10" t="e">
        <f t="shared" si="46"/>
        <v>#N/A</v>
      </c>
      <c r="P2978" s="11" t="e">
        <f>VLOOKUP(C2978,DE_PARA!H:I,2,0)</f>
        <v>#N/A</v>
      </c>
      <c r="Q2978" s="11" t="e">
        <f>VLOOKUP(F2978,'BASE CONTATOS'!C:D,2,0)</f>
        <v>#N/A</v>
      </c>
    </row>
    <row r="2979" spans="2:17" hidden="1" x14ac:dyDescent="0.3">
      <c r="B2979">
        <f>CSV!M2978</f>
        <v>0</v>
      </c>
      <c r="C2979">
        <f>CSV!O2978</f>
        <v>0</v>
      </c>
      <c r="D2979" s="6">
        <f>CSV!P2978</f>
        <v>0</v>
      </c>
      <c r="F2979">
        <f>CSV!K2978</f>
        <v>0</v>
      </c>
      <c r="G2979">
        <f>CSV!L2978</f>
        <v>0</v>
      </c>
      <c r="H2979" t="str">
        <f>IFERROR(VLOOKUP(G2979,Sheet3!B:C,2,0),"")</f>
        <v/>
      </c>
      <c r="I2979">
        <v>7</v>
      </c>
      <c r="K2979" t="e">
        <f>VLOOKUP(G2979,Sheet3!B:E,4,0)</f>
        <v>#N/A</v>
      </c>
      <c r="O2979" s="10" t="e">
        <f t="shared" si="46"/>
        <v>#N/A</v>
      </c>
      <c r="P2979" s="11" t="e">
        <f>VLOOKUP(C2979,DE_PARA!H:I,2,0)</f>
        <v>#N/A</v>
      </c>
      <c r="Q2979" s="11" t="e">
        <f>VLOOKUP(F2979,'BASE CONTATOS'!C:D,2,0)</f>
        <v>#N/A</v>
      </c>
    </row>
    <row r="2980" spans="2:17" hidden="1" x14ac:dyDescent="0.3">
      <c r="B2980">
        <f>CSV!M2979</f>
        <v>0</v>
      </c>
      <c r="C2980">
        <f>CSV!O2979</f>
        <v>0</v>
      </c>
      <c r="D2980" s="6">
        <f>CSV!P2979</f>
        <v>0</v>
      </c>
      <c r="F2980">
        <f>CSV!K2979</f>
        <v>0</v>
      </c>
      <c r="G2980">
        <f>CSV!L2979</f>
        <v>0</v>
      </c>
      <c r="H2980" t="str">
        <f>IFERROR(VLOOKUP(G2980,Sheet3!B:C,2,0),"")</f>
        <v/>
      </c>
      <c r="I2980">
        <v>1</v>
      </c>
      <c r="K2980" t="e">
        <f>VLOOKUP(G2980,Sheet3!B:E,4,0)</f>
        <v>#N/A</v>
      </c>
      <c r="O2980" s="10" t="e">
        <f t="shared" si="46"/>
        <v>#N/A</v>
      </c>
      <c r="P2980" s="11" t="e">
        <f>VLOOKUP(C2980,DE_PARA!H:I,2,0)</f>
        <v>#N/A</v>
      </c>
      <c r="Q2980" s="11" t="e">
        <f>VLOOKUP(F2980,'BASE CONTATOS'!C:D,2,0)</f>
        <v>#N/A</v>
      </c>
    </row>
    <row r="2981" spans="2:17" hidden="1" x14ac:dyDescent="0.3">
      <c r="B2981">
        <f>CSV!M2980</f>
        <v>0</v>
      </c>
      <c r="C2981">
        <f>CSV!O2980</f>
        <v>0</v>
      </c>
      <c r="D2981" s="6">
        <f>CSV!P2980</f>
        <v>0</v>
      </c>
      <c r="F2981">
        <f>CSV!K2980</f>
        <v>0</v>
      </c>
      <c r="G2981">
        <f>CSV!L2980</f>
        <v>0</v>
      </c>
      <c r="H2981" t="str">
        <f>IFERROR(VLOOKUP(G2981,Sheet3!B:C,2,0),"")</f>
        <v/>
      </c>
      <c r="I2981">
        <v>6</v>
      </c>
      <c r="K2981" t="e">
        <f>VLOOKUP(G2981,Sheet3!B:E,4,0)</f>
        <v>#N/A</v>
      </c>
      <c r="O2981" s="10" t="e">
        <f t="shared" si="46"/>
        <v>#N/A</v>
      </c>
      <c r="P2981" s="11" t="e">
        <f>VLOOKUP(C2981,DE_PARA!H:I,2,0)</f>
        <v>#N/A</v>
      </c>
      <c r="Q2981" s="11" t="e">
        <f>VLOOKUP(F2981,'BASE CONTATOS'!C:D,2,0)</f>
        <v>#N/A</v>
      </c>
    </row>
    <row r="2982" spans="2:17" hidden="1" x14ac:dyDescent="0.3">
      <c r="B2982">
        <f>CSV!M2981</f>
        <v>0</v>
      </c>
      <c r="C2982">
        <f>CSV!O2981</f>
        <v>0</v>
      </c>
      <c r="D2982" s="6">
        <f>CSV!P2981</f>
        <v>0</v>
      </c>
      <c r="F2982">
        <f>CSV!K2981</f>
        <v>0</v>
      </c>
      <c r="G2982">
        <f>CSV!L2981</f>
        <v>0</v>
      </c>
      <c r="H2982" t="str">
        <f>IFERROR(VLOOKUP(G2982,Sheet3!B:C,2,0),"")</f>
        <v/>
      </c>
      <c r="I2982">
        <v>3</v>
      </c>
      <c r="K2982" t="e">
        <f>VLOOKUP(G2982,Sheet3!B:E,4,0)</f>
        <v>#N/A</v>
      </c>
      <c r="O2982" s="10" t="e">
        <f t="shared" si="46"/>
        <v>#N/A</v>
      </c>
      <c r="P2982" s="11" t="e">
        <f>VLOOKUP(C2982,DE_PARA!H:I,2,0)</f>
        <v>#N/A</v>
      </c>
      <c r="Q2982" s="11" t="e">
        <f>VLOOKUP(F2982,'BASE CONTATOS'!C:D,2,0)</f>
        <v>#N/A</v>
      </c>
    </row>
    <row r="2983" spans="2:17" hidden="1" x14ac:dyDescent="0.3">
      <c r="B2983">
        <f>CSV!M2982</f>
        <v>0</v>
      </c>
      <c r="C2983">
        <f>CSV!O2982</f>
        <v>0</v>
      </c>
      <c r="D2983" s="6">
        <f>CSV!P2982</f>
        <v>0</v>
      </c>
      <c r="F2983">
        <f>CSV!K2982</f>
        <v>0</v>
      </c>
      <c r="G2983">
        <f>CSV!L2982</f>
        <v>0</v>
      </c>
      <c r="H2983" t="str">
        <f>IFERROR(VLOOKUP(G2983,Sheet3!B:C,2,0),"")</f>
        <v/>
      </c>
      <c r="I2983">
        <v>10</v>
      </c>
      <c r="K2983" t="e">
        <f>VLOOKUP(G2983,Sheet3!B:E,4,0)</f>
        <v>#N/A</v>
      </c>
      <c r="O2983" s="10" t="e">
        <f t="shared" si="46"/>
        <v>#N/A</v>
      </c>
      <c r="P2983" s="11" t="e">
        <f>VLOOKUP(C2983,DE_PARA!H:I,2,0)</f>
        <v>#N/A</v>
      </c>
      <c r="Q2983" s="11" t="e">
        <f>VLOOKUP(F2983,'BASE CONTATOS'!C:D,2,0)</f>
        <v>#N/A</v>
      </c>
    </row>
    <row r="2984" spans="2:17" hidden="1" x14ac:dyDescent="0.3">
      <c r="B2984">
        <f>CSV!M2983</f>
        <v>0</v>
      </c>
      <c r="C2984">
        <f>CSV!O2983</f>
        <v>0</v>
      </c>
      <c r="D2984" s="6">
        <f>CSV!P2983</f>
        <v>0</v>
      </c>
      <c r="F2984">
        <f>CSV!K2983</f>
        <v>0</v>
      </c>
      <c r="G2984">
        <f>CSV!L2983</f>
        <v>0</v>
      </c>
      <c r="H2984" t="str">
        <f>IFERROR(VLOOKUP(G2984,Sheet3!B:C,2,0),"")</f>
        <v/>
      </c>
      <c r="I2984">
        <v>5</v>
      </c>
      <c r="K2984" t="e">
        <f>VLOOKUP(G2984,Sheet3!B:E,4,0)</f>
        <v>#N/A</v>
      </c>
      <c r="O2984" s="10" t="e">
        <f t="shared" si="46"/>
        <v>#N/A</v>
      </c>
      <c r="P2984" s="11" t="e">
        <f>VLOOKUP(C2984,DE_PARA!H:I,2,0)</f>
        <v>#N/A</v>
      </c>
      <c r="Q2984" s="11" t="e">
        <f>VLOOKUP(F2984,'BASE CONTATOS'!C:D,2,0)</f>
        <v>#N/A</v>
      </c>
    </row>
    <row r="2985" spans="2:17" hidden="1" x14ac:dyDescent="0.3">
      <c r="B2985">
        <f>CSV!M2984</f>
        <v>0</v>
      </c>
      <c r="C2985">
        <f>CSV!O2984</f>
        <v>0</v>
      </c>
      <c r="D2985" s="6">
        <f>CSV!P2984</f>
        <v>0</v>
      </c>
      <c r="F2985">
        <f>CSV!K2984</f>
        <v>0</v>
      </c>
      <c r="G2985">
        <f>CSV!L2984</f>
        <v>0</v>
      </c>
      <c r="H2985" t="str">
        <f>IFERROR(VLOOKUP(G2985,Sheet3!B:C,2,0),"")</f>
        <v/>
      </c>
      <c r="I2985">
        <v>10</v>
      </c>
      <c r="K2985" t="e">
        <f>VLOOKUP(G2985,Sheet3!B:E,4,0)</f>
        <v>#N/A</v>
      </c>
      <c r="O2985" s="10" t="e">
        <f t="shared" si="46"/>
        <v>#N/A</v>
      </c>
      <c r="P2985" s="11" t="e">
        <f>VLOOKUP(C2985,DE_PARA!H:I,2,0)</f>
        <v>#N/A</v>
      </c>
      <c r="Q2985" s="11" t="e">
        <f>VLOOKUP(F2985,'BASE CONTATOS'!C:D,2,0)</f>
        <v>#N/A</v>
      </c>
    </row>
    <row r="2986" spans="2:17" hidden="1" x14ac:dyDescent="0.3">
      <c r="B2986">
        <f>CSV!M2985</f>
        <v>0</v>
      </c>
      <c r="C2986">
        <f>CSV!O2985</f>
        <v>0</v>
      </c>
      <c r="D2986" s="6">
        <f>CSV!P2985</f>
        <v>0</v>
      </c>
      <c r="F2986">
        <f>CSV!K2985</f>
        <v>0</v>
      </c>
      <c r="G2986">
        <f>CSV!L2985</f>
        <v>0</v>
      </c>
      <c r="H2986" t="str">
        <f>IFERROR(VLOOKUP(G2986,Sheet3!B:C,2,0),"")</f>
        <v/>
      </c>
      <c r="I2986">
        <v>2</v>
      </c>
      <c r="K2986" t="e">
        <f>VLOOKUP(G2986,Sheet3!B:E,4,0)</f>
        <v>#N/A</v>
      </c>
      <c r="O2986" s="10" t="e">
        <f t="shared" si="46"/>
        <v>#N/A</v>
      </c>
      <c r="P2986" s="11" t="e">
        <f>VLOOKUP(C2986,DE_PARA!H:I,2,0)</f>
        <v>#N/A</v>
      </c>
      <c r="Q2986" s="11" t="e">
        <f>VLOOKUP(F2986,'BASE CONTATOS'!C:D,2,0)</f>
        <v>#N/A</v>
      </c>
    </row>
    <row r="2987" spans="2:17" hidden="1" x14ac:dyDescent="0.3">
      <c r="B2987">
        <f>CSV!M2986</f>
        <v>0</v>
      </c>
      <c r="C2987">
        <f>CSV!O2986</f>
        <v>0</v>
      </c>
      <c r="D2987" s="6">
        <f>CSV!P2986</f>
        <v>0</v>
      </c>
      <c r="F2987">
        <f>CSV!K2986</f>
        <v>0</v>
      </c>
      <c r="G2987">
        <f>CSV!L2986</f>
        <v>0</v>
      </c>
      <c r="H2987" t="str">
        <f>IFERROR(VLOOKUP(G2987,Sheet3!B:C,2,0),"")</f>
        <v/>
      </c>
      <c r="I2987">
        <v>7</v>
      </c>
      <c r="K2987" t="e">
        <f>VLOOKUP(G2987,Sheet3!B:E,4,0)</f>
        <v>#N/A</v>
      </c>
      <c r="O2987" s="10" t="e">
        <f t="shared" si="46"/>
        <v>#N/A</v>
      </c>
      <c r="P2987" s="11" t="e">
        <f>VLOOKUP(C2987,DE_PARA!H:I,2,0)</f>
        <v>#N/A</v>
      </c>
      <c r="Q2987" s="11" t="e">
        <f>VLOOKUP(F2987,'BASE CONTATOS'!C:D,2,0)</f>
        <v>#N/A</v>
      </c>
    </row>
    <row r="2988" spans="2:17" hidden="1" x14ac:dyDescent="0.3">
      <c r="B2988">
        <f>CSV!M2987</f>
        <v>0</v>
      </c>
      <c r="C2988">
        <f>CSV!O2987</f>
        <v>0</v>
      </c>
      <c r="D2988" s="6">
        <f>CSV!P2987</f>
        <v>0</v>
      </c>
      <c r="F2988">
        <f>CSV!K2987</f>
        <v>0</v>
      </c>
      <c r="G2988">
        <f>CSV!L2987</f>
        <v>0</v>
      </c>
      <c r="H2988" t="str">
        <f>IFERROR(VLOOKUP(G2988,Sheet3!B:C,2,0),"")</f>
        <v/>
      </c>
      <c r="I2988">
        <v>2</v>
      </c>
      <c r="K2988" t="e">
        <f>VLOOKUP(G2988,Sheet3!B:E,4,0)</f>
        <v>#N/A</v>
      </c>
      <c r="O2988" s="10" t="e">
        <f t="shared" si="46"/>
        <v>#N/A</v>
      </c>
      <c r="P2988" s="11" t="e">
        <f>VLOOKUP(C2988,DE_PARA!H:I,2,0)</f>
        <v>#N/A</v>
      </c>
      <c r="Q2988" s="11" t="e">
        <f>VLOOKUP(F2988,'BASE CONTATOS'!C:D,2,0)</f>
        <v>#N/A</v>
      </c>
    </row>
    <row r="2989" spans="2:17" hidden="1" x14ac:dyDescent="0.3">
      <c r="B2989">
        <f>CSV!M2988</f>
        <v>0</v>
      </c>
      <c r="C2989">
        <f>CSV!O2988</f>
        <v>0</v>
      </c>
      <c r="D2989" s="6">
        <f>CSV!P2988</f>
        <v>0</v>
      </c>
      <c r="F2989">
        <f>CSV!K2988</f>
        <v>0</v>
      </c>
      <c r="G2989">
        <f>CSV!L2988</f>
        <v>0</v>
      </c>
      <c r="H2989" t="str">
        <f>IFERROR(VLOOKUP(G2989,Sheet3!B:C,2,0),"")</f>
        <v/>
      </c>
      <c r="I2989">
        <v>6</v>
      </c>
      <c r="K2989" t="e">
        <f>VLOOKUP(G2989,Sheet3!B:E,4,0)</f>
        <v>#N/A</v>
      </c>
      <c r="O2989" s="10" t="e">
        <f t="shared" si="46"/>
        <v>#N/A</v>
      </c>
      <c r="P2989" s="11" t="e">
        <f>VLOOKUP(C2989,DE_PARA!H:I,2,0)</f>
        <v>#N/A</v>
      </c>
      <c r="Q2989" s="11" t="e">
        <f>VLOOKUP(F2989,'BASE CONTATOS'!C:D,2,0)</f>
        <v>#N/A</v>
      </c>
    </row>
    <row r="2990" spans="2:17" hidden="1" x14ac:dyDescent="0.3">
      <c r="B2990">
        <f>CSV!M2989</f>
        <v>0</v>
      </c>
      <c r="C2990">
        <f>CSV!O2989</f>
        <v>0</v>
      </c>
      <c r="D2990" s="6">
        <f>CSV!P2989</f>
        <v>0</v>
      </c>
      <c r="F2990">
        <f>CSV!K2989</f>
        <v>0</v>
      </c>
      <c r="G2990">
        <f>CSV!L2989</f>
        <v>0</v>
      </c>
      <c r="H2990" t="str">
        <f>IFERROR(VLOOKUP(G2990,Sheet3!B:C,2,0),"")</f>
        <v/>
      </c>
      <c r="I2990">
        <v>10</v>
      </c>
      <c r="K2990" t="e">
        <f>VLOOKUP(G2990,Sheet3!B:E,4,0)</f>
        <v>#N/A</v>
      </c>
      <c r="O2990" s="10" t="e">
        <f t="shared" si="46"/>
        <v>#N/A</v>
      </c>
      <c r="P2990" s="11" t="e">
        <f>VLOOKUP(C2990,DE_PARA!H:I,2,0)</f>
        <v>#N/A</v>
      </c>
      <c r="Q2990" s="11" t="e">
        <f>VLOOKUP(F2990,'BASE CONTATOS'!C:D,2,0)</f>
        <v>#N/A</v>
      </c>
    </row>
    <row r="2991" spans="2:17" hidden="1" x14ac:dyDescent="0.3">
      <c r="B2991">
        <f>CSV!M2990</f>
        <v>0</v>
      </c>
      <c r="C2991">
        <f>CSV!O2990</f>
        <v>0</v>
      </c>
      <c r="D2991" s="6">
        <f>CSV!P2990</f>
        <v>0</v>
      </c>
      <c r="F2991">
        <f>CSV!K2990</f>
        <v>0</v>
      </c>
      <c r="G2991">
        <f>CSV!L2990</f>
        <v>0</v>
      </c>
      <c r="H2991" t="str">
        <f>IFERROR(VLOOKUP(G2991,Sheet3!B:C,2,0),"")</f>
        <v/>
      </c>
      <c r="I2991">
        <v>10</v>
      </c>
      <c r="K2991" t="e">
        <f>VLOOKUP(G2991,Sheet3!B:E,4,0)</f>
        <v>#N/A</v>
      </c>
      <c r="O2991" s="10" t="e">
        <f t="shared" si="46"/>
        <v>#N/A</v>
      </c>
      <c r="P2991" s="11" t="e">
        <f>VLOOKUP(C2991,DE_PARA!H:I,2,0)</f>
        <v>#N/A</v>
      </c>
      <c r="Q2991" s="11" t="e">
        <f>VLOOKUP(F2991,'BASE CONTATOS'!C:D,2,0)</f>
        <v>#N/A</v>
      </c>
    </row>
    <row r="2992" spans="2:17" hidden="1" x14ac:dyDescent="0.3">
      <c r="B2992">
        <f>CSV!M2991</f>
        <v>0</v>
      </c>
      <c r="C2992">
        <f>CSV!O2991</f>
        <v>0</v>
      </c>
      <c r="D2992" s="6">
        <f>CSV!P2991</f>
        <v>0</v>
      </c>
      <c r="F2992">
        <f>CSV!K2991</f>
        <v>0</v>
      </c>
      <c r="G2992">
        <f>CSV!L2991</f>
        <v>0</v>
      </c>
      <c r="H2992" t="str">
        <f>IFERROR(VLOOKUP(G2992,Sheet3!B:C,2,0),"")</f>
        <v/>
      </c>
      <c r="I2992">
        <v>9</v>
      </c>
      <c r="K2992" t="e">
        <f>VLOOKUP(G2992,Sheet3!B:E,4,0)</f>
        <v>#N/A</v>
      </c>
      <c r="O2992" s="10" t="e">
        <f t="shared" si="46"/>
        <v>#N/A</v>
      </c>
      <c r="P2992" s="11" t="e">
        <f>VLOOKUP(C2992,DE_PARA!H:I,2,0)</f>
        <v>#N/A</v>
      </c>
      <c r="Q2992" s="11" t="e">
        <f>VLOOKUP(F2992,'BASE CONTATOS'!C:D,2,0)</f>
        <v>#N/A</v>
      </c>
    </row>
    <row r="2993" spans="2:17" hidden="1" x14ac:dyDescent="0.3">
      <c r="B2993">
        <f>CSV!M2992</f>
        <v>0</v>
      </c>
      <c r="C2993">
        <f>CSV!O2992</f>
        <v>0</v>
      </c>
      <c r="D2993" s="6">
        <f>CSV!P2992</f>
        <v>0</v>
      </c>
      <c r="F2993">
        <f>CSV!K2992</f>
        <v>0</v>
      </c>
      <c r="G2993">
        <f>CSV!L2992</f>
        <v>0</v>
      </c>
      <c r="H2993" t="str">
        <f>IFERROR(VLOOKUP(G2993,Sheet3!B:C,2,0),"")</f>
        <v/>
      </c>
      <c r="I2993">
        <v>3</v>
      </c>
      <c r="K2993" t="e">
        <f>VLOOKUP(G2993,Sheet3!B:E,4,0)</f>
        <v>#N/A</v>
      </c>
      <c r="O2993" s="10" t="e">
        <f t="shared" si="46"/>
        <v>#N/A</v>
      </c>
      <c r="P2993" s="11" t="e">
        <f>VLOOKUP(C2993,DE_PARA!H:I,2,0)</f>
        <v>#N/A</v>
      </c>
      <c r="Q2993" s="11" t="e">
        <f>VLOOKUP(F2993,'BASE CONTATOS'!C:D,2,0)</f>
        <v>#N/A</v>
      </c>
    </row>
    <row r="2994" spans="2:17" hidden="1" x14ac:dyDescent="0.3">
      <c r="B2994">
        <f>CSV!M2993</f>
        <v>0</v>
      </c>
      <c r="C2994">
        <f>CSV!O2993</f>
        <v>0</v>
      </c>
      <c r="D2994" s="6">
        <f>CSV!P2993</f>
        <v>0</v>
      </c>
      <c r="F2994">
        <f>CSV!K2993</f>
        <v>0</v>
      </c>
      <c r="G2994">
        <f>CSV!L2993</f>
        <v>0</v>
      </c>
      <c r="H2994" t="str">
        <f>IFERROR(VLOOKUP(G2994,Sheet3!B:C,2,0),"")</f>
        <v/>
      </c>
      <c r="I2994">
        <v>7</v>
      </c>
      <c r="K2994" t="e">
        <f>VLOOKUP(G2994,Sheet3!B:E,4,0)</f>
        <v>#N/A</v>
      </c>
      <c r="O2994" s="10" t="e">
        <f t="shared" si="46"/>
        <v>#N/A</v>
      </c>
      <c r="P2994" s="11" t="e">
        <f>VLOOKUP(C2994,DE_PARA!H:I,2,0)</f>
        <v>#N/A</v>
      </c>
      <c r="Q2994" s="11" t="e">
        <f>VLOOKUP(F2994,'BASE CONTATOS'!C:D,2,0)</f>
        <v>#N/A</v>
      </c>
    </row>
    <row r="2995" spans="2:17" hidden="1" x14ac:dyDescent="0.3">
      <c r="B2995">
        <f>CSV!M2994</f>
        <v>0</v>
      </c>
      <c r="C2995">
        <f>CSV!O2994</f>
        <v>0</v>
      </c>
      <c r="D2995" s="6">
        <f>CSV!P2994</f>
        <v>0</v>
      </c>
      <c r="F2995">
        <f>CSV!K2994</f>
        <v>0</v>
      </c>
      <c r="G2995">
        <f>CSV!L2994</f>
        <v>0</v>
      </c>
      <c r="H2995" t="str">
        <f>IFERROR(VLOOKUP(G2995,Sheet3!B:C,2,0),"")</f>
        <v/>
      </c>
      <c r="I2995">
        <v>10</v>
      </c>
      <c r="K2995" t="e">
        <f>VLOOKUP(G2995,Sheet3!B:E,4,0)</f>
        <v>#N/A</v>
      </c>
      <c r="O2995" s="10" t="e">
        <f t="shared" si="46"/>
        <v>#N/A</v>
      </c>
      <c r="P2995" s="11" t="e">
        <f>VLOOKUP(C2995,DE_PARA!H:I,2,0)</f>
        <v>#N/A</v>
      </c>
      <c r="Q2995" s="11" t="e">
        <f>VLOOKUP(F2995,'BASE CONTATOS'!C:D,2,0)</f>
        <v>#N/A</v>
      </c>
    </row>
    <row r="2996" spans="2:17" hidden="1" x14ac:dyDescent="0.3">
      <c r="B2996">
        <f>CSV!M2995</f>
        <v>0</v>
      </c>
      <c r="C2996">
        <f>CSV!O2995</f>
        <v>0</v>
      </c>
      <c r="D2996" s="6">
        <f>CSV!P2995</f>
        <v>0</v>
      </c>
      <c r="F2996">
        <f>CSV!K2995</f>
        <v>0</v>
      </c>
      <c r="G2996">
        <f>CSV!L2995</f>
        <v>0</v>
      </c>
      <c r="H2996" t="str">
        <f>IFERROR(VLOOKUP(G2996,Sheet3!B:C,2,0),"")</f>
        <v/>
      </c>
      <c r="I2996">
        <v>3</v>
      </c>
      <c r="K2996" t="e">
        <f>VLOOKUP(G2996,Sheet3!B:E,4,0)</f>
        <v>#N/A</v>
      </c>
      <c r="O2996" s="10" t="e">
        <f t="shared" si="46"/>
        <v>#N/A</v>
      </c>
      <c r="P2996" s="11" t="e">
        <f>VLOOKUP(C2996,DE_PARA!H:I,2,0)</f>
        <v>#N/A</v>
      </c>
      <c r="Q2996" s="11" t="e">
        <f>VLOOKUP(F2996,'BASE CONTATOS'!C:D,2,0)</f>
        <v>#N/A</v>
      </c>
    </row>
    <row r="2997" spans="2:17" hidden="1" x14ac:dyDescent="0.3">
      <c r="B2997">
        <f>CSV!M2996</f>
        <v>0</v>
      </c>
      <c r="C2997">
        <f>CSV!O2996</f>
        <v>0</v>
      </c>
      <c r="D2997" s="6">
        <f>CSV!P2996</f>
        <v>0</v>
      </c>
      <c r="F2997">
        <f>CSV!K2996</f>
        <v>0</v>
      </c>
      <c r="G2997">
        <f>CSV!L2996</f>
        <v>0</v>
      </c>
      <c r="H2997" t="str">
        <f>IFERROR(VLOOKUP(G2997,Sheet3!B:C,2,0),"")</f>
        <v/>
      </c>
      <c r="I2997">
        <v>3</v>
      </c>
      <c r="K2997" t="e">
        <f>VLOOKUP(G2997,Sheet3!B:E,4,0)</f>
        <v>#N/A</v>
      </c>
      <c r="O2997" s="10" t="e">
        <f t="shared" si="46"/>
        <v>#N/A</v>
      </c>
      <c r="P2997" s="11" t="e">
        <f>VLOOKUP(C2997,DE_PARA!H:I,2,0)</f>
        <v>#N/A</v>
      </c>
      <c r="Q2997" s="11" t="e">
        <f>VLOOKUP(F2997,'BASE CONTATOS'!C:D,2,0)</f>
        <v>#N/A</v>
      </c>
    </row>
    <row r="2998" spans="2:17" hidden="1" x14ac:dyDescent="0.3">
      <c r="B2998">
        <f>CSV!M2997</f>
        <v>0</v>
      </c>
      <c r="C2998">
        <f>CSV!O2997</f>
        <v>0</v>
      </c>
      <c r="D2998" s="6">
        <f>CSV!P2997</f>
        <v>0</v>
      </c>
      <c r="F2998">
        <f>CSV!K2997</f>
        <v>0</v>
      </c>
      <c r="G2998">
        <f>CSV!L2997</f>
        <v>0</v>
      </c>
      <c r="H2998" t="str">
        <f>IFERROR(VLOOKUP(G2998,Sheet3!B:C,2,0),"")</f>
        <v/>
      </c>
      <c r="I2998">
        <v>7</v>
      </c>
      <c r="K2998" t="e">
        <f>VLOOKUP(G2998,Sheet3!B:E,4,0)</f>
        <v>#N/A</v>
      </c>
      <c r="O2998" s="10" t="e">
        <f t="shared" si="46"/>
        <v>#N/A</v>
      </c>
      <c r="P2998" s="11" t="e">
        <f>VLOOKUP(C2998,DE_PARA!H:I,2,0)</f>
        <v>#N/A</v>
      </c>
      <c r="Q2998" s="11" t="e">
        <f>VLOOKUP(F2998,'BASE CONTATOS'!C:D,2,0)</f>
        <v>#N/A</v>
      </c>
    </row>
    <row r="2999" spans="2:17" hidden="1" x14ac:dyDescent="0.3">
      <c r="B2999">
        <f>CSV!M2998</f>
        <v>0</v>
      </c>
      <c r="C2999">
        <f>CSV!O2998</f>
        <v>0</v>
      </c>
      <c r="D2999" s="6">
        <f>CSV!P2998</f>
        <v>0</v>
      </c>
      <c r="F2999">
        <f>CSV!K2998</f>
        <v>0</v>
      </c>
      <c r="G2999">
        <f>CSV!L2998</f>
        <v>0</v>
      </c>
      <c r="H2999" t="str">
        <f>IFERROR(VLOOKUP(G2999,Sheet3!B:C,2,0),"")</f>
        <v/>
      </c>
      <c r="I2999">
        <v>5</v>
      </c>
      <c r="K2999" t="e">
        <f>VLOOKUP(G2999,Sheet3!B:E,4,0)</f>
        <v>#N/A</v>
      </c>
      <c r="O2999" s="10" t="e">
        <f t="shared" si="46"/>
        <v>#N/A</v>
      </c>
      <c r="P2999" s="11" t="e">
        <f>VLOOKUP(C2999,DE_PARA!H:I,2,0)</f>
        <v>#N/A</v>
      </c>
      <c r="Q2999" s="11" t="e">
        <f>VLOOKUP(F2999,'BASE CONTATOS'!C:D,2,0)</f>
        <v>#N/A</v>
      </c>
    </row>
    <row r="3000" spans="2:17" hidden="1" x14ac:dyDescent="0.3">
      <c r="B3000">
        <f>CSV!M2999</f>
        <v>0</v>
      </c>
      <c r="C3000">
        <f>CSV!O2999</f>
        <v>0</v>
      </c>
      <c r="D3000" s="6">
        <f>CSV!P2999</f>
        <v>0</v>
      </c>
      <c r="F3000">
        <f>CSV!K2999</f>
        <v>0</v>
      </c>
      <c r="G3000">
        <f>CSV!L2999</f>
        <v>0</v>
      </c>
      <c r="H3000" t="str">
        <f>IFERROR(VLOOKUP(G3000,Sheet3!B:C,2,0),"")</f>
        <v/>
      </c>
      <c r="I3000">
        <v>3</v>
      </c>
      <c r="K3000" t="e">
        <f>VLOOKUP(G3000,Sheet3!B:E,4,0)</f>
        <v>#N/A</v>
      </c>
      <c r="O3000" s="10" t="e">
        <f t="shared" si="46"/>
        <v>#N/A</v>
      </c>
      <c r="P3000" s="11" t="e">
        <f>VLOOKUP(C3000,DE_PARA!H:I,2,0)</f>
        <v>#N/A</v>
      </c>
      <c r="Q3000" s="11" t="e">
        <f>VLOOKUP(F3000,'BASE CONTATOS'!C:D,2,0)</f>
        <v>#N/A</v>
      </c>
    </row>
    <row r="3001" spans="2:17" hidden="1" x14ac:dyDescent="0.3">
      <c r="B3001">
        <f>CSV!M3000</f>
        <v>0</v>
      </c>
      <c r="C3001">
        <f>CSV!O3000</f>
        <v>0</v>
      </c>
      <c r="D3001" s="6">
        <f>CSV!P3000</f>
        <v>0</v>
      </c>
      <c r="F3001">
        <f>CSV!K3000</f>
        <v>0</v>
      </c>
      <c r="G3001">
        <f>CSV!L3000</f>
        <v>0</v>
      </c>
      <c r="H3001" t="str">
        <f>IFERROR(VLOOKUP(G3001,Sheet3!B:C,2,0),"")</f>
        <v/>
      </c>
      <c r="I3001">
        <v>3</v>
      </c>
      <c r="K3001" t="e">
        <f>VLOOKUP(G3001,Sheet3!B:E,4,0)</f>
        <v>#N/A</v>
      </c>
      <c r="O3001" s="10" t="e">
        <f t="shared" si="46"/>
        <v>#N/A</v>
      </c>
      <c r="P3001" s="11" t="e">
        <f>VLOOKUP(C3001,DE_PARA!H:I,2,0)</f>
        <v>#N/A</v>
      </c>
      <c r="Q3001" s="11" t="e">
        <f>VLOOKUP(F3001,'BASE CONTATOS'!C:D,2,0)</f>
        <v>#N/A</v>
      </c>
    </row>
    <row r="3002" spans="2:17" hidden="1" x14ac:dyDescent="0.3">
      <c r="B3002">
        <f>CSV!M3001</f>
        <v>0</v>
      </c>
      <c r="C3002">
        <f>CSV!O3001</f>
        <v>0</v>
      </c>
      <c r="D3002" s="6">
        <f>CSV!P3001</f>
        <v>0</v>
      </c>
      <c r="F3002">
        <f>CSV!K3001</f>
        <v>0</v>
      </c>
      <c r="G3002">
        <f>CSV!L3001</f>
        <v>0</v>
      </c>
      <c r="H3002" t="str">
        <f>IFERROR(VLOOKUP(G3002,Sheet3!B:C,2,0),"")</f>
        <v/>
      </c>
      <c r="I3002">
        <v>4</v>
      </c>
      <c r="K3002" t="e">
        <f>VLOOKUP(G3002,Sheet3!B:E,4,0)</f>
        <v>#N/A</v>
      </c>
      <c r="O3002" s="10" t="e">
        <f t="shared" si="46"/>
        <v>#N/A</v>
      </c>
      <c r="P3002" s="11" t="e">
        <f>VLOOKUP(C3002,DE_PARA!H:I,2,0)</f>
        <v>#N/A</v>
      </c>
      <c r="Q3002" s="11" t="e">
        <f>VLOOKUP(F3002,'BASE CONTATOS'!C:D,2,0)</f>
        <v>#N/A</v>
      </c>
    </row>
    <row r="3003" spans="2:17" hidden="1" x14ac:dyDescent="0.3">
      <c r="B3003">
        <f>CSV!M3002</f>
        <v>0</v>
      </c>
      <c r="C3003">
        <f>CSV!O3002</f>
        <v>0</v>
      </c>
      <c r="D3003" s="6">
        <f>CSV!P3002</f>
        <v>0</v>
      </c>
      <c r="F3003">
        <f>CSV!K3002</f>
        <v>0</v>
      </c>
      <c r="G3003">
        <f>CSV!L3002</f>
        <v>0</v>
      </c>
      <c r="H3003" t="str">
        <f>IFERROR(VLOOKUP(G3003,Sheet3!B:C,2,0),"")</f>
        <v/>
      </c>
      <c r="I3003">
        <v>6</v>
      </c>
      <c r="K3003" t="e">
        <f>VLOOKUP(G3003,Sheet3!B:E,4,0)</f>
        <v>#N/A</v>
      </c>
      <c r="O3003" s="10" t="e">
        <f t="shared" si="46"/>
        <v>#N/A</v>
      </c>
      <c r="P3003" s="11" t="e">
        <f>VLOOKUP(C3003,DE_PARA!H:I,2,0)</f>
        <v>#N/A</v>
      </c>
      <c r="Q3003" s="11" t="e">
        <f>VLOOKUP(F3003,'BASE CONTATOS'!C:D,2,0)</f>
        <v>#N/A</v>
      </c>
    </row>
    <row r="3004" spans="2:17" hidden="1" x14ac:dyDescent="0.3">
      <c r="B3004">
        <f>CSV!M3003</f>
        <v>0</v>
      </c>
      <c r="C3004">
        <f>CSV!O3003</f>
        <v>0</v>
      </c>
      <c r="D3004" s="6">
        <f>CSV!P3003</f>
        <v>0</v>
      </c>
      <c r="F3004">
        <f>CSV!K3003</f>
        <v>0</v>
      </c>
      <c r="G3004">
        <f>CSV!L3003</f>
        <v>0</v>
      </c>
      <c r="H3004" t="str">
        <f>IFERROR(VLOOKUP(G3004,Sheet3!B:C,2,0),"")</f>
        <v/>
      </c>
      <c r="I3004">
        <v>1</v>
      </c>
      <c r="K3004" t="e">
        <f>VLOOKUP(G3004,Sheet3!B:E,4,0)</f>
        <v>#N/A</v>
      </c>
      <c r="O3004" s="10" t="e">
        <f t="shared" si="46"/>
        <v>#N/A</v>
      </c>
      <c r="P3004" s="11" t="e">
        <f>VLOOKUP(C3004,DE_PARA!H:I,2,0)</f>
        <v>#N/A</v>
      </c>
      <c r="Q3004" s="11" t="e">
        <f>VLOOKUP(F3004,'BASE CONTATOS'!C:D,2,0)</f>
        <v>#N/A</v>
      </c>
    </row>
    <row r="3005" spans="2:17" hidden="1" x14ac:dyDescent="0.3">
      <c r="B3005">
        <f>CSV!M3004</f>
        <v>0</v>
      </c>
      <c r="C3005">
        <f>CSV!O3004</f>
        <v>0</v>
      </c>
      <c r="D3005" s="6">
        <f>CSV!P3004</f>
        <v>0</v>
      </c>
      <c r="F3005">
        <f>CSV!K3004</f>
        <v>0</v>
      </c>
      <c r="G3005">
        <f>CSV!L3004</f>
        <v>0</v>
      </c>
      <c r="H3005" t="str">
        <f>IFERROR(VLOOKUP(G3005,Sheet3!B:C,2,0),"")</f>
        <v/>
      </c>
      <c r="I3005">
        <v>1</v>
      </c>
      <c r="K3005" t="e">
        <f>VLOOKUP(G3005,Sheet3!B:E,4,0)</f>
        <v>#N/A</v>
      </c>
      <c r="O3005" s="10" t="e">
        <f t="shared" si="46"/>
        <v>#N/A</v>
      </c>
      <c r="P3005" s="11" t="e">
        <f>VLOOKUP(C3005,DE_PARA!H:I,2,0)</f>
        <v>#N/A</v>
      </c>
      <c r="Q3005" s="11" t="e">
        <f>VLOOKUP(F3005,'BASE CONTATOS'!C:D,2,0)</f>
        <v>#N/A</v>
      </c>
    </row>
    <row r="3006" spans="2:17" hidden="1" x14ac:dyDescent="0.3">
      <c r="B3006">
        <f>CSV!M3005</f>
        <v>0</v>
      </c>
      <c r="C3006">
        <f>CSV!O3005</f>
        <v>0</v>
      </c>
      <c r="D3006" s="6">
        <f>CSV!P3005</f>
        <v>0</v>
      </c>
      <c r="F3006">
        <f>CSV!K3005</f>
        <v>0</v>
      </c>
      <c r="G3006">
        <f>CSV!L3005</f>
        <v>0</v>
      </c>
      <c r="H3006" t="str">
        <f>IFERROR(VLOOKUP(G3006,Sheet3!B:C,2,0),"")</f>
        <v/>
      </c>
      <c r="I3006">
        <v>4</v>
      </c>
      <c r="K3006" t="e">
        <f>VLOOKUP(G3006,Sheet3!B:E,4,0)</f>
        <v>#N/A</v>
      </c>
      <c r="O3006" s="10" t="e">
        <f t="shared" si="46"/>
        <v>#N/A</v>
      </c>
      <c r="P3006" s="11" t="e">
        <f>VLOOKUP(C3006,DE_PARA!H:I,2,0)</f>
        <v>#N/A</v>
      </c>
      <c r="Q3006" s="11" t="e">
        <f>VLOOKUP(F3006,'BASE CONTATOS'!C:D,2,0)</f>
        <v>#N/A</v>
      </c>
    </row>
    <row r="3007" spans="2:17" hidden="1" x14ac:dyDescent="0.3">
      <c r="B3007">
        <f>CSV!M3006</f>
        <v>0</v>
      </c>
      <c r="C3007">
        <f>CSV!O3006</f>
        <v>0</v>
      </c>
      <c r="D3007" s="6">
        <f>CSV!P3006</f>
        <v>0</v>
      </c>
      <c r="F3007">
        <f>CSV!K3006</f>
        <v>0</v>
      </c>
      <c r="G3007">
        <f>CSV!L3006</f>
        <v>0</v>
      </c>
      <c r="H3007" t="str">
        <f>IFERROR(VLOOKUP(G3007,Sheet3!B:C,2,0),"")</f>
        <v/>
      </c>
      <c r="I3007">
        <v>3</v>
      </c>
      <c r="K3007" t="e">
        <f>VLOOKUP(G3007,Sheet3!B:E,4,0)</f>
        <v>#N/A</v>
      </c>
      <c r="O3007" s="10" t="e">
        <f t="shared" si="46"/>
        <v>#N/A</v>
      </c>
      <c r="P3007" s="11" t="e">
        <f>VLOOKUP(C3007,DE_PARA!H:I,2,0)</f>
        <v>#N/A</v>
      </c>
      <c r="Q3007" s="11" t="e">
        <f>VLOOKUP(F3007,'BASE CONTATOS'!C:D,2,0)</f>
        <v>#N/A</v>
      </c>
    </row>
    <row r="3008" spans="2:17" hidden="1" x14ac:dyDescent="0.3">
      <c r="B3008">
        <f>CSV!M3007</f>
        <v>0</v>
      </c>
      <c r="C3008">
        <f>CSV!O3007</f>
        <v>0</v>
      </c>
      <c r="D3008" s="6">
        <f>CSV!P3007</f>
        <v>0</v>
      </c>
      <c r="F3008">
        <f>CSV!K3007</f>
        <v>0</v>
      </c>
      <c r="G3008">
        <f>CSV!L3007</f>
        <v>0</v>
      </c>
      <c r="H3008" t="str">
        <f>IFERROR(VLOOKUP(G3008,Sheet3!B:C,2,0),"")</f>
        <v/>
      </c>
      <c r="I3008">
        <v>2</v>
      </c>
      <c r="K3008" t="e">
        <f>VLOOKUP(G3008,Sheet3!B:E,4,0)</f>
        <v>#N/A</v>
      </c>
      <c r="O3008" s="10" t="e">
        <f t="shared" si="46"/>
        <v>#N/A</v>
      </c>
      <c r="P3008" s="11" t="e">
        <f>VLOOKUP(C3008,DE_PARA!H:I,2,0)</f>
        <v>#N/A</v>
      </c>
      <c r="Q3008" s="11" t="e">
        <f>VLOOKUP(F3008,'BASE CONTATOS'!C:D,2,0)</f>
        <v>#N/A</v>
      </c>
    </row>
    <row r="3009" spans="2:17" hidden="1" x14ac:dyDescent="0.3">
      <c r="B3009">
        <f>CSV!M3008</f>
        <v>0</v>
      </c>
      <c r="C3009">
        <f>CSV!O3008</f>
        <v>0</v>
      </c>
      <c r="D3009" s="6">
        <f>CSV!P3008</f>
        <v>0</v>
      </c>
      <c r="F3009">
        <f>CSV!K3008</f>
        <v>0</v>
      </c>
      <c r="G3009">
        <f>CSV!L3008</f>
        <v>0</v>
      </c>
      <c r="H3009" t="str">
        <f>IFERROR(VLOOKUP(G3009,Sheet3!B:C,2,0),"")</f>
        <v/>
      </c>
      <c r="I3009">
        <v>5</v>
      </c>
      <c r="K3009" t="e">
        <f>VLOOKUP(G3009,Sheet3!B:E,4,0)</f>
        <v>#N/A</v>
      </c>
      <c r="O3009" s="10" t="e">
        <f t="shared" si="46"/>
        <v>#N/A</v>
      </c>
      <c r="P3009" s="11" t="e">
        <f>VLOOKUP(C3009,DE_PARA!H:I,2,0)</f>
        <v>#N/A</v>
      </c>
      <c r="Q3009" s="11" t="e">
        <f>VLOOKUP(F3009,'BASE CONTATOS'!C:D,2,0)</f>
        <v>#N/A</v>
      </c>
    </row>
    <row r="3010" spans="2:17" hidden="1" x14ac:dyDescent="0.3">
      <c r="B3010">
        <f>CSV!M3009</f>
        <v>0</v>
      </c>
      <c r="C3010">
        <f>CSV!O3009</f>
        <v>0</v>
      </c>
      <c r="D3010" s="6">
        <f>CSV!P3009</f>
        <v>0</v>
      </c>
      <c r="F3010">
        <f>CSV!K3009</f>
        <v>0</v>
      </c>
      <c r="G3010">
        <f>CSV!L3009</f>
        <v>0</v>
      </c>
      <c r="H3010" t="str">
        <f>IFERROR(VLOOKUP(G3010,Sheet3!B:C,2,0),"")</f>
        <v/>
      </c>
      <c r="I3010">
        <v>4</v>
      </c>
      <c r="K3010" t="e">
        <f>VLOOKUP(G3010,Sheet3!B:E,4,0)</f>
        <v>#N/A</v>
      </c>
      <c r="O3010" s="10" t="e">
        <f t="shared" si="46"/>
        <v>#N/A</v>
      </c>
      <c r="P3010" s="11" t="e">
        <f>VLOOKUP(C3010,DE_PARA!H:I,2,0)</f>
        <v>#N/A</v>
      </c>
      <c r="Q3010" s="11" t="e">
        <f>VLOOKUP(F3010,'BASE CONTATOS'!C:D,2,0)</f>
        <v>#N/A</v>
      </c>
    </row>
    <row r="3011" spans="2:17" hidden="1" x14ac:dyDescent="0.3">
      <c r="B3011">
        <f>CSV!M3010</f>
        <v>0</v>
      </c>
      <c r="C3011">
        <f>CSV!O3010</f>
        <v>0</v>
      </c>
      <c r="D3011" s="6">
        <f>CSV!P3010</f>
        <v>0</v>
      </c>
      <c r="F3011">
        <f>CSV!K3010</f>
        <v>0</v>
      </c>
      <c r="G3011">
        <f>CSV!L3010</f>
        <v>0</v>
      </c>
      <c r="H3011" t="str">
        <f>IFERROR(VLOOKUP(G3011,Sheet3!B:C,2,0),"")</f>
        <v/>
      </c>
      <c r="I3011">
        <v>3</v>
      </c>
      <c r="K3011" t="e">
        <f>VLOOKUP(G3011,Sheet3!B:E,4,0)</f>
        <v>#N/A</v>
      </c>
      <c r="O3011" s="10" t="e">
        <f t="shared" ref="O3011:O3030" si="47">IF(K3011&gt;0,K3011,"PENDENTE")</f>
        <v>#N/A</v>
      </c>
      <c r="P3011" s="11" t="e">
        <f>VLOOKUP(C3011,DE_PARA!H:I,2,0)</f>
        <v>#N/A</v>
      </c>
      <c r="Q3011" s="11" t="e">
        <f>VLOOKUP(F3011,'BASE CONTATOS'!C:D,2,0)</f>
        <v>#N/A</v>
      </c>
    </row>
    <row r="3012" spans="2:17" hidden="1" x14ac:dyDescent="0.3">
      <c r="B3012">
        <f>CSV!M3011</f>
        <v>0</v>
      </c>
      <c r="C3012">
        <f>CSV!O3011</f>
        <v>0</v>
      </c>
      <c r="D3012" s="6">
        <f>CSV!P3011</f>
        <v>0</v>
      </c>
      <c r="F3012">
        <f>CSV!K3011</f>
        <v>0</v>
      </c>
      <c r="G3012">
        <f>CSV!L3011</f>
        <v>0</v>
      </c>
      <c r="H3012" t="str">
        <f>IFERROR(VLOOKUP(G3012,Sheet3!B:C,2,0),"")</f>
        <v/>
      </c>
      <c r="I3012">
        <v>5</v>
      </c>
      <c r="K3012" t="e">
        <f>VLOOKUP(G3012,Sheet3!B:E,4,0)</f>
        <v>#N/A</v>
      </c>
      <c r="O3012" s="10" t="e">
        <f t="shared" si="47"/>
        <v>#N/A</v>
      </c>
      <c r="P3012" s="11" t="e">
        <f>VLOOKUP(C3012,DE_PARA!H:I,2,0)</f>
        <v>#N/A</v>
      </c>
      <c r="Q3012" s="11" t="e">
        <f>VLOOKUP(F3012,'BASE CONTATOS'!C:D,2,0)</f>
        <v>#N/A</v>
      </c>
    </row>
    <row r="3013" spans="2:17" hidden="1" x14ac:dyDescent="0.3">
      <c r="B3013">
        <f>CSV!M3012</f>
        <v>0</v>
      </c>
      <c r="C3013">
        <f>CSV!O3012</f>
        <v>0</v>
      </c>
      <c r="D3013" s="6">
        <f>CSV!P3012</f>
        <v>0</v>
      </c>
      <c r="F3013">
        <f>CSV!K3012</f>
        <v>0</v>
      </c>
      <c r="G3013">
        <f>CSV!L3012</f>
        <v>0</v>
      </c>
      <c r="H3013" t="str">
        <f>IFERROR(VLOOKUP(G3013,Sheet3!B:C,2,0),"")</f>
        <v/>
      </c>
      <c r="I3013">
        <v>2</v>
      </c>
      <c r="K3013" t="e">
        <f>VLOOKUP(G3013,Sheet3!B:E,4,0)</f>
        <v>#N/A</v>
      </c>
      <c r="O3013" s="10" t="e">
        <f t="shared" si="47"/>
        <v>#N/A</v>
      </c>
      <c r="P3013" s="11" t="e">
        <f>VLOOKUP(C3013,DE_PARA!H:I,2,0)</f>
        <v>#N/A</v>
      </c>
      <c r="Q3013" s="11" t="e">
        <f>VLOOKUP(F3013,'BASE CONTATOS'!C:D,2,0)</f>
        <v>#N/A</v>
      </c>
    </row>
    <row r="3014" spans="2:17" hidden="1" x14ac:dyDescent="0.3">
      <c r="B3014">
        <f>CSV!M3013</f>
        <v>0</v>
      </c>
      <c r="C3014">
        <f>CSV!O3013</f>
        <v>0</v>
      </c>
      <c r="D3014" s="6">
        <f>CSV!P3013</f>
        <v>0</v>
      </c>
      <c r="F3014">
        <f>CSV!K3013</f>
        <v>0</v>
      </c>
      <c r="G3014">
        <f>CSV!L3013</f>
        <v>0</v>
      </c>
      <c r="H3014" t="str">
        <f>IFERROR(VLOOKUP(G3014,Sheet3!B:C,2,0),"")</f>
        <v/>
      </c>
      <c r="I3014">
        <v>3</v>
      </c>
      <c r="K3014" t="e">
        <f>VLOOKUP(G3014,Sheet3!B:E,4,0)</f>
        <v>#N/A</v>
      </c>
      <c r="O3014" s="10" t="e">
        <f t="shared" si="47"/>
        <v>#N/A</v>
      </c>
      <c r="P3014" s="11" t="e">
        <f>VLOOKUP(C3014,DE_PARA!H:I,2,0)</f>
        <v>#N/A</v>
      </c>
      <c r="Q3014" s="11" t="e">
        <f>VLOOKUP(F3014,'BASE CONTATOS'!C:D,2,0)</f>
        <v>#N/A</v>
      </c>
    </row>
    <row r="3015" spans="2:17" hidden="1" x14ac:dyDescent="0.3">
      <c r="B3015">
        <f>CSV!M3014</f>
        <v>0</v>
      </c>
      <c r="C3015">
        <f>CSV!O3014</f>
        <v>0</v>
      </c>
      <c r="D3015" s="6">
        <f>CSV!P3014</f>
        <v>0</v>
      </c>
      <c r="F3015">
        <f>CSV!K3014</f>
        <v>0</v>
      </c>
      <c r="G3015">
        <f>CSV!L3014</f>
        <v>0</v>
      </c>
      <c r="H3015" t="str">
        <f>IFERROR(VLOOKUP(G3015,Sheet3!B:C,2,0),"")</f>
        <v/>
      </c>
      <c r="I3015">
        <v>9</v>
      </c>
      <c r="K3015" t="e">
        <f>VLOOKUP(G3015,Sheet3!B:E,4,0)</f>
        <v>#N/A</v>
      </c>
      <c r="O3015" s="10" t="e">
        <f t="shared" si="47"/>
        <v>#N/A</v>
      </c>
      <c r="P3015" s="11" t="e">
        <f>VLOOKUP(C3015,DE_PARA!H:I,2,0)</f>
        <v>#N/A</v>
      </c>
      <c r="Q3015" s="11" t="e">
        <f>VLOOKUP(F3015,'BASE CONTATOS'!C:D,2,0)</f>
        <v>#N/A</v>
      </c>
    </row>
    <row r="3016" spans="2:17" hidden="1" x14ac:dyDescent="0.3">
      <c r="B3016">
        <f>CSV!M3015</f>
        <v>0</v>
      </c>
      <c r="C3016">
        <f>CSV!O3015</f>
        <v>0</v>
      </c>
      <c r="D3016" s="6">
        <f>CSV!P3015</f>
        <v>0</v>
      </c>
      <c r="F3016">
        <f>CSV!K3015</f>
        <v>0</v>
      </c>
      <c r="G3016">
        <f>CSV!L3015</f>
        <v>0</v>
      </c>
      <c r="H3016" t="str">
        <f>IFERROR(VLOOKUP(G3016,Sheet3!B:C,2,0),"")</f>
        <v/>
      </c>
      <c r="I3016">
        <v>7</v>
      </c>
      <c r="K3016" t="e">
        <f>VLOOKUP(G3016,Sheet3!B:E,4,0)</f>
        <v>#N/A</v>
      </c>
      <c r="O3016" s="10" t="e">
        <f t="shared" si="47"/>
        <v>#N/A</v>
      </c>
      <c r="P3016" s="11" t="e">
        <f>VLOOKUP(C3016,DE_PARA!H:I,2,0)</f>
        <v>#N/A</v>
      </c>
      <c r="Q3016" s="11" t="e">
        <f>VLOOKUP(F3016,'BASE CONTATOS'!C:D,2,0)</f>
        <v>#N/A</v>
      </c>
    </row>
    <row r="3017" spans="2:17" hidden="1" x14ac:dyDescent="0.3">
      <c r="B3017">
        <f>CSV!M3016</f>
        <v>0</v>
      </c>
      <c r="C3017">
        <f>CSV!O3016</f>
        <v>0</v>
      </c>
      <c r="D3017" s="6">
        <f>CSV!P3016</f>
        <v>0</v>
      </c>
      <c r="F3017">
        <f>CSV!K3016</f>
        <v>0</v>
      </c>
      <c r="G3017">
        <f>CSV!L3016</f>
        <v>0</v>
      </c>
      <c r="H3017" t="str">
        <f>IFERROR(VLOOKUP(G3017,Sheet3!B:C,2,0),"")</f>
        <v/>
      </c>
      <c r="I3017">
        <v>4</v>
      </c>
      <c r="K3017" t="e">
        <f>VLOOKUP(G3017,Sheet3!B:E,4,0)</f>
        <v>#N/A</v>
      </c>
      <c r="O3017" s="10" t="e">
        <f t="shared" si="47"/>
        <v>#N/A</v>
      </c>
      <c r="P3017" s="11" t="e">
        <f>VLOOKUP(C3017,DE_PARA!H:I,2,0)</f>
        <v>#N/A</v>
      </c>
      <c r="Q3017" s="11" t="e">
        <f>VLOOKUP(F3017,'BASE CONTATOS'!C:D,2,0)</f>
        <v>#N/A</v>
      </c>
    </row>
    <row r="3018" spans="2:17" hidden="1" x14ac:dyDescent="0.3">
      <c r="B3018">
        <f>CSV!M3017</f>
        <v>0</v>
      </c>
      <c r="C3018">
        <f>CSV!O3017</f>
        <v>0</v>
      </c>
      <c r="D3018" s="6">
        <f>CSV!P3017</f>
        <v>0</v>
      </c>
      <c r="F3018">
        <f>CSV!K3017</f>
        <v>0</v>
      </c>
      <c r="G3018">
        <f>CSV!L3017</f>
        <v>0</v>
      </c>
      <c r="H3018" t="str">
        <f>IFERROR(VLOOKUP(G3018,Sheet3!B:C,2,0),"")</f>
        <v/>
      </c>
      <c r="I3018">
        <v>3</v>
      </c>
      <c r="K3018" t="e">
        <f>VLOOKUP(G3018,Sheet3!B:E,4,0)</f>
        <v>#N/A</v>
      </c>
      <c r="O3018" s="10" t="e">
        <f t="shared" si="47"/>
        <v>#N/A</v>
      </c>
      <c r="P3018" s="11" t="e">
        <f>VLOOKUP(C3018,DE_PARA!H:I,2,0)</f>
        <v>#N/A</v>
      </c>
      <c r="Q3018" s="11" t="e">
        <f>VLOOKUP(F3018,'BASE CONTATOS'!C:D,2,0)</f>
        <v>#N/A</v>
      </c>
    </row>
    <row r="3019" spans="2:17" hidden="1" x14ac:dyDescent="0.3">
      <c r="B3019">
        <f>CSV!M3018</f>
        <v>0</v>
      </c>
      <c r="C3019">
        <f>CSV!O3018</f>
        <v>0</v>
      </c>
      <c r="D3019" s="6">
        <f>CSV!P3018</f>
        <v>0</v>
      </c>
      <c r="F3019">
        <f>CSV!K3018</f>
        <v>0</v>
      </c>
      <c r="G3019">
        <f>CSV!L3018</f>
        <v>0</v>
      </c>
      <c r="H3019" t="str">
        <f>IFERROR(VLOOKUP(G3019,Sheet3!B:C,2,0),"")</f>
        <v/>
      </c>
      <c r="I3019">
        <v>4</v>
      </c>
      <c r="K3019" t="e">
        <f>VLOOKUP(G3019,Sheet3!B:E,4,0)</f>
        <v>#N/A</v>
      </c>
      <c r="O3019" s="10" t="e">
        <f t="shared" si="47"/>
        <v>#N/A</v>
      </c>
      <c r="P3019" s="11" t="e">
        <f>VLOOKUP(C3019,DE_PARA!H:I,2,0)</f>
        <v>#N/A</v>
      </c>
      <c r="Q3019" s="11" t="e">
        <f>VLOOKUP(F3019,'BASE CONTATOS'!C:D,2,0)</f>
        <v>#N/A</v>
      </c>
    </row>
    <row r="3020" spans="2:17" hidden="1" x14ac:dyDescent="0.3">
      <c r="B3020">
        <f>CSV!M3019</f>
        <v>0</v>
      </c>
      <c r="C3020">
        <f>CSV!O3019</f>
        <v>0</v>
      </c>
      <c r="D3020" s="6">
        <f>CSV!P3019</f>
        <v>0</v>
      </c>
      <c r="F3020">
        <f>CSV!K3019</f>
        <v>0</v>
      </c>
      <c r="G3020">
        <f>CSV!L3019</f>
        <v>0</v>
      </c>
      <c r="H3020" t="str">
        <f>IFERROR(VLOOKUP(G3020,Sheet3!B:C,2,0),"")</f>
        <v/>
      </c>
      <c r="I3020">
        <v>7</v>
      </c>
      <c r="K3020" t="e">
        <f>VLOOKUP(G3020,Sheet3!B:E,4,0)</f>
        <v>#N/A</v>
      </c>
      <c r="O3020" s="10" t="e">
        <f t="shared" si="47"/>
        <v>#N/A</v>
      </c>
      <c r="P3020" s="11" t="e">
        <f>VLOOKUP(C3020,DE_PARA!H:I,2,0)</f>
        <v>#N/A</v>
      </c>
      <c r="Q3020" s="11" t="e">
        <f>VLOOKUP(F3020,'BASE CONTATOS'!C:D,2,0)</f>
        <v>#N/A</v>
      </c>
    </row>
    <row r="3021" spans="2:17" hidden="1" x14ac:dyDescent="0.3">
      <c r="B3021">
        <f>CSV!M3020</f>
        <v>0</v>
      </c>
      <c r="C3021">
        <f>CSV!O3020</f>
        <v>0</v>
      </c>
      <c r="D3021" s="6">
        <f>CSV!P3020</f>
        <v>0</v>
      </c>
      <c r="F3021">
        <f>CSV!K3020</f>
        <v>0</v>
      </c>
      <c r="G3021">
        <f>CSV!L3020</f>
        <v>0</v>
      </c>
      <c r="H3021" t="str">
        <f>IFERROR(VLOOKUP(G3021,Sheet3!B:C,2,0),"")</f>
        <v/>
      </c>
      <c r="I3021">
        <v>2</v>
      </c>
      <c r="K3021" t="e">
        <f>VLOOKUP(G3021,Sheet3!B:E,4,0)</f>
        <v>#N/A</v>
      </c>
      <c r="O3021" s="10" t="e">
        <f t="shared" si="47"/>
        <v>#N/A</v>
      </c>
      <c r="P3021" s="11" t="e">
        <f>VLOOKUP(C3021,DE_PARA!H:I,2,0)</f>
        <v>#N/A</v>
      </c>
      <c r="Q3021" s="11" t="e">
        <f>VLOOKUP(F3021,'BASE CONTATOS'!C:D,2,0)</f>
        <v>#N/A</v>
      </c>
    </row>
    <row r="3022" spans="2:17" hidden="1" x14ac:dyDescent="0.3">
      <c r="B3022">
        <f>CSV!M3021</f>
        <v>0</v>
      </c>
      <c r="C3022">
        <f>CSV!O3021</f>
        <v>0</v>
      </c>
      <c r="D3022" s="6">
        <f>CSV!P3021</f>
        <v>0</v>
      </c>
      <c r="F3022">
        <f>CSV!K3021</f>
        <v>0</v>
      </c>
      <c r="G3022">
        <f>CSV!L3021</f>
        <v>0</v>
      </c>
      <c r="H3022" t="str">
        <f>IFERROR(VLOOKUP(G3022,Sheet3!B:C,2,0),"")</f>
        <v/>
      </c>
      <c r="I3022">
        <v>3</v>
      </c>
      <c r="K3022" t="e">
        <f>VLOOKUP(G3022,Sheet3!B:E,4,0)</f>
        <v>#N/A</v>
      </c>
      <c r="O3022" s="10" t="e">
        <f t="shared" si="47"/>
        <v>#N/A</v>
      </c>
      <c r="P3022" s="11" t="e">
        <f>VLOOKUP(C3022,DE_PARA!H:I,2,0)</f>
        <v>#N/A</v>
      </c>
      <c r="Q3022" s="11" t="e">
        <f>VLOOKUP(F3022,'BASE CONTATOS'!C:D,2,0)</f>
        <v>#N/A</v>
      </c>
    </row>
    <row r="3023" spans="2:17" hidden="1" x14ac:dyDescent="0.3">
      <c r="B3023">
        <f>CSV!M3022</f>
        <v>0</v>
      </c>
      <c r="C3023">
        <f>CSV!O3022</f>
        <v>0</v>
      </c>
      <c r="D3023" s="6">
        <f>CSV!P3022</f>
        <v>0</v>
      </c>
      <c r="F3023">
        <f>CSV!K3022</f>
        <v>0</v>
      </c>
      <c r="G3023">
        <f>CSV!L3022</f>
        <v>0</v>
      </c>
      <c r="H3023" t="str">
        <f>IFERROR(VLOOKUP(G3023,Sheet3!B:C,2,0),"")</f>
        <v/>
      </c>
      <c r="I3023">
        <v>1</v>
      </c>
      <c r="K3023" t="e">
        <f>VLOOKUP(G3023,Sheet3!B:E,4,0)</f>
        <v>#N/A</v>
      </c>
      <c r="O3023" s="10" t="e">
        <f t="shared" si="47"/>
        <v>#N/A</v>
      </c>
      <c r="P3023" s="11" t="e">
        <f>VLOOKUP(C3023,DE_PARA!H:I,2,0)</f>
        <v>#N/A</v>
      </c>
      <c r="Q3023" s="11" t="e">
        <f>VLOOKUP(F3023,'BASE CONTATOS'!C:D,2,0)</f>
        <v>#N/A</v>
      </c>
    </row>
    <row r="3024" spans="2:17" hidden="1" x14ac:dyDescent="0.3">
      <c r="B3024">
        <f>CSV!M3023</f>
        <v>0</v>
      </c>
      <c r="C3024">
        <f>CSV!O3023</f>
        <v>0</v>
      </c>
      <c r="D3024" s="6">
        <f>CSV!P3023</f>
        <v>0</v>
      </c>
      <c r="F3024">
        <f>CSV!K3023</f>
        <v>0</v>
      </c>
      <c r="G3024">
        <f>CSV!L3023</f>
        <v>0</v>
      </c>
      <c r="H3024" t="str">
        <f>IFERROR(VLOOKUP(G3024,Sheet3!B:C,2,0),"")</f>
        <v/>
      </c>
      <c r="I3024">
        <v>2</v>
      </c>
      <c r="K3024" t="e">
        <f>VLOOKUP(G3024,Sheet3!B:E,4,0)</f>
        <v>#N/A</v>
      </c>
      <c r="O3024" s="10" t="e">
        <f t="shared" si="47"/>
        <v>#N/A</v>
      </c>
      <c r="P3024" s="11" t="e">
        <f>VLOOKUP(C3024,DE_PARA!H:I,2,0)</f>
        <v>#N/A</v>
      </c>
      <c r="Q3024" s="11" t="e">
        <f>VLOOKUP(F3024,'BASE CONTATOS'!C:D,2,0)</f>
        <v>#N/A</v>
      </c>
    </row>
    <row r="3025" spans="2:17" hidden="1" x14ac:dyDescent="0.3">
      <c r="B3025">
        <f>CSV!M3024</f>
        <v>0</v>
      </c>
      <c r="C3025">
        <f>CSV!O3024</f>
        <v>0</v>
      </c>
      <c r="D3025" s="6">
        <f>CSV!P3024</f>
        <v>0</v>
      </c>
      <c r="F3025">
        <f>CSV!K3024</f>
        <v>0</v>
      </c>
      <c r="G3025">
        <f>CSV!L3024</f>
        <v>0</v>
      </c>
      <c r="H3025" t="str">
        <f>IFERROR(VLOOKUP(G3025,Sheet3!B:C,2,0),"")</f>
        <v/>
      </c>
      <c r="I3025">
        <v>6</v>
      </c>
      <c r="K3025" t="e">
        <f>VLOOKUP(G3025,Sheet3!B:E,4,0)</f>
        <v>#N/A</v>
      </c>
      <c r="O3025" s="10" t="e">
        <f t="shared" si="47"/>
        <v>#N/A</v>
      </c>
      <c r="P3025" s="11" t="e">
        <f>VLOOKUP(C3025,DE_PARA!H:I,2,0)</f>
        <v>#N/A</v>
      </c>
      <c r="Q3025" s="11" t="e">
        <f>VLOOKUP(F3025,'BASE CONTATOS'!C:D,2,0)</f>
        <v>#N/A</v>
      </c>
    </row>
    <row r="3026" spans="2:17" hidden="1" x14ac:dyDescent="0.3">
      <c r="B3026">
        <f>CSV!M3025</f>
        <v>0</v>
      </c>
      <c r="C3026">
        <f>CSV!O3025</f>
        <v>0</v>
      </c>
      <c r="D3026" s="6">
        <f>CSV!P3025</f>
        <v>0</v>
      </c>
      <c r="F3026">
        <f>CSV!K3025</f>
        <v>0</v>
      </c>
      <c r="G3026">
        <f>CSV!L3025</f>
        <v>0</v>
      </c>
      <c r="H3026" t="str">
        <f>IFERROR(VLOOKUP(G3026,Sheet3!B:C,2,0),"")</f>
        <v/>
      </c>
      <c r="I3026">
        <v>3</v>
      </c>
      <c r="K3026" t="e">
        <f>VLOOKUP(G3026,Sheet3!B:E,4,0)</f>
        <v>#N/A</v>
      </c>
      <c r="O3026" s="10" t="e">
        <f t="shared" si="47"/>
        <v>#N/A</v>
      </c>
      <c r="P3026" s="11" t="e">
        <f>VLOOKUP(C3026,DE_PARA!H:I,2,0)</f>
        <v>#N/A</v>
      </c>
      <c r="Q3026" s="11" t="e">
        <f>VLOOKUP(F3026,'BASE CONTATOS'!C:D,2,0)</f>
        <v>#N/A</v>
      </c>
    </row>
    <row r="3027" spans="2:17" hidden="1" x14ac:dyDescent="0.3">
      <c r="B3027">
        <f>CSV!M3026</f>
        <v>0</v>
      </c>
      <c r="C3027">
        <f>CSV!O3026</f>
        <v>0</v>
      </c>
      <c r="D3027" s="6">
        <f>CSV!P3026</f>
        <v>0</v>
      </c>
      <c r="F3027">
        <f>CSV!K3026</f>
        <v>0</v>
      </c>
      <c r="G3027">
        <f>CSV!L3026</f>
        <v>0</v>
      </c>
      <c r="H3027" t="str">
        <f>IFERROR(VLOOKUP(G3027,Sheet3!B:C,2,0),"")</f>
        <v/>
      </c>
      <c r="I3027">
        <v>1</v>
      </c>
      <c r="K3027" t="e">
        <f>VLOOKUP(G3027,Sheet3!B:E,4,0)</f>
        <v>#N/A</v>
      </c>
      <c r="O3027" s="10" t="e">
        <f t="shared" si="47"/>
        <v>#N/A</v>
      </c>
      <c r="P3027" s="11" t="e">
        <f>VLOOKUP(C3027,DE_PARA!H:I,2,0)</f>
        <v>#N/A</v>
      </c>
      <c r="Q3027" s="11" t="e">
        <f>VLOOKUP(F3027,'BASE CONTATOS'!C:D,2,0)</f>
        <v>#N/A</v>
      </c>
    </row>
    <row r="3028" spans="2:17" hidden="1" x14ac:dyDescent="0.3">
      <c r="B3028">
        <f>CSV!M3027</f>
        <v>0</v>
      </c>
      <c r="C3028">
        <f>CSV!O3027</f>
        <v>0</v>
      </c>
      <c r="D3028" s="6">
        <f>CSV!P3027</f>
        <v>0</v>
      </c>
      <c r="F3028">
        <f>CSV!K3027</f>
        <v>0</v>
      </c>
      <c r="G3028">
        <f>CSV!L3027</f>
        <v>0</v>
      </c>
      <c r="H3028" t="str">
        <f>IFERROR(VLOOKUP(G3028,Sheet3!B:C,2,0),"")</f>
        <v/>
      </c>
      <c r="I3028">
        <v>8</v>
      </c>
      <c r="K3028" t="e">
        <f>VLOOKUP(G3028,Sheet3!B:E,4,0)</f>
        <v>#N/A</v>
      </c>
      <c r="O3028" s="10" t="e">
        <f t="shared" si="47"/>
        <v>#N/A</v>
      </c>
      <c r="P3028" s="11" t="e">
        <f>VLOOKUP(C3028,DE_PARA!H:I,2,0)</f>
        <v>#N/A</v>
      </c>
      <c r="Q3028" s="11" t="e">
        <f>VLOOKUP(F3028,'BASE CONTATOS'!C:D,2,0)</f>
        <v>#N/A</v>
      </c>
    </row>
    <row r="3029" spans="2:17" hidden="1" x14ac:dyDescent="0.3">
      <c r="B3029">
        <f>CSV!M3028</f>
        <v>0</v>
      </c>
      <c r="C3029">
        <f>CSV!O3028</f>
        <v>0</v>
      </c>
      <c r="D3029" s="6">
        <f>CSV!P3028</f>
        <v>0</v>
      </c>
      <c r="F3029">
        <f>CSV!K3028</f>
        <v>0</v>
      </c>
      <c r="G3029">
        <f>CSV!L3028</f>
        <v>0</v>
      </c>
      <c r="H3029" t="str">
        <f>IFERROR(VLOOKUP(G3029,Sheet3!B:C,2,0),"")</f>
        <v/>
      </c>
      <c r="I3029">
        <v>9</v>
      </c>
      <c r="K3029" t="e">
        <f>VLOOKUP(G3029,Sheet3!B:E,4,0)</f>
        <v>#N/A</v>
      </c>
      <c r="O3029" s="10" t="e">
        <f t="shared" si="47"/>
        <v>#N/A</v>
      </c>
      <c r="P3029" s="11" t="e">
        <f>VLOOKUP(C3029,DE_PARA!H:I,2,0)</f>
        <v>#N/A</v>
      </c>
      <c r="Q3029" s="11" t="e">
        <f>VLOOKUP(F3029,'BASE CONTATOS'!C:D,2,0)</f>
        <v>#N/A</v>
      </c>
    </row>
    <row r="3030" spans="2:17" hidden="1" x14ac:dyDescent="0.3">
      <c r="B3030">
        <f>CSV!M3029</f>
        <v>0</v>
      </c>
      <c r="C3030">
        <f>CSV!O3029</f>
        <v>0</v>
      </c>
      <c r="D3030" s="6">
        <f>CSV!P3029</f>
        <v>0</v>
      </c>
      <c r="F3030">
        <f>CSV!K3029</f>
        <v>0</v>
      </c>
      <c r="G3030">
        <f>CSV!L3029</f>
        <v>0</v>
      </c>
      <c r="H3030" t="str">
        <f>IFERROR(VLOOKUP(G3030,Sheet3!B:C,2,0),"")</f>
        <v/>
      </c>
      <c r="I3030">
        <v>9</v>
      </c>
      <c r="K3030" t="e">
        <f>VLOOKUP(G3030,Sheet3!B:E,4,0)</f>
        <v>#N/A</v>
      </c>
      <c r="O3030" s="10" t="e">
        <f t="shared" si="47"/>
        <v>#N/A</v>
      </c>
      <c r="P3030" s="11" t="e">
        <f>VLOOKUP(C3030,DE_PARA!H:I,2,0)</f>
        <v>#N/A</v>
      </c>
      <c r="Q3030" s="11" t="e">
        <f>VLOOKUP(F3030,'BASE CONTATOS'!C:D,2,0)</f>
        <v>#N/A</v>
      </c>
    </row>
  </sheetData>
  <autoFilter ref="B1:K3030" xr:uid="{DA2BC564-3D7A-40CA-9EFD-A834F70B8276}">
    <filterColumn colId="0">
      <filters>
        <filter val="2019"/>
      </filters>
    </filterColumn>
  </autoFilter>
  <sortState xmlns:xlrd2="http://schemas.microsoft.com/office/spreadsheetml/2017/richdata2" ref="B2:L473">
    <sortCondition ref="B2:B473"/>
    <sortCondition ref="C2:C473"/>
    <sortCondition ref="D2:D473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33908-F270-4682-BFD6-9CDDBAE94883}">
  <sheetPr codeName="Sheet5"/>
  <dimension ref="A1:L174"/>
  <sheetViews>
    <sheetView workbookViewId="0">
      <selection activeCell="A2" sqref="A2"/>
    </sheetView>
  </sheetViews>
  <sheetFormatPr defaultRowHeight="14.4" x14ac:dyDescent="0.3"/>
  <cols>
    <col min="4" max="4" width="49.44140625" bestFit="1" customWidth="1"/>
  </cols>
  <sheetData>
    <row r="1" spans="1:12" x14ac:dyDescent="0.3">
      <c r="E1" t="s">
        <v>75</v>
      </c>
      <c r="F1" t="s">
        <v>76</v>
      </c>
      <c r="G1" t="s">
        <v>77</v>
      </c>
      <c r="L1" t="s">
        <v>89</v>
      </c>
    </row>
    <row r="2" spans="1:12" x14ac:dyDescent="0.3">
      <c r="A2" t="str">
        <f>IF(DE_PARA!$B$2=ESTOQUE!C2,RANK(G2,$G$2:$G$173),"")</f>
        <v/>
      </c>
      <c r="B2">
        <v>2019</v>
      </c>
      <c r="C2">
        <v>1</v>
      </c>
      <c r="D2" t="s">
        <v>88</v>
      </c>
      <c r="E2">
        <f>ROUNDUP((SUMIFS(BASE_DADOS!I:I,BASE_DADOS!B:B,ESTOQUE!B2,BASE_DADOS!C:C,ESTOQUE!C2,BASE_DADOS!H:H,ESTOQUE!D2)*1.8),0)</f>
        <v>8</v>
      </c>
      <c r="F2">
        <f>SUMIFS(BASE_DADOS!I:I,BASE_DADOS!B:B,ESTOQUE!B2,BASE_DADOS!C:C,ESTOQUE!C2,BASE_DADOS!H:H,ESTOQUE!D2)</f>
        <v>4</v>
      </c>
      <c r="G2" s="5" t="str">
        <f>IF((E2-F2)&lt;=2,(E2-F2)+J2,"")</f>
        <v/>
      </c>
      <c r="J2" s="5">
        <v>1.0000000000000001E-9</v>
      </c>
    </row>
    <row r="3" spans="1:12" x14ac:dyDescent="0.3">
      <c r="A3" t="str">
        <f>IF(DE_PARA!$B$2=ESTOQUE!C3,RANK(G3,$G$2:$G$173),"")</f>
        <v/>
      </c>
      <c r="B3">
        <v>2019</v>
      </c>
      <c r="C3">
        <v>1</v>
      </c>
      <c r="D3" t="s">
        <v>36</v>
      </c>
      <c r="E3">
        <f>ROUNDUP((SUMIFS(BASE_DADOS!I:I,BASE_DADOS!B:B,ESTOQUE!B3,BASE_DADOS!C:C,ESTOQUE!C3,BASE_DADOS!H:H,ESTOQUE!D3)*1.8),0)</f>
        <v>24</v>
      </c>
      <c r="F3">
        <f>SUMIFS(BASE_DADOS!I:I,BASE_DADOS!B:B,ESTOQUE!B3,BASE_DADOS!C:C,ESTOQUE!C3,BASE_DADOS!H:H,ESTOQUE!D3)</f>
        <v>13</v>
      </c>
      <c r="G3" t="str">
        <f t="shared" ref="G3:G66" si="0">IF((E3-F3)&lt;=2,(E3-F3)+J3,"")</f>
        <v/>
      </c>
      <c r="J3" s="5">
        <f>J2+0.0000001%</f>
        <v>1.9999999999999997E-9</v>
      </c>
    </row>
    <row r="4" spans="1:12" x14ac:dyDescent="0.3">
      <c r="A4" t="str">
        <f>IF(DE_PARA!$B$2=ESTOQUE!C4,RANK(G4,$G$2:$G$173),"")</f>
        <v/>
      </c>
      <c r="B4">
        <v>2019</v>
      </c>
      <c r="C4">
        <v>1</v>
      </c>
      <c r="D4" t="s">
        <v>33</v>
      </c>
      <c r="E4">
        <f>ROUNDUP((SUMIFS(BASE_DADOS!I:I,BASE_DADOS!B:B,ESTOQUE!B4,BASE_DADOS!C:C,ESTOQUE!C4,BASE_DADOS!H:H,ESTOQUE!D4)*1.8),0)</f>
        <v>26</v>
      </c>
      <c r="F4">
        <f>SUMIFS(BASE_DADOS!I:I,BASE_DADOS!B:B,ESTOQUE!B4,BASE_DADOS!C:C,ESTOQUE!C4,BASE_DADOS!H:H,ESTOQUE!D4)</f>
        <v>14</v>
      </c>
      <c r="G4" t="str">
        <f t="shared" si="0"/>
        <v/>
      </c>
      <c r="J4">
        <f t="shared" ref="J4:J67" si="1">J3+0.0000001%</f>
        <v>2.9999999999999996E-9</v>
      </c>
    </row>
    <row r="5" spans="1:12" x14ac:dyDescent="0.3">
      <c r="A5" t="str">
        <f>IF(DE_PARA!$B$2=ESTOQUE!C5,RANK(G5,$G$2:$G$173),"")</f>
        <v/>
      </c>
      <c r="B5">
        <v>2019</v>
      </c>
      <c r="C5">
        <v>1</v>
      </c>
      <c r="D5" t="s">
        <v>936</v>
      </c>
      <c r="E5">
        <f>ROUNDUP((SUMIFS(BASE_DADOS!I:I,BASE_DADOS!B:B,ESTOQUE!B5,BASE_DADOS!C:C,ESTOQUE!C5,BASE_DADOS!H:H,ESTOQUE!D5)*1.8),0)</f>
        <v>18</v>
      </c>
      <c r="F5">
        <f>SUMIFS(BASE_DADOS!I:I,BASE_DADOS!B:B,ESTOQUE!B5,BASE_DADOS!C:C,ESTOQUE!C5,BASE_DADOS!H:H,ESTOQUE!D5)</f>
        <v>10</v>
      </c>
      <c r="G5" t="str">
        <f t="shared" si="0"/>
        <v/>
      </c>
      <c r="J5">
        <f t="shared" si="1"/>
        <v>3.9999999999999994E-9</v>
      </c>
    </row>
    <row r="6" spans="1:12" x14ac:dyDescent="0.3">
      <c r="A6" t="str">
        <f>IF(DE_PARA!$B$2=ESTOQUE!C6,RANK(G6,$G$2:$G$173),"")</f>
        <v/>
      </c>
      <c r="B6">
        <v>2019</v>
      </c>
      <c r="C6">
        <v>1</v>
      </c>
      <c r="D6" t="s">
        <v>938</v>
      </c>
      <c r="E6">
        <f>ROUNDUP((SUMIFS(BASE_DADOS!I:I,BASE_DADOS!B:B,ESTOQUE!B6,BASE_DADOS!C:C,ESTOQUE!C6,BASE_DADOS!H:H,ESTOQUE!D6)*1.8),0)</f>
        <v>18</v>
      </c>
      <c r="F6">
        <f>SUMIFS(BASE_DADOS!I:I,BASE_DADOS!B:B,ESTOQUE!B6,BASE_DADOS!C:C,ESTOQUE!C6,BASE_DADOS!H:H,ESTOQUE!D6)</f>
        <v>10</v>
      </c>
      <c r="G6" t="str">
        <f t="shared" si="0"/>
        <v/>
      </c>
      <c r="J6">
        <f t="shared" si="1"/>
        <v>4.9999999999999993E-9</v>
      </c>
    </row>
    <row r="7" spans="1:12" x14ac:dyDescent="0.3">
      <c r="A7" t="str">
        <f>IF(DE_PARA!$B$2=ESTOQUE!C7,RANK(G7,$G$2:$G$173),"")</f>
        <v/>
      </c>
      <c r="B7">
        <v>2019</v>
      </c>
      <c r="C7">
        <v>1</v>
      </c>
      <c r="D7" t="s">
        <v>940</v>
      </c>
      <c r="E7">
        <f>ROUNDUP((SUMIFS(BASE_DADOS!I:I,BASE_DADOS!B:B,ESTOQUE!B7,BASE_DADOS!C:C,ESTOQUE!C7,BASE_DADOS!H:H,ESTOQUE!D7)*1.8),0)</f>
        <v>17</v>
      </c>
      <c r="F7">
        <f>SUMIFS(BASE_DADOS!I:I,BASE_DADOS!B:B,ESTOQUE!B7,BASE_DADOS!C:C,ESTOQUE!C7,BASE_DADOS!H:H,ESTOQUE!D7)</f>
        <v>9</v>
      </c>
      <c r="G7" t="str">
        <f t="shared" si="0"/>
        <v/>
      </c>
      <c r="J7">
        <f t="shared" si="1"/>
        <v>5.9999999999999991E-9</v>
      </c>
    </row>
    <row r="8" spans="1:12" x14ac:dyDescent="0.3">
      <c r="A8" t="str">
        <f>IF(DE_PARA!$B$2=ESTOQUE!C8,RANK(G8,$G$2:$G$173),"")</f>
        <v/>
      </c>
      <c r="B8">
        <v>2019</v>
      </c>
      <c r="C8">
        <v>2</v>
      </c>
      <c r="D8" t="s">
        <v>33</v>
      </c>
      <c r="E8">
        <f>ROUNDUP((SUMIFS(BASE_DADOS!I:I,BASE_DADOS!B:B,ESTOQUE!B8,BASE_DADOS!C:C,ESTOQUE!C8,BASE_DADOS!H:H,ESTOQUE!D8)*1.8),0)</f>
        <v>24</v>
      </c>
      <c r="F8">
        <f>SUMIFS(BASE_DADOS!I:I,BASE_DADOS!B:B,ESTOQUE!B8,BASE_DADOS!C:C,ESTOQUE!C8,BASE_DADOS!H:H,ESTOQUE!D8)</f>
        <v>13</v>
      </c>
      <c r="G8" t="str">
        <f t="shared" si="0"/>
        <v/>
      </c>
      <c r="J8">
        <f t="shared" si="1"/>
        <v>6.999999999999999E-9</v>
      </c>
    </row>
    <row r="9" spans="1:12" x14ac:dyDescent="0.3">
      <c r="A9" t="str">
        <f>IF(DE_PARA!$B$2=ESTOQUE!C9,RANK(G9,$G$2:$G$173),"")</f>
        <v/>
      </c>
      <c r="B9">
        <v>2019</v>
      </c>
      <c r="C9">
        <v>2</v>
      </c>
      <c r="D9" t="s">
        <v>942</v>
      </c>
      <c r="E9">
        <f>ROUNDUP((SUMIFS(BASE_DADOS!I:I,BASE_DADOS!B:B,ESTOQUE!B9,BASE_DADOS!C:C,ESTOQUE!C9,BASE_DADOS!H:H,ESTOQUE!D9)*1.8),0)</f>
        <v>24</v>
      </c>
      <c r="F9">
        <f>SUMIFS(BASE_DADOS!I:I,BASE_DADOS!B:B,ESTOQUE!B9,BASE_DADOS!C:C,ESTOQUE!C9,BASE_DADOS!H:H,ESTOQUE!D9)</f>
        <v>13</v>
      </c>
      <c r="G9" t="str">
        <f t="shared" si="0"/>
        <v/>
      </c>
      <c r="J9">
        <f t="shared" si="1"/>
        <v>7.9999999999999988E-9</v>
      </c>
    </row>
    <row r="10" spans="1:12" x14ac:dyDescent="0.3">
      <c r="A10" t="str">
        <f>IF(DE_PARA!$B$2=ESTOQUE!C10,RANK(G10,$G$2:$G$173),"")</f>
        <v/>
      </c>
      <c r="B10">
        <v>2019</v>
      </c>
      <c r="C10">
        <v>2</v>
      </c>
      <c r="D10" t="s">
        <v>88</v>
      </c>
      <c r="E10">
        <f>ROUNDUP((SUMIFS(BASE_DADOS!I:I,BASE_DADOS!B:B,ESTOQUE!B10,BASE_DADOS!C:C,ESTOQUE!C10,BASE_DADOS!H:H,ESTOQUE!D10)*1.8),0)</f>
        <v>17</v>
      </c>
      <c r="F10">
        <f>SUMIFS(BASE_DADOS!I:I,BASE_DADOS!B:B,ESTOQUE!B10,BASE_DADOS!C:C,ESTOQUE!C10,BASE_DADOS!H:H,ESTOQUE!D10)</f>
        <v>9</v>
      </c>
      <c r="G10" t="str">
        <f t="shared" si="0"/>
        <v/>
      </c>
      <c r="J10">
        <f t="shared" si="1"/>
        <v>8.9999999999999979E-9</v>
      </c>
    </row>
    <row r="11" spans="1:12" x14ac:dyDescent="0.3">
      <c r="A11" t="str">
        <f>IF(DE_PARA!$B$2=ESTOQUE!C11,RANK(G11,$G$2:$G$173),"")</f>
        <v/>
      </c>
      <c r="B11">
        <v>2019</v>
      </c>
      <c r="C11">
        <v>2</v>
      </c>
      <c r="D11" t="s">
        <v>936</v>
      </c>
      <c r="E11">
        <f>ROUNDUP((SUMIFS(BASE_DADOS!I:I,BASE_DADOS!B:B,ESTOQUE!B11,BASE_DADOS!C:C,ESTOQUE!C11,BASE_DADOS!H:H,ESTOQUE!D11)*1.8),0)</f>
        <v>44</v>
      </c>
      <c r="F11">
        <f>SUMIFS(BASE_DADOS!I:I,BASE_DADOS!B:B,ESTOQUE!B11,BASE_DADOS!C:C,ESTOQUE!C11,BASE_DADOS!H:H,ESTOQUE!D11)</f>
        <v>24</v>
      </c>
      <c r="G11" t="str">
        <f t="shared" si="0"/>
        <v/>
      </c>
      <c r="J11">
        <f t="shared" si="1"/>
        <v>9.9999999999999969E-9</v>
      </c>
    </row>
    <row r="12" spans="1:12" x14ac:dyDescent="0.3">
      <c r="A12" t="str">
        <f>IF(DE_PARA!$B$2=ESTOQUE!C12,RANK(G12,$G$2:$G$173),"")</f>
        <v/>
      </c>
      <c r="B12">
        <v>2019</v>
      </c>
      <c r="C12">
        <v>2</v>
      </c>
      <c r="D12" t="s">
        <v>940</v>
      </c>
      <c r="E12">
        <f>ROUNDUP((SUMIFS(BASE_DADOS!I:I,BASE_DADOS!B:B,ESTOQUE!B12,BASE_DADOS!C:C,ESTOQUE!C12,BASE_DADOS!H:H,ESTOQUE!D12)*1.8),0)</f>
        <v>18</v>
      </c>
      <c r="F12">
        <f>SUMIFS(BASE_DADOS!I:I,BASE_DADOS!B:B,ESTOQUE!B12,BASE_DADOS!C:C,ESTOQUE!C12,BASE_DADOS!H:H,ESTOQUE!D12)</f>
        <v>10</v>
      </c>
      <c r="G12" t="str">
        <f t="shared" si="0"/>
        <v/>
      </c>
      <c r="J12">
        <f t="shared" si="1"/>
        <v>1.0999999999999996E-8</v>
      </c>
    </row>
    <row r="13" spans="1:12" x14ac:dyDescent="0.3">
      <c r="A13" t="str">
        <f>IF(DE_PARA!$B$2=ESTOQUE!C13,RANK(G13,$G$2:$G$173),"")</f>
        <v/>
      </c>
      <c r="B13">
        <v>2019</v>
      </c>
      <c r="C13">
        <v>2</v>
      </c>
      <c r="D13" t="s">
        <v>35</v>
      </c>
      <c r="E13">
        <f>ROUNDUP((SUMIFS(BASE_DADOS!I:I,BASE_DADOS!B:B,ESTOQUE!B13,BASE_DADOS!C:C,ESTOQUE!C13,BASE_DADOS!H:H,ESTOQUE!D13)*1.8),0)</f>
        <v>13</v>
      </c>
      <c r="F13">
        <f>SUMIFS(BASE_DADOS!I:I,BASE_DADOS!B:B,ESTOQUE!B13,BASE_DADOS!C:C,ESTOQUE!C13,BASE_DADOS!H:H,ESTOQUE!D13)</f>
        <v>7</v>
      </c>
      <c r="G13" t="str">
        <f t="shared" si="0"/>
        <v/>
      </c>
      <c r="J13">
        <f t="shared" si="1"/>
        <v>1.1999999999999995E-8</v>
      </c>
    </row>
    <row r="14" spans="1:12" x14ac:dyDescent="0.3">
      <c r="A14" t="str">
        <f>IF(DE_PARA!$B$2=ESTOQUE!C14,RANK(G14,$G$2:$G$173),"")</f>
        <v/>
      </c>
      <c r="B14">
        <v>2019</v>
      </c>
      <c r="C14">
        <v>2</v>
      </c>
      <c r="D14" t="s">
        <v>938</v>
      </c>
      <c r="E14">
        <f>ROUNDUP((SUMIFS(BASE_DADOS!I:I,BASE_DADOS!B:B,ESTOQUE!B14,BASE_DADOS!C:C,ESTOQUE!C14,BASE_DADOS!H:H,ESTOQUE!D14)*1.8),0)</f>
        <v>22</v>
      </c>
      <c r="F14">
        <f>SUMIFS(BASE_DADOS!I:I,BASE_DADOS!B:B,ESTOQUE!B14,BASE_DADOS!C:C,ESTOQUE!C14,BASE_DADOS!H:H,ESTOQUE!D14)</f>
        <v>12</v>
      </c>
      <c r="G14" t="str">
        <f t="shared" si="0"/>
        <v/>
      </c>
      <c r="J14">
        <f t="shared" si="1"/>
        <v>1.2999999999999994E-8</v>
      </c>
    </row>
    <row r="15" spans="1:12" x14ac:dyDescent="0.3">
      <c r="A15" t="str">
        <f>IF(DE_PARA!$B$2=ESTOQUE!C15,RANK(G15,$G$2:$G$173),"")</f>
        <v/>
      </c>
      <c r="B15">
        <v>2019</v>
      </c>
      <c r="C15">
        <v>2</v>
      </c>
      <c r="D15" t="s">
        <v>36</v>
      </c>
      <c r="E15">
        <f>ROUNDUP((SUMIFS(BASE_DADOS!I:I,BASE_DADOS!B:B,ESTOQUE!B15,BASE_DADOS!C:C,ESTOQUE!C15,BASE_DADOS!H:H,ESTOQUE!D15)*1.8),0)</f>
        <v>8</v>
      </c>
      <c r="F15">
        <f>SUMIFS(BASE_DADOS!I:I,BASE_DADOS!B:B,ESTOQUE!B15,BASE_DADOS!C:C,ESTOQUE!C15,BASE_DADOS!H:H,ESTOQUE!D15)</f>
        <v>4</v>
      </c>
      <c r="G15" t="str">
        <f t="shared" si="0"/>
        <v/>
      </c>
      <c r="J15">
        <f t="shared" si="1"/>
        <v>1.3999999999999993E-8</v>
      </c>
    </row>
    <row r="16" spans="1:12" x14ac:dyDescent="0.3">
      <c r="A16" t="str">
        <f>IF(DE_PARA!$B$2=ESTOQUE!C16,RANK(G16,$G$2:$G$173),"")</f>
        <v/>
      </c>
      <c r="B16">
        <v>2019</v>
      </c>
      <c r="C16">
        <v>2</v>
      </c>
      <c r="D16" t="s">
        <v>34</v>
      </c>
      <c r="E16">
        <f>ROUNDUP((SUMIFS(BASE_DADOS!I:I,BASE_DADOS!B:B,ESTOQUE!B16,BASE_DADOS!C:C,ESTOQUE!C16,BASE_DADOS!H:H,ESTOQUE!D16)*1.8),0)</f>
        <v>4</v>
      </c>
      <c r="F16">
        <f>SUMIFS(BASE_DADOS!I:I,BASE_DADOS!B:B,ESTOQUE!B16,BASE_DADOS!C:C,ESTOQUE!C16,BASE_DADOS!H:H,ESTOQUE!D16)</f>
        <v>2</v>
      </c>
      <c r="G16">
        <f t="shared" si="0"/>
        <v>2.0000000149999999</v>
      </c>
      <c r="J16">
        <f t="shared" si="1"/>
        <v>1.4999999999999992E-8</v>
      </c>
    </row>
    <row r="17" spans="1:10" x14ac:dyDescent="0.3">
      <c r="A17" t="str">
        <f>IF(DE_PARA!$B$2=ESTOQUE!C17,RANK(G17,$G$2:$G$173),"")</f>
        <v/>
      </c>
      <c r="B17">
        <v>2019</v>
      </c>
      <c r="C17">
        <v>3</v>
      </c>
      <c r="D17" t="s">
        <v>36</v>
      </c>
      <c r="E17">
        <f>ROUNDUP((SUMIFS(BASE_DADOS!I:I,BASE_DADOS!B:B,ESTOQUE!B17,BASE_DADOS!C:C,ESTOQUE!C17,BASE_DADOS!H:H,ESTOQUE!D17)*1.8),0)</f>
        <v>29</v>
      </c>
      <c r="F17">
        <f>SUMIFS(BASE_DADOS!I:I,BASE_DADOS!B:B,ESTOQUE!B17,BASE_DADOS!C:C,ESTOQUE!C17,BASE_DADOS!H:H,ESTOQUE!D17)</f>
        <v>16</v>
      </c>
      <c r="G17" t="str">
        <f t="shared" si="0"/>
        <v/>
      </c>
      <c r="J17">
        <f t="shared" si="1"/>
        <v>1.5999999999999991E-8</v>
      </c>
    </row>
    <row r="18" spans="1:10" x14ac:dyDescent="0.3">
      <c r="A18" t="str">
        <f>IF(DE_PARA!$B$2=ESTOQUE!C18,RANK(G18,$G$2:$G$173),"")</f>
        <v/>
      </c>
      <c r="B18">
        <v>2019</v>
      </c>
      <c r="C18">
        <v>3</v>
      </c>
      <c r="D18" t="s">
        <v>936</v>
      </c>
      <c r="E18">
        <f>ROUNDUP((SUMIFS(BASE_DADOS!I:I,BASE_DADOS!B:B,ESTOQUE!B18,BASE_DADOS!C:C,ESTOQUE!C18,BASE_DADOS!H:H,ESTOQUE!D18)*1.8),0)</f>
        <v>38</v>
      </c>
      <c r="F18">
        <f>SUMIFS(BASE_DADOS!I:I,BASE_DADOS!B:B,ESTOQUE!B18,BASE_DADOS!C:C,ESTOQUE!C18,BASE_DADOS!H:H,ESTOQUE!D18)</f>
        <v>21</v>
      </c>
      <c r="G18" t="str">
        <f t="shared" si="0"/>
        <v/>
      </c>
      <c r="J18">
        <f t="shared" si="1"/>
        <v>1.699999999999999E-8</v>
      </c>
    </row>
    <row r="19" spans="1:10" x14ac:dyDescent="0.3">
      <c r="A19" t="str">
        <f>IF(DE_PARA!$B$2=ESTOQUE!C19,RANK(G19,$G$2:$G$173),"")</f>
        <v/>
      </c>
      <c r="B19">
        <v>2019</v>
      </c>
      <c r="C19">
        <v>3</v>
      </c>
      <c r="D19" t="s">
        <v>942</v>
      </c>
      <c r="E19">
        <f>ROUNDUP((SUMIFS(BASE_DADOS!I:I,BASE_DADOS!B:B,ESTOQUE!B19,BASE_DADOS!C:C,ESTOQUE!C19,BASE_DADOS!H:H,ESTOQUE!D19)*1.8),0)</f>
        <v>8</v>
      </c>
      <c r="F19">
        <f>SUMIFS(BASE_DADOS!I:I,BASE_DADOS!B:B,ESTOQUE!B19,BASE_DADOS!C:C,ESTOQUE!C19,BASE_DADOS!H:H,ESTOQUE!D19)</f>
        <v>4</v>
      </c>
      <c r="G19" t="str">
        <f t="shared" si="0"/>
        <v/>
      </c>
      <c r="J19">
        <f t="shared" si="1"/>
        <v>1.7999999999999989E-8</v>
      </c>
    </row>
    <row r="20" spans="1:10" x14ac:dyDescent="0.3">
      <c r="A20" t="str">
        <f>IF(DE_PARA!$B$2=ESTOQUE!C20,RANK(G20,$G$2:$G$173),"")</f>
        <v/>
      </c>
      <c r="B20">
        <v>2019</v>
      </c>
      <c r="C20">
        <v>3</v>
      </c>
      <c r="D20" t="s">
        <v>938</v>
      </c>
      <c r="E20">
        <f>ROUNDUP((SUMIFS(BASE_DADOS!I:I,BASE_DADOS!B:B,ESTOQUE!B20,BASE_DADOS!C:C,ESTOQUE!C20,BASE_DADOS!H:H,ESTOQUE!D20)*1.8),0)</f>
        <v>15</v>
      </c>
      <c r="F20">
        <f>SUMIFS(BASE_DADOS!I:I,BASE_DADOS!B:B,ESTOQUE!B20,BASE_DADOS!C:C,ESTOQUE!C20,BASE_DADOS!H:H,ESTOQUE!D20)</f>
        <v>8</v>
      </c>
      <c r="G20" t="str">
        <f t="shared" si="0"/>
        <v/>
      </c>
      <c r="J20">
        <f t="shared" si="1"/>
        <v>1.8999999999999988E-8</v>
      </c>
    </row>
    <row r="21" spans="1:10" x14ac:dyDescent="0.3">
      <c r="A21" t="str">
        <f>IF(DE_PARA!$B$2=ESTOQUE!C21,RANK(G21,$G$2:$G$173),"")</f>
        <v/>
      </c>
      <c r="B21">
        <v>2019</v>
      </c>
      <c r="C21">
        <v>3</v>
      </c>
      <c r="D21" t="s">
        <v>35</v>
      </c>
      <c r="E21">
        <f>ROUNDUP((SUMIFS(BASE_DADOS!I:I,BASE_DADOS!B:B,ESTOQUE!B21,BASE_DADOS!C:C,ESTOQUE!C21,BASE_DADOS!H:H,ESTOQUE!D21)*1.8),0)</f>
        <v>42</v>
      </c>
      <c r="F21">
        <f>SUMIFS(BASE_DADOS!I:I,BASE_DADOS!B:B,ESTOQUE!B21,BASE_DADOS!C:C,ESTOQUE!C21,BASE_DADOS!H:H,ESTOQUE!D21)</f>
        <v>23</v>
      </c>
      <c r="G21" t="str">
        <f t="shared" si="0"/>
        <v/>
      </c>
      <c r="J21">
        <f t="shared" si="1"/>
        <v>1.9999999999999987E-8</v>
      </c>
    </row>
    <row r="22" spans="1:10" x14ac:dyDescent="0.3">
      <c r="A22" t="str">
        <f>IF(DE_PARA!$B$2=ESTOQUE!C22,RANK(G22,$G$2:$G$173),"")</f>
        <v/>
      </c>
      <c r="B22">
        <v>2019</v>
      </c>
      <c r="C22">
        <v>3</v>
      </c>
      <c r="D22" t="s">
        <v>940</v>
      </c>
      <c r="E22">
        <f>ROUNDUP((SUMIFS(BASE_DADOS!I:I,BASE_DADOS!B:B,ESTOQUE!B22,BASE_DADOS!C:C,ESTOQUE!C22,BASE_DADOS!H:H,ESTOQUE!D22)*1.8),0)</f>
        <v>27</v>
      </c>
      <c r="F22">
        <f>SUMIFS(BASE_DADOS!I:I,BASE_DADOS!B:B,ESTOQUE!B22,BASE_DADOS!C:C,ESTOQUE!C22,BASE_DADOS!H:H,ESTOQUE!D22)</f>
        <v>15</v>
      </c>
      <c r="G22" t="str">
        <f t="shared" si="0"/>
        <v/>
      </c>
      <c r="J22">
        <f t="shared" si="1"/>
        <v>2.0999999999999986E-8</v>
      </c>
    </row>
    <row r="23" spans="1:10" x14ac:dyDescent="0.3">
      <c r="A23" t="str">
        <f>IF(DE_PARA!$B$2=ESTOQUE!C23,RANK(G23,$G$2:$G$173),"")</f>
        <v/>
      </c>
      <c r="B23">
        <v>2019</v>
      </c>
      <c r="C23">
        <v>3</v>
      </c>
      <c r="D23" t="s">
        <v>33</v>
      </c>
      <c r="E23">
        <f>ROUNDUP((SUMIFS(BASE_DADOS!I:I,BASE_DADOS!B:B,ESTOQUE!B23,BASE_DADOS!C:C,ESTOQUE!C23,BASE_DADOS!H:H,ESTOQUE!D23)*1.8),0)</f>
        <v>76</v>
      </c>
      <c r="F23">
        <f>SUMIFS(BASE_DADOS!I:I,BASE_DADOS!B:B,ESTOQUE!B23,BASE_DADOS!C:C,ESTOQUE!C23,BASE_DADOS!H:H,ESTOQUE!D23)</f>
        <v>42</v>
      </c>
      <c r="G23" t="str">
        <f t="shared" si="0"/>
        <v/>
      </c>
      <c r="J23">
        <f t="shared" si="1"/>
        <v>2.1999999999999985E-8</v>
      </c>
    </row>
    <row r="24" spans="1:10" x14ac:dyDescent="0.3">
      <c r="A24" t="str">
        <f>IF(DE_PARA!$B$2=ESTOQUE!C24,RANK(G24,$G$2:$G$173),"")</f>
        <v/>
      </c>
      <c r="B24">
        <v>2019</v>
      </c>
      <c r="C24">
        <v>3</v>
      </c>
      <c r="D24" t="s">
        <v>34</v>
      </c>
      <c r="E24">
        <f>ROUNDUP((SUMIFS(BASE_DADOS!I:I,BASE_DADOS!B:B,ESTOQUE!B24,BASE_DADOS!C:C,ESTOQUE!C24,BASE_DADOS!H:H,ESTOQUE!D24)*1.8),0)</f>
        <v>6</v>
      </c>
      <c r="F24">
        <f>SUMIFS(BASE_DADOS!I:I,BASE_DADOS!B:B,ESTOQUE!B24,BASE_DADOS!C:C,ESTOQUE!C24,BASE_DADOS!H:H,ESTOQUE!D24)</f>
        <v>3</v>
      </c>
      <c r="G24" t="str">
        <f t="shared" si="0"/>
        <v/>
      </c>
      <c r="J24">
        <f t="shared" si="1"/>
        <v>2.2999999999999984E-8</v>
      </c>
    </row>
    <row r="25" spans="1:10" x14ac:dyDescent="0.3">
      <c r="A25" t="str">
        <f>IF(DE_PARA!$B$2=ESTOQUE!C25,RANK(G25,$G$2:$G$173),"")</f>
        <v/>
      </c>
      <c r="B25">
        <v>2019</v>
      </c>
      <c r="C25">
        <v>3</v>
      </c>
      <c r="D25" t="s">
        <v>88</v>
      </c>
      <c r="E25">
        <f>ROUNDUP((SUMIFS(BASE_DADOS!I:I,BASE_DADOS!B:B,ESTOQUE!B25,BASE_DADOS!C:C,ESTOQUE!C25,BASE_DADOS!H:H,ESTOQUE!D25)*1.8),0)</f>
        <v>4</v>
      </c>
      <c r="F25">
        <f>SUMIFS(BASE_DADOS!I:I,BASE_DADOS!B:B,ESTOQUE!B25,BASE_DADOS!C:C,ESTOQUE!C25,BASE_DADOS!H:H,ESTOQUE!D25)</f>
        <v>2</v>
      </c>
      <c r="G25">
        <f t="shared" si="0"/>
        <v>2.0000000240000002</v>
      </c>
      <c r="J25">
        <f t="shared" si="1"/>
        <v>2.3999999999999983E-8</v>
      </c>
    </row>
    <row r="26" spans="1:10" x14ac:dyDescent="0.3">
      <c r="A26" t="str">
        <f>IF(DE_PARA!$B$2=ESTOQUE!C26,RANK(G26,$G$2:$G$173),"")</f>
        <v/>
      </c>
      <c r="B26">
        <v>2019</v>
      </c>
      <c r="C26">
        <v>4</v>
      </c>
      <c r="D26" t="s">
        <v>942</v>
      </c>
      <c r="E26">
        <f>ROUNDUP((SUMIFS(BASE_DADOS!I:I,BASE_DADOS!B:B,ESTOQUE!B26,BASE_DADOS!C:C,ESTOQUE!C26,BASE_DADOS!H:H,ESTOQUE!D26)*1.8),0)</f>
        <v>20</v>
      </c>
      <c r="F26">
        <f>SUMIFS(BASE_DADOS!I:I,BASE_DADOS!B:B,ESTOQUE!B26,BASE_DADOS!C:C,ESTOQUE!C26,BASE_DADOS!H:H,ESTOQUE!D26)</f>
        <v>11</v>
      </c>
      <c r="G26" t="str">
        <f t="shared" si="0"/>
        <v/>
      </c>
      <c r="J26">
        <f t="shared" si="1"/>
        <v>2.4999999999999982E-8</v>
      </c>
    </row>
    <row r="27" spans="1:10" x14ac:dyDescent="0.3">
      <c r="A27" t="str">
        <f>IF(DE_PARA!$B$2=ESTOQUE!C27,RANK(G27,$G$2:$G$173),"")</f>
        <v/>
      </c>
      <c r="B27">
        <v>2019</v>
      </c>
      <c r="C27">
        <v>4</v>
      </c>
      <c r="D27" t="s">
        <v>936</v>
      </c>
      <c r="E27">
        <f>ROUNDUP((SUMIFS(BASE_DADOS!I:I,BASE_DADOS!B:B,ESTOQUE!B27,BASE_DADOS!C:C,ESTOQUE!C27,BASE_DADOS!H:H,ESTOQUE!D27)*1.8),0)</f>
        <v>38</v>
      </c>
      <c r="F27">
        <f>SUMIFS(BASE_DADOS!I:I,BASE_DADOS!B:B,ESTOQUE!B27,BASE_DADOS!C:C,ESTOQUE!C27,BASE_DADOS!H:H,ESTOQUE!D27)</f>
        <v>21</v>
      </c>
      <c r="G27" t="str">
        <f t="shared" si="0"/>
        <v/>
      </c>
      <c r="J27">
        <f t="shared" si="1"/>
        <v>2.5999999999999981E-8</v>
      </c>
    </row>
    <row r="28" spans="1:10" x14ac:dyDescent="0.3">
      <c r="A28" t="str">
        <f>IF(DE_PARA!$B$2=ESTOQUE!C28,RANK(G28,$G$2:$G$173),"")</f>
        <v/>
      </c>
      <c r="B28">
        <v>2019</v>
      </c>
      <c r="C28">
        <v>4</v>
      </c>
      <c r="D28" t="s">
        <v>34</v>
      </c>
      <c r="E28">
        <f>ROUNDUP((SUMIFS(BASE_DADOS!I:I,BASE_DADOS!B:B,ESTOQUE!B28,BASE_DADOS!C:C,ESTOQUE!C28,BASE_DADOS!H:H,ESTOQUE!D28)*1.8),0)</f>
        <v>27</v>
      </c>
      <c r="F28">
        <f>SUMIFS(BASE_DADOS!I:I,BASE_DADOS!B:B,ESTOQUE!B28,BASE_DADOS!C:C,ESTOQUE!C28,BASE_DADOS!H:H,ESTOQUE!D28)</f>
        <v>15</v>
      </c>
      <c r="G28" t="str">
        <f t="shared" si="0"/>
        <v/>
      </c>
      <c r="J28">
        <f t="shared" si="1"/>
        <v>2.699999999999998E-8</v>
      </c>
    </row>
    <row r="29" spans="1:10" x14ac:dyDescent="0.3">
      <c r="A29" t="str">
        <f>IF(DE_PARA!$B$2=ESTOQUE!C29,RANK(G29,$G$2:$G$173),"")</f>
        <v/>
      </c>
      <c r="B29">
        <v>2019</v>
      </c>
      <c r="C29">
        <v>4</v>
      </c>
      <c r="D29" t="s">
        <v>36</v>
      </c>
      <c r="E29">
        <f>ROUNDUP((SUMIFS(BASE_DADOS!I:I,BASE_DADOS!B:B,ESTOQUE!B29,BASE_DADOS!C:C,ESTOQUE!C29,BASE_DADOS!H:H,ESTOQUE!D29)*1.8),0)</f>
        <v>27</v>
      </c>
      <c r="F29">
        <f>SUMIFS(BASE_DADOS!I:I,BASE_DADOS!B:B,ESTOQUE!B29,BASE_DADOS!C:C,ESTOQUE!C29,BASE_DADOS!H:H,ESTOQUE!D29)</f>
        <v>15</v>
      </c>
      <c r="G29" t="str">
        <f t="shared" si="0"/>
        <v/>
      </c>
      <c r="J29">
        <f t="shared" si="1"/>
        <v>2.7999999999999979E-8</v>
      </c>
    </row>
    <row r="30" spans="1:10" x14ac:dyDescent="0.3">
      <c r="A30" t="str">
        <f>IF(DE_PARA!$B$2=ESTOQUE!C30,RANK(G30,$G$2:$G$173),"")</f>
        <v/>
      </c>
      <c r="B30">
        <v>2019</v>
      </c>
      <c r="C30">
        <v>4</v>
      </c>
      <c r="D30" t="s">
        <v>88</v>
      </c>
      <c r="E30">
        <f>ROUNDUP((SUMIFS(BASE_DADOS!I:I,BASE_DADOS!B:B,ESTOQUE!B30,BASE_DADOS!C:C,ESTOQUE!C30,BASE_DADOS!H:H,ESTOQUE!D30)*1.8),0)</f>
        <v>17</v>
      </c>
      <c r="F30">
        <f>SUMIFS(BASE_DADOS!I:I,BASE_DADOS!B:B,ESTOQUE!B30,BASE_DADOS!C:C,ESTOQUE!C30,BASE_DADOS!H:H,ESTOQUE!D30)</f>
        <v>9</v>
      </c>
      <c r="G30" t="str">
        <f t="shared" si="0"/>
        <v/>
      </c>
      <c r="J30">
        <f t="shared" si="1"/>
        <v>2.8999999999999978E-8</v>
      </c>
    </row>
    <row r="31" spans="1:10" x14ac:dyDescent="0.3">
      <c r="A31" t="str">
        <f>IF(DE_PARA!$B$2=ESTOQUE!C31,RANK(G31,$G$2:$G$173),"")</f>
        <v/>
      </c>
      <c r="B31">
        <v>2019</v>
      </c>
      <c r="C31">
        <v>4</v>
      </c>
      <c r="D31" t="s">
        <v>35</v>
      </c>
      <c r="E31">
        <f>ROUNDUP((SUMIFS(BASE_DADOS!I:I,BASE_DADOS!B:B,ESTOQUE!B31,BASE_DADOS!C:C,ESTOQUE!C31,BASE_DADOS!H:H,ESTOQUE!D31)*1.8),0)</f>
        <v>11</v>
      </c>
      <c r="F31">
        <f>SUMIFS(BASE_DADOS!I:I,BASE_DADOS!B:B,ESTOQUE!B31,BASE_DADOS!C:C,ESTOQUE!C31,BASE_DADOS!H:H,ESTOQUE!D31)</f>
        <v>6</v>
      </c>
      <c r="G31" t="str">
        <f t="shared" si="0"/>
        <v/>
      </c>
      <c r="J31">
        <f t="shared" si="1"/>
        <v>2.9999999999999977E-8</v>
      </c>
    </row>
    <row r="32" spans="1:10" x14ac:dyDescent="0.3">
      <c r="A32" t="str">
        <f>IF(DE_PARA!$B$2=ESTOQUE!C32,RANK(G32,$G$2:$G$173),"")</f>
        <v/>
      </c>
      <c r="B32">
        <v>2019</v>
      </c>
      <c r="C32">
        <v>4</v>
      </c>
      <c r="D32" t="s">
        <v>940</v>
      </c>
      <c r="E32">
        <f>ROUNDUP((SUMIFS(BASE_DADOS!I:I,BASE_DADOS!B:B,ESTOQUE!B32,BASE_DADOS!C:C,ESTOQUE!C32,BASE_DADOS!H:H,ESTOQUE!D32)*1.8),0)</f>
        <v>42</v>
      </c>
      <c r="F32">
        <f>SUMIFS(BASE_DADOS!I:I,BASE_DADOS!B:B,ESTOQUE!B32,BASE_DADOS!C:C,ESTOQUE!C32,BASE_DADOS!H:H,ESTOQUE!D32)</f>
        <v>23</v>
      </c>
      <c r="G32" t="str">
        <f t="shared" si="0"/>
        <v/>
      </c>
      <c r="J32">
        <f t="shared" si="1"/>
        <v>3.099999999999998E-8</v>
      </c>
    </row>
    <row r="33" spans="1:10" x14ac:dyDescent="0.3">
      <c r="A33" t="str">
        <f>IF(DE_PARA!$B$2=ESTOQUE!C33,RANK(G33,$G$2:$G$173),"")</f>
        <v/>
      </c>
      <c r="B33">
        <v>2019</v>
      </c>
      <c r="C33">
        <v>4</v>
      </c>
      <c r="D33" t="s">
        <v>938</v>
      </c>
      <c r="E33">
        <f>ROUNDUP((SUMIFS(BASE_DADOS!I:I,BASE_DADOS!B:B,ESTOQUE!B33,BASE_DADOS!C:C,ESTOQUE!C33,BASE_DADOS!H:H,ESTOQUE!D33)*1.8),0)</f>
        <v>18</v>
      </c>
      <c r="F33">
        <f>SUMIFS(BASE_DADOS!I:I,BASE_DADOS!B:B,ESTOQUE!B33,BASE_DADOS!C:C,ESTOQUE!C33,BASE_DADOS!H:H,ESTOQUE!D33)</f>
        <v>10</v>
      </c>
      <c r="G33" t="str">
        <f t="shared" si="0"/>
        <v/>
      </c>
      <c r="J33">
        <f t="shared" si="1"/>
        <v>3.1999999999999982E-8</v>
      </c>
    </row>
    <row r="34" spans="1:10" x14ac:dyDescent="0.3">
      <c r="A34" t="str">
        <f>IF(DE_PARA!$B$2=ESTOQUE!C34,RANK(G34,$G$2:$G$173),"")</f>
        <v/>
      </c>
      <c r="B34">
        <v>2019</v>
      </c>
      <c r="C34">
        <v>4</v>
      </c>
      <c r="D34" t="s">
        <v>33</v>
      </c>
      <c r="E34">
        <f>ROUNDUP((SUMIFS(BASE_DADOS!I:I,BASE_DADOS!B:B,ESTOQUE!B34,BASE_DADOS!C:C,ESTOQUE!C34,BASE_DADOS!H:H,ESTOQUE!D34)*1.8),0)</f>
        <v>42</v>
      </c>
      <c r="F34">
        <f>SUMIFS(BASE_DADOS!I:I,BASE_DADOS!B:B,ESTOQUE!B34,BASE_DADOS!C:C,ESTOQUE!C34,BASE_DADOS!H:H,ESTOQUE!D34)</f>
        <v>23</v>
      </c>
      <c r="G34" t="str">
        <f t="shared" si="0"/>
        <v/>
      </c>
      <c r="J34">
        <f t="shared" si="1"/>
        <v>3.2999999999999984E-8</v>
      </c>
    </row>
    <row r="35" spans="1:10" x14ac:dyDescent="0.3">
      <c r="A35" t="str">
        <f>IF(DE_PARA!$B$2=ESTOQUE!C35,RANK(G35,$G$2:$G$173),"")</f>
        <v/>
      </c>
      <c r="B35">
        <v>2019</v>
      </c>
      <c r="C35">
        <v>5</v>
      </c>
      <c r="D35" t="s">
        <v>35</v>
      </c>
      <c r="E35">
        <f>ROUNDUP((SUMIFS(BASE_DADOS!I:I,BASE_DADOS!B:B,ESTOQUE!B35,BASE_DADOS!C:C,ESTOQUE!C35,BASE_DADOS!H:H,ESTOQUE!D35)*1.8),0)</f>
        <v>29</v>
      </c>
      <c r="F35">
        <f>SUMIFS(BASE_DADOS!I:I,BASE_DADOS!B:B,ESTOQUE!B35,BASE_DADOS!C:C,ESTOQUE!C35,BASE_DADOS!H:H,ESTOQUE!D35)</f>
        <v>16</v>
      </c>
      <c r="G35" t="str">
        <f t="shared" si="0"/>
        <v/>
      </c>
      <c r="J35">
        <f t="shared" si="1"/>
        <v>3.3999999999999987E-8</v>
      </c>
    </row>
    <row r="36" spans="1:10" x14ac:dyDescent="0.3">
      <c r="A36" t="str">
        <f>IF(DE_PARA!$B$2=ESTOQUE!C36,RANK(G36,$G$2:$G$173),"")</f>
        <v/>
      </c>
      <c r="B36">
        <v>2019</v>
      </c>
      <c r="C36">
        <v>5</v>
      </c>
      <c r="D36" t="s">
        <v>34</v>
      </c>
      <c r="E36">
        <f>ROUNDUP((SUMIFS(BASE_DADOS!I:I,BASE_DADOS!B:B,ESTOQUE!B36,BASE_DADOS!C:C,ESTOQUE!C36,BASE_DADOS!H:H,ESTOQUE!D36)*1.8),0)</f>
        <v>9</v>
      </c>
      <c r="F36">
        <f>SUMIFS(BASE_DADOS!I:I,BASE_DADOS!B:B,ESTOQUE!B36,BASE_DADOS!C:C,ESTOQUE!C36,BASE_DADOS!H:H,ESTOQUE!D36)</f>
        <v>5</v>
      </c>
      <c r="G36" t="str">
        <f t="shared" si="0"/>
        <v/>
      </c>
      <c r="J36">
        <f t="shared" si="1"/>
        <v>3.4999999999999989E-8</v>
      </c>
    </row>
    <row r="37" spans="1:10" x14ac:dyDescent="0.3">
      <c r="A37" t="str">
        <f>IF(DE_PARA!$B$2=ESTOQUE!C37,RANK(G37,$G$2:$G$173),"")</f>
        <v/>
      </c>
      <c r="B37">
        <v>2019</v>
      </c>
      <c r="C37">
        <v>5</v>
      </c>
      <c r="D37" t="s">
        <v>936</v>
      </c>
      <c r="E37">
        <f>ROUNDUP((SUMIFS(BASE_DADOS!I:I,BASE_DADOS!B:B,ESTOQUE!B37,BASE_DADOS!C:C,ESTOQUE!C37,BASE_DADOS!H:H,ESTOQUE!D37)*1.8),0)</f>
        <v>58</v>
      </c>
      <c r="F37">
        <f>SUMIFS(BASE_DADOS!I:I,BASE_DADOS!B:B,ESTOQUE!B37,BASE_DADOS!C:C,ESTOQUE!C37,BASE_DADOS!H:H,ESTOQUE!D37)</f>
        <v>32</v>
      </c>
      <c r="G37" t="str">
        <f t="shared" si="0"/>
        <v/>
      </c>
      <c r="J37">
        <f t="shared" si="1"/>
        <v>3.5999999999999991E-8</v>
      </c>
    </row>
    <row r="38" spans="1:10" x14ac:dyDescent="0.3">
      <c r="A38" t="str">
        <f>IF(DE_PARA!$B$2=ESTOQUE!C38,RANK(G38,$G$2:$G$173),"")</f>
        <v/>
      </c>
      <c r="B38">
        <v>2019</v>
      </c>
      <c r="C38">
        <v>5</v>
      </c>
      <c r="D38" t="s">
        <v>36</v>
      </c>
      <c r="E38">
        <f>ROUNDUP((SUMIFS(BASE_DADOS!I:I,BASE_DADOS!B:B,ESTOQUE!B38,BASE_DADOS!C:C,ESTOQUE!C38,BASE_DADOS!H:H,ESTOQUE!D38)*1.8),0)</f>
        <v>20</v>
      </c>
      <c r="F38">
        <f>SUMIFS(BASE_DADOS!I:I,BASE_DADOS!B:B,ESTOQUE!B38,BASE_DADOS!C:C,ESTOQUE!C38,BASE_DADOS!H:H,ESTOQUE!D38)</f>
        <v>11</v>
      </c>
      <c r="G38" t="str">
        <f t="shared" si="0"/>
        <v/>
      </c>
      <c r="J38">
        <f t="shared" si="1"/>
        <v>3.6999999999999994E-8</v>
      </c>
    </row>
    <row r="39" spans="1:10" x14ac:dyDescent="0.3">
      <c r="A39" t="str">
        <f>IF(DE_PARA!$B$2=ESTOQUE!C39,RANK(G39,$G$2:$G$173),"")</f>
        <v/>
      </c>
      <c r="B39">
        <v>2019</v>
      </c>
      <c r="C39">
        <v>5</v>
      </c>
      <c r="D39" t="s">
        <v>33</v>
      </c>
      <c r="E39">
        <f>ROUNDUP((SUMIFS(BASE_DADOS!I:I,BASE_DADOS!B:B,ESTOQUE!B39,BASE_DADOS!C:C,ESTOQUE!C39,BASE_DADOS!H:H,ESTOQUE!D39)*1.8),0)</f>
        <v>42</v>
      </c>
      <c r="F39">
        <f>SUMIFS(BASE_DADOS!I:I,BASE_DADOS!B:B,ESTOQUE!B39,BASE_DADOS!C:C,ESTOQUE!C39,BASE_DADOS!H:H,ESTOQUE!D39)</f>
        <v>23</v>
      </c>
      <c r="G39" t="str">
        <f t="shared" si="0"/>
        <v/>
      </c>
      <c r="J39">
        <f t="shared" si="1"/>
        <v>3.7999999999999996E-8</v>
      </c>
    </row>
    <row r="40" spans="1:10" x14ac:dyDescent="0.3">
      <c r="A40" t="str">
        <f>IF(DE_PARA!$B$2=ESTOQUE!C40,RANK(G40,$G$2:$G$173),"")</f>
        <v/>
      </c>
      <c r="B40">
        <v>2019</v>
      </c>
      <c r="C40">
        <v>5</v>
      </c>
      <c r="D40" t="s">
        <v>940</v>
      </c>
      <c r="E40">
        <f>ROUNDUP((SUMIFS(BASE_DADOS!I:I,BASE_DADOS!B:B,ESTOQUE!B40,BASE_DADOS!C:C,ESTOQUE!C40,BASE_DADOS!H:H,ESTOQUE!D40)*1.8),0)</f>
        <v>42</v>
      </c>
      <c r="F40">
        <f>SUMIFS(BASE_DADOS!I:I,BASE_DADOS!B:B,ESTOQUE!B40,BASE_DADOS!C:C,ESTOQUE!C40,BASE_DADOS!H:H,ESTOQUE!D40)</f>
        <v>23</v>
      </c>
      <c r="G40" t="str">
        <f t="shared" si="0"/>
        <v/>
      </c>
      <c r="J40">
        <f t="shared" si="1"/>
        <v>3.8999999999999998E-8</v>
      </c>
    </row>
    <row r="41" spans="1:10" x14ac:dyDescent="0.3">
      <c r="A41" t="str">
        <f>IF(DE_PARA!$B$2=ESTOQUE!C41,RANK(G41,$G$2:$G$173),"")</f>
        <v/>
      </c>
      <c r="B41">
        <v>2019</v>
      </c>
      <c r="C41">
        <v>5</v>
      </c>
      <c r="D41" t="s">
        <v>938</v>
      </c>
      <c r="E41">
        <f>ROUNDUP((SUMIFS(BASE_DADOS!I:I,BASE_DADOS!B:B,ESTOQUE!B41,BASE_DADOS!C:C,ESTOQUE!C41,BASE_DADOS!H:H,ESTOQUE!D41)*1.8),0)</f>
        <v>31</v>
      </c>
      <c r="F41">
        <f>SUMIFS(BASE_DADOS!I:I,BASE_DADOS!B:B,ESTOQUE!B41,BASE_DADOS!C:C,ESTOQUE!C41,BASE_DADOS!H:H,ESTOQUE!D41)</f>
        <v>17</v>
      </c>
      <c r="G41" t="str">
        <f t="shared" si="0"/>
        <v/>
      </c>
      <c r="J41">
        <f t="shared" si="1"/>
        <v>4.0000000000000001E-8</v>
      </c>
    </row>
    <row r="42" spans="1:10" x14ac:dyDescent="0.3">
      <c r="A42" t="str">
        <f>IF(DE_PARA!$B$2=ESTOQUE!C42,RANK(G42,$G$2:$G$173),"")</f>
        <v/>
      </c>
      <c r="B42">
        <v>2019</v>
      </c>
      <c r="C42">
        <v>6</v>
      </c>
      <c r="D42" t="s">
        <v>938</v>
      </c>
      <c r="E42">
        <f>ROUNDUP((SUMIFS(BASE_DADOS!I:I,BASE_DADOS!B:B,ESTOQUE!B42,BASE_DADOS!C:C,ESTOQUE!C42,BASE_DADOS!H:H,ESTOQUE!D42)*1.8),0)</f>
        <v>29</v>
      </c>
      <c r="F42">
        <f>SUMIFS(BASE_DADOS!I:I,BASE_DADOS!B:B,ESTOQUE!B42,BASE_DADOS!C:C,ESTOQUE!C42,BASE_DADOS!H:H,ESTOQUE!D42)</f>
        <v>16</v>
      </c>
      <c r="G42" t="str">
        <f t="shared" si="0"/>
        <v/>
      </c>
      <c r="J42">
        <f t="shared" si="1"/>
        <v>4.1000000000000003E-8</v>
      </c>
    </row>
    <row r="43" spans="1:10" x14ac:dyDescent="0.3">
      <c r="A43" t="str">
        <f>IF(DE_PARA!$B$2=ESTOQUE!C43,RANK(G43,$G$2:$G$173),"")</f>
        <v/>
      </c>
      <c r="B43">
        <v>2019</v>
      </c>
      <c r="C43">
        <v>6</v>
      </c>
      <c r="D43" t="s">
        <v>35</v>
      </c>
      <c r="E43">
        <f>ROUNDUP((SUMIFS(BASE_DADOS!I:I,BASE_DADOS!B:B,ESTOQUE!B43,BASE_DADOS!C:C,ESTOQUE!C43,BASE_DADOS!H:H,ESTOQUE!D43)*1.8),0)</f>
        <v>53</v>
      </c>
      <c r="F43">
        <f>SUMIFS(BASE_DADOS!I:I,BASE_DADOS!B:B,ESTOQUE!B43,BASE_DADOS!C:C,ESTOQUE!C43,BASE_DADOS!H:H,ESTOQUE!D43)</f>
        <v>29</v>
      </c>
      <c r="G43" t="str">
        <f t="shared" si="0"/>
        <v/>
      </c>
      <c r="J43">
        <f t="shared" si="1"/>
        <v>4.2000000000000006E-8</v>
      </c>
    </row>
    <row r="44" spans="1:10" x14ac:dyDescent="0.3">
      <c r="A44" t="str">
        <f>IF(DE_PARA!$B$2=ESTOQUE!C44,RANK(G44,$G$2:$G$173),"")</f>
        <v/>
      </c>
      <c r="B44">
        <v>2019</v>
      </c>
      <c r="C44">
        <v>6</v>
      </c>
      <c r="D44" t="s">
        <v>940</v>
      </c>
      <c r="E44">
        <f>ROUNDUP((SUMIFS(BASE_DADOS!I:I,BASE_DADOS!B:B,ESTOQUE!B44,BASE_DADOS!C:C,ESTOQUE!C44,BASE_DADOS!H:H,ESTOQUE!D44)*1.8),0)</f>
        <v>35</v>
      </c>
      <c r="F44">
        <f>SUMIFS(BASE_DADOS!I:I,BASE_DADOS!B:B,ESTOQUE!B44,BASE_DADOS!C:C,ESTOQUE!C44,BASE_DADOS!H:H,ESTOQUE!D44)</f>
        <v>19</v>
      </c>
      <c r="G44" t="str">
        <f t="shared" si="0"/>
        <v/>
      </c>
      <c r="J44">
        <f t="shared" si="1"/>
        <v>4.3000000000000008E-8</v>
      </c>
    </row>
    <row r="45" spans="1:10" x14ac:dyDescent="0.3">
      <c r="A45" t="str">
        <f>IF(DE_PARA!$B$2=ESTOQUE!C45,RANK(G45,$G$2:$G$173),"")</f>
        <v/>
      </c>
      <c r="B45">
        <v>2019</v>
      </c>
      <c r="C45">
        <v>6</v>
      </c>
      <c r="D45" t="s">
        <v>936</v>
      </c>
      <c r="E45">
        <f>ROUNDUP((SUMIFS(BASE_DADOS!I:I,BASE_DADOS!B:B,ESTOQUE!B45,BASE_DADOS!C:C,ESTOQUE!C45,BASE_DADOS!H:H,ESTOQUE!D45)*1.8),0)</f>
        <v>56</v>
      </c>
      <c r="F45">
        <f>SUMIFS(BASE_DADOS!I:I,BASE_DADOS!B:B,ESTOQUE!B45,BASE_DADOS!C:C,ESTOQUE!C45,BASE_DADOS!H:H,ESTOQUE!D45)</f>
        <v>31</v>
      </c>
      <c r="G45" t="str">
        <f t="shared" si="0"/>
        <v/>
      </c>
      <c r="J45">
        <f t="shared" si="1"/>
        <v>4.400000000000001E-8</v>
      </c>
    </row>
    <row r="46" spans="1:10" x14ac:dyDescent="0.3">
      <c r="A46" t="str">
        <f>IF(DE_PARA!$B$2=ESTOQUE!C46,RANK(G46,$G$2:$G$173),"")</f>
        <v/>
      </c>
      <c r="B46">
        <v>2019</v>
      </c>
      <c r="C46">
        <v>6</v>
      </c>
      <c r="D46" t="s">
        <v>34</v>
      </c>
      <c r="E46">
        <f>ROUNDUP((SUMIFS(BASE_DADOS!I:I,BASE_DADOS!B:B,ESTOQUE!B46,BASE_DADOS!C:C,ESTOQUE!C46,BASE_DADOS!H:H,ESTOQUE!D46)*1.8),0)</f>
        <v>13</v>
      </c>
      <c r="F46">
        <f>SUMIFS(BASE_DADOS!I:I,BASE_DADOS!B:B,ESTOQUE!B46,BASE_DADOS!C:C,ESTOQUE!C46,BASE_DADOS!H:H,ESTOQUE!D46)</f>
        <v>7</v>
      </c>
      <c r="G46" t="str">
        <f t="shared" si="0"/>
        <v/>
      </c>
      <c r="J46">
        <f t="shared" si="1"/>
        <v>4.5000000000000013E-8</v>
      </c>
    </row>
    <row r="47" spans="1:10" x14ac:dyDescent="0.3">
      <c r="A47" t="str">
        <f>IF(DE_PARA!$B$2=ESTOQUE!C47,RANK(G47,$G$2:$G$173),"")</f>
        <v/>
      </c>
      <c r="B47">
        <v>2019</v>
      </c>
      <c r="C47">
        <v>6</v>
      </c>
      <c r="D47" t="s">
        <v>88</v>
      </c>
      <c r="E47">
        <f>ROUNDUP((SUMIFS(BASE_DADOS!I:I,BASE_DADOS!B:B,ESTOQUE!B47,BASE_DADOS!C:C,ESTOQUE!C47,BASE_DADOS!H:H,ESTOQUE!D47)*1.8),0)</f>
        <v>6</v>
      </c>
      <c r="F47">
        <f>SUMIFS(BASE_DADOS!I:I,BASE_DADOS!B:B,ESTOQUE!B47,BASE_DADOS!C:C,ESTOQUE!C47,BASE_DADOS!H:H,ESTOQUE!D47)</f>
        <v>3</v>
      </c>
      <c r="G47" t="str">
        <f t="shared" si="0"/>
        <v/>
      </c>
      <c r="J47">
        <f t="shared" si="1"/>
        <v>4.6000000000000015E-8</v>
      </c>
    </row>
    <row r="48" spans="1:10" x14ac:dyDescent="0.3">
      <c r="A48" t="str">
        <f>IF(DE_PARA!$B$2=ESTOQUE!C48,RANK(G48,$G$2:$G$173),"")</f>
        <v/>
      </c>
      <c r="B48">
        <v>2019</v>
      </c>
      <c r="C48">
        <v>6</v>
      </c>
      <c r="D48" t="s">
        <v>33</v>
      </c>
      <c r="E48">
        <f>ROUNDUP((SUMIFS(BASE_DADOS!I:I,BASE_DADOS!B:B,ESTOQUE!B48,BASE_DADOS!C:C,ESTOQUE!C48,BASE_DADOS!H:H,ESTOQUE!D48)*1.8),0)</f>
        <v>31</v>
      </c>
      <c r="F48">
        <f>SUMIFS(BASE_DADOS!I:I,BASE_DADOS!B:B,ESTOQUE!B48,BASE_DADOS!C:C,ESTOQUE!C48,BASE_DADOS!H:H,ESTOQUE!D48)</f>
        <v>17</v>
      </c>
      <c r="G48" t="str">
        <f t="shared" si="0"/>
        <v/>
      </c>
      <c r="J48">
        <f t="shared" si="1"/>
        <v>4.7000000000000017E-8</v>
      </c>
    </row>
    <row r="49" spans="1:10" x14ac:dyDescent="0.3">
      <c r="A49" t="str">
        <f>IF(DE_PARA!$B$2=ESTOQUE!C49,RANK(G49,$G$2:$G$173),"")</f>
        <v/>
      </c>
      <c r="B49">
        <v>2019</v>
      </c>
      <c r="C49">
        <v>6</v>
      </c>
      <c r="D49" t="s">
        <v>36</v>
      </c>
      <c r="E49">
        <f>ROUNDUP((SUMIFS(BASE_DADOS!I:I,BASE_DADOS!B:B,ESTOQUE!B49,BASE_DADOS!C:C,ESTOQUE!C49,BASE_DADOS!H:H,ESTOQUE!D49)*1.8),0)</f>
        <v>38</v>
      </c>
      <c r="F49">
        <f>SUMIFS(BASE_DADOS!I:I,BASE_DADOS!B:B,ESTOQUE!B49,BASE_DADOS!C:C,ESTOQUE!C49,BASE_DADOS!H:H,ESTOQUE!D49)</f>
        <v>21</v>
      </c>
      <c r="G49" t="str">
        <f t="shared" si="0"/>
        <v/>
      </c>
      <c r="J49">
        <f t="shared" si="1"/>
        <v>4.800000000000002E-8</v>
      </c>
    </row>
    <row r="50" spans="1:10" x14ac:dyDescent="0.3">
      <c r="A50" t="str">
        <f>IF(DE_PARA!$B$2=ESTOQUE!C50,RANK(G50,$G$2:$G$173),"")</f>
        <v/>
      </c>
      <c r="B50">
        <v>2019</v>
      </c>
      <c r="C50">
        <v>7</v>
      </c>
      <c r="D50" t="s">
        <v>936</v>
      </c>
      <c r="E50">
        <f>ROUNDUP((SUMIFS(BASE_DADOS!I:I,BASE_DADOS!B:B,ESTOQUE!B50,BASE_DADOS!C:C,ESTOQUE!C50,BASE_DADOS!H:H,ESTOQUE!D50)*1.8),0)</f>
        <v>38</v>
      </c>
      <c r="F50">
        <f>SUMIFS(BASE_DADOS!I:I,BASE_DADOS!B:B,ESTOQUE!B50,BASE_DADOS!C:C,ESTOQUE!C50,BASE_DADOS!H:H,ESTOQUE!D50)</f>
        <v>21</v>
      </c>
      <c r="G50" t="str">
        <f t="shared" si="0"/>
        <v/>
      </c>
      <c r="J50">
        <f t="shared" si="1"/>
        <v>4.9000000000000022E-8</v>
      </c>
    </row>
    <row r="51" spans="1:10" x14ac:dyDescent="0.3">
      <c r="A51" t="str">
        <f>IF(DE_PARA!$B$2=ESTOQUE!C51,RANK(G51,$G$2:$G$173),"")</f>
        <v/>
      </c>
      <c r="B51">
        <v>2019</v>
      </c>
      <c r="C51">
        <v>7</v>
      </c>
      <c r="D51" t="s">
        <v>942</v>
      </c>
      <c r="E51">
        <f>ROUNDUP((SUMIFS(BASE_DADOS!I:I,BASE_DADOS!B:B,ESTOQUE!B51,BASE_DADOS!C:C,ESTOQUE!C51,BASE_DADOS!H:H,ESTOQUE!D51)*1.8),0)</f>
        <v>27</v>
      </c>
      <c r="F51">
        <f>SUMIFS(BASE_DADOS!I:I,BASE_DADOS!B:B,ESTOQUE!B51,BASE_DADOS!C:C,ESTOQUE!C51,BASE_DADOS!H:H,ESTOQUE!D51)</f>
        <v>15</v>
      </c>
      <c r="G51" t="str">
        <f t="shared" si="0"/>
        <v/>
      </c>
      <c r="J51">
        <f t="shared" si="1"/>
        <v>5.0000000000000024E-8</v>
      </c>
    </row>
    <row r="52" spans="1:10" x14ac:dyDescent="0.3">
      <c r="A52" t="str">
        <f>IF(DE_PARA!$B$2=ESTOQUE!C52,RANK(G52,$G$2:$G$173),"")</f>
        <v/>
      </c>
      <c r="B52">
        <v>2019</v>
      </c>
      <c r="C52">
        <v>7</v>
      </c>
      <c r="D52" t="s">
        <v>33</v>
      </c>
      <c r="E52">
        <f>ROUNDUP((SUMIFS(BASE_DADOS!I:I,BASE_DADOS!B:B,ESTOQUE!B52,BASE_DADOS!C:C,ESTOQUE!C52,BASE_DADOS!H:H,ESTOQUE!D52)*1.8),0)</f>
        <v>36</v>
      </c>
      <c r="F52">
        <f>SUMIFS(BASE_DADOS!I:I,BASE_DADOS!B:B,ESTOQUE!B52,BASE_DADOS!C:C,ESTOQUE!C52,BASE_DADOS!H:H,ESTOQUE!D52)</f>
        <v>20</v>
      </c>
      <c r="G52" t="str">
        <f t="shared" si="0"/>
        <v/>
      </c>
      <c r="J52">
        <f t="shared" si="1"/>
        <v>5.1000000000000027E-8</v>
      </c>
    </row>
    <row r="53" spans="1:10" x14ac:dyDescent="0.3">
      <c r="A53" t="str">
        <f>IF(DE_PARA!$B$2=ESTOQUE!C53,RANK(G53,$G$2:$G$173),"")</f>
        <v/>
      </c>
      <c r="B53">
        <v>2019</v>
      </c>
      <c r="C53">
        <v>7</v>
      </c>
      <c r="D53" t="s">
        <v>940</v>
      </c>
      <c r="E53">
        <f>ROUNDUP((SUMIFS(BASE_DADOS!I:I,BASE_DADOS!B:B,ESTOQUE!B53,BASE_DADOS!C:C,ESTOQUE!C53,BASE_DADOS!H:H,ESTOQUE!D53)*1.8),0)</f>
        <v>27</v>
      </c>
      <c r="F53">
        <f>SUMIFS(BASE_DADOS!I:I,BASE_DADOS!B:B,ESTOQUE!B53,BASE_DADOS!C:C,ESTOQUE!C53,BASE_DADOS!H:H,ESTOQUE!D53)</f>
        <v>15</v>
      </c>
      <c r="G53" t="str">
        <f t="shared" si="0"/>
        <v/>
      </c>
      <c r="J53">
        <f t="shared" si="1"/>
        <v>5.2000000000000029E-8</v>
      </c>
    </row>
    <row r="54" spans="1:10" x14ac:dyDescent="0.3">
      <c r="A54" t="str">
        <f>IF(DE_PARA!$B$2=ESTOQUE!C54,RANK(G54,$G$2:$G$173),"")</f>
        <v/>
      </c>
      <c r="B54">
        <v>2019</v>
      </c>
      <c r="C54">
        <v>7</v>
      </c>
      <c r="D54" t="s">
        <v>938</v>
      </c>
      <c r="E54">
        <f>ROUNDUP((SUMIFS(BASE_DADOS!I:I,BASE_DADOS!B:B,ESTOQUE!B54,BASE_DADOS!C:C,ESTOQUE!C54,BASE_DADOS!H:H,ESTOQUE!D54)*1.8),0)</f>
        <v>40</v>
      </c>
      <c r="F54">
        <f>SUMIFS(BASE_DADOS!I:I,BASE_DADOS!B:B,ESTOQUE!B54,BASE_DADOS!C:C,ESTOQUE!C54,BASE_DADOS!H:H,ESTOQUE!D54)</f>
        <v>22</v>
      </c>
      <c r="G54" t="str">
        <f t="shared" si="0"/>
        <v/>
      </c>
      <c r="J54">
        <f t="shared" si="1"/>
        <v>5.3000000000000031E-8</v>
      </c>
    </row>
    <row r="55" spans="1:10" x14ac:dyDescent="0.3">
      <c r="A55" t="str">
        <f>IF(DE_PARA!$B$2=ESTOQUE!C55,RANK(G55,$G$2:$G$173),"")</f>
        <v/>
      </c>
      <c r="B55">
        <v>2019</v>
      </c>
      <c r="C55">
        <v>7</v>
      </c>
      <c r="D55" t="s">
        <v>34</v>
      </c>
      <c r="E55">
        <f>ROUNDUP((SUMIFS(BASE_DADOS!I:I,BASE_DADOS!B:B,ESTOQUE!B55,BASE_DADOS!C:C,ESTOQUE!C55,BASE_DADOS!H:H,ESTOQUE!D55)*1.8),0)</f>
        <v>9</v>
      </c>
      <c r="F55">
        <f>SUMIFS(BASE_DADOS!I:I,BASE_DADOS!B:B,ESTOQUE!B55,BASE_DADOS!C:C,ESTOQUE!C55,BASE_DADOS!H:H,ESTOQUE!D55)</f>
        <v>5</v>
      </c>
      <c r="G55" t="str">
        <f t="shared" si="0"/>
        <v/>
      </c>
      <c r="J55">
        <f t="shared" si="1"/>
        <v>5.4000000000000034E-8</v>
      </c>
    </row>
    <row r="56" spans="1:10" x14ac:dyDescent="0.3">
      <c r="A56" t="str">
        <f>IF(DE_PARA!$B$2=ESTOQUE!C56,RANK(G56,$G$2:$G$173),"")</f>
        <v/>
      </c>
      <c r="B56">
        <v>2019</v>
      </c>
      <c r="C56">
        <v>7</v>
      </c>
      <c r="D56" t="s">
        <v>35</v>
      </c>
      <c r="E56">
        <f>ROUNDUP((SUMIFS(BASE_DADOS!I:I,BASE_DADOS!B:B,ESTOQUE!B56,BASE_DADOS!C:C,ESTOQUE!C56,BASE_DADOS!H:H,ESTOQUE!D56)*1.8),0)</f>
        <v>29</v>
      </c>
      <c r="F56">
        <f>SUMIFS(BASE_DADOS!I:I,BASE_DADOS!B:B,ESTOQUE!B56,BASE_DADOS!C:C,ESTOQUE!C56,BASE_DADOS!H:H,ESTOQUE!D56)</f>
        <v>16</v>
      </c>
      <c r="G56" t="str">
        <f t="shared" si="0"/>
        <v/>
      </c>
      <c r="J56">
        <f t="shared" si="1"/>
        <v>5.5000000000000036E-8</v>
      </c>
    </row>
    <row r="57" spans="1:10" x14ac:dyDescent="0.3">
      <c r="A57" t="str">
        <f>IF(DE_PARA!$B$2=ESTOQUE!C57,RANK(G57,$G$2:$G$173),"")</f>
        <v/>
      </c>
      <c r="B57">
        <v>2019</v>
      </c>
      <c r="C57">
        <v>7</v>
      </c>
      <c r="D57" t="s">
        <v>88</v>
      </c>
      <c r="E57">
        <f>ROUNDUP((SUMIFS(BASE_DADOS!I:I,BASE_DADOS!B:B,ESTOQUE!B57,BASE_DADOS!C:C,ESTOQUE!C57,BASE_DADOS!H:H,ESTOQUE!D57)*1.8),0)</f>
        <v>8</v>
      </c>
      <c r="F57">
        <f>SUMIFS(BASE_DADOS!I:I,BASE_DADOS!B:B,ESTOQUE!B57,BASE_DADOS!C:C,ESTOQUE!C57,BASE_DADOS!H:H,ESTOQUE!D57)</f>
        <v>4</v>
      </c>
      <c r="G57" t="str">
        <f t="shared" si="0"/>
        <v/>
      </c>
      <c r="J57">
        <f t="shared" si="1"/>
        <v>5.6000000000000038E-8</v>
      </c>
    </row>
    <row r="58" spans="1:10" x14ac:dyDescent="0.3">
      <c r="A58" t="str">
        <f>IF(DE_PARA!$B$2=ESTOQUE!C58,RANK(G58,$G$2:$G$173),"")</f>
        <v/>
      </c>
      <c r="B58">
        <v>2019</v>
      </c>
      <c r="C58">
        <v>7</v>
      </c>
      <c r="D58" t="s">
        <v>36</v>
      </c>
      <c r="E58">
        <f>ROUNDUP((SUMIFS(BASE_DADOS!I:I,BASE_DADOS!B:B,ESTOQUE!B58,BASE_DADOS!C:C,ESTOQUE!C58,BASE_DADOS!H:H,ESTOQUE!D58)*1.8),0)</f>
        <v>17</v>
      </c>
      <c r="F58">
        <f>SUMIFS(BASE_DADOS!I:I,BASE_DADOS!B:B,ESTOQUE!B58,BASE_DADOS!C:C,ESTOQUE!C58,BASE_DADOS!H:H,ESTOQUE!D58)</f>
        <v>9</v>
      </c>
      <c r="G58" t="str">
        <f t="shared" si="0"/>
        <v/>
      </c>
      <c r="J58">
        <f t="shared" si="1"/>
        <v>5.7000000000000041E-8</v>
      </c>
    </row>
    <row r="59" spans="1:10" x14ac:dyDescent="0.3">
      <c r="A59" t="e">
        <f>IF(DE_PARA!$B$2=ESTOQUE!C59,RANK(G59,$G$2:$G$173),"")</f>
        <v>#VALUE!</v>
      </c>
      <c r="B59">
        <v>2019</v>
      </c>
      <c r="C59">
        <v>8</v>
      </c>
      <c r="D59" t="s">
        <v>35</v>
      </c>
      <c r="E59">
        <f>ROUNDUP((SUMIFS(BASE_DADOS!I:I,BASE_DADOS!B:B,ESTOQUE!B59,BASE_DADOS!C:C,ESTOQUE!C59,BASE_DADOS!H:H,ESTOQUE!D59)*1.8),0)</f>
        <v>29</v>
      </c>
      <c r="F59">
        <f>SUMIFS(BASE_DADOS!I:I,BASE_DADOS!B:B,ESTOQUE!B59,BASE_DADOS!C:C,ESTOQUE!C59,BASE_DADOS!H:H,ESTOQUE!D59)</f>
        <v>16</v>
      </c>
      <c r="G59" t="str">
        <f t="shared" si="0"/>
        <v/>
      </c>
      <c r="J59">
        <f t="shared" si="1"/>
        <v>5.8000000000000043E-8</v>
      </c>
    </row>
    <row r="60" spans="1:10" x14ac:dyDescent="0.3">
      <c r="A60" t="e">
        <f>IF(DE_PARA!$B$2=ESTOQUE!C60,RANK(G60,$G$2:$G$173),"")</f>
        <v>#VALUE!</v>
      </c>
      <c r="B60">
        <v>2019</v>
      </c>
      <c r="C60">
        <v>8</v>
      </c>
      <c r="D60" t="s">
        <v>36</v>
      </c>
      <c r="E60">
        <f>ROUNDUP((SUMIFS(BASE_DADOS!I:I,BASE_DADOS!B:B,ESTOQUE!B60,BASE_DADOS!C:C,ESTOQUE!C60,BASE_DADOS!H:H,ESTOQUE!D60)*1.8),0)</f>
        <v>26</v>
      </c>
      <c r="F60">
        <f>SUMIFS(BASE_DADOS!I:I,BASE_DADOS!B:B,ESTOQUE!B60,BASE_DADOS!C:C,ESTOQUE!C60,BASE_DADOS!H:H,ESTOQUE!D60)</f>
        <v>14</v>
      </c>
      <c r="G60" t="str">
        <f t="shared" si="0"/>
        <v/>
      </c>
      <c r="J60">
        <f t="shared" si="1"/>
        <v>5.9000000000000045E-8</v>
      </c>
    </row>
    <row r="61" spans="1:10" x14ac:dyDescent="0.3">
      <c r="A61" t="e">
        <f>IF(DE_PARA!$B$2=ESTOQUE!C61,RANK(G61,$G$2:$G$173),"")</f>
        <v>#VALUE!</v>
      </c>
      <c r="B61">
        <v>2019</v>
      </c>
      <c r="C61">
        <v>8</v>
      </c>
      <c r="D61" t="s">
        <v>33</v>
      </c>
      <c r="E61">
        <f>ROUNDUP((SUMIFS(BASE_DADOS!I:I,BASE_DADOS!B:B,ESTOQUE!B61,BASE_DADOS!C:C,ESTOQUE!C61,BASE_DADOS!H:H,ESTOQUE!D61)*1.8),0)</f>
        <v>36</v>
      </c>
      <c r="F61">
        <f>SUMIFS(BASE_DADOS!I:I,BASE_DADOS!B:B,ESTOQUE!B61,BASE_DADOS!C:C,ESTOQUE!C61,BASE_DADOS!H:H,ESTOQUE!D61)</f>
        <v>20</v>
      </c>
      <c r="G61" t="str">
        <f t="shared" si="0"/>
        <v/>
      </c>
      <c r="J61">
        <f t="shared" si="1"/>
        <v>6.0000000000000048E-8</v>
      </c>
    </row>
    <row r="62" spans="1:10" x14ac:dyDescent="0.3">
      <c r="A62" t="e">
        <f>IF(DE_PARA!$B$2=ESTOQUE!C62,RANK(G62,$G$2:$G$173),"")</f>
        <v>#VALUE!</v>
      </c>
      <c r="B62">
        <v>2019</v>
      </c>
      <c r="C62">
        <v>8</v>
      </c>
      <c r="D62" t="s">
        <v>936</v>
      </c>
      <c r="E62">
        <f>ROUNDUP((SUMIFS(BASE_DADOS!I:I,BASE_DADOS!B:B,ESTOQUE!B62,BASE_DADOS!C:C,ESTOQUE!C62,BASE_DADOS!H:H,ESTOQUE!D62)*1.8),0)</f>
        <v>24</v>
      </c>
      <c r="F62">
        <f>SUMIFS(BASE_DADOS!I:I,BASE_DADOS!B:B,ESTOQUE!B62,BASE_DADOS!C:C,ESTOQUE!C62,BASE_DADOS!H:H,ESTOQUE!D62)</f>
        <v>13</v>
      </c>
      <c r="G62" t="str">
        <f t="shared" si="0"/>
        <v/>
      </c>
      <c r="J62">
        <f t="shared" si="1"/>
        <v>6.1000000000000043E-8</v>
      </c>
    </row>
    <row r="63" spans="1:10" x14ac:dyDescent="0.3">
      <c r="A63" t="e">
        <f>IF(DE_PARA!$B$2=ESTOQUE!C63,RANK(G63,$G$2:$G$173),"")</f>
        <v>#VALUE!</v>
      </c>
      <c r="B63">
        <v>2019</v>
      </c>
      <c r="C63">
        <v>8</v>
      </c>
      <c r="D63" t="s">
        <v>940</v>
      </c>
      <c r="E63">
        <f>ROUNDUP((SUMIFS(BASE_DADOS!I:I,BASE_DADOS!B:B,ESTOQUE!B63,BASE_DADOS!C:C,ESTOQUE!C63,BASE_DADOS!H:H,ESTOQUE!D63)*1.8),0)</f>
        <v>22</v>
      </c>
      <c r="F63">
        <f>SUMIFS(BASE_DADOS!I:I,BASE_DADOS!B:B,ESTOQUE!B63,BASE_DADOS!C:C,ESTOQUE!C63,BASE_DADOS!H:H,ESTOQUE!D63)</f>
        <v>12</v>
      </c>
      <c r="G63" t="str">
        <f t="shared" si="0"/>
        <v/>
      </c>
      <c r="J63">
        <f t="shared" si="1"/>
        <v>6.2000000000000039E-8</v>
      </c>
    </row>
    <row r="64" spans="1:10" x14ac:dyDescent="0.3">
      <c r="A64">
        <f>IF(DE_PARA!$B$2=ESTOQUE!C64,RANK(G64,$G$2:$G$173),"")</f>
        <v>2</v>
      </c>
      <c r="B64">
        <v>2019</v>
      </c>
      <c r="C64">
        <v>8</v>
      </c>
      <c r="D64" t="s">
        <v>88</v>
      </c>
      <c r="E64">
        <f>ROUNDUP((SUMIFS(BASE_DADOS!I:I,BASE_DADOS!B:B,ESTOQUE!B64,BASE_DADOS!C:C,ESTOQUE!C64,BASE_DADOS!H:H,ESTOQUE!D64)*1.8),0)</f>
        <v>4</v>
      </c>
      <c r="F64">
        <f>SUMIFS(BASE_DADOS!I:I,BASE_DADOS!B:B,ESTOQUE!B64,BASE_DADOS!C:C,ESTOQUE!C64,BASE_DADOS!H:H,ESTOQUE!D64)</f>
        <v>2</v>
      </c>
      <c r="G64">
        <f t="shared" si="0"/>
        <v>2.0000000629999999</v>
      </c>
      <c r="J64">
        <f t="shared" si="1"/>
        <v>6.3000000000000035E-8</v>
      </c>
    </row>
    <row r="65" spans="1:10" x14ac:dyDescent="0.3">
      <c r="A65" t="e">
        <f>IF(DE_PARA!$B$2=ESTOQUE!C65,RANK(G65,$G$2:$G$173),"")</f>
        <v>#VALUE!</v>
      </c>
      <c r="B65">
        <v>2019</v>
      </c>
      <c r="C65">
        <v>8</v>
      </c>
      <c r="D65" t="s">
        <v>34</v>
      </c>
      <c r="E65">
        <f>ROUNDUP((SUMIFS(BASE_DADOS!I:I,BASE_DADOS!B:B,ESTOQUE!B65,BASE_DADOS!C:C,ESTOQUE!C65,BASE_DADOS!H:H,ESTOQUE!D65)*1.8),0)</f>
        <v>22</v>
      </c>
      <c r="F65">
        <f>SUMIFS(BASE_DADOS!I:I,BASE_DADOS!B:B,ESTOQUE!B65,BASE_DADOS!C:C,ESTOQUE!C65,BASE_DADOS!H:H,ESTOQUE!D65)</f>
        <v>12</v>
      </c>
      <c r="G65" t="str">
        <f t="shared" si="0"/>
        <v/>
      </c>
      <c r="J65">
        <f t="shared" si="1"/>
        <v>6.400000000000003E-8</v>
      </c>
    </row>
    <row r="66" spans="1:10" x14ac:dyDescent="0.3">
      <c r="A66" t="e">
        <f>IF(DE_PARA!$B$2=ESTOQUE!C66,RANK(G66,$G$2:$G$173),"")</f>
        <v>#VALUE!</v>
      </c>
      <c r="B66">
        <v>2019</v>
      </c>
      <c r="C66">
        <v>8</v>
      </c>
      <c r="D66" t="s">
        <v>938</v>
      </c>
      <c r="E66">
        <f>ROUNDUP((SUMIFS(BASE_DADOS!I:I,BASE_DADOS!B:B,ESTOQUE!B66,BASE_DADOS!C:C,ESTOQUE!C66,BASE_DADOS!H:H,ESTOQUE!D66)*1.8),0)</f>
        <v>18</v>
      </c>
      <c r="F66">
        <f>SUMIFS(BASE_DADOS!I:I,BASE_DADOS!B:B,ESTOQUE!B66,BASE_DADOS!C:C,ESTOQUE!C66,BASE_DADOS!H:H,ESTOQUE!D66)</f>
        <v>10</v>
      </c>
      <c r="G66" t="str">
        <f t="shared" si="0"/>
        <v/>
      </c>
      <c r="J66">
        <f t="shared" si="1"/>
        <v>6.5000000000000026E-8</v>
      </c>
    </row>
    <row r="67" spans="1:10" x14ac:dyDescent="0.3">
      <c r="A67" t="e">
        <f>IF(DE_PARA!$B$2=ESTOQUE!C67,RANK(G67,$G$2:$G$173),"")</f>
        <v>#VALUE!</v>
      </c>
      <c r="B67">
        <v>2019</v>
      </c>
      <c r="C67">
        <v>8</v>
      </c>
      <c r="D67" t="s">
        <v>942</v>
      </c>
      <c r="E67">
        <f>ROUNDUP((SUMIFS(BASE_DADOS!I:I,BASE_DADOS!B:B,ESTOQUE!B67,BASE_DADOS!C:C,ESTOQUE!C67,BASE_DADOS!H:H,ESTOQUE!D67)*1.8),0)</f>
        <v>17</v>
      </c>
      <c r="F67">
        <f>SUMIFS(BASE_DADOS!I:I,BASE_DADOS!B:B,ESTOQUE!B67,BASE_DADOS!C:C,ESTOQUE!C67,BASE_DADOS!H:H,ESTOQUE!D67)</f>
        <v>9</v>
      </c>
      <c r="G67" t="str">
        <f>IF((E67-F67)&lt;=2,(E67-F67)+J67,"")</f>
        <v/>
      </c>
      <c r="J67">
        <f t="shared" si="1"/>
        <v>6.6000000000000022E-8</v>
      </c>
    </row>
    <row r="68" spans="1:10" x14ac:dyDescent="0.3">
      <c r="A68" t="str">
        <f>IF(DE_PARA!$B$2=ESTOQUE!C68,RANK(G68,$G$2:$G$173),"")</f>
        <v/>
      </c>
      <c r="B68">
        <v>2019</v>
      </c>
      <c r="C68">
        <v>9</v>
      </c>
      <c r="D68" t="s">
        <v>36</v>
      </c>
      <c r="E68">
        <f>ROUNDUP((SUMIFS(BASE_DADOS!I:I,BASE_DADOS!B:B,ESTOQUE!B68,BASE_DADOS!C:C,ESTOQUE!C68,BASE_DADOS!H:H,ESTOQUE!D68)*1.8),0)</f>
        <v>8</v>
      </c>
      <c r="F68">
        <f>SUMIFS(BASE_DADOS!I:I,BASE_DADOS!B:B,ESTOQUE!B68,BASE_DADOS!C:C,ESTOQUE!C68,BASE_DADOS!H:H,ESTOQUE!D68)</f>
        <v>4</v>
      </c>
      <c r="G68" t="str">
        <f>IF((E68-F68)&lt;=2,(E68-F68)+J68,"")</f>
        <v/>
      </c>
      <c r="J68">
        <f>J67+0.0000001%</f>
        <v>6.7000000000000018E-8</v>
      </c>
    </row>
    <row r="69" spans="1:10" x14ac:dyDescent="0.3">
      <c r="A69" t="str">
        <f>IF(DE_PARA!$B$2=ESTOQUE!C69,RANK(G69,$G$2:$G$173),"")</f>
        <v/>
      </c>
      <c r="B69">
        <v>2019</v>
      </c>
      <c r="C69">
        <v>9</v>
      </c>
      <c r="D69" t="s">
        <v>936</v>
      </c>
      <c r="E69">
        <f>ROUNDUP((SUMIFS(BASE_DADOS!I:I,BASE_DADOS!B:B,ESTOQUE!B69,BASE_DADOS!C:C,ESTOQUE!C69,BASE_DADOS!H:H,ESTOQUE!D69)*1.8),0)</f>
        <v>67</v>
      </c>
      <c r="F69">
        <f>SUMIFS(BASE_DADOS!I:I,BASE_DADOS!B:B,ESTOQUE!B69,BASE_DADOS!C:C,ESTOQUE!C69,BASE_DADOS!H:H,ESTOQUE!D69)</f>
        <v>37</v>
      </c>
      <c r="G69" t="str">
        <f>IF((E69-F69)&lt;=2,(E69-F69)+J69,"")</f>
        <v/>
      </c>
      <c r="J69">
        <f>J68+0.0000001%</f>
        <v>6.8000000000000013E-8</v>
      </c>
    </row>
    <row r="70" spans="1:10" x14ac:dyDescent="0.3">
      <c r="A70" t="str">
        <f>IF(DE_PARA!$B$2=ESTOQUE!C70,RANK(G70,$G$2:$G$173),"")</f>
        <v/>
      </c>
      <c r="B70">
        <v>2019</v>
      </c>
      <c r="C70">
        <v>9</v>
      </c>
      <c r="D70" t="s">
        <v>35</v>
      </c>
      <c r="E70">
        <f>ROUNDUP((SUMIFS(BASE_DADOS!I:I,BASE_DADOS!B:B,ESTOQUE!B70,BASE_DADOS!C:C,ESTOQUE!C70,BASE_DADOS!H:H,ESTOQUE!D70)*1.8),0)</f>
        <v>20</v>
      </c>
      <c r="F70">
        <f>SUMIFS(BASE_DADOS!I:I,BASE_DADOS!B:B,ESTOQUE!B70,BASE_DADOS!C:C,ESTOQUE!C70,BASE_DADOS!H:H,ESTOQUE!D70)</f>
        <v>11</v>
      </c>
      <c r="G70" t="str">
        <f>IF((E70-F70)&lt;=2,(E70-F70)+J70,"")</f>
        <v/>
      </c>
      <c r="J70">
        <f>J69+0.0000001%</f>
        <v>6.9000000000000009E-8</v>
      </c>
    </row>
    <row r="71" spans="1:10" x14ac:dyDescent="0.3">
      <c r="A71" t="str">
        <f>IF(DE_PARA!$B$2=ESTOQUE!C71,RANK(G71,$G$2:$G$173),"")</f>
        <v/>
      </c>
      <c r="B71">
        <v>2019</v>
      </c>
      <c r="C71">
        <v>9</v>
      </c>
      <c r="D71" t="s">
        <v>940</v>
      </c>
      <c r="E71">
        <f>ROUNDUP((SUMIFS(BASE_DADOS!I:I,BASE_DADOS!B:B,ESTOQUE!B71,BASE_DADOS!C:C,ESTOQUE!C71,BASE_DADOS!H:H,ESTOQUE!D71)*1.8),0)</f>
        <v>40</v>
      </c>
      <c r="F71">
        <f>SUMIFS(BASE_DADOS!I:I,BASE_DADOS!B:B,ESTOQUE!B71,BASE_DADOS!C:C,ESTOQUE!C71,BASE_DADOS!H:H,ESTOQUE!D71)</f>
        <v>22</v>
      </c>
      <c r="G71" t="str">
        <f t="shared" ref="G71:G134" si="2">IF((E71-F71)&lt;=2,(E71-F71)+J71,"")</f>
        <v/>
      </c>
      <c r="J71">
        <f t="shared" ref="J71:J134" si="3">J70+0.0000001%</f>
        <v>7.0000000000000005E-8</v>
      </c>
    </row>
    <row r="72" spans="1:10" x14ac:dyDescent="0.3">
      <c r="A72" t="str">
        <f>IF(DE_PARA!$B$2=ESTOQUE!C72,RANK(G72,$G$2:$G$173),"")</f>
        <v/>
      </c>
      <c r="B72">
        <v>2019</v>
      </c>
      <c r="C72">
        <v>9</v>
      </c>
      <c r="D72" t="s">
        <v>938</v>
      </c>
      <c r="E72">
        <f>ROUNDUP((SUMIFS(BASE_DADOS!I:I,BASE_DADOS!B:B,ESTOQUE!B72,BASE_DADOS!C:C,ESTOQUE!C72,BASE_DADOS!H:H,ESTOQUE!D72)*1.8),0)</f>
        <v>35</v>
      </c>
      <c r="F72">
        <f>SUMIFS(BASE_DADOS!I:I,BASE_DADOS!B:B,ESTOQUE!B72,BASE_DADOS!C:C,ESTOQUE!C72,BASE_DADOS!H:H,ESTOQUE!D72)</f>
        <v>19</v>
      </c>
      <c r="G72" t="str">
        <f t="shared" si="2"/>
        <v/>
      </c>
      <c r="J72">
        <f t="shared" si="3"/>
        <v>7.1E-8</v>
      </c>
    </row>
    <row r="73" spans="1:10" x14ac:dyDescent="0.3">
      <c r="A73" t="str">
        <f>IF(DE_PARA!$B$2=ESTOQUE!C73,RANK(G73,$G$2:$G$173),"")</f>
        <v/>
      </c>
      <c r="B73">
        <v>2019</v>
      </c>
      <c r="C73">
        <v>9</v>
      </c>
      <c r="D73" t="s">
        <v>942</v>
      </c>
      <c r="E73">
        <f>ROUNDUP((SUMIFS(BASE_DADOS!I:I,BASE_DADOS!B:B,ESTOQUE!B73,BASE_DADOS!C:C,ESTOQUE!C73,BASE_DADOS!H:H,ESTOQUE!D73)*1.8),0)</f>
        <v>4</v>
      </c>
      <c r="F73">
        <f>SUMIFS(BASE_DADOS!I:I,BASE_DADOS!B:B,ESTOQUE!B73,BASE_DADOS!C:C,ESTOQUE!C73,BASE_DADOS!H:H,ESTOQUE!D73)</f>
        <v>2</v>
      </c>
      <c r="G73">
        <f t="shared" si="2"/>
        <v>2.0000000720000002</v>
      </c>
      <c r="J73">
        <f t="shared" si="3"/>
        <v>7.1999999999999996E-8</v>
      </c>
    </row>
    <row r="74" spans="1:10" x14ac:dyDescent="0.3">
      <c r="A74" t="str">
        <f>IF(DE_PARA!$B$2=ESTOQUE!C74,RANK(G74,$G$2:$G$173),"")</f>
        <v/>
      </c>
      <c r="B74">
        <v>2019</v>
      </c>
      <c r="C74">
        <v>9</v>
      </c>
      <c r="D74" t="s">
        <v>33</v>
      </c>
      <c r="E74">
        <f>ROUNDUP((SUMIFS(BASE_DADOS!I:I,BASE_DADOS!B:B,ESTOQUE!B74,BASE_DADOS!C:C,ESTOQUE!C74,BASE_DADOS!H:H,ESTOQUE!D74)*1.8),0)</f>
        <v>35</v>
      </c>
      <c r="F74">
        <f>SUMIFS(BASE_DADOS!I:I,BASE_DADOS!B:B,ESTOQUE!B74,BASE_DADOS!C:C,ESTOQUE!C74,BASE_DADOS!H:H,ESTOQUE!D74)</f>
        <v>19</v>
      </c>
      <c r="G74" t="str">
        <f t="shared" si="2"/>
        <v/>
      </c>
      <c r="J74">
        <f t="shared" si="3"/>
        <v>7.2999999999999992E-8</v>
      </c>
    </row>
    <row r="75" spans="1:10" x14ac:dyDescent="0.3">
      <c r="A75" t="str">
        <f>IF(DE_PARA!$B$2=ESTOQUE!C75,RANK(G75,$G$2:$G$173),"")</f>
        <v/>
      </c>
      <c r="B75">
        <v>2019</v>
      </c>
      <c r="C75">
        <v>10</v>
      </c>
      <c r="D75" t="s">
        <v>936</v>
      </c>
      <c r="E75">
        <f>ROUNDUP((SUMIFS(BASE_DADOS!I:I,BASE_DADOS!B:B,ESTOQUE!B75,BASE_DADOS!C:C,ESTOQUE!C75,BASE_DADOS!H:H,ESTOQUE!D75)*1.8),0)</f>
        <v>38</v>
      </c>
      <c r="F75">
        <f>SUMIFS(BASE_DADOS!I:I,BASE_DADOS!B:B,ESTOQUE!B75,BASE_DADOS!C:C,ESTOQUE!C75,BASE_DADOS!H:H,ESTOQUE!D75)</f>
        <v>21</v>
      </c>
      <c r="G75" t="str">
        <f t="shared" si="2"/>
        <v/>
      </c>
      <c r="J75">
        <f t="shared" si="3"/>
        <v>7.3999999999999988E-8</v>
      </c>
    </row>
    <row r="76" spans="1:10" x14ac:dyDescent="0.3">
      <c r="A76" t="str">
        <f>IF(DE_PARA!$B$2=ESTOQUE!C76,RANK(G76,$G$2:$G$173),"")</f>
        <v/>
      </c>
      <c r="B76">
        <v>2019</v>
      </c>
      <c r="C76">
        <v>10</v>
      </c>
      <c r="D76" t="s">
        <v>33</v>
      </c>
      <c r="E76">
        <f>ROUNDUP((SUMIFS(BASE_DADOS!I:I,BASE_DADOS!B:B,ESTOQUE!B76,BASE_DADOS!C:C,ESTOQUE!C76,BASE_DADOS!H:H,ESTOQUE!D76)*1.8),0)</f>
        <v>38</v>
      </c>
      <c r="F76">
        <f>SUMIFS(BASE_DADOS!I:I,BASE_DADOS!B:B,ESTOQUE!B76,BASE_DADOS!C:C,ESTOQUE!C76,BASE_DADOS!H:H,ESTOQUE!D76)</f>
        <v>21</v>
      </c>
      <c r="G76" t="str">
        <f t="shared" si="2"/>
        <v/>
      </c>
      <c r="J76">
        <f t="shared" si="3"/>
        <v>7.4999999999999983E-8</v>
      </c>
    </row>
    <row r="77" spans="1:10" x14ac:dyDescent="0.3">
      <c r="A77" t="str">
        <f>IF(DE_PARA!$B$2=ESTOQUE!C77,RANK(G77,$G$2:$G$173),"")</f>
        <v/>
      </c>
      <c r="B77">
        <v>2019</v>
      </c>
      <c r="C77">
        <v>10</v>
      </c>
      <c r="D77" t="s">
        <v>36</v>
      </c>
      <c r="E77">
        <f>ROUNDUP((SUMIFS(BASE_DADOS!I:I,BASE_DADOS!B:B,ESTOQUE!B77,BASE_DADOS!C:C,ESTOQUE!C77,BASE_DADOS!H:H,ESTOQUE!D77)*1.8),0)</f>
        <v>26</v>
      </c>
      <c r="F77">
        <f>SUMIFS(BASE_DADOS!I:I,BASE_DADOS!B:B,ESTOQUE!B77,BASE_DADOS!C:C,ESTOQUE!C77,BASE_DADOS!H:H,ESTOQUE!D77)</f>
        <v>14</v>
      </c>
      <c r="G77" t="str">
        <f t="shared" si="2"/>
        <v/>
      </c>
      <c r="J77">
        <f t="shared" si="3"/>
        <v>7.5999999999999979E-8</v>
      </c>
    </row>
    <row r="78" spans="1:10" x14ac:dyDescent="0.3">
      <c r="A78" t="str">
        <f>IF(DE_PARA!$B$2=ESTOQUE!C78,RANK(G78,$G$2:$G$173),"")</f>
        <v/>
      </c>
      <c r="B78">
        <v>2019</v>
      </c>
      <c r="C78">
        <v>10</v>
      </c>
      <c r="D78" t="s">
        <v>940</v>
      </c>
      <c r="E78">
        <f>ROUNDUP((SUMIFS(BASE_DADOS!I:I,BASE_DADOS!B:B,ESTOQUE!B78,BASE_DADOS!C:C,ESTOQUE!C78,BASE_DADOS!H:H,ESTOQUE!D78)*1.8),0)</f>
        <v>35</v>
      </c>
      <c r="F78">
        <f>SUMIFS(BASE_DADOS!I:I,BASE_DADOS!B:B,ESTOQUE!B78,BASE_DADOS!C:C,ESTOQUE!C78,BASE_DADOS!H:H,ESTOQUE!D78)</f>
        <v>19</v>
      </c>
      <c r="G78" t="str">
        <f t="shared" si="2"/>
        <v/>
      </c>
      <c r="J78">
        <f t="shared" si="3"/>
        <v>7.6999999999999975E-8</v>
      </c>
    </row>
    <row r="79" spans="1:10" x14ac:dyDescent="0.3">
      <c r="A79" t="str">
        <f>IF(DE_PARA!$B$2=ESTOQUE!C79,RANK(G79,$G$2:$G$173),"")</f>
        <v/>
      </c>
      <c r="B79">
        <v>2019</v>
      </c>
      <c r="C79">
        <v>10</v>
      </c>
      <c r="D79" t="s">
        <v>942</v>
      </c>
      <c r="E79">
        <f>ROUNDUP((SUMIFS(BASE_DADOS!I:I,BASE_DADOS!B:B,ESTOQUE!B79,BASE_DADOS!C:C,ESTOQUE!C79,BASE_DADOS!H:H,ESTOQUE!D79)*1.8),0)</f>
        <v>8</v>
      </c>
      <c r="F79">
        <f>SUMIFS(BASE_DADOS!I:I,BASE_DADOS!B:B,ESTOQUE!B79,BASE_DADOS!C:C,ESTOQUE!C79,BASE_DADOS!H:H,ESTOQUE!D79)</f>
        <v>4</v>
      </c>
      <c r="G79" t="str">
        <f t="shared" si="2"/>
        <v/>
      </c>
      <c r="J79">
        <f t="shared" si="3"/>
        <v>7.7999999999999971E-8</v>
      </c>
    </row>
    <row r="80" spans="1:10" x14ac:dyDescent="0.3">
      <c r="A80" t="str">
        <f>IF(DE_PARA!$B$2=ESTOQUE!C80,RANK(G80,$G$2:$G$173),"")</f>
        <v/>
      </c>
      <c r="B80">
        <v>2019</v>
      </c>
      <c r="C80">
        <v>10</v>
      </c>
      <c r="D80" t="s">
        <v>35</v>
      </c>
      <c r="E80">
        <f>ROUNDUP((SUMIFS(BASE_DADOS!I:I,BASE_DADOS!B:B,ESTOQUE!B80,BASE_DADOS!C:C,ESTOQUE!C80,BASE_DADOS!H:H,ESTOQUE!D80)*1.8),0)</f>
        <v>35</v>
      </c>
      <c r="F80">
        <f>SUMIFS(BASE_DADOS!I:I,BASE_DADOS!B:B,ESTOQUE!B80,BASE_DADOS!C:C,ESTOQUE!C80,BASE_DADOS!H:H,ESTOQUE!D80)</f>
        <v>19</v>
      </c>
      <c r="G80" t="str">
        <f t="shared" si="2"/>
        <v/>
      </c>
      <c r="J80">
        <f t="shared" si="3"/>
        <v>7.8999999999999966E-8</v>
      </c>
    </row>
    <row r="81" spans="1:10" x14ac:dyDescent="0.3">
      <c r="A81" t="str">
        <f>IF(DE_PARA!$B$2=ESTOQUE!C81,RANK(G81,$G$2:$G$173),"")</f>
        <v/>
      </c>
      <c r="B81">
        <v>2019</v>
      </c>
      <c r="C81">
        <v>10</v>
      </c>
      <c r="D81" t="s">
        <v>34</v>
      </c>
      <c r="E81">
        <f>ROUNDUP((SUMIFS(BASE_DADOS!I:I,BASE_DADOS!B:B,ESTOQUE!B81,BASE_DADOS!C:C,ESTOQUE!C81,BASE_DADOS!H:H,ESTOQUE!D81)*1.8),0)</f>
        <v>11</v>
      </c>
      <c r="F81">
        <f>SUMIFS(BASE_DADOS!I:I,BASE_DADOS!B:B,ESTOQUE!B81,BASE_DADOS!C:C,ESTOQUE!C81,BASE_DADOS!H:H,ESTOQUE!D81)</f>
        <v>6</v>
      </c>
      <c r="G81" t="str">
        <f t="shared" si="2"/>
        <v/>
      </c>
      <c r="J81">
        <f t="shared" si="3"/>
        <v>7.9999999999999962E-8</v>
      </c>
    </row>
    <row r="82" spans="1:10" x14ac:dyDescent="0.3">
      <c r="A82" t="str">
        <f>IF(DE_PARA!$B$2=ESTOQUE!C82,RANK(G82,$G$2:$G$173),"")</f>
        <v/>
      </c>
      <c r="B82">
        <v>2019</v>
      </c>
      <c r="C82">
        <v>10</v>
      </c>
      <c r="D82" t="s">
        <v>938</v>
      </c>
      <c r="E82">
        <f>ROUNDUP((SUMIFS(BASE_DADOS!I:I,BASE_DADOS!B:B,ESTOQUE!B82,BASE_DADOS!C:C,ESTOQUE!C82,BASE_DADOS!H:H,ESTOQUE!D82)*1.8),0)</f>
        <v>24</v>
      </c>
      <c r="F82">
        <f>SUMIFS(BASE_DADOS!I:I,BASE_DADOS!B:B,ESTOQUE!B82,BASE_DADOS!C:C,ESTOQUE!C82,BASE_DADOS!H:H,ESTOQUE!D82)</f>
        <v>13</v>
      </c>
      <c r="G82" t="str">
        <f t="shared" si="2"/>
        <v/>
      </c>
      <c r="J82">
        <f t="shared" si="3"/>
        <v>8.0999999999999958E-8</v>
      </c>
    </row>
    <row r="83" spans="1:10" x14ac:dyDescent="0.3">
      <c r="A83" t="str">
        <f>IF(DE_PARA!$B$2=ESTOQUE!C83,RANK(G83,$G$2:$G$173),"")</f>
        <v/>
      </c>
      <c r="B83">
        <v>2019</v>
      </c>
      <c r="C83">
        <v>10</v>
      </c>
      <c r="D83" t="s">
        <v>88</v>
      </c>
      <c r="E83">
        <f>ROUNDUP((SUMIFS(BASE_DADOS!I:I,BASE_DADOS!B:B,ESTOQUE!B83,BASE_DADOS!C:C,ESTOQUE!C83,BASE_DADOS!H:H,ESTOQUE!D83)*1.8),0)</f>
        <v>13</v>
      </c>
      <c r="F83">
        <f>SUMIFS(BASE_DADOS!I:I,BASE_DADOS!B:B,ESTOQUE!B83,BASE_DADOS!C:C,ESTOQUE!C83,BASE_DADOS!H:H,ESTOQUE!D83)</f>
        <v>7</v>
      </c>
      <c r="G83" t="str">
        <f t="shared" si="2"/>
        <v/>
      </c>
      <c r="J83">
        <f t="shared" si="3"/>
        <v>8.1999999999999953E-8</v>
      </c>
    </row>
    <row r="84" spans="1:10" x14ac:dyDescent="0.3">
      <c r="A84" t="str">
        <f>IF(DE_PARA!$B$2=ESTOQUE!C84,RANK(G84,$G$2:$G$173),"")</f>
        <v/>
      </c>
      <c r="B84">
        <v>2019</v>
      </c>
      <c r="C84">
        <v>11</v>
      </c>
      <c r="D84" t="s">
        <v>88</v>
      </c>
      <c r="E84">
        <f>ROUNDUP((SUMIFS(BASE_DADOS!I:I,BASE_DADOS!B:B,ESTOQUE!B84,BASE_DADOS!C:C,ESTOQUE!C84,BASE_DADOS!H:H,ESTOQUE!D84)*1.8),0)</f>
        <v>20</v>
      </c>
      <c r="F84">
        <f>SUMIFS(BASE_DADOS!I:I,BASE_DADOS!B:B,ESTOQUE!B84,BASE_DADOS!C:C,ESTOQUE!C84,BASE_DADOS!H:H,ESTOQUE!D84)</f>
        <v>11</v>
      </c>
      <c r="G84" t="str">
        <f t="shared" si="2"/>
        <v/>
      </c>
      <c r="J84">
        <f t="shared" si="3"/>
        <v>8.2999999999999949E-8</v>
      </c>
    </row>
    <row r="85" spans="1:10" x14ac:dyDescent="0.3">
      <c r="A85" t="str">
        <f>IF(DE_PARA!$B$2=ESTOQUE!C85,RANK(G85,$G$2:$G$173),"")</f>
        <v/>
      </c>
      <c r="B85">
        <v>2019</v>
      </c>
      <c r="C85">
        <v>11</v>
      </c>
      <c r="D85" t="s">
        <v>942</v>
      </c>
      <c r="E85">
        <f>ROUNDUP((SUMIFS(BASE_DADOS!I:I,BASE_DADOS!B:B,ESTOQUE!B85,BASE_DADOS!C:C,ESTOQUE!C85,BASE_DADOS!H:H,ESTOQUE!D85)*1.8),0)</f>
        <v>11</v>
      </c>
      <c r="F85">
        <f>SUMIFS(BASE_DADOS!I:I,BASE_DADOS!B:B,ESTOQUE!B85,BASE_DADOS!C:C,ESTOQUE!C85,BASE_DADOS!H:H,ESTOQUE!D85)</f>
        <v>6</v>
      </c>
      <c r="G85" t="str">
        <f t="shared" si="2"/>
        <v/>
      </c>
      <c r="J85">
        <f t="shared" si="3"/>
        <v>8.3999999999999945E-8</v>
      </c>
    </row>
    <row r="86" spans="1:10" x14ac:dyDescent="0.3">
      <c r="A86" t="str">
        <f>IF(DE_PARA!$B$2=ESTOQUE!C86,RANK(G86,$G$2:$G$173),"")</f>
        <v/>
      </c>
      <c r="B86">
        <v>2019</v>
      </c>
      <c r="C86">
        <v>11</v>
      </c>
      <c r="D86" t="s">
        <v>36</v>
      </c>
      <c r="E86">
        <f>ROUNDUP((SUMIFS(BASE_DADOS!I:I,BASE_DADOS!B:B,ESTOQUE!B86,BASE_DADOS!C:C,ESTOQUE!C86,BASE_DADOS!H:H,ESTOQUE!D86)*1.8),0)</f>
        <v>38</v>
      </c>
      <c r="F86">
        <f>SUMIFS(BASE_DADOS!I:I,BASE_DADOS!B:B,ESTOQUE!B86,BASE_DADOS!C:C,ESTOQUE!C86,BASE_DADOS!H:H,ESTOQUE!D86)</f>
        <v>21</v>
      </c>
      <c r="G86" t="str">
        <f t="shared" si="2"/>
        <v/>
      </c>
      <c r="J86">
        <f t="shared" si="3"/>
        <v>8.4999999999999941E-8</v>
      </c>
    </row>
    <row r="87" spans="1:10" x14ac:dyDescent="0.3">
      <c r="A87" t="str">
        <f>IF(DE_PARA!$B$2=ESTOQUE!C87,RANK(G87,$G$2:$G$173),"")</f>
        <v/>
      </c>
      <c r="B87">
        <v>2019</v>
      </c>
      <c r="C87">
        <v>11</v>
      </c>
      <c r="D87" t="s">
        <v>938</v>
      </c>
      <c r="E87">
        <f>ROUNDUP((SUMIFS(BASE_DADOS!I:I,BASE_DADOS!B:B,ESTOQUE!B87,BASE_DADOS!C:C,ESTOQUE!C87,BASE_DADOS!H:H,ESTOQUE!D87)*1.8),0)</f>
        <v>17</v>
      </c>
      <c r="F87">
        <f>SUMIFS(BASE_DADOS!I:I,BASE_DADOS!B:B,ESTOQUE!B87,BASE_DADOS!C:C,ESTOQUE!C87,BASE_DADOS!H:H,ESTOQUE!D87)</f>
        <v>9</v>
      </c>
      <c r="G87" t="str">
        <f t="shared" si="2"/>
        <v/>
      </c>
      <c r="J87">
        <f t="shared" si="3"/>
        <v>8.5999999999999936E-8</v>
      </c>
    </row>
    <row r="88" spans="1:10" x14ac:dyDescent="0.3">
      <c r="A88" t="str">
        <f>IF(DE_PARA!$B$2=ESTOQUE!C88,RANK(G88,$G$2:$G$173),"")</f>
        <v/>
      </c>
      <c r="B88">
        <v>2019</v>
      </c>
      <c r="C88">
        <v>11</v>
      </c>
      <c r="D88" t="s">
        <v>35</v>
      </c>
      <c r="E88">
        <f>ROUNDUP((SUMIFS(BASE_DADOS!I:I,BASE_DADOS!B:B,ESTOQUE!B88,BASE_DADOS!C:C,ESTOQUE!C88,BASE_DADOS!H:H,ESTOQUE!D88)*1.8),0)</f>
        <v>44</v>
      </c>
      <c r="F88">
        <f>SUMIFS(BASE_DADOS!I:I,BASE_DADOS!B:B,ESTOQUE!B88,BASE_DADOS!C:C,ESTOQUE!C88,BASE_DADOS!H:H,ESTOQUE!D88)</f>
        <v>24</v>
      </c>
      <c r="G88" t="str">
        <f t="shared" si="2"/>
        <v/>
      </c>
      <c r="J88">
        <f t="shared" si="3"/>
        <v>8.6999999999999932E-8</v>
      </c>
    </row>
    <row r="89" spans="1:10" x14ac:dyDescent="0.3">
      <c r="A89" t="str">
        <f>IF(DE_PARA!$B$2=ESTOQUE!C89,RANK(G89,$G$2:$G$173),"")</f>
        <v/>
      </c>
      <c r="B89">
        <v>2019</v>
      </c>
      <c r="C89">
        <v>11</v>
      </c>
      <c r="D89" t="s">
        <v>34</v>
      </c>
      <c r="E89">
        <f>ROUNDUP((SUMIFS(BASE_DADOS!I:I,BASE_DADOS!B:B,ESTOQUE!B89,BASE_DADOS!C:C,ESTOQUE!C89,BASE_DADOS!H:H,ESTOQUE!D89)*1.8),0)</f>
        <v>9</v>
      </c>
      <c r="F89">
        <f>SUMIFS(BASE_DADOS!I:I,BASE_DADOS!B:B,ESTOQUE!B89,BASE_DADOS!C:C,ESTOQUE!C89,BASE_DADOS!H:H,ESTOQUE!D89)</f>
        <v>5</v>
      </c>
      <c r="G89" t="str">
        <f t="shared" si="2"/>
        <v/>
      </c>
      <c r="J89">
        <f t="shared" si="3"/>
        <v>8.7999999999999928E-8</v>
      </c>
    </row>
    <row r="90" spans="1:10" x14ac:dyDescent="0.3">
      <c r="A90" t="str">
        <f>IF(DE_PARA!$B$2=ESTOQUE!C90,RANK(G90,$G$2:$G$173),"")</f>
        <v/>
      </c>
      <c r="B90">
        <v>2019</v>
      </c>
      <c r="C90">
        <v>11</v>
      </c>
      <c r="D90" t="s">
        <v>33</v>
      </c>
      <c r="E90">
        <f>ROUNDUP((SUMIFS(BASE_DADOS!I:I,BASE_DADOS!B:B,ESTOQUE!B90,BASE_DADOS!C:C,ESTOQUE!C90,BASE_DADOS!H:H,ESTOQUE!D90)*1.8),0)</f>
        <v>47</v>
      </c>
      <c r="F90">
        <f>SUMIFS(BASE_DADOS!I:I,BASE_DADOS!B:B,ESTOQUE!B90,BASE_DADOS!C:C,ESTOQUE!C90,BASE_DADOS!H:H,ESTOQUE!D90)</f>
        <v>26</v>
      </c>
      <c r="G90" t="str">
        <f t="shared" si="2"/>
        <v/>
      </c>
      <c r="J90">
        <f t="shared" si="3"/>
        <v>8.8999999999999923E-8</v>
      </c>
    </row>
    <row r="91" spans="1:10" x14ac:dyDescent="0.3">
      <c r="A91" t="str">
        <f>IF(DE_PARA!$B$2=ESTOQUE!C91,RANK(G91,$G$2:$G$173),"")</f>
        <v/>
      </c>
      <c r="B91">
        <v>2019</v>
      </c>
      <c r="C91">
        <v>11</v>
      </c>
      <c r="D91" t="s">
        <v>936</v>
      </c>
      <c r="E91">
        <f>ROUNDUP((SUMIFS(BASE_DADOS!I:I,BASE_DADOS!B:B,ESTOQUE!B91,BASE_DADOS!C:C,ESTOQUE!C91,BASE_DADOS!H:H,ESTOQUE!D91)*1.8),0)</f>
        <v>22</v>
      </c>
      <c r="F91">
        <f>SUMIFS(BASE_DADOS!I:I,BASE_DADOS!B:B,ESTOQUE!B91,BASE_DADOS!C:C,ESTOQUE!C91,BASE_DADOS!H:H,ESTOQUE!D91)</f>
        <v>12</v>
      </c>
      <c r="G91" t="str">
        <f t="shared" si="2"/>
        <v/>
      </c>
      <c r="J91">
        <f t="shared" si="3"/>
        <v>8.9999999999999919E-8</v>
      </c>
    </row>
    <row r="92" spans="1:10" x14ac:dyDescent="0.3">
      <c r="A92" t="str">
        <f>IF(DE_PARA!$B$2=ESTOQUE!C92,RANK(G92,$G$2:$G$173),"")</f>
        <v/>
      </c>
      <c r="B92">
        <v>2019</v>
      </c>
      <c r="C92">
        <v>11</v>
      </c>
      <c r="D92" t="s">
        <v>940</v>
      </c>
      <c r="E92">
        <f>ROUNDUP((SUMIFS(BASE_DADOS!I:I,BASE_DADOS!B:B,ESTOQUE!B92,BASE_DADOS!C:C,ESTOQUE!C92,BASE_DADOS!H:H,ESTOQUE!D92)*1.8),0)</f>
        <v>24</v>
      </c>
      <c r="F92">
        <f>SUMIFS(BASE_DADOS!I:I,BASE_DADOS!B:B,ESTOQUE!B92,BASE_DADOS!C:C,ESTOQUE!C92,BASE_DADOS!H:H,ESTOQUE!D92)</f>
        <v>13</v>
      </c>
      <c r="G92" t="str">
        <f t="shared" si="2"/>
        <v/>
      </c>
      <c r="J92">
        <f t="shared" si="3"/>
        <v>9.0999999999999915E-8</v>
      </c>
    </row>
    <row r="93" spans="1:10" x14ac:dyDescent="0.3">
      <c r="A93" t="str">
        <f>IF(DE_PARA!$B$2=ESTOQUE!C93,RANK(G93,$G$2:$G$173),"")</f>
        <v/>
      </c>
      <c r="B93">
        <v>2019</v>
      </c>
      <c r="C93">
        <v>12</v>
      </c>
      <c r="D93" t="s">
        <v>940</v>
      </c>
      <c r="E93">
        <f>ROUNDUP((SUMIFS(BASE_DADOS!I:I,BASE_DADOS!B:B,ESTOQUE!B93,BASE_DADOS!C:C,ESTOQUE!C93,BASE_DADOS!H:H,ESTOQUE!D93)*1.8),0)</f>
        <v>40</v>
      </c>
      <c r="F93">
        <f>SUMIFS(BASE_DADOS!I:I,BASE_DADOS!B:B,ESTOQUE!B93,BASE_DADOS!C:C,ESTOQUE!C93,BASE_DADOS!H:H,ESTOQUE!D93)</f>
        <v>22</v>
      </c>
      <c r="G93" t="str">
        <f t="shared" si="2"/>
        <v/>
      </c>
      <c r="J93">
        <f t="shared" si="3"/>
        <v>9.1999999999999911E-8</v>
      </c>
    </row>
    <row r="94" spans="1:10" x14ac:dyDescent="0.3">
      <c r="A94" t="str">
        <f>IF(DE_PARA!$B$2=ESTOQUE!C94,RANK(G94,$G$2:$G$173),"")</f>
        <v/>
      </c>
      <c r="B94">
        <v>2019</v>
      </c>
      <c r="C94">
        <v>12</v>
      </c>
      <c r="D94" t="s">
        <v>936</v>
      </c>
      <c r="E94">
        <f>ROUNDUP((SUMIFS(BASE_DADOS!I:I,BASE_DADOS!B:B,ESTOQUE!B94,BASE_DADOS!C:C,ESTOQUE!C94,BASE_DADOS!H:H,ESTOQUE!D94)*1.8),0)</f>
        <v>54</v>
      </c>
      <c r="F94">
        <f>SUMIFS(BASE_DADOS!I:I,BASE_DADOS!B:B,ESTOQUE!B94,BASE_DADOS!C:C,ESTOQUE!C94,BASE_DADOS!H:H,ESTOQUE!D94)</f>
        <v>30</v>
      </c>
      <c r="G94" t="str">
        <f t="shared" si="2"/>
        <v/>
      </c>
      <c r="J94">
        <f t="shared" si="3"/>
        <v>9.2999999999999906E-8</v>
      </c>
    </row>
    <row r="95" spans="1:10" x14ac:dyDescent="0.3">
      <c r="A95" t="str">
        <f>IF(DE_PARA!$B$2=ESTOQUE!C95,RANK(G95,$G$2:$G$173),"")</f>
        <v/>
      </c>
      <c r="B95">
        <v>2019</v>
      </c>
      <c r="C95">
        <v>12</v>
      </c>
      <c r="D95" t="s">
        <v>35</v>
      </c>
      <c r="E95">
        <f>ROUNDUP((SUMIFS(BASE_DADOS!I:I,BASE_DADOS!B:B,ESTOQUE!B95,BASE_DADOS!C:C,ESTOQUE!C95,BASE_DADOS!H:H,ESTOQUE!D95)*1.8),0)</f>
        <v>60</v>
      </c>
      <c r="F95">
        <f>SUMIFS(BASE_DADOS!I:I,BASE_DADOS!B:B,ESTOQUE!B95,BASE_DADOS!C:C,ESTOQUE!C95,BASE_DADOS!H:H,ESTOQUE!D95)</f>
        <v>33</v>
      </c>
      <c r="G95" t="str">
        <f t="shared" si="2"/>
        <v/>
      </c>
      <c r="J95">
        <f t="shared" si="3"/>
        <v>9.3999999999999902E-8</v>
      </c>
    </row>
    <row r="96" spans="1:10" x14ac:dyDescent="0.3">
      <c r="A96" t="str">
        <f>IF(DE_PARA!$B$2=ESTOQUE!C96,RANK(G96,$G$2:$G$173),"")</f>
        <v/>
      </c>
      <c r="B96">
        <v>2019</v>
      </c>
      <c r="C96">
        <v>12</v>
      </c>
      <c r="D96" t="s">
        <v>88</v>
      </c>
      <c r="E96">
        <f>ROUNDUP((SUMIFS(BASE_DADOS!I:I,BASE_DADOS!B:B,ESTOQUE!B96,BASE_DADOS!C:C,ESTOQUE!C96,BASE_DADOS!H:H,ESTOQUE!D96)*1.8),0)</f>
        <v>29</v>
      </c>
      <c r="F96">
        <f>SUMIFS(BASE_DADOS!I:I,BASE_DADOS!B:B,ESTOQUE!B96,BASE_DADOS!C:C,ESTOQUE!C96,BASE_DADOS!H:H,ESTOQUE!D96)</f>
        <v>16</v>
      </c>
      <c r="G96" t="str">
        <f t="shared" si="2"/>
        <v/>
      </c>
      <c r="J96">
        <f t="shared" si="3"/>
        <v>9.4999999999999898E-8</v>
      </c>
    </row>
    <row r="97" spans="1:10" x14ac:dyDescent="0.3">
      <c r="A97" t="str">
        <f>IF(DE_PARA!$B$2=ESTOQUE!C97,RANK(G97,$G$2:$G$173),"")</f>
        <v/>
      </c>
      <c r="B97">
        <v>2019</v>
      </c>
      <c r="C97">
        <v>12</v>
      </c>
      <c r="D97" t="s">
        <v>33</v>
      </c>
      <c r="E97">
        <f>ROUNDUP((SUMIFS(BASE_DADOS!I:I,BASE_DADOS!B:B,ESTOQUE!B97,BASE_DADOS!C:C,ESTOQUE!C97,BASE_DADOS!H:H,ESTOQUE!D97)*1.8),0)</f>
        <v>53</v>
      </c>
      <c r="F97">
        <f>SUMIFS(BASE_DADOS!I:I,BASE_DADOS!B:B,ESTOQUE!B97,BASE_DADOS!C:C,ESTOQUE!C97,BASE_DADOS!H:H,ESTOQUE!D97)</f>
        <v>29</v>
      </c>
      <c r="G97" t="str">
        <f t="shared" si="2"/>
        <v/>
      </c>
      <c r="J97">
        <f t="shared" si="3"/>
        <v>9.5999999999999893E-8</v>
      </c>
    </row>
    <row r="98" spans="1:10" x14ac:dyDescent="0.3">
      <c r="A98" t="str">
        <f>IF(DE_PARA!$B$2=ESTOQUE!C98,RANK(G98,$G$2:$G$173),"")</f>
        <v/>
      </c>
      <c r="B98">
        <v>2019</v>
      </c>
      <c r="C98">
        <v>12</v>
      </c>
      <c r="D98" t="s">
        <v>938</v>
      </c>
      <c r="E98">
        <f>ROUNDUP((SUMIFS(BASE_DADOS!I:I,BASE_DADOS!B:B,ESTOQUE!B98,BASE_DADOS!C:C,ESTOQUE!C98,BASE_DADOS!H:H,ESTOQUE!D98)*1.8),0)</f>
        <v>33</v>
      </c>
      <c r="F98">
        <f>SUMIFS(BASE_DADOS!I:I,BASE_DADOS!B:B,ESTOQUE!B98,BASE_DADOS!C:C,ESTOQUE!C98,BASE_DADOS!H:H,ESTOQUE!D98)</f>
        <v>18</v>
      </c>
      <c r="G98" t="str">
        <f t="shared" si="2"/>
        <v/>
      </c>
      <c r="J98">
        <f t="shared" si="3"/>
        <v>9.6999999999999889E-8</v>
      </c>
    </row>
    <row r="99" spans="1:10" x14ac:dyDescent="0.3">
      <c r="A99" t="str">
        <f>IF(DE_PARA!$B$2=ESTOQUE!C99,RANK(G99,$G$2:$G$173),"")</f>
        <v/>
      </c>
      <c r="B99">
        <v>2019</v>
      </c>
      <c r="C99">
        <v>12</v>
      </c>
      <c r="D99" t="s">
        <v>34</v>
      </c>
      <c r="E99">
        <f>ROUNDUP((SUMIFS(BASE_DADOS!I:I,BASE_DADOS!B:B,ESTOQUE!B99,BASE_DADOS!C:C,ESTOQUE!C99,BASE_DADOS!H:H,ESTOQUE!D99)*1.8),0)</f>
        <v>9</v>
      </c>
      <c r="F99">
        <f>SUMIFS(BASE_DADOS!I:I,BASE_DADOS!B:B,ESTOQUE!B99,BASE_DADOS!C:C,ESTOQUE!C99,BASE_DADOS!H:H,ESTOQUE!D99)</f>
        <v>5</v>
      </c>
      <c r="G99" t="str">
        <f t="shared" si="2"/>
        <v/>
      </c>
      <c r="J99">
        <f t="shared" si="3"/>
        <v>9.7999999999999885E-8</v>
      </c>
    </row>
    <row r="100" spans="1:10" x14ac:dyDescent="0.3">
      <c r="A100" t="str">
        <f>IF(DE_PARA!$B$2=ESTOQUE!C100,RANK(G100,$G$2:$G$173),"")</f>
        <v/>
      </c>
      <c r="B100">
        <v>2019</v>
      </c>
      <c r="C100">
        <v>12</v>
      </c>
      <c r="D100" t="s">
        <v>36</v>
      </c>
      <c r="E100">
        <f>ROUNDUP((SUMIFS(BASE_DADOS!I:I,BASE_DADOS!B:B,ESTOQUE!B100,BASE_DADOS!C:C,ESTOQUE!C100,BASE_DADOS!H:H,ESTOQUE!D100)*1.8),0)</f>
        <v>11</v>
      </c>
      <c r="F100">
        <f>SUMIFS(BASE_DADOS!I:I,BASE_DADOS!B:B,ESTOQUE!B100,BASE_DADOS!C:C,ESTOQUE!C100,BASE_DADOS!H:H,ESTOQUE!D100)</f>
        <v>6</v>
      </c>
      <c r="G100" t="str">
        <f t="shared" si="2"/>
        <v/>
      </c>
      <c r="J100">
        <f t="shared" si="3"/>
        <v>9.8999999999999881E-8</v>
      </c>
    </row>
    <row r="101" spans="1:10" x14ac:dyDescent="0.3">
      <c r="A101" t="str">
        <f>IF(DE_PARA!$B$2=ESTOQUE!C101,RANK(G101,$G$2:$G$173),"")</f>
        <v/>
      </c>
      <c r="B101">
        <v>2019</v>
      </c>
      <c r="C101">
        <v>12</v>
      </c>
      <c r="D101" t="s">
        <v>942</v>
      </c>
      <c r="E101">
        <f>ROUNDUP((SUMIFS(BASE_DADOS!I:I,BASE_DADOS!B:B,ESTOQUE!B101,BASE_DADOS!C:C,ESTOQUE!C101,BASE_DADOS!H:H,ESTOQUE!D101)*1.8),0)</f>
        <v>17</v>
      </c>
      <c r="F101">
        <f>SUMIFS(BASE_DADOS!I:I,BASE_DADOS!B:B,ESTOQUE!B101,BASE_DADOS!C:C,ESTOQUE!C101,BASE_DADOS!H:H,ESTOQUE!D101)</f>
        <v>9</v>
      </c>
      <c r="G101" t="str">
        <f t="shared" si="2"/>
        <v/>
      </c>
      <c r="J101">
        <f t="shared" si="3"/>
        <v>9.9999999999999876E-8</v>
      </c>
    </row>
    <row r="102" spans="1:10" x14ac:dyDescent="0.3">
      <c r="A102" t="str">
        <f>IF(DE_PARA!$B$2=ESTOQUE!C102,RANK(G102,$G$2:$G$173),"")</f>
        <v/>
      </c>
      <c r="B102">
        <v>2020</v>
      </c>
      <c r="C102">
        <v>1</v>
      </c>
      <c r="D102" t="s">
        <v>936</v>
      </c>
      <c r="E102">
        <f>ROUNDUP((SUMIFS(BASE_DADOS!I:I,BASE_DADOS!B:B,ESTOQUE!B102,BASE_DADOS!C:C,ESTOQUE!C102,BASE_DADOS!H:H,ESTOQUE!D102)*1.8),0)</f>
        <v>40</v>
      </c>
      <c r="F102">
        <f>SUMIFS(BASE_DADOS!I:I,BASE_DADOS!B:B,ESTOQUE!B102,BASE_DADOS!C:C,ESTOQUE!C102,BASE_DADOS!H:H,ESTOQUE!D102)</f>
        <v>22</v>
      </c>
      <c r="G102" t="str">
        <f t="shared" si="2"/>
        <v/>
      </c>
      <c r="J102">
        <f t="shared" si="3"/>
        <v>1.0099999999999987E-7</v>
      </c>
    </row>
    <row r="103" spans="1:10" x14ac:dyDescent="0.3">
      <c r="A103" t="str">
        <f>IF(DE_PARA!$B$2=ESTOQUE!C103,RANK(G103,$G$2:$G$173),"")</f>
        <v/>
      </c>
      <c r="B103">
        <v>2020</v>
      </c>
      <c r="C103">
        <v>1</v>
      </c>
      <c r="D103" t="s">
        <v>88</v>
      </c>
      <c r="E103">
        <f>ROUNDUP((SUMIFS(BASE_DADOS!I:I,BASE_DADOS!B:B,ESTOQUE!B103,BASE_DADOS!C:C,ESTOQUE!C103,BASE_DADOS!H:H,ESTOQUE!D103)*1.8),0)</f>
        <v>26</v>
      </c>
      <c r="F103">
        <f>SUMIFS(BASE_DADOS!I:I,BASE_DADOS!B:B,ESTOQUE!B103,BASE_DADOS!C:C,ESTOQUE!C103,BASE_DADOS!H:H,ESTOQUE!D103)</f>
        <v>14</v>
      </c>
      <c r="G103" t="str">
        <f t="shared" si="2"/>
        <v/>
      </c>
      <c r="J103">
        <f t="shared" si="3"/>
        <v>1.0199999999999987E-7</v>
      </c>
    </row>
    <row r="104" spans="1:10" x14ac:dyDescent="0.3">
      <c r="A104" t="str">
        <f>IF(DE_PARA!$B$2=ESTOQUE!C104,RANK(G104,$G$2:$G$173),"")</f>
        <v/>
      </c>
      <c r="B104">
        <v>2020</v>
      </c>
      <c r="C104">
        <v>1</v>
      </c>
      <c r="D104" t="s">
        <v>34</v>
      </c>
      <c r="E104">
        <f>ROUNDUP((SUMIFS(BASE_DADOS!I:I,BASE_DADOS!B:B,ESTOQUE!B104,BASE_DADOS!C:C,ESTOQUE!C104,BASE_DADOS!H:H,ESTOQUE!D104)*1.8),0)</f>
        <v>15</v>
      </c>
      <c r="F104">
        <f>SUMIFS(BASE_DADOS!I:I,BASE_DADOS!B:B,ESTOQUE!B104,BASE_DADOS!C:C,ESTOQUE!C104,BASE_DADOS!H:H,ESTOQUE!D104)</f>
        <v>8</v>
      </c>
      <c r="G104" t="str">
        <f t="shared" si="2"/>
        <v/>
      </c>
      <c r="J104">
        <f t="shared" si="3"/>
        <v>1.0299999999999986E-7</v>
      </c>
    </row>
    <row r="105" spans="1:10" x14ac:dyDescent="0.3">
      <c r="A105" t="str">
        <f>IF(DE_PARA!$B$2=ESTOQUE!C105,RANK(G105,$G$2:$G$173),"")</f>
        <v/>
      </c>
      <c r="B105">
        <v>2020</v>
      </c>
      <c r="C105">
        <v>1</v>
      </c>
      <c r="D105" t="s">
        <v>940</v>
      </c>
      <c r="E105">
        <f>ROUNDUP((SUMIFS(BASE_DADOS!I:I,BASE_DADOS!B:B,ESTOQUE!B105,BASE_DADOS!C:C,ESTOQUE!C105,BASE_DADOS!H:H,ESTOQUE!D105)*1.8),0)</f>
        <v>18</v>
      </c>
      <c r="F105">
        <f>SUMIFS(BASE_DADOS!I:I,BASE_DADOS!B:B,ESTOQUE!B105,BASE_DADOS!C:C,ESTOQUE!C105,BASE_DADOS!H:H,ESTOQUE!D105)</f>
        <v>10</v>
      </c>
      <c r="G105" t="str">
        <f t="shared" si="2"/>
        <v/>
      </c>
      <c r="J105">
        <f t="shared" si="3"/>
        <v>1.0399999999999986E-7</v>
      </c>
    </row>
    <row r="106" spans="1:10" x14ac:dyDescent="0.3">
      <c r="A106" t="str">
        <f>IF(DE_PARA!$B$2=ESTOQUE!C106,RANK(G106,$G$2:$G$173),"")</f>
        <v/>
      </c>
      <c r="B106">
        <v>2020</v>
      </c>
      <c r="C106">
        <v>1</v>
      </c>
      <c r="D106" t="s">
        <v>938</v>
      </c>
      <c r="E106">
        <f>ROUNDUP((SUMIFS(BASE_DADOS!I:I,BASE_DADOS!B:B,ESTOQUE!B106,BASE_DADOS!C:C,ESTOQUE!C106,BASE_DADOS!H:H,ESTOQUE!D106)*1.8),0)</f>
        <v>26</v>
      </c>
      <c r="F106">
        <f>SUMIFS(BASE_DADOS!I:I,BASE_DADOS!B:B,ESTOQUE!B106,BASE_DADOS!C:C,ESTOQUE!C106,BASE_DADOS!H:H,ESTOQUE!D106)</f>
        <v>14</v>
      </c>
      <c r="G106" t="str">
        <f t="shared" si="2"/>
        <v/>
      </c>
      <c r="J106">
        <f t="shared" si="3"/>
        <v>1.0499999999999985E-7</v>
      </c>
    </row>
    <row r="107" spans="1:10" x14ac:dyDescent="0.3">
      <c r="A107" t="str">
        <f>IF(DE_PARA!$B$2=ESTOQUE!C107,RANK(G107,$G$2:$G$173),"")</f>
        <v/>
      </c>
      <c r="B107">
        <v>2020</v>
      </c>
      <c r="C107">
        <v>1</v>
      </c>
      <c r="D107" t="s">
        <v>33</v>
      </c>
      <c r="E107">
        <f>ROUNDUP((SUMIFS(BASE_DADOS!I:I,BASE_DADOS!B:B,ESTOQUE!B107,BASE_DADOS!C:C,ESTOQUE!C107,BASE_DADOS!H:H,ESTOQUE!D107)*1.8),0)</f>
        <v>38</v>
      </c>
      <c r="F107">
        <f>SUMIFS(BASE_DADOS!I:I,BASE_DADOS!B:B,ESTOQUE!B107,BASE_DADOS!C:C,ESTOQUE!C107,BASE_DADOS!H:H,ESTOQUE!D107)</f>
        <v>21</v>
      </c>
      <c r="G107" t="str">
        <f t="shared" si="2"/>
        <v/>
      </c>
      <c r="J107">
        <f t="shared" si="3"/>
        <v>1.0599999999999985E-7</v>
      </c>
    </row>
    <row r="108" spans="1:10" x14ac:dyDescent="0.3">
      <c r="A108" t="str">
        <f>IF(DE_PARA!$B$2=ESTOQUE!C108,RANK(G108,$G$2:$G$173),"")</f>
        <v/>
      </c>
      <c r="B108">
        <v>2020</v>
      </c>
      <c r="C108">
        <v>1</v>
      </c>
      <c r="D108" t="s">
        <v>35</v>
      </c>
      <c r="E108">
        <f>ROUNDUP((SUMIFS(BASE_DADOS!I:I,BASE_DADOS!B:B,ESTOQUE!B108,BASE_DADOS!C:C,ESTOQUE!C108,BASE_DADOS!H:H,ESTOQUE!D108)*1.8),0)</f>
        <v>27</v>
      </c>
      <c r="F108">
        <f>SUMIFS(BASE_DADOS!I:I,BASE_DADOS!B:B,ESTOQUE!B108,BASE_DADOS!C:C,ESTOQUE!C108,BASE_DADOS!H:H,ESTOQUE!D108)</f>
        <v>15</v>
      </c>
      <c r="G108" t="str">
        <f t="shared" si="2"/>
        <v/>
      </c>
      <c r="J108">
        <f t="shared" si="3"/>
        <v>1.0699999999999985E-7</v>
      </c>
    </row>
    <row r="109" spans="1:10" x14ac:dyDescent="0.3">
      <c r="A109" t="str">
        <f>IF(DE_PARA!$B$2=ESTOQUE!C109,RANK(G109,$G$2:$G$173),"")</f>
        <v/>
      </c>
      <c r="B109">
        <v>2020</v>
      </c>
      <c r="C109">
        <v>1</v>
      </c>
      <c r="D109" t="s">
        <v>36</v>
      </c>
      <c r="E109">
        <f>ROUNDUP((SUMIFS(BASE_DADOS!I:I,BASE_DADOS!B:B,ESTOQUE!B109,BASE_DADOS!C:C,ESTOQUE!C109,BASE_DADOS!H:H,ESTOQUE!D109)*1.8),0)</f>
        <v>9</v>
      </c>
      <c r="F109">
        <f>SUMIFS(BASE_DADOS!I:I,BASE_DADOS!B:B,ESTOQUE!B109,BASE_DADOS!C:C,ESTOQUE!C109,BASE_DADOS!H:H,ESTOQUE!D109)</f>
        <v>5</v>
      </c>
      <c r="G109" t="str">
        <f t="shared" si="2"/>
        <v/>
      </c>
      <c r="J109">
        <f t="shared" si="3"/>
        <v>1.0799999999999984E-7</v>
      </c>
    </row>
    <row r="110" spans="1:10" x14ac:dyDescent="0.3">
      <c r="A110" t="str">
        <f>IF(DE_PARA!$B$2=ESTOQUE!C110,RANK(G110,$G$2:$G$173),"")</f>
        <v/>
      </c>
      <c r="B110">
        <v>2020</v>
      </c>
      <c r="C110">
        <v>2</v>
      </c>
      <c r="D110" t="s">
        <v>936</v>
      </c>
      <c r="E110">
        <f>ROUNDUP((SUMIFS(BASE_DADOS!I:I,BASE_DADOS!B:B,ESTOQUE!B110,BASE_DADOS!C:C,ESTOQUE!C110,BASE_DADOS!H:H,ESTOQUE!D110)*1.8),0)</f>
        <v>36</v>
      </c>
      <c r="F110">
        <f>SUMIFS(BASE_DADOS!I:I,BASE_DADOS!B:B,ESTOQUE!B110,BASE_DADOS!C:C,ESTOQUE!C110,BASE_DADOS!H:H,ESTOQUE!D110)</f>
        <v>20</v>
      </c>
      <c r="G110" t="str">
        <f t="shared" si="2"/>
        <v/>
      </c>
      <c r="J110">
        <f t="shared" si="3"/>
        <v>1.0899999999999984E-7</v>
      </c>
    </row>
    <row r="111" spans="1:10" x14ac:dyDescent="0.3">
      <c r="A111" t="str">
        <f>IF(DE_PARA!$B$2=ESTOQUE!C111,RANK(G111,$G$2:$G$173),"")</f>
        <v/>
      </c>
      <c r="B111">
        <v>2020</v>
      </c>
      <c r="C111">
        <v>2</v>
      </c>
      <c r="D111" t="s">
        <v>36</v>
      </c>
      <c r="E111">
        <f>ROUNDUP((SUMIFS(BASE_DADOS!I:I,BASE_DADOS!B:B,ESTOQUE!B111,BASE_DADOS!C:C,ESTOQUE!C111,BASE_DADOS!H:H,ESTOQUE!D111)*1.8),0)</f>
        <v>18</v>
      </c>
      <c r="F111">
        <f>SUMIFS(BASE_DADOS!I:I,BASE_DADOS!B:B,ESTOQUE!B111,BASE_DADOS!C:C,ESTOQUE!C111,BASE_DADOS!H:H,ESTOQUE!D111)</f>
        <v>10</v>
      </c>
      <c r="G111" t="str">
        <f t="shared" si="2"/>
        <v/>
      </c>
      <c r="J111">
        <f t="shared" si="3"/>
        <v>1.0999999999999983E-7</v>
      </c>
    </row>
    <row r="112" spans="1:10" x14ac:dyDescent="0.3">
      <c r="A112" t="str">
        <f>IF(DE_PARA!$B$2=ESTOQUE!C112,RANK(G112,$G$2:$G$173),"")</f>
        <v/>
      </c>
      <c r="B112">
        <v>2020</v>
      </c>
      <c r="C112">
        <v>2</v>
      </c>
      <c r="D112" t="s">
        <v>942</v>
      </c>
      <c r="E112">
        <f>ROUNDUP((SUMIFS(BASE_DADOS!I:I,BASE_DADOS!B:B,ESTOQUE!B112,BASE_DADOS!C:C,ESTOQUE!C112,BASE_DADOS!H:H,ESTOQUE!D112)*1.8),0)</f>
        <v>20</v>
      </c>
      <c r="F112">
        <f>SUMIFS(BASE_DADOS!I:I,BASE_DADOS!B:B,ESTOQUE!B112,BASE_DADOS!C:C,ESTOQUE!C112,BASE_DADOS!H:H,ESTOQUE!D112)</f>
        <v>11</v>
      </c>
      <c r="G112" t="str">
        <f t="shared" si="2"/>
        <v/>
      </c>
      <c r="J112">
        <f t="shared" si="3"/>
        <v>1.1099999999999983E-7</v>
      </c>
    </row>
    <row r="113" spans="1:10" x14ac:dyDescent="0.3">
      <c r="A113" t="str">
        <f>IF(DE_PARA!$B$2=ESTOQUE!C113,RANK(G113,$G$2:$G$173),"")</f>
        <v/>
      </c>
      <c r="B113">
        <v>2020</v>
      </c>
      <c r="C113">
        <v>2</v>
      </c>
      <c r="D113" t="s">
        <v>940</v>
      </c>
      <c r="E113">
        <f>ROUNDUP((SUMIFS(BASE_DADOS!I:I,BASE_DADOS!B:B,ESTOQUE!B113,BASE_DADOS!C:C,ESTOQUE!C113,BASE_DADOS!H:H,ESTOQUE!D113)*1.8),0)</f>
        <v>38</v>
      </c>
      <c r="F113">
        <f>SUMIFS(BASE_DADOS!I:I,BASE_DADOS!B:B,ESTOQUE!B113,BASE_DADOS!C:C,ESTOQUE!C113,BASE_DADOS!H:H,ESTOQUE!D113)</f>
        <v>21</v>
      </c>
      <c r="G113" t="str">
        <f t="shared" si="2"/>
        <v/>
      </c>
      <c r="J113">
        <f t="shared" si="3"/>
        <v>1.1199999999999982E-7</v>
      </c>
    </row>
    <row r="114" spans="1:10" x14ac:dyDescent="0.3">
      <c r="A114" t="str">
        <f>IF(DE_PARA!$B$2=ESTOQUE!C114,RANK(G114,$G$2:$G$173),"")</f>
        <v/>
      </c>
      <c r="B114">
        <v>2020</v>
      </c>
      <c r="C114">
        <v>2</v>
      </c>
      <c r="D114" t="s">
        <v>938</v>
      </c>
      <c r="E114">
        <f>ROUNDUP((SUMIFS(BASE_DADOS!I:I,BASE_DADOS!B:B,ESTOQUE!B114,BASE_DADOS!C:C,ESTOQUE!C114,BASE_DADOS!H:H,ESTOQUE!D114)*1.8),0)</f>
        <v>29</v>
      </c>
      <c r="F114">
        <f>SUMIFS(BASE_DADOS!I:I,BASE_DADOS!B:B,ESTOQUE!B114,BASE_DADOS!C:C,ESTOQUE!C114,BASE_DADOS!H:H,ESTOQUE!D114)</f>
        <v>16</v>
      </c>
      <c r="G114" t="str">
        <f t="shared" si="2"/>
        <v/>
      </c>
      <c r="J114">
        <f t="shared" si="3"/>
        <v>1.1299999999999982E-7</v>
      </c>
    </row>
    <row r="115" spans="1:10" x14ac:dyDescent="0.3">
      <c r="A115" t="str">
        <f>IF(DE_PARA!$B$2=ESTOQUE!C115,RANK(G115,$G$2:$G$173),"")</f>
        <v/>
      </c>
      <c r="B115">
        <v>2020</v>
      </c>
      <c r="C115">
        <v>2</v>
      </c>
      <c r="D115" t="s">
        <v>33</v>
      </c>
      <c r="E115">
        <f>ROUNDUP((SUMIFS(BASE_DADOS!I:I,BASE_DADOS!B:B,ESTOQUE!B115,BASE_DADOS!C:C,ESTOQUE!C115,BASE_DADOS!H:H,ESTOQUE!D115)*1.8),0)</f>
        <v>18</v>
      </c>
      <c r="F115">
        <f>SUMIFS(BASE_DADOS!I:I,BASE_DADOS!B:B,ESTOQUE!B115,BASE_DADOS!C:C,ESTOQUE!C115,BASE_DADOS!H:H,ESTOQUE!D115)</f>
        <v>10</v>
      </c>
      <c r="G115" t="str">
        <f t="shared" si="2"/>
        <v/>
      </c>
      <c r="J115">
        <f t="shared" si="3"/>
        <v>1.1399999999999982E-7</v>
      </c>
    </row>
    <row r="116" spans="1:10" x14ac:dyDescent="0.3">
      <c r="A116" t="str">
        <f>IF(DE_PARA!$B$2=ESTOQUE!C116,RANK(G116,$G$2:$G$173),"")</f>
        <v/>
      </c>
      <c r="B116">
        <v>2020</v>
      </c>
      <c r="C116">
        <v>2</v>
      </c>
      <c r="D116" t="s">
        <v>88</v>
      </c>
      <c r="E116">
        <f>ROUNDUP((SUMIFS(BASE_DADOS!I:I,BASE_DADOS!B:B,ESTOQUE!B116,BASE_DADOS!C:C,ESTOQUE!C116,BASE_DADOS!H:H,ESTOQUE!D116)*1.8),0)</f>
        <v>9</v>
      </c>
      <c r="F116">
        <f>SUMIFS(BASE_DADOS!I:I,BASE_DADOS!B:B,ESTOQUE!B116,BASE_DADOS!C:C,ESTOQUE!C116,BASE_DADOS!H:H,ESTOQUE!D116)</f>
        <v>5</v>
      </c>
      <c r="G116" t="str">
        <f t="shared" si="2"/>
        <v/>
      </c>
      <c r="J116">
        <f t="shared" si="3"/>
        <v>1.1499999999999981E-7</v>
      </c>
    </row>
    <row r="117" spans="1:10" x14ac:dyDescent="0.3">
      <c r="A117" t="str">
        <f>IF(DE_PARA!$B$2=ESTOQUE!C117,RANK(G117,$G$2:$G$173),"")</f>
        <v/>
      </c>
      <c r="B117">
        <v>2020</v>
      </c>
      <c r="C117">
        <v>2</v>
      </c>
      <c r="D117" t="s">
        <v>35</v>
      </c>
      <c r="E117">
        <f>ROUNDUP((SUMIFS(BASE_DADOS!I:I,BASE_DADOS!B:B,ESTOQUE!B117,BASE_DADOS!C:C,ESTOQUE!C117,BASE_DADOS!H:H,ESTOQUE!D117)*1.8),0)</f>
        <v>17</v>
      </c>
      <c r="F117">
        <f>SUMIFS(BASE_DADOS!I:I,BASE_DADOS!B:B,ESTOQUE!B117,BASE_DADOS!C:C,ESTOQUE!C117,BASE_DADOS!H:H,ESTOQUE!D117)</f>
        <v>9</v>
      </c>
      <c r="G117" t="str">
        <f t="shared" si="2"/>
        <v/>
      </c>
      <c r="J117">
        <f t="shared" si="3"/>
        <v>1.1599999999999981E-7</v>
      </c>
    </row>
    <row r="118" spans="1:10" x14ac:dyDescent="0.3">
      <c r="A118" t="str">
        <f>IF(DE_PARA!$B$2=ESTOQUE!C118,RANK(G118,$G$2:$G$173),"")</f>
        <v/>
      </c>
      <c r="B118">
        <v>2020</v>
      </c>
      <c r="C118">
        <v>2</v>
      </c>
      <c r="D118" t="s">
        <v>34</v>
      </c>
      <c r="E118">
        <f>ROUNDUP((SUMIFS(BASE_DADOS!I:I,BASE_DADOS!B:B,ESTOQUE!B118,BASE_DADOS!C:C,ESTOQUE!C118,BASE_DADOS!H:H,ESTOQUE!D118)*1.8),0)</f>
        <v>20</v>
      </c>
      <c r="F118">
        <f>SUMIFS(BASE_DADOS!I:I,BASE_DADOS!B:B,ESTOQUE!B118,BASE_DADOS!C:C,ESTOQUE!C118,BASE_DADOS!H:H,ESTOQUE!D118)</f>
        <v>11</v>
      </c>
      <c r="G118" t="str">
        <f t="shared" si="2"/>
        <v/>
      </c>
      <c r="J118">
        <f t="shared" si="3"/>
        <v>1.169999999999998E-7</v>
      </c>
    </row>
    <row r="119" spans="1:10" x14ac:dyDescent="0.3">
      <c r="A119" t="str">
        <f>IF(DE_PARA!$B$2=ESTOQUE!C119,RANK(G119,$G$2:$G$173),"")</f>
        <v/>
      </c>
      <c r="B119">
        <v>2020</v>
      </c>
      <c r="C119">
        <v>3</v>
      </c>
      <c r="D119" t="s">
        <v>940</v>
      </c>
      <c r="E119">
        <f>ROUNDUP((SUMIFS(BASE_DADOS!I:I,BASE_DADOS!B:B,ESTOQUE!B119,BASE_DADOS!C:C,ESTOQUE!C119,BASE_DADOS!H:H,ESTOQUE!D119)*1.8),0)</f>
        <v>40</v>
      </c>
      <c r="F119">
        <f>SUMIFS(BASE_DADOS!I:I,BASE_DADOS!B:B,ESTOQUE!B119,BASE_DADOS!C:C,ESTOQUE!C119,BASE_DADOS!H:H,ESTOQUE!D119)</f>
        <v>22</v>
      </c>
      <c r="G119" t="str">
        <f t="shared" si="2"/>
        <v/>
      </c>
      <c r="J119">
        <f t="shared" si="3"/>
        <v>1.179999999999998E-7</v>
      </c>
    </row>
    <row r="120" spans="1:10" x14ac:dyDescent="0.3">
      <c r="A120" t="str">
        <f>IF(DE_PARA!$B$2=ESTOQUE!C120,RANK(G120,$G$2:$G$173),"")</f>
        <v/>
      </c>
      <c r="B120">
        <v>2020</v>
      </c>
      <c r="C120">
        <v>3</v>
      </c>
      <c r="D120" t="s">
        <v>34</v>
      </c>
      <c r="E120">
        <f>ROUNDUP((SUMIFS(BASE_DADOS!I:I,BASE_DADOS!B:B,ESTOQUE!B120,BASE_DADOS!C:C,ESTOQUE!C120,BASE_DADOS!H:H,ESTOQUE!D120)*1.8),0)</f>
        <v>26</v>
      </c>
      <c r="F120">
        <f>SUMIFS(BASE_DADOS!I:I,BASE_DADOS!B:B,ESTOQUE!B120,BASE_DADOS!C:C,ESTOQUE!C120,BASE_DADOS!H:H,ESTOQUE!D120)</f>
        <v>14</v>
      </c>
      <c r="G120" t="str">
        <f t="shared" si="2"/>
        <v/>
      </c>
      <c r="J120">
        <f t="shared" si="3"/>
        <v>1.189999999999998E-7</v>
      </c>
    </row>
    <row r="121" spans="1:10" x14ac:dyDescent="0.3">
      <c r="A121" t="str">
        <f>IF(DE_PARA!$B$2=ESTOQUE!C121,RANK(G121,$G$2:$G$173),"")</f>
        <v/>
      </c>
      <c r="B121">
        <v>2020</v>
      </c>
      <c r="C121">
        <v>3</v>
      </c>
      <c r="D121" t="s">
        <v>936</v>
      </c>
      <c r="E121">
        <f>ROUNDUP((SUMIFS(BASE_DADOS!I:I,BASE_DADOS!B:B,ESTOQUE!B121,BASE_DADOS!C:C,ESTOQUE!C121,BASE_DADOS!H:H,ESTOQUE!D121)*1.8),0)</f>
        <v>44</v>
      </c>
      <c r="F121">
        <f>SUMIFS(BASE_DADOS!I:I,BASE_DADOS!B:B,ESTOQUE!B121,BASE_DADOS!C:C,ESTOQUE!C121,BASE_DADOS!H:H,ESTOQUE!D121)</f>
        <v>24</v>
      </c>
      <c r="G121" t="str">
        <f t="shared" si="2"/>
        <v/>
      </c>
      <c r="J121">
        <f t="shared" si="3"/>
        <v>1.199999999999998E-7</v>
      </c>
    </row>
    <row r="122" spans="1:10" x14ac:dyDescent="0.3">
      <c r="A122" t="str">
        <f>IF(DE_PARA!$B$2=ESTOQUE!C122,RANK(G122,$G$2:$G$173),"")</f>
        <v/>
      </c>
      <c r="B122">
        <v>2020</v>
      </c>
      <c r="C122">
        <v>3</v>
      </c>
      <c r="D122" t="s">
        <v>36</v>
      </c>
      <c r="E122">
        <f>ROUNDUP((SUMIFS(BASE_DADOS!I:I,BASE_DADOS!B:B,ESTOQUE!B122,BASE_DADOS!C:C,ESTOQUE!C122,BASE_DADOS!H:H,ESTOQUE!D122)*1.8),0)</f>
        <v>24</v>
      </c>
      <c r="F122">
        <f>SUMIFS(BASE_DADOS!I:I,BASE_DADOS!B:B,ESTOQUE!B122,BASE_DADOS!C:C,ESTOQUE!C122,BASE_DADOS!H:H,ESTOQUE!D122)</f>
        <v>13</v>
      </c>
      <c r="G122" t="str">
        <f t="shared" si="2"/>
        <v/>
      </c>
      <c r="J122">
        <f t="shared" si="3"/>
        <v>1.209999999999998E-7</v>
      </c>
    </row>
    <row r="123" spans="1:10" x14ac:dyDescent="0.3">
      <c r="A123" t="str">
        <f>IF(DE_PARA!$B$2=ESTOQUE!C123,RANK(G123,$G$2:$G$173),"")</f>
        <v/>
      </c>
      <c r="B123">
        <v>2020</v>
      </c>
      <c r="C123">
        <v>3</v>
      </c>
      <c r="D123" t="s">
        <v>35</v>
      </c>
      <c r="E123">
        <f>ROUNDUP((SUMIFS(BASE_DADOS!I:I,BASE_DADOS!B:B,ESTOQUE!B123,BASE_DADOS!C:C,ESTOQUE!C123,BASE_DADOS!H:H,ESTOQUE!D123)*1.8),0)</f>
        <v>35</v>
      </c>
      <c r="F123">
        <f>SUMIFS(BASE_DADOS!I:I,BASE_DADOS!B:B,ESTOQUE!B123,BASE_DADOS!C:C,ESTOQUE!C123,BASE_DADOS!H:H,ESTOQUE!D123)</f>
        <v>19</v>
      </c>
      <c r="G123" t="str">
        <f t="shared" si="2"/>
        <v/>
      </c>
      <c r="J123">
        <f t="shared" si="3"/>
        <v>1.219999999999998E-7</v>
      </c>
    </row>
    <row r="124" spans="1:10" x14ac:dyDescent="0.3">
      <c r="A124" t="str">
        <f>IF(DE_PARA!$B$2=ESTOQUE!C124,RANK(G124,$G$2:$G$173),"")</f>
        <v/>
      </c>
      <c r="B124">
        <v>2020</v>
      </c>
      <c r="C124">
        <v>3</v>
      </c>
      <c r="D124" t="s">
        <v>938</v>
      </c>
      <c r="E124">
        <f>ROUNDUP((SUMIFS(BASE_DADOS!I:I,BASE_DADOS!B:B,ESTOQUE!B124,BASE_DADOS!C:C,ESTOQUE!C124,BASE_DADOS!H:H,ESTOQUE!D124)*1.8),0)</f>
        <v>33</v>
      </c>
      <c r="F124">
        <f>SUMIFS(BASE_DADOS!I:I,BASE_DADOS!B:B,ESTOQUE!B124,BASE_DADOS!C:C,ESTOQUE!C124,BASE_DADOS!H:H,ESTOQUE!D124)</f>
        <v>18</v>
      </c>
      <c r="G124" t="str">
        <f t="shared" si="2"/>
        <v/>
      </c>
      <c r="J124">
        <f t="shared" si="3"/>
        <v>1.2299999999999979E-7</v>
      </c>
    </row>
    <row r="125" spans="1:10" x14ac:dyDescent="0.3">
      <c r="A125" t="str">
        <f>IF(DE_PARA!$B$2=ESTOQUE!C125,RANK(G125,$G$2:$G$173),"")</f>
        <v/>
      </c>
      <c r="B125">
        <v>2020</v>
      </c>
      <c r="C125">
        <v>3</v>
      </c>
      <c r="D125" t="s">
        <v>33</v>
      </c>
      <c r="E125">
        <f>ROUNDUP((SUMIFS(BASE_DADOS!I:I,BASE_DADOS!B:B,ESTOQUE!B125,BASE_DADOS!C:C,ESTOQUE!C125,BASE_DADOS!H:H,ESTOQUE!D125)*1.8),0)</f>
        <v>56</v>
      </c>
      <c r="F125">
        <f>SUMIFS(BASE_DADOS!I:I,BASE_DADOS!B:B,ESTOQUE!B125,BASE_DADOS!C:C,ESTOQUE!C125,BASE_DADOS!H:H,ESTOQUE!D125)</f>
        <v>31</v>
      </c>
      <c r="G125" t="str">
        <f t="shared" si="2"/>
        <v/>
      </c>
      <c r="J125">
        <f t="shared" si="3"/>
        <v>1.2399999999999979E-7</v>
      </c>
    </row>
    <row r="126" spans="1:10" x14ac:dyDescent="0.3">
      <c r="A126" t="str">
        <f>IF(DE_PARA!$B$2=ESTOQUE!C126,RANK(G126,$G$2:$G$173),"")</f>
        <v/>
      </c>
      <c r="B126">
        <v>2020</v>
      </c>
      <c r="C126">
        <v>3</v>
      </c>
      <c r="D126" t="s">
        <v>942</v>
      </c>
      <c r="E126">
        <f>ROUNDUP((SUMIFS(BASE_DADOS!I:I,BASE_DADOS!B:B,ESTOQUE!B126,BASE_DADOS!C:C,ESTOQUE!C126,BASE_DADOS!H:H,ESTOQUE!D126)*1.8),0)</f>
        <v>35</v>
      </c>
      <c r="F126">
        <f>SUMIFS(BASE_DADOS!I:I,BASE_DADOS!B:B,ESTOQUE!B126,BASE_DADOS!C:C,ESTOQUE!C126,BASE_DADOS!H:H,ESTOQUE!D126)</f>
        <v>19</v>
      </c>
      <c r="G126" t="str">
        <f t="shared" si="2"/>
        <v/>
      </c>
      <c r="J126">
        <f t="shared" si="3"/>
        <v>1.2499999999999978E-7</v>
      </c>
    </row>
    <row r="127" spans="1:10" x14ac:dyDescent="0.3">
      <c r="A127" t="str">
        <f>IF(DE_PARA!$B$2=ESTOQUE!C127,RANK(G127,$G$2:$G$173),"")</f>
        <v/>
      </c>
      <c r="B127">
        <v>2020</v>
      </c>
      <c r="C127">
        <v>4</v>
      </c>
      <c r="D127" t="s">
        <v>88</v>
      </c>
      <c r="E127">
        <f>ROUNDUP((SUMIFS(BASE_DADOS!I:I,BASE_DADOS!B:B,ESTOQUE!B127,BASE_DADOS!C:C,ESTOQUE!C127,BASE_DADOS!H:H,ESTOQUE!D127)*1.8),0)</f>
        <v>8</v>
      </c>
      <c r="F127">
        <f>SUMIFS(BASE_DADOS!I:I,BASE_DADOS!B:B,ESTOQUE!B127,BASE_DADOS!C:C,ESTOQUE!C127,BASE_DADOS!H:H,ESTOQUE!D127)</f>
        <v>4</v>
      </c>
      <c r="G127" t="str">
        <f t="shared" si="2"/>
        <v/>
      </c>
      <c r="J127">
        <f t="shared" si="3"/>
        <v>1.2599999999999978E-7</v>
      </c>
    </row>
    <row r="128" spans="1:10" x14ac:dyDescent="0.3">
      <c r="A128" t="str">
        <f>IF(DE_PARA!$B$2=ESTOQUE!C128,RANK(G128,$G$2:$G$173),"")</f>
        <v/>
      </c>
      <c r="B128">
        <v>2020</v>
      </c>
      <c r="C128">
        <v>4</v>
      </c>
      <c r="D128" t="s">
        <v>33</v>
      </c>
      <c r="E128">
        <f>ROUNDUP((SUMIFS(BASE_DADOS!I:I,BASE_DADOS!B:B,ESTOQUE!B128,BASE_DADOS!C:C,ESTOQUE!C128,BASE_DADOS!H:H,ESTOQUE!D128)*1.8),0)</f>
        <v>83</v>
      </c>
      <c r="F128">
        <f>SUMIFS(BASE_DADOS!I:I,BASE_DADOS!B:B,ESTOQUE!B128,BASE_DADOS!C:C,ESTOQUE!C128,BASE_DADOS!H:H,ESTOQUE!D128)</f>
        <v>46</v>
      </c>
      <c r="G128" t="str">
        <f t="shared" si="2"/>
        <v/>
      </c>
      <c r="J128">
        <f t="shared" si="3"/>
        <v>1.2699999999999977E-7</v>
      </c>
    </row>
    <row r="129" spans="1:10" x14ac:dyDescent="0.3">
      <c r="A129" t="str">
        <f>IF(DE_PARA!$B$2=ESTOQUE!C129,RANK(G129,$G$2:$G$173),"")</f>
        <v/>
      </c>
      <c r="B129">
        <v>2020</v>
      </c>
      <c r="C129">
        <v>4</v>
      </c>
      <c r="D129" t="s">
        <v>36</v>
      </c>
      <c r="E129">
        <f>ROUNDUP((SUMIFS(BASE_DADOS!I:I,BASE_DADOS!B:B,ESTOQUE!B129,BASE_DADOS!C:C,ESTOQUE!C129,BASE_DADOS!H:H,ESTOQUE!D129)*1.8),0)</f>
        <v>27</v>
      </c>
      <c r="F129">
        <f>SUMIFS(BASE_DADOS!I:I,BASE_DADOS!B:B,ESTOQUE!B129,BASE_DADOS!C:C,ESTOQUE!C129,BASE_DADOS!H:H,ESTOQUE!D129)</f>
        <v>15</v>
      </c>
      <c r="G129" t="str">
        <f t="shared" si="2"/>
        <v/>
      </c>
      <c r="J129">
        <f t="shared" si="3"/>
        <v>1.2799999999999977E-7</v>
      </c>
    </row>
    <row r="130" spans="1:10" x14ac:dyDescent="0.3">
      <c r="A130" t="str">
        <f>IF(DE_PARA!$B$2=ESTOQUE!C130,RANK(G130,$G$2:$G$173),"")</f>
        <v/>
      </c>
      <c r="B130">
        <v>2020</v>
      </c>
      <c r="C130">
        <v>4</v>
      </c>
      <c r="D130" t="s">
        <v>34</v>
      </c>
      <c r="E130">
        <f>ROUNDUP((SUMIFS(BASE_DADOS!I:I,BASE_DADOS!B:B,ESTOQUE!B130,BASE_DADOS!C:C,ESTOQUE!C130,BASE_DADOS!H:H,ESTOQUE!D130)*1.8),0)</f>
        <v>2</v>
      </c>
      <c r="F130">
        <f>SUMIFS(BASE_DADOS!I:I,BASE_DADOS!B:B,ESTOQUE!B130,BASE_DADOS!C:C,ESTOQUE!C130,BASE_DADOS!H:H,ESTOQUE!D130)</f>
        <v>1</v>
      </c>
      <c r="G130">
        <f t="shared" si="2"/>
        <v>1.000000129</v>
      </c>
      <c r="J130">
        <f t="shared" si="3"/>
        <v>1.2899999999999977E-7</v>
      </c>
    </row>
    <row r="131" spans="1:10" x14ac:dyDescent="0.3">
      <c r="A131" t="str">
        <f>IF(DE_PARA!$B$2=ESTOQUE!C131,RANK(G131,$G$2:$G$173),"")</f>
        <v/>
      </c>
      <c r="B131">
        <v>2020</v>
      </c>
      <c r="C131">
        <v>4</v>
      </c>
      <c r="D131" t="s">
        <v>938</v>
      </c>
      <c r="E131">
        <f>ROUNDUP((SUMIFS(BASE_DADOS!I:I,BASE_DADOS!B:B,ESTOQUE!B131,BASE_DADOS!C:C,ESTOQUE!C131,BASE_DADOS!H:H,ESTOQUE!D131)*1.8),0)</f>
        <v>35</v>
      </c>
      <c r="F131">
        <f>SUMIFS(BASE_DADOS!I:I,BASE_DADOS!B:B,ESTOQUE!B131,BASE_DADOS!C:C,ESTOQUE!C131,BASE_DADOS!H:H,ESTOQUE!D131)</f>
        <v>19</v>
      </c>
      <c r="G131" t="str">
        <f t="shared" si="2"/>
        <v/>
      </c>
      <c r="J131">
        <f t="shared" si="3"/>
        <v>1.2999999999999976E-7</v>
      </c>
    </row>
    <row r="132" spans="1:10" x14ac:dyDescent="0.3">
      <c r="A132" t="str">
        <f>IF(DE_PARA!$B$2=ESTOQUE!C132,RANK(G132,$G$2:$G$173),"")</f>
        <v/>
      </c>
      <c r="B132">
        <v>2020</v>
      </c>
      <c r="C132">
        <v>4</v>
      </c>
      <c r="D132" t="s">
        <v>35</v>
      </c>
      <c r="E132">
        <f>ROUNDUP((SUMIFS(BASE_DADOS!I:I,BASE_DADOS!B:B,ESTOQUE!B132,BASE_DADOS!C:C,ESTOQUE!C132,BASE_DADOS!H:H,ESTOQUE!D132)*1.8),0)</f>
        <v>56</v>
      </c>
      <c r="F132">
        <f>SUMIFS(BASE_DADOS!I:I,BASE_DADOS!B:B,ESTOQUE!B132,BASE_DADOS!C:C,ESTOQUE!C132,BASE_DADOS!H:H,ESTOQUE!D132)</f>
        <v>31</v>
      </c>
      <c r="G132" t="str">
        <f t="shared" si="2"/>
        <v/>
      </c>
      <c r="J132">
        <f t="shared" si="3"/>
        <v>1.3099999999999976E-7</v>
      </c>
    </row>
    <row r="133" spans="1:10" x14ac:dyDescent="0.3">
      <c r="A133" t="str">
        <f>IF(DE_PARA!$B$2=ESTOQUE!C133,RANK(G133,$G$2:$G$173),"")</f>
        <v/>
      </c>
      <c r="B133">
        <v>2020</v>
      </c>
      <c r="C133">
        <v>4</v>
      </c>
      <c r="D133" t="s">
        <v>936</v>
      </c>
      <c r="E133">
        <f>ROUNDUP((SUMIFS(BASE_DADOS!I:I,BASE_DADOS!B:B,ESTOQUE!B133,BASE_DADOS!C:C,ESTOQUE!C133,BASE_DADOS!H:H,ESTOQUE!D133)*1.8),0)</f>
        <v>45</v>
      </c>
      <c r="F133">
        <f>SUMIFS(BASE_DADOS!I:I,BASE_DADOS!B:B,ESTOQUE!B133,BASE_DADOS!C:C,ESTOQUE!C133,BASE_DADOS!H:H,ESTOQUE!D133)</f>
        <v>25</v>
      </c>
      <c r="G133" t="str">
        <f t="shared" si="2"/>
        <v/>
      </c>
      <c r="J133">
        <f t="shared" si="3"/>
        <v>1.3199999999999975E-7</v>
      </c>
    </row>
    <row r="134" spans="1:10" x14ac:dyDescent="0.3">
      <c r="A134" t="str">
        <f>IF(DE_PARA!$B$2=ESTOQUE!C134,RANK(G134,$G$2:$G$173),"")</f>
        <v/>
      </c>
      <c r="B134">
        <v>2020</v>
      </c>
      <c r="C134">
        <v>4</v>
      </c>
      <c r="D134" t="s">
        <v>940</v>
      </c>
      <c r="E134">
        <f>ROUNDUP((SUMIFS(BASE_DADOS!I:I,BASE_DADOS!B:B,ESTOQUE!B134,BASE_DADOS!C:C,ESTOQUE!C134,BASE_DADOS!H:H,ESTOQUE!D134)*1.8),0)</f>
        <v>31</v>
      </c>
      <c r="F134">
        <f>SUMIFS(BASE_DADOS!I:I,BASE_DADOS!B:B,ESTOQUE!B134,BASE_DADOS!C:C,ESTOQUE!C134,BASE_DADOS!H:H,ESTOQUE!D134)</f>
        <v>17</v>
      </c>
      <c r="G134" t="str">
        <f t="shared" si="2"/>
        <v/>
      </c>
      <c r="J134">
        <f t="shared" si="3"/>
        <v>1.3299999999999975E-7</v>
      </c>
    </row>
    <row r="135" spans="1:10" x14ac:dyDescent="0.3">
      <c r="A135" t="str">
        <f>IF(DE_PARA!$B$2=ESTOQUE!C135,RANK(G135,$G$2:$G$173),"")</f>
        <v/>
      </c>
      <c r="B135">
        <v>2020</v>
      </c>
      <c r="C135">
        <v>5</v>
      </c>
      <c r="D135" t="s">
        <v>936</v>
      </c>
      <c r="E135">
        <f>ROUNDUP((SUMIFS(BASE_DADOS!I:I,BASE_DADOS!B:B,ESTOQUE!B135,BASE_DADOS!C:C,ESTOQUE!C135,BASE_DADOS!H:H,ESTOQUE!D135)*1.8),0)</f>
        <v>42</v>
      </c>
      <c r="F135">
        <f>SUMIFS(BASE_DADOS!I:I,BASE_DADOS!B:B,ESTOQUE!B135,BASE_DADOS!C:C,ESTOQUE!C135,BASE_DADOS!H:H,ESTOQUE!D135)</f>
        <v>23</v>
      </c>
      <c r="G135" t="str">
        <f t="shared" ref="G135:G174" si="4">IF((E135-F135)&lt;=2,(E135-F135)+J135,"")</f>
        <v/>
      </c>
      <c r="J135">
        <f t="shared" ref="J135:J174" si="5">J134+0.0000001%</f>
        <v>1.3399999999999974E-7</v>
      </c>
    </row>
    <row r="136" spans="1:10" x14ac:dyDescent="0.3">
      <c r="A136" t="str">
        <f>IF(DE_PARA!$B$2=ESTOQUE!C136,RANK(G136,$G$2:$G$173),"")</f>
        <v/>
      </c>
      <c r="B136">
        <v>2020</v>
      </c>
      <c r="C136">
        <v>5</v>
      </c>
      <c r="D136" t="s">
        <v>33</v>
      </c>
      <c r="E136">
        <f>ROUNDUP((SUMIFS(BASE_DADOS!I:I,BASE_DADOS!B:B,ESTOQUE!B136,BASE_DADOS!C:C,ESTOQUE!C136,BASE_DADOS!H:H,ESTOQUE!D136)*1.8),0)</f>
        <v>56</v>
      </c>
      <c r="F136">
        <f>SUMIFS(BASE_DADOS!I:I,BASE_DADOS!B:B,ESTOQUE!B136,BASE_DADOS!C:C,ESTOQUE!C136,BASE_DADOS!H:H,ESTOQUE!D136)</f>
        <v>31</v>
      </c>
      <c r="G136" t="str">
        <f t="shared" si="4"/>
        <v/>
      </c>
      <c r="J136">
        <f t="shared" si="5"/>
        <v>1.3499999999999974E-7</v>
      </c>
    </row>
    <row r="137" spans="1:10" x14ac:dyDescent="0.3">
      <c r="A137" t="str">
        <f>IF(DE_PARA!$B$2=ESTOQUE!C137,RANK(G137,$G$2:$G$173),"")</f>
        <v/>
      </c>
      <c r="B137">
        <v>2020</v>
      </c>
      <c r="C137">
        <v>5</v>
      </c>
      <c r="D137" t="s">
        <v>938</v>
      </c>
      <c r="E137">
        <f>ROUNDUP((SUMIFS(BASE_DADOS!I:I,BASE_DADOS!B:B,ESTOQUE!B137,BASE_DADOS!C:C,ESTOQUE!C137,BASE_DADOS!H:H,ESTOQUE!D137)*1.8),0)</f>
        <v>22</v>
      </c>
      <c r="F137">
        <f>SUMIFS(BASE_DADOS!I:I,BASE_DADOS!B:B,ESTOQUE!B137,BASE_DADOS!C:C,ESTOQUE!C137,BASE_DADOS!H:H,ESTOQUE!D137)</f>
        <v>12</v>
      </c>
      <c r="G137" t="str">
        <f t="shared" si="4"/>
        <v/>
      </c>
      <c r="J137">
        <f t="shared" si="5"/>
        <v>1.3599999999999974E-7</v>
      </c>
    </row>
    <row r="138" spans="1:10" x14ac:dyDescent="0.3">
      <c r="A138" t="str">
        <f>IF(DE_PARA!$B$2=ESTOQUE!C138,RANK(G138,$G$2:$G$173),"")</f>
        <v/>
      </c>
      <c r="B138">
        <v>2020</v>
      </c>
      <c r="C138">
        <v>5</v>
      </c>
      <c r="D138" t="s">
        <v>34</v>
      </c>
      <c r="E138">
        <f>ROUNDUP((SUMIFS(BASE_DADOS!I:I,BASE_DADOS!B:B,ESTOQUE!B138,BASE_DADOS!C:C,ESTOQUE!C138,BASE_DADOS!H:H,ESTOQUE!D138)*1.8),0)</f>
        <v>22</v>
      </c>
      <c r="F138">
        <f>SUMIFS(BASE_DADOS!I:I,BASE_DADOS!B:B,ESTOQUE!B138,BASE_DADOS!C:C,ESTOQUE!C138,BASE_DADOS!H:H,ESTOQUE!D138)</f>
        <v>12</v>
      </c>
      <c r="G138" t="str">
        <f t="shared" si="4"/>
        <v/>
      </c>
      <c r="J138">
        <f t="shared" si="5"/>
        <v>1.3699999999999973E-7</v>
      </c>
    </row>
    <row r="139" spans="1:10" x14ac:dyDescent="0.3">
      <c r="A139" t="str">
        <f>IF(DE_PARA!$B$2=ESTOQUE!C139,RANK(G139,$G$2:$G$173),"")</f>
        <v/>
      </c>
      <c r="B139">
        <v>2020</v>
      </c>
      <c r="C139">
        <v>5</v>
      </c>
      <c r="D139" t="s">
        <v>88</v>
      </c>
      <c r="E139">
        <f>ROUNDUP((SUMIFS(BASE_DADOS!I:I,BASE_DADOS!B:B,ESTOQUE!B139,BASE_DADOS!C:C,ESTOQUE!C139,BASE_DADOS!H:H,ESTOQUE!D139)*1.8),0)</f>
        <v>35</v>
      </c>
      <c r="F139">
        <f>SUMIFS(BASE_DADOS!I:I,BASE_DADOS!B:B,ESTOQUE!B139,BASE_DADOS!C:C,ESTOQUE!C139,BASE_DADOS!H:H,ESTOQUE!D139)</f>
        <v>19</v>
      </c>
      <c r="G139" t="str">
        <f t="shared" si="4"/>
        <v/>
      </c>
      <c r="J139">
        <f t="shared" si="5"/>
        <v>1.3799999999999973E-7</v>
      </c>
    </row>
    <row r="140" spans="1:10" x14ac:dyDescent="0.3">
      <c r="A140" t="str">
        <f>IF(DE_PARA!$B$2=ESTOQUE!C140,RANK(G140,$G$2:$G$173),"")</f>
        <v/>
      </c>
      <c r="B140">
        <v>2020</v>
      </c>
      <c r="C140">
        <v>5</v>
      </c>
      <c r="D140" t="s">
        <v>35</v>
      </c>
      <c r="E140">
        <f>ROUNDUP((SUMIFS(BASE_DADOS!I:I,BASE_DADOS!B:B,ESTOQUE!B140,BASE_DADOS!C:C,ESTOQUE!C140,BASE_DADOS!H:H,ESTOQUE!D140)*1.8),0)</f>
        <v>22</v>
      </c>
      <c r="F140">
        <f>SUMIFS(BASE_DADOS!I:I,BASE_DADOS!B:B,ESTOQUE!B140,BASE_DADOS!C:C,ESTOQUE!C140,BASE_DADOS!H:H,ESTOQUE!D140)</f>
        <v>12</v>
      </c>
      <c r="G140" t="str">
        <f t="shared" si="4"/>
        <v/>
      </c>
      <c r="J140">
        <f t="shared" si="5"/>
        <v>1.3899999999999972E-7</v>
      </c>
    </row>
    <row r="141" spans="1:10" x14ac:dyDescent="0.3">
      <c r="A141" t="str">
        <f>IF(DE_PARA!$B$2=ESTOQUE!C141,RANK(G141,$G$2:$G$173),"")</f>
        <v/>
      </c>
      <c r="B141">
        <v>2020</v>
      </c>
      <c r="C141">
        <v>5</v>
      </c>
      <c r="D141" t="s">
        <v>36</v>
      </c>
      <c r="E141">
        <f>ROUNDUP((SUMIFS(BASE_DADOS!I:I,BASE_DADOS!B:B,ESTOQUE!B141,BASE_DADOS!C:C,ESTOQUE!C141,BASE_DADOS!H:H,ESTOQUE!D141)*1.8),0)</f>
        <v>22</v>
      </c>
      <c r="F141">
        <f>SUMIFS(BASE_DADOS!I:I,BASE_DADOS!B:B,ESTOQUE!B141,BASE_DADOS!C:C,ESTOQUE!C141,BASE_DADOS!H:H,ESTOQUE!D141)</f>
        <v>12</v>
      </c>
      <c r="G141" t="str">
        <f t="shared" si="4"/>
        <v/>
      </c>
      <c r="J141">
        <f t="shared" si="5"/>
        <v>1.3999999999999972E-7</v>
      </c>
    </row>
    <row r="142" spans="1:10" x14ac:dyDescent="0.3">
      <c r="A142" t="str">
        <f>IF(DE_PARA!$B$2=ESTOQUE!C142,RANK(G142,$G$2:$G$173),"")</f>
        <v/>
      </c>
      <c r="B142">
        <v>2020</v>
      </c>
      <c r="C142">
        <v>5</v>
      </c>
      <c r="D142" t="s">
        <v>942</v>
      </c>
      <c r="E142">
        <f>ROUNDUP((SUMIFS(BASE_DADOS!I:I,BASE_DADOS!B:B,ESTOQUE!B142,BASE_DADOS!C:C,ESTOQUE!C142,BASE_DADOS!H:H,ESTOQUE!D142)*1.8),0)</f>
        <v>9</v>
      </c>
      <c r="F142">
        <f>SUMIFS(BASE_DADOS!I:I,BASE_DADOS!B:B,ESTOQUE!B142,BASE_DADOS!C:C,ESTOQUE!C142,BASE_DADOS!H:H,ESTOQUE!D142)</f>
        <v>5</v>
      </c>
      <c r="G142" t="str">
        <f t="shared" si="4"/>
        <v/>
      </c>
      <c r="J142">
        <f t="shared" si="5"/>
        <v>1.4099999999999971E-7</v>
      </c>
    </row>
    <row r="143" spans="1:10" x14ac:dyDescent="0.3">
      <c r="A143" t="str">
        <f>IF(DE_PARA!$B$2=ESTOQUE!C143,RANK(G143,$G$2:$G$173),"")</f>
        <v/>
      </c>
      <c r="B143">
        <v>2020</v>
      </c>
      <c r="C143">
        <v>5</v>
      </c>
      <c r="D143" t="s">
        <v>940</v>
      </c>
      <c r="E143">
        <f>ROUNDUP((SUMIFS(BASE_DADOS!I:I,BASE_DADOS!B:B,ESTOQUE!B143,BASE_DADOS!C:C,ESTOQUE!C143,BASE_DADOS!H:H,ESTOQUE!D143)*1.8),0)</f>
        <v>24</v>
      </c>
      <c r="F143">
        <f>SUMIFS(BASE_DADOS!I:I,BASE_DADOS!B:B,ESTOQUE!B143,BASE_DADOS!C:C,ESTOQUE!C143,BASE_DADOS!H:H,ESTOQUE!D143)</f>
        <v>13</v>
      </c>
      <c r="G143" t="str">
        <f t="shared" si="4"/>
        <v/>
      </c>
      <c r="J143">
        <f t="shared" si="5"/>
        <v>1.4199999999999971E-7</v>
      </c>
    </row>
    <row r="144" spans="1:10" x14ac:dyDescent="0.3">
      <c r="A144" t="str">
        <f>IF(DE_PARA!$B$2=ESTOQUE!C144,RANK(G144,$G$2:$G$173),"")</f>
        <v/>
      </c>
      <c r="B144">
        <v>2020</v>
      </c>
      <c r="C144">
        <v>6</v>
      </c>
      <c r="D144" t="s">
        <v>35</v>
      </c>
      <c r="E144">
        <f>ROUNDUP((SUMIFS(BASE_DADOS!I:I,BASE_DADOS!B:B,ESTOQUE!B144,BASE_DADOS!C:C,ESTOQUE!C144,BASE_DADOS!H:H,ESTOQUE!D144)*1.8),0)</f>
        <v>44</v>
      </c>
      <c r="F144">
        <f>SUMIFS(BASE_DADOS!I:I,BASE_DADOS!B:B,ESTOQUE!B144,BASE_DADOS!C:C,ESTOQUE!C144,BASE_DADOS!H:H,ESTOQUE!D144)</f>
        <v>24</v>
      </c>
      <c r="G144" t="str">
        <f t="shared" si="4"/>
        <v/>
      </c>
      <c r="J144">
        <f t="shared" si="5"/>
        <v>1.4299999999999971E-7</v>
      </c>
    </row>
    <row r="145" spans="1:10" x14ac:dyDescent="0.3">
      <c r="A145" t="str">
        <f>IF(DE_PARA!$B$2=ESTOQUE!C145,RANK(G145,$G$2:$G$173),"")</f>
        <v/>
      </c>
      <c r="B145">
        <v>2020</v>
      </c>
      <c r="C145">
        <v>6</v>
      </c>
      <c r="D145" t="s">
        <v>940</v>
      </c>
      <c r="E145">
        <f>ROUNDUP((SUMIFS(BASE_DADOS!I:I,BASE_DADOS!B:B,ESTOQUE!B145,BASE_DADOS!C:C,ESTOQUE!C145,BASE_DADOS!H:H,ESTOQUE!D145)*1.8),0)</f>
        <v>49</v>
      </c>
      <c r="F145">
        <f>SUMIFS(BASE_DADOS!I:I,BASE_DADOS!B:B,ESTOQUE!B145,BASE_DADOS!C:C,ESTOQUE!C145,BASE_DADOS!H:H,ESTOQUE!D145)</f>
        <v>27</v>
      </c>
      <c r="G145" t="str">
        <f t="shared" si="4"/>
        <v/>
      </c>
      <c r="J145">
        <f t="shared" si="5"/>
        <v>1.439999999999997E-7</v>
      </c>
    </row>
    <row r="146" spans="1:10" x14ac:dyDescent="0.3">
      <c r="A146" t="str">
        <f>IF(DE_PARA!$B$2=ESTOQUE!C146,RANK(G146,$G$2:$G$173),"")</f>
        <v/>
      </c>
      <c r="B146">
        <v>2020</v>
      </c>
      <c r="C146">
        <v>6</v>
      </c>
      <c r="D146" t="s">
        <v>33</v>
      </c>
      <c r="E146">
        <f>ROUNDUP((SUMIFS(BASE_DADOS!I:I,BASE_DADOS!B:B,ESTOQUE!B146,BASE_DADOS!C:C,ESTOQUE!C146,BASE_DADOS!H:H,ESTOQUE!D146)*1.8),0)</f>
        <v>56</v>
      </c>
      <c r="F146">
        <f>SUMIFS(BASE_DADOS!I:I,BASE_DADOS!B:B,ESTOQUE!B146,BASE_DADOS!C:C,ESTOQUE!C146,BASE_DADOS!H:H,ESTOQUE!D146)</f>
        <v>31</v>
      </c>
      <c r="G146" t="str">
        <f t="shared" si="4"/>
        <v/>
      </c>
      <c r="J146">
        <f t="shared" si="5"/>
        <v>1.449999999999997E-7</v>
      </c>
    </row>
    <row r="147" spans="1:10" x14ac:dyDescent="0.3">
      <c r="A147" t="str">
        <f>IF(DE_PARA!$B$2=ESTOQUE!C147,RANK(G147,$G$2:$G$173),"")</f>
        <v/>
      </c>
      <c r="B147">
        <v>2020</v>
      </c>
      <c r="C147">
        <v>6</v>
      </c>
      <c r="D147" t="s">
        <v>938</v>
      </c>
      <c r="E147">
        <f>ROUNDUP((SUMIFS(BASE_DADOS!I:I,BASE_DADOS!B:B,ESTOQUE!B147,BASE_DADOS!C:C,ESTOQUE!C147,BASE_DADOS!H:H,ESTOQUE!D147)*1.8),0)</f>
        <v>35</v>
      </c>
      <c r="F147">
        <f>SUMIFS(BASE_DADOS!I:I,BASE_DADOS!B:B,ESTOQUE!B147,BASE_DADOS!C:C,ESTOQUE!C147,BASE_DADOS!H:H,ESTOQUE!D147)</f>
        <v>19</v>
      </c>
      <c r="G147" t="str">
        <f t="shared" si="4"/>
        <v/>
      </c>
      <c r="J147">
        <f t="shared" si="5"/>
        <v>1.4599999999999969E-7</v>
      </c>
    </row>
    <row r="148" spans="1:10" x14ac:dyDescent="0.3">
      <c r="A148" t="str">
        <f>IF(DE_PARA!$B$2=ESTOQUE!C148,RANK(G148,$G$2:$G$173),"")</f>
        <v/>
      </c>
      <c r="B148">
        <v>2020</v>
      </c>
      <c r="C148">
        <v>6</v>
      </c>
      <c r="D148" t="s">
        <v>88</v>
      </c>
      <c r="E148">
        <f>ROUNDUP((SUMIFS(BASE_DADOS!I:I,BASE_DADOS!B:B,ESTOQUE!B148,BASE_DADOS!C:C,ESTOQUE!C148,BASE_DADOS!H:H,ESTOQUE!D148)*1.8),0)</f>
        <v>29</v>
      </c>
      <c r="F148">
        <f>SUMIFS(BASE_DADOS!I:I,BASE_DADOS!B:B,ESTOQUE!B148,BASE_DADOS!C:C,ESTOQUE!C148,BASE_DADOS!H:H,ESTOQUE!D148)</f>
        <v>16</v>
      </c>
      <c r="G148" t="str">
        <f t="shared" si="4"/>
        <v/>
      </c>
      <c r="J148">
        <f t="shared" si="5"/>
        <v>1.4699999999999969E-7</v>
      </c>
    </row>
    <row r="149" spans="1:10" x14ac:dyDescent="0.3">
      <c r="A149" t="str">
        <f>IF(DE_PARA!$B$2=ESTOQUE!C149,RANK(G149,$G$2:$G$173),"")</f>
        <v/>
      </c>
      <c r="B149">
        <v>2020</v>
      </c>
      <c r="C149">
        <v>6</v>
      </c>
      <c r="D149" t="s">
        <v>936</v>
      </c>
      <c r="E149">
        <f>ROUNDUP((SUMIFS(BASE_DADOS!I:I,BASE_DADOS!B:B,ESTOQUE!B149,BASE_DADOS!C:C,ESTOQUE!C149,BASE_DADOS!H:H,ESTOQUE!D149)*1.8),0)</f>
        <v>47</v>
      </c>
      <c r="F149">
        <f>SUMIFS(BASE_DADOS!I:I,BASE_DADOS!B:B,ESTOQUE!B149,BASE_DADOS!C:C,ESTOQUE!C149,BASE_DADOS!H:H,ESTOQUE!D149)</f>
        <v>26</v>
      </c>
      <c r="G149" t="str">
        <f t="shared" si="4"/>
        <v/>
      </c>
      <c r="J149">
        <f t="shared" si="5"/>
        <v>1.4799999999999968E-7</v>
      </c>
    </row>
    <row r="150" spans="1:10" x14ac:dyDescent="0.3">
      <c r="A150" t="str">
        <f>IF(DE_PARA!$B$2=ESTOQUE!C150,RANK(G150,$G$2:$G$173),"")</f>
        <v/>
      </c>
      <c r="B150">
        <v>2020</v>
      </c>
      <c r="C150">
        <v>6</v>
      </c>
      <c r="D150" t="s">
        <v>942</v>
      </c>
      <c r="E150">
        <f>ROUNDUP((SUMIFS(BASE_DADOS!I:I,BASE_DADOS!B:B,ESTOQUE!B150,BASE_DADOS!C:C,ESTOQUE!C150,BASE_DADOS!H:H,ESTOQUE!D150)*1.8),0)</f>
        <v>15</v>
      </c>
      <c r="F150">
        <f>SUMIFS(BASE_DADOS!I:I,BASE_DADOS!B:B,ESTOQUE!B150,BASE_DADOS!C:C,ESTOQUE!C150,BASE_DADOS!H:H,ESTOQUE!D150)</f>
        <v>8</v>
      </c>
      <c r="G150" t="str">
        <f t="shared" si="4"/>
        <v/>
      </c>
      <c r="J150">
        <f t="shared" si="5"/>
        <v>1.4899999999999968E-7</v>
      </c>
    </row>
    <row r="151" spans="1:10" x14ac:dyDescent="0.3">
      <c r="A151" t="str">
        <f>IF(DE_PARA!$B$2=ESTOQUE!C151,RANK(G151,$G$2:$G$173),"")</f>
        <v/>
      </c>
      <c r="B151">
        <v>2020</v>
      </c>
      <c r="C151">
        <v>6</v>
      </c>
      <c r="D151" t="s">
        <v>36</v>
      </c>
      <c r="E151">
        <f>ROUNDUP((SUMIFS(BASE_DADOS!I:I,BASE_DADOS!B:B,ESTOQUE!B151,BASE_DADOS!C:C,ESTOQUE!C151,BASE_DADOS!H:H,ESTOQUE!D151)*1.8),0)</f>
        <v>15</v>
      </c>
      <c r="F151">
        <f>SUMIFS(BASE_DADOS!I:I,BASE_DADOS!B:B,ESTOQUE!B151,BASE_DADOS!C:C,ESTOQUE!C151,BASE_DADOS!H:H,ESTOQUE!D151)</f>
        <v>8</v>
      </c>
      <c r="G151" t="str">
        <f t="shared" si="4"/>
        <v/>
      </c>
      <c r="J151">
        <f t="shared" si="5"/>
        <v>1.4999999999999968E-7</v>
      </c>
    </row>
    <row r="152" spans="1:10" x14ac:dyDescent="0.3">
      <c r="A152" t="str">
        <f>IF(DE_PARA!$B$2=ESTOQUE!C152,RANK(G152,$G$2:$G$173),"")</f>
        <v/>
      </c>
      <c r="B152">
        <v>2020</v>
      </c>
      <c r="C152">
        <v>6</v>
      </c>
      <c r="D152" t="s">
        <v>34</v>
      </c>
      <c r="E152">
        <f>ROUNDUP((SUMIFS(BASE_DADOS!I:I,BASE_DADOS!B:B,ESTOQUE!B152,BASE_DADOS!C:C,ESTOQUE!C152,BASE_DADOS!H:H,ESTOQUE!D152)*1.8),0)</f>
        <v>18</v>
      </c>
      <c r="F152">
        <f>SUMIFS(BASE_DADOS!I:I,BASE_DADOS!B:B,ESTOQUE!B152,BASE_DADOS!C:C,ESTOQUE!C152,BASE_DADOS!H:H,ESTOQUE!D152)</f>
        <v>10</v>
      </c>
      <c r="G152" t="str">
        <f t="shared" si="4"/>
        <v/>
      </c>
      <c r="J152">
        <f t="shared" si="5"/>
        <v>1.5099999999999967E-7</v>
      </c>
    </row>
    <row r="153" spans="1:10" x14ac:dyDescent="0.3">
      <c r="A153" t="str">
        <f>IF(DE_PARA!$B$2=ESTOQUE!C153,RANK(G153,$G$2:$G$173),"")</f>
        <v/>
      </c>
      <c r="B153">
        <v>2020</v>
      </c>
      <c r="C153">
        <v>7</v>
      </c>
      <c r="D153" t="s">
        <v>936</v>
      </c>
      <c r="E153">
        <f>ROUNDUP((SUMIFS(BASE_DADOS!I:I,BASE_DADOS!B:B,ESTOQUE!B153,BASE_DADOS!C:C,ESTOQUE!C153,BASE_DADOS!H:H,ESTOQUE!D153)*1.8),0)</f>
        <v>31</v>
      </c>
      <c r="F153">
        <f>SUMIFS(BASE_DADOS!I:I,BASE_DADOS!B:B,ESTOQUE!B153,BASE_DADOS!C:C,ESTOQUE!C153,BASE_DADOS!H:H,ESTOQUE!D153)</f>
        <v>17</v>
      </c>
      <c r="G153" t="str">
        <f t="shared" si="4"/>
        <v/>
      </c>
      <c r="J153">
        <f t="shared" si="5"/>
        <v>1.5199999999999967E-7</v>
      </c>
    </row>
    <row r="154" spans="1:10" x14ac:dyDescent="0.3">
      <c r="A154" t="str">
        <f>IF(DE_PARA!$B$2=ESTOQUE!C154,RANK(G154,$G$2:$G$173),"")</f>
        <v/>
      </c>
      <c r="B154">
        <v>2020</v>
      </c>
      <c r="C154">
        <v>7</v>
      </c>
      <c r="D154" t="s">
        <v>33</v>
      </c>
      <c r="E154">
        <f>ROUNDUP((SUMIFS(BASE_DADOS!I:I,BASE_DADOS!B:B,ESTOQUE!B154,BASE_DADOS!C:C,ESTOQUE!C154,BASE_DADOS!H:H,ESTOQUE!D154)*1.8),0)</f>
        <v>29</v>
      </c>
      <c r="F154">
        <f>SUMIFS(BASE_DADOS!I:I,BASE_DADOS!B:B,ESTOQUE!B154,BASE_DADOS!C:C,ESTOQUE!C154,BASE_DADOS!H:H,ESTOQUE!D154)</f>
        <v>16</v>
      </c>
      <c r="G154" t="str">
        <f t="shared" si="4"/>
        <v/>
      </c>
      <c r="J154">
        <f t="shared" si="5"/>
        <v>1.5299999999999966E-7</v>
      </c>
    </row>
    <row r="155" spans="1:10" x14ac:dyDescent="0.3">
      <c r="A155" t="str">
        <f>IF(DE_PARA!$B$2=ESTOQUE!C155,RANK(G155,$G$2:$G$173),"")</f>
        <v/>
      </c>
      <c r="B155">
        <v>2020</v>
      </c>
      <c r="C155">
        <v>7</v>
      </c>
      <c r="D155" t="s">
        <v>940</v>
      </c>
      <c r="E155">
        <f>ROUNDUP((SUMIFS(BASE_DADOS!I:I,BASE_DADOS!B:B,ESTOQUE!B155,BASE_DADOS!C:C,ESTOQUE!C155,BASE_DADOS!H:H,ESTOQUE!D155)*1.8),0)</f>
        <v>27</v>
      </c>
      <c r="F155">
        <f>SUMIFS(BASE_DADOS!I:I,BASE_DADOS!B:B,ESTOQUE!B155,BASE_DADOS!C:C,ESTOQUE!C155,BASE_DADOS!H:H,ESTOQUE!D155)</f>
        <v>15</v>
      </c>
      <c r="G155" t="str">
        <f t="shared" si="4"/>
        <v/>
      </c>
      <c r="J155">
        <f t="shared" si="5"/>
        <v>1.5399999999999966E-7</v>
      </c>
    </row>
    <row r="156" spans="1:10" x14ac:dyDescent="0.3">
      <c r="A156" t="str">
        <f>IF(DE_PARA!$B$2=ESTOQUE!C156,RANK(G156,$G$2:$G$173),"")</f>
        <v/>
      </c>
      <c r="B156">
        <v>2020</v>
      </c>
      <c r="C156">
        <v>7</v>
      </c>
      <c r="D156" t="s">
        <v>36</v>
      </c>
      <c r="E156">
        <f>ROUNDUP((SUMIFS(BASE_DADOS!I:I,BASE_DADOS!B:B,ESTOQUE!B156,BASE_DADOS!C:C,ESTOQUE!C156,BASE_DADOS!H:H,ESTOQUE!D156)*1.8),0)</f>
        <v>13</v>
      </c>
      <c r="F156">
        <f>SUMIFS(BASE_DADOS!I:I,BASE_DADOS!B:B,ESTOQUE!B156,BASE_DADOS!C:C,ESTOQUE!C156,BASE_DADOS!H:H,ESTOQUE!D156)</f>
        <v>7</v>
      </c>
      <c r="G156" t="str">
        <f t="shared" si="4"/>
        <v/>
      </c>
      <c r="J156">
        <f t="shared" si="5"/>
        <v>1.5499999999999965E-7</v>
      </c>
    </row>
    <row r="157" spans="1:10" x14ac:dyDescent="0.3">
      <c r="A157" t="str">
        <f>IF(DE_PARA!$B$2=ESTOQUE!C157,RANK(G157,$G$2:$G$173),"")</f>
        <v/>
      </c>
      <c r="B157">
        <v>2020</v>
      </c>
      <c r="C157">
        <v>7</v>
      </c>
      <c r="D157" t="s">
        <v>938</v>
      </c>
      <c r="E157">
        <f>ROUNDUP((SUMIFS(BASE_DADOS!I:I,BASE_DADOS!B:B,ESTOQUE!B157,BASE_DADOS!C:C,ESTOQUE!C157,BASE_DADOS!H:H,ESTOQUE!D157)*1.8),0)</f>
        <v>24</v>
      </c>
      <c r="F157">
        <f>SUMIFS(BASE_DADOS!I:I,BASE_DADOS!B:B,ESTOQUE!B157,BASE_DADOS!C:C,ESTOQUE!C157,BASE_DADOS!H:H,ESTOQUE!D157)</f>
        <v>13</v>
      </c>
      <c r="G157" t="str">
        <f t="shared" si="4"/>
        <v/>
      </c>
      <c r="J157">
        <f t="shared" si="5"/>
        <v>1.5599999999999965E-7</v>
      </c>
    </row>
    <row r="158" spans="1:10" x14ac:dyDescent="0.3">
      <c r="A158" t="str">
        <f>IF(DE_PARA!$B$2=ESTOQUE!C158,RANK(G158,$G$2:$G$173),"")</f>
        <v/>
      </c>
      <c r="B158">
        <v>2020</v>
      </c>
      <c r="C158">
        <v>7</v>
      </c>
      <c r="D158" t="s">
        <v>34</v>
      </c>
      <c r="E158">
        <f>ROUNDUP((SUMIFS(BASE_DADOS!I:I,BASE_DADOS!B:B,ESTOQUE!B158,BASE_DADOS!C:C,ESTOQUE!C158,BASE_DADOS!H:H,ESTOQUE!D158)*1.8),0)</f>
        <v>17</v>
      </c>
      <c r="F158">
        <f>SUMIFS(BASE_DADOS!I:I,BASE_DADOS!B:B,ESTOQUE!B158,BASE_DADOS!C:C,ESTOQUE!C158,BASE_DADOS!H:H,ESTOQUE!D158)</f>
        <v>9</v>
      </c>
      <c r="G158" t="str">
        <f t="shared" si="4"/>
        <v/>
      </c>
      <c r="J158">
        <f t="shared" si="5"/>
        <v>1.5699999999999965E-7</v>
      </c>
    </row>
    <row r="159" spans="1:10" x14ac:dyDescent="0.3">
      <c r="A159" t="str">
        <f>IF(DE_PARA!$B$2=ESTOQUE!C159,RANK(G159,$G$2:$G$173),"")</f>
        <v/>
      </c>
      <c r="B159">
        <v>2020</v>
      </c>
      <c r="C159">
        <v>7</v>
      </c>
      <c r="D159" t="s">
        <v>35</v>
      </c>
      <c r="E159">
        <f>ROUNDUP((SUMIFS(BASE_DADOS!I:I,BASE_DADOS!B:B,ESTOQUE!B159,BASE_DADOS!C:C,ESTOQUE!C159,BASE_DADOS!H:H,ESTOQUE!D159)*1.8),0)</f>
        <v>15</v>
      </c>
      <c r="F159">
        <f>SUMIFS(BASE_DADOS!I:I,BASE_DADOS!B:B,ESTOQUE!B159,BASE_DADOS!C:C,ESTOQUE!C159,BASE_DADOS!H:H,ESTOQUE!D159)</f>
        <v>8</v>
      </c>
      <c r="G159" t="str">
        <f t="shared" si="4"/>
        <v/>
      </c>
      <c r="J159">
        <f t="shared" si="5"/>
        <v>1.5799999999999964E-7</v>
      </c>
    </row>
    <row r="160" spans="1:10" x14ac:dyDescent="0.3">
      <c r="A160" t="str">
        <f>IF(DE_PARA!$B$2=ESTOQUE!C160,RANK(G160,$G$2:$G$173),"")</f>
        <v/>
      </c>
      <c r="B160">
        <v>2020</v>
      </c>
      <c r="C160">
        <v>7</v>
      </c>
      <c r="D160" t="s">
        <v>942</v>
      </c>
      <c r="E160">
        <f>ROUNDUP((SUMIFS(BASE_DADOS!I:I,BASE_DADOS!B:B,ESTOQUE!B160,BASE_DADOS!C:C,ESTOQUE!C160,BASE_DADOS!H:H,ESTOQUE!D160)*1.8),0)</f>
        <v>17</v>
      </c>
      <c r="F160">
        <f>SUMIFS(BASE_DADOS!I:I,BASE_DADOS!B:B,ESTOQUE!B160,BASE_DADOS!C:C,ESTOQUE!C160,BASE_DADOS!H:H,ESTOQUE!D160)</f>
        <v>9</v>
      </c>
      <c r="G160" t="str">
        <f t="shared" si="4"/>
        <v/>
      </c>
      <c r="J160">
        <f t="shared" si="5"/>
        <v>1.5899999999999964E-7</v>
      </c>
    </row>
    <row r="161" spans="1:10" x14ac:dyDescent="0.3">
      <c r="A161" t="str">
        <f>IF(DE_PARA!$B$2=ESTOQUE!C161,RANK(G161,$G$2:$G$173),"")</f>
        <v/>
      </c>
      <c r="B161">
        <v>2020</v>
      </c>
      <c r="C161">
        <v>7</v>
      </c>
      <c r="D161" t="s">
        <v>88</v>
      </c>
      <c r="E161">
        <f>ROUNDUP((SUMIFS(BASE_DADOS!I:I,BASE_DADOS!B:B,ESTOQUE!B161,BASE_DADOS!C:C,ESTOQUE!C161,BASE_DADOS!H:H,ESTOQUE!D161)*1.8),0)</f>
        <v>18</v>
      </c>
      <c r="F161">
        <f>SUMIFS(BASE_DADOS!I:I,BASE_DADOS!B:B,ESTOQUE!B161,BASE_DADOS!C:C,ESTOQUE!C161,BASE_DADOS!H:H,ESTOQUE!D161)</f>
        <v>10</v>
      </c>
      <c r="G161" t="str">
        <f t="shared" si="4"/>
        <v/>
      </c>
      <c r="J161">
        <f t="shared" si="5"/>
        <v>1.5999999999999963E-7</v>
      </c>
    </row>
    <row r="162" spans="1:10" x14ac:dyDescent="0.3">
      <c r="A162" t="e">
        <f>IF(DE_PARA!$B$2=ESTOQUE!C162,RANK(G162,$G$2:$G$173),"")</f>
        <v>#VALUE!</v>
      </c>
      <c r="B162">
        <v>2020</v>
      </c>
      <c r="C162">
        <v>8</v>
      </c>
      <c r="D162" t="s">
        <v>36</v>
      </c>
      <c r="E162">
        <f>ROUNDUP((SUMIFS(BASE_DADOS!I:I,BASE_DADOS!B:B,ESTOQUE!B162,BASE_DADOS!C:C,ESTOQUE!C162,BASE_DADOS!H:H,ESTOQUE!D162)*1.8),0)</f>
        <v>53</v>
      </c>
      <c r="F162">
        <f>SUMIFS(BASE_DADOS!I:I,BASE_DADOS!B:B,ESTOQUE!B162,BASE_DADOS!C:C,ESTOQUE!C162,BASE_DADOS!H:H,ESTOQUE!D162)</f>
        <v>29</v>
      </c>
      <c r="G162" t="str">
        <f t="shared" si="4"/>
        <v/>
      </c>
      <c r="J162">
        <f t="shared" si="5"/>
        <v>1.6099999999999963E-7</v>
      </c>
    </row>
    <row r="163" spans="1:10" x14ac:dyDescent="0.3">
      <c r="A163" t="e">
        <f>IF(DE_PARA!$B$2=ESTOQUE!C163,RANK(G163,$G$2:$G$173),"")</f>
        <v>#VALUE!</v>
      </c>
      <c r="B163">
        <v>2020</v>
      </c>
      <c r="C163">
        <v>8</v>
      </c>
      <c r="D163" t="s">
        <v>88</v>
      </c>
      <c r="E163">
        <f>ROUNDUP((SUMIFS(BASE_DADOS!I:I,BASE_DADOS!B:B,ESTOQUE!B163,BASE_DADOS!C:C,ESTOQUE!C163,BASE_DADOS!H:H,ESTOQUE!D163)*1.8),0)</f>
        <v>24</v>
      </c>
      <c r="F163">
        <f>SUMIFS(BASE_DADOS!I:I,BASE_DADOS!B:B,ESTOQUE!B163,BASE_DADOS!C:C,ESTOQUE!C163,BASE_DADOS!H:H,ESTOQUE!D163)</f>
        <v>13</v>
      </c>
      <c r="G163" t="str">
        <f t="shared" si="4"/>
        <v/>
      </c>
      <c r="J163">
        <f t="shared" si="5"/>
        <v>1.6199999999999962E-7</v>
      </c>
    </row>
    <row r="164" spans="1:10" x14ac:dyDescent="0.3">
      <c r="A164" t="e">
        <f>IF(DE_PARA!$B$2=ESTOQUE!C164,RANK(G164,$G$2:$G$173),"")</f>
        <v>#VALUE!</v>
      </c>
      <c r="B164">
        <v>2020</v>
      </c>
      <c r="C164">
        <v>8</v>
      </c>
      <c r="D164" t="s">
        <v>940</v>
      </c>
      <c r="E164">
        <f>ROUNDUP((SUMIFS(BASE_DADOS!I:I,BASE_DADOS!B:B,ESTOQUE!B164,BASE_DADOS!C:C,ESTOQUE!C164,BASE_DADOS!H:H,ESTOQUE!D164)*1.8),0)</f>
        <v>44</v>
      </c>
      <c r="F164">
        <f>SUMIFS(BASE_DADOS!I:I,BASE_DADOS!B:B,ESTOQUE!B164,BASE_DADOS!C:C,ESTOQUE!C164,BASE_DADOS!H:H,ESTOQUE!D164)</f>
        <v>24</v>
      </c>
      <c r="G164" t="str">
        <f t="shared" si="4"/>
        <v/>
      </c>
      <c r="J164">
        <f t="shared" si="5"/>
        <v>1.6299999999999962E-7</v>
      </c>
    </row>
    <row r="165" spans="1:10" x14ac:dyDescent="0.3">
      <c r="A165" t="e">
        <f>IF(DE_PARA!$B$2=ESTOQUE!C165,RANK(G165,$G$2:$G$173),"")</f>
        <v>#VALUE!</v>
      </c>
      <c r="B165">
        <v>2020</v>
      </c>
      <c r="C165">
        <v>8</v>
      </c>
      <c r="D165" t="s">
        <v>936</v>
      </c>
      <c r="E165">
        <f>ROUNDUP((SUMIFS(BASE_DADOS!I:I,BASE_DADOS!B:B,ESTOQUE!B165,BASE_DADOS!C:C,ESTOQUE!C165,BASE_DADOS!H:H,ESTOQUE!D165)*1.8),0)</f>
        <v>58</v>
      </c>
      <c r="F165">
        <f>SUMIFS(BASE_DADOS!I:I,BASE_DADOS!B:B,ESTOQUE!B165,BASE_DADOS!C:C,ESTOQUE!C165,BASE_DADOS!H:H,ESTOQUE!D165)</f>
        <v>32</v>
      </c>
      <c r="G165" t="str">
        <f t="shared" si="4"/>
        <v/>
      </c>
      <c r="J165">
        <f t="shared" si="5"/>
        <v>1.6399999999999962E-7</v>
      </c>
    </row>
    <row r="166" spans="1:10" x14ac:dyDescent="0.3">
      <c r="A166" t="e">
        <f>IF(DE_PARA!$B$2=ESTOQUE!C166,RANK(G166,$G$2:$G$173),"")</f>
        <v>#VALUE!</v>
      </c>
      <c r="B166">
        <v>2020</v>
      </c>
      <c r="C166">
        <v>8</v>
      </c>
      <c r="D166" t="s">
        <v>35</v>
      </c>
      <c r="E166">
        <f>ROUNDUP((SUMIFS(BASE_DADOS!I:I,BASE_DADOS!B:B,ESTOQUE!B166,BASE_DADOS!C:C,ESTOQUE!C166,BASE_DADOS!H:H,ESTOQUE!D166)*1.8),0)</f>
        <v>27</v>
      </c>
      <c r="F166">
        <f>SUMIFS(BASE_DADOS!I:I,BASE_DADOS!B:B,ESTOQUE!B166,BASE_DADOS!C:C,ESTOQUE!C166,BASE_DADOS!H:H,ESTOQUE!D166)</f>
        <v>15</v>
      </c>
      <c r="G166" t="str">
        <f t="shared" si="4"/>
        <v/>
      </c>
      <c r="J166">
        <f t="shared" si="5"/>
        <v>1.6499999999999961E-7</v>
      </c>
    </row>
    <row r="167" spans="1:10" x14ac:dyDescent="0.3">
      <c r="A167" t="e">
        <f>IF(DE_PARA!$B$2=ESTOQUE!C167,RANK(G167,$G$2:$G$173),"")</f>
        <v>#VALUE!</v>
      </c>
      <c r="B167">
        <v>2020</v>
      </c>
      <c r="C167">
        <v>8</v>
      </c>
      <c r="D167" t="s">
        <v>33</v>
      </c>
      <c r="E167">
        <f>ROUNDUP((SUMIFS(BASE_DADOS!I:I,BASE_DADOS!B:B,ESTOQUE!B167,BASE_DADOS!C:C,ESTOQUE!C167,BASE_DADOS!H:H,ESTOQUE!D167)*1.8),0)</f>
        <v>62</v>
      </c>
      <c r="F167">
        <f>SUMIFS(BASE_DADOS!I:I,BASE_DADOS!B:B,ESTOQUE!B167,BASE_DADOS!C:C,ESTOQUE!C167,BASE_DADOS!H:H,ESTOQUE!D167)</f>
        <v>34</v>
      </c>
      <c r="G167" t="str">
        <f t="shared" si="4"/>
        <v/>
      </c>
      <c r="J167">
        <f t="shared" si="5"/>
        <v>1.6599999999999961E-7</v>
      </c>
    </row>
    <row r="168" spans="1:10" x14ac:dyDescent="0.3">
      <c r="A168" t="e">
        <f>IF(DE_PARA!$B$2=ESTOQUE!C168,RANK(G168,$G$2:$G$173),"")</f>
        <v>#VALUE!</v>
      </c>
      <c r="B168">
        <v>2020</v>
      </c>
      <c r="C168">
        <v>8</v>
      </c>
      <c r="D168" t="s">
        <v>938</v>
      </c>
      <c r="E168">
        <f>ROUNDUP((SUMIFS(BASE_DADOS!I:I,BASE_DADOS!B:B,ESTOQUE!B168,BASE_DADOS!C:C,ESTOQUE!C168,BASE_DADOS!H:H,ESTOQUE!D168)*1.8),0)</f>
        <v>15</v>
      </c>
      <c r="F168">
        <f>SUMIFS(BASE_DADOS!I:I,BASE_DADOS!B:B,ESTOQUE!B168,BASE_DADOS!C:C,ESTOQUE!C168,BASE_DADOS!H:H,ESTOQUE!D168)</f>
        <v>8</v>
      </c>
      <c r="G168" t="str">
        <f t="shared" si="4"/>
        <v/>
      </c>
      <c r="J168">
        <f t="shared" si="5"/>
        <v>1.669999999999996E-7</v>
      </c>
    </row>
    <row r="169" spans="1:10" x14ac:dyDescent="0.3">
      <c r="A169">
        <f>IF(DE_PARA!$B$2=ESTOQUE!C169,RANK(G169,$G$2:$G$173),"")</f>
        <v>5</v>
      </c>
      <c r="B169">
        <v>2020</v>
      </c>
      <c r="C169">
        <v>8</v>
      </c>
      <c r="D169" t="s">
        <v>942</v>
      </c>
      <c r="E169">
        <f>ROUNDUP((SUMIFS(BASE_DADOS!I:I,BASE_DADOS!B:B,ESTOQUE!B169,BASE_DADOS!C:C,ESTOQUE!C169,BASE_DADOS!H:H,ESTOQUE!D169)*1.8),0)</f>
        <v>2</v>
      </c>
      <c r="F169">
        <f>SUMIFS(BASE_DADOS!I:I,BASE_DADOS!B:B,ESTOQUE!B169,BASE_DADOS!C:C,ESTOQUE!C169,BASE_DADOS!H:H,ESTOQUE!D169)</f>
        <v>1</v>
      </c>
      <c r="G169">
        <f t="shared" si="4"/>
        <v>1.0000001679999999</v>
      </c>
      <c r="J169">
        <f t="shared" si="5"/>
        <v>1.679999999999996E-7</v>
      </c>
    </row>
    <row r="170" spans="1:10" x14ac:dyDescent="0.3">
      <c r="A170" t="e">
        <f>IF(DE_PARA!$B$2=ESTOQUE!C170,RANK(G170,$G$2:$G$173),"")</f>
        <v>#VALUE!</v>
      </c>
      <c r="B170">
        <v>2020</v>
      </c>
      <c r="C170">
        <v>8</v>
      </c>
      <c r="D170" t="s">
        <v>34</v>
      </c>
      <c r="E170">
        <f>ROUNDUP((SUMIFS(BASE_DADOS!I:I,BASE_DADOS!B:B,ESTOQUE!B170,BASE_DADOS!C:C,ESTOQUE!C170,BASE_DADOS!H:H,ESTOQUE!D170)*1.8),0)</f>
        <v>18</v>
      </c>
      <c r="F170">
        <f>SUMIFS(BASE_DADOS!I:I,BASE_DADOS!B:B,ESTOQUE!B170,BASE_DADOS!C:C,ESTOQUE!C170,BASE_DADOS!H:H,ESTOQUE!D170)</f>
        <v>10</v>
      </c>
      <c r="G170" t="str">
        <f t="shared" si="4"/>
        <v/>
      </c>
      <c r="J170">
        <f t="shared" si="5"/>
        <v>1.6899999999999959E-7</v>
      </c>
    </row>
    <row r="171" spans="1:10" x14ac:dyDescent="0.3">
      <c r="A171" t="str">
        <f>IF(DE_PARA!$B$2=ESTOQUE!C171,RANK(G171,$G$2:$G$173),"")</f>
        <v/>
      </c>
      <c r="B171">
        <v>2020</v>
      </c>
      <c r="C171">
        <v>11</v>
      </c>
      <c r="D171" t="s">
        <v>956</v>
      </c>
      <c r="E171">
        <v>2</v>
      </c>
      <c r="F171">
        <f>SUMIFS(BASE_DADOS!I:I,BASE_DADOS!B:B,ESTOQUE!B171,BASE_DADOS!C:C,ESTOQUE!C171,BASE_DADOS!H:H,ESTOQUE!D171)</f>
        <v>3</v>
      </c>
      <c r="G171">
        <f t="shared" si="4"/>
        <v>-0.99999983000000003</v>
      </c>
      <c r="J171">
        <f t="shared" si="5"/>
        <v>1.6999999999999959E-7</v>
      </c>
    </row>
    <row r="172" spans="1:10" x14ac:dyDescent="0.3">
      <c r="A172" t="str">
        <f>IF(DE_PARA!$B$2=ESTOQUE!C172,RANK(G172,$G$2:$G$173),"")</f>
        <v/>
      </c>
      <c r="B172">
        <v>2020</v>
      </c>
      <c r="C172">
        <v>11</v>
      </c>
      <c r="D172" t="s">
        <v>948</v>
      </c>
      <c r="E172">
        <f>ROUNDUP((SUMIFS(BASE_DADOS!I:I,BASE_DADOS!B:B,ESTOQUE!B172,BASE_DADOS!C:C,ESTOQUE!C172,BASE_DADOS!H:H,ESTOQUE!D172)*1.8),0)</f>
        <v>9</v>
      </c>
      <c r="F172">
        <f>SUMIFS(BASE_DADOS!I:I,BASE_DADOS!B:B,ESTOQUE!B172,BASE_DADOS!C:C,ESTOQUE!C172,BASE_DADOS!H:H,ESTOQUE!D172)</f>
        <v>5</v>
      </c>
      <c r="G172" t="str">
        <f t="shared" si="4"/>
        <v/>
      </c>
      <c r="J172">
        <f t="shared" si="5"/>
        <v>1.7099999999999959E-7</v>
      </c>
    </row>
    <row r="173" spans="1:10" x14ac:dyDescent="0.3">
      <c r="A173" t="str">
        <f>IF(DE_PARA!$B$2=ESTOQUE!C173,RANK(G173,$G$2:$G$173),"")</f>
        <v/>
      </c>
      <c r="B173">
        <v>2020</v>
      </c>
      <c r="C173">
        <v>11</v>
      </c>
      <c r="D173" t="s">
        <v>950</v>
      </c>
      <c r="E173">
        <v>3</v>
      </c>
      <c r="F173">
        <f>SUMIFS(BASE_DADOS!I:I,BASE_DADOS!B:B,ESTOQUE!B173,BASE_DADOS!C:C,ESTOQUE!C173,BASE_DADOS!H:H,ESTOQUE!D173)</f>
        <v>4</v>
      </c>
      <c r="G173">
        <f t="shared" si="4"/>
        <v>-0.99999982799999998</v>
      </c>
      <c r="J173">
        <f t="shared" si="5"/>
        <v>1.7199999999999958E-7</v>
      </c>
    </row>
    <row r="174" spans="1:10" x14ac:dyDescent="0.3">
      <c r="A174" t="str">
        <f>IF(DE_PARA!$B$2=ESTOQUE!C174,RANK(G174,$G$2:$G$173),"")</f>
        <v/>
      </c>
      <c r="G174">
        <f t="shared" si="4"/>
        <v>1.7299999999999958E-7</v>
      </c>
      <c r="J174">
        <f t="shared" si="5"/>
        <v>1.7299999999999958E-7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D2048-8FA5-4269-9DFC-A917F1114355}">
  <sheetPr codeName="Sheet7"/>
  <dimension ref="A1:Q949"/>
  <sheetViews>
    <sheetView topLeftCell="A912" workbookViewId="0">
      <selection activeCell="P935" sqref="P935"/>
    </sheetView>
  </sheetViews>
  <sheetFormatPr defaultRowHeight="14.4" x14ac:dyDescent="0.3"/>
  <cols>
    <col min="1" max="2" width="16.109375" customWidth="1"/>
    <col min="3" max="3" width="16" customWidth="1"/>
    <col min="4" max="4" width="25.6640625" bestFit="1" customWidth="1"/>
    <col min="5" max="6" width="16.109375" customWidth="1"/>
    <col min="13" max="13" width="10" bestFit="1" customWidth="1"/>
    <col min="14" max="14" width="21.6640625" customWidth="1"/>
    <col min="15" max="15" width="13" customWidth="1"/>
  </cols>
  <sheetData>
    <row r="1" spans="1:17" x14ac:dyDescent="0.3">
      <c r="A1" t="s">
        <v>114</v>
      </c>
      <c r="B1" t="s">
        <v>115</v>
      </c>
      <c r="C1" t="s">
        <v>116</v>
      </c>
      <c r="D1" t="s">
        <v>117</v>
      </c>
      <c r="J1">
        <f t="shared" ref="J1:J64" si="0">IFERROR(RIGHT(A1,LEN(A1)-SEARCH(": ",A1))*1,"")</f>
        <v>1</v>
      </c>
      <c r="K1">
        <f t="shared" ref="K1:K64" si="1">IFERROR(RIGHT(B1,LEN(B1)-SEARCH(": ",B1))*1,"")</f>
        <v>62286</v>
      </c>
      <c r="L1">
        <f t="shared" ref="L1:L64" si="2">IFERROR(RIGHT(C1,LEN(C1)-SEARCH(": ",C1))*1,"")</f>
        <v>9087</v>
      </c>
      <c r="M1">
        <f t="shared" ref="M1:M64" si="3">IFERROR(LEFT(RIGHT(D1,LEN(D1)-SEARCH(": ",D1)),5)*1,"")</f>
        <v>2019</v>
      </c>
      <c r="N1" s="6" t="str">
        <f>IFERROR(RIGHT(TRIM(RIGHT(D1,LEN(D1)-SEARCH(": ",D1))),LEN(TRIM(RIGHT(D1,LEN(D1)-SEARCH(": ",D1))))-5),"")</f>
        <v>1/16</v>
      </c>
      <c r="O1" s="25">
        <f>IFERROR(LEFT(N1,SEARCH("/",N1)-1)*1,"")</f>
        <v>1</v>
      </c>
      <c r="P1">
        <f>IFERROR(RIGHT(D1,2)*1,RIGHT(D1,1)*1)</f>
        <v>16</v>
      </c>
      <c r="Q1">
        <f>RIGHT(D1,2)*1</f>
        <v>16</v>
      </c>
    </row>
    <row r="2" spans="1:17" x14ac:dyDescent="0.3">
      <c r="J2" t="str">
        <f t="shared" si="0"/>
        <v/>
      </c>
      <c r="K2" t="str">
        <f t="shared" si="1"/>
        <v/>
      </c>
      <c r="L2" t="str">
        <f t="shared" si="2"/>
        <v/>
      </c>
      <c r="M2" t="str">
        <f t="shared" si="3"/>
        <v/>
      </c>
      <c r="N2" s="6" t="str">
        <f t="shared" ref="N2:N65" si="4">IFERROR(RIGHT(TRIM(RIGHT(D2,LEN(D2)-SEARCH(": ",D2))),LEN(TRIM(RIGHT(D2,LEN(D2)-SEARCH(": ",D2))))-5),"")</f>
        <v/>
      </c>
      <c r="O2" s="25" t="str">
        <f t="shared" ref="O2:O65" si="5">IFERROR(LEFT(N2,SEARCH("/",N2)-1)*1,"")</f>
        <v/>
      </c>
      <c r="P2" t="e">
        <f t="shared" ref="P2:P65" si="6">IFERROR(RIGHT(D2,2)*1,RIGHT(D2,1)*1)</f>
        <v>#VALUE!</v>
      </c>
    </row>
    <row r="3" spans="1:17" x14ac:dyDescent="0.3">
      <c r="A3" t="s">
        <v>118</v>
      </c>
      <c r="B3" t="s">
        <v>119</v>
      </c>
      <c r="C3" t="s">
        <v>120</v>
      </c>
      <c r="D3" t="s">
        <v>121</v>
      </c>
      <c r="J3">
        <f t="shared" ref="J2:J36" si="7">IFERROR(RIGHT(A3,LEN(A3)-SEARCH(": ",A3))*1,"")</f>
        <v>2</v>
      </c>
      <c r="K3">
        <f t="shared" ref="K2:K36" si="8">IFERROR(RIGHT(B3,LEN(B3)-SEARCH(": ",B3))*1,"")</f>
        <v>27697</v>
      </c>
      <c r="L3">
        <f t="shared" ref="L2:L36" si="9">IFERROR(RIGHT(C3,LEN(C3)-SEARCH(": ",C3))*1,"")</f>
        <v>503</v>
      </c>
      <c r="M3">
        <f t="shared" ref="M2:M35" si="10">IFERROR(LEFT(RIGHT(D3,LEN(D3)-SEARCH(": ",D3)),5)*1,"")</f>
        <v>2019</v>
      </c>
      <c r="N3" s="6" t="str">
        <f t="shared" si="4"/>
        <v>1/24</v>
      </c>
      <c r="O3" s="25">
        <f t="shared" si="5"/>
        <v>1</v>
      </c>
      <c r="P3">
        <f t="shared" si="6"/>
        <v>24</v>
      </c>
    </row>
    <row r="4" spans="1:17" x14ac:dyDescent="0.3">
      <c r="J4" t="str">
        <f t="shared" ref="J4:J67" si="11">IFERROR(RIGHT(A4,LEN(A4)-SEARCH(": ",A4))*1,"")</f>
        <v/>
      </c>
      <c r="K4" t="str">
        <f t="shared" ref="K4:K67" si="12">IFERROR(RIGHT(B4,LEN(B4)-SEARCH(": ",B4))*1,"")</f>
        <v/>
      </c>
      <c r="L4" t="str">
        <f t="shared" ref="L4:L67" si="13">IFERROR(RIGHT(C4,LEN(C4)-SEARCH(": ",C4))*1,"")</f>
        <v/>
      </c>
      <c r="M4" t="str">
        <f t="shared" ref="M4:M67" si="14">IFERROR(LEFT(RIGHT(D4,LEN(D4)-SEARCH(": ",D4)),5)*1,"")</f>
        <v/>
      </c>
      <c r="N4" s="6" t="str">
        <f t="shared" si="4"/>
        <v/>
      </c>
      <c r="O4" s="25" t="str">
        <f t="shared" si="5"/>
        <v/>
      </c>
      <c r="P4" t="e">
        <f t="shared" si="6"/>
        <v>#VALUE!</v>
      </c>
    </row>
    <row r="5" spans="1:17" x14ac:dyDescent="0.3">
      <c r="A5" t="s">
        <v>122</v>
      </c>
      <c r="B5" t="s">
        <v>123</v>
      </c>
      <c r="C5" t="s">
        <v>124</v>
      </c>
      <c r="D5" t="s">
        <v>125</v>
      </c>
      <c r="J5">
        <f t="shared" si="11"/>
        <v>3</v>
      </c>
      <c r="K5">
        <f t="shared" si="12"/>
        <v>12278</v>
      </c>
      <c r="L5">
        <f t="shared" si="13"/>
        <v>9084</v>
      </c>
      <c r="M5">
        <f t="shared" si="14"/>
        <v>2019</v>
      </c>
      <c r="N5" s="6" t="str">
        <f t="shared" si="4"/>
        <v>1/12</v>
      </c>
      <c r="O5" s="25">
        <f t="shared" si="5"/>
        <v>1</v>
      </c>
      <c r="P5">
        <f t="shared" si="6"/>
        <v>12</v>
      </c>
    </row>
    <row r="6" spans="1:17" x14ac:dyDescent="0.3">
      <c r="J6" t="str">
        <f t="shared" si="11"/>
        <v/>
      </c>
      <c r="K6" t="str">
        <f t="shared" si="12"/>
        <v/>
      </c>
      <c r="L6" t="str">
        <f t="shared" si="13"/>
        <v/>
      </c>
      <c r="M6" t="str">
        <f t="shared" si="14"/>
        <v/>
      </c>
      <c r="N6" s="6" t="str">
        <f t="shared" si="4"/>
        <v/>
      </c>
      <c r="O6" s="25" t="str">
        <f t="shared" si="5"/>
        <v/>
      </c>
      <c r="P6" t="e">
        <f t="shared" si="6"/>
        <v>#VALUE!</v>
      </c>
    </row>
    <row r="7" spans="1:17" x14ac:dyDescent="0.3">
      <c r="A7" t="s">
        <v>126</v>
      </c>
      <c r="B7" t="s">
        <v>127</v>
      </c>
      <c r="C7" t="s">
        <v>128</v>
      </c>
      <c r="D7" t="s">
        <v>129</v>
      </c>
      <c r="J7">
        <f t="shared" si="11"/>
        <v>4</v>
      </c>
      <c r="K7">
        <f t="shared" si="12"/>
        <v>56365</v>
      </c>
      <c r="L7">
        <f t="shared" si="13"/>
        <v>2349</v>
      </c>
      <c r="M7">
        <f t="shared" si="14"/>
        <v>2019</v>
      </c>
      <c r="N7" s="6" t="str">
        <f t="shared" si="4"/>
        <v>1/25</v>
      </c>
      <c r="O7" s="25">
        <f t="shared" si="5"/>
        <v>1</v>
      </c>
      <c r="P7">
        <f t="shared" si="6"/>
        <v>25</v>
      </c>
    </row>
    <row r="8" spans="1:17" x14ac:dyDescent="0.3">
      <c r="J8" t="str">
        <f t="shared" si="11"/>
        <v/>
      </c>
      <c r="K8" t="str">
        <f t="shared" si="12"/>
        <v/>
      </c>
      <c r="L8" t="str">
        <f t="shared" si="13"/>
        <v/>
      </c>
      <c r="M8" t="str">
        <f t="shared" si="14"/>
        <v/>
      </c>
      <c r="N8" s="6" t="str">
        <f t="shared" si="4"/>
        <v/>
      </c>
      <c r="O8" s="25" t="str">
        <f t="shared" si="5"/>
        <v/>
      </c>
      <c r="P8" t="e">
        <f t="shared" si="6"/>
        <v>#VALUE!</v>
      </c>
    </row>
    <row r="9" spans="1:17" x14ac:dyDescent="0.3">
      <c r="A9" t="s">
        <v>130</v>
      </c>
      <c r="B9" t="s">
        <v>119</v>
      </c>
      <c r="C9" t="s">
        <v>131</v>
      </c>
      <c r="D9" t="s">
        <v>132</v>
      </c>
      <c r="J9">
        <f t="shared" si="11"/>
        <v>5</v>
      </c>
      <c r="K9">
        <f t="shared" si="12"/>
        <v>27697</v>
      </c>
      <c r="L9">
        <f t="shared" si="13"/>
        <v>504</v>
      </c>
      <c r="M9">
        <f t="shared" si="14"/>
        <v>2019</v>
      </c>
      <c r="N9" s="6" t="str">
        <f t="shared" si="4"/>
        <v>1/1</v>
      </c>
      <c r="O9" s="25">
        <f t="shared" si="5"/>
        <v>1</v>
      </c>
      <c r="P9">
        <f t="shared" si="6"/>
        <v>1</v>
      </c>
    </row>
    <row r="10" spans="1:17" x14ac:dyDescent="0.3">
      <c r="J10" t="str">
        <f t="shared" si="11"/>
        <v/>
      </c>
      <c r="K10" t="str">
        <f t="shared" si="12"/>
        <v/>
      </c>
      <c r="L10" t="str">
        <f t="shared" si="13"/>
        <v/>
      </c>
      <c r="M10" t="str">
        <f t="shared" si="14"/>
        <v/>
      </c>
      <c r="N10" s="6" t="str">
        <f t="shared" si="4"/>
        <v/>
      </c>
      <c r="O10" s="25" t="str">
        <f t="shared" si="5"/>
        <v/>
      </c>
      <c r="P10" t="e">
        <f t="shared" si="6"/>
        <v>#VALUE!</v>
      </c>
    </row>
    <row r="11" spans="1:17" x14ac:dyDescent="0.3">
      <c r="A11" t="s">
        <v>133</v>
      </c>
      <c r="B11" t="s">
        <v>119</v>
      </c>
      <c r="C11" t="s">
        <v>128</v>
      </c>
      <c r="D11" t="s">
        <v>134</v>
      </c>
      <c r="J11">
        <f t="shared" si="11"/>
        <v>6</v>
      </c>
      <c r="K11">
        <f t="shared" si="12"/>
        <v>27697</v>
      </c>
      <c r="L11">
        <f t="shared" si="13"/>
        <v>2349</v>
      </c>
      <c r="M11">
        <f t="shared" si="14"/>
        <v>2019</v>
      </c>
      <c r="N11" s="6" t="str">
        <f t="shared" si="4"/>
        <v>1/27</v>
      </c>
      <c r="O11" s="25">
        <f t="shared" si="5"/>
        <v>1</v>
      </c>
      <c r="P11">
        <f t="shared" si="6"/>
        <v>27</v>
      </c>
    </row>
    <row r="12" spans="1:17" x14ac:dyDescent="0.3">
      <c r="J12" t="str">
        <f t="shared" si="11"/>
        <v/>
      </c>
      <c r="K12" t="str">
        <f t="shared" si="12"/>
        <v/>
      </c>
      <c r="L12" t="str">
        <f t="shared" si="13"/>
        <v/>
      </c>
      <c r="M12" t="str">
        <f t="shared" si="14"/>
        <v/>
      </c>
      <c r="N12" s="6" t="str">
        <f t="shared" si="4"/>
        <v/>
      </c>
      <c r="O12" s="25" t="str">
        <f t="shared" si="5"/>
        <v/>
      </c>
      <c r="P12" t="e">
        <f t="shared" si="6"/>
        <v>#VALUE!</v>
      </c>
    </row>
    <row r="13" spans="1:17" x14ac:dyDescent="0.3">
      <c r="A13" t="s">
        <v>135</v>
      </c>
      <c r="B13" t="s">
        <v>136</v>
      </c>
      <c r="C13" t="s">
        <v>124</v>
      </c>
      <c r="D13" t="s">
        <v>137</v>
      </c>
      <c r="J13">
        <f t="shared" si="11"/>
        <v>7</v>
      </c>
      <c r="K13">
        <f t="shared" si="12"/>
        <v>62900</v>
      </c>
      <c r="L13">
        <f t="shared" si="13"/>
        <v>9084</v>
      </c>
      <c r="M13">
        <f t="shared" si="14"/>
        <v>2019</v>
      </c>
      <c r="N13" s="6" t="str">
        <f t="shared" si="4"/>
        <v>1/8</v>
      </c>
      <c r="O13" s="25">
        <f t="shared" si="5"/>
        <v>1</v>
      </c>
      <c r="P13">
        <f t="shared" si="6"/>
        <v>8</v>
      </c>
    </row>
    <row r="14" spans="1:17" x14ac:dyDescent="0.3">
      <c r="J14" t="str">
        <f t="shared" si="11"/>
        <v/>
      </c>
      <c r="K14" t="str">
        <f t="shared" si="12"/>
        <v/>
      </c>
      <c r="L14" t="str">
        <f t="shared" si="13"/>
        <v/>
      </c>
      <c r="M14" t="str">
        <f t="shared" si="14"/>
        <v/>
      </c>
      <c r="N14" s="6" t="str">
        <f t="shared" si="4"/>
        <v/>
      </c>
      <c r="O14" s="25" t="str">
        <f t="shared" si="5"/>
        <v/>
      </c>
      <c r="P14" t="e">
        <f t="shared" si="6"/>
        <v>#VALUE!</v>
      </c>
    </row>
    <row r="15" spans="1:17" x14ac:dyDescent="0.3">
      <c r="A15" t="s">
        <v>138</v>
      </c>
      <c r="B15" t="s">
        <v>139</v>
      </c>
      <c r="C15" t="s">
        <v>140</v>
      </c>
      <c r="D15" t="s">
        <v>141</v>
      </c>
      <c r="J15">
        <f t="shared" si="11"/>
        <v>8</v>
      </c>
      <c r="K15">
        <f t="shared" si="12"/>
        <v>90364</v>
      </c>
      <c r="L15">
        <f t="shared" si="13"/>
        <v>988</v>
      </c>
      <c r="M15">
        <f t="shared" si="14"/>
        <v>2019</v>
      </c>
      <c r="N15" s="6" t="str">
        <f t="shared" si="4"/>
        <v>1/9</v>
      </c>
      <c r="O15" s="25">
        <f t="shared" si="5"/>
        <v>1</v>
      </c>
      <c r="P15">
        <f t="shared" si="6"/>
        <v>9</v>
      </c>
    </row>
    <row r="16" spans="1:17" x14ac:dyDescent="0.3">
      <c r="J16" t="str">
        <f t="shared" si="11"/>
        <v/>
      </c>
      <c r="K16" t="str">
        <f t="shared" si="12"/>
        <v/>
      </c>
      <c r="L16" t="str">
        <f t="shared" si="13"/>
        <v/>
      </c>
      <c r="M16" t="str">
        <f t="shared" si="14"/>
        <v/>
      </c>
      <c r="N16" s="6" t="str">
        <f t="shared" si="4"/>
        <v/>
      </c>
      <c r="O16" s="25" t="str">
        <f t="shared" si="5"/>
        <v/>
      </c>
      <c r="P16" t="e">
        <f t="shared" si="6"/>
        <v>#VALUE!</v>
      </c>
    </row>
    <row r="17" spans="1:16" x14ac:dyDescent="0.3">
      <c r="A17" t="s">
        <v>142</v>
      </c>
      <c r="B17" t="s">
        <v>115</v>
      </c>
      <c r="C17" t="s">
        <v>124</v>
      </c>
      <c r="D17" t="s">
        <v>143</v>
      </c>
      <c r="J17">
        <f t="shared" si="11"/>
        <v>9</v>
      </c>
      <c r="K17">
        <f t="shared" si="12"/>
        <v>62286</v>
      </c>
      <c r="L17">
        <f t="shared" si="13"/>
        <v>9084</v>
      </c>
      <c r="M17">
        <f t="shared" si="14"/>
        <v>2019</v>
      </c>
      <c r="N17" s="6" t="str">
        <f t="shared" si="4"/>
        <v>1/5</v>
      </c>
      <c r="O17" s="25">
        <f t="shared" si="5"/>
        <v>1</v>
      </c>
      <c r="P17">
        <f t="shared" si="6"/>
        <v>5</v>
      </c>
    </row>
    <row r="18" spans="1:16" x14ac:dyDescent="0.3">
      <c r="J18" t="str">
        <f t="shared" si="11"/>
        <v/>
      </c>
      <c r="K18" t="str">
        <f t="shared" si="12"/>
        <v/>
      </c>
      <c r="L18" t="str">
        <f t="shared" si="13"/>
        <v/>
      </c>
      <c r="M18" t="str">
        <f t="shared" si="14"/>
        <v/>
      </c>
      <c r="N18" s="6" t="str">
        <f t="shared" si="4"/>
        <v/>
      </c>
      <c r="O18" s="25" t="str">
        <f t="shared" si="5"/>
        <v/>
      </c>
      <c r="P18" t="e">
        <f t="shared" si="6"/>
        <v>#VALUE!</v>
      </c>
    </row>
    <row r="19" spans="1:16" x14ac:dyDescent="0.3">
      <c r="A19" t="s">
        <v>144</v>
      </c>
      <c r="B19" t="s">
        <v>139</v>
      </c>
      <c r="C19" t="s">
        <v>120</v>
      </c>
      <c r="D19" t="s">
        <v>121</v>
      </c>
      <c r="J19">
        <f t="shared" si="11"/>
        <v>10</v>
      </c>
      <c r="K19">
        <f t="shared" si="12"/>
        <v>90364</v>
      </c>
      <c r="L19">
        <f t="shared" si="13"/>
        <v>503</v>
      </c>
      <c r="M19">
        <f t="shared" si="14"/>
        <v>2019</v>
      </c>
      <c r="N19" s="6" t="str">
        <f t="shared" si="4"/>
        <v>1/24</v>
      </c>
      <c r="O19" s="25">
        <f t="shared" si="5"/>
        <v>1</v>
      </c>
      <c r="P19">
        <f t="shared" si="6"/>
        <v>24</v>
      </c>
    </row>
    <row r="20" spans="1:16" x14ac:dyDescent="0.3">
      <c r="J20" t="str">
        <f t="shared" si="11"/>
        <v/>
      </c>
      <c r="K20" t="str">
        <f t="shared" si="12"/>
        <v/>
      </c>
      <c r="L20" t="str">
        <f t="shared" si="13"/>
        <v/>
      </c>
      <c r="M20" t="str">
        <f t="shared" si="14"/>
        <v/>
      </c>
      <c r="N20" s="6" t="str">
        <f t="shared" si="4"/>
        <v/>
      </c>
      <c r="O20" s="25" t="str">
        <f t="shared" si="5"/>
        <v/>
      </c>
      <c r="P20" t="e">
        <f t="shared" si="6"/>
        <v>#VALUE!</v>
      </c>
    </row>
    <row r="21" spans="1:16" x14ac:dyDescent="0.3">
      <c r="A21" t="s">
        <v>145</v>
      </c>
      <c r="B21" t="s">
        <v>115</v>
      </c>
      <c r="C21" t="s">
        <v>124</v>
      </c>
      <c r="D21" t="s">
        <v>146</v>
      </c>
      <c r="J21">
        <f t="shared" si="11"/>
        <v>11</v>
      </c>
      <c r="K21">
        <f t="shared" si="12"/>
        <v>62286</v>
      </c>
      <c r="L21">
        <f t="shared" si="13"/>
        <v>9084</v>
      </c>
      <c r="M21">
        <f t="shared" si="14"/>
        <v>2019</v>
      </c>
      <c r="N21" s="6" t="str">
        <f t="shared" si="4"/>
        <v>2/21</v>
      </c>
      <c r="O21" s="25">
        <f t="shared" si="5"/>
        <v>2</v>
      </c>
      <c r="P21">
        <f t="shared" si="6"/>
        <v>21</v>
      </c>
    </row>
    <row r="22" spans="1:16" x14ac:dyDescent="0.3">
      <c r="J22" t="str">
        <f t="shared" si="11"/>
        <v/>
      </c>
      <c r="K22" t="str">
        <f t="shared" si="12"/>
        <v/>
      </c>
      <c r="L22" t="str">
        <f t="shared" si="13"/>
        <v/>
      </c>
      <c r="M22" t="str">
        <f t="shared" si="14"/>
        <v/>
      </c>
      <c r="N22" s="6" t="str">
        <f t="shared" si="4"/>
        <v/>
      </c>
      <c r="O22" s="25" t="str">
        <f t="shared" si="5"/>
        <v/>
      </c>
      <c r="P22" t="e">
        <f t="shared" si="6"/>
        <v>#VALUE!</v>
      </c>
    </row>
    <row r="23" spans="1:16" x14ac:dyDescent="0.3">
      <c r="A23" t="s">
        <v>147</v>
      </c>
      <c r="B23" t="s">
        <v>115</v>
      </c>
      <c r="C23" t="s">
        <v>148</v>
      </c>
      <c r="D23" t="s">
        <v>149</v>
      </c>
      <c r="J23">
        <f t="shared" si="11"/>
        <v>12</v>
      </c>
      <c r="K23">
        <f t="shared" si="12"/>
        <v>62286</v>
      </c>
      <c r="L23">
        <f t="shared" si="13"/>
        <v>1164</v>
      </c>
      <c r="M23">
        <f t="shared" si="14"/>
        <v>2019</v>
      </c>
      <c r="N23" s="6" t="str">
        <f t="shared" si="4"/>
        <v>2/11</v>
      </c>
      <c r="O23" s="25">
        <f t="shared" si="5"/>
        <v>2</v>
      </c>
      <c r="P23">
        <f t="shared" si="6"/>
        <v>11</v>
      </c>
    </row>
    <row r="24" spans="1:16" x14ac:dyDescent="0.3">
      <c r="J24" t="str">
        <f t="shared" si="11"/>
        <v/>
      </c>
      <c r="K24" t="str">
        <f t="shared" si="12"/>
        <v/>
      </c>
      <c r="L24" t="str">
        <f t="shared" si="13"/>
        <v/>
      </c>
      <c r="M24" t="str">
        <f t="shared" si="14"/>
        <v/>
      </c>
      <c r="N24" s="6" t="str">
        <f t="shared" si="4"/>
        <v/>
      </c>
      <c r="O24" s="25" t="str">
        <f t="shared" si="5"/>
        <v/>
      </c>
      <c r="P24" t="e">
        <f t="shared" si="6"/>
        <v>#VALUE!</v>
      </c>
    </row>
    <row r="25" spans="1:16" x14ac:dyDescent="0.3">
      <c r="A25" t="s">
        <v>150</v>
      </c>
      <c r="B25" t="s">
        <v>115</v>
      </c>
      <c r="C25" t="s">
        <v>116</v>
      </c>
      <c r="D25" t="s">
        <v>151</v>
      </c>
      <c r="J25">
        <f t="shared" si="11"/>
        <v>13</v>
      </c>
      <c r="K25">
        <f t="shared" si="12"/>
        <v>62286</v>
      </c>
      <c r="L25">
        <f t="shared" si="13"/>
        <v>9087</v>
      </c>
      <c r="M25">
        <f t="shared" si="14"/>
        <v>2019</v>
      </c>
      <c r="N25" s="6" t="str">
        <f t="shared" si="4"/>
        <v>2/15</v>
      </c>
      <c r="O25" s="25">
        <f t="shared" si="5"/>
        <v>2</v>
      </c>
      <c r="P25">
        <f t="shared" si="6"/>
        <v>15</v>
      </c>
    </row>
    <row r="26" spans="1:16" x14ac:dyDescent="0.3">
      <c r="J26" t="str">
        <f t="shared" si="11"/>
        <v/>
      </c>
      <c r="K26" t="str">
        <f t="shared" si="12"/>
        <v/>
      </c>
      <c r="L26" t="str">
        <f t="shared" si="13"/>
        <v/>
      </c>
      <c r="M26" t="str">
        <f t="shared" si="14"/>
        <v/>
      </c>
      <c r="N26" s="6" t="str">
        <f t="shared" si="4"/>
        <v/>
      </c>
      <c r="O26" s="25" t="str">
        <f t="shared" si="5"/>
        <v/>
      </c>
      <c r="P26" t="e">
        <f t="shared" si="6"/>
        <v>#VALUE!</v>
      </c>
    </row>
    <row r="27" spans="1:16" x14ac:dyDescent="0.3">
      <c r="A27" t="s">
        <v>152</v>
      </c>
      <c r="B27" t="s">
        <v>153</v>
      </c>
      <c r="C27" t="s">
        <v>148</v>
      </c>
      <c r="D27" t="s">
        <v>154</v>
      </c>
      <c r="J27">
        <f t="shared" si="11"/>
        <v>14</v>
      </c>
      <c r="K27">
        <f t="shared" si="12"/>
        <v>98663</v>
      </c>
      <c r="L27">
        <f t="shared" si="13"/>
        <v>1164</v>
      </c>
      <c r="M27">
        <f t="shared" si="14"/>
        <v>2019</v>
      </c>
      <c r="N27" s="6" t="str">
        <f t="shared" si="4"/>
        <v>2/27</v>
      </c>
      <c r="O27" s="25">
        <f t="shared" si="5"/>
        <v>2</v>
      </c>
      <c r="P27">
        <f t="shared" si="6"/>
        <v>27</v>
      </c>
    </row>
    <row r="28" spans="1:16" x14ac:dyDescent="0.3">
      <c r="J28" t="str">
        <f t="shared" si="11"/>
        <v/>
      </c>
      <c r="K28" t="str">
        <f t="shared" si="12"/>
        <v/>
      </c>
      <c r="L28" t="str">
        <f t="shared" si="13"/>
        <v/>
      </c>
      <c r="M28" t="str">
        <f t="shared" si="14"/>
        <v/>
      </c>
      <c r="N28" s="6" t="str">
        <f t="shared" si="4"/>
        <v/>
      </c>
      <c r="O28" s="25" t="str">
        <f t="shared" si="5"/>
        <v/>
      </c>
      <c r="P28" t="e">
        <f t="shared" si="6"/>
        <v>#VALUE!</v>
      </c>
    </row>
    <row r="29" spans="1:16" x14ac:dyDescent="0.3">
      <c r="A29" t="s">
        <v>155</v>
      </c>
      <c r="B29" t="s">
        <v>127</v>
      </c>
      <c r="C29" t="s">
        <v>128</v>
      </c>
      <c r="D29" t="s">
        <v>156</v>
      </c>
      <c r="J29">
        <f t="shared" si="11"/>
        <v>15</v>
      </c>
      <c r="K29">
        <f t="shared" si="12"/>
        <v>56365</v>
      </c>
      <c r="L29">
        <f t="shared" si="13"/>
        <v>2349</v>
      </c>
      <c r="M29">
        <f t="shared" si="14"/>
        <v>2019</v>
      </c>
      <c r="N29" s="6" t="str">
        <f t="shared" si="4"/>
        <v>2/13</v>
      </c>
      <c r="O29" s="25">
        <f t="shared" si="5"/>
        <v>2</v>
      </c>
      <c r="P29">
        <f t="shared" si="6"/>
        <v>13</v>
      </c>
    </row>
    <row r="30" spans="1:16" x14ac:dyDescent="0.3">
      <c r="J30" t="str">
        <f t="shared" si="11"/>
        <v/>
      </c>
      <c r="K30" t="str">
        <f t="shared" si="12"/>
        <v/>
      </c>
      <c r="L30" t="str">
        <f t="shared" si="13"/>
        <v/>
      </c>
      <c r="M30" t="str">
        <f t="shared" si="14"/>
        <v/>
      </c>
      <c r="N30" s="6" t="str">
        <f t="shared" si="4"/>
        <v/>
      </c>
      <c r="O30" s="25" t="str">
        <f t="shared" si="5"/>
        <v/>
      </c>
      <c r="P30" t="e">
        <f t="shared" si="6"/>
        <v>#VALUE!</v>
      </c>
    </row>
    <row r="31" spans="1:16" x14ac:dyDescent="0.3">
      <c r="A31" t="s">
        <v>157</v>
      </c>
      <c r="B31" t="s">
        <v>153</v>
      </c>
      <c r="C31" t="s">
        <v>124</v>
      </c>
      <c r="D31" t="s">
        <v>149</v>
      </c>
      <c r="J31">
        <f t="shared" si="11"/>
        <v>16</v>
      </c>
      <c r="K31">
        <f t="shared" si="12"/>
        <v>98663</v>
      </c>
      <c r="L31">
        <f t="shared" si="13"/>
        <v>9084</v>
      </c>
      <c r="M31">
        <f t="shared" si="14"/>
        <v>2019</v>
      </c>
      <c r="N31" s="6" t="str">
        <f t="shared" si="4"/>
        <v>2/11</v>
      </c>
      <c r="O31" s="25">
        <f t="shared" si="5"/>
        <v>2</v>
      </c>
      <c r="P31">
        <f t="shared" si="6"/>
        <v>11</v>
      </c>
    </row>
    <row r="32" spans="1:16" x14ac:dyDescent="0.3">
      <c r="J32" t="str">
        <f t="shared" si="11"/>
        <v/>
      </c>
      <c r="K32" t="str">
        <f t="shared" si="12"/>
        <v/>
      </c>
      <c r="L32" t="str">
        <f t="shared" si="13"/>
        <v/>
      </c>
      <c r="M32" t="str">
        <f t="shared" si="14"/>
        <v/>
      </c>
      <c r="N32" s="6" t="str">
        <f t="shared" si="4"/>
        <v/>
      </c>
      <c r="O32" s="25" t="str">
        <f t="shared" si="5"/>
        <v/>
      </c>
      <c r="P32" t="e">
        <f t="shared" si="6"/>
        <v>#VALUE!</v>
      </c>
    </row>
    <row r="33" spans="1:16" x14ac:dyDescent="0.3">
      <c r="A33" t="s">
        <v>158</v>
      </c>
      <c r="B33" t="s">
        <v>127</v>
      </c>
      <c r="C33" t="s">
        <v>124</v>
      </c>
      <c r="D33" t="s">
        <v>154</v>
      </c>
      <c r="J33">
        <f t="shared" si="11"/>
        <v>17</v>
      </c>
      <c r="K33">
        <f t="shared" si="12"/>
        <v>56365</v>
      </c>
      <c r="L33">
        <f t="shared" si="13"/>
        <v>9084</v>
      </c>
      <c r="M33">
        <f t="shared" si="14"/>
        <v>2019</v>
      </c>
      <c r="N33" s="6" t="str">
        <f t="shared" si="4"/>
        <v>2/27</v>
      </c>
      <c r="O33" s="25">
        <f t="shared" si="5"/>
        <v>2</v>
      </c>
      <c r="P33">
        <f t="shared" si="6"/>
        <v>27</v>
      </c>
    </row>
    <row r="34" spans="1:16" x14ac:dyDescent="0.3">
      <c r="J34" t="str">
        <f t="shared" si="11"/>
        <v/>
      </c>
      <c r="K34" t="str">
        <f t="shared" si="12"/>
        <v/>
      </c>
      <c r="L34" t="str">
        <f t="shared" si="13"/>
        <v/>
      </c>
      <c r="M34" t="str">
        <f t="shared" si="14"/>
        <v/>
      </c>
      <c r="N34" s="6" t="str">
        <f t="shared" si="4"/>
        <v/>
      </c>
      <c r="O34" s="25" t="str">
        <f t="shared" si="5"/>
        <v/>
      </c>
      <c r="P34" t="e">
        <f t="shared" si="6"/>
        <v>#VALUE!</v>
      </c>
    </row>
    <row r="35" spans="1:16" x14ac:dyDescent="0.3">
      <c r="A35" t="s">
        <v>159</v>
      </c>
      <c r="B35" t="s">
        <v>139</v>
      </c>
      <c r="C35" t="s">
        <v>140</v>
      </c>
      <c r="D35" t="s">
        <v>160</v>
      </c>
      <c r="J35">
        <f t="shared" si="11"/>
        <v>18</v>
      </c>
      <c r="K35">
        <f t="shared" si="12"/>
        <v>90364</v>
      </c>
      <c r="L35">
        <f t="shared" si="13"/>
        <v>988</v>
      </c>
      <c r="M35">
        <f t="shared" si="14"/>
        <v>2019</v>
      </c>
      <c r="N35" s="6" t="str">
        <f t="shared" si="4"/>
        <v>2/18</v>
      </c>
      <c r="O35" s="25">
        <f t="shared" si="5"/>
        <v>2</v>
      </c>
      <c r="P35">
        <f t="shared" si="6"/>
        <v>18</v>
      </c>
    </row>
    <row r="36" spans="1:16" x14ac:dyDescent="0.3">
      <c r="J36" t="str">
        <f t="shared" si="11"/>
        <v/>
      </c>
      <c r="K36" t="str">
        <f t="shared" si="12"/>
        <v/>
      </c>
      <c r="L36" t="str">
        <f t="shared" si="13"/>
        <v/>
      </c>
      <c r="M36" t="str">
        <f t="shared" si="14"/>
        <v/>
      </c>
      <c r="N36" s="6" t="str">
        <f t="shared" si="4"/>
        <v/>
      </c>
      <c r="O36" s="25" t="str">
        <f t="shared" si="5"/>
        <v/>
      </c>
      <c r="P36" t="e">
        <f t="shared" si="6"/>
        <v>#VALUE!</v>
      </c>
    </row>
    <row r="37" spans="1:16" x14ac:dyDescent="0.3">
      <c r="A37" t="s">
        <v>161</v>
      </c>
      <c r="B37" t="s">
        <v>127</v>
      </c>
      <c r="C37" t="s">
        <v>162</v>
      </c>
      <c r="D37" t="s">
        <v>163</v>
      </c>
      <c r="J37">
        <f t="shared" si="11"/>
        <v>19</v>
      </c>
      <c r="K37">
        <f t="shared" si="12"/>
        <v>56365</v>
      </c>
      <c r="L37">
        <f t="shared" si="13"/>
        <v>9096</v>
      </c>
      <c r="M37">
        <f t="shared" si="14"/>
        <v>2019</v>
      </c>
      <c r="N37" s="6" t="str">
        <f t="shared" si="4"/>
        <v>2/25</v>
      </c>
      <c r="O37" s="25">
        <f t="shared" si="5"/>
        <v>2</v>
      </c>
      <c r="P37">
        <f t="shared" si="6"/>
        <v>25</v>
      </c>
    </row>
    <row r="38" spans="1:16" x14ac:dyDescent="0.3">
      <c r="J38" t="str">
        <f t="shared" si="11"/>
        <v/>
      </c>
      <c r="K38" t="str">
        <f t="shared" si="12"/>
        <v/>
      </c>
      <c r="L38" t="str">
        <f t="shared" si="13"/>
        <v/>
      </c>
      <c r="M38" t="str">
        <f t="shared" si="14"/>
        <v/>
      </c>
      <c r="N38" s="6" t="str">
        <f t="shared" si="4"/>
        <v/>
      </c>
      <c r="O38" s="25" t="str">
        <f t="shared" si="5"/>
        <v/>
      </c>
      <c r="P38" t="e">
        <f t="shared" si="6"/>
        <v>#VALUE!</v>
      </c>
    </row>
    <row r="39" spans="1:16" x14ac:dyDescent="0.3">
      <c r="A39" t="s">
        <v>164</v>
      </c>
      <c r="B39" t="s">
        <v>127</v>
      </c>
      <c r="C39" t="s">
        <v>131</v>
      </c>
      <c r="D39" t="s">
        <v>154</v>
      </c>
      <c r="J39">
        <f t="shared" si="11"/>
        <v>20</v>
      </c>
      <c r="K39">
        <f t="shared" si="12"/>
        <v>56365</v>
      </c>
      <c r="L39">
        <f t="shared" si="13"/>
        <v>504</v>
      </c>
      <c r="M39">
        <f t="shared" si="14"/>
        <v>2019</v>
      </c>
      <c r="N39" s="6" t="str">
        <f t="shared" si="4"/>
        <v>2/27</v>
      </c>
      <c r="O39" s="25">
        <f t="shared" si="5"/>
        <v>2</v>
      </c>
      <c r="P39">
        <f t="shared" si="6"/>
        <v>27</v>
      </c>
    </row>
    <row r="40" spans="1:16" x14ac:dyDescent="0.3">
      <c r="J40" t="str">
        <f t="shared" si="11"/>
        <v/>
      </c>
      <c r="K40" t="str">
        <f t="shared" si="12"/>
        <v/>
      </c>
      <c r="L40" t="str">
        <f t="shared" si="13"/>
        <v/>
      </c>
      <c r="M40" t="str">
        <f t="shared" si="14"/>
        <v/>
      </c>
      <c r="N40" s="6" t="str">
        <f t="shared" si="4"/>
        <v/>
      </c>
      <c r="O40" s="25" t="str">
        <f t="shared" si="5"/>
        <v/>
      </c>
      <c r="P40" t="e">
        <f t="shared" si="6"/>
        <v>#VALUE!</v>
      </c>
    </row>
    <row r="41" spans="1:16" x14ac:dyDescent="0.3">
      <c r="A41" t="s">
        <v>165</v>
      </c>
      <c r="B41" t="s">
        <v>136</v>
      </c>
      <c r="C41" t="s">
        <v>140</v>
      </c>
      <c r="D41" t="s">
        <v>156</v>
      </c>
      <c r="J41">
        <f t="shared" si="11"/>
        <v>21</v>
      </c>
      <c r="K41">
        <f t="shared" si="12"/>
        <v>62900</v>
      </c>
      <c r="L41">
        <f t="shared" si="13"/>
        <v>988</v>
      </c>
      <c r="M41">
        <f t="shared" si="14"/>
        <v>2019</v>
      </c>
      <c r="N41" s="6" t="str">
        <f t="shared" si="4"/>
        <v>2/13</v>
      </c>
      <c r="O41" s="25">
        <f t="shared" si="5"/>
        <v>2</v>
      </c>
      <c r="P41">
        <f t="shared" si="6"/>
        <v>13</v>
      </c>
    </row>
    <row r="42" spans="1:16" x14ac:dyDescent="0.3">
      <c r="J42" t="str">
        <f t="shared" si="11"/>
        <v/>
      </c>
      <c r="K42" t="str">
        <f t="shared" si="12"/>
        <v/>
      </c>
      <c r="L42" t="str">
        <f t="shared" si="13"/>
        <v/>
      </c>
      <c r="M42" t="str">
        <f t="shared" si="14"/>
        <v/>
      </c>
      <c r="N42" s="6" t="str">
        <f t="shared" si="4"/>
        <v/>
      </c>
      <c r="O42" s="25" t="str">
        <f t="shared" si="5"/>
        <v/>
      </c>
      <c r="P42" t="e">
        <f t="shared" si="6"/>
        <v>#VALUE!</v>
      </c>
    </row>
    <row r="43" spans="1:16" x14ac:dyDescent="0.3">
      <c r="A43" t="s">
        <v>166</v>
      </c>
      <c r="B43" t="s">
        <v>139</v>
      </c>
      <c r="C43" t="s">
        <v>128</v>
      </c>
      <c r="D43" t="s">
        <v>167</v>
      </c>
      <c r="J43">
        <f t="shared" si="11"/>
        <v>22</v>
      </c>
      <c r="K43">
        <f t="shared" si="12"/>
        <v>90364</v>
      </c>
      <c r="L43">
        <f t="shared" si="13"/>
        <v>2349</v>
      </c>
      <c r="M43">
        <f t="shared" si="14"/>
        <v>2019</v>
      </c>
      <c r="N43" s="6" t="str">
        <f t="shared" si="4"/>
        <v>2/20</v>
      </c>
      <c r="O43" s="25">
        <f t="shared" si="5"/>
        <v>2</v>
      </c>
      <c r="P43">
        <f t="shared" si="6"/>
        <v>20</v>
      </c>
    </row>
    <row r="44" spans="1:16" x14ac:dyDescent="0.3">
      <c r="J44" t="str">
        <f t="shared" si="11"/>
        <v/>
      </c>
      <c r="K44" t="str">
        <f t="shared" si="12"/>
        <v/>
      </c>
      <c r="L44" t="str">
        <f t="shared" si="13"/>
        <v/>
      </c>
      <c r="M44" t="str">
        <f t="shared" si="14"/>
        <v/>
      </c>
      <c r="N44" s="6" t="str">
        <f t="shared" si="4"/>
        <v/>
      </c>
      <c r="O44" s="25" t="str">
        <f t="shared" si="5"/>
        <v/>
      </c>
      <c r="P44" t="e">
        <f t="shared" si="6"/>
        <v>#VALUE!</v>
      </c>
    </row>
    <row r="45" spans="1:16" x14ac:dyDescent="0.3">
      <c r="A45" t="s">
        <v>168</v>
      </c>
      <c r="B45" t="s">
        <v>119</v>
      </c>
      <c r="C45" t="s">
        <v>120</v>
      </c>
      <c r="D45" t="s">
        <v>169</v>
      </c>
      <c r="J45">
        <f t="shared" si="11"/>
        <v>23</v>
      </c>
      <c r="K45">
        <f t="shared" si="12"/>
        <v>27697</v>
      </c>
      <c r="L45">
        <f t="shared" si="13"/>
        <v>503</v>
      </c>
      <c r="M45">
        <f t="shared" si="14"/>
        <v>2019</v>
      </c>
      <c r="N45" s="6" t="str">
        <f t="shared" si="4"/>
        <v>2/22</v>
      </c>
      <c r="O45" s="25">
        <f t="shared" si="5"/>
        <v>2</v>
      </c>
      <c r="P45">
        <f t="shared" si="6"/>
        <v>22</v>
      </c>
    </row>
    <row r="46" spans="1:16" x14ac:dyDescent="0.3">
      <c r="J46" t="str">
        <f t="shared" si="11"/>
        <v/>
      </c>
      <c r="K46" t="str">
        <f t="shared" si="12"/>
        <v/>
      </c>
      <c r="L46" t="str">
        <f t="shared" si="13"/>
        <v/>
      </c>
      <c r="M46" t="str">
        <f t="shared" si="14"/>
        <v/>
      </c>
      <c r="N46" s="6" t="str">
        <f t="shared" si="4"/>
        <v/>
      </c>
      <c r="O46" s="25" t="str">
        <f t="shared" si="5"/>
        <v/>
      </c>
      <c r="P46" t="e">
        <f t="shared" si="6"/>
        <v>#VALUE!</v>
      </c>
    </row>
    <row r="47" spans="1:16" x14ac:dyDescent="0.3">
      <c r="A47" t="s">
        <v>170</v>
      </c>
      <c r="B47" t="s">
        <v>171</v>
      </c>
      <c r="C47" t="s">
        <v>128</v>
      </c>
      <c r="D47" t="s">
        <v>172</v>
      </c>
      <c r="J47">
        <f t="shared" si="11"/>
        <v>24</v>
      </c>
      <c r="K47">
        <f t="shared" si="12"/>
        <v>57543</v>
      </c>
      <c r="L47">
        <f t="shared" si="13"/>
        <v>2349</v>
      </c>
      <c r="M47">
        <f t="shared" si="14"/>
        <v>2019</v>
      </c>
      <c r="N47" s="6" t="str">
        <f t="shared" si="4"/>
        <v>2/26</v>
      </c>
      <c r="O47" s="25">
        <f t="shared" si="5"/>
        <v>2</v>
      </c>
      <c r="P47">
        <f t="shared" si="6"/>
        <v>26</v>
      </c>
    </row>
    <row r="48" spans="1:16" x14ac:dyDescent="0.3">
      <c r="J48" t="str">
        <f t="shared" si="11"/>
        <v/>
      </c>
      <c r="K48" t="str">
        <f t="shared" si="12"/>
        <v/>
      </c>
      <c r="L48" t="str">
        <f t="shared" si="13"/>
        <v/>
      </c>
      <c r="M48" t="str">
        <f t="shared" si="14"/>
        <v/>
      </c>
      <c r="N48" s="6" t="str">
        <f t="shared" si="4"/>
        <v/>
      </c>
      <c r="O48" s="25" t="str">
        <f t="shared" si="5"/>
        <v/>
      </c>
      <c r="P48" t="e">
        <f t="shared" si="6"/>
        <v>#VALUE!</v>
      </c>
    </row>
    <row r="49" spans="1:16" x14ac:dyDescent="0.3">
      <c r="A49" t="s">
        <v>173</v>
      </c>
      <c r="B49" t="s">
        <v>119</v>
      </c>
      <c r="C49" t="s">
        <v>128</v>
      </c>
      <c r="D49" t="s">
        <v>156</v>
      </c>
      <c r="J49">
        <f t="shared" si="11"/>
        <v>25</v>
      </c>
      <c r="K49">
        <f t="shared" si="12"/>
        <v>27697</v>
      </c>
      <c r="L49">
        <f t="shared" si="13"/>
        <v>2349</v>
      </c>
      <c r="M49">
        <f t="shared" si="14"/>
        <v>2019</v>
      </c>
      <c r="N49" s="6" t="str">
        <f t="shared" si="4"/>
        <v>2/13</v>
      </c>
      <c r="O49" s="25">
        <f t="shared" si="5"/>
        <v>2</v>
      </c>
      <c r="P49">
        <f t="shared" si="6"/>
        <v>13</v>
      </c>
    </row>
    <row r="50" spans="1:16" x14ac:dyDescent="0.3">
      <c r="J50" t="str">
        <f t="shared" si="11"/>
        <v/>
      </c>
      <c r="K50" t="str">
        <f t="shared" si="12"/>
        <v/>
      </c>
      <c r="L50" t="str">
        <f t="shared" si="13"/>
        <v/>
      </c>
      <c r="M50" t="str">
        <f t="shared" si="14"/>
        <v/>
      </c>
      <c r="N50" s="6" t="str">
        <f t="shared" si="4"/>
        <v/>
      </c>
      <c r="O50" s="25" t="str">
        <f t="shared" si="5"/>
        <v/>
      </c>
      <c r="P50" t="e">
        <f t="shared" si="6"/>
        <v>#VALUE!</v>
      </c>
    </row>
    <row r="51" spans="1:16" x14ac:dyDescent="0.3">
      <c r="A51" t="s">
        <v>174</v>
      </c>
      <c r="B51" t="s">
        <v>115</v>
      </c>
      <c r="C51" t="s">
        <v>162</v>
      </c>
      <c r="D51" t="s">
        <v>151</v>
      </c>
      <c r="J51">
        <f t="shared" si="11"/>
        <v>26</v>
      </c>
      <c r="K51">
        <f t="shared" si="12"/>
        <v>62286</v>
      </c>
      <c r="L51">
        <f t="shared" si="13"/>
        <v>9096</v>
      </c>
      <c r="M51">
        <f t="shared" si="14"/>
        <v>2019</v>
      </c>
      <c r="N51" s="6" t="str">
        <f t="shared" si="4"/>
        <v>2/15</v>
      </c>
      <c r="O51" s="25">
        <f t="shared" si="5"/>
        <v>2</v>
      </c>
      <c r="P51">
        <f t="shared" si="6"/>
        <v>15</v>
      </c>
    </row>
    <row r="52" spans="1:16" x14ac:dyDescent="0.3">
      <c r="J52" t="str">
        <f t="shared" si="11"/>
        <v/>
      </c>
      <c r="K52" t="str">
        <f t="shared" si="12"/>
        <v/>
      </c>
      <c r="L52" t="str">
        <f t="shared" si="13"/>
        <v/>
      </c>
      <c r="M52" t="str">
        <f t="shared" si="14"/>
        <v/>
      </c>
      <c r="N52" s="6" t="str">
        <f t="shared" si="4"/>
        <v/>
      </c>
      <c r="O52" s="25" t="str">
        <f t="shared" si="5"/>
        <v/>
      </c>
      <c r="P52" t="e">
        <f t="shared" si="6"/>
        <v>#VALUE!</v>
      </c>
    </row>
    <row r="53" spans="1:16" x14ac:dyDescent="0.3">
      <c r="A53" t="s">
        <v>175</v>
      </c>
      <c r="B53" t="s">
        <v>119</v>
      </c>
      <c r="C53" t="s">
        <v>131</v>
      </c>
      <c r="D53" t="s">
        <v>176</v>
      </c>
      <c r="J53">
        <f t="shared" si="11"/>
        <v>27</v>
      </c>
      <c r="K53">
        <f t="shared" si="12"/>
        <v>27697</v>
      </c>
      <c r="L53">
        <f t="shared" si="13"/>
        <v>504</v>
      </c>
      <c r="M53">
        <f t="shared" si="14"/>
        <v>2019</v>
      </c>
      <c r="N53" s="6" t="str">
        <f t="shared" si="4"/>
        <v>2/16</v>
      </c>
      <c r="O53" s="25">
        <f t="shared" si="5"/>
        <v>2</v>
      </c>
      <c r="P53">
        <f t="shared" si="6"/>
        <v>16</v>
      </c>
    </row>
    <row r="54" spans="1:16" x14ac:dyDescent="0.3">
      <c r="J54" t="str">
        <f t="shared" si="11"/>
        <v/>
      </c>
      <c r="K54" t="str">
        <f t="shared" si="12"/>
        <v/>
      </c>
      <c r="L54" t="str">
        <f t="shared" si="13"/>
        <v/>
      </c>
      <c r="M54" t="str">
        <f t="shared" si="14"/>
        <v/>
      </c>
      <c r="N54" s="6" t="str">
        <f t="shared" si="4"/>
        <v/>
      </c>
      <c r="O54" s="25" t="str">
        <f t="shared" si="5"/>
        <v/>
      </c>
      <c r="P54" t="e">
        <f t="shared" si="6"/>
        <v>#VALUE!</v>
      </c>
    </row>
    <row r="55" spans="1:16" x14ac:dyDescent="0.3">
      <c r="A55" t="s">
        <v>177</v>
      </c>
      <c r="B55" t="s">
        <v>127</v>
      </c>
      <c r="C55" t="s">
        <v>140</v>
      </c>
      <c r="D55" t="s">
        <v>178</v>
      </c>
      <c r="J55">
        <f t="shared" si="11"/>
        <v>28</v>
      </c>
      <c r="K55">
        <f t="shared" si="12"/>
        <v>56365</v>
      </c>
      <c r="L55">
        <f t="shared" si="13"/>
        <v>988</v>
      </c>
      <c r="M55">
        <f t="shared" si="14"/>
        <v>2019</v>
      </c>
      <c r="N55" s="6" t="str">
        <f t="shared" si="4"/>
        <v>2/8</v>
      </c>
      <c r="O55" s="25">
        <f t="shared" si="5"/>
        <v>2</v>
      </c>
      <c r="P55">
        <f t="shared" si="6"/>
        <v>8</v>
      </c>
    </row>
    <row r="56" spans="1:16" x14ac:dyDescent="0.3">
      <c r="J56" t="str">
        <f t="shared" si="11"/>
        <v/>
      </c>
      <c r="K56" t="str">
        <f t="shared" si="12"/>
        <v/>
      </c>
      <c r="L56" t="str">
        <f t="shared" si="13"/>
        <v/>
      </c>
      <c r="M56" t="str">
        <f t="shared" si="14"/>
        <v/>
      </c>
      <c r="N56" s="6" t="str">
        <f t="shared" si="4"/>
        <v/>
      </c>
      <c r="O56" s="25" t="str">
        <f t="shared" si="5"/>
        <v/>
      </c>
      <c r="P56" t="e">
        <f t="shared" si="6"/>
        <v>#VALUE!</v>
      </c>
    </row>
    <row r="57" spans="1:16" x14ac:dyDescent="0.3">
      <c r="A57" t="s">
        <v>179</v>
      </c>
      <c r="B57" t="s">
        <v>127</v>
      </c>
      <c r="C57" t="s">
        <v>148</v>
      </c>
      <c r="D57" t="s">
        <v>156</v>
      </c>
      <c r="J57">
        <f t="shared" si="11"/>
        <v>29</v>
      </c>
      <c r="K57">
        <f t="shared" si="12"/>
        <v>56365</v>
      </c>
      <c r="L57">
        <f t="shared" si="13"/>
        <v>1164</v>
      </c>
      <c r="M57">
        <f t="shared" si="14"/>
        <v>2019</v>
      </c>
      <c r="N57" s="6" t="str">
        <f t="shared" si="4"/>
        <v>2/13</v>
      </c>
      <c r="O57" s="25">
        <f t="shared" si="5"/>
        <v>2</v>
      </c>
      <c r="P57">
        <f t="shared" si="6"/>
        <v>13</v>
      </c>
    </row>
    <row r="58" spans="1:16" x14ac:dyDescent="0.3">
      <c r="J58" t="str">
        <f t="shared" si="11"/>
        <v/>
      </c>
      <c r="K58" t="str">
        <f t="shared" si="12"/>
        <v/>
      </c>
      <c r="L58" t="str">
        <f t="shared" si="13"/>
        <v/>
      </c>
      <c r="M58" t="str">
        <f t="shared" si="14"/>
        <v/>
      </c>
      <c r="N58" s="6" t="str">
        <f t="shared" si="4"/>
        <v/>
      </c>
      <c r="O58" s="25" t="str">
        <f t="shared" si="5"/>
        <v/>
      </c>
      <c r="P58" t="e">
        <f t="shared" si="6"/>
        <v>#VALUE!</v>
      </c>
    </row>
    <row r="59" spans="1:16" x14ac:dyDescent="0.3">
      <c r="A59" t="s">
        <v>180</v>
      </c>
      <c r="B59" t="s">
        <v>115</v>
      </c>
      <c r="C59" t="s">
        <v>120</v>
      </c>
      <c r="D59" t="s">
        <v>181</v>
      </c>
      <c r="J59">
        <f t="shared" si="11"/>
        <v>30</v>
      </c>
      <c r="K59">
        <f t="shared" si="12"/>
        <v>62286</v>
      </c>
      <c r="L59">
        <f t="shared" si="13"/>
        <v>503</v>
      </c>
      <c r="M59">
        <f t="shared" si="14"/>
        <v>2019</v>
      </c>
      <c r="N59" s="6" t="str">
        <f t="shared" si="4"/>
        <v>2/19</v>
      </c>
      <c r="O59" s="25">
        <f t="shared" si="5"/>
        <v>2</v>
      </c>
      <c r="P59">
        <f t="shared" si="6"/>
        <v>19</v>
      </c>
    </row>
    <row r="60" spans="1:16" x14ac:dyDescent="0.3">
      <c r="J60" t="str">
        <f t="shared" si="11"/>
        <v/>
      </c>
      <c r="K60" t="str">
        <f t="shared" si="12"/>
        <v/>
      </c>
      <c r="L60" t="str">
        <f t="shared" si="13"/>
        <v/>
      </c>
      <c r="M60" t="str">
        <f t="shared" si="14"/>
        <v/>
      </c>
      <c r="N60" s="6" t="str">
        <f t="shared" si="4"/>
        <v/>
      </c>
      <c r="O60" s="25" t="str">
        <f t="shared" si="5"/>
        <v/>
      </c>
      <c r="P60" t="e">
        <f t="shared" si="6"/>
        <v>#VALUE!</v>
      </c>
    </row>
    <row r="61" spans="1:16" x14ac:dyDescent="0.3">
      <c r="A61" t="s">
        <v>182</v>
      </c>
      <c r="B61" t="s">
        <v>127</v>
      </c>
      <c r="C61" t="s">
        <v>183</v>
      </c>
      <c r="D61" t="s">
        <v>154</v>
      </c>
      <c r="J61">
        <f t="shared" si="11"/>
        <v>31</v>
      </c>
      <c r="K61">
        <f t="shared" si="12"/>
        <v>56365</v>
      </c>
      <c r="L61">
        <f t="shared" si="13"/>
        <v>2350</v>
      </c>
      <c r="M61">
        <f t="shared" si="14"/>
        <v>2019</v>
      </c>
      <c r="N61" s="6" t="str">
        <f t="shared" si="4"/>
        <v>2/27</v>
      </c>
      <c r="O61" s="25">
        <f t="shared" si="5"/>
        <v>2</v>
      </c>
      <c r="P61">
        <f t="shared" si="6"/>
        <v>27</v>
      </c>
    </row>
    <row r="62" spans="1:16" x14ac:dyDescent="0.3">
      <c r="J62" t="str">
        <f t="shared" si="11"/>
        <v/>
      </c>
      <c r="K62" t="str">
        <f t="shared" si="12"/>
        <v/>
      </c>
      <c r="L62" t="str">
        <f t="shared" si="13"/>
        <v/>
      </c>
      <c r="M62" t="str">
        <f t="shared" si="14"/>
        <v/>
      </c>
      <c r="N62" s="6" t="str">
        <f t="shared" si="4"/>
        <v/>
      </c>
      <c r="O62" s="25" t="str">
        <f t="shared" si="5"/>
        <v/>
      </c>
      <c r="P62" t="e">
        <f t="shared" si="6"/>
        <v>#VALUE!</v>
      </c>
    </row>
    <row r="63" spans="1:16" x14ac:dyDescent="0.3">
      <c r="A63" t="s">
        <v>184</v>
      </c>
      <c r="B63" t="s">
        <v>139</v>
      </c>
      <c r="C63" t="s">
        <v>120</v>
      </c>
      <c r="D63" t="s">
        <v>185</v>
      </c>
      <c r="J63">
        <f t="shared" si="11"/>
        <v>32</v>
      </c>
      <c r="K63">
        <f t="shared" si="12"/>
        <v>90364</v>
      </c>
      <c r="L63">
        <f t="shared" si="13"/>
        <v>503</v>
      </c>
      <c r="M63">
        <f t="shared" si="14"/>
        <v>2019</v>
      </c>
      <c r="N63" s="6" t="str">
        <f t="shared" si="4"/>
        <v>3/13</v>
      </c>
      <c r="O63" s="25">
        <f t="shared" si="5"/>
        <v>3</v>
      </c>
      <c r="P63">
        <f t="shared" si="6"/>
        <v>13</v>
      </c>
    </row>
    <row r="64" spans="1:16" x14ac:dyDescent="0.3">
      <c r="J64" t="str">
        <f t="shared" si="11"/>
        <v/>
      </c>
      <c r="K64" t="str">
        <f t="shared" si="12"/>
        <v/>
      </c>
      <c r="L64" t="str">
        <f t="shared" si="13"/>
        <v/>
      </c>
      <c r="M64" t="str">
        <f t="shared" si="14"/>
        <v/>
      </c>
      <c r="N64" s="6" t="str">
        <f t="shared" si="4"/>
        <v/>
      </c>
      <c r="O64" s="25" t="str">
        <f t="shared" si="5"/>
        <v/>
      </c>
      <c r="P64" t="e">
        <f t="shared" si="6"/>
        <v>#VALUE!</v>
      </c>
    </row>
    <row r="65" spans="1:16" x14ac:dyDescent="0.3">
      <c r="A65" t="s">
        <v>186</v>
      </c>
      <c r="B65" t="s">
        <v>139</v>
      </c>
      <c r="C65" t="s">
        <v>128</v>
      </c>
      <c r="D65" t="s">
        <v>187</v>
      </c>
      <c r="J65">
        <f t="shared" si="11"/>
        <v>33</v>
      </c>
      <c r="K65">
        <f t="shared" si="12"/>
        <v>90364</v>
      </c>
      <c r="L65">
        <f t="shared" si="13"/>
        <v>2349</v>
      </c>
      <c r="M65">
        <f t="shared" si="14"/>
        <v>2019</v>
      </c>
      <c r="N65" s="6" t="str">
        <f t="shared" si="4"/>
        <v>3/30</v>
      </c>
      <c r="O65" s="25">
        <f t="shared" si="5"/>
        <v>3</v>
      </c>
      <c r="P65">
        <f t="shared" si="6"/>
        <v>30</v>
      </c>
    </row>
    <row r="66" spans="1:16" x14ac:dyDescent="0.3">
      <c r="J66" t="str">
        <f t="shared" si="11"/>
        <v/>
      </c>
      <c r="K66" t="str">
        <f t="shared" si="12"/>
        <v/>
      </c>
      <c r="L66" t="str">
        <f t="shared" si="13"/>
        <v/>
      </c>
      <c r="M66" t="str">
        <f t="shared" si="14"/>
        <v/>
      </c>
      <c r="N66" s="6" t="str">
        <f t="shared" ref="N66:N129" si="15">IFERROR(RIGHT(TRIM(RIGHT(D66,LEN(D66)-SEARCH(": ",D66))),LEN(TRIM(RIGHT(D66,LEN(D66)-SEARCH(": ",D66))))-5),"")</f>
        <v/>
      </c>
      <c r="O66" s="25" t="str">
        <f t="shared" ref="O66:O129" si="16">IFERROR(LEFT(N66,SEARCH("/",N66)-1)*1,"")</f>
        <v/>
      </c>
      <c r="P66" t="e">
        <f t="shared" ref="P66:P129" si="17">IFERROR(RIGHT(D66,2)*1,RIGHT(D66,1)*1)</f>
        <v>#VALUE!</v>
      </c>
    </row>
    <row r="67" spans="1:16" x14ac:dyDescent="0.3">
      <c r="A67" t="s">
        <v>188</v>
      </c>
      <c r="B67" t="s">
        <v>119</v>
      </c>
      <c r="C67" t="s">
        <v>120</v>
      </c>
      <c r="D67" t="s">
        <v>189</v>
      </c>
      <c r="J67">
        <f t="shared" si="11"/>
        <v>34</v>
      </c>
      <c r="K67">
        <f t="shared" si="12"/>
        <v>27697</v>
      </c>
      <c r="L67">
        <f t="shared" si="13"/>
        <v>503</v>
      </c>
      <c r="M67">
        <f t="shared" si="14"/>
        <v>2019</v>
      </c>
      <c r="N67" s="6" t="str">
        <f t="shared" si="15"/>
        <v>3/22</v>
      </c>
      <c r="O67" s="25">
        <f t="shared" si="16"/>
        <v>3</v>
      </c>
      <c r="P67">
        <f t="shared" si="17"/>
        <v>22</v>
      </c>
    </row>
    <row r="68" spans="1:16" x14ac:dyDescent="0.3">
      <c r="J68" t="str">
        <f t="shared" ref="J68:J131" si="18">IFERROR(RIGHT(A68,LEN(A68)-SEARCH(": ",A68))*1,"")</f>
        <v/>
      </c>
      <c r="K68" t="str">
        <f t="shared" ref="K68:K131" si="19">IFERROR(RIGHT(B68,LEN(B68)-SEARCH(": ",B68))*1,"")</f>
        <v/>
      </c>
      <c r="L68" t="str">
        <f t="shared" ref="L68:L131" si="20">IFERROR(RIGHT(C68,LEN(C68)-SEARCH(": ",C68))*1,"")</f>
        <v/>
      </c>
      <c r="M68" t="str">
        <f t="shared" ref="M68:M131" si="21">IFERROR(LEFT(RIGHT(D68,LEN(D68)-SEARCH(": ",D68)),5)*1,"")</f>
        <v/>
      </c>
      <c r="N68" s="6" t="str">
        <f t="shared" si="15"/>
        <v/>
      </c>
      <c r="O68" s="25" t="str">
        <f t="shared" si="16"/>
        <v/>
      </c>
      <c r="P68" t="e">
        <f t="shared" si="17"/>
        <v>#VALUE!</v>
      </c>
    </row>
    <row r="69" spans="1:16" x14ac:dyDescent="0.3">
      <c r="A69" t="s">
        <v>190</v>
      </c>
      <c r="B69" t="s">
        <v>127</v>
      </c>
      <c r="C69" t="s">
        <v>148</v>
      </c>
      <c r="D69" t="s">
        <v>191</v>
      </c>
      <c r="J69">
        <f t="shared" si="18"/>
        <v>35</v>
      </c>
      <c r="K69">
        <f t="shared" si="19"/>
        <v>56365</v>
      </c>
      <c r="L69">
        <f t="shared" si="20"/>
        <v>1164</v>
      </c>
      <c r="M69">
        <f t="shared" si="21"/>
        <v>2019</v>
      </c>
      <c r="N69" s="6" t="str">
        <f t="shared" si="15"/>
        <v>3/1</v>
      </c>
      <c r="O69" s="25">
        <f t="shared" si="16"/>
        <v>3</v>
      </c>
      <c r="P69">
        <f t="shared" si="17"/>
        <v>1</v>
      </c>
    </row>
    <row r="70" spans="1:16" x14ac:dyDescent="0.3">
      <c r="J70" t="str">
        <f t="shared" si="18"/>
        <v/>
      </c>
      <c r="K70" t="str">
        <f t="shared" si="19"/>
        <v/>
      </c>
      <c r="L70" t="str">
        <f t="shared" si="20"/>
        <v/>
      </c>
      <c r="M70" t="str">
        <f t="shared" si="21"/>
        <v/>
      </c>
      <c r="N70" s="6" t="str">
        <f t="shared" si="15"/>
        <v/>
      </c>
      <c r="O70" s="25" t="str">
        <f t="shared" si="16"/>
        <v/>
      </c>
      <c r="P70" t="e">
        <f t="shared" si="17"/>
        <v>#VALUE!</v>
      </c>
    </row>
    <row r="71" spans="1:16" x14ac:dyDescent="0.3">
      <c r="A71" t="s">
        <v>192</v>
      </c>
      <c r="B71" t="s">
        <v>127</v>
      </c>
      <c r="C71" t="s">
        <v>131</v>
      </c>
      <c r="D71" t="s">
        <v>193</v>
      </c>
      <c r="J71">
        <f t="shared" si="18"/>
        <v>36</v>
      </c>
      <c r="K71">
        <f t="shared" si="19"/>
        <v>56365</v>
      </c>
      <c r="L71">
        <f t="shared" si="20"/>
        <v>504</v>
      </c>
      <c r="M71">
        <f t="shared" si="21"/>
        <v>2019</v>
      </c>
      <c r="N71" s="6" t="str">
        <f t="shared" si="15"/>
        <v>3/9</v>
      </c>
      <c r="O71" s="25">
        <f t="shared" si="16"/>
        <v>3</v>
      </c>
      <c r="P71">
        <f t="shared" si="17"/>
        <v>9</v>
      </c>
    </row>
    <row r="72" spans="1:16" x14ac:dyDescent="0.3">
      <c r="J72" t="str">
        <f t="shared" si="18"/>
        <v/>
      </c>
      <c r="K72" t="str">
        <f t="shared" si="19"/>
        <v/>
      </c>
      <c r="L72" t="str">
        <f t="shared" si="20"/>
        <v/>
      </c>
      <c r="M72" t="str">
        <f t="shared" si="21"/>
        <v/>
      </c>
      <c r="N72" s="6" t="str">
        <f t="shared" si="15"/>
        <v/>
      </c>
      <c r="O72" s="25" t="str">
        <f t="shared" si="16"/>
        <v/>
      </c>
      <c r="P72" t="e">
        <f t="shared" si="17"/>
        <v>#VALUE!</v>
      </c>
    </row>
    <row r="73" spans="1:16" x14ac:dyDescent="0.3">
      <c r="A73" t="s">
        <v>194</v>
      </c>
      <c r="B73" t="s">
        <v>127</v>
      </c>
      <c r="C73" t="s">
        <v>162</v>
      </c>
      <c r="D73" t="s">
        <v>191</v>
      </c>
      <c r="J73">
        <f t="shared" si="18"/>
        <v>37</v>
      </c>
      <c r="K73">
        <f t="shared" si="19"/>
        <v>56365</v>
      </c>
      <c r="L73">
        <f t="shared" si="20"/>
        <v>9096</v>
      </c>
      <c r="M73">
        <f t="shared" si="21"/>
        <v>2019</v>
      </c>
      <c r="N73" s="6" t="str">
        <f t="shared" si="15"/>
        <v>3/1</v>
      </c>
      <c r="O73" s="25">
        <f t="shared" si="16"/>
        <v>3</v>
      </c>
      <c r="P73">
        <f t="shared" si="17"/>
        <v>1</v>
      </c>
    </row>
    <row r="74" spans="1:16" x14ac:dyDescent="0.3">
      <c r="J74" t="str">
        <f t="shared" si="18"/>
        <v/>
      </c>
      <c r="K74" t="str">
        <f t="shared" si="19"/>
        <v/>
      </c>
      <c r="L74" t="str">
        <f t="shared" si="20"/>
        <v/>
      </c>
      <c r="M74" t="str">
        <f t="shared" si="21"/>
        <v/>
      </c>
      <c r="N74" s="6" t="str">
        <f t="shared" si="15"/>
        <v/>
      </c>
      <c r="O74" s="25" t="str">
        <f t="shared" si="16"/>
        <v/>
      </c>
      <c r="P74" t="e">
        <f t="shared" si="17"/>
        <v>#VALUE!</v>
      </c>
    </row>
    <row r="75" spans="1:16" x14ac:dyDescent="0.3">
      <c r="A75" t="s">
        <v>195</v>
      </c>
      <c r="B75" t="s">
        <v>127</v>
      </c>
      <c r="C75" t="s">
        <v>140</v>
      </c>
      <c r="D75" t="s">
        <v>196</v>
      </c>
      <c r="J75">
        <f t="shared" si="18"/>
        <v>38</v>
      </c>
      <c r="K75">
        <f t="shared" si="19"/>
        <v>56365</v>
      </c>
      <c r="L75">
        <f t="shared" si="20"/>
        <v>988</v>
      </c>
      <c r="M75">
        <f t="shared" si="21"/>
        <v>2019</v>
      </c>
      <c r="N75" s="6" t="str">
        <f t="shared" si="15"/>
        <v>3/14</v>
      </c>
      <c r="O75" s="25">
        <f t="shared" si="16"/>
        <v>3</v>
      </c>
      <c r="P75">
        <f t="shared" si="17"/>
        <v>14</v>
      </c>
    </row>
    <row r="76" spans="1:16" x14ac:dyDescent="0.3">
      <c r="J76" t="str">
        <f t="shared" si="18"/>
        <v/>
      </c>
      <c r="K76" t="str">
        <f t="shared" si="19"/>
        <v/>
      </c>
      <c r="L76" t="str">
        <f t="shared" si="20"/>
        <v/>
      </c>
      <c r="M76" t="str">
        <f t="shared" si="21"/>
        <v/>
      </c>
      <c r="N76" s="6" t="str">
        <f t="shared" si="15"/>
        <v/>
      </c>
      <c r="O76" s="25" t="str">
        <f t="shared" si="16"/>
        <v/>
      </c>
      <c r="P76" t="e">
        <f t="shared" si="17"/>
        <v>#VALUE!</v>
      </c>
    </row>
    <row r="77" spans="1:16" x14ac:dyDescent="0.3">
      <c r="A77" t="s">
        <v>197</v>
      </c>
      <c r="B77" t="s">
        <v>171</v>
      </c>
      <c r="C77" t="s">
        <v>128</v>
      </c>
      <c r="D77" t="s">
        <v>198</v>
      </c>
      <c r="J77">
        <f t="shared" si="18"/>
        <v>39</v>
      </c>
      <c r="K77">
        <f t="shared" si="19"/>
        <v>57543</v>
      </c>
      <c r="L77">
        <f t="shared" si="20"/>
        <v>2349</v>
      </c>
      <c r="M77">
        <f t="shared" si="21"/>
        <v>2019</v>
      </c>
      <c r="N77" s="6" t="str">
        <f t="shared" si="15"/>
        <v>3/4</v>
      </c>
      <c r="O77" s="25">
        <f t="shared" si="16"/>
        <v>3</v>
      </c>
      <c r="P77">
        <f t="shared" si="17"/>
        <v>4</v>
      </c>
    </row>
    <row r="78" spans="1:16" x14ac:dyDescent="0.3">
      <c r="J78" t="str">
        <f t="shared" si="18"/>
        <v/>
      </c>
      <c r="K78" t="str">
        <f t="shared" si="19"/>
        <v/>
      </c>
      <c r="L78" t="str">
        <f t="shared" si="20"/>
        <v/>
      </c>
      <c r="M78" t="str">
        <f t="shared" si="21"/>
        <v/>
      </c>
      <c r="N78" s="6" t="str">
        <f t="shared" si="15"/>
        <v/>
      </c>
      <c r="O78" s="25" t="str">
        <f t="shared" si="16"/>
        <v/>
      </c>
      <c r="P78" t="e">
        <f t="shared" si="17"/>
        <v>#VALUE!</v>
      </c>
    </row>
    <row r="79" spans="1:16" x14ac:dyDescent="0.3">
      <c r="A79" t="s">
        <v>199</v>
      </c>
      <c r="B79" t="s">
        <v>115</v>
      </c>
      <c r="C79" t="s">
        <v>162</v>
      </c>
      <c r="D79" t="s">
        <v>200</v>
      </c>
      <c r="J79">
        <f t="shared" si="18"/>
        <v>40</v>
      </c>
      <c r="K79">
        <f t="shared" si="19"/>
        <v>62286</v>
      </c>
      <c r="L79">
        <f t="shared" si="20"/>
        <v>9096</v>
      </c>
      <c r="M79">
        <f t="shared" si="21"/>
        <v>2019</v>
      </c>
      <c r="N79" s="6" t="str">
        <f t="shared" si="15"/>
        <v>3/25</v>
      </c>
      <c r="O79" s="25">
        <f t="shared" si="16"/>
        <v>3</v>
      </c>
      <c r="P79">
        <f t="shared" si="17"/>
        <v>25</v>
      </c>
    </row>
    <row r="80" spans="1:16" x14ac:dyDescent="0.3">
      <c r="J80" t="str">
        <f t="shared" si="18"/>
        <v/>
      </c>
      <c r="K80" t="str">
        <f t="shared" si="19"/>
        <v/>
      </c>
      <c r="L80" t="str">
        <f t="shared" si="20"/>
        <v/>
      </c>
      <c r="M80" t="str">
        <f t="shared" si="21"/>
        <v/>
      </c>
      <c r="N80" s="6" t="str">
        <f t="shared" si="15"/>
        <v/>
      </c>
      <c r="O80" s="25" t="str">
        <f t="shared" si="16"/>
        <v/>
      </c>
      <c r="P80" t="e">
        <f t="shared" si="17"/>
        <v>#VALUE!</v>
      </c>
    </row>
    <row r="81" spans="1:16" x14ac:dyDescent="0.3">
      <c r="A81" t="s">
        <v>201</v>
      </c>
      <c r="B81" t="s">
        <v>127</v>
      </c>
      <c r="C81" t="s">
        <v>120</v>
      </c>
      <c r="D81" t="s">
        <v>202</v>
      </c>
      <c r="J81">
        <f t="shared" si="18"/>
        <v>41</v>
      </c>
      <c r="K81">
        <f t="shared" si="19"/>
        <v>56365</v>
      </c>
      <c r="L81">
        <f t="shared" si="20"/>
        <v>503</v>
      </c>
      <c r="M81">
        <f t="shared" si="21"/>
        <v>2019</v>
      </c>
      <c r="N81" s="6" t="str">
        <f t="shared" si="15"/>
        <v>3/28</v>
      </c>
      <c r="O81" s="25">
        <f t="shared" si="16"/>
        <v>3</v>
      </c>
      <c r="P81">
        <f t="shared" si="17"/>
        <v>28</v>
      </c>
    </row>
    <row r="82" spans="1:16" x14ac:dyDescent="0.3">
      <c r="J82" t="str">
        <f t="shared" si="18"/>
        <v/>
      </c>
      <c r="K82" t="str">
        <f t="shared" si="19"/>
        <v/>
      </c>
      <c r="L82" t="str">
        <f t="shared" si="20"/>
        <v/>
      </c>
      <c r="M82" t="str">
        <f t="shared" si="21"/>
        <v/>
      </c>
      <c r="N82" s="6" t="str">
        <f t="shared" si="15"/>
        <v/>
      </c>
      <c r="O82" s="25" t="str">
        <f t="shared" si="16"/>
        <v/>
      </c>
      <c r="P82" t="e">
        <f t="shared" si="17"/>
        <v>#VALUE!</v>
      </c>
    </row>
    <row r="83" spans="1:16" x14ac:dyDescent="0.3">
      <c r="A83" t="s">
        <v>203</v>
      </c>
      <c r="B83" t="s">
        <v>139</v>
      </c>
      <c r="C83" t="s">
        <v>140</v>
      </c>
      <c r="D83" t="s">
        <v>204</v>
      </c>
      <c r="J83">
        <f t="shared" si="18"/>
        <v>42</v>
      </c>
      <c r="K83">
        <f t="shared" si="19"/>
        <v>90364</v>
      </c>
      <c r="L83">
        <f t="shared" si="20"/>
        <v>988</v>
      </c>
      <c r="M83">
        <f t="shared" si="21"/>
        <v>2019</v>
      </c>
      <c r="N83" s="6" t="str">
        <f t="shared" si="15"/>
        <v>3/6</v>
      </c>
      <c r="O83" s="25">
        <f t="shared" si="16"/>
        <v>3</v>
      </c>
      <c r="P83">
        <f t="shared" si="17"/>
        <v>6</v>
      </c>
    </row>
    <row r="84" spans="1:16" x14ac:dyDescent="0.3">
      <c r="J84" t="str">
        <f t="shared" si="18"/>
        <v/>
      </c>
      <c r="K84" t="str">
        <f t="shared" si="19"/>
        <v/>
      </c>
      <c r="L84" t="str">
        <f t="shared" si="20"/>
        <v/>
      </c>
      <c r="M84" t="str">
        <f t="shared" si="21"/>
        <v/>
      </c>
      <c r="N84" s="6" t="str">
        <f t="shared" si="15"/>
        <v/>
      </c>
      <c r="O84" s="25" t="str">
        <f t="shared" si="16"/>
        <v/>
      </c>
      <c r="P84" t="e">
        <f t="shared" si="17"/>
        <v>#VALUE!</v>
      </c>
    </row>
    <row r="85" spans="1:16" x14ac:dyDescent="0.3">
      <c r="A85" t="s">
        <v>205</v>
      </c>
      <c r="B85" t="s">
        <v>123</v>
      </c>
      <c r="C85" t="s">
        <v>124</v>
      </c>
      <c r="D85" t="s">
        <v>206</v>
      </c>
      <c r="J85">
        <f t="shared" si="18"/>
        <v>43</v>
      </c>
      <c r="K85">
        <f t="shared" si="19"/>
        <v>12278</v>
      </c>
      <c r="L85">
        <f t="shared" si="20"/>
        <v>9084</v>
      </c>
      <c r="M85">
        <f t="shared" si="21"/>
        <v>2019</v>
      </c>
      <c r="N85" s="6" t="str">
        <f t="shared" si="15"/>
        <v>3/16</v>
      </c>
      <c r="O85" s="25">
        <f t="shared" si="16"/>
        <v>3</v>
      </c>
      <c r="P85">
        <f t="shared" si="17"/>
        <v>16</v>
      </c>
    </row>
    <row r="86" spans="1:16" x14ac:dyDescent="0.3">
      <c r="J86" t="str">
        <f t="shared" si="18"/>
        <v/>
      </c>
      <c r="K86" t="str">
        <f t="shared" si="19"/>
        <v/>
      </c>
      <c r="L86" t="str">
        <f t="shared" si="20"/>
        <v/>
      </c>
      <c r="M86" t="str">
        <f t="shared" si="21"/>
        <v/>
      </c>
      <c r="N86" s="6" t="str">
        <f t="shared" si="15"/>
        <v/>
      </c>
      <c r="O86" s="25" t="str">
        <f t="shared" si="16"/>
        <v/>
      </c>
      <c r="P86" t="e">
        <f t="shared" si="17"/>
        <v>#VALUE!</v>
      </c>
    </row>
    <row r="87" spans="1:16" x14ac:dyDescent="0.3">
      <c r="A87" t="s">
        <v>207</v>
      </c>
      <c r="B87" t="s">
        <v>139</v>
      </c>
      <c r="C87" t="s">
        <v>124</v>
      </c>
      <c r="D87" t="s">
        <v>208</v>
      </c>
      <c r="J87">
        <f t="shared" si="18"/>
        <v>44</v>
      </c>
      <c r="K87">
        <f t="shared" si="19"/>
        <v>90364</v>
      </c>
      <c r="L87">
        <f t="shared" si="20"/>
        <v>9084</v>
      </c>
      <c r="M87">
        <f t="shared" si="21"/>
        <v>2019</v>
      </c>
      <c r="N87" s="6" t="str">
        <f t="shared" si="15"/>
        <v>3/15</v>
      </c>
      <c r="O87" s="25">
        <f t="shared" si="16"/>
        <v>3</v>
      </c>
      <c r="P87">
        <f t="shared" si="17"/>
        <v>15</v>
      </c>
    </row>
    <row r="88" spans="1:16" x14ac:dyDescent="0.3">
      <c r="J88" t="str">
        <f t="shared" si="18"/>
        <v/>
      </c>
      <c r="K88" t="str">
        <f t="shared" si="19"/>
        <v/>
      </c>
      <c r="L88" t="str">
        <f t="shared" si="20"/>
        <v/>
      </c>
      <c r="M88" t="str">
        <f t="shared" si="21"/>
        <v/>
      </c>
      <c r="N88" s="6" t="str">
        <f t="shared" si="15"/>
        <v/>
      </c>
      <c r="O88" s="25" t="str">
        <f t="shared" si="16"/>
        <v/>
      </c>
      <c r="P88" t="e">
        <f t="shared" si="17"/>
        <v>#VALUE!</v>
      </c>
    </row>
    <row r="89" spans="1:16" x14ac:dyDescent="0.3">
      <c r="A89" t="s">
        <v>209</v>
      </c>
      <c r="B89" t="s">
        <v>127</v>
      </c>
      <c r="C89" t="s">
        <v>124</v>
      </c>
      <c r="D89" t="s">
        <v>210</v>
      </c>
      <c r="J89">
        <f t="shared" si="18"/>
        <v>45</v>
      </c>
      <c r="K89">
        <f t="shared" si="19"/>
        <v>56365</v>
      </c>
      <c r="L89">
        <f t="shared" si="20"/>
        <v>9084</v>
      </c>
      <c r="M89">
        <f t="shared" si="21"/>
        <v>2019</v>
      </c>
      <c r="N89" s="6" t="str">
        <f t="shared" si="15"/>
        <v>3/21</v>
      </c>
      <c r="O89" s="25">
        <f t="shared" si="16"/>
        <v>3</v>
      </c>
      <c r="P89">
        <f t="shared" si="17"/>
        <v>21</v>
      </c>
    </row>
    <row r="90" spans="1:16" x14ac:dyDescent="0.3">
      <c r="J90" t="str">
        <f t="shared" si="18"/>
        <v/>
      </c>
      <c r="K90" t="str">
        <f t="shared" si="19"/>
        <v/>
      </c>
      <c r="L90" t="str">
        <f t="shared" si="20"/>
        <v/>
      </c>
      <c r="M90" t="str">
        <f t="shared" si="21"/>
        <v/>
      </c>
      <c r="N90" s="6" t="str">
        <f t="shared" si="15"/>
        <v/>
      </c>
      <c r="O90" s="25" t="str">
        <f t="shared" si="16"/>
        <v/>
      </c>
      <c r="P90" t="e">
        <f t="shared" si="17"/>
        <v>#VALUE!</v>
      </c>
    </row>
    <row r="91" spans="1:16" x14ac:dyDescent="0.3">
      <c r="A91" t="s">
        <v>211</v>
      </c>
      <c r="B91" t="s">
        <v>115</v>
      </c>
      <c r="C91" t="s">
        <v>124</v>
      </c>
      <c r="D91" t="s">
        <v>212</v>
      </c>
      <c r="J91">
        <f t="shared" si="18"/>
        <v>46</v>
      </c>
      <c r="K91">
        <f t="shared" si="19"/>
        <v>62286</v>
      </c>
      <c r="L91">
        <f t="shared" si="20"/>
        <v>9084</v>
      </c>
      <c r="M91">
        <f t="shared" si="21"/>
        <v>2019</v>
      </c>
      <c r="N91" s="6" t="str">
        <f t="shared" si="15"/>
        <v>3/29</v>
      </c>
      <c r="O91" s="25">
        <f t="shared" si="16"/>
        <v>3</v>
      </c>
      <c r="P91">
        <f t="shared" si="17"/>
        <v>29</v>
      </c>
    </row>
    <row r="92" spans="1:16" x14ac:dyDescent="0.3">
      <c r="J92" t="str">
        <f t="shared" si="18"/>
        <v/>
      </c>
      <c r="K92" t="str">
        <f t="shared" si="19"/>
        <v/>
      </c>
      <c r="L92" t="str">
        <f t="shared" si="20"/>
        <v/>
      </c>
      <c r="M92" t="str">
        <f t="shared" si="21"/>
        <v/>
      </c>
      <c r="N92" s="6" t="str">
        <f t="shared" si="15"/>
        <v/>
      </c>
      <c r="O92" s="25" t="str">
        <f t="shared" si="16"/>
        <v/>
      </c>
      <c r="P92" t="e">
        <f t="shared" si="17"/>
        <v>#VALUE!</v>
      </c>
    </row>
    <row r="93" spans="1:16" x14ac:dyDescent="0.3">
      <c r="A93" t="s">
        <v>213</v>
      </c>
      <c r="B93" t="s">
        <v>123</v>
      </c>
      <c r="C93" t="s">
        <v>162</v>
      </c>
      <c r="D93" t="s">
        <v>193</v>
      </c>
      <c r="J93">
        <f t="shared" si="18"/>
        <v>47</v>
      </c>
      <c r="K93">
        <f t="shared" si="19"/>
        <v>12278</v>
      </c>
      <c r="L93">
        <f t="shared" si="20"/>
        <v>9096</v>
      </c>
      <c r="M93">
        <f t="shared" si="21"/>
        <v>2019</v>
      </c>
      <c r="N93" s="6" t="str">
        <f t="shared" si="15"/>
        <v>3/9</v>
      </c>
      <c r="O93" s="25">
        <f t="shared" si="16"/>
        <v>3</v>
      </c>
      <c r="P93">
        <f t="shared" si="17"/>
        <v>9</v>
      </c>
    </row>
    <row r="94" spans="1:16" x14ac:dyDescent="0.3">
      <c r="J94" t="str">
        <f t="shared" si="18"/>
        <v/>
      </c>
      <c r="K94" t="str">
        <f t="shared" si="19"/>
        <v/>
      </c>
      <c r="L94" t="str">
        <f t="shared" si="20"/>
        <v/>
      </c>
      <c r="M94" t="str">
        <f t="shared" si="21"/>
        <v/>
      </c>
      <c r="N94" s="6" t="str">
        <f t="shared" si="15"/>
        <v/>
      </c>
      <c r="O94" s="25" t="str">
        <f t="shared" si="16"/>
        <v/>
      </c>
      <c r="P94" t="e">
        <f t="shared" si="17"/>
        <v>#VALUE!</v>
      </c>
    </row>
    <row r="95" spans="1:16" x14ac:dyDescent="0.3">
      <c r="A95" t="s">
        <v>214</v>
      </c>
      <c r="B95" t="s">
        <v>127</v>
      </c>
      <c r="C95" t="s">
        <v>183</v>
      </c>
      <c r="D95" t="s">
        <v>191</v>
      </c>
      <c r="J95">
        <f t="shared" si="18"/>
        <v>48</v>
      </c>
      <c r="K95">
        <f t="shared" si="19"/>
        <v>56365</v>
      </c>
      <c r="L95">
        <f t="shared" si="20"/>
        <v>2350</v>
      </c>
      <c r="M95">
        <f t="shared" si="21"/>
        <v>2019</v>
      </c>
      <c r="N95" s="6" t="str">
        <f t="shared" si="15"/>
        <v>3/1</v>
      </c>
      <c r="O95" s="25">
        <f t="shared" si="16"/>
        <v>3</v>
      </c>
      <c r="P95">
        <f t="shared" si="17"/>
        <v>1</v>
      </c>
    </row>
    <row r="96" spans="1:16" x14ac:dyDescent="0.3">
      <c r="J96" t="str">
        <f t="shared" si="18"/>
        <v/>
      </c>
      <c r="K96" t="str">
        <f t="shared" si="19"/>
        <v/>
      </c>
      <c r="L96" t="str">
        <f t="shared" si="20"/>
        <v/>
      </c>
      <c r="M96" t="str">
        <f t="shared" si="21"/>
        <v/>
      </c>
      <c r="N96" s="6" t="str">
        <f t="shared" si="15"/>
        <v/>
      </c>
      <c r="O96" s="25" t="str">
        <f t="shared" si="16"/>
        <v/>
      </c>
      <c r="P96" t="e">
        <f t="shared" si="17"/>
        <v>#VALUE!</v>
      </c>
    </row>
    <row r="97" spans="1:16" x14ac:dyDescent="0.3">
      <c r="A97" t="s">
        <v>215</v>
      </c>
      <c r="B97" t="s">
        <v>127</v>
      </c>
      <c r="C97" t="s">
        <v>128</v>
      </c>
      <c r="D97" t="s">
        <v>212</v>
      </c>
      <c r="J97">
        <f t="shared" si="18"/>
        <v>49</v>
      </c>
      <c r="K97">
        <f t="shared" si="19"/>
        <v>56365</v>
      </c>
      <c r="L97">
        <f t="shared" si="20"/>
        <v>2349</v>
      </c>
      <c r="M97">
        <f t="shared" si="21"/>
        <v>2019</v>
      </c>
      <c r="N97" s="6" t="str">
        <f t="shared" si="15"/>
        <v>3/29</v>
      </c>
      <c r="O97" s="25">
        <f t="shared" si="16"/>
        <v>3</v>
      </c>
      <c r="P97">
        <f t="shared" si="17"/>
        <v>29</v>
      </c>
    </row>
    <row r="98" spans="1:16" x14ac:dyDescent="0.3">
      <c r="J98" t="str">
        <f t="shared" si="18"/>
        <v/>
      </c>
      <c r="K98" t="str">
        <f t="shared" si="19"/>
        <v/>
      </c>
      <c r="L98" t="str">
        <f t="shared" si="20"/>
        <v/>
      </c>
      <c r="M98" t="str">
        <f t="shared" si="21"/>
        <v/>
      </c>
      <c r="N98" s="6" t="str">
        <f t="shared" si="15"/>
        <v/>
      </c>
      <c r="O98" s="25" t="str">
        <f t="shared" si="16"/>
        <v/>
      </c>
      <c r="P98" t="e">
        <f t="shared" si="17"/>
        <v>#VALUE!</v>
      </c>
    </row>
    <row r="99" spans="1:16" x14ac:dyDescent="0.3">
      <c r="A99" t="s">
        <v>216</v>
      </c>
      <c r="B99" t="s">
        <v>136</v>
      </c>
      <c r="C99" t="s">
        <v>140</v>
      </c>
      <c r="D99" t="s">
        <v>217</v>
      </c>
      <c r="J99">
        <f t="shared" si="18"/>
        <v>50</v>
      </c>
      <c r="K99">
        <f t="shared" si="19"/>
        <v>62900</v>
      </c>
      <c r="L99">
        <f t="shared" si="20"/>
        <v>988</v>
      </c>
      <c r="M99">
        <f t="shared" si="21"/>
        <v>2019</v>
      </c>
      <c r="N99" s="6" t="str">
        <f t="shared" si="15"/>
        <v>3/3</v>
      </c>
      <c r="O99" s="25">
        <f t="shared" si="16"/>
        <v>3</v>
      </c>
      <c r="P99">
        <f t="shared" si="17"/>
        <v>3</v>
      </c>
    </row>
    <row r="100" spans="1:16" x14ac:dyDescent="0.3">
      <c r="J100" t="str">
        <f t="shared" si="18"/>
        <v/>
      </c>
      <c r="K100" t="str">
        <f t="shared" si="19"/>
        <v/>
      </c>
      <c r="L100" t="str">
        <f t="shared" si="20"/>
        <v/>
      </c>
      <c r="M100" t="str">
        <f t="shared" si="21"/>
        <v/>
      </c>
      <c r="N100" s="6" t="str">
        <f t="shared" si="15"/>
        <v/>
      </c>
      <c r="O100" s="25" t="str">
        <f t="shared" si="16"/>
        <v/>
      </c>
      <c r="P100" t="e">
        <f t="shared" si="17"/>
        <v>#VALUE!</v>
      </c>
    </row>
    <row r="101" spans="1:16" x14ac:dyDescent="0.3">
      <c r="A101" t="s">
        <v>218</v>
      </c>
      <c r="B101" t="s">
        <v>139</v>
      </c>
      <c r="C101" t="s">
        <v>131</v>
      </c>
      <c r="D101" t="s">
        <v>202</v>
      </c>
      <c r="J101">
        <f t="shared" si="18"/>
        <v>51</v>
      </c>
      <c r="K101">
        <f t="shared" si="19"/>
        <v>90364</v>
      </c>
      <c r="L101">
        <f t="shared" si="20"/>
        <v>504</v>
      </c>
      <c r="M101">
        <f t="shared" si="21"/>
        <v>2019</v>
      </c>
      <c r="N101" s="6" t="str">
        <f t="shared" si="15"/>
        <v>3/28</v>
      </c>
      <c r="O101" s="25">
        <f t="shared" si="16"/>
        <v>3</v>
      </c>
      <c r="P101">
        <f t="shared" si="17"/>
        <v>28</v>
      </c>
    </row>
    <row r="102" spans="1:16" x14ac:dyDescent="0.3">
      <c r="J102" t="str">
        <f t="shared" si="18"/>
        <v/>
      </c>
      <c r="K102" t="str">
        <f t="shared" si="19"/>
        <v/>
      </c>
      <c r="L102" t="str">
        <f t="shared" si="20"/>
        <v/>
      </c>
      <c r="M102" t="str">
        <f t="shared" si="21"/>
        <v/>
      </c>
      <c r="N102" s="6" t="str">
        <f t="shared" si="15"/>
        <v/>
      </c>
      <c r="O102" s="25" t="str">
        <f t="shared" si="16"/>
        <v/>
      </c>
      <c r="P102" t="e">
        <f t="shared" si="17"/>
        <v>#VALUE!</v>
      </c>
    </row>
    <row r="103" spans="1:16" x14ac:dyDescent="0.3">
      <c r="A103" t="s">
        <v>219</v>
      </c>
      <c r="B103" t="s">
        <v>136</v>
      </c>
      <c r="C103" t="s">
        <v>124</v>
      </c>
      <c r="D103" t="s">
        <v>220</v>
      </c>
      <c r="J103">
        <f t="shared" si="18"/>
        <v>52</v>
      </c>
      <c r="K103">
        <f t="shared" si="19"/>
        <v>62900</v>
      </c>
      <c r="L103">
        <f t="shared" si="20"/>
        <v>9084</v>
      </c>
      <c r="M103">
        <f t="shared" si="21"/>
        <v>2019</v>
      </c>
      <c r="N103" s="6" t="str">
        <f t="shared" si="15"/>
        <v>3/19</v>
      </c>
      <c r="O103" s="25">
        <f t="shared" si="16"/>
        <v>3</v>
      </c>
      <c r="P103">
        <f t="shared" si="17"/>
        <v>19</v>
      </c>
    </row>
    <row r="104" spans="1:16" x14ac:dyDescent="0.3">
      <c r="J104" t="str">
        <f t="shared" si="18"/>
        <v/>
      </c>
      <c r="K104" t="str">
        <f t="shared" si="19"/>
        <v/>
      </c>
      <c r="L104" t="str">
        <f t="shared" si="20"/>
        <v/>
      </c>
      <c r="M104" t="str">
        <f t="shared" si="21"/>
        <v/>
      </c>
      <c r="N104" s="6" t="str">
        <f t="shared" si="15"/>
        <v/>
      </c>
      <c r="O104" s="25" t="str">
        <f t="shared" si="16"/>
        <v/>
      </c>
      <c r="P104" t="e">
        <f t="shared" si="17"/>
        <v>#VALUE!</v>
      </c>
    </row>
    <row r="105" spans="1:16" x14ac:dyDescent="0.3">
      <c r="A105" t="s">
        <v>221</v>
      </c>
      <c r="B105" t="s">
        <v>115</v>
      </c>
      <c r="C105" t="s">
        <v>116</v>
      </c>
      <c r="D105" t="s">
        <v>222</v>
      </c>
      <c r="J105">
        <f t="shared" si="18"/>
        <v>53</v>
      </c>
      <c r="K105">
        <f t="shared" si="19"/>
        <v>62286</v>
      </c>
      <c r="L105">
        <f t="shared" si="20"/>
        <v>9087</v>
      </c>
      <c r="M105">
        <f t="shared" si="21"/>
        <v>2019</v>
      </c>
      <c r="N105" s="6" t="str">
        <f t="shared" si="15"/>
        <v>3/5</v>
      </c>
      <c r="O105" s="25">
        <f t="shared" si="16"/>
        <v>3</v>
      </c>
      <c r="P105">
        <f t="shared" si="17"/>
        <v>5</v>
      </c>
    </row>
    <row r="106" spans="1:16" x14ac:dyDescent="0.3">
      <c r="J106" t="str">
        <f t="shared" si="18"/>
        <v/>
      </c>
      <c r="K106" t="str">
        <f t="shared" si="19"/>
        <v/>
      </c>
      <c r="L106" t="str">
        <f t="shared" si="20"/>
        <v/>
      </c>
      <c r="M106" t="str">
        <f t="shared" si="21"/>
        <v/>
      </c>
      <c r="N106" s="6" t="str">
        <f t="shared" si="15"/>
        <v/>
      </c>
      <c r="O106" s="25" t="str">
        <f t="shared" si="16"/>
        <v/>
      </c>
      <c r="P106" t="e">
        <f t="shared" si="17"/>
        <v>#VALUE!</v>
      </c>
    </row>
    <row r="107" spans="1:16" x14ac:dyDescent="0.3">
      <c r="A107" t="s">
        <v>223</v>
      </c>
      <c r="B107" t="s">
        <v>136</v>
      </c>
      <c r="C107" t="s">
        <v>162</v>
      </c>
      <c r="D107" t="s">
        <v>217</v>
      </c>
      <c r="J107">
        <f t="shared" si="18"/>
        <v>54</v>
      </c>
      <c r="K107">
        <f t="shared" si="19"/>
        <v>62900</v>
      </c>
      <c r="L107">
        <f t="shared" si="20"/>
        <v>9096</v>
      </c>
      <c r="M107">
        <f t="shared" si="21"/>
        <v>2019</v>
      </c>
      <c r="N107" s="6" t="str">
        <f t="shared" si="15"/>
        <v>3/3</v>
      </c>
      <c r="O107" s="25">
        <f t="shared" si="16"/>
        <v>3</v>
      </c>
      <c r="P107">
        <f t="shared" si="17"/>
        <v>3</v>
      </c>
    </row>
    <row r="108" spans="1:16" x14ac:dyDescent="0.3">
      <c r="J108" t="str">
        <f t="shared" si="18"/>
        <v/>
      </c>
      <c r="K108" t="str">
        <f t="shared" si="19"/>
        <v/>
      </c>
      <c r="L108" t="str">
        <f t="shared" si="20"/>
        <v/>
      </c>
      <c r="M108" t="str">
        <f t="shared" si="21"/>
        <v/>
      </c>
      <c r="N108" s="6" t="str">
        <f t="shared" si="15"/>
        <v/>
      </c>
      <c r="O108" s="25" t="str">
        <f t="shared" si="16"/>
        <v/>
      </c>
      <c r="P108" t="e">
        <f t="shared" si="17"/>
        <v>#VALUE!</v>
      </c>
    </row>
    <row r="109" spans="1:16" x14ac:dyDescent="0.3">
      <c r="A109" t="s">
        <v>224</v>
      </c>
      <c r="B109" t="s">
        <v>119</v>
      </c>
      <c r="C109" t="s">
        <v>128</v>
      </c>
      <c r="D109" t="s">
        <v>189</v>
      </c>
      <c r="J109">
        <f t="shared" si="18"/>
        <v>55</v>
      </c>
      <c r="K109">
        <f t="shared" si="19"/>
        <v>27697</v>
      </c>
      <c r="L109">
        <f t="shared" si="20"/>
        <v>2349</v>
      </c>
      <c r="M109">
        <f t="shared" si="21"/>
        <v>2019</v>
      </c>
      <c r="N109" s="6" t="str">
        <f t="shared" si="15"/>
        <v>3/22</v>
      </c>
      <c r="O109" s="25">
        <f t="shared" si="16"/>
        <v>3</v>
      </c>
      <c r="P109">
        <f t="shared" si="17"/>
        <v>22</v>
      </c>
    </row>
    <row r="110" spans="1:16" x14ac:dyDescent="0.3">
      <c r="J110" t="str">
        <f t="shared" si="18"/>
        <v/>
      </c>
      <c r="K110" t="str">
        <f t="shared" si="19"/>
        <v/>
      </c>
      <c r="L110" t="str">
        <f t="shared" si="20"/>
        <v/>
      </c>
      <c r="M110" t="str">
        <f t="shared" si="21"/>
        <v/>
      </c>
      <c r="N110" s="6" t="str">
        <f t="shared" si="15"/>
        <v/>
      </c>
      <c r="O110" s="25" t="str">
        <f t="shared" si="16"/>
        <v/>
      </c>
      <c r="P110" t="e">
        <f t="shared" si="17"/>
        <v>#VALUE!</v>
      </c>
    </row>
    <row r="111" spans="1:16" x14ac:dyDescent="0.3">
      <c r="A111" t="s">
        <v>225</v>
      </c>
      <c r="B111" t="s">
        <v>115</v>
      </c>
      <c r="C111" t="s">
        <v>183</v>
      </c>
      <c r="D111" t="s">
        <v>226</v>
      </c>
      <c r="J111">
        <f t="shared" si="18"/>
        <v>56</v>
      </c>
      <c r="K111">
        <f t="shared" si="19"/>
        <v>62286</v>
      </c>
      <c r="L111">
        <f t="shared" si="20"/>
        <v>2350</v>
      </c>
      <c r="M111">
        <f t="shared" si="21"/>
        <v>2019</v>
      </c>
      <c r="N111" s="6" t="str">
        <f t="shared" si="15"/>
        <v>3/26</v>
      </c>
      <c r="O111" s="25">
        <f t="shared" si="16"/>
        <v>3</v>
      </c>
      <c r="P111">
        <f t="shared" si="17"/>
        <v>26</v>
      </c>
    </row>
    <row r="112" spans="1:16" x14ac:dyDescent="0.3">
      <c r="J112" t="str">
        <f t="shared" si="18"/>
        <v/>
      </c>
      <c r="K112" t="str">
        <f t="shared" si="19"/>
        <v/>
      </c>
      <c r="L112" t="str">
        <f t="shared" si="20"/>
        <v/>
      </c>
      <c r="M112" t="str">
        <f t="shared" si="21"/>
        <v/>
      </c>
      <c r="N112" s="6" t="str">
        <f t="shared" si="15"/>
        <v/>
      </c>
      <c r="O112" s="25" t="str">
        <f t="shared" si="16"/>
        <v/>
      </c>
      <c r="P112" t="e">
        <f t="shared" si="17"/>
        <v>#VALUE!</v>
      </c>
    </row>
    <row r="113" spans="1:16" x14ac:dyDescent="0.3">
      <c r="A113" t="s">
        <v>227</v>
      </c>
      <c r="B113" t="s">
        <v>115</v>
      </c>
      <c r="C113" t="s">
        <v>148</v>
      </c>
      <c r="D113" t="s">
        <v>228</v>
      </c>
      <c r="J113">
        <f t="shared" si="18"/>
        <v>57</v>
      </c>
      <c r="K113">
        <f t="shared" si="19"/>
        <v>62286</v>
      </c>
      <c r="L113">
        <f t="shared" si="20"/>
        <v>1164</v>
      </c>
      <c r="M113">
        <f t="shared" si="21"/>
        <v>2019</v>
      </c>
      <c r="N113" s="6" t="str">
        <f t="shared" si="15"/>
        <v>4/28</v>
      </c>
      <c r="O113" s="25">
        <f t="shared" si="16"/>
        <v>4</v>
      </c>
      <c r="P113">
        <f t="shared" si="17"/>
        <v>28</v>
      </c>
    </row>
    <row r="114" spans="1:16" x14ac:dyDescent="0.3">
      <c r="J114" t="str">
        <f t="shared" si="18"/>
        <v/>
      </c>
      <c r="K114" t="str">
        <f t="shared" si="19"/>
        <v/>
      </c>
      <c r="L114" t="str">
        <f t="shared" si="20"/>
        <v/>
      </c>
      <c r="M114" t="str">
        <f t="shared" si="21"/>
        <v/>
      </c>
      <c r="N114" s="6" t="str">
        <f t="shared" si="15"/>
        <v/>
      </c>
      <c r="O114" s="25" t="str">
        <f t="shared" si="16"/>
        <v/>
      </c>
      <c r="P114" t="e">
        <f t="shared" si="17"/>
        <v>#VALUE!</v>
      </c>
    </row>
    <row r="115" spans="1:16" x14ac:dyDescent="0.3">
      <c r="A115" t="s">
        <v>229</v>
      </c>
      <c r="B115" t="s">
        <v>127</v>
      </c>
      <c r="C115" t="s">
        <v>128</v>
      </c>
      <c r="D115" t="s">
        <v>230</v>
      </c>
      <c r="J115">
        <f t="shared" si="18"/>
        <v>58</v>
      </c>
      <c r="K115">
        <f t="shared" si="19"/>
        <v>56365</v>
      </c>
      <c r="L115">
        <f t="shared" si="20"/>
        <v>2349</v>
      </c>
      <c r="M115">
        <f t="shared" si="21"/>
        <v>2019</v>
      </c>
      <c r="N115" s="6" t="str">
        <f t="shared" si="15"/>
        <v>4/21</v>
      </c>
      <c r="O115" s="25">
        <f t="shared" si="16"/>
        <v>4</v>
      </c>
      <c r="P115">
        <f t="shared" si="17"/>
        <v>21</v>
      </c>
    </row>
    <row r="116" spans="1:16" x14ac:dyDescent="0.3">
      <c r="J116" t="str">
        <f t="shared" si="18"/>
        <v/>
      </c>
      <c r="K116" t="str">
        <f t="shared" si="19"/>
        <v/>
      </c>
      <c r="L116" t="str">
        <f t="shared" si="20"/>
        <v/>
      </c>
      <c r="M116" t="str">
        <f t="shared" si="21"/>
        <v/>
      </c>
      <c r="N116" s="6" t="str">
        <f t="shared" si="15"/>
        <v/>
      </c>
      <c r="O116" s="25" t="str">
        <f t="shared" si="16"/>
        <v/>
      </c>
      <c r="P116" t="e">
        <f t="shared" si="17"/>
        <v>#VALUE!</v>
      </c>
    </row>
    <row r="117" spans="1:16" x14ac:dyDescent="0.3">
      <c r="A117" t="s">
        <v>231</v>
      </c>
      <c r="B117" t="s">
        <v>115</v>
      </c>
      <c r="C117" t="s">
        <v>128</v>
      </c>
      <c r="D117" t="s">
        <v>232</v>
      </c>
      <c r="J117">
        <f t="shared" si="18"/>
        <v>59</v>
      </c>
      <c r="K117">
        <f t="shared" si="19"/>
        <v>62286</v>
      </c>
      <c r="L117">
        <f t="shared" si="20"/>
        <v>2349</v>
      </c>
      <c r="M117">
        <f t="shared" si="21"/>
        <v>2019</v>
      </c>
      <c r="N117" s="6" t="str">
        <f t="shared" si="15"/>
        <v>4/9</v>
      </c>
      <c r="O117" s="25">
        <f t="shared" si="16"/>
        <v>4</v>
      </c>
      <c r="P117">
        <f t="shared" si="17"/>
        <v>9</v>
      </c>
    </row>
    <row r="118" spans="1:16" x14ac:dyDescent="0.3">
      <c r="J118" t="str">
        <f t="shared" si="18"/>
        <v/>
      </c>
      <c r="K118" t="str">
        <f t="shared" si="19"/>
        <v/>
      </c>
      <c r="L118" t="str">
        <f t="shared" si="20"/>
        <v/>
      </c>
      <c r="M118" t="str">
        <f t="shared" si="21"/>
        <v/>
      </c>
      <c r="N118" s="6" t="str">
        <f t="shared" si="15"/>
        <v/>
      </c>
      <c r="O118" s="25" t="str">
        <f t="shared" si="16"/>
        <v/>
      </c>
      <c r="P118" t="e">
        <f t="shared" si="17"/>
        <v>#VALUE!</v>
      </c>
    </row>
    <row r="119" spans="1:16" x14ac:dyDescent="0.3">
      <c r="A119" t="s">
        <v>233</v>
      </c>
      <c r="B119" t="s">
        <v>115</v>
      </c>
      <c r="C119" t="s">
        <v>183</v>
      </c>
      <c r="D119" t="s">
        <v>234</v>
      </c>
      <c r="J119">
        <f t="shared" si="18"/>
        <v>60</v>
      </c>
      <c r="K119">
        <f t="shared" si="19"/>
        <v>62286</v>
      </c>
      <c r="L119">
        <f t="shared" si="20"/>
        <v>2350</v>
      </c>
      <c r="M119">
        <f t="shared" si="21"/>
        <v>2019</v>
      </c>
      <c r="N119" s="6" t="str">
        <f t="shared" si="15"/>
        <v>4/1</v>
      </c>
      <c r="O119" s="25">
        <f t="shared" si="16"/>
        <v>4</v>
      </c>
      <c r="P119">
        <f t="shared" si="17"/>
        <v>1</v>
      </c>
    </row>
    <row r="120" spans="1:16" x14ac:dyDescent="0.3">
      <c r="J120" t="str">
        <f t="shared" si="18"/>
        <v/>
      </c>
      <c r="K120" t="str">
        <f t="shared" si="19"/>
        <v/>
      </c>
      <c r="L120" t="str">
        <f t="shared" si="20"/>
        <v/>
      </c>
      <c r="M120" t="str">
        <f t="shared" si="21"/>
        <v/>
      </c>
      <c r="N120" s="6" t="str">
        <f t="shared" si="15"/>
        <v/>
      </c>
      <c r="O120" s="25" t="str">
        <f t="shared" si="16"/>
        <v/>
      </c>
      <c r="P120" t="e">
        <f t="shared" si="17"/>
        <v>#VALUE!</v>
      </c>
    </row>
    <row r="121" spans="1:16" x14ac:dyDescent="0.3">
      <c r="A121" t="s">
        <v>235</v>
      </c>
      <c r="B121" t="s">
        <v>115</v>
      </c>
      <c r="C121" t="s">
        <v>120</v>
      </c>
      <c r="D121" t="s">
        <v>236</v>
      </c>
      <c r="J121">
        <f t="shared" si="18"/>
        <v>61</v>
      </c>
      <c r="K121">
        <f t="shared" si="19"/>
        <v>62286</v>
      </c>
      <c r="L121">
        <f t="shared" si="20"/>
        <v>503</v>
      </c>
      <c r="M121">
        <f t="shared" si="21"/>
        <v>2019</v>
      </c>
      <c r="N121" s="6" t="str">
        <f t="shared" si="15"/>
        <v>4/3</v>
      </c>
      <c r="O121" s="25">
        <f t="shared" si="16"/>
        <v>4</v>
      </c>
      <c r="P121">
        <f t="shared" si="17"/>
        <v>3</v>
      </c>
    </row>
    <row r="122" spans="1:16" x14ac:dyDescent="0.3">
      <c r="J122" t="str">
        <f t="shared" si="18"/>
        <v/>
      </c>
      <c r="K122" t="str">
        <f t="shared" si="19"/>
        <v/>
      </c>
      <c r="L122" t="str">
        <f t="shared" si="20"/>
        <v/>
      </c>
      <c r="M122" t="str">
        <f t="shared" si="21"/>
        <v/>
      </c>
      <c r="N122" s="6" t="str">
        <f t="shared" si="15"/>
        <v/>
      </c>
      <c r="O122" s="25" t="str">
        <f t="shared" si="16"/>
        <v/>
      </c>
      <c r="P122" t="e">
        <f t="shared" si="17"/>
        <v>#VALUE!</v>
      </c>
    </row>
    <row r="123" spans="1:16" x14ac:dyDescent="0.3">
      <c r="A123" t="s">
        <v>237</v>
      </c>
      <c r="B123" t="s">
        <v>115</v>
      </c>
      <c r="C123" t="s">
        <v>116</v>
      </c>
      <c r="D123" t="s">
        <v>232</v>
      </c>
      <c r="J123">
        <f t="shared" si="18"/>
        <v>62</v>
      </c>
      <c r="K123">
        <f t="shared" si="19"/>
        <v>62286</v>
      </c>
      <c r="L123">
        <f t="shared" si="20"/>
        <v>9087</v>
      </c>
      <c r="M123">
        <f t="shared" si="21"/>
        <v>2019</v>
      </c>
      <c r="N123" s="6" t="str">
        <f t="shared" si="15"/>
        <v>4/9</v>
      </c>
      <c r="O123" s="25">
        <f t="shared" si="16"/>
        <v>4</v>
      </c>
      <c r="P123">
        <f t="shared" si="17"/>
        <v>9</v>
      </c>
    </row>
    <row r="124" spans="1:16" x14ac:dyDescent="0.3">
      <c r="J124" t="str">
        <f t="shared" si="18"/>
        <v/>
      </c>
      <c r="K124" t="str">
        <f t="shared" si="19"/>
        <v/>
      </c>
      <c r="L124" t="str">
        <f t="shared" si="20"/>
        <v/>
      </c>
      <c r="M124" t="str">
        <f t="shared" si="21"/>
        <v/>
      </c>
      <c r="N124" s="6" t="str">
        <f t="shared" si="15"/>
        <v/>
      </c>
      <c r="O124" s="25" t="str">
        <f t="shared" si="16"/>
        <v/>
      </c>
      <c r="P124" t="e">
        <f t="shared" si="17"/>
        <v>#VALUE!</v>
      </c>
    </row>
    <row r="125" spans="1:16" x14ac:dyDescent="0.3">
      <c r="A125" t="s">
        <v>238</v>
      </c>
      <c r="B125" t="s">
        <v>153</v>
      </c>
      <c r="C125" t="s">
        <v>162</v>
      </c>
      <c r="D125" t="s">
        <v>239</v>
      </c>
      <c r="J125">
        <f t="shared" si="18"/>
        <v>63</v>
      </c>
      <c r="K125">
        <f t="shared" si="19"/>
        <v>98663</v>
      </c>
      <c r="L125">
        <f t="shared" si="20"/>
        <v>9096</v>
      </c>
      <c r="M125">
        <f t="shared" si="21"/>
        <v>2019</v>
      </c>
      <c r="N125" s="6" t="str">
        <f t="shared" si="15"/>
        <v>4/30</v>
      </c>
      <c r="O125" s="25">
        <f t="shared" si="16"/>
        <v>4</v>
      </c>
      <c r="P125">
        <f t="shared" si="17"/>
        <v>30</v>
      </c>
    </row>
    <row r="126" spans="1:16" x14ac:dyDescent="0.3">
      <c r="J126" t="str">
        <f t="shared" si="18"/>
        <v/>
      </c>
      <c r="K126" t="str">
        <f t="shared" si="19"/>
        <v/>
      </c>
      <c r="L126" t="str">
        <f t="shared" si="20"/>
        <v/>
      </c>
      <c r="M126" t="str">
        <f t="shared" si="21"/>
        <v/>
      </c>
      <c r="N126" s="6" t="str">
        <f t="shared" si="15"/>
        <v/>
      </c>
      <c r="O126" s="25" t="str">
        <f t="shared" si="16"/>
        <v/>
      </c>
      <c r="P126" t="e">
        <f t="shared" si="17"/>
        <v>#VALUE!</v>
      </c>
    </row>
    <row r="127" spans="1:16" x14ac:dyDescent="0.3">
      <c r="A127" t="s">
        <v>240</v>
      </c>
      <c r="B127" t="s">
        <v>153</v>
      </c>
      <c r="C127" t="s">
        <v>140</v>
      </c>
      <c r="D127" t="s">
        <v>241</v>
      </c>
      <c r="J127">
        <f t="shared" si="18"/>
        <v>64</v>
      </c>
      <c r="K127">
        <f t="shared" si="19"/>
        <v>98663</v>
      </c>
      <c r="L127">
        <f t="shared" si="20"/>
        <v>988</v>
      </c>
      <c r="M127">
        <f t="shared" si="21"/>
        <v>2019</v>
      </c>
      <c r="N127" s="6" t="str">
        <f t="shared" si="15"/>
        <v>4/6</v>
      </c>
      <c r="O127" s="25">
        <f t="shared" si="16"/>
        <v>4</v>
      </c>
      <c r="P127">
        <f t="shared" si="17"/>
        <v>6</v>
      </c>
    </row>
    <row r="128" spans="1:16" x14ac:dyDescent="0.3">
      <c r="J128" t="str">
        <f t="shared" si="18"/>
        <v/>
      </c>
      <c r="K128" t="str">
        <f t="shared" si="19"/>
        <v/>
      </c>
      <c r="L128" t="str">
        <f t="shared" si="20"/>
        <v/>
      </c>
      <c r="M128" t="str">
        <f t="shared" si="21"/>
        <v/>
      </c>
      <c r="N128" s="6" t="str">
        <f t="shared" si="15"/>
        <v/>
      </c>
      <c r="O128" s="25" t="str">
        <f t="shared" si="16"/>
        <v/>
      </c>
      <c r="P128" t="e">
        <f t="shared" si="17"/>
        <v>#VALUE!</v>
      </c>
    </row>
    <row r="129" spans="1:16" x14ac:dyDescent="0.3">
      <c r="A129" t="s">
        <v>242</v>
      </c>
      <c r="B129" t="s">
        <v>139</v>
      </c>
      <c r="C129" t="s">
        <v>128</v>
      </c>
      <c r="D129" t="s">
        <v>243</v>
      </c>
      <c r="J129">
        <f t="shared" si="18"/>
        <v>65</v>
      </c>
      <c r="K129">
        <f t="shared" si="19"/>
        <v>90364</v>
      </c>
      <c r="L129">
        <f t="shared" si="20"/>
        <v>2349</v>
      </c>
      <c r="M129">
        <f t="shared" si="21"/>
        <v>2019</v>
      </c>
      <c r="N129" s="6" t="str">
        <f t="shared" si="15"/>
        <v>4/24</v>
      </c>
      <c r="O129" s="25">
        <f t="shared" si="16"/>
        <v>4</v>
      </c>
      <c r="P129">
        <f t="shared" si="17"/>
        <v>24</v>
      </c>
    </row>
    <row r="130" spans="1:16" x14ac:dyDescent="0.3">
      <c r="J130" t="str">
        <f t="shared" si="18"/>
        <v/>
      </c>
      <c r="K130" t="str">
        <f t="shared" si="19"/>
        <v/>
      </c>
      <c r="L130" t="str">
        <f t="shared" si="20"/>
        <v/>
      </c>
      <c r="M130" t="str">
        <f t="shared" si="21"/>
        <v/>
      </c>
      <c r="N130" s="6" t="str">
        <f t="shared" ref="N130:N193" si="22">IFERROR(RIGHT(TRIM(RIGHT(D130,LEN(D130)-SEARCH(": ",D130))),LEN(TRIM(RIGHT(D130,LEN(D130)-SEARCH(": ",D130))))-5),"")</f>
        <v/>
      </c>
      <c r="O130" s="25" t="str">
        <f t="shared" ref="O130:O193" si="23">IFERROR(LEFT(N130,SEARCH("/",N130)-1)*1,"")</f>
        <v/>
      </c>
      <c r="P130" t="e">
        <f t="shared" ref="P130:P193" si="24">IFERROR(RIGHT(D130,2)*1,RIGHT(D130,1)*1)</f>
        <v>#VALUE!</v>
      </c>
    </row>
    <row r="131" spans="1:16" x14ac:dyDescent="0.3">
      <c r="A131" t="s">
        <v>244</v>
      </c>
      <c r="B131" t="s">
        <v>136</v>
      </c>
      <c r="C131" t="s">
        <v>140</v>
      </c>
      <c r="D131" t="s">
        <v>245</v>
      </c>
      <c r="J131">
        <f t="shared" si="18"/>
        <v>66</v>
      </c>
      <c r="K131">
        <f t="shared" si="19"/>
        <v>62900</v>
      </c>
      <c r="L131">
        <f t="shared" si="20"/>
        <v>988</v>
      </c>
      <c r="M131">
        <f t="shared" si="21"/>
        <v>2019</v>
      </c>
      <c r="N131" s="6" t="str">
        <f t="shared" si="22"/>
        <v>4/20</v>
      </c>
      <c r="O131" s="25">
        <f t="shared" si="23"/>
        <v>4</v>
      </c>
      <c r="P131">
        <f t="shared" si="24"/>
        <v>20</v>
      </c>
    </row>
    <row r="132" spans="1:16" x14ac:dyDescent="0.3">
      <c r="J132" t="str">
        <f t="shared" ref="J132:J195" si="25">IFERROR(RIGHT(A132,LEN(A132)-SEARCH(": ",A132))*1,"")</f>
        <v/>
      </c>
      <c r="K132" t="str">
        <f t="shared" ref="K132:K195" si="26">IFERROR(RIGHT(B132,LEN(B132)-SEARCH(": ",B132))*1,"")</f>
        <v/>
      </c>
      <c r="L132" t="str">
        <f t="shared" ref="L132:L195" si="27">IFERROR(RIGHT(C132,LEN(C132)-SEARCH(": ",C132))*1,"")</f>
        <v/>
      </c>
      <c r="M132" t="str">
        <f t="shared" ref="M132:M195" si="28">IFERROR(LEFT(RIGHT(D132,LEN(D132)-SEARCH(": ",D132)),5)*1,"")</f>
        <v/>
      </c>
      <c r="N132" s="6" t="str">
        <f t="shared" si="22"/>
        <v/>
      </c>
      <c r="O132" s="25" t="str">
        <f t="shared" si="23"/>
        <v/>
      </c>
      <c r="P132" t="e">
        <f t="shared" si="24"/>
        <v>#VALUE!</v>
      </c>
    </row>
    <row r="133" spans="1:16" x14ac:dyDescent="0.3">
      <c r="A133" t="s">
        <v>246</v>
      </c>
      <c r="B133" t="s">
        <v>127</v>
      </c>
      <c r="C133" t="s">
        <v>131</v>
      </c>
      <c r="D133" t="s">
        <v>247</v>
      </c>
      <c r="J133">
        <f t="shared" si="25"/>
        <v>67</v>
      </c>
      <c r="K133">
        <f t="shared" si="26"/>
        <v>56365</v>
      </c>
      <c r="L133">
        <f t="shared" si="27"/>
        <v>504</v>
      </c>
      <c r="M133">
        <f t="shared" si="28"/>
        <v>2019</v>
      </c>
      <c r="N133" s="6" t="str">
        <f t="shared" si="22"/>
        <v>4/10</v>
      </c>
      <c r="O133" s="25">
        <f t="shared" si="23"/>
        <v>4</v>
      </c>
      <c r="P133">
        <f t="shared" si="24"/>
        <v>10</v>
      </c>
    </row>
    <row r="134" spans="1:16" x14ac:dyDescent="0.3">
      <c r="J134" t="str">
        <f t="shared" si="25"/>
        <v/>
      </c>
      <c r="K134" t="str">
        <f t="shared" si="26"/>
        <v/>
      </c>
      <c r="L134" t="str">
        <f t="shared" si="27"/>
        <v/>
      </c>
      <c r="M134" t="str">
        <f t="shared" si="28"/>
        <v/>
      </c>
      <c r="N134" s="6" t="str">
        <f t="shared" si="22"/>
        <v/>
      </c>
      <c r="O134" s="25" t="str">
        <f t="shared" si="23"/>
        <v/>
      </c>
      <c r="P134" t="e">
        <f t="shared" si="24"/>
        <v>#VALUE!</v>
      </c>
    </row>
    <row r="135" spans="1:16" x14ac:dyDescent="0.3">
      <c r="A135" t="s">
        <v>248</v>
      </c>
      <c r="B135" t="s">
        <v>127</v>
      </c>
      <c r="C135" t="s">
        <v>148</v>
      </c>
      <c r="D135" t="s">
        <v>249</v>
      </c>
      <c r="J135">
        <f t="shared" si="25"/>
        <v>68</v>
      </c>
      <c r="K135">
        <f t="shared" si="26"/>
        <v>56365</v>
      </c>
      <c r="L135">
        <f t="shared" si="27"/>
        <v>1164</v>
      </c>
      <c r="M135">
        <f t="shared" si="28"/>
        <v>2019</v>
      </c>
      <c r="N135" s="6" t="str">
        <f t="shared" si="22"/>
        <v>4/15</v>
      </c>
      <c r="O135" s="25">
        <f t="shared" si="23"/>
        <v>4</v>
      </c>
      <c r="P135">
        <f t="shared" si="24"/>
        <v>15</v>
      </c>
    </row>
    <row r="136" spans="1:16" x14ac:dyDescent="0.3">
      <c r="J136" t="str">
        <f t="shared" si="25"/>
        <v/>
      </c>
      <c r="K136" t="str">
        <f t="shared" si="26"/>
        <v/>
      </c>
      <c r="L136" t="str">
        <f t="shared" si="27"/>
        <v/>
      </c>
      <c r="M136" t="str">
        <f t="shared" si="28"/>
        <v/>
      </c>
      <c r="N136" s="6" t="str">
        <f t="shared" si="22"/>
        <v/>
      </c>
      <c r="O136" s="25" t="str">
        <f t="shared" si="23"/>
        <v/>
      </c>
      <c r="P136" t="e">
        <f t="shared" si="24"/>
        <v>#VALUE!</v>
      </c>
    </row>
    <row r="137" spans="1:16" x14ac:dyDescent="0.3">
      <c r="A137" t="s">
        <v>250</v>
      </c>
      <c r="B137" t="s">
        <v>127</v>
      </c>
      <c r="C137" t="s">
        <v>183</v>
      </c>
      <c r="D137" t="s">
        <v>251</v>
      </c>
      <c r="J137">
        <f t="shared" si="25"/>
        <v>69</v>
      </c>
      <c r="K137">
        <f t="shared" si="26"/>
        <v>56365</v>
      </c>
      <c r="L137">
        <f t="shared" si="27"/>
        <v>2350</v>
      </c>
      <c r="M137">
        <f t="shared" si="28"/>
        <v>2019</v>
      </c>
      <c r="N137" s="6" t="str">
        <f t="shared" si="22"/>
        <v>4/4</v>
      </c>
      <c r="O137" s="25">
        <f t="shared" si="23"/>
        <v>4</v>
      </c>
      <c r="P137">
        <f t="shared" si="24"/>
        <v>4</v>
      </c>
    </row>
    <row r="138" spans="1:16" x14ac:dyDescent="0.3">
      <c r="J138" t="str">
        <f t="shared" si="25"/>
        <v/>
      </c>
      <c r="K138" t="str">
        <f t="shared" si="26"/>
        <v/>
      </c>
      <c r="L138" t="str">
        <f t="shared" si="27"/>
        <v/>
      </c>
      <c r="M138" t="str">
        <f t="shared" si="28"/>
        <v/>
      </c>
      <c r="N138" s="6" t="str">
        <f t="shared" si="22"/>
        <v/>
      </c>
      <c r="O138" s="25" t="str">
        <f t="shared" si="23"/>
        <v/>
      </c>
      <c r="P138" t="e">
        <f t="shared" si="24"/>
        <v>#VALUE!</v>
      </c>
    </row>
    <row r="139" spans="1:16" x14ac:dyDescent="0.3">
      <c r="A139" t="s">
        <v>252</v>
      </c>
      <c r="B139" t="s">
        <v>123</v>
      </c>
      <c r="C139" t="s">
        <v>162</v>
      </c>
      <c r="D139" t="s">
        <v>253</v>
      </c>
      <c r="J139">
        <f t="shared" si="25"/>
        <v>70</v>
      </c>
      <c r="K139">
        <f t="shared" si="26"/>
        <v>12278</v>
      </c>
      <c r="L139">
        <f t="shared" si="27"/>
        <v>9096</v>
      </c>
      <c r="M139">
        <f t="shared" si="28"/>
        <v>2019</v>
      </c>
      <c r="N139" s="6" t="str">
        <f t="shared" si="22"/>
        <v>4/18</v>
      </c>
      <c r="O139" s="25">
        <f t="shared" si="23"/>
        <v>4</v>
      </c>
      <c r="P139">
        <f t="shared" si="24"/>
        <v>18</v>
      </c>
    </row>
    <row r="140" spans="1:16" x14ac:dyDescent="0.3">
      <c r="J140" t="str">
        <f t="shared" si="25"/>
        <v/>
      </c>
      <c r="K140" t="str">
        <f t="shared" si="26"/>
        <v/>
      </c>
      <c r="L140" t="str">
        <f t="shared" si="27"/>
        <v/>
      </c>
      <c r="M140" t="str">
        <f t="shared" si="28"/>
        <v/>
      </c>
      <c r="N140" s="6" t="str">
        <f t="shared" si="22"/>
        <v/>
      </c>
      <c r="O140" s="25" t="str">
        <f t="shared" si="23"/>
        <v/>
      </c>
      <c r="P140" t="e">
        <f t="shared" si="24"/>
        <v>#VALUE!</v>
      </c>
    </row>
    <row r="141" spans="1:16" x14ac:dyDescent="0.3">
      <c r="A141" t="s">
        <v>254</v>
      </c>
      <c r="B141" t="s">
        <v>171</v>
      </c>
      <c r="C141" t="s">
        <v>128</v>
      </c>
      <c r="D141" t="s">
        <v>234</v>
      </c>
      <c r="J141">
        <f t="shared" si="25"/>
        <v>71</v>
      </c>
      <c r="K141">
        <f t="shared" si="26"/>
        <v>57543</v>
      </c>
      <c r="L141">
        <f t="shared" si="27"/>
        <v>2349</v>
      </c>
      <c r="M141">
        <f t="shared" si="28"/>
        <v>2019</v>
      </c>
      <c r="N141" s="6" t="str">
        <f t="shared" si="22"/>
        <v>4/1</v>
      </c>
      <c r="O141" s="25">
        <f t="shared" si="23"/>
        <v>4</v>
      </c>
      <c r="P141">
        <f t="shared" si="24"/>
        <v>1</v>
      </c>
    </row>
    <row r="142" spans="1:16" x14ac:dyDescent="0.3">
      <c r="J142" t="str">
        <f t="shared" si="25"/>
        <v/>
      </c>
      <c r="K142" t="str">
        <f t="shared" si="26"/>
        <v/>
      </c>
      <c r="L142" t="str">
        <f t="shared" si="27"/>
        <v/>
      </c>
      <c r="M142" t="str">
        <f t="shared" si="28"/>
        <v/>
      </c>
      <c r="N142" s="6" t="str">
        <f t="shared" si="22"/>
        <v/>
      </c>
      <c r="O142" s="25" t="str">
        <f t="shared" si="23"/>
        <v/>
      </c>
      <c r="P142" t="e">
        <f t="shared" si="24"/>
        <v>#VALUE!</v>
      </c>
    </row>
    <row r="143" spans="1:16" x14ac:dyDescent="0.3">
      <c r="A143" t="s">
        <v>255</v>
      </c>
      <c r="B143" t="s">
        <v>139</v>
      </c>
      <c r="C143" t="s">
        <v>131</v>
      </c>
      <c r="D143" t="s">
        <v>256</v>
      </c>
      <c r="J143">
        <f t="shared" si="25"/>
        <v>72</v>
      </c>
      <c r="K143">
        <f t="shared" si="26"/>
        <v>90364</v>
      </c>
      <c r="L143">
        <f t="shared" si="27"/>
        <v>504</v>
      </c>
      <c r="M143">
        <f t="shared" si="28"/>
        <v>2019</v>
      </c>
      <c r="N143" s="6" t="str">
        <f t="shared" si="22"/>
        <v>4/27</v>
      </c>
      <c r="O143" s="25">
        <f t="shared" si="23"/>
        <v>4</v>
      </c>
      <c r="P143">
        <f t="shared" si="24"/>
        <v>27</v>
      </c>
    </row>
    <row r="144" spans="1:16" x14ac:dyDescent="0.3">
      <c r="J144" t="str">
        <f t="shared" si="25"/>
        <v/>
      </c>
      <c r="K144" t="str">
        <f t="shared" si="26"/>
        <v/>
      </c>
      <c r="L144" t="str">
        <f t="shared" si="27"/>
        <v/>
      </c>
      <c r="M144" t="str">
        <f t="shared" si="28"/>
        <v/>
      </c>
      <c r="N144" s="6" t="str">
        <f t="shared" si="22"/>
        <v/>
      </c>
      <c r="O144" s="25" t="str">
        <f t="shared" si="23"/>
        <v/>
      </c>
      <c r="P144" t="e">
        <f t="shared" si="24"/>
        <v>#VALUE!</v>
      </c>
    </row>
    <row r="145" spans="1:16" x14ac:dyDescent="0.3">
      <c r="A145" t="s">
        <v>257</v>
      </c>
      <c r="B145" t="s">
        <v>119</v>
      </c>
      <c r="C145" t="s">
        <v>131</v>
      </c>
      <c r="D145" t="s">
        <v>245</v>
      </c>
      <c r="J145">
        <f t="shared" si="25"/>
        <v>73</v>
      </c>
      <c r="K145">
        <f t="shared" si="26"/>
        <v>27697</v>
      </c>
      <c r="L145">
        <f t="shared" si="27"/>
        <v>504</v>
      </c>
      <c r="M145">
        <f t="shared" si="28"/>
        <v>2019</v>
      </c>
      <c r="N145" s="6" t="str">
        <f t="shared" si="22"/>
        <v>4/20</v>
      </c>
      <c r="O145" s="25">
        <f t="shared" si="23"/>
        <v>4</v>
      </c>
      <c r="P145">
        <f t="shared" si="24"/>
        <v>20</v>
      </c>
    </row>
    <row r="146" spans="1:16" x14ac:dyDescent="0.3">
      <c r="J146" t="str">
        <f t="shared" si="25"/>
        <v/>
      </c>
      <c r="K146" t="str">
        <f t="shared" si="26"/>
        <v/>
      </c>
      <c r="L146" t="str">
        <f t="shared" si="27"/>
        <v/>
      </c>
      <c r="M146" t="str">
        <f t="shared" si="28"/>
        <v/>
      </c>
      <c r="N146" s="6" t="str">
        <f t="shared" si="22"/>
        <v/>
      </c>
      <c r="O146" s="25" t="str">
        <f t="shared" si="23"/>
        <v/>
      </c>
      <c r="P146" t="e">
        <f t="shared" si="24"/>
        <v>#VALUE!</v>
      </c>
    </row>
    <row r="147" spans="1:16" x14ac:dyDescent="0.3">
      <c r="A147" t="s">
        <v>258</v>
      </c>
      <c r="B147" t="s">
        <v>119</v>
      </c>
      <c r="C147" t="s">
        <v>183</v>
      </c>
      <c r="D147" t="s">
        <v>259</v>
      </c>
      <c r="J147">
        <f t="shared" si="25"/>
        <v>74</v>
      </c>
      <c r="K147">
        <f t="shared" si="26"/>
        <v>27697</v>
      </c>
      <c r="L147">
        <f t="shared" si="27"/>
        <v>2350</v>
      </c>
      <c r="M147">
        <f t="shared" si="28"/>
        <v>2019</v>
      </c>
      <c r="N147" s="6" t="str">
        <f t="shared" si="22"/>
        <v>4/16</v>
      </c>
      <c r="O147" s="25">
        <f t="shared" si="23"/>
        <v>4</v>
      </c>
      <c r="P147">
        <f t="shared" si="24"/>
        <v>16</v>
      </c>
    </row>
    <row r="148" spans="1:16" x14ac:dyDescent="0.3">
      <c r="J148" t="str">
        <f t="shared" si="25"/>
        <v/>
      </c>
      <c r="K148" t="str">
        <f t="shared" si="26"/>
        <v/>
      </c>
      <c r="L148" t="str">
        <f t="shared" si="27"/>
        <v/>
      </c>
      <c r="M148" t="str">
        <f t="shared" si="28"/>
        <v/>
      </c>
      <c r="N148" s="6" t="str">
        <f t="shared" si="22"/>
        <v/>
      </c>
      <c r="O148" s="25" t="str">
        <f t="shared" si="23"/>
        <v/>
      </c>
      <c r="P148" t="e">
        <f t="shared" si="24"/>
        <v>#VALUE!</v>
      </c>
    </row>
    <row r="149" spans="1:16" x14ac:dyDescent="0.3">
      <c r="A149" t="s">
        <v>260</v>
      </c>
      <c r="B149" t="s">
        <v>153</v>
      </c>
      <c r="C149" t="s">
        <v>124</v>
      </c>
      <c r="D149" t="s">
        <v>253</v>
      </c>
      <c r="J149">
        <f t="shared" si="25"/>
        <v>75</v>
      </c>
      <c r="K149">
        <f t="shared" si="26"/>
        <v>98663</v>
      </c>
      <c r="L149">
        <f t="shared" si="27"/>
        <v>9084</v>
      </c>
      <c r="M149">
        <f t="shared" si="28"/>
        <v>2019</v>
      </c>
      <c r="N149" s="6" t="str">
        <f t="shared" si="22"/>
        <v>4/18</v>
      </c>
      <c r="O149" s="25">
        <f t="shared" si="23"/>
        <v>4</v>
      </c>
      <c r="P149">
        <f t="shared" si="24"/>
        <v>18</v>
      </c>
    </row>
    <row r="150" spans="1:16" x14ac:dyDescent="0.3">
      <c r="J150" t="str">
        <f t="shared" si="25"/>
        <v/>
      </c>
      <c r="K150" t="str">
        <f t="shared" si="26"/>
        <v/>
      </c>
      <c r="L150" t="str">
        <f t="shared" si="27"/>
        <v/>
      </c>
      <c r="M150" t="str">
        <f t="shared" si="28"/>
        <v/>
      </c>
      <c r="N150" s="6" t="str">
        <f t="shared" si="22"/>
        <v/>
      </c>
      <c r="O150" s="25" t="str">
        <f t="shared" si="23"/>
        <v/>
      </c>
      <c r="P150" t="e">
        <f t="shared" si="24"/>
        <v>#VALUE!</v>
      </c>
    </row>
    <row r="151" spans="1:16" x14ac:dyDescent="0.3">
      <c r="A151" t="s">
        <v>261</v>
      </c>
      <c r="B151" t="s">
        <v>127</v>
      </c>
      <c r="C151" t="s">
        <v>120</v>
      </c>
      <c r="D151" t="s">
        <v>243</v>
      </c>
      <c r="J151">
        <f t="shared" si="25"/>
        <v>76</v>
      </c>
      <c r="K151">
        <f t="shared" si="26"/>
        <v>56365</v>
      </c>
      <c r="L151">
        <f t="shared" si="27"/>
        <v>503</v>
      </c>
      <c r="M151">
        <f t="shared" si="28"/>
        <v>2019</v>
      </c>
      <c r="N151" s="6" t="str">
        <f t="shared" si="22"/>
        <v>4/24</v>
      </c>
      <c r="O151" s="25">
        <f t="shared" si="23"/>
        <v>4</v>
      </c>
      <c r="P151">
        <f t="shared" si="24"/>
        <v>24</v>
      </c>
    </row>
    <row r="152" spans="1:16" x14ac:dyDescent="0.3">
      <c r="J152" t="str">
        <f t="shared" si="25"/>
        <v/>
      </c>
      <c r="K152" t="str">
        <f t="shared" si="26"/>
        <v/>
      </c>
      <c r="L152" t="str">
        <f t="shared" si="27"/>
        <v/>
      </c>
      <c r="M152" t="str">
        <f t="shared" si="28"/>
        <v/>
      </c>
      <c r="N152" s="6" t="str">
        <f t="shared" si="22"/>
        <v/>
      </c>
      <c r="O152" s="25" t="str">
        <f t="shared" si="23"/>
        <v/>
      </c>
      <c r="P152" t="e">
        <f t="shared" si="24"/>
        <v>#VALUE!</v>
      </c>
    </row>
    <row r="153" spans="1:16" x14ac:dyDescent="0.3">
      <c r="A153" t="s">
        <v>262</v>
      </c>
      <c r="B153" t="s">
        <v>115</v>
      </c>
      <c r="C153" t="s">
        <v>131</v>
      </c>
      <c r="D153" t="s">
        <v>263</v>
      </c>
      <c r="J153">
        <f t="shared" si="25"/>
        <v>77</v>
      </c>
      <c r="K153">
        <f t="shared" si="26"/>
        <v>62286</v>
      </c>
      <c r="L153">
        <f t="shared" si="27"/>
        <v>504</v>
      </c>
      <c r="M153">
        <f t="shared" si="28"/>
        <v>2019</v>
      </c>
      <c r="N153" s="6" t="str">
        <f t="shared" si="22"/>
        <v>4/17</v>
      </c>
      <c r="O153" s="25">
        <f t="shared" si="23"/>
        <v>4</v>
      </c>
      <c r="P153">
        <f t="shared" si="24"/>
        <v>17</v>
      </c>
    </row>
    <row r="154" spans="1:16" x14ac:dyDescent="0.3">
      <c r="J154" t="str">
        <f t="shared" si="25"/>
        <v/>
      </c>
      <c r="K154" t="str">
        <f t="shared" si="26"/>
        <v/>
      </c>
      <c r="L154" t="str">
        <f t="shared" si="27"/>
        <v/>
      </c>
      <c r="M154" t="str">
        <f t="shared" si="28"/>
        <v/>
      </c>
      <c r="N154" s="6" t="str">
        <f t="shared" si="22"/>
        <v/>
      </c>
      <c r="O154" s="25" t="str">
        <f t="shared" si="23"/>
        <v/>
      </c>
      <c r="P154" t="e">
        <f t="shared" si="24"/>
        <v>#VALUE!</v>
      </c>
    </row>
    <row r="155" spans="1:16" x14ac:dyDescent="0.3">
      <c r="A155" t="s">
        <v>264</v>
      </c>
      <c r="B155" t="s">
        <v>119</v>
      </c>
      <c r="C155" t="s">
        <v>120</v>
      </c>
      <c r="D155" t="s">
        <v>263</v>
      </c>
      <c r="J155">
        <f t="shared" si="25"/>
        <v>78</v>
      </c>
      <c r="K155">
        <f t="shared" si="26"/>
        <v>27697</v>
      </c>
      <c r="L155">
        <f t="shared" si="27"/>
        <v>503</v>
      </c>
      <c r="M155">
        <f t="shared" si="28"/>
        <v>2019</v>
      </c>
      <c r="N155" s="6" t="str">
        <f t="shared" si="22"/>
        <v>4/17</v>
      </c>
      <c r="O155" s="25">
        <f t="shared" si="23"/>
        <v>4</v>
      </c>
      <c r="P155">
        <f t="shared" si="24"/>
        <v>17</v>
      </c>
    </row>
    <row r="156" spans="1:16" x14ac:dyDescent="0.3">
      <c r="J156" t="str">
        <f t="shared" si="25"/>
        <v/>
      </c>
      <c r="K156" t="str">
        <f t="shared" si="26"/>
        <v/>
      </c>
      <c r="L156" t="str">
        <f t="shared" si="27"/>
        <v/>
      </c>
      <c r="M156" t="str">
        <f t="shared" si="28"/>
        <v/>
      </c>
      <c r="N156" s="6" t="str">
        <f t="shared" si="22"/>
        <v/>
      </c>
      <c r="O156" s="25" t="str">
        <f t="shared" si="23"/>
        <v/>
      </c>
      <c r="P156" t="e">
        <f t="shared" si="24"/>
        <v>#VALUE!</v>
      </c>
    </row>
    <row r="157" spans="1:16" x14ac:dyDescent="0.3">
      <c r="A157" t="s">
        <v>265</v>
      </c>
      <c r="B157" t="s">
        <v>127</v>
      </c>
      <c r="C157" t="s">
        <v>140</v>
      </c>
      <c r="D157" t="s">
        <v>266</v>
      </c>
      <c r="J157">
        <f t="shared" si="25"/>
        <v>79</v>
      </c>
      <c r="K157">
        <f t="shared" si="26"/>
        <v>56365</v>
      </c>
      <c r="L157">
        <f t="shared" si="27"/>
        <v>988</v>
      </c>
      <c r="M157">
        <f t="shared" si="28"/>
        <v>2019</v>
      </c>
      <c r="N157" s="6" t="str">
        <f t="shared" si="22"/>
        <v>4/11</v>
      </c>
      <c r="O157" s="25">
        <f t="shared" si="23"/>
        <v>4</v>
      </c>
      <c r="P157">
        <f t="shared" si="24"/>
        <v>11</v>
      </c>
    </row>
    <row r="158" spans="1:16" x14ac:dyDescent="0.3">
      <c r="J158" t="str">
        <f t="shared" si="25"/>
        <v/>
      </c>
      <c r="K158" t="str">
        <f t="shared" si="26"/>
        <v/>
      </c>
      <c r="L158" t="str">
        <f t="shared" si="27"/>
        <v/>
      </c>
      <c r="M158" t="str">
        <f t="shared" si="28"/>
        <v/>
      </c>
      <c r="N158" s="6" t="str">
        <f t="shared" si="22"/>
        <v/>
      </c>
      <c r="O158" s="25" t="str">
        <f t="shared" si="23"/>
        <v/>
      </c>
      <c r="P158" t="e">
        <f t="shared" si="24"/>
        <v>#VALUE!</v>
      </c>
    </row>
    <row r="159" spans="1:16" x14ac:dyDescent="0.3">
      <c r="A159" t="s">
        <v>267</v>
      </c>
      <c r="B159" t="s">
        <v>139</v>
      </c>
      <c r="C159" t="s">
        <v>140</v>
      </c>
      <c r="D159" t="s">
        <v>232</v>
      </c>
      <c r="J159">
        <f t="shared" si="25"/>
        <v>80</v>
      </c>
      <c r="K159">
        <f t="shared" si="26"/>
        <v>90364</v>
      </c>
      <c r="L159">
        <f t="shared" si="27"/>
        <v>988</v>
      </c>
      <c r="M159">
        <f t="shared" si="28"/>
        <v>2019</v>
      </c>
      <c r="N159" s="6" t="str">
        <f t="shared" si="22"/>
        <v>4/9</v>
      </c>
      <c r="O159" s="25">
        <f t="shared" si="23"/>
        <v>4</v>
      </c>
      <c r="P159">
        <f t="shared" si="24"/>
        <v>9</v>
      </c>
    </row>
    <row r="160" spans="1:16" x14ac:dyDescent="0.3">
      <c r="J160" t="str">
        <f t="shared" si="25"/>
        <v/>
      </c>
      <c r="K160" t="str">
        <f t="shared" si="26"/>
        <v/>
      </c>
      <c r="L160" t="str">
        <f t="shared" si="27"/>
        <v/>
      </c>
      <c r="M160" t="str">
        <f t="shared" si="28"/>
        <v/>
      </c>
      <c r="N160" s="6" t="str">
        <f t="shared" si="22"/>
        <v/>
      </c>
      <c r="O160" s="25" t="str">
        <f t="shared" si="23"/>
        <v/>
      </c>
      <c r="P160" t="e">
        <f t="shared" si="24"/>
        <v>#VALUE!</v>
      </c>
    </row>
    <row r="161" spans="1:16" x14ac:dyDescent="0.3">
      <c r="A161" t="s">
        <v>268</v>
      </c>
      <c r="B161" t="s">
        <v>115</v>
      </c>
      <c r="C161" t="s">
        <v>124</v>
      </c>
      <c r="D161" t="s">
        <v>269</v>
      </c>
      <c r="J161">
        <f t="shared" si="25"/>
        <v>81</v>
      </c>
      <c r="K161">
        <f t="shared" si="26"/>
        <v>62286</v>
      </c>
      <c r="L161">
        <f t="shared" si="27"/>
        <v>9084</v>
      </c>
      <c r="M161">
        <f t="shared" si="28"/>
        <v>2019</v>
      </c>
      <c r="N161" s="6" t="str">
        <f t="shared" si="22"/>
        <v>4/2</v>
      </c>
      <c r="O161" s="25">
        <f t="shared" si="23"/>
        <v>4</v>
      </c>
      <c r="P161">
        <f t="shared" si="24"/>
        <v>2</v>
      </c>
    </row>
    <row r="162" spans="1:16" x14ac:dyDescent="0.3">
      <c r="J162" t="str">
        <f t="shared" si="25"/>
        <v/>
      </c>
      <c r="K162" t="str">
        <f t="shared" si="26"/>
        <v/>
      </c>
      <c r="L162" t="str">
        <f t="shared" si="27"/>
        <v/>
      </c>
      <c r="M162" t="str">
        <f t="shared" si="28"/>
        <v/>
      </c>
      <c r="N162" s="6" t="str">
        <f t="shared" si="22"/>
        <v/>
      </c>
      <c r="O162" s="25" t="str">
        <f t="shared" si="23"/>
        <v/>
      </c>
      <c r="P162" t="e">
        <f t="shared" si="24"/>
        <v>#VALUE!</v>
      </c>
    </row>
    <row r="163" spans="1:16" x14ac:dyDescent="0.3">
      <c r="A163" t="s">
        <v>270</v>
      </c>
      <c r="B163" t="s">
        <v>115</v>
      </c>
      <c r="C163" t="s">
        <v>162</v>
      </c>
      <c r="D163" t="s">
        <v>256</v>
      </c>
      <c r="J163">
        <f t="shared" si="25"/>
        <v>82</v>
      </c>
      <c r="K163">
        <f t="shared" si="26"/>
        <v>62286</v>
      </c>
      <c r="L163">
        <f t="shared" si="27"/>
        <v>9096</v>
      </c>
      <c r="M163">
        <f t="shared" si="28"/>
        <v>2019</v>
      </c>
      <c r="N163" s="6" t="str">
        <f t="shared" si="22"/>
        <v>4/27</v>
      </c>
      <c r="O163" s="25">
        <f t="shared" si="23"/>
        <v>4</v>
      </c>
      <c r="P163">
        <f t="shared" si="24"/>
        <v>27</v>
      </c>
    </row>
    <row r="164" spans="1:16" x14ac:dyDescent="0.3">
      <c r="J164" t="str">
        <f t="shared" si="25"/>
        <v/>
      </c>
      <c r="K164" t="str">
        <f t="shared" si="26"/>
        <v/>
      </c>
      <c r="L164" t="str">
        <f t="shared" si="27"/>
        <v/>
      </c>
      <c r="M164" t="str">
        <f t="shared" si="28"/>
        <v/>
      </c>
      <c r="N164" s="6" t="str">
        <f t="shared" si="22"/>
        <v/>
      </c>
      <c r="O164" s="25" t="str">
        <f t="shared" si="23"/>
        <v/>
      </c>
      <c r="P164" t="e">
        <f t="shared" si="24"/>
        <v>#VALUE!</v>
      </c>
    </row>
    <row r="165" spans="1:16" x14ac:dyDescent="0.3">
      <c r="A165" t="s">
        <v>271</v>
      </c>
      <c r="B165" t="s">
        <v>123</v>
      </c>
      <c r="C165" t="s">
        <v>124</v>
      </c>
      <c r="D165" t="s">
        <v>251</v>
      </c>
      <c r="J165">
        <f t="shared" si="25"/>
        <v>83</v>
      </c>
      <c r="K165">
        <f t="shared" si="26"/>
        <v>12278</v>
      </c>
      <c r="L165">
        <f t="shared" si="27"/>
        <v>9084</v>
      </c>
      <c r="M165">
        <f t="shared" si="28"/>
        <v>2019</v>
      </c>
      <c r="N165" s="6" t="str">
        <f t="shared" si="22"/>
        <v>4/4</v>
      </c>
      <c r="O165" s="25">
        <f t="shared" si="23"/>
        <v>4</v>
      </c>
      <c r="P165">
        <f t="shared" si="24"/>
        <v>4</v>
      </c>
    </row>
    <row r="166" spans="1:16" x14ac:dyDescent="0.3">
      <c r="J166" t="str">
        <f t="shared" si="25"/>
        <v/>
      </c>
      <c r="K166" t="str">
        <f t="shared" si="26"/>
        <v/>
      </c>
      <c r="L166" t="str">
        <f t="shared" si="27"/>
        <v/>
      </c>
      <c r="M166" t="str">
        <f t="shared" si="28"/>
        <v/>
      </c>
      <c r="N166" s="6" t="str">
        <f t="shared" si="22"/>
        <v/>
      </c>
      <c r="O166" s="25" t="str">
        <f t="shared" si="23"/>
        <v/>
      </c>
      <c r="P166" t="e">
        <f t="shared" si="24"/>
        <v>#VALUE!</v>
      </c>
    </row>
    <row r="167" spans="1:16" x14ac:dyDescent="0.3">
      <c r="A167" t="s">
        <v>272</v>
      </c>
      <c r="B167" t="s">
        <v>123</v>
      </c>
      <c r="C167" t="s">
        <v>116</v>
      </c>
      <c r="D167" t="s">
        <v>273</v>
      </c>
      <c r="J167">
        <f t="shared" si="25"/>
        <v>84</v>
      </c>
      <c r="K167">
        <f t="shared" si="26"/>
        <v>12278</v>
      </c>
      <c r="L167">
        <f t="shared" si="27"/>
        <v>9087</v>
      </c>
      <c r="M167">
        <f t="shared" si="28"/>
        <v>2019</v>
      </c>
      <c r="N167" s="6" t="str">
        <f t="shared" si="22"/>
        <v>4/7</v>
      </c>
      <c r="O167" s="25">
        <f t="shared" si="23"/>
        <v>4</v>
      </c>
      <c r="P167">
        <f t="shared" si="24"/>
        <v>7</v>
      </c>
    </row>
    <row r="168" spans="1:16" x14ac:dyDescent="0.3">
      <c r="J168" t="str">
        <f t="shared" si="25"/>
        <v/>
      </c>
      <c r="K168" t="str">
        <f t="shared" si="26"/>
        <v/>
      </c>
      <c r="L168" t="str">
        <f t="shared" si="27"/>
        <v/>
      </c>
      <c r="M168" t="str">
        <f t="shared" si="28"/>
        <v/>
      </c>
      <c r="N168" s="6" t="str">
        <f t="shared" si="22"/>
        <v/>
      </c>
      <c r="O168" s="25" t="str">
        <f t="shared" si="23"/>
        <v/>
      </c>
      <c r="P168" t="e">
        <f t="shared" si="24"/>
        <v>#VALUE!</v>
      </c>
    </row>
    <row r="169" spans="1:16" x14ac:dyDescent="0.3">
      <c r="A169" t="s">
        <v>274</v>
      </c>
      <c r="B169" t="s">
        <v>127</v>
      </c>
      <c r="C169" t="s">
        <v>116</v>
      </c>
      <c r="D169" t="s">
        <v>245</v>
      </c>
      <c r="J169">
        <f t="shared" si="25"/>
        <v>85</v>
      </c>
      <c r="K169">
        <f t="shared" si="26"/>
        <v>56365</v>
      </c>
      <c r="L169">
        <f t="shared" si="27"/>
        <v>9087</v>
      </c>
      <c r="M169">
        <f t="shared" si="28"/>
        <v>2019</v>
      </c>
      <c r="N169" s="6" t="str">
        <f t="shared" si="22"/>
        <v>4/20</v>
      </c>
      <c r="O169" s="25">
        <f t="shared" si="23"/>
        <v>4</v>
      </c>
      <c r="P169">
        <f t="shared" si="24"/>
        <v>20</v>
      </c>
    </row>
    <row r="170" spans="1:16" x14ac:dyDescent="0.3">
      <c r="J170" t="str">
        <f t="shared" si="25"/>
        <v/>
      </c>
      <c r="K170" t="str">
        <f t="shared" si="26"/>
        <v/>
      </c>
      <c r="L170" t="str">
        <f t="shared" si="27"/>
        <v/>
      </c>
      <c r="M170" t="str">
        <f t="shared" si="28"/>
        <v/>
      </c>
      <c r="N170" s="6" t="str">
        <f t="shared" si="22"/>
        <v/>
      </c>
      <c r="O170" s="25" t="str">
        <f t="shared" si="23"/>
        <v/>
      </c>
      <c r="P170" t="e">
        <f t="shared" si="24"/>
        <v>#VALUE!</v>
      </c>
    </row>
    <row r="171" spans="1:16" x14ac:dyDescent="0.3">
      <c r="A171" t="s">
        <v>275</v>
      </c>
      <c r="B171" t="s">
        <v>127</v>
      </c>
      <c r="C171" t="s">
        <v>162</v>
      </c>
      <c r="D171" t="s">
        <v>276</v>
      </c>
      <c r="J171">
        <f t="shared" si="25"/>
        <v>86</v>
      </c>
      <c r="K171">
        <f t="shared" si="26"/>
        <v>56365</v>
      </c>
      <c r="L171">
        <f t="shared" si="27"/>
        <v>9096</v>
      </c>
      <c r="M171">
        <f t="shared" si="28"/>
        <v>2019</v>
      </c>
      <c r="N171" s="6" t="str">
        <f t="shared" si="22"/>
        <v>5/7</v>
      </c>
      <c r="O171" s="25">
        <f t="shared" si="23"/>
        <v>5</v>
      </c>
      <c r="P171">
        <f t="shared" si="24"/>
        <v>7</v>
      </c>
    </row>
    <row r="172" spans="1:16" x14ac:dyDescent="0.3">
      <c r="J172" t="str">
        <f t="shared" si="25"/>
        <v/>
      </c>
      <c r="K172" t="str">
        <f t="shared" si="26"/>
        <v/>
      </c>
      <c r="L172" t="str">
        <f t="shared" si="27"/>
        <v/>
      </c>
      <c r="M172" t="str">
        <f t="shared" si="28"/>
        <v/>
      </c>
      <c r="N172" s="6" t="str">
        <f t="shared" si="22"/>
        <v/>
      </c>
      <c r="O172" s="25" t="str">
        <f t="shared" si="23"/>
        <v/>
      </c>
      <c r="P172" t="e">
        <f t="shared" si="24"/>
        <v>#VALUE!</v>
      </c>
    </row>
    <row r="173" spans="1:16" x14ac:dyDescent="0.3">
      <c r="A173" t="s">
        <v>277</v>
      </c>
      <c r="B173" t="s">
        <v>115</v>
      </c>
      <c r="C173" t="s">
        <v>183</v>
      </c>
      <c r="D173" t="s">
        <v>278</v>
      </c>
      <c r="J173">
        <f t="shared" si="25"/>
        <v>87</v>
      </c>
      <c r="K173">
        <f t="shared" si="26"/>
        <v>62286</v>
      </c>
      <c r="L173">
        <f t="shared" si="27"/>
        <v>2350</v>
      </c>
      <c r="M173">
        <f t="shared" si="28"/>
        <v>2019</v>
      </c>
      <c r="N173" s="6" t="str">
        <f t="shared" si="22"/>
        <v>5/21</v>
      </c>
      <c r="O173" s="25">
        <f t="shared" si="23"/>
        <v>5</v>
      </c>
      <c r="P173">
        <f t="shared" si="24"/>
        <v>21</v>
      </c>
    </row>
    <row r="174" spans="1:16" x14ac:dyDescent="0.3">
      <c r="J174" t="str">
        <f t="shared" si="25"/>
        <v/>
      </c>
      <c r="K174" t="str">
        <f t="shared" si="26"/>
        <v/>
      </c>
      <c r="L174" t="str">
        <f t="shared" si="27"/>
        <v/>
      </c>
      <c r="M174" t="str">
        <f t="shared" si="28"/>
        <v/>
      </c>
      <c r="N174" s="6" t="str">
        <f t="shared" si="22"/>
        <v/>
      </c>
      <c r="O174" s="25" t="str">
        <f t="shared" si="23"/>
        <v/>
      </c>
      <c r="P174" t="e">
        <f t="shared" si="24"/>
        <v>#VALUE!</v>
      </c>
    </row>
    <row r="175" spans="1:16" x14ac:dyDescent="0.3">
      <c r="A175" t="s">
        <v>279</v>
      </c>
      <c r="B175" t="s">
        <v>127</v>
      </c>
      <c r="C175" t="s">
        <v>128</v>
      </c>
      <c r="D175" t="s">
        <v>280</v>
      </c>
      <c r="J175">
        <f t="shared" si="25"/>
        <v>88</v>
      </c>
      <c r="K175">
        <f t="shared" si="26"/>
        <v>56365</v>
      </c>
      <c r="L175">
        <f t="shared" si="27"/>
        <v>2349</v>
      </c>
      <c r="M175">
        <f t="shared" si="28"/>
        <v>2019</v>
      </c>
      <c r="N175" s="6" t="str">
        <f t="shared" si="22"/>
        <v>5/11</v>
      </c>
      <c r="O175" s="25">
        <f t="shared" si="23"/>
        <v>5</v>
      </c>
      <c r="P175">
        <f t="shared" si="24"/>
        <v>11</v>
      </c>
    </row>
    <row r="176" spans="1:16" x14ac:dyDescent="0.3">
      <c r="J176" t="str">
        <f t="shared" si="25"/>
        <v/>
      </c>
      <c r="K176" t="str">
        <f t="shared" si="26"/>
        <v/>
      </c>
      <c r="L176" t="str">
        <f t="shared" si="27"/>
        <v/>
      </c>
      <c r="M176" t="str">
        <f t="shared" si="28"/>
        <v/>
      </c>
      <c r="N176" s="6" t="str">
        <f t="shared" si="22"/>
        <v/>
      </c>
      <c r="O176" s="25" t="str">
        <f t="shared" si="23"/>
        <v/>
      </c>
      <c r="P176" t="e">
        <f t="shared" si="24"/>
        <v>#VALUE!</v>
      </c>
    </row>
    <row r="177" spans="1:16" x14ac:dyDescent="0.3">
      <c r="A177" t="s">
        <v>281</v>
      </c>
      <c r="B177" t="s">
        <v>153</v>
      </c>
      <c r="C177" t="s">
        <v>162</v>
      </c>
      <c r="D177" t="s">
        <v>282</v>
      </c>
      <c r="J177">
        <f t="shared" si="25"/>
        <v>89</v>
      </c>
      <c r="K177">
        <f t="shared" si="26"/>
        <v>98663</v>
      </c>
      <c r="L177">
        <f t="shared" si="27"/>
        <v>9096</v>
      </c>
      <c r="M177">
        <f t="shared" si="28"/>
        <v>2019</v>
      </c>
      <c r="N177" s="6" t="str">
        <f t="shared" si="22"/>
        <v>5/2</v>
      </c>
      <c r="O177" s="25">
        <f t="shared" si="23"/>
        <v>5</v>
      </c>
      <c r="P177">
        <f t="shared" si="24"/>
        <v>2</v>
      </c>
    </row>
    <row r="178" spans="1:16" x14ac:dyDescent="0.3">
      <c r="J178" t="str">
        <f t="shared" si="25"/>
        <v/>
      </c>
      <c r="K178" t="str">
        <f t="shared" si="26"/>
        <v/>
      </c>
      <c r="L178" t="str">
        <f t="shared" si="27"/>
        <v/>
      </c>
      <c r="M178" t="str">
        <f t="shared" si="28"/>
        <v/>
      </c>
      <c r="N178" s="6" t="str">
        <f t="shared" si="22"/>
        <v/>
      </c>
      <c r="O178" s="25" t="str">
        <f t="shared" si="23"/>
        <v/>
      </c>
      <c r="P178" t="e">
        <f t="shared" si="24"/>
        <v>#VALUE!</v>
      </c>
    </row>
    <row r="179" spans="1:16" x14ac:dyDescent="0.3">
      <c r="A179" t="s">
        <v>283</v>
      </c>
      <c r="B179" t="s">
        <v>139</v>
      </c>
      <c r="C179" t="s">
        <v>128</v>
      </c>
      <c r="D179" t="s">
        <v>284</v>
      </c>
      <c r="J179">
        <f t="shared" si="25"/>
        <v>90</v>
      </c>
      <c r="K179">
        <f t="shared" si="26"/>
        <v>90364</v>
      </c>
      <c r="L179">
        <f t="shared" si="27"/>
        <v>2349</v>
      </c>
      <c r="M179">
        <f t="shared" si="28"/>
        <v>2019</v>
      </c>
      <c r="N179" s="6" t="str">
        <f t="shared" si="22"/>
        <v>5/17</v>
      </c>
      <c r="O179" s="25">
        <f t="shared" si="23"/>
        <v>5</v>
      </c>
      <c r="P179">
        <f t="shared" si="24"/>
        <v>17</v>
      </c>
    </row>
    <row r="180" spans="1:16" x14ac:dyDescent="0.3">
      <c r="J180" t="str">
        <f t="shared" si="25"/>
        <v/>
      </c>
      <c r="K180" t="str">
        <f t="shared" si="26"/>
        <v/>
      </c>
      <c r="L180" t="str">
        <f t="shared" si="27"/>
        <v/>
      </c>
      <c r="M180" t="str">
        <f t="shared" si="28"/>
        <v/>
      </c>
      <c r="N180" s="6" t="str">
        <f t="shared" si="22"/>
        <v/>
      </c>
      <c r="O180" s="25" t="str">
        <f t="shared" si="23"/>
        <v/>
      </c>
      <c r="P180" t="e">
        <f t="shared" si="24"/>
        <v>#VALUE!</v>
      </c>
    </row>
    <row r="181" spans="1:16" x14ac:dyDescent="0.3">
      <c r="A181" t="s">
        <v>285</v>
      </c>
      <c r="B181" t="s">
        <v>115</v>
      </c>
      <c r="C181" t="s">
        <v>120</v>
      </c>
      <c r="D181" t="s">
        <v>286</v>
      </c>
      <c r="J181">
        <f t="shared" si="25"/>
        <v>91</v>
      </c>
      <c r="K181">
        <f t="shared" si="26"/>
        <v>62286</v>
      </c>
      <c r="L181">
        <f t="shared" si="27"/>
        <v>503</v>
      </c>
      <c r="M181">
        <f t="shared" si="28"/>
        <v>2019</v>
      </c>
      <c r="N181" s="6" t="str">
        <f t="shared" si="22"/>
        <v>5/24</v>
      </c>
      <c r="O181" s="25">
        <f t="shared" si="23"/>
        <v>5</v>
      </c>
      <c r="P181">
        <f t="shared" si="24"/>
        <v>24</v>
      </c>
    </row>
    <row r="182" spans="1:16" x14ac:dyDescent="0.3">
      <c r="J182" t="str">
        <f t="shared" si="25"/>
        <v/>
      </c>
      <c r="K182" t="str">
        <f t="shared" si="26"/>
        <v/>
      </c>
      <c r="L182" t="str">
        <f t="shared" si="27"/>
        <v/>
      </c>
      <c r="M182" t="str">
        <f t="shared" si="28"/>
        <v/>
      </c>
      <c r="N182" s="6" t="str">
        <f t="shared" si="22"/>
        <v/>
      </c>
      <c r="O182" s="25" t="str">
        <f t="shared" si="23"/>
        <v/>
      </c>
      <c r="P182" t="e">
        <f t="shared" si="24"/>
        <v>#VALUE!</v>
      </c>
    </row>
    <row r="183" spans="1:16" x14ac:dyDescent="0.3">
      <c r="A183" t="s">
        <v>287</v>
      </c>
      <c r="B183" t="s">
        <v>119</v>
      </c>
      <c r="C183" t="s">
        <v>120</v>
      </c>
      <c r="D183" t="s">
        <v>288</v>
      </c>
      <c r="J183">
        <f t="shared" si="25"/>
        <v>92</v>
      </c>
      <c r="K183">
        <f t="shared" si="26"/>
        <v>27697</v>
      </c>
      <c r="L183">
        <f t="shared" si="27"/>
        <v>503</v>
      </c>
      <c r="M183">
        <f t="shared" si="28"/>
        <v>2019</v>
      </c>
      <c r="N183" s="6" t="str">
        <f t="shared" si="22"/>
        <v>5/12</v>
      </c>
      <c r="O183" s="25">
        <f t="shared" si="23"/>
        <v>5</v>
      </c>
      <c r="P183">
        <f t="shared" si="24"/>
        <v>12</v>
      </c>
    </row>
    <row r="184" spans="1:16" x14ac:dyDescent="0.3">
      <c r="J184" t="str">
        <f t="shared" si="25"/>
        <v/>
      </c>
      <c r="K184" t="str">
        <f t="shared" si="26"/>
        <v/>
      </c>
      <c r="L184" t="str">
        <f t="shared" si="27"/>
        <v/>
      </c>
      <c r="M184" t="str">
        <f t="shared" si="28"/>
        <v/>
      </c>
      <c r="N184" s="6" t="str">
        <f t="shared" si="22"/>
        <v/>
      </c>
      <c r="O184" s="25" t="str">
        <f t="shared" si="23"/>
        <v/>
      </c>
      <c r="P184" t="e">
        <f t="shared" si="24"/>
        <v>#VALUE!</v>
      </c>
    </row>
    <row r="185" spans="1:16" x14ac:dyDescent="0.3">
      <c r="A185" t="s">
        <v>289</v>
      </c>
      <c r="B185" t="s">
        <v>119</v>
      </c>
      <c r="C185" t="s">
        <v>128</v>
      </c>
      <c r="D185" t="s">
        <v>290</v>
      </c>
      <c r="J185">
        <f t="shared" si="25"/>
        <v>93</v>
      </c>
      <c r="K185">
        <f t="shared" si="26"/>
        <v>27697</v>
      </c>
      <c r="L185">
        <f t="shared" si="27"/>
        <v>2349</v>
      </c>
      <c r="M185">
        <f t="shared" si="28"/>
        <v>2019</v>
      </c>
      <c r="N185" s="6" t="str">
        <f t="shared" si="22"/>
        <v>5/8</v>
      </c>
      <c r="O185" s="25">
        <f t="shared" si="23"/>
        <v>5</v>
      </c>
      <c r="P185">
        <f t="shared" si="24"/>
        <v>8</v>
      </c>
    </row>
    <row r="186" spans="1:16" x14ac:dyDescent="0.3">
      <c r="J186" t="str">
        <f t="shared" si="25"/>
        <v/>
      </c>
      <c r="K186" t="str">
        <f t="shared" si="26"/>
        <v/>
      </c>
      <c r="L186" t="str">
        <f t="shared" si="27"/>
        <v/>
      </c>
      <c r="M186" t="str">
        <f t="shared" si="28"/>
        <v/>
      </c>
      <c r="N186" s="6" t="str">
        <f t="shared" si="22"/>
        <v/>
      </c>
      <c r="O186" s="25" t="str">
        <f t="shared" si="23"/>
        <v/>
      </c>
      <c r="P186" t="e">
        <f t="shared" si="24"/>
        <v>#VALUE!</v>
      </c>
    </row>
    <row r="187" spans="1:16" x14ac:dyDescent="0.3">
      <c r="A187" t="s">
        <v>291</v>
      </c>
      <c r="B187" t="s">
        <v>115</v>
      </c>
      <c r="C187" t="s">
        <v>128</v>
      </c>
      <c r="D187" t="s">
        <v>292</v>
      </c>
      <c r="J187">
        <f t="shared" si="25"/>
        <v>94</v>
      </c>
      <c r="K187">
        <f t="shared" si="26"/>
        <v>62286</v>
      </c>
      <c r="L187">
        <f t="shared" si="27"/>
        <v>2349</v>
      </c>
      <c r="M187">
        <f t="shared" si="28"/>
        <v>2019</v>
      </c>
      <c r="N187" s="6" t="str">
        <f t="shared" si="22"/>
        <v>5/14</v>
      </c>
      <c r="O187" s="25">
        <f t="shared" si="23"/>
        <v>5</v>
      </c>
      <c r="P187">
        <f t="shared" si="24"/>
        <v>14</v>
      </c>
    </row>
    <row r="188" spans="1:16" x14ac:dyDescent="0.3">
      <c r="J188" t="str">
        <f t="shared" si="25"/>
        <v/>
      </c>
      <c r="K188" t="str">
        <f t="shared" si="26"/>
        <v/>
      </c>
      <c r="L188" t="str">
        <f t="shared" si="27"/>
        <v/>
      </c>
      <c r="M188" t="str">
        <f t="shared" si="28"/>
        <v/>
      </c>
      <c r="N188" s="6" t="str">
        <f t="shared" si="22"/>
        <v/>
      </c>
      <c r="O188" s="25" t="str">
        <f t="shared" si="23"/>
        <v/>
      </c>
      <c r="P188" t="e">
        <f t="shared" si="24"/>
        <v>#VALUE!</v>
      </c>
    </row>
    <row r="189" spans="1:16" x14ac:dyDescent="0.3">
      <c r="A189" t="s">
        <v>293</v>
      </c>
      <c r="B189" t="s">
        <v>115</v>
      </c>
      <c r="C189" t="s">
        <v>162</v>
      </c>
      <c r="D189" t="s">
        <v>294</v>
      </c>
      <c r="J189">
        <f t="shared" si="25"/>
        <v>95</v>
      </c>
      <c r="K189">
        <f t="shared" si="26"/>
        <v>62286</v>
      </c>
      <c r="L189">
        <f t="shared" si="27"/>
        <v>9096</v>
      </c>
      <c r="M189">
        <f t="shared" si="28"/>
        <v>2019</v>
      </c>
      <c r="N189" s="6" t="str">
        <f t="shared" si="22"/>
        <v>5/18</v>
      </c>
      <c r="O189" s="25">
        <f t="shared" si="23"/>
        <v>5</v>
      </c>
      <c r="P189">
        <f t="shared" si="24"/>
        <v>18</v>
      </c>
    </row>
    <row r="190" spans="1:16" x14ac:dyDescent="0.3">
      <c r="J190" t="str">
        <f t="shared" si="25"/>
        <v/>
      </c>
      <c r="K190" t="str">
        <f t="shared" si="26"/>
        <v/>
      </c>
      <c r="L190" t="str">
        <f t="shared" si="27"/>
        <v/>
      </c>
      <c r="M190" t="str">
        <f t="shared" si="28"/>
        <v/>
      </c>
      <c r="N190" s="6" t="str">
        <f t="shared" si="22"/>
        <v/>
      </c>
      <c r="O190" s="25" t="str">
        <f t="shared" si="23"/>
        <v/>
      </c>
      <c r="P190" t="e">
        <f t="shared" si="24"/>
        <v>#VALUE!</v>
      </c>
    </row>
    <row r="191" spans="1:16" x14ac:dyDescent="0.3">
      <c r="A191" t="s">
        <v>295</v>
      </c>
      <c r="B191" t="s">
        <v>136</v>
      </c>
      <c r="C191" t="s">
        <v>162</v>
      </c>
      <c r="D191" t="s">
        <v>296</v>
      </c>
      <c r="J191">
        <f t="shared" si="25"/>
        <v>96</v>
      </c>
      <c r="K191">
        <f t="shared" si="26"/>
        <v>62900</v>
      </c>
      <c r="L191">
        <f t="shared" si="27"/>
        <v>9096</v>
      </c>
      <c r="M191">
        <f t="shared" si="28"/>
        <v>2019</v>
      </c>
      <c r="N191" s="6" t="str">
        <f t="shared" si="22"/>
        <v>5/25</v>
      </c>
      <c r="O191" s="25">
        <f t="shared" si="23"/>
        <v>5</v>
      </c>
      <c r="P191">
        <f t="shared" si="24"/>
        <v>25</v>
      </c>
    </row>
    <row r="192" spans="1:16" x14ac:dyDescent="0.3">
      <c r="J192" t="str">
        <f t="shared" si="25"/>
        <v/>
      </c>
      <c r="K192" t="str">
        <f t="shared" si="26"/>
        <v/>
      </c>
      <c r="L192" t="str">
        <f t="shared" si="27"/>
        <v/>
      </c>
      <c r="M192" t="str">
        <f t="shared" si="28"/>
        <v/>
      </c>
      <c r="N192" s="6" t="str">
        <f t="shared" si="22"/>
        <v/>
      </c>
      <c r="O192" s="25" t="str">
        <f t="shared" si="23"/>
        <v/>
      </c>
      <c r="P192" t="e">
        <f t="shared" si="24"/>
        <v>#VALUE!</v>
      </c>
    </row>
    <row r="193" spans="1:16" x14ac:dyDescent="0.3">
      <c r="A193" t="s">
        <v>297</v>
      </c>
      <c r="B193" t="s">
        <v>136</v>
      </c>
      <c r="C193" t="s">
        <v>124</v>
      </c>
      <c r="D193" t="s">
        <v>298</v>
      </c>
      <c r="J193">
        <f t="shared" si="25"/>
        <v>97</v>
      </c>
      <c r="K193">
        <f t="shared" si="26"/>
        <v>62900</v>
      </c>
      <c r="L193">
        <f t="shared" si="27"/>
        <v>9084</v>
      </c>
      <c r="M193">
        <f t="shared" si="28"/>
        <v>2019</v>
      </c>
      <c r="N193" s="6" t="str">
        <f t="shared" si="22"/>
        <v>5/26</v>
      </c>
      <c r="O193" s="25">
        <f t="shared" si="23"/>
        <v>5</v>
      </c>
      <c r="P193">
        <f t="shared" si="24"/>
        <v>26</v>
      </c>
    </row>
    <row r="194" spans="1:16" x14ac:dyDescent="0.3">
      <c r="J194" t="str">
        <f t="shared" si="25"/>
        <v/>
      </c>
      <c r="K194" t="str">
        <f t="shared" si="26"/>
        <v/>
      </c>
      <c r="L194" t="str">
        <f t="shared" si="27"/>
        <v/>
      </c>
      <c r="M194" t="str">
        <f t="shared" si="28"/>
        <v/>
      </c>
      <c r="N194" s="6" t="str">
        <f t="shared" ref="N194:N257" si="29">IFERROR(RIGHT(TRIM(RIGHT(D194,LEN(D194)-SEARCH(": ",D194))),LEN(TRIM(RIGHT(D194,LEN(D194)-SEARCH(": ",D194))))-5),"")</f>
        <v/>
      </c>
      <c r="O194" s="25" t="str">
        <f t="shared" ref="O194:O257" si="30">IFERROR(LEFT(N194,SEARCH("/",N194)-1)*1,"")</f>
        <v/>
      </c>
      <c r="P194" t="e">
        <f t="shared" ref="P194:P257" si="31">IFERROR(RIGHT(D194,2)*1,RIGHT(D194,1)*1)</f>
        <v>#VALUE!</v>
      </c>
    </row>
    <row r="195" spans="1:16" x14ac:dyDescent="0.3">
      <c r="A195" t="s">
        <v>299</v>
      </c>
      <c r="B195" t="s">
        <v>127</v>
      </c>
      <c r="C195" t="s">
        <v>140</v>
      </c>
      <c r="D195" t="s">
        <v>288</v>
      </c>
      <c r="J195">
        <f t="shared" si="25"/>
        <v>98</v>
      </c>
      <c r="K195">
        <f t="shared" si="26"/>
        <v>56365</v>
      </c>
      <c r="L195">
        <f t="shared" si="27"/>
        <v>988</v>
      </c>
      <c r="M195">
        <f t="shared" si="28"/>
        <v>2019</v>
      </c>
      <c r="N195" s="6" t="str">
        <f t="shared" si="29"/>
        <v>5/12</v>
      </c>
      <c r="O195" s="25">
        <f t="shared" si="30"/>
        <v>5</v>
      </c>
      <c r="P195">
        <f t="shared" si="31"/>
        <v>12</v>
      </c>
    </row>
    <row r="196" spans="1:16" x14ac:dyDescent="0.3">
      <c r="J196" t="str">
        <f t="shared" ref="J196:J259" si="32">IFERROR(RIGHT(A196,LEN(A196)-SEARCH(": ",A196))*1,"")</f>
        <v/>
      </c>
      <c r="K196" t="str">
        <f t="shared" ref="K196:K259" si="33">IFERROR(RIGHT(B196,LEN(B196)-SEARCH(": ",B196))*1,"")</f>
        <v/>
      </c>
      <c r="L196" t="str">
        <f t="shared" ref="L196:L259" si="34">IFERROR(RIGHT(C196,LEN(C196)-SEARCH(": ",C196))*1,"")</f>
        <v/>
      </c>
      <c r="M196" t="str">
        <f t="shared" ref="M196:M259" si="35">IFERROR(LEFT(RIGHT(D196,LEN(D196)-SEARCH(": ",D196)),5)*1,"")</f>
        <v/>
      </c>
      <c r="N196" s="6" t="str">
        <f t="shared" si="29"/>
        <v/>
      </c>
      <c r="O196" s="25" t="str">
        <f t="shared" si="30"/>
        <v/>
      </c>
      <c r="P196" t="e">
        <f t="shared" si="31"/>
        <v>#VALUE!</v>
      </c>
    </row>
    <row r="197" spans="1:16" x14ac:dyDescent="0.3">
      <c r="A197" t="s">
        <v>300</v>
      </c>
      <c r="B197" t="s">
        <v>171</v>
      </c>
      <c r="C197" t="s">
        <v>128</v>
      </c>
      <c r="D197" t="s">
        <v>301</v>
      </c>
      <c r="J197">
        <f t="shared" si="32"/>
        <v>99</v>
      </c>
      <c r="K197">
        <f t="shared" si="33"/>
        <v>57543</v>
      </c>
      <c r="L197">
        <f t="shared" si="34"/>
        <v>2349</v>
      </c>
      <c r="M197">
        <f t="shared" si="35"/>
        <v>2019</v>
      </c>
      <c r="N197" s="6" t="str">
        <f t="shared" si="29"/>
        <v>5/16</v>
      </c>
      <c r="O197" s="25">
        <f t="shared" si="30"/>
        <v>5</v>
      </c>
      <c r="P197">
        <f t="shared" si="31"/>
        <v>16</v>
      </c>
    </row>
    <row r="198" spans="1:16" x14ac:dyDescent="0.3">
      <c r="J198" t="str">
        <f t="shared" si="32"/>
        <v/>
      </c>
      <c r="K198" t="str">
        <f t="shared" si="33"/>
        <v/>
      </c>
      <c r="L198" t="str">
        <f t="shared" si="34"/>
        <v/>
      </c>
      <c r="M198" t="str">
        <f t="shared" si="35"/>
        <v/>
      </c>
      <c r="N198" s="6" t="str">
        <f t="shared" si="29"/>
        <v/>
      </c>
      <c r="O198" s="25" t="str">
        <f t="shared" si="30"/>
        <v/>
      </c>
      <c r="P198" t="e">
        <f t="shared" si="31"/>
        <v>#VALUE!</v>
      </c>
    </row>
    <row r="199" spans="1:16" x14ac:dyDescent="0.3">
      <c r="A199" t="s">
        <v>302</v>
      </c>
      <c r="B199" t="s">
        <v>153</v>
      </c>
      <c r="C199" t="s">
        <v>124</v>
      </c>
      <c r="D199" t="s">
        <v>303</v>
      </c>
      <c r="J199">
        <f t="shared" si="32"/>
        <v>100</v>
      </c>
      <c r="K199">
        <f t="shared" si="33"/>
        <v>98663</v>
      </c>
      <c r="L199">
        <f t="shared" si="34"/>
        <v>9084</v>
      </c>
      <c r="M199">
        <f t="shared" si="35"/>
        <v>2019</v>
      </c>
      <c r="N199" s="6" t="str">
        <f t="shared" si="29"/>
        <v>5/3</v>
      </c>
      <c r="O199" s="25">
        <f t="shared" si="30"/>
        <v>5</v>
      </c>
      <c r="P199">
        <f t="shared" si="31"/>
        <v>3</v>
      </c>
    </row>
    <row r="200" spans="1:16" x14ac:dyDescent="0.3">
      <c r="J200" t="str">
        <f t="shared" si="32"/>
        <v/>
      </c>
      <c r="K200" t="str">
        <f t="shared" si="33"/>
        <v/>
      </c>
      <c r="L200" t="str">
        <f t="shared" si="34"/>
        <v/>
      </c>
      <c r="M200" t="str">
        <f t="shared" si="35"/>
        <v/>
      </c>
      <c r="N200" s="6" t="str">
        <f t="shared" si="29"/>
        <v/>
      </c>
      <c r="O200" s="25" t="str">
        <f t="shared" si="30"/>
        <v/>
      </c>
      <c r="P200" t="e">
        <f t="shared" si="31"/>
        <v>#VALUE!</v>
      </c>
    </row>
    <row r="201" spans="1:16" x14ac:dyDescent="0.3">
      <c r="A201" t="s">
        <v>304</v>
      </c>
      <c r="B201" t="s">
        <v>139</v>
      </c>
      <c r="C201" t="s">
        <v>140</v>
      </c>
      <c r="D201" t="s">
        <v>305</v>
      </c>
      <c r="J201">
        <f t="shared" si="32"/>
        <v>101</v>
      </c>
      <c r="K201">
        <f t="shared" si="33"/>
        <v>90364</v>
      </c>
      <c r="L201">
        <f t="shared" si="34"/>
        <v>988</v>
      </c>
      <c r="M201">
        <f t="shared" si="35"/>
        <v>2019</v>
      </c>
      <c r="N201" s="6" t="str">
        <f t="shared" si="29"/>
        <v>5/29</v>
      </c>
      <c r="O201" s="25">
        <f t="shared" si="30"/>
        <v>5</v>
      </c>
      <c r="P201">
        <f t="shared" si="31"/>
        <v>29</v>
      </c>
    </row>
    <row r="202" spans="1:16" x14ac:dyDescent="0.3">
      <c r="J202" t="str">
        <f t="shared" si="32"/>
        <v/>
      </c>
      <c r="K202" t="str">
        <f t="shared" si="33"/>
        <v/>
      </c>
      <c r="L202" t="str">
        <f t="shared" si="34"/>
        <v/>
      </c>
      <c r="M202" t="str">
        <f t="shared" si="35"/>
        <v/>
      </c>
      <c r="N202" s="6" t="str">
        <f t="shared" si="29"/>
        <v/>
      </c>
      <c r="O202" s="25" t="str">
        <f t="shared" si="30"/>
        <v/>
      </c>
      <c r="P202" t="e">
        <f t="shared" si="31"/>
        <v>#VALUE!</v>
      </c>
    </row>
    <row r="203" spans="1:16" x14ac:dyDescent="0.3">
      <c r="A203" t="s">
        <v>306</v>
      </c>
      <c r="B203" t="s">
        <v>127</v>
      </c>
      <c r="C203" t="s">
        <v>124</v>
      </c>
      <c r="D203" t="s">
        <v>278</v>
      </c>
      <c r="J203">
        <f t="shared" si="32"/>
        <v>102</v>
      </c>
      <c r="K203">
        <f t="shared" si="33"/>
        <v>56365</v>
      </c>
      <c r="L203">
        <f t="shared" si="34"/>
        <v>9084</v>
      </c>
      <c r="M203">
        <f t="shared" si="35"/>
        <v>2019</v>
      </c>
      <c r="N203" s="6" t="str">
        <f t="shared" si="29"/>
        <v>5/21</v>
      </c>
      <c r="O203" s="25">
        <f t="shared" si="30"/>
        <v>5</v>
      </c>
      <c r="P203">
        <f t="shared" si="31"/>
        <v>21</v>
      </c>
    </row>
    <row r="204" spans="1:16" x14ac:dyDescent="0.3">
      <c r="J204" t="str">
        <f t="shared" si="32"/>
        <v/>
      </c>
      <c r="K204" t="str">
        <f t="shared" si="33"/>
        <v/>
      </c>
      <c r="L204" t="str">
        <f t="shared" si="34"/>
        <v/>
      </c>
      <c r="M204" t="str">
        <f t="shared" si="35"/>
        <v/>
      </c>
      <c r="N204" s="6" t="str">
        <f t="shared" si="29"/>
        <v/>
      </c>
      <c r="O204" s="25" t="str">
        <f t="shared" si="30"/>
        <v/>
      </c>
      <c r="P204" t="e">
        <f t="shared" si="31"/>
        <v>#VALUE!</v>
      </c>
    </row>
    <row r="205" spans="1:16" x14ac:dyDescent="0.3">
      <c r="A205" t="s">
        <v>307</v>
      </c>
      <c r="B205" t="s">
        <v>115</v>
      </c>
      <c r="C205" t="s">
        <v>124</v>
      </c>
      <c r="D205" t="s">
        <v>298</v>
      </c>
      <c r="J205">
        <f t="shared" si="32"/>
        <v>103</v>
      </c>
      <c r="K205">
        <f t="shared" si="33"/>
        <v>62286</v>
      </c>
      <c r="L205">
        <f t="shared" si="34"/>
        <v>9084</v>
      </c>
      <c r="M205">
        <f t="shared" si="35"/>
        <v>2019</v>
      </c>
      <c r="N205" s="6" t="str">
        <f t="shared" si="29"/>
        <v>5/26</v>
      </c>
      <c r="O205" s="25">
        <f t="shared" si="30"/>
        <v>5</v>
      </c>
      <c r="P205">
        <f t="shared" si="31"/>
        <v>26</v>
      </c>
    </row>
    <row r="206" spans="1:16" x14ac:dyDescent="0.3">
      <c r="J206" t="str">
        <f t="shared" si="32"/>
        <v/>
      </c>
      <c r="K206" t="str">
        <f t="shared" si="33"/>
        <v/>
      </c>
      <c r="L206" t="str">
        <f t="shared" si="34"/>
        <v/>
      </c>
      <c r="M206" t="str">
        <f t="shared" si="35"/>
        <v/>
      </c>
      <c r="N206" s="6" t="str">
        <f t="shared" si="29"/>
        <v/>
      </c>
      <c r="O206" s="25" t="str">
        <f t="shared" si="30"/>
        <v/>
      </c>
      <c r="P206" t="e">
        <f t="shared" si="31"/>
        <v>#VALUE!</v>
      </c>
    </row>
    <row r="207" spans="1:16" x14ac:dyDescent="0.3">
      <c r="A207" t="s">
        <v>308</v>
      </c>
      <c r="B207" t="s">
        <v>115</v>
      </c>
      <c r="C207" t="s">
        <v>131</v>
      </c>
      <c r="D207" t="s">
        <v>309</v>
      </c>
      <c r="J207">
        <f t="shared" si="32"/>
        <v>104</v>
      </c>
      <c r="K207">
        <f t="shared" si="33"/>
        <v>62286</v>
      </c>
      <c r="L207">
        <f t="shared" si="34"/>
        <v>504</v>
      </c>
      <c r="M207">
        <f t="shared" si="35"/>
        <v>2019</v>
      </c>
      <c r="N207" s="6" t="str">
        <f t="shared" si="29"/>
        <v>5/28</v>
      </c>
      <c r="O207" s="25">
        <f t="shared" si="30"/>
        <v>5</v>
      </c>
      <c r="P207">
        <f t="shared" si="31"/>
        <v>28</v>
      </c>
    </row>
    <row r="208" spans="1:16" x14ac:dyDescent="0.3">
      <c r="J208" t="str">
        <f t="shared" si="32"/>
        <v/>
      </c>
      <c r="K208" t="str">
        <f t="shared" si="33"/>
        <v/>
      </c>
      <c r="L208" t="str">
        <f t="shared" si="34"/>
        <v/>
      </c>
      <c r="M208" t="str">
        <f t="shared" si="35"/>
        <v/>
      </c>
      <c r="N208" s="6" t="str">
        <f t="shared" si="29"/>
        <v/>
      </c>
      <c r="O208" s="25" t="str">
        <f t="shared" si="30"/>
        <v/>
      </c>
      <c r="P208" t="e">
        <f t="shared" si="31"/>
        <v>#VALUE!</v>
      </c>
    </row>
    <row r="209" spans="1:16" x14ac:dyDescent="0.3">
      <c r="A209" t="s">
        <v>310</v>
      </c>
      <c r="B209" t="s">
        <v>136</v>
      </c>
      <c r="C209" t="s">
        <v>140</v>
      </c>
      <c r="D209" t="s">
        <v>290</v>
      </c>
      <c r="J209">
        <f t="shared" si="32"/>
        <v>105</v>
      </c>
      <c r="K209">
        <f t="shared" si="33"/>
        <v>62900</v>
      </c>
      <c r="L209">
        <f t="shared" si="34"/>
        <v>988</v>
      </c>
      <c r="M209">
        <f t="shared" si="35"/>
        <v>2019</v>
      </c>
      <c r="N209" s="6" t="str">
        <f t="shared" si="29"/>
        <v>5/8</v>
      </c>
      <c r="O209" s="25">
        <f t="shared" si="30"/>
        <v>5</v>
      </c>
      <c r="P209">
        <f t="shared" si="31"/>
        <v>8</v>
      </c>
    </row>
    <row r="210" spans="1:16" x14ac:dyDescent="0.3">
      <c r="J210" t="str">
        <f t="shared" si="32"/>
        <v/>
      </c>
      <c r="K210" t="str">
        <f t="shared" si="33"/>
        <v/>
      </c>
      <c r="L210" t="str">
        <f t="shared" si="34"/>
        <v/>
      </c>
      <c r="M210" t="str">
        <f t="shared" si="35"/>
        <v/>
      </c>
      <c r="N210" s="6" t="str">
        <f t="shared" si="29"/>
        <v/>
      </c>
      <c r="O210" s="25" t="str">
        <f t="shared" si="30"/>
        <v/>
      </c>
      <c r="P210" t="e">
        <f t="shared" si="31"/>
        <v>#VALUE!</v>
      </c>
    </row>
    <row r="211" spans="1:16" x14ac:dyDescent="0.3">
      <c r="A211" t="s">
        <v>311</v>
      </c>
      <c r="B211" t="s">
        <v>127</v>
      </c>
      <c r="C211" t="s">
        <v>131</v>
      </c>
      <c r="D211" t="s">
        <v>276</v>
      </c>
      <c r="J211">
        <f t="shared" si="32"/>
        <v>106</v>
      </c>
      <c r="K211">
        <f t="shared" si="33"/>
        <v>56365</v>
      </c>
      <c r="L211">
        <f t="shared" si="34"/>
        <v>504</v>
      </c>
      <c r="M211">
        <f t="shared" si="35"/>
        <v>2019</v>
      </c>
      <c r="N211" s="6" t="str">
        <f t="shared" si="29"/>
        <v>5/7</v>
      </c>
      <c r="O211" s="25">
        <f t="shared" si="30"/>
        <v>5</v>
      </c>
      <c r="P211">
        <f t="shared" si="31"/>
        <v>7</v>
      </c>
    </row>
    <row r="212" spans="1:16" x14ac:dyDescent="0.3">
      <c r="J212" t="str">
        <f t="shared" si="32"/>
        <v/>
      </c>
      <c r="K212" t="str">
        <f t="shared" si="33"/>
        <v/>
      </c>
      <c r="L212" t="str">
        <f t="shared" si="34"/>
        <v/>
      </c>
      <c r="M212" t="str">
        <f t="shared" si="35"/>
        <v/>
      </c>
      <c r="N212" s="6" t="str">
        <f t="shared" si="29"/>
        <v/>
      </c>
      <c r="O212" s="25" t="str">
        <f t="shared" si="30"/>
        <v/>
      </c>
      <c r="P212" t="e">
        <f t="shared" si="31"/>
        <v>#VALUE!</v>
      </c>
    </row>
    <row r="213" spans="1:16" x14ac:dyDescent="0.3">
      <c r="A213" t="s">
        <v>312</v>
      </c>
      <c r="B213" t="s">
        <v>115</v>
      </c>
      <c r="C213" t="s">
        <v>131</v>
      </c>
      <c r="D213" t="s">
        <v>313</v>
      </c>
      <c r="J213">
        <f t="shared" si="32"/>
        <v>107</v>
      </c>
      <c r="K213">
        <f t="shared" si="33"/>
        <v>62286</v>
      </c>
      <c r="L213">
        <f t="shared" si="34"/>
        <v>504</v>
      </c>
      <c r="M213">
        <f t="shared" si="35"/>
        <v>2019</v>
      </c>
      <c r="N213" s="6" t="str">
        <f t="shared" si="29"/>
        <v>6/27</v>
      </c>
      <c r="O213" s="25">
        <f t="shared" si="30"/>
        <v>6</v>
      </c>
      <c r="P213">
        <f t="shared" si="31"/>
        <v>27</v>
      </c>
    </row>
    <row r="214" spans="1:16" x14ac:dyDescent="0.3">
      <c r="J214" t="str">
        <f t="shared" si="32"/>
        <v/>
      </c>
      <c r="K214" t="str">
        <f t="shared" si="33"/>
        <v/>
      </c>
      <c r="L214" t="str">
        <f t="shared" si="34"/>
        <v/>
      </c>
      <c r="M214" t="str">
        <f t="shared" si="35"/>
        <v/>
      </c>
      <c r="N214" s="6" t="str">
        <f t="shared" si="29"/>
        <v/>
      </c>
      <c r="O214" s="25" t="str">
        <f t="shared" si="30"/>
        <v/>
      </c>
      <c r="P214" t="e">
        <f t="shared" si="31"/>
        <v>#VALUE!</v>
      </c>
    </row>
    <row r="215" spans="1:16" x14ac:dyDescent="0.3">
      <c r="A215" t="s">
        <v>314</v>
      </c>
      <c r="B215" t="s">
        <v>127</v>
      </c>
      <c r="C215" t="s">
        <v>162</v>
      </c>
      <c r="D215" t="s">
        <v>315</v>
      </c>
      <c r="J215">
        <f t="shared" si="32"/>
        <v>108</v>
      </c>
      <c r="K215">
        <f t="shared" si="33"/>
        <v>56365</v>
      </c>
      <c r="L215">
        <f t="shared" si="34"/>
        <v>9096</v>
      </c>
      <c r="M215">
        <f t="shared" si="35"/>
        <v>2019</v>
      </c>
      <c r="N215" s="6" t="str">
        <f t="shared" si="29"/>
        <v>6/28</v>
      </c>
      <c r="O215" s="25">
        <f t="shared" si="30"/>
        <v>6</v>
      </c>
      <c r="P215">
        <f t="shared" si="31"/>
        <v>28</v>
      </c>
    </row>
    <row r="216" spans="1:16" x14ac:dyDescent="0.3">
      <c r="J216" t="str">
        <f t="shared" si="32"/>
        <v/>
      </c>
      <c r="K216" t="str">
        <f t="shared" si="33"/>
        <v/>
      </c>
      <c r="L216" t="str">
        <f t="shared" si="34"/>
        <v/>
      </c>
      <c r="M216" t="str">
        <f t="shared" si="35"/>
        <v/>
      </c>
      <c r="N216" s="6" t="str">
        <f t="shared" si="29"/>
        <v/>
      </c>
      <c r="O216" s="25" t="str">
        <f t="shared" si="30"/>
        <v/>
      </c>
      <c r="P216" t="e">
        <f t="shared" si="31"/>
        <v>#VALUE!</v>
      </c>
    </row>
    <row r="217" spans="1:16" x14ac:dyDescent="0.3">
      <c r="A217" t="s">
        <v>316</v>
      </c>
      <c r="B217" t="s">
        <v>136</v>
      </c>
      <c r="C217" t="s">
        <v>140</v>
      </c>
      <c r="D217" t="s">
        <v>317</v>
      </c>
      <c r="J217">
        <f t="shared" si="32"/>
        <v>109</v>
      </c>
      <c r="K217">
        <f t="shared" si="33"/>
        <v>62900</v>
      </c>
      <c r="L217">
        <f t="shared" si="34"/>
        <v>988</v>
      </c>
      <c r="M217">
        <f t="shared" si="35"/>
        <v>2019</v>
      </c>
      <c r="N217" s="6" t="str">
        <f t="shared" si="29"/>
        <v>6/24</v>
      </c>
      <c r="O217" s="25">
        <f t="shared" si="30"/>
        <v>6</v>
      </c>
      <c r="P217">
        <f t="shared" si="31"/>
        <v>24</v>
      </c>
    </row>
    <row r="218" spans="1:16" x14ac:dyDescent="0.3">
      <c r="J218" t="str">
        <f t="shared" si="32"/>
        <v/>
      </c>
      <c r="K218" t="str">
        <f t="shared" si="33"/>
        <v/>
      </c>
      <c r="L218" t="str">
        <f t="shared" si="34"/>
        <v/>
      </c>
      <c r="M218" t="str">
        <f t="shared" si="35"/>
        <v/>
      </c>
      <c r="N218" s="6" t="str">
        <f t="shared" si="29"/>
        <v/>
      </c>
      <c r="O218" s="25" t="str">
        <f t="shared" si="30"/>
        <v/>
      </c>
      <c r="P218" t="e">
        <f t="shared" si="31"/>
        <v>#VALUE!</v>
      </c>
    </row>
    <row r="219" spans="1:16" x14ac:dyDescent="0.3">
      <c r="A219" t="s">
        <v>318</v>
      </c>
      <c r="B219" t="s">
        <v>119</v>
      </c>
      <c r="C219" t="s">
        <v>128</v>
      </c>
      <c r="D219" t="s">
        <v>319</v>
      </c>
      <c r="J219">
        <f t="shared" si="32"/>
        <v>110</v>
      </c>
      <c r="K219">
        <f t="shared" si="33"/>
        <v>27697</v>
      </c>
      <c r="L219">
        <f t="shared" si="34"/>
        <v>2349</v>
      </c>
      <c r="M219">
        <f t="shared" si="35"/>
        <v>2019</v>
      </c>
      <c r="N219" s="6" t="str">
        <f t="shared" si="29"/>
        <v>6/5</v>
      </c>
      <c r="O219" s="25">
        <f t="shared" si="30"/>
        <v>6</v>
      </c>
      <c r="P219">
        <f t="shared" si="31"/>
        <v>5</v>
      </c>
    </row>
    <row r="220" spans="1:16" x14ac:dyDescent="0.3">
      <c r="J220" t="str">
        <f t="shared" si="32"/>
        <v/>
      </c>
      <c r="K220" t="str">
        <f t="shared" si="33"/>
        <v/>
      </c>
      <c r="L220" t="str">
        <f t="shared" si="34"/>
        <v/>
      </c>
      <c r="M220" t="str">
        <f t="shared" si="35"/>
        <v/>
      </c>
      <c r="N220" s="6" t="str">
        <f t="shared" si="29"/>
        <v/>
      </c>
      <c r="O220" s="25" t="str">
        <f t="shared" si="30"/>
        <v/>
      </c>
      <c r="P220" t="e">
        <f t="shared" si="31"/>
        <v>#VALUE!</v>
      </c>
    </row>
    <row r="221" spans="1:16" x14ac:dyDescent="0.3">
      <c r="A221" t="s">
        <v>320</v>
      </c>
      <c r="B221" t="s">
        <v>321</v>
      </c>
      <c r="C221" t="s">
        <v>162</v>
      </c>
      <c r="D221" t="s">
        <v>322</v>
      </c>
      <c r="J221">
        <f t="shared" si="32"/>
        <v>111</v>
      </c>
      <c r="K221">
        <f t="shared" si="33"/>
        <v>61673</v>
      </c>
      <c r="L221">
        <f t="shared" si="34"/>
        <v>9096</v>
      </c>
      <c r="M221">
        <f t="shared" si="35"/>
        <v>2019</v>
      </c>
      <c r="N221" s="6" t="str">
        <f t="shared" si="29"/>
        <v>6/17</v>
      </c>
      <c r="O221" s="25">
        <f t="shared" si="30"/>
        <v>6</v>
      </c>
      <c r="P221">
        <f t="shared" si="31"/>
        <v>17</v>
      </c>
    </row>
    <row r="222" spans="1:16" x14ac:dyDescent="0.3">
      <c r="J222" t="str">
        <f t="shared" si="32"/>
        <v/>
      </c>
      <c r="K222" t="str">
        <f t="shared" si="33"/>
        <v/>
      </c>
      <c r="L222" t="str">
        <f t="shared" si="34"/>
        <v/>
      </c>
      <c r="M222" t="str">
        <f t="shared" si="35"/>
        <v/>
      </c>
      <c r="N222" s="6" t="str">
        <f t="shared" si="29"/>
        <v/>
      </c>
      <c r="O222" s="25" t="str">
        <f t="shared" si="30"/>
        <v/>
      </c>
      <c r="P222" t="e">
        <f t="shared" si="31"/>
        <v>#VALUE!</v>
      </c>
    </row>
    <row r="223" spans="1:16" x14ac:dyDescent="0.3">
      <c r="A223" t="s">
        <v>323</v>
      </c>
      <c r="B223" t="s">
        <v>139</v>
      </c>
      <c r="C223" t="s">
        <v>140</v>
      </c>
      <c r="D223" t="s">
        <v>324</v>
      </c>
      <c r="J223">
        <f t="shared" si="32"/>
        <v>112</v>
      </c>
      <c r="K223">
        <f t="shared" si="33"/>
        <v>90364</v>
      </c>
      <c r="L223">
        <f t="shared" si="34"/>
        <v>988</v>
      </c>
      <c r="M223">
        <f t="shared" si="35"/>
        <v>2019</v>
      </c>
      <c r="N223" s="6" t="str">
        <f t="shared" si="29"/>
        <v>6/1</v>
      </c>
      <c r="O223" s="25">
        <f t="shared" si="30"/>
        <v>6</v>
      </c>
      <c r="P223">
        <f t="shared" si="31"/>
        <v>1</v>
      </c>
    </row>
    <row r="224" spans="1:16" x14ac:dyDescent="0.3">
      <c r="J224" t="str">
        <f t="shared" si="32"/>
        <v/>
      </c>
      <c r="K224" t="str">
        <f t="shared" si="33"/>
        <v/>
      </c>
      <c r="L224" t="str">
        <f t="shared" si="34"/>
        <v/>
      </c>
      <c r="M224" t="str">
        <f t="shared" si="35"/>
        <v/>
      </c>
      <c r="N224" s="6" t="str">
        <f t="shared" si="29"/>
        <v/>
      </c>
      <c r="O224" s="25" t="str">
        <f t="shared" si="30"/>
        <v/>
      </c>
      <c r="P224" t="e">
        <f t="shared" si="31"/>
        <v>#VALUE!</v>
      </c>
    </row>
    <row r="225" spans="1:16" x14ac:dyDescent="0.3">
      <c r="A225" t="s">
        <v>325</v>
      </c>
      <c r="B225" t="s">
        <v>115</v>
      </c>
      <c r="C225" t="s">
        <v>183</v>
      </c>
      <c r="D225" t="s">
        <v>326</v>
      </c>
      <c r="J225">
        <f t="shared" si="32"/>
        <v>113</v>
      </c>
      <c r="K225">
        <f t="shared" si="33"/>
        <v>62286</v>
      </c>
      <c r="L225">
        <f t="shared" si="34"/>
        <v>2350</v>
      </c>
      <c r="M225">
        <f t="shared" si="35"/>
        <v>2019</v>
      </c>
      <c r="N225" s="6" t="str">
        <f t="shared" si="29"/>
        <v>6/6</v>
      </c>
      <c r="O225" s="25">
        <f t="shared" si="30"/>
        <v>6</v>
      </c>
      <c r="P225">
        <f t="shared" si="31"/>
        <v>6</v>
      </c>
    </row>
    <row r="226" spans="1:16" x14ac:dyDescent="0.3">
      <c r="J226" t="str">
        <f t="shared" si="32"/>
        <v/>
      </c>
      <c r="K226" t="str">
        <f t="shared" si="33"/>
        <v/>
      </c>
      <c r="L226" t="str">
        <f t="shared" si="34"/>
        <v/>
      </c>
      <c r="M226" t="str">
        <f t="shared" si="35"/>
        <v/>
      </c>
      <c r="N226" s="6" t="str">
        <f t="shared" si="29"/>
        <v/>
      </c>
      <c r="O226" s="25" t="str">
        <f t="shared" si="30"/>
        <v/>
      </c>
      <c r="P226" t="e">
        <f t="shared" si="31"/>
        <v>#VALUE!</v>
      </c>
    </row>
    <row r="227" spans="1:16" x14ac:dyDescent="0.3">
      <c r="A227" t="s">
        <v>327</v>
      </c>
      <c r="B227" t="s">
        <v>115</v>
      </c>
      <c r="C227" t="s">
        <v>116</v>
      </c>
      <c r="D227" t="s">
        <v>317</v>
      </c>
      <c r="J227">
        <f t="shared" si="32"/>
        <v>114</v>
      </c>
      <c r="K227">
        <f t="shared" si="33"/>
        <v>62286</v>
      </c>
      <c r="L227">
        <f t="shared" si="34"/>
        <v>9087</v>
      </c>
      <c r="M227">
        <f t="shared" si="35"/>
        <v>2019</v>
      </c>
      <c r="N227" s="6" t="str">
        <f t="shared" si="29"/>
        <v>6/24</v>
      </c>
      <c r="O227" s="25">
        <f t="shared" si="30"/>
        <v>6</v>
      </c>
      <c r="P227">
        <f t="shared" si="31"/>
        <v>24</v>
      </c>
    </row>
    <row r="228" spans="1:16" x14ac:dyDescent="0.3">
      <c r="J228" t="str">
        <f t="shared" si="32"/>
        <v/>
      </c>
      <c r="K228" t="str">
        <f t="shared" si="33"/>
        <v/>
      </c>
      <c r="L228" t="str">
        <f t="shared" si="34"/>
        <v/>
      </c>
      <c r="M228" t="str">
        <f t="shared" si="35"/>
        <v/>
      </c>
      <c r="N228" s="6" t="str">
        <f t="shared" si="29"/>
        <v/>
      </c>
      <c r="O228" s="25" t="str">
        <f t="shared" si="30"/>
        <v/>
      </c>
      <c r="P228" t="e">
        <f t="shared" si="31"/>
        <v>#VALUE!</v>
      </c>
    </row>
    <row r="229" spans="1:16" x14ac:dyDescent="0.3">
      <c r="A229" t="s">
        <v>328</v>
      </c>
      <c r="B229" t="s">
        <v>321</v>
      </c>
      <c r="C229" t="s">
        <v>116</v>
      </c>
      <c r="D229" t="s">
        <v>317</v>
      </c>
      <c r="J229">
        <f t="shared" si="32"/>
        <v>115</v>
      </c>
      <c r="K229">
        <f t="shared" si="33"/>
        <v>61673</v>
      </c>
      <c r="L229">
        <f t="shared" si="34"/>
        <v>9087</v>
      </c>
      <c r="M229">
        <f t="shared" si="35"/>
        <v>2019</v>
      </c>
      <c r="N229" s="6" t="str">
        <f t="shared" si="29"/>
        <v>6/24</v>
      </c>
      <c r="O229" s="25">
        <f t="shared" si="30"/>
        <v>6</v>
      </c>
      <c r="P229">
        <f t="shared" si="31"/>
        <v>24</v>
      </c>
    </row>
    <row r="230" spans="1:16" x14ac:dyDescent="0.3">
      <c r="J230" t="str">
        <f t="shared" si="32"/>
        <v/>
      </c>
      <c r="K230" t="str">
        <f t="shared" si="33"/>
        <v/>
      </c>
      <c r="L230" t="str">
        <f t="shared" si="34"/>
        <v/>
      </c>
      <c r="M230" t="str">
        <f t="shared" si="35"/>
        <v/>
      </c>
      <c r="N230" s="6" t="str">
        <f t="shared" si="29"/>
        <v/>
      </c>
      <c r="O230" s="25" t="str">
        <f t="shared" si="30"/>
        <v/>
      </c>
      <c r="P230" t="e">
        <f t="shared" si="31"/>
        <v>#VALUE!</v>
      </c>
    </row>
    <row r="231" spans="1:16" x14ac:dyDescent="0.3">
      <c r="A231" t="s">
        <v>329</v>
      </c>
      <c r="B231" t="s">
        <v>127</v>
      </c>
      <c r="C231" t="s">
        <v>128</v>
      </c>
      <c r="D231" t="s">
        <v>330</v>
      </c>
      <c r="J231">
        <f t="shared" si="32"/>
        <v>116</v>
      </c>
      <c r="K231">
        <f t="shared" si="33"/>
        <v>56365</v>
      </c>
      <c r="L231">
        <f t="shared" si="34"/>
        <v>2349</v>
      </c>
      <c r="M231">
        <f t="shared" si="35"/>
        <v>2019</v>
      </c>
      <c r="N231" s="6" t="str">
        <f t="shared" si="29"/>
        <v>6/29</v>
      </c>
      <c r="O231" s="25">
        <f t="shared" si="30"/>
        <v>6</v>
      </c>
      <c r="P231">
        <f t="shared" si="31"/>
        <v>29</v>
      </c>
    </row>
    <row r="232" spans="1:16" x14ac:dyDescent="0.3">
      <c r="J232" t="str">
        <f t="shared" si="32"/>
        <v/>
      </c>
      <c r="K232" t="str">
        <f t="shared" si="33"/>
        <v/>
      </c>
      <c r="L232" t="str">
        <f t="shared" si="34"/>
        <v/>
      </c>
      <c r="M232" t="str">
        <f t="shared" si="35"/>
        <v/>
      </c>
      <c r="N232" s="6" t="str">
        <f t="shared" si="29"/>
        <v/>
      </c>
      <c r="O232" s="25" t="str">
        <f t="shared" si="30"/>
        <v/>
      </c>
      <c r="P232" t="e">
        <f t="shared" si="31"/>
        <v>#VALUE!</v>
      </c>
    </row>
    <row r="233" spans="1:16" x14ac:dyDescent="0.3">
      <c r="A233" t="s">
        <v>331</v>
      </c>
      <c r="B233" t="s">
        <v>321</v>
      </c>
      <c r="C233" t="s">
        <v>124</v>
      </c>
      <c r="D233" t="s">
        <v>319</v>
      </c>
      <c r="J233">
        <f t="shared" si="32"/>
        <v>117</v>
      </c>
      <c r="K233">
        <f t="shared" si="33"/>
        <v>61673</v>
      </c>
      <c r="L233">
        <f t="shared" si="34"/>
        <v>9084</v>
      </c>
      <c r="M233">
        <f t="shared" si="35"/>
        <v>2019</v>
      </c>
      <c r="N233" s="6" t="str">
        <f t="shared" si="29"/>
        <v>6/5</v>
      </c>
      <c r="O233" s="25">
        <f t="shared" si="30"/>
        <v>6</v>
      </c>
      <c r="P233">
        <f t="shared" si="31"/>
        <v>5</v>
      </c>
    </row>
    <row r="234" spans="1:16" x14ac:dyDescent="0.3">
      <c r="J234" t="str">
        <f t="shared" si="32"/>
        <v/>
      </c>
      <c r="K234" t="str">
        <f t="shared" si="33"/>
        <v/>
      </c>
      <c r="L234" t="str">
        <f t="shared" si="34"/>
        <v/>
      </c>
      <c r="M234" t="str">
        <f t="shared" si="35"/>
        <v/>
      </c>
      <c r="N234" s="6" t="str">
        <f t="shared" si="29"/>
        <v/>
      </c>
      <c r="O234" s="25" t="str">
        <f t="shared" si="30"/>
        <v/>
      </c>
      <c r="P234" t="e">
        <f t="shared" si="31"/>
        <v>#VALUE!</v>
      </c>
    </row>
    <row r="235" spans="1:16" x14ac:dyDescent="0.3">
      <c r="A235" t="s">
        <v>332</v>
      </c>
      <c r="B235" t="s">
        <v>139</v>
      </c>
      <c r="C235" t="s">
        <v>131</v>
      </c>
      <c r="D235" t="s">
        <v>333</v>
      </c>
      <c r="J235">
        <f t="shared" si="32"/>
        <v>118</v>
      </c>
      <c r="K235">
        <f t="shared" si="33"/>
        <v>90364</v>
      </c>
      <c r="L235">
        <f t="shared" si="34"/>
        <v>504</v>
      </c>
      <c r="M235">
        <f t="shared" si="35"/>
        <v>2019</v>
      </c>
      <c r="N235" s="6" t="str">
        <f t="shared" si="29"/>
        <v>6/8</v>
      </c>
      <c r="O235" s="25">
        <f t="shared" si="30"/>
        <v>6</v>
      </c>
      <c r="P235">
        <f t="shared" si="31"/>
        <v>8</v>
      </c>
    </row>
    <row r="236" spans="1:16" x14ac:dyDescent="0.3">
      <c r="J236" t="str">
        <f t="shared" si="32"/>
        <v/>
      </c>
      <c r="K236" t="str">
        <f t="shared" si="33"/>
        <v/>
      </c>
      <c r="L236" t="str">
        <f t="shared" si="34"/>
        <v/>
      </c>
      <c r="M236" t="str">
        <f t="shared" si="35"/>
        <v/>
      </c>
      <c r="N236" s="6" t="str">
        <f t="shared" si="29"/>
        <v/>
      </c>
      <c r="O236" s="25" t="str">
        <f t="shared" si="30"/>
        <v/>
      </c>
      <c r="P236" t="e">
        <f t="shared" si="31"/>
        <v>#VALUE!</v>
      </c>
    </row>
    <row r="237" spans="1:16" x14ac:dyDescent="0.3">
      <c r="A237" t="s">
        <v>334</v>
      </c>
      <c r="B237" t="s">
        <v>153</v>
      </c>
      <c r="C237" t="s">
        <v>140</v>
      </c>
      <c r="D237" t="s">
        <v>335</v>
      </c>
      <c r="J237">
        <f t="shared" si="32"/>
        <v>119</v>
      </c>
      <c r="K237">
        <f t="shared" si="33"/>
        <v>98663</v>
      </c>
      <c r="L237">
        <f t="shared" si="34"/>
        <v>988</v>
      </c>
      <c r="M237">
        <f t="shared" si="35"/>
        <v>2019</v>
      </c>
      <c r="N237" s="6" t="str">
        <f t="shared" si="29"/>
        <v>6/30</v>
      </c>
      <c r="O237" s="25">
        <f t="shared" si="30"/>
        <v>6</v>
      </c>
      <c r="P237">
        <f t="shared" si="31"/>
        <v>30</v>
      </c>
    </row>
    <row r="238" spans="1:16" x14ac:dyDescent="0.3">
      <c r="J238" t="str">
        <f t="shared" si="32"/>
        <v/>
      </c>
      <c r="K238" t="str">
        <f t="shared" si="33"/>
        <v/>
      </c>
      <c r="L238" t="str">
        <f t="shared" si="34"/>
        <v/>
      </c>
      <c r="M238" t="str">
        <f t="shared" si="35"/>
        <v/>
      </c>
      <c r="N238" s="6" t="str">
        <f t="shared" si="29"/>
        <v/>
      </c>
      <c r="O238" s="25" t="str">
        <f t="shared" si="30"/>
        <v/>
      </c>
      <c r="P238" t="e">
        <f t="shared" si="31"/>
        <v>#VALUE!</v>
      </c>
    </row>
    <row r="239" spans="1:16" x14ac:dyDescent="0.3">
      <c r="A239" t="s">
        <v>336</v>
      </c>
      <c r="B239" t="s">
        <v>119</v>
      </c>
      <c r="C239" t="s">
        <v>131</v>
      </c>
      <c r="D239" t="s">
        <v>337</v>
      </c>
      <c r="J239">
        <f t="shared" si="32"/>
        <v>120</v>
      </c>
      <c r="K239">
        <f t="shared" si="33"/>
        <v>27697</v>
      </c>
      <c r="L239">
        <f t="shared" si="34"/>
        <v>504</v>
      </c>
      <c r="M239">
        <f t="shared" si="35"/>
        <v>2019</v>
      </c>
      <c r="N239" s="6" t="str">
        <f t="shared" si="29"/>
        <v>6/25</v>
      </c>
      <c r="O239" s="25">
        <f t="shared" si="30"/>
        <v>6</v>
      </c>
      <c r="P239">
        <f t="shared" si="31"/>
        <v>25</v>
      </c>
    </row>
    <row r="240" spans="1:16" x14ac:dyDescent="0.3">
      <c r="J240" t="str">
        <f t="shared" si="32"/>
        <v/>
      </c>
      <c r="K240" t="str">
        <f t="shared" si="33"/>
        <v/>
      </c>
      <c r="L240" t="str">
        <f t="shared" si="34"/>
        <v/>
      </c>
      <c r="M240" t="str">
        <f t="shared" si="35"/>
        <v/>
      </c>
      <c r="N240" s="6" t="str">
        <f t="shared" si="29"/>
        <v/>
      </c>
      <c r="O240" s="25" t="str">
        <f t="shared" si="30"/>
        <v/>
      </c>
      <c r="P240" t="e">
        <f t="shared" si="31"/>
        <v>#VALUE!</v>
      </c>
    </row>
    <row r="241" spans="1:16" x14ac:dyDescent="0.3">
      <c r="A241" t="s">
        <v>338</v>
      </c>
      <c r="B241" t="s">
        <v>115</v>
      </c>
      <c r="C241" t="s">
        <v>124</v>
      </c>
      <c r="D241" t="s">
        <v>339</v>
      </c>
      <c r="J241">
        <f t="shared" si="32"/>
        <v>121</v>
      </c>
      <c r="K241">
        <f t="shared" si="33"/>
        <v>62286</v>
      </c>
      <c r="L241">
        <f t="shared" si="34"/>
        <v>9084</v>
      </c>
      <c r="M241">
        <f t="shared" si="35"/>
        <v>2019</v>
      </c>
      <c r="N241" s="6" t="str">
        <f t="shared" si="29"/>
        <v>6/11</v>
      </c>
      <c r="O241" s="25">
        <f t="shared" si="30"/>
        <v>6</v>
      </c>
      <c r="P241">
        <f t="shared" si="31"/>
        <v>11</v>
      </c>
    </row>
    <row r="242" spans="1:16" x14ac:dyDescent="0.3">
      <c r="J242" t="str">
        <f t="shared" si="32"/>
        <v/>
      </c>
      <c r="K242" t="str">
        <f t="shared" si="33"/>
        <v/>
      </c>
      <c r="L242" t="str">
        <f t="shared" si="34"/>
        <v/>
      </c>
      <c r="M242" t="str">
        <f t="shared" si="35"/>
        <v/>
      </c>
      <c r="N242" s="6" t="str">
        <f t="shared" si="29"/>
        <v/>
      </c>
      <c r="O242" s="25" t="str">
        <f t="shared" si="30"/>
        <v/>
      </c>
      <c r="P242" t="e">
        <f t="shared" si="31"/>
        <v>#VALUE!</v>
      </c>
    </row>
    <row r="243" spans="1:16" x14ac:dyDescent="0.3">
      <c r="A243" t="s">
        <v>340</v>
      </c>
      <c r="B243" t="s">
        <v>115</v>
      </c>
      <c r="C243" t="s">
        <v>120</v>
      </c>
      <c r="D243" t="s">
        <v>341</v>
      </c>
      <c r="J243">
        <f t="shared" si="32"/>
        <v>122</v>
      </c>
      <c r="K243">
        <f t="shared" si="33"/>
        <v>62286</v>
      </c>
      <c r="L243">
        <f t="shared" si="34"/>
        <v>503</v>
      </c>
      <c r="M243">
        <f t="shared" si="35"/>
        <v>2019</v>
      </c>
      <c r="N243" s="6" t="str">
        <f t="shared" si="29"/>
        <v>6/18</v>
      </c>
      <c r="O243" s="25">
        <f t="shared" si="30"/>
        <v>6</v>
      </c>
      <c r="P243">
        <f t="shared" si="31"/>
        <v>18</v>
      </c>
    </row>
    <row r="244" spans="1:16" x14ac:dyDescent="0.3">
      <c r="J244" t="str">
        <f t="shared" si="32"/>
        <v/>
      </c>
      <c r="K244" t="str">
        <f t="shared" si="33"/>
        <v/>
      </c>
      <c r="L244" t="str">
        <f t="shared" si="34"/>
        <v/>
      </c>
      <c r="M244" t="str">
        <f t="shared" si="35"/>
        <v/>
      </c>
      <c r="N244" s="6" t="str">
        <f t="shared" si="29"/>
        <v/>
      </c>
      <c r="O244" s="25" t="str">
        <f t="shared" si="30"/>
        <v/>
      </c>
      <c r="P244" t="e">
        <f t="shared" si="31"/>
        <v>#VALUE!</v>
      </c>
    </row>
    <row r="245" spans="1:16" x14ac:dyDescent="0.3">
      <c r="A245" t="s">
        <v>342</v>
      </c>
      <c r="B245" t="s">
        <v>115</v>
      </c>
      <c r="C245" t="s">
        <v>128</v>
      </c>
      <c r="D245" t="s">
        <v>341</v>
      </c>
      <c r="J245">
        <f t="shared" si="32"/>
        <v>123</v>
      </c>
      <c r="K245">
        <f t="shared" si="33"/>
        <v>62286</v>
      </c>
      <c r="L245">
        <f t="shared" si="34"/>
        <v>2349</v>
      </c>
      <c r="M245">
        <f t="shared" si="35"/>
        <v>2019</v>
      </c>
      <c r="N245" s="6" t="str">
        <f t="shared" si="29"/>
        <v>6/18</v>
      </c>
      <c r="O245" s="25">
        <f t="shared" si="30"/>
        <v>6</v>
      </c>
      <c r="P245">
        <f t="shared" si="31"/>
        <v>18</v>
      </c>
    </row>
    <row r="246" spans="1:16" x14ac:dyDescent="0.3">
      <c r="J246" t="str">
        <f t="shared" si="32"/>
        <v/>
      </c>
      <c r="K246" t="str">
        <f t="shared" si="33"/>
        <v/>
      </c>
      <c r="L246" t="str">
        <f t="shared" si="34"/>
        <v/>
      </c>
      <c r="M246" t="str">
        <f t="shared" si="35"/>
        <v/>
      </c>
      <c r="N246" s="6" t="str">
        <f t="shared" si="29"/>
        <v/>
      </c>
      <c r="O246" s="25" t="str">
        <f t="shared" si="30"/>
        <v/>
      </c>
      <c r="P246" t="e">
        <f t="shared" si="31"/>
        <v>#VALUE!</v>
      </c>
    </row>
    <row r="247" spans="1:16" x14ac:dyDescent="0.3">
      <c r="A247" t="s">
        <v>343</v>
      </c>
      <c r="B247" t="s">
        <v>127</v>
      </c>
      <c r="C247" t="s">
        <v>140</v>
      </c>
      <c r="D247" t="s">
        <v>339</v>
      </c>
      <c r="J247">
        <f t="shared" si="32"/>
        <v>124</v>
      </c>
      <c r="K247">
        <f t="shared" si="33"/>
        <v>56365</v>
      </c>
      <c r="L247">
        <f t="shared" si="34"/>
        <v>988</v>
      </c>
      <c r="M247">
        <f t="shared" si="35"/>
        <v>2019</v>
      </c>
      <c r="N247" s="6" t="str">
        <f t="shared" si="29"/>
        <v>6/11</v>
      </c>
      <c r="O247" s="25">
        <f t="shared" si="30"/>
        <v>6</v>
      </c>
      <c r="P247">
        <f t="shared" si="31"/>
        <v>11</v>
      </c>
    </row>
    <row r="248" spans="1:16" x14ac:dyDescent="0.3">
      <c r="J248" t="str">
        <f t="shared" si="32"/>
        <v/>
      </c>
      <c r="K248" t="str">
        <f t="shared" si="33"/>
        <v/>
      </c>
      <c r="L248" t="str">
        <f t="shared" si="34"/>
        <v/>
      </c>
      <c r="M248" t="str">
        <f t="shared" si="35"/>
        <v/>
      </c>
      <c r="N248" s="6" t="str">
        <f t="shared" si="29"/>
        <v/>
      </c>
      <c r="O248" s="25" t="str">
        <f t="shared" si="30"/>
        <v/>
      </c>
      <c r="P248" t="e">
        <f t="shared" si="31"/>
        <v>#VALUE!</v>
      </c>
    </row>
    <row r="249" spans="1:16" x14ac:dyDescent="0.3">
      <c r="A249" t="s">
        <v>344</v>
      </c>
      <c r="B249" t="s">
        <v>119</v>
      </c>
      <c r="C249" t="s">
        <v>120</v>
      </c>
      <c r="D249" t="s">
        <v>345</v>
      </c>
      <c r="J249">
        <f t="shared" si="32"/>
        <v>125</v>
      </c>
      <c r="K249">
        <f t="shared" si="33"/>
        <v>27697</v>
      </c>
      <c r="L249">
        <f t="shared" si="34"/>
        <v>503</v>
      </c>
      <c r="M249">
        <f t="shared" si="35"/>
        <v>2019</v>
      </c>
      <c r="N249" s="6" t="str">
        <f t="shared" si="29"/>
        <v>6/4</v>
      </c>
      <c r="O249" s="25">
        <f t="shared" si="30"/>
        <v>6</v>
      </c>
      <c r="P249">
        <f t="shared" si="31"/>
        <v>4</v>
      </c>
    </row>
    <row r="250" spans="1:16" x14ac:dyDescent="0.3">
      <c r="J250" t="str">
        <f t="shared" si="32"/>
        <v/>
      </c>
      <c r="K250" t="str">
        <f t="shared" si="33"/>
        <v/>
      </c>
      <c r="L250" t="str">
        <f t="shared" si="34"/>
        <v/>
      </c>
      <c r="M250" t="str">
        <f t="shared" si="35"/>
        <v/>
      </c>
      <c r="N250" s="6" t="str">
        <f t="shared" si="29"/>
        <v/>
      </c>
      <c r="O250" s="25" t="str">
        <f t="shared" si="30"/>
        <v/>
      </c>
      <c r="P250" t="e">
        <f t="shared" si="31"/>
        <v>#VALUE!</v>
      </c>
    </row>
    <row r="251" spans="1:16" x14ac:dyDescent="0.3">
      <c r="A251" t="s">
        <v>346</v>
      </c>
      <c r="B251" t="s">
        <v>127</v>
      </c>
      <c r="C251" t="s">
        <v>131</v>
      </c>
      <c r="D251" t="s">
        <v>347</v>
      </c>
      <c r="J251">
        <f t="shared" si="32"/>
        <v>126</v>
      </c>
      <c r="K251">
        <f t="shared" si="33"/>
        <v>56365</v>
      </c>
      <c r="L251">
        <f t="shared" si="34"/>
        <v>504</v>
      </c>
      <c r="M251">
        <f t="shared" si="35"/>
        <v>2019</v>
      </c>
      <c r="N251" s="6" t="str">
        <f t="shared" si="29"/>
        <v>6/21</v>
      </c>
      <c r="O251" s="25">
        <f t="shared" si="30"/>
        <v>6</v>
      </c>
      <c r="P251">
        <f t="shared" si="31"/>
        <v>21</v>
      </c>
    </row>
    <row r="252" spans="1:16" x14ac:dyDescent="0.3">
      <c r="J252" t="str">
        <f t="shared" si="32"/>
        <v/>
      </c>
      <c r="K252" t="str">
        <f t="shared" si="33"/>
        <v/>
      </c>
      <c r="L252" t="str">
        <f t="shared" si="34"/>
        <v/>
      </c>
      <c r="M252" t="str">
        <f t="shared" si="35"/>
        <v/>
      </c>
      <c r="N252" s="6" t="str">
        <f t="shared" si="29"/>
        <v/>
      </c>
      <c r="O252" s="25" t="str">
        <f t="shared" si="30"/>
        <v/>
      </c>
      <c r="P252" t="e">
        <f t="shared" si="31"/>
        <v>#VALUE!</v>
      </c>
    </row>
    <row r="253" spans="1:16" x14ac:dyDescent="0.3">
      <c r="A253" t="s">
        <v>348</v>
      </c>
      <c r="B253" t="s">
        <v>115</v>
      </c>
      <c r="C253" t="s">
        <v>162</v>
      </c>
      <c r="D253" t="s">
        <v>335</v>
      </c>
      <c r="J253">
        <f t="shared" si="32"/>
        <v>127</v>
      </c>
      <c r="K253">
        <f t="shared" si="33"/>
        <v>62286</v>
      </c>
      <c r="L253">
        <f t="shared" si="34"/>
        <v>9096</v>
      </c>
      <c r="M253">
        <f t="shared" si="35"/>
        <v>2019</v>
      </c>
      <c r="N253" s="6" t="str">
        <f t="shared" si="29"/>
        <v>6/30</v>
      </c>
      <c r="O253" s="25">
        <f t="shared" si="30"/>
        <v>6</v>
      </c>
      <c r="P253">
        <f t="shared" si="31"/>
        <v>30</v>
      </c>
    </row>
    <row r="254" spans="1:16" x14ac:dyDescent="0.3">
      <c r="J254" t="str">
        <f t="shared" si="32"/>
        <v/>
      </c>
      <c r="K254" t="str">
        <f t="shared" si="33"/>
        <v/>
      </c>
      <c r="L254" t="str">
        <f t="shared" si="34"/>
        <v/>
      </c>
      <c r="M254" t="str">
        <f t="shared" si="35"/>
        <v/>
      </c>
      <c r="N254" s="6" t="str">
        <f t="shared" si="29"/>
        <v/>
      </c>
      <c r="O254" s="25" t="str">
        <f t="shared" si="30"/>
        <v/>
      </c>
      <c r="P254" t="e">
        <f t="shared" si="31"/>
        <v>#VALUE!</v>
      </c>
    </row>
    <row r="255" spans="1:16" x14ac:dyDescent="0.3">
      <c r="A255" t="s">
        <v>349</v>
      </c>
      <c r="B255" t="s">
        <v>139</v>
      </c>
      <c r="C255" t="s">
        <v>128</v>
      </c>
      <c r="D255" t="s">
        <v>341</v>
      </c>
      <c r="J255">
        <f t="shared" si="32"/>
        <v>128</v>
      </c>
      <c r="K255">
        <f t="shared" si="33"/>
        <v>90364</v>
      </c>
      <c r="L255">
        <f t="shared" si="34"/>
        <v>2349</v>
      </c>
      <c r="M255">
        <f t="shared" si="35"/>
        <v>2019</v>
      </c>
      <c r="N255" s="6" t="str">
        <f t="shared" si="29"/>
        <v>6/18</v>
      </c>
      <c r="O255" s="25">
        <f t="shared" si="30"/>
        <v>6</v>
      </c>
      <c r="P255">
        <f t="shared" si="31"/>
        <v>18</v>
      </c>
    </row>
    <row r="256" spans="1:16" x14ac:dyDescent="0.3">
      <c r="J256" t="str">
        <f t="shared" si="32"/>
        <v/>
      </c>
      <c r="K256" t="str">
        <f t="shared" si="33"/>
        <v/>
      </c>
      <c r="L256" t="str">
        <f t="shared" si="34"/>
        <v/>
      </c>
      <c r="M256" t="str">
        <f t="shared" si="35"/>
        <v/>
      </c>
      <c r="N256" s="6" t="str">
        <f t="shared" si="29"/>
        <v/>
      </c>
      <c r="O256" s="25" t="str">
        <f t="shared" si="30"/>
        <v/>
      </c>
      <c r="P256" t="e">
        <f t="shared" si="31"/>
        <v>#VALUE!</v>
      </c>
    </row>
    <row r="257" spans="1:16" x14ac:dyDescent="0.3">
      <c r="A257" t="s">
        <v>350</v>
      </c>
      <c r="B257" t="s">
        <v>171</v>
      </c>
      <c r="C257" t="s">
        <v>128</v>
      </c>
      <c r="D257" t="s">
        <v>326</v>
      </c>
      <c r="J257">
        <f t="shared" si="32"/>
        <v>129</v>
      </c>
      <c r="K257">
        <f t="shared" si="33"/>
        <v>57543</v>
      </c>
      <c r="L257">
        <f t="shared" si="34"/>
        <v>2349</v>
      </c>
      <c r="M257">
        <f t="shared" si="35"/>
        <v>2019</v>
      </c>
      <c r="N257" s="6" t="str">
        <f t="shared" si="29"/>
        <v>6/6</v>
      </c>
      <c r="O257" s="25">
        <f t="shared" si="30"/>
        <v>6</v>
      </c>
      <c r="P257">
        <f t="shared" si="31"/>
        <v>6</v>
      </c>
    </row>
    <row r="258" spans="1:16" x14ac:dyDescent="0.3">
      <c r="J258" t="str">
        <f t="shared" si="32"/>
        <v/>
      </c>
      <c r="K258" t="str">
        <f t="shared" si="33"/>
        <v/>
      </c>
      <c r="L258" t="str">
        <f t="shared" si="34"/>
        <v/>
      </c>
      <c r="M258" t="str">
        <f t="shared" si="35"/>
        <v/>
      </c>
      <c r="N258" s="6" t="str">
        <f t="shared" ref="N258:N321" si="36">IFERROR(RIGHT(TRIM(RIGHT(D258,LEN(D258)-SEARCH(": ",D258))),LEN(TRIM(RIGHT(D258,LEN(D258)-SEARCH(": ",D258))))-5),"")</f>
        <v/>
      </c>
      <c r="O258" s="25" t="str">
        <f t="shared" ref="O258:O321" si="37">IFERROR(LEFT(N258,SEARCH("/",N258)-1)*1,"")</f>
        <v/>
      </c>
      <c r="P258" t="e">
        <f t="shared" ref="P258:P321" si="38">IFERROR(RIGHT(D258,2)*1,RIGHT(D258,1)*1)</f>
        <v>#VALUE!</v>
      </c>
    </row>
    <row r="259" spans="1:16" x14ac:dyDescent="0.3">
      <c r="A259" t="s">
        <v>351</v>
      </c>
      <c r="B259" t="s">
        <v>139</v>
      </c>
      <c r="C259" t="s">
        <v>120</v>
      </c>
      <c r="D259" t="s">
        <v>347</v>
      </c>
      <c r="J259">
        <f t="shared" si="32"/>
        <v>130</v>
      </c>
      <c r="K259">
        <f t="shared" si="33"/>
        <v>90364</v>
      </c>
      <c r="L259">
        <f t="shared" si="34"/>
        <v>503</v>
      </c>
      <c r="M259">
        <f t="shared" si="35"/>
        <v>2019</v>
      </c>
      <c r="N259" s="6" t="str">
        <f t="shared" si="36"/>
        <v>6/21</v>
      </c>
      <c r="O259" s="25">
        <f t="shared" si="37"/>
        <v>6</v>
      </c>
      <c r="P259">
        <f t="shared" si="38"/>
        <v>21</v>
      </c>
    </row>
    <row r="260" spans="1:16" x14ac:dyDescent="0.3">
      <c r="J260" t="str">
        <f t="shared" ref="J260:J323" si="39">IFERROR(RIGHT(A260,LEN(A260)-SEARCH(": ",A260))*1,"")</f>
        <v/>
      </c>
      <c r="K260" t="str">
        <f t="shared" ref="K260:K323" si="40">IFERROR(RIGHT(B260,LEN(B260)-SEARCH(": ",B260))*1,"")</f>
        <v/>
      </c>
      <c r="L260" t="str">
        <f t="shared" ref="L260:L323" si="41">IFERROR(RIGHT(C260,LEN(C260)-SEARCH(": ",C260))*1,"")</f>
        <v/>
      </c>
      <c r="M260" t="str">
        <f t="shared" ref="M260:M323" si="42">IFERROR(LEFT(RIGHT(D260,LEN(D260)-SEARCH(": ",D260)),5)*1,"")</f>
        <v/>
      </c>
      <c r="N260" s="6" t="str">
        <f t="shared" si="36"/>
        <v/>
      </c>
      <c r="O260" s="25" t="str">
        <f t="shared" si="37"/>
        <v/>
      </c>
      <c r="P260" t="e">
        <f t="shared" si="38"/>
        <v>#VALUE!</v>
      </c>
    </row>
    <row r="261" spans="1:16" x14ac:dyDescent="0.3">
      <c r="A261" t="s">
        <v>352</v>
      </c>
      <c r="B261" t="s">
        <v>153</v>
      </c>
      <c r="C261" t="s">
        <v>124</v>
      </c>
      <c r="D261" t="s">
        <v>335</v>
      </c>
      <c r="J261">
        <f t="shared" si="39"/>
        <v>131</v>
      </c>
      <c r="K261">
        <f t="shared" si="40"/>
        <v>98663</v>
      </c>
      <c r="L261">
        <f t="shared" si="41"/>
        <v>9084</v>
      </c>
      <c r="M261">
        <f t="shared" si="42"/>
        <v>2019</v>
      </c>
      <c r="N261" s="6" t="str">
        <f t="shared" si="36"/>
        <v>6/30</v>
      </c>
      <c r="O261" s="25">
        <f t="shared" si="37"/>
        <v>6</v>
      </c>
      <c r="P261">
        <f t="shared" si="38"/>
        <v>30</v>
      </c>
    </row>
    <row r="262" spans="1:16" x14ac:dyDescent="0.3">
      <c r="J262" t="str">
        <f t="shared" si="39"/>
        <v/>
      </c>
      <c r="K262" t="str">
        <f t="shared" si="40"/>
        <v/>
      </c>
      <c r="L262" t="str">
        <f t="shared" si="41"/>
        <v/>
      </c>
      <c r="M262" t="str">
        <f t="shared" si="42"/>
        <v/>
      </c>
      <c r="N262" s="6" t="str">
        <f t="shared" si="36"/>
        <v/>
      </c>
      <c r="O262" s="25" t="str">
        <f t="shared" si="37"/>
        <v/>
      </c>
      <c r="P262" t="e">
        <f t="shared" si="38"/>
        <v>#VALUE!</v>
      </c>
    </row>
    <row r="263" spans="1:16" x14ac:dyDescent="0.3">
      <c r="A263" t="s">
        <v>353</v>
      </c>
      <c r="B263" t="s">
        <v>153</v>
      </c>
      <c r="C263" t="s">
        <v>162</v>
      </c>
      <c r="D263" t="s">
        <v>354</v>
      </c>
      <c r="J263">
        <f t="shared" si="39"/>
        <v>132</v>
      </c>
      <c r="K263">
        <f t="shared" si="40"/>
        <v>98663</v>
      </c>
      <c r="L263">
        <f t="shared" si="41"/>
        <v>9096</v>
      </c>
      <c r="M263">
        <f t="shared" si="42"/>
        <v>2019</v>
      </c>
      <c r="N263" s="6" t="str">
        <f t="shared" si="36"/>
        <v>6/2</v>
      </c>
      <c r="O263" s="25">
        <f t="shared" si="37"/>
        <v>6</v>
      </c>
      <c r="P263">
        <f t="shared" si="38"/>
        <v>2</v>
      </c>
    </row>
    <row r="264" spans="1:16" x14ac:dyDescent="0.3">
      <c r="J264" t="str">
        <f t="shared" si="39"/>
        <v/>
      </c>
      <c r="K264" t="str">
        <f t="shared" si="40"/>
        <v/>
      </c>
      <c r="L264" t="str">
        <f t="shared" si="41"/>
        <v/>
      </c>
      <c r="M264" t="str">
        <f t="shared" si="42"/>
        <v/>
      </c>
      <c r="N264" s="6" t="str">
        <f t="shared" si="36"/>
        <v/>
      </c>
      <c r="O264" s="25" t="str">
        <f t="shared" si="37"/>
        <v/>
      </c>
      <c r="P264" t="e">
        <f t="shared" si="38"/>
        <v>#VALUE!</v>
      </c>
    </row>
    <row r="265" spans="1:16" x14ac:dyDescent="0.3">
      <c r="A265" t="s">
        <v>355</v>
      </c>
      <c r="B265" t="s">
        <v>115</v>
      </c>
      <c r="C265" t="s">
        <v>128</v>
      </c>
      <c r="D265" t="s">
        <v>356</v>
      </c>
      <c r="J265">
        <f t="shared" si="39"/>
        <v>133</v>
      </c>
      <c r="K265">
        <f t="shared" si="40"/>
        <v>62286</v>
      </c>
      <c r="L265">
        <f t="shared" si="41"/>
        <v>2349</v>
      </c>
      <c r="M265">
        <f t="shared" si="42"/>
        <v>2019</v>
      </c>
      <c r="N265" s="6" t="str">
        <f t="shared" si="36"/>
        <v>7/24</v>
      </c>
      <c r="O265" s="25">
        <f t="shared" si="37"/>
        <v>7</v>
      </c>
      <c r="P265">
        <f t="shared" si="38"/>
        <v>24</v>
      </c>
    </row>
    <row r="266" spans="1:16" x14ac:dyDescent="0.3">
      <c r="J266" t="str">
        <f t="shared" si="39"/>
        <v/>
      </c>
      <c r="K266" t="str">
        <f t="shared" si="40"/>
        <v/>
      </c>
      <c r="L266" t="str">
        <f t="shared" si="41"/>
        <v/>
      </c>
      <c r="M266" t="str">
        <f t="shared" si="42"/>
        <v/>
      </c>
      <c r="N266" s="6" t="str">
        <f t="shared" si="36"/>
        <v/>
      </c>
      <c r="O266" s="25" t="str">
        <f t="shared" si="37"/>
        <v/>
      </c>
      <c r="P266" t="e">
        <f t="shared" si="38"/>
        <v>#VALUE!</v>
      </c>
    </row>
    <row r="267" spans="1:16" x14ac:dyDescent="0.3">
      <c r="A267" t="s">
        <v>357</v>
      </c>
      <c r="B267" t="s">
        <v>127</v>
      </c>
      <c r="C267" t="s">
        <v>148</v>
      </c>
      <c r="D267" t="s">
        <v>358</v>
      </c>
      <c r="J267">
        <f t="shared" si="39"/>
        <v>134</v>
      </c>
      <c r="K267">
        <f t="shared" si="40"/>
        <v>56365</v>
      </c>
      <c r="L267">
        <f t="shared" si="41"/>
        <v>1164</v>
      </c>
      <c r="M267">
        <f t="shared" si="42"/>
        <v>2019</v>
      </c>
      <c r="N267" s="6" t="str">
        <f t="shared" si="36"/>
        <v>7/19</v>
      </c>
      <c r="O267" s="25">
        <f t="shared" si="37"/>
        <v>7</v>
      </c>
      <c r="P267">
        <f t="shared" si="38"/>
        <v>19</v>
      </c>
    </row>
    <row r="268" spans="1:16" x14ac:dyDescent="0.3">
      <c r="J268" t="str">
        <f t="shared" si="39"/>
        <v/>
      </c>
      <c r="K268" t="str">
        <f t="shared" si="40"/>
        <v/>
      </c>
      <c r="L268" t="str">
        <f t="shared" si="41"/>
        <v/>
      </c>
      <c r="M268" t="str">
        <f t="shared" si="42"/>
        <v/>
      </c>
      <c r="N268" s="6" t="str">
        <f t="shared" si="36"/>
        <v/>
      </c>
      <c r="O268" s="25" t="str">
        <f t="shared" si="37"/>
        <v/>
      </c>
      <c r="P268" t="e">
        <f t="shared" si="38"/>
        <v>#VALUE!</v>
      </c>
    </row>
    <row r="269" spans="1:16" x14ac:dyDescent="0.3">
      <c r="A269" t="s">
        <v>359</v>
      </c>
      <c r="B269" t="s">
        <v>115</v>
      </c>
      <c r="C269" t="s">
        <v>124</v>
      </c>
      <c r="D269" t="s">
        <v>360</v>
      </c>
      <c r="J269">
        <f t="shared" si="39"/>
        <v>135</v>
      </c>
      <c r="K269">
        <f t="shared" si="40"/>
        <v>62286</v>
      </c>
      <c r="L269">
        <f t="shared" si="41"/>
        <v>9084</v>
      </c>
      <c r="M269">
        <f t="shared" si="42"/>
        <v>2019</v>
      </c>
      <c r="N269" s="6" t="str">
        <f t="shared" si="36"/>
        <v>7/13</v>
      </c>
      <c r="O269" s="25">
        <f t="shared" si="37"/>
        <v>7</v>
      </c>
      <c r="P269">
        <f t="shared" si="38"/>
        <v>13</v>
      </c>
    </row>
    <row r="270" spans="1:16" x14ac:dyDescent="0.3">
      <c r="J270" t="str">
        <f t="shared" si="39"/>
        <v/>
      </c>
      <c r="K270" t="str">
        <f t="shared" si="40"/>
        <v/>
      </c>
      <c r="L270" t="str">
        <f t="shared" si="41"/>
        <v/>
      </c>
      <c r="M270" t="str">
        <f t="shared" si="42"/>
        <v/>
      </c>
      <c r="N270" s="6" t="str">
        <f t="shared" si="36"/>
        <v/>
      </c>
      <c r="O270" s="25" t="str">
        <f t="shared" si="37"/>
        <v/>
      </c>
      <c r="P270" t="e">
        <f t="shared" si="38"/>
        <v>#VALUE!</v>
      </c>
    </row>
    <row r="271" spans="1:16" x14ac:dyDescent="0.3">
      <c r="A271" t="s">
        <v>361</v>
      </c>
      <c r="B271" t="s">
        <v>153</v>
      </c>
      <c r="C271" t="s">
        <v>140</v>
      </c>
      <c r="D271" t="s">
        <v>362</v>
      </c>
      <c r="J271">
        <f t="shared" si="39"/>
        <v>136</v>
      </c>
      <c r="K271">
        <f t="shared" si="40"/>
        <v>98663</v>
      </c>
      <c r="L271">
        <f t="shared" si="41"/>
        <v>988</v>
      </c>
      <c r="M271">
        <f t="shared" si="42"/>
        <v>2019</v>
      </c>
      <c r="N271" s="6" t="str">
        <f t="shared" si="36"/>
        <v>7/28</v>
      </c>
      <c r="O271" s="25">
        <f t="shared" si="37"/>
        <v>7</v>
      </c>
      <c r="P271">
        <f t="shared" si="38"/>
        <v>28</v>
      </c>
    </row>
    <row r="272" spans="1:16" x14ac:dyDescent="0.3">
      <c r="J272" t="str">
        <f t="shared" si="39"/>
        <v/>
      </c>
      <c r="K272" t="str">
        <f t="shared" si="40"/>
        <v/>
      </c>
      <c r="L272" t="str">
        <f t="shared" si="41"/>
        <v/>
      </c>
      <c r="M272" t="str">
        <f t="shared" si="42"/>
        <v/>
      </c>
      <c r="N272" s="6" t="str">
        <f t="shared" si="36"/>
        <v/>
      </c>
      <c r="O272" s="25" t="str">
        <f t="shared" si="37"/>
        <v/>
      </c>
      <c r="P272" t="e">
        <f t="shared" si="38"/>
        <v>#VALUE!</v>
      </c>
    </row>
    <row r="273" spans="1:16" x14ac:dyDescent="0.3">
      <c r="A273" t="s">
        <v>363</v>
      </c>
      <c r="B273" t="s">
        <v>119</v>
      </c>
      <c r="C273" t="s">
        <v>131</v>
      </c>
      <c r="D273" t="s">
        <v>364</v>
      </c>
      <c r="J273">
        <f t="shared" si="39"/>
        <v>137</v>
      </c>
      <c r="K273">
        <f t="shared" si="40"/>
        <v>27697</v>
      </c>
      <c r="L273">
        <f t="shared" si="41"/>
        <v>504</v>
      </c>
      <c r="M273">
        <f t="shared" si="42"/>
        <v>2019</v>
      </c>
      <c r="N273" s="6" t="str">
        <f t="shared" si="36"/>
        <v>7/15</v>
      </c>
      <c r="O273" s="25">
        <f t="shared" si="37"/>
        <v>7</v>
      </c>
      <c r="P273">
        <f t="shared" si="38"/>
        <v>15</v>
      </c>
    </row>
    <row r="274" spans="1:16" x14ac:dyDescent="0.3">
      <c r="J274" t="str">
        <f t="shared" si="39"/>
        <v/>
      </c>
      <c r="K274" t="str">
        <f t="shared" si="40"/>
        <v/>
      </c>
      <c r="L274" t="str">
        <f t="shared" si="41"/>
        <v/>
      </c>
      <c r="M274" t="str">
        <f t="shared" si="42"/>
        <v/>
      </c>
      <c r="N274" s="6" t="str">
        <f t="shared" si="36"/>
        <v/>
      </c>
      <c r="O274" s="25" t="str">
        <f t="shared" si="37"/>
        <v/>
      </c>
      <c r="P274" t="e">
        <f t="shared" si="38"/>
        <v>#VALUE!</v>
      </c>
    </row>
    <row r="275" spans="1:16" x14ac:dyDescent="0.3">
      <c r="A275" t="s">
        <v>365</v>
      </c>
      <c r="B275" t="s">
        <v>136</v>
      </c>
      <c r="C275" t="s">
        <v>140</v>
      </c>
      <c r="D275" t="s">
        <v>366</v>
      </c>
      <c r="J275">
        <f t="shared" si="39"/>
        <v>138</v>
      </c>
      <c r="K275">
        <f t="shared" si="40"/>
        <v>62900</v>
      </c>
      <c r="L275">
        <f t="shared" si="41"/>
        <v>988</v>
      </c>
      <c r="M275">
        <f t="shared" si="42"/>
        <v>2019</v>
      </c>
      <c r="N275" s="6" t="str">
        <f t="shared" si="36"/>
        <v>7/17</v>
      </c>
      <c r="O275" s="25">
        <f t="shared" si="37"/>
        <v>7</v>
      </c>
      <c r="P275">
        <f t="shared" si="38"/>
        <v>17</v>
      </c>
    </row>
    <row r="276" spans="1:16" x14ac:dyDescent="0.3">
      <c r="J276" t="str">
        <f t="shared" si="39"/>
        <v/>
      </c>
      <c r="K276" t="str">
        <f t="shared" si="40"/>
        <v/>
      </c>
      <c r="L276" t="str">
        <f t="shared" si="41"/>
        <v/>
      </c>
      <c r="M276" t="str">
        <f t="shared" si="42"/>
        <v/>
      </c>
      <c r="N276" s="6" t="str">
        <f t="shared" si="36"/>
        <v/>
      </c>
      <c r="O276" s="25" t="str">
        <f t="shared" si="37"/>
        <v/>
      </c>
      <c r="P276" t="e">
        <f t="shared" si="38"/>
        <v>#VALUE!</v>
      </c>
    </row>
    <row r="277" spans="1:16" x14ac:dyDescent="0.3">
      <c r="A277" t="s">
        <v>367</v>
      </c>
      <c r="B277" t="s">
        <v>127</v>
      </c>
      <c r="C277" t="s">
        <v>124</v>
      </c>
      <c r="D277" t="s">
        <v>368</v>
      </c>
      <c r="J277">
        <f t="shared" si="39"/>
        <v>139</v>
      </c>
      <c r="K277">
        <f t="shared" si="40"/>
        <v>56365</v>
      </c>
      <c r="L277">
        <f t="shared" si="41"/>
        <v>9084</v>
      </c>
      <c r="M277">
        <f t="shared" si="42"/>
        <v>2019</v>
      </c>
      <c r="N277" s="6" t="str">
        <f t="shared" si="36"/>
        <v>7/6</v>
      </c>
      <c r="O277" s="25">
        <f t="shared" si="37"/>
        <v>7</v>
      </c>
      <c r="P277">
        <f t="shared" si="38"/>
        <v>6</v>
      </c>
    </row>
    <row r="278" spans="1:16" x14ac:dyDescent="0.3">
      <c r="J278" t="str">
        <f t="shared" si="39"/>
        <v/>
      </c>
      <c r="K278" t="str">
        <f t="shared" si="40"/>
        <v/>
      </c>
      <c r="L278" t="str">
        <f t="shared" si="41"/>
        <v/>
      </c>
      <c r="M278" t="str">
        <f t="shared" si="42"/>
        <v/>
      </c>
      <c r="N278" s="6" t="str">
        <f t="shared" si="36"/>
        <v/>
      </c>
      <c r="O278" s="25" t="str">
        <f t="shared" si="37"/>
        <v/>
      </c>
      <c r="P278" t="e">
        <f t="shared" si="38"/>
        <v>#VALUE!</v>
      </c>
    </row>
    <row r="279" spans="1:16" x14ac:dyDescent="0.3">
      <c r="A279" t="s">
        <v>369</v>
      </c>
      <c r="B279" t="s">
        <v>115</v>
      </c>
      <c r="C279" t="s">
        <v>148</v>
      </c>
      <c r="D279" t="s">
        <v>370</v>
      </c>
      <c r="J279">
        <f t="shared" si="39"/>
        <v>140</v>
      </c>
      <c r="K279">
        <f t="shared" si="40"/>
        <v>62286</v>
      </c>
      <c r="L279">
        <f t="shared" si="41"/>
        <v>1164</v>
      </c>
      <c r="M279">
        <f t="shared" si="42"/>
        <v>2019</v>
      </c>
      <c r="N279" s="6" t="str">
        <f t="shared" si="36"/>
        <v>7/1</v>
      </c>
      <c r="O279" s="25">
        <f t="shared" si="37"/>
        <v>7</v>
      </c>
      <c r="P279">
        <f t="shared" si="38"/>
        <v>1</v>
      </c>
    </row>
    <row r="280" spans="1:16" x14ac:dyDescent="0.3">
      <c r="J280" t="str">
        <f t="shared" si="39"/>
        <v/>
      </c>
      <c r="K280" t="str">
        <f t="shared" si="40"/>
        <v/>
      </c>
      <c r="L280" t="str">
        <f t="shared" si="41"/>
        <v/>
      </c>
      <c r="M280" t="str">
        <f t="shared" si="42"/>
        <v/>
      </c>
      <c r="N280" s="6" t="str">
        <f t="shared" si="36"/>
        <v/>
      </c>
      <c r="O280" s="25" t="str">
        <f t="shared" si="37"/>
        <v/>
      </c>
      <c r="P280" t="e">
        <f t="shared" si="38"/>
        <v>#VALUE!</v>
      </c>
    </row>
    <row r="281" spans="1:16" x14ac:dyDescent="0.3">
      <c r="A281" t="s">
        <v>371</v>
      </c>
      <c r="B281" t="s">
        <v>139</v>
      </c>
      <c r="C281" t="s">
        <v>128</v>
      </c>
      <c r="D281" t="s">
        <v>372</v>
      </c>
      <c r="J281">
        <f t="shared" si="39"/>
        <v>141</v>
      </c>
      <c r="K281">
        <f t="shared" si="40"/>
        <v>90364</v>
      </c>
      <c r="L281">
        <f t="shared" si="41"/>
        <v>2349</v>
      </c>
      <c r="M281">
        <f t="shared" si="42"/>
        <v>2019</v>
      </c>
      <c r="N281" s="6" t="str">
        <f t="shared" si="36"/>
        <v>7/3</v>
      </c>
      <c r="O281" s="25">
        <f t="shared" si="37"/>
        <v>7</v>
      </c>
      <c r="P281">
        <f t="shared" si="38"/>
        <v>3</v>
      </c>
    </row>
    <row r="282" spans="1:16" x14ac:dyDescent="0.3">
      <c r="J282" t="str">
        <f t="shared" si="39"/>
        <v/>
      </c>
      <c r="K282" t="str">
        <f t="shared" si="40"/>
        <v/>
      </c>
      <c r="L282" t="str">
        <f t="shared" si="41"/>
        <v/>
      </c>
      <c r="M282" t="str">
        <f t="shared" si="42"/>
        <v/>
      </c>
      <c r="N282" s="6" t="str">
        <f t="shared" si="36"/>
        <v/>
      </c>
      <c r="O282" s="25" t="str">
        <f t="shared" si="37"/>
        <v/>
      </c>
      <c r="P282" t="e">
        <f t="shared" si="38"/>
        <v>#VALUE!</v>
      </c>
    </row>
    <row r="283" spans="1:16" x14ac:dyDescent="0.3">
      <c r="A283" t="s">
        <v>373</v>
      </c>
      <c r="B283" t="s">
        <v>115</v>
      </c>
      <c r="C283" t="s">
        <v>183</v>
      </c>
      <c r="D283" t="s">
        <v>374</v>
      </c>
      <c r="J283">
        <f t="shared" si="39"/>
        <v>142</v>
      </c>
      <c r="K283">
        <f t="shared" si="40"/>
        <v>62286</v>
      </c>
      <c r="L283">
        <f t="shared" si="41"/>
        <v>2350</v>
      </c>
      <c r="M283">
        <f t="shared" si="42"/>
        <v>2019</v>
      </c>
      <c r="N283" s="6" t="str">
        <f t="shared" si="36"/>
        <v>7/16</v>
      </c>
      <c r="O283" s="25">
        <f t="shared" si="37"/>
        <v>7</v>
      </c>
      <c r="P283">
        <f t="shared" si="38"/>
        <v>16</v>
      </c>
    </row>
    <row r="284" spans="1:16" x14ac:dyDescent="0.3">
      <c r="J284" t="str">
        <f t="shared" si="39"/>
        <v/>
      </c>
      <c r="K284" t="str">
        <f t="shared" si="40"/>
        <v/>
      </c>
      <c r="L284" t="str">
        <f t="shared" si="41"/>
        <v/>
      </c>
      <c r="M284" t="str">
        <f t="shared" si="42"/>
        <v/>
      </c>
      <c r="N284" s="6" t="str">
        <f t="shared" si="36"/>
        <v/>
      </c>
      <c r="O284" s="25" t="str">
        <f t="shared" si="37"/>
        <v/>
      </c>
      <c r="P284" t="e">
        <f t="shared" si="38"/>
        <v>#VALUE!</v>
      </c>
    </row>
    <row r="285" spans="1:16" x14ac:dyDescent="0.3">
      <c r="A285" t="s">
        <v>375</v>
      </c>
      <c r="B285" t="s">
        <v>115</v>
      </c>
      <c r="C285" t="s">
        <v>162</v>
      </c>
      <c r="D285" t="s">
        <v>364</v>
      </c>
      <c r="J285">
        <f t="shared" si="39"/>
        <v>143</v>
      </c>
      <c r="K285">
        <f t="shared" si="40"/>
        <v>62286</v>
      </c>
      <c r="L285">
        <f t="shared" si="41"/>
        <v>9096</v>
      </c>
      <c r="M285">
        <f t="shared" si="42"/>
        <v>2019</v>
      </c>
      <c r="N285" s="6" t="str">
        <f t="shared" si="36"/>
        <v>7/15</v>
      </c>
      <c r="O285" s="25">
        <f t="shared" si="37"/>
        <v>7</v>
      </c>
      <c r="P285">
        <f t="shared" si="38"/>
        <v>15</v>
      </c>
    </row>
    <row r="286" spans="1:16" x14ac:dyDescent="0.3">
      <c r="J286" t="str">
        <f t="shared" si="39"/>
        <v/>
      </c>
      <c r="K286" t="str">
        <f t="shared" si="40"/>
        <v/>
      </c>
      <c r="L286" t="str">
        <f t="shared" si="41"/>
        <v/>
      </c>
      <c r="M286" t="str">
        <f t="shared" si="42"/>
        <v/>
      </c>
      <c r="N286" s="6" t="str">
        <f t="shared" si="36"/>
        <v/>
      </c>
      <c r="O286" s="25" t="str">
        <f t="shared" si="37"/>
        <v/>
      </c>
      <c r="P286" t="e">
        <f t="shared" si="38"/>
        <v>#VALUE!</v>
      </c>
    </row>
    <row r="287" spans="1:16" x14ac:dyDescent="0.3">
      <c r="A287" t="s">
        <v>376</v>
      </c>
      <c r="B287" t="s">
        <v>171</v>
      </c>
      <c r="C287" t="s">
        <v>128</v>
      </c>
      <c r="D287" t="s">
        <v>372</v>
      </c>
      <c r="J287">
        <f t="shared" si="39"/>
        <v>144</v>
      </c>
      <c r="K287">
        <f t="shared" si="40"/>
        <v>57543</v>
      </c>
      <c r="L287">
        <f t="shared" si="41"/>
        <v>2349</v>
      </c>
      <c r="M287">
        <f t="shared" si="42"/>
        <v>2019</v>
      </c>
      <c r="N287" s="6" t="str">
        <f t="shared" si="36"/>
        <v>7/3</v>
      </c>
      <c r="O287" s="25">
        <f t="shared" si="37"/>
        <v>7</v>
      </c>
      <c r="P287">
        <f t="shared" si="38"/>
        <v>3</v>
      </c>
    </row>
    <row r="288" spans="1:16" x14ac:dyDescent="0.3">
      <c r="J288" t="str">
        <f t="shared" si="39"/>
        <v/>
      </c>
      <c r="K288" t="str">
        <f t="shared" si="40"/>
        <v/>
      </c>
      <c r="L288" t="str">
        <f t="shared" si="41"/>
        <v/>
      </c>
      <c r="M288" t="str">
        <f t="shared" si="42"/>
        <v/>
      </c>
      <c r="N288" s="6" t="str">
        <f t="shared" si="36"/>
        <v/>
      </c>
      <c r="O288" s="25" t="str">
        <f t="shared" si="37"/>
        <v/>
      </c>
      <c r="P288" t="e">
        <f t="shared" si="38"/>
        <v>#VALUE!</v>
      </c>
    </row>
    <row r="289" spans="1:16" x14ac:dyDescent="0.3">
      <c r="A289" t="s">
        <v>377</v>
      </c>
      <c r="B289" t="s">
        <v>139</v>
      </c>
      <c r="C289" t="s">
        <v>131</v>
      </c>
      <c r="D289" t="s">
        <v>378</v>
      </c>
      <c r="J289">
        <f t="shared" si="39"/>
        <v>145</v>
      </c>
      <c r="K289">
        <f t="shared" si="40"/>
        <v>90364</v>
      </c>
      <c r="L289">
        <f t="shared" si="41"/>
        <v>504</v>
      </c>
      <c r="M289">
        <f t="shared" si="42"/>
        <v>2019</v>
      </c>
      <c r="N289" s="6" t="str">
        <f t="shared" si="36"/>
        <v>7/18</v>
      </c>
      <c r="O289" s="25">
        <f t="shared" si="37"/>
        <v>7</v>
      </c>
      <c r="P289">
        <f t="shared" si="38"/>
        <v>18</v>
      </c>
    </row>
    <row r="290" spans="1:16" x14ac:dyDescent="0.3">
      <c r="J290" t="str">
        <f t="shared" si="39"/>
        <v/>
      </c>
      <c r="K290" t="str">
        <f t="shared" si="40"/>
        <v/>
      </c>
      <c r="L290" t="str">
        <f t="shared" si="41"/>
        <v/>
      </c>
      <c r="M290" t="str">
        <f t="shared" si="42"/>
        <v/>
      </c>
      <c r="N290" s="6" t="str">
        <f t="shared" si="36"/>
        <v/>
      </c>
      <c r="O290" s="25" t="str">
        <f t="shared" si="37"/>
        <v/>
      </c>
      <c r="P290" t="e">
        <f t="shared" si="38"/>
        <v>#VALUE!</v>
      </c>
    </row>
    <row r="291" spans="1:16" x14ac:dyDescent="0.3">
      <c r="A291" t="s">
        <v>379</v>
      </c>
      <c r="B291" t="s">
        <v>115</v>
      </c>
      <c r="C291" t="s">
        <v>116</v>
      </c>
      <c r="D291" t="s">
        <v>380</v>
      </c>
      <c r="J291">
        <f t="shared" si="39"/>
        <v>146</v>
      </c>
      <c r="K291">
        <f t="shared" si="40"/>
        <v>62286</v>
      </c>
      <c r="L291">
        <f t="shared" si="41"/>
        <v>9087</v>
      </c>
      <c r="M291">
        <f t="shared" si="42"/>
        <v>2019</v>
      </c>
      <c r="N291" s="6" t="str">
        <f t="shared" si="36"/>
        <v>7/30</v>
      </c>
      <c r="O291" s="25">
        <f t="shared" si="37"/>
        <v>7</v>
      </c>
      <c r="P291">
        <f t="shared" si="38"/>
        <v>30</v>
      </c>
    </row>
    <row r="292" spans="1:16" x14ac:dyDescent="0.3">
      <c r="J292" t="str">
        <f t="shared" si="39"/>
        <v/>
      </c>
      <c r="K292" t="str">
        <f t="shared" si="40"/>
        <v/>
      </c>
      <c r="L292" t="str">
        <f t="shared" si="41"/>
        <v/>
      </c>
      <c r="M292" t="str">
        <f t="shared" si="42"/>
        <v/>
      </c>
      <c r="N292" s="6" t="str">
        <f t="shared" si="36"/>
        <v/>
      </c>
      <c r="O292" s="25" t="str">
        <f t="shared" si="37"/>
        <v/>
      </c>
      <c r="P292" t="e">
        <f t="shared" si="38"/>
        <v>#VALUE!</v>
      </c>
    </row>
    <row r="293" spans="1:16" x14ac:dyDescent="0.3">
      <c r="A293" t="s">
        <v>381</v>
      </c>
      <c r="B293" t="s">
        <v>153</v>
      </c>
      <c r="C293" t="s">
        <v>162</v>
      </c>
      <c r="D293" t="s">
        <v>382</v>
      </c>
      <c r="J293">
        <f t="shared" si="39"/>
        <v>147</v>
      </c>
      <c r="K293">
        <f t="shared" si="40"/>
        <v>98663</v>
      </c>
      <c r="L293">
        <f t="shared" si="41"/>
        <v>9096</v>
      </c>
      <c r="M293">
        <f t="shared" si="42"/>
        <v>2019</v>
      </c>
      <c r="N293" s="6" t="str">
        <f t="shared" si="36"/>
        <v>7/12</v>
      </c>
      <c r="O293" s="25">
        <f t="shared" si="37"/>
        <v>7</v>
      </c>
      <c r="P293">
        <f t="shared" si="38"/>
        <v>12</v>
      </c>
    </row>
    <row r="294" spans="1:16" x14ac:dyDescent="0.3">
      <c r="J294" t="str">
        <f t="shared" si="39"/>
        <v/>
      </c>
      <c r="K294" t="str">
        <f t="shared" si="40"/>
        <v/>
      </c>
      <c r="L294" t="str">
        <f t="shared" si="41"/>
        <v/>
      </c>
      <c r="M294" t="str">
        <f t="shared" si="42"/>
        <v/>
      </c>
      <c r="N294" s="6" t="str">
        <f t="shared" si="36"/>
        <v/>
      </c>
      <c r="O294" s="25" t="str">
        <f t="shared" si="37"/>
        <v/>
      </c>
      <c r="P294" t="e">
        <f t="shared" si="38"/>
        <v>#VALUE!</v>
      </c>
    </row>
    <row r="295" spans="1:16" x14ac:dyDescent="0.3">
      <c r="A295" t="s">
        <v>383</v>
      </c>
      <c r="B295" t="s">
        <v>119</v>
      </c>
      <c r="C295" t="s">
        <v>128</v>
      </c>
      <c r="D295" t="s">
        <v>362</v>
      </c>
      <c r="J295">
        <f t="shared" si="39"/>
        <v>148</v>
      </c>
      <c r="K295">
        <f t="shared" si="40"/>
        <v>27697</v>
      </c>
      <c r="L295">
        <f t="shared" si="41"/>
        <v>2349</v>
      </c>
      <c r="M295">
        <f t="shared" si="42"/>
        <v>2019</v>
      </c>
      <c r="N295" s="6" t="str">
        <f t="shared" si="36"/>
        <v>7/28</v>
      </c>
      <c r="O295" s="25">
        <f t="shared" si="37"/>
        <v>7</v>
      </c>
      <c r="P295">
        <f t="shared" si="38"/>
        <v>28</v>
      </c>
    </row>
    <row r="296" spans="1:16" x14ac:dyDescent="0.3">
      <c r="J296" t="str">
        <f t="shared" si="39"/>
        <v/>
      </c>
      <c r="K296" t="str">
        <f t="shared" si="40"/>
        <v/>
      </c>
      <c r="L296" t="str">
        <f t="shared" si="41"/>
        <v/>
      </c>
      <c r="M296" t="str">
        <f t="shared" si="42"/>
        <v/>
      </c>
      <c r="N296" s="6" t="str">
        <f t="shared" si="36"/>
        <v/>
      </c>
      <c r="O296" s="25" t="str">
        <f t="shared" si="37"/>
        <v/>
      </c>
      <c r="P296" t="e">
        <f t="shared" si="38"/>
        <v>#VALUE!</v>
      </c>
    </row>
    <row r="297" spans="1:16" x14ac:dyDescent="0.3">
      <c r="A297" t="s">
        <v>384</v>
      </c>
      <c r="B297" t="s">
        <v>153</v>
      </c>
      <c r="C297" t="s">
        <v>124</v>
      </c>
      <c r="D297" t="s">
        <v>366</v>
      </c>
      <c r="J297">
        <f t="shared" si="39"/>
        <v>149</v>
      </c>
      <c r="K297">
        <f t="shared" si="40"/>
        <v>98663</v>
      </c>
      <c r="L297">
        <f t="shared" si="41"/>
        <v>9084</v>
      </c>
      <c r="M297">
        <f t="shared" si="42"/>
        <v>2019</v>
      </c>
      <c r="N297" s="6" t="str">
        <f t="shared" si="36"/>
        <v>7/17</v>
      </c>
      <c r="O297" s="25">
        <f t="shared" si="37"/>
        <v>7</v>
      </c>
      <c r="P297">
        <f t="shared" si="38"/>
        <v>17</v>
      </c>
    </row>
    <row r="298" spans="1:16" x14ac:dyDescent="0.3">
      <c r="J298" t="str">
        <f t="shared" si="39"/>
        <v/>
      </c>
      <c r="K298" t="str">
        <f t="shared" si="40"/>
        <v/>
      </c>
      <c r="L298" t="str">
        <f t="shared" si="41"/>
        <v/>
      </c>
      <c r="M298" t="str">
        <f t="shared" si="42"/>
        <v/>
      </c>
      <c r="N298" s="6" t="str">
        <f t="shared" si="36"/>
        <v/>
      </c>
      <c r="O298" s="25" t="str">
        <f t="shared" si="37"/>
        <v/>
      </c>
      <c r="P298" t="e">
        <f t="shared" si="38"/>
        <v>#VALUE!</v>
      </c>
    </row>
    <row r="299" spans="1:16" x14ac:dyDescent="0.3">
      <c r="A299" t="s">
        <v>385</v>
      </c>
      <c r="B299" t="s">
        <v>139</v>
      </c>
      <c r="C299" t="s">
        <v>124</v>
      </c>
      <c r="D299" t="s">
        <v>378</v>
      </c>
      <c r="J299">
        <f t="shared" si="39"/>
        <v>150</v>
      </c>
      <c r="K299">
        <f t="shared" si="40"/>
        <v>90364</v>
      </c>
      <c r="L299">
        <f t="shared" si="41"/>
        <v>9084</v>
      </c>
      <c r="M299">
        <f t="shared" si="42"/>
        <v>2019</v>
      </c>
      <c r="N299" s="6" t="str">
        <f t="shared" si="36"/>
        <v>7/18</v>
      </c>
      <c r="O299" s="25">
        <f t="shared" si="37"/>
        <v>7</v>
      </c>
      <c r="P299">
        <f t="shared" si="38"/>
        <v>18</v>
      </c>
    </row>
    <row r="300" spans="1:16" x14ac:dyDescent="0.3">
      <c r="J300" t="str">
        <f t="shared" si="39"/>
        <v/>
      </c>
      <c r="K300" t="str">
        <f t="shared" si="40"/>
        <v/>
      </c>
      <c r="L300" t="str">
        <f t="shared" si="41"/>
        <v/>
      </c>
      <c r="M300" t="str">
        <f t="shared" si="42"/>
        <v/>
      </c>
      <c r="N300" s="6" t="str">
        <f t="shared" si="36"/>
        <v/>
      </c>
      <c r="O300" s="25" t="str">
        <f t="shared" si="37"/>
        <v/>
      </c>
      <c r="P300" t="e">
        <f t="shared" si="38"/>
        <v>#VALUE!</v>
      </c>
    </row>
    <row r="301" spans="1:16" x14ac:dyDescent="0.3">
      <c r="A301" t="s">
        <v>386</v>
      </c>
      <c r="B301" t="s">
        <v>139</v>
      </c>
      <c r="C301" t="s">
        <v>120</v>
      </c>
      <c r="D301" t="s">
        <v>387</v>
      </c>
      <c r="J301">
        <f t="shared" si="39"/>
        <v>151</v>
      </c>
      <c r="K301">
        <f t="shared" si="40"/>
        <v>90364</v>
      </c>
      <c r="L301">
        <f t="shared" si="41"/>
        <v>503</v>
      </c>
      <c r="M301">
        <f t="shared" si="42"/>
        <v>2019</v>
      </c>
      <c r="N301" s="6" t="str">
        <f t="shared" si="36"/>
        <v>7/2</v>
      </c>
      <c r="O301" s="25">
        <f t="shared" si="37"/>
        <v>7</v>
      </c>
      <c r="P301">
        <f t="shared" si="38"/>
        <v>2</v>
      </c>
    </row>
    <row r="302" spans="1:16" x14ac:dyDescent="0.3">
      <c r="J302" t="str">
        <f t="shared" si="39"/>
        <v/>
      </c>
      <c r="K302" t="str">
        <f t="shared" si="40"/>
        <v/>
      </c>
      <c r="L302" t="str">
        <f t="shared" si="41"/>
        <v/>
      </c>
      <c r="M302" t="str">
        <f t="shared" si="42"/>
        <v/>
      </c>
      <c r="N302" s="6" t="str">
        <f t="shared" si="36"/>
        <v/>
      </c>
      <c r="O302" s="25" t="str">
        <f t="shared" si="37"/>
        <v/>
      </c>
      <c r="P302" t="e">
        <f t="shared" si="38"/>
        <v>#VALUE!</v>
      </c>
    </row>
    <row r="303" spans="1:16" x14ac:dyDescent="0.3">
      <c r="A303" t="s">
        <v>388</v>
      </c>
      <c r="B303" t="s">
        <v>119</v>
      </c>
      <c r="C303" t="s">
        <v>183</v>
      </c>
      <c r="D303" t="s">
        <v>389</v>
      </c>
      <c r="J303">
        <f t="shared" si="39"/>
        <v>152</v>
      </c>
      <c r="K303">
        <f t="shared" si="40"/>
        <v>27697</v>
      </c>
      <c r="L303">
        <f t="shared" si="41"/>
        <v>2350</v>
      </c>
      <c r="M303">
        <f t="shared" si="42"/>
        <v>2019</v>
      </c>
      <c r="N303" s="6" t="str">
        <f t="shared" si="36"/>
        <v>7/27</v>
      </c>
      <c r="O303" s="25">
        <f t="shared" si="37"/>
        <v>7</v>
      </c>
      <c r="P303">
        <f t="shared" si="38"/>
        <v>27</v>
      </c>
    </row>
    <row r="304" spans="1:16" x14ac:dyDescent="0.3">
      <c r="J304" t="str">
        <f t="shared" si="39"/>
        <v/>
      </c>
      <c r="K304" t="str">
        <f t="shared" si="40"/>
        <v/>
      </c>
      <c r="L304" t="str">
        <f t="shared" si="41"/>
        <v/>
      </c>
      <c r="M304" t="str">
        <f t="shared" si="42"/>
        <v/>
      </c>
      <c r="N304" s="6" t="str">
        <f t="shared" si="36"/>
        <v/>
      </c>
      <c r="O304" s="25" t="str">
        <f t="shared" si="37"/>
        <v/>
      </c>
      <c r="P304" t="e">
        <f t="shared" si="38"/>
        <v>#VALUE!</v>
      </c>
    </row>
    <row r="305" spans="1:16" x14ac:dyDescent="0.3">
      <c r="A305" t="s">
        <v>390</v>
      </c>
      <c r="B305" t="s">
        <v>139</v>
      </c>
      <c r="C305" t="s">
        <v>140</v>
      </c>
      <c r="D305" t="s">
        <v>378</v>
      </c>
      <c r="J305">
        <f t="shared" si="39"/>
        <v>153</v>
      </c>
      <c r="K305">
        <f t="shared" si="40"/>
        <v>90364</v>
      </c>
      <c r="L305">
        <f t="shared" si="41"/>
        <v>988</v>
      </c>
      <c r="M305">
        <f t="shared" si="42"/>
        <v>2019</v>
      </c>
      <c r="N305" s="6" t="str">
        <f t="shared" si="36"/>
        <v>7/18</v>
      </c>
      <c r="O305" s="25">
        <f t="shared" si="37"/>
        <v>7</v>
      </c>
      <c r="P305">
        <f t="shared" si="38"/>
        <v>18</v>
      </c>
    </row>
    <row r="306" spans="1:16" x14ac:dyDescent="0.3">
      <c r="J306" t="str">
        <f t="shared" si="39"/>
        <v/>
      </c>
      <c r="K306" t="str">
        <f t="shared" si="40"/>
        <v/>
      </c>
      <c r="L306" t="str">
        <f t="shared" si="41"/>
        <v/>
      </c>
      <c r="M306" t="str">
        <f t="shared" si="42"/>
        <v/>
      </c>
      <c r="N306" s="6" t="str">
        <f t="shared" si="36"/>
        <v/>
      </c>
      <c r="O306" s="25" t="str">
        <f t="shared" si="37"/>
        <v/>
      </c>
      <c r="P306" t="e">
        <f t="shared" si="38"/>
        <v>#VALUE!</v>
      </c>
    </row>
    <row r="307" spans="1:16" x14ac:dyDescent="0.3">
      <c r="A307" t="s">
        <v>391</v>
      </c>
      <c r="B307" t="s">
        <v>139</v>
      </c>
      <c r="C307" t="s">
        <v>162</v>
      </c>
      <c r="D307" t="s">
        <v>392</v>
      </c>
      <c r="J307">
        <f t="shared" si="39"/>
        <v>154</v>
      </c>
      <c r="K307">
        <f t="shared" si="40"/>
        <v>90364</v>
      </c>
      <c r="L307">
        <f t="shared" si="41"/>
        <v>9096</v>
      </c>
      <c r="M307">
        <f t="shared" si="42"/>
        <v>2019</v>
      </c>
      <c r="N307" s="6" t="str">
        <f t="shared" si="36"/>
        <v>7/8</v>
      </c>
      <c r="O307" s="25">
        <f t="shared" si="37"/>
        <v>7</v>
      </c>
      <c r="P307">
        <f t="shared" si="38"/>
        <v>8</v>
      </c>
    </row>
    <row r="308" spans="1:16" x14ac:dyDescent="0.3">
      <c r="J308" t="str">
        <f t="shared" si="39"/>
        <v/>
      </c>
      <c r="K308" t="str">
        <f t="shared" si="40"/>
        <v/>
      </c>
      <c r="L308" t="str">
        <f t="shared" si="41"/>
        <v/>
      </c>
      <c r="M308" t="str">
        <f t="shared" si="42"/>
        <v/>
      </c>
      <c r="N308" s="6" t="str">
        <f t="shared" si="36"/>
        <v/>
      </c>
      <c r="O308" s="25" t="str">
        <f t="shared" si="37"/>
        <v/>
      </c>
      <c r="P308" t="e">
        <f t="shared" si="38"/>
        <v>#VALUE!</v>
      </c>
    </row>
    <row r="309" spans="1:16" x14ac:dyDescent="0.3">
      <c r="A309" t="s">
        <v>393</v>
      </c>
      <c r="B309" t="s">
        <v>127</v>
      </c>
      <c r="C309" t="s">
        <v>116</v>
      </c>
      <c r="D309" t="s">
        <v>380</v>
      </c>
      <c r="J309">
        <f t="shared" si="39"/>
        <v>155</v>
      </c>
      <c r="K309">
        <f t="shared" si="40"/>
        <v>56365</v>
      </c>
      <c r="L309">
        <f t="shared" si="41"/>
        <v>9087</v>
      </c>
      <c r="M309">
        <f t="shared" si="42"/>
        <v>2019</v>
      </c>
      <c r="N309" s="6" t="str">
        <f t="shared" si="36"/>
        <v>7/30</v>
      </c>
      <c r="O309" s="25">
        <f t="shared" si="37"/>
        <v>7</v>
      </c>
      <c r="P309">
        <f t="shared" si="38"/>
        <v>30</v>
      </c>
    </row>
    <row r="310" spans="1:16" x14ac:dyDescent="0.3">
      <c r="J310" t="str">
        <f t="shared" si="39"/>
        <v/>
      </c>
      <c r="K310" t="str">
        <f t="shared" si="40"/>
        <v/>
      </c>
      <c r="L310" t="str">
        <f t="shared" si="41"/>
        <v/>
      </c>
      <c r="M310" t="str">
        <f t="shared" si="42"/>
        <v/>
      </c>
      <c r="N310" s="6" t="str">
        <f t="shared" si="36"/>
        <v/>
      </c>
      <c r="O310" s="25" t="str">
        <f t="shared" si="37"/>
        <v/>
      </c>
      <c r="P310" t="e">
        <f t="shared" si="38"/>
        <v>#VALUE!</v>
      </c>
    </row>
    <row r="311" spans="1:16" x14ac:dyDescent="0.3">
      <c r="A311" t="s">
        <v>394</v>
      </c>
      <c r="B311" t="s">
        <v>127</v>
      </c>
      <c r="C311" t="s">
        <v>162</v>
      </c>
      <c r="D311" t="s">
        <v>395</v>
      </c>
      <c r="J311">
        <f t="shared" si="39"/>
        <v>156</v>
      </c>
      <c r="K311">
        <f t="shared" si="40"/>
        <v>56365</v>
      </c>
      <c r="L311">
        <f t="shared" si="41"/>
        <v>9096</v>
      </c>
      <c r="M311">
        <f t="shared" si="42"/>
        <v>2019</v>
      </c>
      <c r="N311" s="6" t="str">
        <f t="shared" si="36"/>
        <v>7/5</v>
      </c>
      <c r="O311" s="25">
        <f t="shared" si="37"/>
        <v>7</v>
      </c>
      <c r="P311">
        <f t="shared" si="38"/>
        <v>5</v>
      </c>
    </row>
    <row r="312" spans="1:16" x14ac:dyDescent="0.3">
      <c r="J312" t="str">
        <f t="shared" si="39"/>
        <v/>
      </c>
      <c r="K312" t="str">
        <f t="shared" si="40"/>
        <v/>
      </c>
      <c r="L312" t="str">
        <f t="shared" si="41"/>
        <v/>
      </c>
      <c r="M312" t="str">
        <f t="shared" si="42"/>
        <v/>
      </c>
      <c r="N312" s="6" t="str">
        <f t="shared" si="36"/>
        <v/>
      </c>
      <c r="O312" s="25" t="str">
        <f t="shared" si="37"/>
        <v/>
      </c>
      <c r="P312" t="e">
        <f t="shared" si="38"/>
        <v>#VALUE!</v>
      </c>
    </row>
    <row r="313" spans="1:16" x14ac:dyDescent="0.3">
      <c r="A313" t="s">
        <v>396</v>
      </c>
      <c r="B313" t="s">
        <v>127</v>
      </c>
      <c r="C313" t="s">
        <v>131</v>
      </c>
      <c r="D313" t="s">
        <v>397</v>
      </c>
      <c r="J313">
        <f t="shared" si="39"/>
        <v>157</v>
      </c>
      <c r="K313">
        <f t="shared" si="40"/>
        <v>56365</v>
      </c>
      <c r="L313">
        <f t="shared" si="41"/>
        <v>504</v>
      </c>
      <c r="M313">
        <f t="shared" si="42"/>
        <v>2019</v>
      </c>
      <c r="N313" s="6" t="str">
        <f t="shared" si="36"/>
        <v>7/26</v>
      </c>
      <c r="O313" s="25">
        <f t="shared" si="37"/>
        <v>7</v>
      </c>
      <c r="P313">
        <f t="shared" si="38"/>
        <v>26</v>
      </c>
    </row>
    <row r="314" spans="1:16" x14ac:dyDescent="0.3">
      <c r="J314" t="str">
        <f t="shared" si="39"/>
        <v/>
      </c>
      <c r="K314" t="str">
        <f t="shared" si="40"/>
        <v/>
      </c>
      <c r="L314" t="str">
        <f t="shared" si="41"/>
        <v/>
      </c>
      <c r="M314" t="str">
        <f t="shared" si="42"/>
        <v/>
      </c>
      <c r="N314" s="6" t="str">
        <f t="shared" si="36"/>
        <v/>
      </c>
      <c r="O314" s="25" t="str">
        <f t="shared" si="37"/>
        <v/>
      </c>
      <c r="P314" t="e">
        <f t="shared" si="38"/>
        <v>#VALUE!</v>
      </c>
    </row>
    <row r="315" spans="1:16" x14ac:dyDescent="0.3">
      <c r="A315" t="s">
        <v>398</v>
      </c>
      <c r="B315" t="s">
        <v>127</v>
      </c>
      <c r="C315" t="s">
        <v>140</v>
      </c>
      <c r="D315" t="s">
        <v>399</v>
      </c>
      <c r="J315">
        <f t="shared" si="39"/>
        <v>158</v>
      </c>
      <c r="K315">
        <f t="shared" si="40"/>
        <v>56365</v>
      </c>
      <c r="L315">
        <f t="shared" si="41"/>
        <v>988</v>
      </c>
      <c r="M315">
        <f t="shared" si="42"/>
        <v>2019</v>
      </c>
      <c r="N315" s="6" t="str">
        <f t="shared" si="36"/>
        <v>7/4</v>
      </c>
      <c r="O315" s="25">
        <f t="shared" si="37"/>
        <v>7</v>
      </c>
      <c r="P315">
        <f t="shared" si="38"/>
        <v>4</v>
      </c>
    </row>
    <row r="316" spans="1:16" x14ac:dyDescent="0.3">
      <c r="J316" t="str">
        <f t="shared" si="39"/>
        <v/>
      </c>
      <c r="K316" t="str">
        <f t="shared" si="40"/>
        <v/>
      </c>
      <c r="L316" t="str">
        <f t="shared" si="41"/>
        <v/>
      </c>
      <c r="M316" t="str">
        <f t="shared" si="42"/>
        <v/>
      </c>
      <c r="N316" s="6" t="str">
        <f t="shared" si="36"/>
        <v/>
      </c>
      <c r="O316" s="25" t="str">
        <f t="shared" si="37"/>
        <v/>
      </c>
      <c r="P316" t="e">
        <f t="shared" si="38"/>
        <v>#VALUE!</v>
      </c>
    </row>
    <row r="317" spans="1:16" x14ac:dyDescent="0.3">
      <c r="A317" t="s">
        <v>400</v>
      </c>
      <c r="B317" t="s">
        <v>115</v>
      </c>
      <c r="C317" t="s">
        <v>131</v>
      </c>
      <c r="D317" t="s">
        <v>356</v>
      </c>
      <c r="J317">
        <f t="shared" si="39"/>
        <v>159</v>
      </c>
      <c r="K317">
        <f t="shared" si="40"/>
        <v>62286</v>
      </c>
      <c r="L317">
        <f t="shared" si="41"/>
        <v>504</v>
      </c>
      <c r="M317">
        <f t="shared" si="42"/>
        <v>2019</v>
      </c>
      <c r="N317" s="6" t="str">
        <f t="shared" si="36"/>
        <v>7/24</v>
      </c>
      <c r="O317" s="25">
        <f t="shared" si="37"/>
        <v>7</v>
      </c>
      <c r="P317">
        <f t="shared" si="38"/>
        <v>24</v>
      </c>
    </row>
    <row r="318" spans="1:16" x14ac:dyDescent="0.3">
      <c r="J318" t="str">
        <f t="shared" si="39"/>
        <v/>
      </c>
      <c r="K318" t="str">
        <f t="shared" si="40"/>
        <v/>
      </c>
      <c r="L318" t="str">
        <f t="shared" si="41"/>
        <v/>
      </c>
      <c r="M318" t="str">
        <f t="shared" si="42"/>
        <v/>
      </c>
      <c r="N318" s="6" t="str">
        <f t="shared" si="36"/>
        <v/>
      </c>
      <c r="O318" s="25" t="str">
        <f t="shared" si="37"/>
        <v/>
      </c>
      <c r="P318" t="e">
        <f t="shared" si="38"/>
        <v>#VALUE!</v>
      </c>
    </row>
    <row r="319" spans="1:16" x14ac:dyDescent="0.3">
      <c r="A319" t="s">
        <v>401</v>
      </c>
      <c r="B319" t="s">
        <v>115</v>
      </c>
      <c r="C319" t="s">
        <v>120</v>
      </c>
      <c r="D319" t="s">
        <v>360</v>
      </c>
      <c r="J319">
        <f t="shared" si="39"/>
        <v>160</v>
      </c>
      <c r="K319">
        <f t="shared" si="40"/>
        <v>62286</v>
      </c>
      <c r="L319">
        <f t="shared" si="41"/>
        <v>503</v>
      </c>
      <c r="M319">
        <f t="shared" si="42"/>
        <v>2019</v>
      </c>
      <c r="N319" s="6" t="str">
        <f t="shared" si="36"/>
        <v>7/13</v>
      </c>
      <c r="O319" s="25">
        <f t="shared" si="37"/>
        <v>7</v>
      </c>
      <c r="P319">
        <f t="shared" si="38"/>
        <v>13</v>
      </c>
    </row>
    <row r="320" spans="1:16" x14ac:dyDescent="0.3">
      <c r="J320" t="str">
        <f t="shared" si="39"/>
        <v/>
      </c>
      <c r="K320" t="str">
        <f t="shared" si="40"/>
        <v/>
      </c>
      <c r="L320" t="str">
        <f t="shared" si="41"/>
        <v/>
      </c>
      <c r="M320" t="str">
        <f t="shared" si="42"/>
        <v/>
      </c>
      <c r="N320" s="6" t="str">
        <f t="shared" si="36"/>
        <v/>
      </c>
      <c r="O320" s="25" t="str">
        <f t="shared" si="37"/>
        <v/>
      </c>
      <c r="P320" t="e">
        <f t="shared" si="38"/>
        <v>#VALUE!</v>
      </c>
    </row>
    <row r="321" spans="1:16" x14ac:dyDescent="0.3">
      <c r="A321" t="s">
        <v>402</v>
      </c>
      <c r="B321" t="s">
        <v>127</v>
      </c>
      <c r="C321" t="s">
        <v>162</v>
      </c>
      <c r="D321" t="s">
        <v>403</v>
      </c>
      <c r="J321">
        <f t="shared" si="39"/>
        <v>161</v>
      </c>
      <c r="K321">
        <f t="shared" si="40"/>
        <v>56365</v>
      </c>
      <c r="L321">
        <f t="shared" si="41"/>
        <v>9096</v>
      </c>
      <c r="M321">
        <f t="shared" si="42"/>
        <v>2019</v>
      </c>
      <c r="N321" s="6" t="str">
        <f t="shared" si="36"/>
        <v>8/1</v>
      </c>
      <c r="O321" s="25">
        <f t="shared" si="37"/>
        <v>8</v>
      </c>
      <c r="P321">
        <f t="shared" si="38"/>
        <v>1</v>
      </c>
    </row>
    <row r="322" spans="1:16" x14ac:dyDescent="0.3">
      <c r="J322" t="str">
        <f t="shared" si="39"/>
        <v/>
      </c>
      <c r="K322" t="str">
        <f t="shared" si="40"/>
        <v/>
      </c>
      <c r="L322" t="str">
        <f t="shared" si="41"/>
        <v/>
      </c>
      <c r="M322" t="str">
        <f t="shared" si="42"/>
        <v/>
      </c>
      <c r="N322" s="6" t="str">
        <f t="shared" ref="N322:N385" si="43">IFERROR(RIGHT(TRIM(RIGHT(D322,LEN(D322)-SEARCH(": ",D322))),LEN(TRIM(RIGHT(D322,LEN(D322)-SEARCH(": ",D322))))-5),"")</f>
        <v/>
      </c>
      <c r="O322" s="25" t="str">
        <f t="shared" ref="O322:O385" si="44">IFERROR(LEFT(N322,SEARCH("/",N322)-1)*1,"")</f>
        <v/>
      </c>
      <c r="P322" t="e">
        <f t="shared" ref="P322:P385" si="45">IFERROR(RIGHT(D322,2)*1,RIGHT(D322,1)*1)</f>
        <v>#VALUE!</v>
      </c>
    </row>
    <row r="323" spans="1:16" x14ac:dyDescent="0.3">
      <c r="A323" t="s">
        <v>404</v>
      </c>
      <c r="B323" t="s">
        <v>115</v>
      </c>
      <c r="C323" t="s">
        <v>162</v>
      </c>
      <c r="D323" t="s">
        <v>405</v>
      </c>
      <c r="J323">
        <f t="shared" si="39"/>
        <v>162</v>
      </c>
      <c r="K323">
        <f t="shared" si="40"/>
        <v>62286</v>
      </c>
      <c r="L323">
        <f t="shared" si="41"/>
        <v>9096</v>
      </c>
      <c r="M323">
        <f t="shared" si="42"/>
        <v>2019</v>
      </c>
      <c r="N323" s="6" t="str">
        <f t="shared" si="43"/>
        <v>8/5</v>
      </c>
      <c r="O323" s="25">
        <f t="shared" si="44"/>
        <v>8</v>
      </c>
      <c r="P323">
        <f t="shared" si="45"/>
        <v>5</v>
      </c>
    </row>
    <row r="324" spans="1:16" x14ac:dyDescent="0.3">
      <c r="J324" t="str">
        <f t="shared" ref="J324:J387" si="46">IFERROR(RIGHT(A324,LEN(A324)-SEARCH(": ",A324))*1,"")</f>
        <v/>
      </c>
      <c r="K324" t="str">
        <f t="shared" ref="K324:K387" si="47">IFERROR(RIGHT(B324,LEN(B324)-SEARCH(": ",B324))*1,"")</f>
        <v/>
      </c>
      <c r="L324" t="str">
        <f t="shared" ref="L324:L387" si="48">IFERROR(RIGHT(C324,LEN(C324)-SEARCH(": ",C324))*1,"")</f>
        <v/>
      </c>
      <c r="M324" t="str">
        <f t="shared" ref="M324:M387" si="49">IFERROR(LEFT(RIGHT(D324,LEN(D324)-SEARCH(": ",D324)),5)*1,"")</f>
        <v/>
      </c>
      <c r="N324" s="6" t="str">
        <f t="shared" si="43"/>
        <v/>
      </c>
      <c r="O324" s="25" t="str">
        <f t="shared" si="44"/>
        <v/>
      </c>
      <c r="P324" t="e">
        <f t="shared" si="45"/>
        <v>#VALUE!</v>
      </c>
    </row>
    <row r="325" spans="1:16" x14ac:dyDescent="0.3">
      <c r="A325" t="s">
        <v>406</v>
      </c>
      <c r="B325" t="s">
        <v>115</v>
      </c>
      <c r="C325" t="s">
        <v>120</v>
      </c>
      <c r="D325" t="s">
        <v>407</v>
      </c>
      <c r="J325">
        <f t="shared" si="46"/>
        <v>163</v>
      </c>
      <c r="K325">
        <f t="shared" si="47"/>
        <v>62286</v>
      </c>
      <c r="L325">
        <f t="shared" si="48"/>
        <v>503</v>
      </c>
      <c r="M325">
        <f t="shared" si="49"/>
        <v>2019</v>
      </c>
      <c r="N325" s="6" t="str">
        <f t="shared" si="43"/>
        <v>8/7</v>
      </c>
      <c r="O325" s="25">
        <f t="shared" si="44"/>
        <v>8</v>
      </c>
      <c r="P325">
        <f t="shared" si="45"/>
        <v>7</v>
      </c>
    </row>
    <row r="326" spans="1:16" x14ac:dyDescent="0.3">
      <c r="J326" t="str">
        <f t="shared" si="46"/>
        <v/>
      </c>
      <c r="K326" t="str">
        <f t="shared" si="47"/>
        <v/>
      </c>
      <c r="L326" t="str">
        <f t="shared" si="48"/>
        <v/>
      </c>
      <c r="M326" t="str">
        <f t="shared" si="49"/>
        <v/>
      </c>
      <c r="N326" s="6" t="str">
        <f t="shared" si="43"/>
        <v/>
      </c>
      <c r="O326" s="25" t="str">
        <f t="shared" si="44"/>
        <v/>
      </c>
      <c r="P326" t="e">
        <f t="shared" si="45"/>
        <v>#VALUE!</v>
      </c>
    </row>
    <row r="327" spans="1:16" x14ac:dyDescent="0.3">
      <c r="A327" t="s">
        <v>408</v>
      </c>
      <c r="B327" t="s">
        <v>136</v>
      </c>
      <c r="C327" t="s">
        <v>124</v>
      </c>
      <c r="D327" t="s">
        <v>409</v>
      </c>
      <c r="J327">
        <f t="shared" si="46"/>
        <v>164</v>
      </c>
      <c r="K327">
        <f t="shared" si="47"/>
        <v>62900</v>
      </c>
      <c r="L327">
        <f t="shared" si="48"/>
        <v>9084</v>
      </c>
      <c r="M327">
        <f t="shared" si="49"/>
        <v>2019</v>
      </c>
      <c r="N327" s="6" t="str">
        <f t="shared" si="43"/>
        <v>8/23</v>
      </c>
      <c r="O327" s="25">
        <f t="shared" si="44"/>
        <v>8</v>
      </c>
      <c r="P327">
        <f t="shared" si="45"/>
        <v>23</v>
      </c>
    </row>
    <row r="328" spans="1:16" x14ac:dyDescent="0.3">
      <c r="J328" t="str">
        <f t="shared" si="46"/>
        <v/>
      </c>
      <c r="K328" t="str">
        <f t="shared" si="47"/>
        <v/>
      </c>
      <c r="L328" t="str">
        <f t="shared" si="48"/>
        <v/>
      </c>
      <c r="M328" t="str">
        <f t="shared" si="49"/>
        <v/>
      </c>
      <c r="N328" s="6" t="str">
        <f t="shared" si="43"/>
        <v/>
      </c>
      <c r="O328" s="25" t="str">
        <f t="shared" si="44"/>
        <v/>
      </c>
      <c r="P328" t="e">
        <f t="shared" si="45"/>
        <v>#VALUE!</v>
      </c>
    </row>
    <row r="329" spans="1:16" x14ac:dyDescent="0.3">
      <c r="A329" t="s">
        <v>410</v>
      </c>
      <c r="B329" t="s">
        <v>115</v>
      </c>
      <c r="C329" t="s">
        <v>128</v>
      </c>
      <c r="D329" t="s">
        <v>405</v>
      </c>
      <c r="J329">
        <f t="shared" si="46"/>
        <v>165</v>
      </c>
      <c r="K329">
        <f t="shared" si="47"/>
        <v>62286</v>
      </c>
      <c r="L329">
        <f t="shared" si="48"/>
        <v>2349</v>
      </c>
      <c r="M329">
        <f t="shared" si="49"/>
        <v>2019</v>
      </c>
      <c r="N329" s="6" t="str">
        <f t="shared" si="43"/>
        <v>8/5</v>
      </c>
      <c r="O329" s="25">
        <f t="shared" si="44"/>
        <v>8</v>
      </c>
      <c r="P329">
        <f t="shared" si="45"/>
        <v>5</v>
      </c>
    </row>
    <row r="330" spans="1:16" x14ac:dyDescent="0.3">
      <c r="J330" t="str">
        <f t="shared" si="46"/>
        <v/>
      </c>
      <c r="K330" t="str">
        <f t="shared" si="47"/>
        <v/>
      </c>
      <c r="L330" t="str">
        <f t="shared" si="48"/>
        <v/>
      </c>
      <c r="M330" t="str">
        <f t="shared" si="49"/>
        <v/>
      </c>
      <c r="N330" s="6" t="str">
        <f t="shared" si="43"/>
        <v/>
      </c>
      <c r="O330" s="25" t="str">
        <f t="shared" si="44"/>
        <v/>
      </c>
      <c r="P330" t="e">
        <f t="shared" si="45"/>
        <v>#VALUE!</v>
      </c>
    </row>
    <row r="331" spans="1:16" x14ac:dyDescent="0.3">
      <c r="A331" t="s">
        <v>411</v>
      </c>
      <c r="B331" t="s">
        <v>119</v>
      </c>
      <c r="C331" t="s">
        <v>128</v>
      </c>
      <c r="D331" t="s">
        <v>407</v>
      </c>
      <c r="J331">
        <f t="shared" si="46"/>
        <v>166</v>
      </c>
      <c r="K331">
        <f t="shared" si="47"/>
        <v>27697</v>
      </c>
      <c r="L331">
        <f t="shared" si="48"/>
        <v>2349</v>
      </c>
      <c r="M331">
        <f t="shared" si="49"/>
        <v>2019</v>
      </c>
      <c r="N331" s="6" t="str">
        <f t="shared" si="43"/>
        <v>8/7</v>
      </c>
      <c r="O331" s="25">
        <f t="shared" si="44"/>
        <v>8</v>
      </c>
      <c r="P331">
        <f t="shared" si="45"/>
        <v>7</v>
      </c>
    </row>
    <row r="332" spans="1:16" x14ac:dyDescent="0.3">
      <c r="J332" t="str">
        <f t="shared" si="46"/>
        <v/>
      </c>
      <c r="K332" t="str">
        <f t="shared" si="47"/>
        <v/>
      </c>
      <c r="L332" t="str">
        <f t="shared" si="48"/>
        <v/>
      </c>
      <c r="M332" t="str">
        <f t="shared" si="49"/>
        <v/>
      </c>
      <c r="N332" s="6" t="str">
        <f t="shared" si="43"/>
        <v/>
      </c>
      <c r="O332" s="25" t="str">
        <f t="shared" si="44"/>
        <v/>
      </c>
      <c r="P332" t="e">
        <f t="shared" si="45"/>
        <v>#VALUE!</v>
      </c>
    </row>
    <row r="333" spans="1:16" x14ac:dyDescent="0.3">
      <c r="A333" t="s">
        <v>412</v>
      </c>
      <c r="B333" t="s">
        <v>115</v>
      </c>
      <c r="C333" t="s">
        <v>124</v>
      </c>
      <c r="D333" t="s">
        <v>413</v>
      </c>
      <c r="J333">
        <f t="shared" si="46"/>
        <v>167</v>
      </c>
      <c r="K333">
        <f t="shared" si="47"/>
        <v>62286</v>
      </c>
      <c r="L333">
        <f t="shared" si="48"/>
        <v>9084</v>
      </c>
      <c r="M333">
        <f t="shared" si="49"/>
        <v>2019</v>
      </c>
      <c r="N333" s="6" t="str">
        <f t="shared" si="43"/>
        <v>8/4</v>
      </c>
      <c r="O333" s="25">
        <f t="shared" si="44"/>
        <v>8</v>
      </c>
      <c r="P333">
        <f t="shared" si="45"/>
        <v>4</v>
      </c>
    </row>
    <row r="334" spans="1:16" x14ac:dyDescent="0.3">
      <c r="J334" t="str">
        <f t="shared" si="46"/>
        <v/>
      </c>
      <c r="K334" t="str">
        <f t="shared" si="47"/>
        <v/>
      </c>
      <c r="L334" t="str">
        <f t="shared" si="48"/>
        <v/>
      </c>
      <c r="M334" t="str">
        <f t="shared" si="49"/>
        <v/>
      </c>
      <c r="N334" s="6" t="str">
        <f t="shared" si="43"/>
        <v/>
      </c>
      <c r="O334" s="25" t="str">
        <f t="shared" si="44"/>
        <v/>
      </c>
      <c r="P334" t="e">
        <f t="shared" si="45"/>
        <v>#VALUE!</v>
      </c>
    </row>
    <row r="335" spans="1:16" x14ac:dyDescent="0.3">
      <c r="A335" t="s">
        <v>414</v>
      </c>
      <c r="B335" t="s">
        <v>136</v>
      </c>
      <c r="C335" t="s">
        <v>162</v>
      </c>
      <c r="D335" t="s">
        <v>413</v>
      </c>
      <c r="J335">
        <f t="shared" si="46"/>
        <v>168</v>
      </c>
      <c r="K335">
        <f t="shared" si="47"/>
        <v>62900</v>
      </c>
      <c r="L335">
        <f t="shared" si="48"/>
        <v>9096</v>
      </c>
      <c r="M335">
        <f t="shared" si="49"/>
        <v>2019</v>
      </c>
      <c r="N335" s="6" t="str">
        <f t="shared" si="43"/>
        <v>8/4</v>
      </c>
      <c r="O335" s="25">
        <f t="shared" si="44"/>
        <v>8</v>
      </c>
      <c r="P335">
        <f t="shared" si="45"/>
        <v>4</v>
      </c>
    </row>
    <row r="336" spans="1:16" x14ac:dyDescent="0.3">
      <c r="J336" t="str">
        <f t="shared" si="46"/>
        <v/>
      </c>
      <c r="K336" t="str">
        <f t="shared" si="47"/>
        <v/>
      </c>
      <c r="L336" t="str">
        <f t="shared" si="48"/>
        <v/>
      </c>
      <c r="M336" t="str">
        <f t="shared" si="49"/>
        <v/>
      </c>
      <c r="N336" s="6" t="str">
        <f t="shared" si="43"/>
        <v/>
      </c>
      <c r="O336" s="25" t="str">
        <f t="shared" si="44"/>
        <v/>
      </c>
      <c r="P336" t="e">
        <f t="shared" si="45"/>
        <v>#VALUE!</v>
      </c>
    </row>
    <row r="337" spans="1:16" x14ac:dyDescent="0.3">
      <c r="A337" t="s">
        <v>415</v>
      </c>
      <c r="B337" t="s">
        <v>136</v>
      </c>
      <c r="C337" t="s">
        <v>140</v>
      </c>
      <c r="D337" t="s">
        <v>416</v>
      </c>
      <c r="J337">
        <f t="shared" si="46"/>
        <v>169</v>
      </c>
      <c r="K337">
        <f t="shared" si="47"/>
        <v>62900</v>
      </c>
      <c r="L337">
        <f t="shared" si="48"/>
        <v>988</v>
      </c>
      <c r="M337">
        <f t="shared" si="49"/>
        <v>2019</v>
      </c>
      <c r="N337" s="6" t="str">
        <f t="shared" si="43"/>
        <v>8/14</v>
      </c>
      <c r="O337" s="25">
        <f t="shared" si="44"/>
        <v>8</v>
      </c>
      <c r="P337">
        <f t="shared" si="45"/>
        <v>14</v>
      </c>
    </row>
    <row r="338" spans="1:16" x14ac:dyDescent="0.3">
      <c r="J338" t="str">
        <f t="shared" si="46"/>
        <v/>
      </c>
      <c r="K338" t="str">
        <f t="shared" si="47"/>
        <v/>
      </c>
      <c r="L338" t="str">
        <f t="shared" si="48"/>
        <v/>
      </c>
      <c r="M338" t="str">
        <f t="shared" si="49"/>
        <v/>
      </c>
      <c r="N338" s="6" t="str">
        <f t="shared" si="43"/>
        <v/>
      </c>
      <c r="O338" s="25" t="str">
        <f t="shared" si="44"/>
        <v/>
      </c>
      <c r="P338" t="e">
        <f t="shared" si="45"/>
        <v>#VALUE!</v>
      </c>
    </row>
    <row r="339" spans="1:16" x14ac:dyDescent="0.3">
      <c r="A339" t="s">
        <v>417</v>
      </c>
      <c r="B339" t="s">
        <v>171</v>
      </c>
      <c r="C339" t="s">
        <v>128</v>
      </c>
      <c r="D339" t="s">
        <v>403</v>
      </c>
      <c r="J339">
        <f t="shared" si="46"/>
        <v>170</v>
      </c>
      <c r="K339">
        <f t="shared" si="47"/>
        <v>57543</v>
      </c>
      <c r="L339">
        <f t="shared" si="48"/>
        <v>2349</v>
      </c>
      <c r="M339">
        <f t="shared" si="49"/>
        <v>2019</v>
      </c>
      <c r="N339" s="6" t="str">
        <f t="shared" si="43"/>
        <v>8/1</v>
      </c>
      <c r="O339" s="25">
        <f t="shared" si="44"/>
        <v>8</v>
      </c>
      <c r="P339">
        <f t="shared" si="45"/>
        <v>1</v>
      </c>
    </row>
    <row r="340" spans="1:16" x14ac:dyDescent="0.3">
      <c r="J340" t="str">
        <f t="shared" si="46"/>
        <v/>
      </c>
      <c r="K340" t="str">
        <f t="shared" si="47"/>
        <v/>
      </c>
      <c r="L340" t="str">
        <f t="shared" si="48"/>
        <v/>
      </c>
      <c r="M340" t="str">
        <f t="shared" si="49"/>
        <v/>
      </c>
      <c r="N340" s="6" t="str">
        <f t="shared" si="43"/>
        <v/>
      </c>
      <c r="O340" s="25" t="str">
        <f t="shared" si="44"/>
        <v/>
      </c>
      <c r="P340" t="e">
        <f t="shared" si="45"/>
        <v>#VALUE!</v>
      </c>
    </row>
    <row r="341" spans="1:16" x14ac:dyDescent="0.3">
      <c r="A341" t="s">
        <v>418</v>
      </c>
      <c r="B341" t="s">
        <v>115</v>
      </c>
      <c r="C341" t="s">
        <v>116</v>
      </c>
      <c r="D341" t="s">
        <v>413</v>
      </c>
      <c r="J341">
        <f t="shared" si="46"/>
        <v>171</v>
      </c>
      <c r="K341">
        <f t="shared" si="47"/>
        <v>62286</v>
      </c>
      <c r="L341">
        <f t="shared" si="48"/>
        <v>9087</v>
      </c>
      <c r="M341">
        <f t="shared" si="49"/>
        <v>2019</v>
      </c>
      <c r="N341" s="6" t="str">
        <f t="shared" si="43"/>
        <v>8/4</v>
      </c>
      <c r="O341" s="25">
        <f t="shared" si="44"/>
        <v>8</v>
      </c>
      <c r="P341">
        <f t="shared" si="45"/>
        <v>4</v>
      </c>
    </row>
    <row r="342" spans="1:16" x14ac:dyDescent="0.3">
      <c r="J342" t="str">
        <f t="shared" si="46"/>
        <v/>
      </c>
      <c r="K342" t="str">
        <f t="shared" si="47"/>
        <v/>
      </c>
      <c r="L342" t="str">
        <f t="shared" si="48"/>
        <v/>
      </c>
      <c r="M342" t="str">
        <f t="shared" si="49"/>
        <v/>
      </c>
      <c r="N342" s="6" t="str">
        <f t="shared" si="43"/>
        <v/>
      </c>
      <c r="O342" s="25" t="str">
        <f t="shared" si="44"/>
        <v/>
      </c>
      <c r="P342" t="e">
        <f t="shared" si="45"/>
        <v>#VALUE!</v>
      </c>
    </row>
    <row r="343" spans="1:16" x14ac:dyDescent="0.3">
      <c r="A343" t="s">
        <v>419</v>
      </c>
      <c r="B343" t="s">
        <v>127</v>
      </c>
      <c r="C343" t="s">
        <v>183</v>
      </c>
      <c r="D343" t="s">
        <v>420</v>
      </c>
      <c r="J343">
        <f t="shared" si="46"/>
        <v>172</v>
      </c>
      <c r="K343">
        <f t="shared" si="47"/>
        <v>56365</v>
      </c>
      <c r="L343">
        <f t="shared" si="48"/>
        <v>2350</v>
      </c>
      <c r="M343">
        <f t="shared" si="49"/>
        <v>2019</v>
      </c>
      <c r="N343" s="6" t="str">
        <f t="shared" si="43"/>
        <v>8/17</v>
      </c>
      <c r="O343" s="25">
        <f t="shared" si="44"/>
        <v>8</v>
      </c>
      <c r="P343">
        <f t="shared" si="45"/>
        <v>17</v>
      </c>
    </row>
    <row r="344" spans="1:16" x14ac:dyDescent="0.3">
      <c r="J344" t="str">
        <f t="shared" si="46"/>
        <v/>
      </c>
      <c r="K344" t="str">
        <f t="shared" si="47"/>
        <v/>
      </c>
      <c r="L344" t="str">
        <f t="shared" si="48"/>
        <v/>
      </c>
      <c r="M344" t="str">
        <f t="shared" si="49"/>
        <v/>
      </c>
      <c r="N344" s="6" t="str">
        <f t="shared" si="43"/>
        <v/>
      </c>
      <c r="O344" s="25" t="str">
        <f t="shared" si="44"/>
        <v/>
      </c>
      <c r="P344" t="e">
        <f t="shared" si="45"/>
        <v>#VALUE!</v>
      </c>
    </row>
    <row r="345" spans="1:16" x14ac:dyDescent="0.3">
      <c r="A345" t="s">
        <v>421</v>
      </c>
      <c r="B345" t="s">
        <v>127</v>
      </c>
      <c r="C345" t="s">
        <v>120</v>
      </c>
      <c r="D345" t="s">
        <v>409</v>
      </c>
      <c r="J345">
        <f t="shared" si="46"/>
        <v>173</v>
      </c>
      <c r="K345">
        <f t="shared" si="47"/>
        <v>56365</v>
      </c>
      <c r="L345">
        <f t="shared" si="48"/>
        <v>503</v>
      </c>
      <c r="M345">
        <f t="shared" si="49"/>
        <v>2019</v>
      </c>
      <c r="N345" s="6" t="str">
        <f t="shared" si="43"/>
        <v>8/23</v>
      </c>
      <c r="O345" s="25">
        <f t="shared" si="44"/>
        <v>8</v>
      </c>
      <c r="P345">
        <f t="shared" si="45"/>
        <v>23</v>
      </c>
    </row>
    <row r="346" spans="1:16" x14ac:dyDescent="0.3">
      <c r="J346" t="str">
        <f t="shared" si="46"/>
        <v/>
      </c>
      <c r="K346" t="str">
        <f t="shared" si="47"/>
        <v/>
      </c>
      <c r="L346" t="str">
        <f t="shared" si="48"/>
        <v/>
      </c>
      <c r="M346" t="str">
        <f t="shared" si="49"/>
        <v/>
      </c>
      <c r="N346" s="6" t="str">
        <f t="shared" si="43"/>
        <v/>
      </c>
      <c r="O346" s="25" t="str">
        <f t="shared" si="44"/>
        <v/>
      </c>
      <c r="P346" t="e">
        <f t="shared" si="45"/>
        <v>#VALUE!</v>
      </c>
    </row>
    <row r="347" spans="1:16" x14ac:dyDescent="0.3">
      <c r="A347" t="s">
        <v>422</v>
      </c>
      <c r="B347" t="s">
        <v>119</v>
      </c>
      <c r="C347" t="s">
        <v>131</v>
      </c>
      <c r="D347" t="s">
        <v>423</v>
      </c>
      <c r="J347">
        <f t="shared" si="46"/>
        <v>174</v>
      </c>
      <c r="K347">
        <f t="shared" si="47"/>
        <v>27697</v>
      </c>
      <c r="L347">
        <f t="shared" si="48"/>
        <v>504</v>
      </c>
      <c r="M347">
        <f t="shared" si="49"/>
        <v>2019</v>
      </c>
      <c r="N347" s="6" t="str">
        <f t="shared" si="43"/>
        <v>8/10</v>
      </c>
      <c r="O347" s="25">
        <f t="shared" si="44"/>
        <v>8</v>
      </c>
      <c r="P347">
        <f t="shared" si="45"/>
        <v>10</v>
      </c>
    </row>
    <row r="348" spans="1:16" x14ac:dyDescent="0.3">
      <c r="J348" t="str">
        <f t="shared" si="46"/>
        <v/>
      </c>
      <c r="K348" t="str">
        <f t="shared" si="47"/>
        <v/>
      </c>
      <c r="L348" t="str">
        <f t="shared" si="48"/>
        <v/>
      </c>
      <c r="M348" t="str">
        <f t="shared" si="49"/>
        <v/>
      </c>
      <c r="N348" s="6" t="str">
        <f t="shared" si="43"/>
        <v/>
      </c>
      <c r="O348" s="25" t="str">
        <f t="shared" si="44"/>
        <v/>
      </c>
      <c r="P348" t="e">
        <f t="shared" si="45"/>
        <v>#VALUE!</v>
      </c>
    </row>
    <row r="349" spans="1:16" x14ac:dyDescent="0.3">
      <c r="A349" t="s">
        <v>424</v>
      </c>
      <c r="B349" t="s">
        <v>153</v>
      </c>
      <c r="C349" t="s">
        <v>162</v>
      </c>
      <c r="D349" t="s">
        <v>425</v>
      </c>
      <c r="J349">
        <f t="shared" si="46"/>
        <v>175</v>
      </c>
      <c r="K349">
        <f t="shared" si="47"/>
        <v>98663</v>
      </c>
      <c r="L349">
        <f t="shared" si="48"/>
        <v>9096</v>
      </c>
      <c r="M349">
        <f t="shared" si="49"/>
        <v>2019</v>
      </c>
      <c r="N349" s="6" t="str">
        <f t="shared" si="43"/>
        <v>8/26</v>
      </c>
      <c r="O349" s="25">
        <f t="shared" si="44"/>
        <v>8</v>
      </c>
      <c r="P349">
        <f t="shared" si="45"/>
        <v>26</v>
      </c>
    </row>
    <row r="350" spans="1:16" x14ac:dyDescent="0.3">
      <c r="J350" t="str">
        <f t="shared" si="46"/>
        <v/>
      </c>
      <c r="K350" t="str">
        <f t="shared" si="47"/>
        <v/>
      </c>
      <c r="L350" t="str">
        <f t="shared" si="48"/>
        <v/>
      </c>
      <c r="M350" t="str">
        <f t="shared" si="49"/>
        <v/>
      </c>
      <c r="N350" s="6" t="str">
        <f t="shared" si="43"/>
        <v/>
      </c>
      <c r="O350" s="25" t="str">
        <f t="shared" si="44"/>
        <v/>
      </c>
      <c r="P350" t="e">
        <f t="shared" si="45"/>
        <v>#VALUE!</v>
      </c>
    </row>
    <row r="351" spans="1:16" x14ac:dyDescent="0.3">
      <c r="A351" t="s">
        <v>426</v>
      </c>
      <c r="B351" t="s">
        <v>115</v>
      </c>
      <c r="C351" t="s">
        <v>148</v>
      </c>
      <c r="D351" t="s">
        <v>403</v>
      </c>
      <c r="J351">
        <f t="shared" si="46"/>
        <v>176</v>
      </c>
      <c r="K351">
        <f t="shared" si="47"/>
        <v>62286</v>
      </c>
      <c r="L351">
        <f t="shared" si="48"/>
        <v>1164</v>
      </c>
      <c r="M351">
        <f t="shared" si="49"/>
        <v>2019</v>
      </c>
      <c r="N351" s="6" t="str">
        <f t="shared" si="43"/>
        <v>8/1</v>
      </c>
      <c r="O351" s="25">
        <f t="shared" si="44"/>
        <v>8</v>
      </c>
      <c r="P351">
        <f t="shared" si="45"/>
        <v>1</v>
      </c>
    </row>
    <row r="352" spans="1:16" x14ac:dyDescent="0.3">
      <c r="J352" t="str">
        <f t="shared" si="46"/>
        <v/>
      </c>
      <c r="K352" t="str">
        <f t="shared" si="47"/>
        <v/>
      </c>
      <c r="L352" t="str">
        <f t="shared" si="48"/>
        <v/>
      </c>
      <c r="M352" t="str">
        <f t="shared" si="49"/>
        <v/>
      </c>
      <c r="N352" s="6" t="str">
        <f t="shared" si="43"/>
        <v/>
      </c>
      <c r="O352" s="25" t="str">
        <f t="shared" si="44"/>
        <v/>
      </c>
      <c r="P352" t="e">
        <f t="shared" si="45"/>
        <v>#VALUE!</v>
      </c>
    </row>
    <row r="353" spans="1:16" x14ac:dyDescent="0.3">
      <c r="A353" t="s">
        <v>427</v>
      </c>
      <c r="B353" t="s">
        <v>153</v>
      </c>
      <c r="C353" t="s">
        <v>124</v>
      </c>
      <c r="D353" t="s">
        <v>428</v>
      </c>
      <c r="J353">
        <f t="shared" si="46"/>
        <v>177</v>
      </c>
      <c r="K353">
        <f t="shared" si="47"/>
        <v>98663</v>
      </c>
      <c r="L353">
        <f t="shared" si="48"/>
        <v>9084</v>
      </c>
      <c r="M353">
        <f t="shared" si="49"/>
        <v>2019</v>
      </c>
      <c r="N353" s="6" t="str">
        <f t="shared" si="43"/>
        <v>8/22</v>
      </c>
      <c r="O353" s="25">
        <f t="shared" si="44"/>
        <v>8</v>
      </c>
      <c r="P353">
        <f t="shared" si="45"/>
        <v>22</v>
      </c>
    </row>
    <row r="354" spans="1:16" x14ac:dyDescent="0.3">
      <c r="J354" t="str">
        <f t="shared" si="46"/>
        <v/>
      </c>
      <c r="K354" t="str">
        <f t="shared" si="47"/>
        <v/>
      </c>
      <c r="L354" t="str">
        <f t="shared" si="48"/>
        <v/>
      </c>
      <c r="M354" t="str">
        <f t="shared" si="49"/>
        <v/>
      </c>
      <c r="N354" s="6" t="str">
        <f t="shared" si="43"/>
        <v/>
      </c>
      <c r="O354" s="25" t="str">
        <f t="shared" si="44"/>
        <v/>
      </c>
      <c r="P354" t="e">
        <f t="shared" si="45"/>
        <v>#VALUE!</v>
      </c>
    </row>
    <row r="355" spans="1:16" x14ac:dyDescent="0.3">
      <c r="A355" t="s">
        <v>429</v>
      </c>
      <c r="B355" t="s">
        <v>127</v>
      </c>
      <c r="C355" t="s">
        <v>131</v>
      </c>
      <c r="D355" t="s">
        <v>405</v>
      </c>
      <c r="J355">
        <f t="shared" si="46"/>
        <v>178</v>
      </c>
      <c r="K355">
        <f t="shared" si="47"/>
        <v>56365</v>
      </c>
      <c r="L355">
        <f t="shared" si="48"/>
        <v>504</v>
      </c>
      <c r="M355">
        <f t="shared" si="49"/>
        <v>2019</v>
      </c>
      <c r="N355" s="6" t="str">
        <f t="shared" si="43"/>
        <v>8/5</v>
      </c>
      <c r="O355" s="25">
        <f t="shared" si="44"/>
        <v>8</v>
      </c>
      <c r="P355">
        <f t="shared" si="45"/>
        <v>5</v>
      </c>
    </row>
    <row r="356" spans="1:16" x14ac:dyDescent="0.3">
      <c r="J356" t="str">
        <f t="shared" si="46"/>
        <v/>
      </c>
      <c r="K356" t="str">
        <f t="shared" si="47"/>
        <v/>
      </c>
      <c r="L356" t="str">
        <f t="shared" si="48"/>
        <v/>
      </c>
      <c r="M356" t="str">
        <f t="shared" si="49"/>
        <v/>
      </c>
      <c r="N356" s="6" t="str">
        <f t="shared" si="43"/>
        <v/>
      </c>
      <c r="O356" s="25" t="str">
        <f t="shared" si="44"/>
        <v/>
      </c>
      <c r="P356" t="e">
        <f t="shared" si="45"/>
        <v>#VALUE!</v>
      </c>
    </row>
    <row r="357" spans="1:16" x14ac:dyDescent="0.3">
      <c r="A357" t="s">
        <v>430</v>
      </c>
      <c r="B357" t="s">
        <v>127</v>
      </c>
      <c r="C357" t="s">
        <v>140</v>
      </c>
      <c r="D357" t="s">
        <v>431</v>
      </c>
      <c r="J357">
        <f t="shared" si="46"/>
        <v>179</v>
      </c>
      <c r="K357">
        <f t="shared" si="47"/>
        <v>56365</v>
      </c>
      <c r="L357">
        <f t="shared" si="48"/>
        <v>988</v>
      </c>
      <c r="M357">
        <f t="shared" si="49"/>
        <v>2019</v>
      </c>
      <c r="N357" s="6" t="str">
        <f t="shared" si="43"/>
        <v>8/29</v>
      </c>
      <c r="O357" s="25">
        <f t="shared" si="44"/>
        <v>8</v>
      </c>
      <c r="P357">
        <f t="shared" si="45"/>
        <v>29</v>
      </c>
    </row>
    <row r="358" spans="1:16" x14ac:dyDescent="0.3">
      <c r="J358" t="str">
        <f t="shared" si="46"/>
        <v/>
      </c>
      <c r="K358" t="str">
        <f t="shared" si="47"/>
        <v/>
      </c>
      <c r="L358" t="str">
        <f t="shared" si="48"/>
        <v/>
      </c>
      <c r="M358" t="str">
        <f t="shared" si="49"/>
        <v/>
      </c>
      <c r="N358" s="6" t="str">
        <f t="shared" si="43"/>
        <v/>
      </c>
      <c r="O358" s="25" t="str">
        <f t="shared" si="44"/>
        <v/>
      </c>
      <c r="P358" t="e">
        <f t="shared" si="45"/>
        <v>#VALUE!</v>
      </c>
    </row>
    <row r="359" spans="1:16" x14ac:dyDescent="0.3">
      <c r="A359" t="s">
        <v>432</v>
      </c>
      <c r="B359" t="s">
        <v>139</v>
      </c>
      <c r="C359" t="s">
        <v>140</v>
      </c>
      <c r="D359" t="s">
        <v>428</v>
      </c>
      <c r="J359">
        <f t="shared" si="46"/>
        <v>180</v>
      </c>
      <c r="K359">
        <f t="shared" si="47"/>
        <v>90364</v>
      </c>
      <c r="L359">
        <f t="shared" si="48"/>
        <v>988</v>
      </c>
      <c r="M359">
        <f t="shared" si="49"/>
        <v>2019</v>
      </c>
      <c r="N359" s="6" t="str">
        <f t="shared" si="43"/>
        <v>8/22</v>
      </c>
      <c r="O359" s="25">
        <f t="shared" si="44"/>
        <v>8</v>
      </c>
      <c r="P359">
        <f t="shared" si="45"/>
        <v>22</v>
      </c>
    </row>
    <row r="360" spans="1:16" x14ac:dyDescent="0.3">
      <c r="J360" t="str">
        <f t="shared" si="46"/>
        <v/>
      </c>
      <c r="K360" t="str">
        <f t="shared" si="47"/>
        <v/>
      </c>
      <c r="L360" t="str">
        <f t="shared" si="48"/>
        <v/>
      </c>
      <c r="M360" t="str">
        <f t="shared" si="49"/>
        <v/>
      </c>
      <c r="N360" s="6" t="str">
        <f t="shared" si="43"/>
        <v/>
      </c>
      <c r="O360" s="25" t="str">
        <f t="shared" si="44"/>
        <v/>
      </c>
      <c r="P360" t="e">
        <f t="shared" si="45"/>
        <v>#VALUE!</v>
      </c>
    </row>
    <row r="361" spans="1:16" x14ac:dyDescent="0.3">
      <c r="A361" t="s">
        <v>433</v>
      </c>
      <c r="B361" t="s">
        <v>127</v>
      </c>
      <c r="C361" t="s">
        <v>124</v>
      </c>
      <c r="D361" t="s">
        <v>434</v>
      </c>
      <c r="J361">
        <f t="shared" si="46"/>
        <v>181</v>
      </c>
      <c r="K361">
        <f t="shared" si="47"/>
        <v>56365</v>
      </c>
      <c r="L361">
        <f t="shared" si="48"/>
        <v>9084</v>
      </c>
      <c r="M361">
        <f t="shared" si="49"/>
        <v>2019</v>
      </c>
      <c r="N361" s="6" t="str">
        <f t="shared" si="43"/>
        <v>8/27</v>
      </c>
      <c r="O361" s="25">
        <f t="shared" si="44"/>
        <v>8</v>
      </c>
      <c r="P361">
        <f t="shared" si="45"/>
        <v>27</v>
      </c>
    </row>
    <row r="362" spans="1:16" x14ac:dyDescent="0.3">
      <c r="J362" t="str">
        <f t="shared" si="46"/>
        <v/>
      </c>
      <c r="K362" t="str">
        <f t="shared" si="47"/>
        <v/>
      </c>
      <c r="L362" t="str">
        <f t="shared" si="48"/>
        <v/>
      </c>
      <c r="M362" t="str">
        <f t="shared" si="49"/>
        <v/>
      </c>
      <c r="N362" s="6" t="str">
        <f t="shared" si="43"/>
        <v/>
      </c>
      <c r="O362" s="25" t="str">
        <f t="shared" si="44"/>
        <v/>
      </c>
      <c r="P362" t="e">
        <f t="shared" si="45"/>
        <v>#VALUE!</v>
      </c>
    </row>
    <row r="363" spans="1:16" x14ac:dyDescent="0.3">
      <c r="A363" t="s">
        <v>435</v>
      </c>
      <c r="B363" t="s">
        <v>115</v>
      </c>
      <c r="C363" t="s">
        <v>183</v>
      </c>
      <c r="D363" t="s">
        <v>436</v>
      </c>
      <c r="J363">
        <f t="shared" si="46"/>
        <v>182</v>
      </c>
      <c r="K363">
        <f t="shared" si="47"/>
        <v>62286</v>
      </c>
      <c r="L363">
        <f t="shared" si="48"/>
        <v>2350</v>
      </c>
      <c r="M363">
        <f t="shared" si="49"/>
        <v>2019</v>
      </c>
      <c r="N363" s="6" t="str">
        <f t="shared" si="43"/>
        <v>8/9</v>
      </c>
      <c r="O363" s="25">
        <f t="shared" si="44"/>
        <v>8</v>
      </c>
      <c r="P363">
        <f t="shared" si="45"/>
        <v>9</v>
      </c>
    </row>
    <row r="364" spans="1:16" x14ac:dyDescent="0.3">
      <c r="J364" t="str">
        <f t="shared" si="46"/>
        <v/>
      </c>
      <c r="K364" t="str">
        <f t="shared" si="47"/>
        <v/>
      </c>
      <c r="L364" t="str">
        <f t="shared" si="48"/>
        <v/>
      </c>
      <c r="M364" t="str">
        <f t="shared" si="49"/>
        <v/>
      </c>
      <c r="N364" s="6" t="str">
        <f t="shared" si="43"/>
        <v/>
      </c>
      <c r="O364" s="25" t="str">
        <f t="shared" si="44"/>
        <v/>
      </c>
      <c r="P364" t="e">
        <f t="shared" si="45"/>
        <v>#VALUE!</v>
      </c>
    </row>
    <row r="365" spans="1:16" x14ac:dyDescent="0.3">
      <c r="A365" t="s">
        <v>437</v>
      </c>
      <c r="B365" t="s">
        <v>115</v>
      </c>
      <c r="C365" t="s">
        <v>131</v>
      </c>
      <c r="D365" t="s">
        <v>436</v>
      </c>
      <c r="J365">
        <f t="shared" si="46"/>
        <v>183</v>
      </c>
      <c r="K365">
        <f t="shared" si="47"/>
        <v>62286</v>
      </c>
      <c r="L365">
        <f t="shared" si="48"/>
        <v>504</v>
      </c>
      <c r="M365">
        <f t="shared" si="49"/>
        <v>2019</v>
      </c>
      <c r="N365" s="6" t="str">
        <f t="shared" si="43"/>
        <v>8/9</v>
      </c>
      <c r="O365" s="25">
        <f t="shared" si="44"/>
        <v>8</v>
      </c>
      <c r="P365">
        <f t="shared" si="45"/>
        <v>9</v>
      </c>
    </row>
    <row r="366" spans="1:16" x14ac:dyDescent="0.3">
      <c r="J366" t="str">
        <f t="shared" si="46"/>
        <v/>
      </c>
      <c r="K366" t="str">
        <f t="shared" si="47"/>
        <v/>
      </c>
      <c r="L366" t="str">
        <f t="shared" si="48"/>
        <v/>
      </c>
      <c r="M366" t="str">
        <f t="shared" si="49"/>
        <v/>
      </c>
      <c r="N366" s="6" t="str">
        <f t="shared" si="43"/>
        <v/>
      </c>
      <c r="O366" s="25" t="str">
        <f t="shared" si="44"/>
        <v/>
      </c>
      <c r="P366" t="e">
        <f t="shared" si="45"/>
        <v>#VALUE!</v>
      </c>
    </row>
    <row r="367" spans="1:16" x14ac:dyDescent="0.3">
      <c r="A367" t="s">
        <v>438</v>
      </c>
      <c r="B367" t="s">
        <v>119</v>
      </c>
      <c r="C367" t="s">
        <v>120</v>
      </c>
      <c r="D367" t="s">
        <v>439</v>
      </c>
      <c r="J367">
        <f t="shared" si="46"/>
        <v>184</v>
      </c>
      <c r="K367">
        <f t="shared" si="47"/>
        <v>27697</v>
      </c>
      <c r="L367">
        <f t="shared" si="48"/>
        <v>503</v>
      </c>
      <c r="M367">
        <f t="shared" si="49"/>
        <v>2019</v>
      </c>
      <c r="N367" s="6" t="str">
        <f t="shared" si="43"/>
        <v>8/3</v>
      </c>
      <c r="O367" s="25">
        <f t="shared" si="44"/>
        <v>8</v>
      </c>
      <c r="P367">
        <f t="shared" si="45"/>
        <v>3</v>
      </c>
    </row>
    <row r="368" spans="1:16" x14ac:dyDescent="0.3">
      <c r="J368" t="str">
        <f t="shared" si="46"/>
        <v/>
      </c>
      <c r="K368" t="str">
        <f t="shared" si="47"/>
        <v/>
      </c>
      <c r="L368" t="str">
        <f t="shared" si="48"/>
        <v/>
      </c>
      <c r="M368" t="str">
        <f t="shared" si="49"/>
        <v/>
      </c>
      <c r="N368" s="6" t="str">
        <f t="shared" si="43"/>
        <v/>
      </c>
      <c r="O368" s="25" t="str">
        <f t="shared" si="44"/>
        <v/>
      </c>
      <c r="P368" t="e">
        <f t="shared" si="45"/>
        <v>#VALUE!</v>
      </c>
    </row>
    <row r="369" spans="1:16" x14ac:dyDescent="0.3">
      <c r="A369" t="s">
        <v>440</v>
      </c>
      <c r="B369" t="s">
        <v>139</v>
      </c>
      <c r="C369" t="s">
        <v>128</v>
      </c>
      <c r="D369" t="s">
        <v>416</v>
      </c>
      <c r="J369">
        <f t="shared" si="46"/>
        <v>185</v>
      </c>
      <c r="K369">
        <f t="shared" si="47"/>
        <v>90364</v>
      </c>
      <c r="L369">
        <f t="shared" si="48"/>
        <v>2349</v>
      </c>
      <c r="M369">
        <f t="shared" si="49"/>
        <v>2019</v>
      </c>
      <c r="N369" s="6" t="str">
        <f t="shared" si="43"/>
        <v>8/14</v>
      </c>
      <c r="O369" s="25">
        <f t="shared" si="44"/>
        <v>8</v>
      </c>
      <c r="P369">
        <f t="shared" si="45"/>
        <v>14</v>
      </c>
    </row>
    <row r="370" spans="1:16" x14ac:dyDescent="0.3">
      <c r="J370" t="str">
        <f t="shared" si="46"/>
        <v/>
      </c>
      <c r="K370" t="str">
        <f t="shared" si="47"/>
        <v/>
      </c>
      <c r="L370" t="str">
        <f t="shared" si="48"/>
        <v/>
      </c>
      <c r="M370" t="str">
        <f t="shared" si="49"/>
        <v/>
      </c>
      <c r="N370" s="6" t="str">
        <f t="shared" si="43"/>
        <v/>
      </c>
      <c r="O370" s="25" t="str">
        <f t="shared" si="44"/>
        <v/>
      </c>
      <c r="P370" t="e">
        <f t="shared" si="45"/>
        <v>#VALUE!</v>
      </c>
    </row>
    <row r="371" spans="1:16" x14ac:dyDescent="0.3">
      <c r="A371" t="s">
        <v>441</v>
      </c>
      <c r="B371" t="s">
        <v>139</v>
      </c>
      <c r="C371" t="s">
        <v>120</v>
      </c>
      <c r="D371" t="s">
        <v>442</v>
      </c>
      <c r="J371">
        <f t="shared" si="46"/>
        <v>186</v>
      </c>
      <c r="K371">
        <f t="shared" si="47"/>
        <v>90364</v>
      </c>
      <c r="L371">
        <f t="shared" si="48"/>
        <v>503</v>
      </c>
      <c r="M371">
        <f t="shared" si="49"/>
        <v>2019</v>
      </c>
      <c r="N371" s="6" t="str">
        <f t="shared" si="43"/>
        <v>9/4</v>
      </c>
      <c r="O371" s="25">
        <f t="shared" si="44"/>
        <v>9</v>
      </c>
      <c r="P371">
        <f t="shared" si="45"/>
        <v>4</v>
      </c>
    </row>
    <row r="372" spans="1:16" x14ac:dyDescent="0.3">
      <c r="J372" t="str">
        <f t="shared" si="46"/>
        <v/>
      </c>
      <c r="K372" t="str">
        <f t="shared" si="47"/>
        <v/>
      </c>
      <c r="L372" t="str">
        <f t="shared" si="48"/>
        <v/>
      </c>
      <c r="M372" t="str">
        <f t="shared" si="49"/>
        <v/>
      </c>
      <c r="N372" s="6" t="str">
        <f t="shared" si="43"/>
        <v/>
      </c>
      <c r="O372" s="25" t="str">
        <f t="shared" si="44"/>
        <v/>
      </c>
      <c r="P372" t="e">
        <f t="shared" si="45"/>
        <v>#VALUE!</v>
      </c>
    </row>
    <row r="373" spans="1:16" x14ac:dyDescent="0.3">
      <c r="A373" t="s">
        <v>443</v>
      </c>
      <c r="B373" t="s">
        <v>115</v>
      </c>
      <c r="C373" t="s">
        <v>128</v>
      </c>
      <c r="D373" t="s">
        <v>444</v>
      </c>
      <c r="J373">
        <f t="shared" si="46"/>
        <v>187</v>
      </c>
      <c r="K373">
        <f t="shared" si="47"/>
        <v>62286</v>
      </c>
      <c r="L373">
        <f t="shared" si="48"/>
        <v>2349</v>
      </c>
      <c r="M373">
        <f t="shared" si="49"/>
        <v>2019</v>
      </c>
      <c r="N373" s="6" t="str">
        <f t="shared" si="43"/>
        <v>9/12</v>
      </c>
      <c r="O373" s="25">
        <f t="shared" si="44"/>
        <v>9</v>
      </c>
      <c r="P373">
        <f t="shared" si="45"/>
        <v>12</v>
      </c>
    </row>
    <row r="374" spans="1:16" x14ac:dyDescent="0.3">
      <c r="J374" t="str">
        <f t="shared" si="46"/>
        <v/>
      </c>
      <c r="K374" t="str">
        <f t="shared" si="47"/>
        <v/>
      </c>
      <c r="L374" t="str">
        <f t="shared" si="48"/>
        <v/>
      </c>
      <c r="M374" t="str">
        <f t="shared" si="49"/>
        <v/>
      </c>
      <c r="N374" s="6" t="str">
        <f t="shared" si="43"/>
        <v/>
      </c>
      <c r="O374" s="25" t="str">
        <f t="shared" si="44"/>
        <v/>
      </c>
      <c r="P374" t="e">
        <f t="shared" si="45"/>
        <v>#VALUE!</v>
      </c>
    </row>
    <row r="375" spans="1:16" x14ac:dyDescent="0.3">
      <c r="A375" t="s">
        <v>445</v>
      </c>
      <c r="B375" t="s">
        <v>153</v>
      </c>
      <c r="C375" t="s">
        <v>162</v>
      </c>
      <c r="D375" t="s">
        <v>446</v>
      </c>
      <c r="J375">
        <f t="shared" si="46"/>
        <v>188</v>
      </c>
      <c r="K375">
        <f t="shared" si="47"/>
        <v>98663</v>
      </c>
      <c r="L375">
        <f t="shared" si="48"/>
        <v>9096</v>
      </c>
      <c r="M375">
        <f t="shared" si="49"/>
        <v>2019</v>
      </c>
      <c r="N375" s="6" t="str">
        <f t="shared" si="43"/>
        <v>9/9</v>
      </c>
      <c r="O375" s="25">
        <f t="shared" si="44"/>
        <v>9</v>
      </c>
      <c r="P375">
        <f t="shared" si="45"/>
        <v>9</v>
      </c>
    </row>
    <row r="376" spans="1:16" x14ac:dyDescent="0.3">
      <c r="J376" t="str">
        <f t="shared" si="46"/>
        <v/>
      </c>
      <c r="K376" t="str">
        <f t="shared" si="47"/>
        <v/>
      </c>
      <c r="L376" t="str">
        <f t="shared" si="48"/>
        <v/>
      </c>
      <c r="M376" t="str">
        <f t="shared" si="49"/>
        <v/>
      </c>
      <c r="N376" s="6" t="str">
        <f t="shared" si="43"/>
        <v/>
      </c>
      <c r="O376" s="25" t="str">
        <f t="shared" si="44"/>
        <v/>
      </c>
      <c r="P376" t="e">
        <f t="shared" si="45"/>
        <v>#VALUE!</v>
      </c>
    </row>
    <row r="377" spans="1:16" x14ac:dyDescent="0.3">
      <c r="A377" t="s">
        <v>447</v>
      </c>
      <c r="B377" t="s">
        <v>139</v>
      </c>
      <c r="C377" t="s">
        <v>140</v>
      </c>
      <c r="D377" t="s">
        <v>448</v>
      </c>
      <c r="J377">
        <f t="shared" si="46"/>
        <v>189</v>
      </c>
      <c r="K377">
        <f t="shared" si="47"/>
        <v>90364</v>
      </c>
      <c r="L377">
        <f t="shared" si="48"/>
        <v>988</v>
      </c>
      <c r="M377">
        <f t="shared" si="49"/>
        <v>2019</v>
      </c>
      <c r="N377" s="6" t="str">
        <f t="shared" si="43"/>
        <v>9/15</v>
      </c>
      <c r="O377" s="25">
        <f t="shared" si="44"/>
        <v>9</v>
      </c>
      <c r="P377">
        <f t="shared" si="45"/>
        <v>15</v>
      </c>
    </row>
    <row r="378" spans="1:16" x14ac:dyDescent="0.3">
      <c r="J378" t="str">
        <f t="shared" si="46"/>
        <v/>
      </c>
      <c r="K378" t="str">
        <f t="shared" si="47"/>
        <v/>
      </c>
      <c r="L378" t="str">
        <f t="shared" si="48"/>
        <v/>
      </c>
      <c r="M378" t="str">
        <f t="shared" si="49"/>
        <v/>
      </c>
      <c r="N378" s="6" t="str">
        <f t="shared" si="43"/>
        <v/>
      </c>
      <c r="O378" s="25" t="str">
        <f t="shared" si="44"/>
        <v/>
      </c>
      <c r="P378" t="e">
        <f t="shared" si="45"/>
        <v>#VALUE!</v>
      </c>
    </row>
    <row r="379" spans="1:16" x14ac:dyDescent="0.3">
      <c r="A379" t="s">
        <v>449</v>
      </c>
      <c r="B379" t="s">
        <v>127</v>
      </c>
      <c r="C379" t="s">
        <v>131</v>
      </c>
      <c r="D379" t="s">
        <v>450</v>
      </c>
      <c r="J379">
        <f t="shared" si="46"/>
        <v>190</v>
      </c>
      <c r="K379">
        <f t="shared" si="47"/>
        <v>56365</v>
      </c>
      <c r="L379">
        <f t="shared" si="48"/>
        <v>504</v>
      </c>
      <c r="M379">
        <f t="shared" si="49"/>
        <v>2019</v>
      </c>
      <c r="N379" s="6" t="str">
        <f t="shared" si="43"/>
        <v>9/22</v>
      </c>
      <c r="O379" s="25">
        <f t="shared" si="44"/>
        <v>9</v>
      </c>
      <c r="P379">
        <f t="shared" si="45"/>
        <v>22</v>
      </c>
    </row>
    <row r="380" spans="1:16" x14ac:dyDescent="0.3">
      <c r="J380" t="str">
        <f t="shared" si="46"/>
        <v/>
      </c>
      <c r="K380" t="str">
        <f t="shared" si="47"/>
        <v/>
      </c>
      <c r="L380" t="str">
        <f t="shared" si="48"/>
        <v/>
      </c>
      <c r="M380" t="str">
        <f t="shared" si="49"/>
        <v/>
      </c>
      <c r="N380" s="6" t="str">
        <f t="shared" si="43"/>
        <v/>
      </c>
      <c r="O380" s="25" t="str">
        <f t="shared" si="44"/>
        <v/>
      </c>
      <c r="P380" t="e">
        <f t="shared" si="45"/>
        <v>#VALUE!</v>
      </c>
    </row>
    <row r="381" spans="1:16" x14ac:dyDescent="0.3">
      <c r="A381" t="s">
        <v>451</v>
      </c>
      <c r="B381" t="s">
        <v>119</v>
      </c>
      <c r="C381" t="s">
        <v>131</v>
      </c>
      <c r="D381" t="s">
        <v>452</v>
      </c>
      <c r="J381">
        <f t="shared" si="46"/>
        <v>191</v>
      </c>
      <c r="K381">
        <f t="shared" si="47"/>
        <v>27697</v>
      </c>
      <c r="L381">
        <f t="shared" si="48"/>
        <v>504</v>
      </c>
      <c r="M381">
        <f t="shared" si="49"/>
        <v>2019</v>
      </c>
      <c r="N381" s="6" t="str">
        <f t="shared" si="43"/>
        <v>9/23</v>
      </c>
      <c r="O381" s="25">
        <f t="shared" si="44"/>
        <v>9</v>
      </c>
      <c r="P381">
        <f t="shared" si="45"/>
        <v>23</v>
      </c>
    </row>
    <row r="382" spans="1:16" x14ac:dyDescent="0.3">
      <c r="J382" t="str">
        <f t="shared" si="46"/>
        <v/>
      </c>
      <c r="K382" t="str">
        <f t="shared" si="47"/>
        <v/>
      </c>
      <c r="L382" t="str">
        <f t="shared" si="48"/>
        <v/>
      </c>
      <c r="M382" t="str">
        <f t="shared" si="49"/>
        <v/>
      </c>
      <c r="N382" s="6" t="str">
        <f t="shared" si="43"/>
        <v/>
      </c>
      <c r="O382" s="25" t="str">
        <f t="shared" si="44"/>
        <v/>
      </c>
      <c r="P382" t="e">
        <f t="shared" si="45"/>
        <v>#VALUE!</v>
      </c>
    </row>
    <row r="383" spans="1:16" x14ac:dyDescent="0.3">
      <c r="A383" t="s">
        <v>453</v>
      </c>
      <c r="B383" t="s">
        <v>127</v>
      </c>
      <c r="C383" t="s">
        <v>128</v>
      </c>
      <c r="D383" t="s">
        <v>442</v>
      </c>
      <c r="J383">
        <f t="shared" si="46"/>
        <v>192</v>
      </c>
      <c r="K383">
        <f t="shared" si="47"/>
        <v>56365</v>
      </c>
      <c r="L383">
        <f t="shared" si="48"/>
        <v>2349</v>
      </c>
      <c r="M383">
        <f t="shared" si="49"/>
        <v>2019</v>
      </c>
      <c r="N383" s="6" t="str">
        <f t="shared" si="43"/>
        <v>9/4</v>
      </c>
      <c r="O383" s="25">
        <f t="shared" si="44"/>
        <v>9</v>
      </c>
      <c r="P383">
        <f t="shared" si="45"/>
        <v>4</v>
      </c>
    </row>
    <row r="384" spans="1:16" x14ac:dyDescent="0.3">
      <c r="J384" t="str">
        <f t="shared" si="46"/>
        <v/>
      </c>
      <c r="K384" t="str">
        <f t="shared" si="47"/>
        <v/>
      </c>
      <c r="L384" t="str">
        <f t="shared" si="48"/>
        <v/>
      </c>
      <c r="M384" t="str">
        <f t="shared" si="49"/>
        <v/>
      </c>
      <c r="N384" s="6" t="str">
        <f t="shared" si="43"/>
        <v/>
      </c>
      <c r="O384" s="25" t="str">
        <f t="shared" si="44"/>
        <v/>
      </c>
      <c r="P384" t="e">
        <f t="shared" si="45"/>
        <v>#VALUE!</v>
      </c>
    </row>
    <row r="385" spans="1:16" x14ac:dyDescent="0.3">
      <c r="A385" t="s">
        <v>454</v>
      </c>
      <c r="B385" t="s">
        <v>127</v>
      </c>
      <c r="C385" t="s">
        <v>162</v>
      </c>
      <c r="D385" t="s">
        <v>455</v>
      </c>
      <c r="J385">
        <f t="shared" si="46"/>
        <v>193</v>
      </c>
      <c r="K385">
        <f t="shared" si="47"/>
        <v>56365</v>
      </c>
      <c r="L385">
        <f t="shared" si="48"/>
        <v>9096</v>
      </c>
      <c r="M385">
        <f t="shared" si="49"/>
        <v>2019</v>
      </c>
      <c r="N385" s="6" t="str">
        <f t="shared" si="43"/>
        <v>9/26</v>
      </c>
      <c r="O385" s="25">
        <f t="shared" si="44"/>
        <v>9</v>
      </c>
      <c r="P385">
        <f t="shared" si="45"/>
        <v>26</v>
      </c>
    </row>
    <row r="386" spans="1:16" x14ac:dyDescent="0.3">
      <c r="J386" t="str">
        <f t="shared" si="46"/>
        <v/>
      </c>
      <c r="K386" t="str">
        <f t="shared" si="47"/>
        <v/>
      </c>
      <c r="L386" t="str">
        <f t="shared" si="48"/>
        <v/>
      </c>
      <c r="M386" t="str">
        <f t="shared" si="49"/>
        <v/>
      </c>
      <c r="N386" s="6" t="str">
        <f t="shared" ref="N386:N449" si="50">IFERROR(RIGHT(TRIM(RIGHT(D386,LEN(D386)-SEARCH(": ",D386))),LEN(TRIM(RIGHT(D386,LEN(D386)-SEARCH(": ",D386))))-5),"")</f>
        <v/>
      </c>
      <c r="O386" s="25" t="str">
        <f t="shared" ref="O386:O449" si="51">IFERROR(LEFT(N386,SEARCH("/",N386)-1)*1,"")</f>
        <v/>
      </c>
      <c r="P386" t="e">
        <f t="shared" ref="P386:P449" si="52">IFERROR(RIGHT(D386,2)*1,RIGHT(D386,1)*1)</f>
        <v>#VALUE!</v>
      </c>
    </row>
    <row r="387" spans="1:16" x14ac:dyDescent="0.3">
      <c r="A387" t="s">
        <v>456</v>
      </c>
      <c r="B387" t="s">
        <v>153</v>
      </c>
      <c r="C387" t="s">
        <v>140</v>
      </c>
      <c r="D387" t="s">
        <v>457</v>
      </c>
      <c r="J387">
        <f t="shared" si="46"/>
        <v>194</v>
      </c>
      <c r="K387">
        <f t="shared" si="47"/>
        <v>98663</v>
      </c>
      <c r="L387">
        <f t="shared" si="48"/>
        <v>988</v>
      </c>
      <c r="M387">
        <f t="shared" si="49"/>
        <v>2019</v>
      </c>
      <c r="N387" s="6" t="str">
        <f t="shared" si="50"/>
        <v>9/2</v>
      </c>
      <c r="O387" s="25">
        <f t="shared" si="51"/>
        <v>9</v>
      </c>
      <c r="P387">
        <f t="shared" si="52"/>
        <v>2</v>
      </c>
    </row>
    <row r="388" spans="1:16" x14ac:dyDescent="0.3">
      <c r="J388" t="str">
        <f t="shared" ref="J388:J451" si="53">IFERROR(RIGHT(A388,LEN(A388)-SEARCH(": ",A388))*1,"")</f>
        <v/>
      </c>
      <c r="K388" t="str">
        <f t="shared" ref="K388:K451" si="54">IFERROR(RIGHT(B388,LEN(B388)-SEARCH(": ",B388))*1,"")</f>
        <v/>
      </c>
      <c r="L388" t="str">
        <f t="shared" ref="L388:L451" si="55">IFERROR(RIGHT(C388,LEN(C388)-SEARCH(": ",C388))*1,"")</f>
        <v/>
      </c>
      <c r="M388" t="str">
        <f t="shared" ref="M388:M451" si="56">IFERROR(LEFT(RIGHT(D388,LEN(D388)-SEARCH(": ",D388)),5)*1,"")</f>
        <v/>
      </c>
      <c r="N388" s="6" t="str">
        <f t="shared" si="50"/>
        <v/>
      </c>
      <c r="O388" s="25" t="str">
        <f t="shared" si="51"/>
        <v/>
      </c>
      <c r="P388" t="e">
        <f t="shared" si="52"/>
        <v>#VALUE!</v>
      </c>
    </row>
    <row r="389" spans="1:16" x14ac:dyDescent="0.3">
      <c r="A389" t="s">
        <v>458</v>
      </c>
      <c r="B389" t="s">
        <v>127</v>
      </c>
      <c r="C389" t="s">
        <v>148</v>
      </c>
      <c r="D389" t="s">
        <v>459</v>
      </c>
      <c r="J389">
        <f t="shared" si="53"/>
        <v>195</v>
      </c>
      <c r="K389">
        <f t="shared" si="54"/>
        <v>56365</v>
      </c>
      <c r="L389">
        <f t="shared" si="55"/>
        <v>1164</v>
      </c>
      <c r="M389">
        <f t="shared" si="56"/>
        <v>2019</v>
      </c>
      <c r="N389" s="6" t="str">
        <f t="shared" si="50"/>
        <v>9/17</v>
      </c>
      <c r="O389" s="25">
        <f t="shared" si="51"/>
        <v>9</v>
      </c>
      <c r="P389">
        <f t="shared" si="52"/>
        <v>17</v>
      </c>
    </row>
    <row r="390" spans="1:16" x14ac:dyDescent="0.3">
      <c r="J390" t="str">
        <f t="shared" si="53"/>
        <v/>
      </c>
      <c r="K390" t="str">
        <f t="shared" si="54"/>
        <v/>
      </c>
      <c r="L390" t="str">
        <f t="shared" si="55"/>
        <v/>
      </c>
      <c r="M390" t="str">
        <f t="shared" si="56"/>
        <v/>
      </c>
      <c r="N390" s="6" t="str">
        <f t="shared" si="50"/>
        <v/>
      </c>
      <c r="O390" s="25" t="str">
        <f t="shared" si="51"/>
        <v/>
      </c>
      <c r="P390" t="e">
        <f t="shared" si="52"/>
        <v>#VALUE!</v>
      </c>
    </row>
    <row r="391" spans="1:16" x14ac:dyDescent="0.3">
      <c r="A391" t="s">
        <v>460</v>
      </c>
      <c r="B391" t="s">
        <v>119</v>
      </c>
      <c r="C391" t="s">
        <v>128</v>
      </c>
      <c r="D391" t="s">
        <v>444</v>
      </c>
      <c r="J391">
        <f t="shared" si="53"/>
        <v>196</v>
      </c>
      <c r="K391">
        <f t="shared" si="54"/>
        <v>27697</v>
      </c>
      <c r="L391">
        <f t="shared" si="55"/>
        <v>2349</v>
      </c>
      <c r="M391">
        <f t="shared" si="56"/>
        <v>2019</v>
      </c>
      <c r="N391" s="6" t="str">
        <f t="shared" si="50"/>
        <v>9/12</v>
      </c>
      <c r="O391" s="25">
        <f t="shared" si="51"/>
        <v>9</v>
      </c>
      <c r="P391">
        <f t="shared" si="52"/>
        <v>12</v>
      </c>
    </row>
    <row r="392" spans="1:16" x14ac:dyDescent="0.3">
      <c r="J392" t="str">
        <f t="shared" si="53"/>
        <v/>
      </c>
      <c r="K392" t="str">
        <f t="shared" si="54"/>
        <v/>
      </c>
      <c r="L392" t="str">
        <f t="shared" si="55"/>
        <v/>
      </c>
      <c r="M392" t="str">
        <f t="shared" si="56"/>
        <v/>
      </c>
      <c r="N392" s="6" t="str">
        <f t="shared" si="50"/>
        <v/>
      </c>
      <c r="O392" s="25" t="str">
        <f t="shared" si="51"/>
        <v/>
      </c>
      <c r="P392" t="e">
        <f t="shared" si="52"/>
        <v>#VALUE!</v>
      </c>
    </row>
    <row r="393" spans="1:16" x14ac:dyDescent="0.3">
      <c r="A393" t="s">
        <v>461</v>
      </c>
      <c r="B393" t="s">
        <v>115</v>
      </c>
      <c r="C393" t="s">
        <v>131</v>
      </c>
      <c r="D393" t="s">
        <v>462</v>
      </c>
      <c r="J393">
        <f t="shared" si="53"/>
        <v>197</v>
      </c>
      <c r="K393">
        <f t="shared" si="54"/>
        <v>62286</v>
      </c>
      <c r="L393">
        <f t="shared" si="55"/>
        <v>504</v>
      </c>
      <c r="M393">
        <f t="shared" si="56"/>
        <v>2019</v>
      </c>
      <c r="N393" s="6" t="str">
        <f t="shared" si="50"/>
        <v>9/16</v>
      </c>
      <c r="O393" s="25">
        <f t="shared" si="51"/>
        <v>9</v>
      </c>
      <c r="P393">
        <f t="shared" si="52"/>
        <v>16</v>
      </c>
    </row>
    <row r="394" spans="1:16" x14ac:dyDescent="0.3">
      <c r="J394" t="str">
        <f t="shared" si="53"/>
        <v/>
      </c>
      <c r="K394" t="str">
        <f t="shared" si="54"/>
        <v/>
      </c>
      <c r="L394" t="str">
        <f t="shared" si="55"/>
        <v/>
      </c>
      <c r="M394" t="str">
        <f t="shared" si="56"/>
        <v/>
      </c>
      <c r="N394" s="6" t="str">
        <f t="shared" si="50"/>
        <v/>
      </c>
      <c r="O394" s="25" t="str">
        <f t="shared" si="51"/>
        <v/>
      </c>
      <c r="P394" t="e">
        <f t="shared" si="52"/>
        <v>#VALUE!</v>
      </c>
    </row>
    <row r="395" spans="1:16" x14ac:dyDescent="0.3">
      <c r="A395" t="s">
        <v>463</v>
      </c>
      <c r="B395" t="s">
        <v>171</v>
      </c>
      <c r="C395" t="s">
        <v>128</v>
      </c>
      <c r="D395" t="s">
        <v>464</v>
      </c>
      <c r="J395">
        <f t="shared" si="53"/>
        <v>198</v>
      </c>
      <c r="K395">
        <f t="shared" si="54"/>
        <v>57543</v>
      </c>
      <c r="L395">
        <f t="shared" si="55"/>
        <v>2349</v>
      </c>
      <c r="M395">
        <f t="shared" si="56"/>
        <v>2019</v>
      </c>
      <c r="N395" s="6" t="str">
        <f t="shared" si="50"/>
        <v>9/19</v>
      </c>
      <c r="O395" s="25">
        <f t="shared" si="51"/>
        <v>9</v>
      </c>
      <c r="P395">
        <f t="shared" si="52"/>
        <v>19</v>
      </c>
    </row>
    <row r="396" spans="1:16" x14ac:dyDescent="0.3">
      <c r="J396" t="str">
        <f t="shared" si="53"/>
        <v/>
      </c>
      <c r="K396" t="str">
        <f t="shared" si="54"/>
        <v/>
      </c>
      <c r="L396" t="str">
        <f t="shared" si="55"/>
        <v/>
      </c>
      <c r="M396" t="str">
        <f t="shared" si="56"/>
        <v/>
      </c>
      <c r="N396" s="6" t="str">
        <f t="shared" si="50"/>
        <v/>
      </c>
      <c r="O396" s="25" t="str">
        <f t="shared" si="51"/>
        <v/>
      </c>
      <c r="P396" t="e">
        <f t="shared" si="52"/>
        <v>#VALUE!</v>
      </c>
    </row>
    <row r="397" spans="1:16" x14ac:dyDescent="0.3">
      <c r="A397" t="s">
        <v>465</v>
      </c>
      <c r="B397" t="s">
        <v>321</v>
      </c>
      <c r="C397" t="s">
        <v>124</v>
      </c>
      <c r="D397" t="s">
        <v>466</v>
      </c>
      <c r="J397">
        <f t="shared" si="53"/>
        <v>199</v>
      </c>
      <c r="K397">
        <f t="shared" si="54"/>
        <v>61673</v>
      </c>
      <c r="L397">
        <f t="shared" si="55"/>
        <v>9084</v>
      </c>
      <c r="M397">
        <f t="shared" si="56"/>
        <v>2019</v>
      </c>
      <c r="N397" s="6" t="str">
        <f t="shared" si="50"/>
        <v>9/5</v>
      </c>
      <c r="O397" s="25">
        <f t="shared" si="51"/>
        <v>9</v>
      </c>
      <c r="P397">
        <f t="shared" si="52"/>
        <v>5</v>
      </c>
    </row>
    <row r="398" spans="1:16" x14ac:dyDescent="0.3">
      <c r="J398" t="str">
        <f t="shared" si="53"/>
        <v/>
      </c>
      <c r="K398" t="str">
        <f t="shared" si="54"/>
        <v/>
      </c>
      <c r="L398" t="str">
        <f t="shared" si="55"/>
        <v/>
      </c>
      <c r="M398" t="str">
        <f t="shared" si="56"/>
        <v/>
      </c>
      <c r="N398" s="6" t="str">
        <f t="shared" si="50"/>
        <v/>
      </c>
      <c r="O398" s="25" t="str">
        <f t="shared" si="51"/>
        <v/>
      </c>
      <c r="P398" t="e">
        <f t="shared" si="52"/>
        <v>#VALUE!</v>
      </c>
    </row>
    <row r="399" spans="1:16" x14ac:dyDescent="0.3">
      <c r="A399" t="s">
        <v>467</v>
      </c>
      <c r="B399" t="s">
        <v>136</v>
      </c>
      <c r="C399" t="s">
        <v>140</v>
      </c>
      <c r="D399" t="s">
        <v>468</v>
      </c>
      <c r="J399">
        <f t="shared" si="53"/>
        <v>200</v>
      </c>
      <c r="K399">
        <f t="shared" si="54"/>
        <v>62900</v>
      </c>
      <c r="L399">
        <f t="shared" si="55"/>
        <v>988</v>
      </c>
      <c r="M399">
        <f t="shared" si="56"/>
        <v>2019</v>
      </c>
      <c r="N399" s="6" t="str">
        <f t="shared" si="50"/>
        <v>9/10</v>
      </c>
      <c r="O399" s="25">
        <f t="shared" si="51"/>
        <v>9</v>
      </c>
      <c r="P399">
        <f t="shared" si="52"/>
        <v>10</v>
      </c>
    </row>
    <row r="400" spans="1:16" x14ac:dyDescent="0.3">
      <c r="J400" t="str">
        <f t="shared" si="53"/>
        <v/>
      </c>
      <c r="K400" t="str">
        <f t="shared" si="54"/>
        <v/>
      </c>
      <c r="L400" t="str">
        <f t="shared" si="55"/>
        <v/>
      </c>
      <c r="M400" t="str">
        <f t="shared" si="56"/>
        <v/>
      </c>
      <c r="N400" s="6" t="str">
        <f t="shared" si="50"/>
        <v/>
      </c>
      <c r="O400" s="25" t="str">
        <f t="shared" si="51"/>
        <v/>
      </c>
      <c r="P400" t="e">
        <f t="shared" si="52"/>
        <v>#VALUE!</v>
      </c>
    </row>
    <row r="401" spans="1:16" x14ac:dyDescent="0.3">
      <c r="A401" t="s">
        <v>469</v>
      </c>
      <c r="B401" t="s">
        <v>115</v>
      </c>
      <c r="C401" t="s">
        <v>124</v>
      </c>
      <c r="D401" t="s">
        <v>470</v>
      </c>
      <c r="J401">
        <f t="shared" si="53"/>
        <v>201</v>
      </c>
      <c r="K401">
        <f t="shared" si="54"/>
        <v>62286</v>
      </c>
      <c r="L401">
        <f t="shared" si="55"/>
        <v>9084</v>
      </c>
      <c r="M401">
        <f t="shared" si="56"/>
        <v>2019</v>
      </c>
      <c r="N401" s="6" t="str">
        <f t="shared" si="50"/>
        <v>9/6</v>
      </c>
      <c r="O401" s="25">
        <f t="shared" si="51"/>
        <v>9</v>
      </c>
      <c r="P401">
        <f t="shared" si="52"/>
        <v>6</v>
      </c>
    </row>
    <row r="402" spans="1:16" x14ac:dyDescent="0.3">
      <c r="J402" t="str">
        <f t="shared" si="53"/>
        <v/>
      </c>
      <c r="K402" t="str">
        <f t="shared" si="54"/>
        <v/>
      </c>
      <c r="L402" t="str">
        <f t="shared" si="55"/>
        <v/>
      </c>
      <c r="M402" t="str">
        <f t="shared" si="56"/>
        <v/>
      </c>
      <c r="N402" s="6" t="str">
        <f t="shared" si="50"/>
        <v/>
      </c>
      <c r="O402" s="25" t="str">
        <f t="shared" si="51"/>
        <v/>
      </c>
      <c r="P402" t="e">
        <f t="shared" si="52"/>
        <v>#VALUE!</v>
      </c>
    </row>
    <row r="403" spans="1:16" x14ac:dyDescent="0.3">
      <c r="A403" t="s">
        <v>471</v>
      </c>
      <c r="B403" t="s">
        <v>127</v>
      </c>
      <c r="C403" t="s">
        <v>124</v>
      </c>
      <c r="D403" t="s">
        <v>472</v>
      </c>
      <c r="J403">
        <f t="shared" si="53"/>
        <v>202</v>
      </c>
      <c r="K403">
        <f t="shared" si="54"/>
        <v>56365</v>
      </c>
      <c r="L403">
        <f t="shared" si="55"/>
        <v>9084</v>
      </c>
      <c r="M403">
        <f t="shared" si="56"/>
        <v>2019</v>
      </c>
      <c r="N403" s="6" t="str">
        <f t="shared" si="50"/>
        <v>9/7</v>
      </c>
      <c r="O403" s="25">
        <f t="shared" si="51"/>
        <v>9</v>
      </c>
      <c r="P403">
        <f t="shared" si="52"/>
        <v>7</v>
      </c>
    </row>
    <row r="404" spans="1:16" x14ac:dyDescent="0.3">
      <c r="J404" t="str">
        <f t="shared" si="53"/>
        <v/>
      </c>
      <c r="K404" t="str">
        <f t="shared" si="54"/>
        <v/>
      </c>
      <c r="L404" t="str">
        <f t="shared" si="55"/>
        <v/>
      </c>
      <c r="M404" t="str">
        <f t="shared" si="56"/>
        <v/>
      </c>
      <c r="N404" s="6" t="str">
        <f t="shared" si="50"/>
        <v/>
      </c>
      <c r="O404" s="25" t="str">
        <f t="shared" si="51"/>
        <v/>
      </c>
      <c r="P404" t="e">
        <f t="shared" si="52"/>
        <v>#VALUE!</v>
      </c>
    </row>
    <row r="405" spans="1:16" x14ac:dyDescent="0.3">
      <c r="A405" t="s">
        <v>473</v>
      </c>
      <c r="B405" t="s">
        <v>127</v>
      </c>
      <c r="C405" t="s">
        <v>140</v>
      </c>
      <c r="D405" t="s">
        <v>452</v>
      </c>
      <c r="J405">
        <f t="shared" si="53"/>
        <v>203</v>
      </c>
      <c r="K405">
        <f t="shared" si="54"/>
        <v>56365</v>
      </c>
      <c r="L405">
        <f t="shared" si="55"/>
        <v>988</v>
      </c>
      <c r="M405">
        <f t="shared" si="56"/>
        <v>2019</v>
      </c>
      <c r="N405" s="6" t="str">
        <f t="shared" si="50"/>
        <v>9/23</v>
      </c>
      <c r="O405" s="25">
        <f t="shared" si="51"/>
        <v>9</v>
      </c>
      <c r="P405">
        <f t="shared" si="52"/>
        <v>23</v>
      </c>
    </row>
    <row r="406" spans="1:16" x14ac:dyDescent="0.3">
      <c r="J406" t="str">
        <f t="shared" si="53"/>
        <v/>
      </c>
      <c r="K406" t="str">
        <f t="shared" si="54"/>
        <v/>
      </c>
      <c r="L406" t="str">
        <f t="shared" si="55"/>
        <v/>
      </c>
      <c r="M406" t="str">
        <f t="shared" si="56"/>
        <v/>
      </c>
      <c r="N406" s="6" t="str">
        <f t="shared" si="50"/>
        <v/>
      </c>
      <c r="O406" s="25" t="str">
        <f t="shared" si="51"/>
        <v/>
      </c>
      <c r="P406" t="e">
        <f t="shared" si="52"/>
        <v>#VALUE!</v>
      </c>
    </row>
    <row r="407" spans="1:16" x14ac:dyDescent="0.3">
      <c r="A407" t="s">
        <v>474</v>
      </c>
      <c r="B407" t="s">
        <v>171</v>
      </c>
      <c r="C407" t="s">
        <v>131</v>
      </c>
      <c r="D407" t="s">
        <v>475</v>
      </c>
      <c r="J407">
        <f t="shared" si="53"/>
        <v>204</v>
      </c>
      <c r="K407">
        <f t="shared" si="54"/>
        <v>57543</v>
      </c>
      <c r="L407">
        <f t="shared" si="55"/>
        <v>504</v>
      </c>
      <c r="M407">
        <f t="shared" si="56"/>
        <v>2019</v>
      </c>
      <c r="N407" s="6" t="str">
        <f t="shared" si="50"/>
        <v>9/13</v>
      </c>
      <c r="O407" s="25">
        <f t="shared" si="51"/>
        <v>9</v>
      </c>
      <c r="P407">
        <f t="shared" si="52"/>
        <v>13</v>
      </c>
    </row>
    <row r="408" spans="1:16" x14ac:dyDescent="0.3">
      <c r="J408" t="str">
        <f t="shared" si="53"/>
        <v/>
      </c>
      <c r="K408" t="str">
        <f t="shared" si="54"/>
        <v/>
      </c>
      <c r="L408" t="str">
        <f t="shared" si="55"/>
        <v/>
      </c>
      <c r="M408" t="str">
        <f t="shared" si="56"/>
        <v/>
      </c>
      <c r="N408" s="6" t="str">
        <f t="shared" si="50"/>
        <v/>
      </c>
      <c r="O408" s="25" t="str">
        <f t="shared" si="51"/>
        <v/>
      </c>
      <c r="P408" t="e">
        <f t="shared" si="52"/>
        <v>#VALUE!</v>
      </c>
    </row>
    <row r="409" spans="1:16" x14ac:dyDescent="0.3">
      <c r="A409" t="s">
        <v>476</v>
      </c>
      <c r="B409" t="s">
        <v>127</v>
      </c>
      <c r="C409" t="s">
        <v>120</v>
      </c>
      <c r="D409" t="s">
        <v>477</v>
      </c>
      <c r="J409">
        <f t="shared" si="53"/>
        <v>205</v>
      </c>
      <c r="K409">
        <f t="shared" si="54"/>
        <v>56365</v>
      </c>
      <c r="L409">
        <f t="shared" si="55"/>
        <v>503</v>
      </c>
      <c r="M409">
        <f t="shared" si="56"/>
        <v>2019</v>
      </c>
      <c r="N409" s="6" t="str">
        <f t="shared" si="50"/>
        <v>9/27</v>
      </c>
      <c r="O409" s="25">
        <f t="shared" si="51"/>
        <v>9</v>
      </c>
      <c r="P409">
        <f t="shared" si="52"/>
        <v>27</v>
      </c>
    </row>
    <row r="410" spans="1:16" x14ac:dyDescent="0.3">
      <c r="J410" t="str">
        <f t="shared" si="53"/>
        <v/>
      </c>
      <c r="K410" t="str">
        <f t="shared" si="54"/>
        <v/>
      </c>
      <c r="L410" t="str">
        <f t="shared" si="55"/>
        <v/>
      </c>
      <c r="M410" t="str">
        <f t="shared" si="56"/>
        <v/>
      </c>
      <c r="N410" s="6" t="str">
        <f t="shared" si="50"/>
        <v/>
      </c>
      <c r="O410" s="25" t="str">
        <f t="shared" si="51"/>
        <v/>
      </c>
      <c r="P410" t="e">
        <f t="shared" si="52"/>
        <v>#VALUE!</v>
      </c>
    </row>
    <row r="411" spans="1:16" x14ac:dyDescent="0.3">
      <c r="A411" t="s">
        <v>478</v>
      </c>
      <c r="B411" t="s">
        <v>119</v>
      </c>
      <c r="C411" t="s">
        <v>128</v>
      </c>
      <c r="D411" t="s">
        <v>479</v>
      </c>
      <c r="J411">
        <f t="shared" si="53"/>
        <v>206</v>
      </c>
      <c r="K411">
        <f t="shared" si="54"/>
        <v>27697</v>
      </c>
      <c r="L411">
        <f t="shared" si="55"/>
        <v>2349</v>
      </c>
      <c r="M411">
        <f t="shared" si="56"/>
        <v>2019</v>
      </c>
      <c r="N411" s="6" t="str">
        <f t="shared" si="50"/>
        <v>10/7</v>
      </c>
      <c r="O411" s="25">
        <f t="shared" si="51"/>
        <v>10</v>
      </c>
      <c r="P411">
        <f t="shared" si="52"/>
        <v>7</v>
      </c>
    </row>
    <row r="412" spans="1:16" x14ac:dyDescent="0.3">
      <c r="J412" t="str">
        <f t="shared" si="53"/>
        <v/>
      </c>
      <c r="K412" t="str">
        <f t="shared" si="54"/>
        <v/>
      </c>
      <c r="L412" t="str">
        <f t="shared" si="55"/>
        <v/>
      </c>
      <c r="M412" t="str">
        <f t="shared" si="56"/>
        <v/>
      </c>
      <c r="N412" s="6" t="str">
        <f t="shared" si="50"/>
        <v/>
      </c>
      <c r="O412" s="25" t="str">
        <f t="shared" si="51"/>
        <v/>
      </c>
      <c r="P412" t="e">
        <f t="shared" si="52"/>
        <v>#VALUE!</v>
      </c>
    </row>
    <row r="413" spans="1:16" x14ac:dyDescent="0.3">
      <c r="A413" t="s">
        <v>480</v>
      </c>
      <c r="B413" t="s">
        <v>321</v>
      </c>
      <c r="C413" t="s">
        <v>124</v>
      </c>
      <c r="D413" t="s">
        <v>481</v>
      </c>
      <c r="J413">
        <f t="shared" si="53"/>
        <v>207</v>
      </c>
      <c r="K413">
        <f t="shared" si="54"/>
        <v>61673</v>
      </c>
      <c r="L413">
        <f t="shared" si="55"/>
        <v>9084</v>
      </c>
      <c r="M413">
        <f t="shared" si="56"/>
        <v>2019</v>
      </c>
      <c r="N413" s="6" t="str">
        <f t="shared" si="50"/>
        <v>10/2</v>
      </c>
      <c r="O413" s="25">
        <f t="shared" si="51"/>
        <v>10</v>
      </c>
      <c r="P413">
        <f t="shared" si="52"/>
        <v>2</v>
      </c>
    </row>
    <row r="414" spans="1:16" x14ac:dyDescent="0.3">
      <c r="J414" t="str">
        <f t="shared" si="53"/>
        <v/>
      </c>
      <c r="K414" t="str">
        <f t="shared" si="54"/>
        <v/>
      </c>
      <c r="L414" t="str">
        <f t="shared" si="55"/>
        <v/>
      </c>
      <c r="M414" t="str">
        <f t="shared" si="56"/>
        <v/>
      </c>
      <c r="N414" s="6" t="str">
        <f t="shared" si="50"/>
        <v/>
      </c>
      <c r="O414" s="25" t="str">
        <f t="shared" si="51"/>
        <v/>
      </c>
      <c r="P414" t="e">
        <f t="shared" si="52"/>
        <v>#VALUE!</v>
      </c>
    </row>
    <row r="415" spans="1:16" x14ac:dyDescent="0.3">
      <c r="A415" t="s">
        <v>482</v>
      </c>
      <c r="B415" t="s">
        <v>119</v>
      </c>
      <c r="C415" t="s">
        <v>120</v>
      </c>
      <c r="D415" t="s">
        <v>483</v>
      </c>
      <c r="J415">
        <f t="shared" si="53"/>
        <v>208</v>
      </c>
      <c r="K415">
        <f t="shared" si="54"/>
        <v>27697</v>
      </c>
      <c r="L415">
        <f t="shared" si="55"/>
        <v>503</v>
      </c>
      <c r="M415">
        <f t="shared" si="56"/>
        <v>2019</v>
      </c>
      <c r="N415" s="6" t="str">
        <f t="shared" si="50"/>
        <v>10/25</v>
      </c>
      <c r="O415" s="25">
        <f t="shared" si="51"/>
        <v>10</v>
      </c>
      <c r="P415">
        <f t="shared" si="52"/>
        <v>25</v>
      </c>
    </row>
    <row r="416" spans="1:16" x14ac:dyDescent="0.3">
      <c r="J416" t="str">
        <f t="shared" si="53"/>
        <v/>
      </c>
      <c r="K416" t="str">
        <f t="shared" si="54"/>
        <v/>
      </c>
      <c r="L416" t="str">
        <f t="shared" si="55"/>
        <v/>
      </c>
      <c r="M416" t="str">
        <f t="shared" si="56"/>
        <v/>
      </c>
      <c r="N416" s="6" t="str">
        <f t="shared" si="50"/>
        <v/>
      </c>
      <c r="O416" s="25" t="str">
        <f t="shared" si="51"/>
        <v/>
      </c>
      <c r="P416" t="e">
        <f t="shared" si="52"/>
        <v>#VALUE!</v>
      </c>
    </row>
    <row r="417" spans="1:16" x14ac:dyDescent="0.3">
      <c r="A417" t="s">
        <v>484</v>
      </c>
      <c r="B417" t="s">
        <v>139</v>
      </c>
      <c r="C417" t="s">
        <v>128</v>
      </c>
      <c r="D417" t="s">
        <v>485</v>
      </c>
      <c r="J417">
        <f t="shared" si="53"/>
        <v>209</v>
      </c>
      <c r="K417">
        <f t="shared" si="54"/>
        <v>90364</v>
      </c>
      <c r="L417">
        <f t="shared" si="55"/>
        <v>2349</v>
      </c>
      <c r="M417">
        <f t="shared" si="56"/>
        <v>2019</v>
      </c>
      <c r="N417" s="6" t="str">
        <f t="shared" si="50"/>
        <v>10/29</v>
      </c>
      <c r="O417" s="25">
        <f t="shared" si="51"/>
        <v>10</v>
      </c>
      <c r="P417">
        <f t="shared" si="52"/>
        <v>29</v>
      </c>
    </row>
    <row r="418" spans="1:16" x14ac:dyDescent="0.3">
      <c r="J418" t="str">
        <f t="shared" si="53"/>
        <v/>
      </c>
      <c r="K418" t="str">
        <f t="shared" si="54"/>
        <v/>
      </c>
      <c r="L418" t="str">
        <f t="shared" si="55"/>
        <v/>
      </c>
      <c r="M418" t="str">
        <f t="shared" si="56"/>
        <v/>
      </c>
      <c r="N418" s="6" t="str">
        <f t="shared" si="50"/>
        <v/>
      </c>
      <c r="O418" s="25" t="str">
        <f t="shared" si="51"/>
        <v/>
      </c>
      <c r="P418" t="e">
        <f t="shared" si="52"/>
        <v>#VALUE!</v>
      </c>
    </row>
    <row r="419" spans="1:16" x14ac:dyDescent="0.3">
      <c r="A419" t="s">
        <v>486</v>
      </c>
      <c r="B419" t="s">
        <v>127</v>
      </c>
      <c r="C419" t="s">
        <v>140</v>
      </c>
      <c r="D419" t="s">
        <v>487</v>
      </c>
      <c r="J419">
        <f t="shared" si="53"/>
        <v>210</v>
      </c>
      <c r="K419">
        <f t="shared" si="54"/>
        <v>56365</v>
      </c>
      <c r="L419">
        <f t="shared" si="55"/>
        <v>988</v>
      </c>
      <c r="M419">
        <f t="shared" si="56"/>
        <v>2019</v>
      </c>
      <c r="N419" s="6" t="str">
        <f t="shared" si="50"/>
        <v>10/3</v>
      </c>
      <c r="O419" s="25">
        <f t="shared" si="51"/>
        <v>10</v>
      </c>
      <c r="P419">
        <f t="shared" si="52"/>
        <v>3</v>
      </c>
    </row>
    <row r="420" spans="1:16" x14ac:dyDescent="0.3">
      <c r="J420" t="str">
        <f t="shared" si="53"/>
        <v/>
      </c>
      <c r="K420" t="str">
        <f t="shared" si="54"/>
        <v/>
      </c>
      <c r="L420" t="str">
        <f t="shared" si="55"/>
        <v/>
      </c>
      <c r="M420" t="str">
        <f t="shared" si="56"/>
        <v/>
      </c>
      <c r="N420" s="6" t="str">
        <f t="shared" si="50"/>
        <v/>
      </c>
      <c r="O420" s="25" t="str">
        <f t="shared" si="51"/>
        <v/>
      </c>
      <c r="P420" t="e">
        <f t="shared" si="52"/>
        <v>#VALUE!</v>
      </c>
    </row>
    <row r="421" spans="1:16" x14ac:dyDescent="0.3">
      <c r="A421" t="s">
        <v>488</v>
      </c>
      <c r="B421" t="s">
        <v>115</v>
      </c>
      <c r="C421" t="s">
        <v>148</v>
      </c>
      <c r="D421" t="s">
        <v>489</v>
      </c>
      <c r="J421">
        <f t="shared" si="53"/>
        <v>211</v>
      </c>
      <c r="K421">
        <f t="shared" si="54"/>
        <v>62286</v>
      </c>
      <c r="L421">
        <f t="shared" si="55"/>
        <v>1164</v>
      </c>
      <c r="M421">
        <f t="shared" si="56"/>
        <v>2019</v>
      </c>
      <c r="N421" s="6" t="str">
        <f t="shared" si="50"/>
        <v>10/16</v>
      </c>
      <c r="O421" s="25">
        <f t="shared" si="51"/>
        <v>10</v>
      </c>
      <c r="P421">
        <f t="shared" si="52"/>
        <v>16</v>
      </c>
    </row>
    <row r="422" spans="1:16" x14ac:dyDescent="0.3">
      <c r="J422" t="str">
        <f t="shared" si="53"/>
        <v/>
      </c>
      <c r="K422" t="str">
        <f t="shared" si="54"/>
        <v/>
      </c>
      <c r="L422" t="str">
        <f t="shared" si="55"/>
        <v/>
      </c>
      <c r="M422" t="str">
        <f t="shared" si="56"/>
        <v/>
      </c>
      <c r="N422" s="6" t="str">
        <f t="shared" si="50"/>
        <v/>
      </c>
      <c r="O422" s="25" t="str">
        <f t="shared" si="51"/>
        <v/>
      </c>
      <c r="P422" t="e">
        <f t="shared" si="52"/>
        <v>#VALUE!</v>
      </c>
    </row>
    <row r="423" spans="1:16" x14ac:dyDescent="0.3">
      <c r="A423" t="s">
        <v>490</v>
      </c>
      <c r="B423" t="s">
        <v>127</v>
      </c>
      <c r="C423" t="s">
        <v>162</v>
      </c>
      <c r="D423" t="s">
        <v>491</v>
      </c>
      <c r="J423">
        <f t="shared" si="53"/>
        <v>212</v>
      </c>
      <c r="K423">
        <f t="shared" si="54"/>
        <v>56365</v>
      </c>
      <c r="L423">
        <f t="shared" si="55"/>
        <v>9096</v>
      </c>
      <c r="M423">
        <f t="shared" si="56"/>
        <v>2019</v>
      </c>
      <c r="N423" s="6" t="str">
        <f t="shared" si="50"/>
        <v>10/6</v>
      </c>
      <c r="O423" s="25">
        <f t="shared" si="51"/>
        <v>10</v>
      </c>
      <c r="P423">
        <f t="shared" si="52"/>
        <v>6</v>
      </c>
    </row>
    <row r="424" spans="1:16" x14ac:dyDescent="0.3">
      <c r="J424" t="str">
        <f t="shared" si="53"/>
        <v/>
      </c>
      <c r="K424" t="str">
        <f t="shared" si="54"/>
        <v/>
      </c>
      <c r="L424" t="str">
        <f t="shared" si="55"/>
        <v/>
      </c>
      <c r="M424" t="str">
        <f t="shared" si="56"/>
        <v/>
      </c>
      <c r="N424" s="6" t="str">
        <f t="shared" si="50"/>
        <v/>
      </c>
      <c r="O424" s="25" t="str">
        <f t="shared" si="51"/>
        <v/>
      </c>
      <c r="P424" t="e">
        <f t="shared" si="52"/>
        <v>#VALUE!</v>
      </c>
    </row>
    <row r="425" spans="1:16" x14ac:dyDescent="0.3">
      <c r="A425" t="s">
        <v>492</v>
      </c>
      <c r="B425" t="s">
        <v>115</v>
      </c>
      <c r="C425" t="s">
        <v>162</v>
      </c>
      <c r="D425" t="s">
        <v>479</v>
      </c>
      <c r="J425">
        <f t="shared" si="53"/>
        <v>213</v>
      </c>
      <c r="K425">
        <f t="shared" si="54"/>
        <v>62286</v>
      </c>
      <c r="L425">
        <f t="shared" si="55"/>
        <v>9096</v>
      </c>
      <c r="M425">
        <f t="shared" si="56"/>
        <v>2019</v>
      </c>
      <c r="N425" s="6" t="str">
        <f t="shared" si="50"/>
        <v>10/7</v>
      </c>
      <c r="O425" s="25">
        <f t="shared" si="51"/>
        <v>10</v>
      </c>
      <c r="P425">
        <f t="shared" si="52"/>
        <v>7</v>
      </c>
    </row>
    <row r="426" spans="1:16" x14ac:dyDescent="0.3">
      <c r="J426" t="str">
        <f t="shared" si="53"/>
        <v/>
      </c>
      <c r="K426" t="str">
        <f t="shared" si="54"/>
        <v/>
      </c>
      <c r="L426" t="str">
        <f t="shared" si="55"/>
        <v/>
      </c>
      <c r="M426" t="str">
        <f t="shared" si="56"/>
        <v/>
      </c>
      <c r="N426" s="6" t="str">
        <f t="shared" si="50"/>
        <v/>
      </c>
      <c r="O426" s="25" t="str">
        <f t="shared" si="51"/>
        <v/>
      </c>
      <c r="P426" t="e">
        <f t="shared" si="52"/>
        <v>#VALUE!</v>
      </c>
    </row>
    <row r="427" spans="1:16" x14ac:dyDescent="0.3">
      <c r="A427" t="s">
        <v>493</v>
      </c>
      <c r="B427" t="s">
        <v>321</v>
      </c>
      <c r="C427" t="s">
        <v>162</v>
      </c>
      <c r="D427" t="s">
        <v>494</v>
      </c>
      <c r="J427">
        <f t="shared" si="53"/>
        <v>214</v>
      </c>
      <c r="K427">
        <f t="shared" si="54"/>
        <v>61673</v>
      </c>
      <c r="L427">
        <f t="shared" si="55"/>
        <v>9096</v>
      </c>
      <c r="M427">
        <f t="shared" si="56"/>
        <v>2019</v>
      </c>
      <c r="N427" s="6" t="str">
        <f t="shared" si="50"/>
        <v>10/23</v>
      </c>
      <c r="O427" s="25">
        <f t="shared" si="51"/>
        <v>10</v>
      </c>
      <c r="P427">
        <f t="shared" si="52"/>
        <v>23</v>
      </c>
    </row>
    <row r="428" spans="1:16" x14ac:dyDescent="0.3">
      <c r="J428" t="str">
        <f t="shared" si="53"/>
        <v/>
      </c>
      <c r="K428" t="str">
        <f t="shared" si="54"/>
        <v/>
      </c>
      <c r="L428" t="str">
        <f t="shared" si="55"/>
        <v/>
      </c>
      <c r="M428" t="str">
        <f t="shared" si="56"/>
        <v/>
      </c>
      <c r="N428" s="6" t="str">
        <f t="shared" si="50"/>
        <v/>
      </c>
      <c r="O428" s="25" t="str">
        <f t="shared" si="51"/>
        <v/>
      </c>
      <c r="P428" t="e">
        <f t="shared" si="52"/>
        <v>#VALUE!</v>
      </c>
    </row>
    <row r="429" spans="1:16" x14ac:dyDescent="0.3">
      <c r="A429" t="s">
        <v>495</v>
      </c>
      <c r="B429" t="s">
        <v>115</v>
      </c>
      <c r="C429" t="s">
        <v>183</v>
      </c>
      <c r="D429" t="s">
        <v>496</v>
      </c>
      <c r="J429">
        <f t="shared" si="53"/>
        <v>215</v>
      </c>
      <c r="K429">
        <f t="shared" si="54"/>
        <v>62286</v>
      </c>
      <c r="L429">
        <f t="shared" si="55"/>
        <v>2350</v>
      </c>
      <c r="M429">
        <f t="shared" si="56"/>
        <v>2019</v>
      </c>
      <c r="N429" s="6" t="str">
        <f t="shared" si="50"/>
        <v>10/19</v>
      </c>
      <c r="O429" s="25">
        <f t="shared" si="51"/>
        <v>10</v>
      </c>
      <c r="P429">
        <f t="shared" si="52"/>
        <v>19</v>
      </c>
    </row>
    <row r="430" spans="1:16" x14ac:dyDescent="0.3">
      <c r="J430" t="str">
        <f t="shared" si="53"/>
        <v/>
      </c>
      <c r="K430" t="str">
        <f t="shared" si="54"/>
        <v/>
      </c>
      <c r="L430" t="str">
        <f t="shared" si="55"/>
        <v/>
      </c>
      <c r="M430" t="str">
        <f t="shared" si="56"/>
        <v/>
      </c>
      <c r="N430" s="6" t="str">
        <f t="shared" si="50"/>
        <v/>
      </c>
      <c r="O430" s="25" t="str">
        <f t="shared" si="51"/>
        <v/>
      </c>
      <c r="P430" t="e">
        <f t="shared" si="52"/>
        <v>#VALUE!</v>
      </c>
    </row>
    <row r="431" spans="1:16" x14ac:dyDescent="0.3">
      <c r="A431" t="s">
        <v>497</v>
      </c>
      <c r="B431" t="s">
        <v>119</v>
      </c>
      <c r="C431" t="s">
        <v>131</v>
      </c>
      <c r="D431" t="s">
        <v>498</v>
      </c>
      <c r="J431">
        <f t="shared" si="53"/>
        <v>216</v>
      </c>
      <c r="K431">
        <f t="shared" si="54"/>
        <v>27697</v>
      </c>
      <c r="L431">
        <f t="shared" si="55"/>
        <v>504</v>
      </c>
      <c r="M431">
        <f t="shared" si="56"/>
        <v>2019</v>
      </c>
      <c r="N431" s="6" t="str">
        <f t="shared" si="50"/>
        <v>10/8</v>
      </c>
      <c r="O431" s="25">
        <f t="shared" si="51"/>
        <v>10</v>
      </c>
      <c r="P431">
        <f t="shared" si="52"/>
        <v>8</v>
      </c>
    </row>
    <row r="432" spans="1:16" x14ac:dyDescent="0.3">
      <c r="J432" t="str">
        <f t="shared" si="53"/>
        <v/>
      </c>
      <c r="K432" t="str">
        <f t="shared" si="54"/>
        <v/>
      </c>
      <c r="L432" t="str">
        <f t="shared" si="55"/>
        <v/>
      </c>
      <c r="M432" t="str">
        <f t="shared" si="56"/>
        <v/>
      </c>
      <c r="N432" s="6" t="str">
        <f t="shared" si="50"/>
        <v/>
      </c>
      <c r="O432" s="25" t="str">
        <f t="shared" si="51"/>
        <v/>
      </c>
      <c r="P432" t="e">
        <f t="shared" si="52"/>
        <v>#VALUE!</v>
      </c>
    </row>
    <row r="433" spans="1:16" x14ac:dyDescent="0.3">
      <c r="A433" t="s">
        <v>499</v>
      </c>
      <c r="B433" t="s">
        <v>127</v>
      </c>
      <c r="C433" t="s">
        <v>131</v>
      </c>
      <c r="D433" t="s">
        <v>500</v>
      </c>
      <c r="J433">
        <f t="shared" si="53"/>
        <v>217</v>
      </c>
      <c r="K433">
        <f t="shared" si="54"/>
        <v>56365</v>
      </c>
      <c r="L433">
        <f t="shared" si="55"/>
        <v>504</v>
      </c>
      <c r="M433">
        <f t="shared" si="56"/>
        <v>2019</v>
      </c>
      <c r="N433" s="6" t="str">
        <f t="shared" si="50"/>
        <v>10/12</v>
      </c>
      <c r="O433" s="25">
        <f t="shared" si="51"/>
        <v>10</v>
      </c>
      <c r="P433">
        <f t="shared" si="52"/>
        <v>12</v>
      </c>
    </row>
    <row r="434" spans="1:16" x14ac:dyDescent="0.3">
      <c r="J434" t="str">
        <f t="shared" si="53"/>
        <v/>
      </c>
      <c r="K434" t="str">
        <f t="shared" si="54"/>
        <v/>
      </c>
      <c r="L434" t="str">
        <f t="shared" si="55"/>
        <v/>
      </c>
      <c r="M434" t="str">
        <f t="shared" si="56"/>
        <v/>
      </c>
      <c r="N434" s="6" t="str">
        <f t="shared" si="50"/>
        <v/>
      </c>
      <c r="O434" s="25" t="str">
        <f t="shared" si="51"/>
        <v/>
      </c>
      <c r="P434" t="e">
        <f t="shared" si="52"/>
        <v>#VALUE!</v>
      </c>
    </row>
    <row r="435" spans="1:16" x14ac:dyDescent="0.3">
      <c r="A435" t="s">
        <v>501</v>
      </c>
      <c r="B435" t="s">
        <v>136</v>
      </c>
      <c r="C435" t="s">
        <v>140</v>
      </c>
      <c r="D435" t="s">
        <v>502</v>
      </c>
      <c r="J435">
        <f t="shared" si="53"/>
        <v>218</v>
      </c>
      <c r="K435">
        <f t="shared" si="54"/>
        <v>62900</v>
      </c>
      <c r="L435">
        <f t="shared" si="55"/>
        <v>988</v>
      </c>
      <c r="M435">
        <f t="shared" si="56"/>
        <v>2019</v>
      </c>
      <c r="N435" s="6" t="str">
        <f t="shared" si="50"/>
        <v>10/20</v>
      </c>
      <c r="O435" s="25">
        <f t="shared" si="51"/>
        <v>10</v>
      </c>
      <c r="P435">
        <f t="shared" si="52"/>
        <v>20</v>
      </c>
    </row>
    <row r="436" spans="1:16" x14ac:dyDescent="0.3">
      <c r="J436" t="str">
        <f t="shared" si="53"/>
        <v/>
      </c>
      <c r="K436" t="str">
        <f t="shared" si="54"/>
        <v/>
      </c>
      <c r="L436" t="str">
        <f t="shared" si="55"/>
        <v/>
      </c>
      <c r="M436" t="str">
        <f t="shared" si="56"/>
        <v/>
      </c>
      <c r="N436" s="6" t="str">
        <f t="shared" si="50"/>
        <v/>
      </c>
      <c r="O436" s="25" t="str">
        <f t="shared" si="51"/>
        <v/>
      </c>
      <c r="P436" t="e">
        <f t="shared" si="52"/>
        <v>#VALUE!</v>
      </c>
    </row>
    <row r="437" spans="1:16" x14ac:dyDescent="0.3">
      <c r="A437" t="s">
        <v>503</v>
      </c>
      <c r="B437" t="s">
        <v>321</v>
      </c>
      <c r="C437" t="s">
        <v>116</v>
      </c>
      <c r="D437" t="s">
        <v>479</v>
      </c>
      <c r="J437">
        <f t="shared" si="53"/>
        <v>219</v>
      </c>
      <c r="K437">
        <f t="shared" si="54"/>
        <v>61673</v>
      </c>
      <c r="L437">
        <f t="shared" si="55"/>
        <v>9087</v>
      </c>
      <c r="M437">
        <f t="shared" si="56"/>
        <v>2019</v>
      </c>
      <c r="N437" s="6" t="str">
        <f t="shared" si="50"/>
        <v>10/7</v>
      </c>
      <c r="O437" s="25">
        <f t="shared" si="51"/>
        <v>10</v>
      </c>
      <c r="P437">
        <f t="shared" si="52"/>
        <v>7</v>
      </c>
    </row>
    <row r="438" spans="1:16" x14ac:dyDescent="0.3">
      <c r="J438" t="str">
        <f t="shared" si="53"/>
        <v/>
      </c>
      <c r="K438" t="str">
        <f t="shared" si="54"/>
        <v/>
      </c>
      <c r="L438" t="str">
        <f t="shared" si="55"/>
        <v/>
      </c>
      <c r="M438" t="str">
        <f t="shared" si="56"/>
        <v/>
      </c>
      <c r="N438" s="6" t="str">
        <f t="shared" si="50"/>
        <v/>
      </c>
      <c r="O438" s="25" t="str">
        <f t="shared" si="51"/>
        <v/>
      </c>
      <c r="P438" t="e">
        <f t="shared" si="52"/>
        <v>#VALUE!</v>
      </c>
    </row>
    <row r="439" spans="1:16" x14ac:dyDescent="0.3">
      <c r="A439" t="s">
        <v>504</v>
      </c>
      <c r="B439" t="s">
        <v>127</v>
      </c>
      <c r="C439" t="s">
        <v>128</v>
      </c>
      <c r="D439" t="s">
        <v>498</v>
      </c>
      <c r="J439">
        <f t="shared" si="53"/>
        <v>220</v>
      </c>
      <c r="K439">
        <f t="shared" si="54"/>
        <v>56365</v>
      </c>
      <c r="L439">
        <f t="shared" si="55"/>
        <v>2349</v>
      </c>
      <c r="M439">
        <f t="shared" si="56"/>
        <v>2019</v>
      </c>
      <c r="N439" s="6" t="str">
        <f t="shared" si="50"/>
        <v>10/8</v>
      </c>
      <c r="O439" s="25">
        <f t="shared" si="51"/>
        <v>10</v>
      </c>
      <c r="P439">
        <f t="shared" si="52"/>
        <v>8</v>
      </c>
    </row>
    <row r="440" spans="1:16" x14ac:dyDescent="0.3">
      <c r="J440" t="str">
        <f t="shared" si="53"/>
        <v/>
      </c>
      <c r="K440" t="str">
        <f t="shared" si="54"/>
        <v/>
      </c>
      <c r="L440" t="str">
        <f t="shared" si="55"/>
        <v/>
      </c>
      <c r="M440" t="str">
        <f t="shared" si="56"/>
        <v/>
      </c>
      <c r="N440" s="6" t="str">
        <f t="shared" si="50"/>
        <v/>
      </c>
      <c r="O440" s="25" t="str">
        <f t="shared" si="51"/>
        <v/>
      </c>
      <c r="P440" t="e">
        <f t="shared" si="52"/>
        <v>#VALUE!</v>
      </c>
    </row>
    <row r="441" spans="1:16" x14ac:dyDescent="0.3">
      <c r="A441" t="s">
        <v>505</v>
      </c>
      <c r="B441" t="s">
        <v>139</v>
      </c>
      <c r="C441" t="s">
        <v>124</v>
      </c>
      <c r="D441" t="s">
        <v>491</v>
      </c>
      <c r="J441">
        <f t="shared" si="53"/>
        <v>221</v>
      </c>
      <c r="K441">
        <f t="shared" si="54"/>
        <v>90364</v>
      </c>
      <c r="L441">
        <f t="shared" si="55"/>
        <v>9084</v>
      </c>
      <c r="M441">
        <f t="shared" si="56"/>
        <v>2019</v>
      </c>
      <c r="N441" s="6" t="str">
        <f t="shared" si="50"/>
        <v>10/6</v>
      </c>
      <c r="O441" s="25">
        <f t="shared" si="51"/>
        <v>10</v>
      </c>
      <c r="P441">
        <f t="shared" si="52"/>
        <v>6</v>
      </c>
    </row>
    <row r="442" spans="1:16" x14ac:dyDescent="0.3">
      <c r="J442" t="str">
        <f t="shared" si="53"/>
        <v/>
      </c>
      <c r="K442" t="str">
        <f t="shared" si="54"/>
        <v/>
      </c>
      <c r="L442" t="str">
        <f t="shared" si="55"/>
        <v/>
      </c>
      <c r="M442" t="str">
        <f t="shared" si="56"/>
        <v/>
      </c>
      <c r="N442" s="6" t="str">
        <f t="shared" si="50"/>
        <v/>
      </c>
      <c r="O442" s="25" t="str">
        <f t="shared" si="51"/>
        <v/>
      </c>
      <c r="P442" t="e">
        <f t="shared" si="52"/>
        <v>#VALUE!</v>
      </c>
    </row>
    <row r="443" spans="1:16" x14ac:dyDescent="0.3">
      <c r="A443" t="s">
        <v>506</v>
      </c>
      <c r="B443" t="s">
        <v>139</v>
      </c>
      <c r="C443" t="s">
        <v>140</v>
      </c>
      <c r="D443" t="s">
        <v>507</v>
      </c>
      <c r="J443">
        <f t="shared" si="53"/>
        <v>222</v>
      </c>
      <c r="K443">
        <f t="shared" si="54"/>
        <v>90364</v>
      </c>
      <c r="L443">
        <f t="shared" si="55"/>
        <v>988</v>
      </c>
      <c r="M443">
        <f t="shared" si="56"/>
        <v>2019</v>
      </c>
      <c r="N443" s="6" t="str">
        <f t="shared" si="50"/>
        <v>10/13</v>
      </c>
      <c r="O443" s="25">
        <f t="shared" si="51"/>
        <v>10</v>
      </c>
      <c r="P443">
        <f t="shared" si="52"/>
        <v>13</v>
      </c>
    </row>
    <row r="444" spans="1:16" x14ac:dyDescent="0.3">
      <c r="J444" t="str">
        <f t="shared" si="53"/>
        <v/>
      </c>
      <c r="K444" t="str">
        <f t="shared" si="54"/>
        <v/>
      </c>
      <c r="L444" t="str">
        <f t="shared" si="55"/>
        <v/>
      </c>
      <c r="M444" t="str">
        <f t="shared" si="56"/>
        <v/>
      </c>
      <c r="N444" s="6" t="str">
        <f t="shared" si="50"/>
        <v/>
      </c>
      <c r="O444" s="25" t="str">
        <f t="shared" si="51"/>
        <v/>
      </c>
      <c r="P444" t="e">
        <f t="shared" si="52"/>
        <v>#VALUE!</v>
      </c>
    </row>
    <row r="445" spans="1:16" x14ac:dyDescent="0.3">
      <c r="A445" t="s">
        <v>508</v>
      </c>
      <c r="B445" t="s">
        <v>123</v>
      </c>
      <c r="C445" t="s">
        <v>124</v>
      </c>
      <c r="D445" t="s">
        <v>509</v>
      </c>
      <c r="J445">
        <f t="shared" si="53"/>
        <v>223</v>
      </c>
      <c r="K445">
        <f t="shared" si="54"/>
        <v>12278</v>
      </c>
      <c r="L445">
        <f t="shared" si="55"/>
        <v>9084</v>
      </c>
      <c r="M445">
        <f t="shared" si="56"/>
        <v>2019</v>
      </c>
      <c r="N445" s="6" t="str">
        <f t="shared" si="50"/>
        <v>10/4</v>
      </c>
      <c r="O445" s="25">
        <f t="shared" si="51"/>
        <v>10</v>
      </c>
      <c r="P445">
        <f t="shared" si="52"/>
        <v>4</v>
      </c>
    </row>
    <row r="446" spans="1:16" x14ac:dyDescent="0.3">
      <c r="J446" t="str">
        <f t="shared" si="53"/>
        <v/>
      </c>
      <c r="K446" t="str">
        <f t="shared" si="54"/>
        <v/>
      </c>
      <c r="L446" t="str">
        <f t="shared" si="55"/>
        <v/>
      </c>
      <c r="M446" t="str">
        <f t="shared" si="56"/>
        <v/>
      </c>
      <c r="N446" s="6" t="str">
        <f t="shared" si="50"/>
        <v/>
      </c>
      <c r="O446" s="25" t="str">
        <f t="shared" si="51"/>
        <v/>
      </c>
      <c r="P446" t="e">
        <f t="shared" si="52"/>
        <v>#VALUE!</v>
      </c>
    </row>
    <row r="447" spans="1:16" x14ac:dyDescent="0.3">
      <c r="A447" t="s">
        <v>510</v>
      </c>
      <c r="B447" t="s">
        <v>139</v>
      </c>
      <c r="C447" t="s">
        <v>162</v>
      </c>
      <c r="D447" t="s">
        <v>509</v>
      </c>
      <c r="J447">
        <f t="shared" si="53"/>
        <v>224</v>
      </c>
      <c r="K447">
        <f t="shared" si="54"/>
        <v>90364</v>
      </c>
      <c r="L447">
        <f t="shared" si="55"/>
        <v>9096</v>
      </c>
      <c r="M447">
        <f t="shared" si="56"/>
        <v>2019</v>
      </c>
      <c r="N447" s="6" t="str">
        <f t="shared" si="50"/>
        <v>10/4</v>
      </c>
      <c r="O447" s="25">
        <f t="shared" si="51"/>
        <v>10</v>
      </c>
      <c r="P447">
        <f t="shared" si="52"/>
        <v>4</v>
      </c>
    </row>
    <row r="448" spans="1:16" x14ac:dyDescent="0.3">
      <c r="J448" t="str">
        <f t="shared" si="53"/>
        <v/>
      </c>
      <c r="K448" t="str">
        <f t="shared" si="54"/>
        <v/>
      </c>
      <c r="L448" t="str">
        <f t="shared" si="55"/>
        <v/>
      </c>
      <c r="M448" t="str">
        <f t="shared" si="56"/>
        <v/>
      </c>
      <c r="N448" s="6" t="str">
        <f t="shared" si="50"/>
        <v/>
      </c>
      <c r="O448" s="25" t="str">
        <f t="shared" si="51"/>
        <v/>
      </c>
      <c r="P448" t="e">
        <f t="shared" si="52"/>
        <v>#VALUE!</v>
      </c>
    </row>
    <row r="449" spans="1:16" x14ac:dyDescent="0.3">
      <c r="A449" t="s">
        <v>511</v>
      </c>
      <c r="B449" t="s">
        <v>115</v>
      </c>
      <c r="C449" t="s">
        <v>120</v>
      </c>
      <c r="D449" t="s">
        <v>509</v>
      </c>
      <c r="J449">
        <f t="shared" si="53"/>
        <v>225</v>
      </c>
      <c r="K449">
        <f t="shared" si="54"/>
        <v>62286</v>
      </c>
      <c r="L449">
        <f t="shared" si="55"/>
        <v>503</v>
      </c>
      <c r="M449">
        <f t="shared" si="56"/>
        <v>2019</v>
      </c>
      <c r="N449" s="6" t="str">
        <f t="shared" si="50"/>
        <v>10/4</v>
      </c>
      <c r="O449" s="25">
        <f t="shared" si="51"/>
        <v>10</v>
      </c>
      <c r="P449">
        <f t="shared" si="52"/>
        <v>4</v>
      </c>
    </row>
    <row r="450" spans="1:16" x14ac:dyDescent="0.3">
      <c r="J450" t="str">
        <f t="shared" si="53"/>
        <v/>
      </c>
      <c r="K450" t="str">
        <f t="shared" si="54"/>
        <v/>
      </c>
      <c r="L450" t="str">
        <f t="shared" si="55"/>
        <v/>
      </c>
      <c r="M450" t="str">
        <f t="shared" si="56"/>
        <v/>
      </c>
      <c r="N450" s="6" t="str">
        <f t="shared" ref="N450:N513" si="57">IFERROR(RIGHT(TRIM(RIGHT(D450,LEN(D450)-SEARCH(": ",D450))),LEN(TRIM(RIGHT(D450,LEN(D450)-SEARCH(": ",D450))))-5),"")</f>
        <v/>
      </c>
      <c r="O450" s="25" t="str">
        <f t="shared" ref="O450:O513" si="58">IFERROR(LEFT(N450,SEARCH("/",N450)-1)*1,"")</f>
        <v/>
      </c>
      <c r="P450" t="e">
        <f t="shared" ref="P450:P513" si="59">IFERROR(RIGHT(D450,2)*1,RIGHT(D450,1)*1)</f>
        <v>#VALUE!</v>
      </c>
    </row>
    <row r="451" spans="1:16" x14ac:dyDescent="0.3">
      <c r="A451" t="s">
        <v>512</v>
      </c>
      <c r="B451" t="s">
        <v>115</v>
      </c>
      <c r="C451" t="s">
        <v>128</v>
      </c>
      <c r="D451" t="s">
        <v>496</v>
      </c>
      <c r="J451">
        <f t="shared" si="53"/>
        <v>226</v>
      </c>
      <c r="K451">
        <f t="shared" si="54"/>
        <v>62286</v>
      </c>
      <c r="L451">
        <f t="shared" si="55"/>
        <v>2349</v>
      </c>
      <c r="M451">
        <f t="shared" si="56"/>
        <v>2019</v>
      </c>
      <c r="N451" s="6" t="str">
        <f t="shared" si="57"/>
        <v>10/19</v>
      </c>
      <c r="O451" s="25">
        <f t="shared" si="58"/>
        <v>10</v>
      </c>
      <c r="P451">
        <f t="shared" si="59"/>
        <v>19</v>
      </c>
    </row>
    <row r="452" spans="1:16" x14ac:dyDescent="0.3">
      <c r="J452" t="str">
        <f t="shared" ref="J452:J515" si="60">IFERROR(RIGHT(A452,LEN(A452)-SEARCH(": ",A452))*1,"")</f>
        <v/>
      </c>
      <c r="K452" t="str">
        <f t="shared" ref="K452:K515" si="61">IFERROR(RIGHT(B452,LEN(B452)-SEARCH(": ",B452))*1,"")</f>
        <v/>
      </c>
      <c r="L452" t="str">
        <f t="shared" ref="L452:L515" si="62">IFERROR(RIGHT(C452,LEN(C452)-SEARCH(": ",C452))*1,"")</f>
        <v/>
      </c>
      <c r="M452" t="str">
        <f t="shared" ref="M452:M515" si="63">IFERROR(LEFT(RIGHT(D452,LEN(D452)-SEARCH(": ",D452)),5)*1,"")</f>
        <v/>
      </c>
      <c r="N452" s="6" t="str">
        <f t="shared" si="57"/>
        <v/>
      </c>
      <c r="O452" s="25" t="str">
        <f t="shared" si="58"/>
        <v/>
      </c>
      <c r="P452" t="e">
        <f t="shared" si="59"/>
        <v>#VALUE!</v>
      </c>
    </row>
    <row r="453" spans="1:16" x14ac:dyDescent="0.3">
      <c r="A453" t="s">
        <v>513</v>
      </c>
      <c r="B453" t="s">
        <v>153</v>
      </c>
      <c r="C453" t="s">
        <v>124</v>
      </c>
      <c r="D453" t="s">
        <v>514</v>
      </c>
      <c r="J453">
        <f t="shared" si="60"/>
        <v>227</v>
      </c>
      <c r="K453">
        <f t="shared" si="61"/>
        <v>98663</v>
      </c>
      <c r="L453">
        <f t="shared" si="62"/>
        <v>9084</v>
      </c>
      <c r="M453">
        <f t="shared" si="63"/>
        <v>2019</v>
      </c>
      <c r="N453" s="6" t="str">
        <f t="shared" si="57"/>
        <v>10/24</v>
      </c>
      <c r="O453" s="25">
        <f t="shared" si="58"/>
        <v>10</v>
      </c>
      <c r="P453">
        <f t="shared" si="59"/>
        <v>24</v>
      </c>
    </row>
    <row r="454" spans="1:16" x14ac:dyDescent="0.3">
      <c r="J454" t="str">
        <f t="shared" si="60"/>
        <v/>
      </c>
      <c r="K454" t="str">
        <f t="shared" si="61"/>
        <v/>
      </c>
      <c r="L454" t="str">
        <f t="shared" si="62"/>
        <v/>
      </c>
      <c r="M454" t="str">
        <f t="shared" si="63"/>
        <v/>
      </c>
      <c r="N454" s="6" t="str">
        <f t="shared" si="57"/>
        <v/>
      </c>
      <c r="O454" s="25" t="str">
        <f t="shared" si="58"/>
        <v/>
      </c>
      <c r="P454" t="e">
        <f t="shared" si="59"/>
        <v>#VALUE!</v>
      </c>
    </row>
    <row r="455" spans="1:16" x14ac:dyDescent="0.3">
      <c r="A455" t="s">
        <v>515</v>
      </c>
      <c r="B455" t="s">
        <v>115</v>
      </c>
      <c r="C455" t="s">
        <v>116</v>
      </c>
      <c r="D455" t="s">
        <v>507</v>
      </c>
      <c r="J455">
        <f t="shared" si="60"/>
        <v>228</v>
      </c>
      <c r="K455">
        <f t="shared" si="61"/>
        <v>62286</v>
      </c>
      <c r="L455">
        <f t="shared" si="62"/>
        <v>9087</v>
      </c>
      <c r="M455">
        <f t="shared" si="63"/>
        <v>2019</v>
      </c>
      <c r="N455" s="6" t="str">
        <f t="shared" si="57"/>
        <v>10/13</v>
      </c>
      <c r="O455" s="25">
        <f t="shared" si="58"/>
        <v>10</v>
      </c>
      <c r="P455">
        <f t="shared" si="59"/>
        <v>13</v>
      </c>
    </row>
    <row r="456" spans="1:16" x14ac:dyDescent="0.3">
      <c r="J456" t="str">
        <f t="shared" si="60"/>
        <v/>
      </c>
      <c r="K456" t="str">
        <f t="shared" si="61"/>
        <v/>
      </c>
      <c r="L456" t="str">
        <f t="shared" si="62"/>
        <v/>
      </c>
      <c r="M456" t="str">
        <f t="shared" si="63"/>
        <v/>
      </c>
      <c r="N456" s="6" t="str">
        <f t="shared" si="57"/>
        <v/>
      </c>
      <c r="O456" s="25" t="str">
        <f t="shared" si="58"/>
        <v/>
      </c>
      <c r="P456" t="e">
        <f t="shared" si="59"/>
        <v>#VALUE!</v>
      </c>
    </row>
    <row r="457" spans="1:16" x14ac:dyDescent="0.3">
      <c r="A457" t="s">
        <v>516</v>
      </c>
      <c r="B457" t="s">
        <v>115</v>
      </c>
      <c r="C457" t="s">
        <v>124</v>
      </c>
      <c r="D457" t="s">
        <v>494</v>
      </c>
      <c r="J457">
        <f t="shared" si="60"/>
        <v>229</v>
      </c>
      <c r="K457">
        <f t="shared" si="61"/>
        <v>62286</v>
      </c>
      <c r="L457">
        <f t="shared" si="62"/>
        <v>9084</v>
      </c>
      <c r="M457">
        <f t="shared" si="63"/>
        <v>2019</v>
      </c>
      <c r="N457" s="6" t="str">
        <f t="shared" si="57"/>
        <v>10/23</v>
      </c>
      <c r="O457" s="25">
        <f t="shared" si="58"/>
        <v>10</v>
      </c>
      <c r="P457">
        <f t="shared" si="59"/>
        <v>23</v>
      </c>
    </row>
    <row r="458" spans="1:16" x14ac:dyDescent="0.3">
      <c r="J458" t="str">
        <f t="shared" si="60"/>
        <v/>
      </c>
      <c r="K458" t="str">
        <f t="shared" si="61"/>
        <v/>
      </c>
      <c r="L458" t="str">
        <f t="shared" si="62"/>
        <v/>
      </c>
      <c r="M458" t="str">
        <f t="shared" si="63"/>
        <v/>
      </c>
      <c r="N458" s="6" t="str">
        <f t="shared" si="57"/>
        <v/>
      </c>
      <c r="O458" s="25" t="str">
        <f t="shared" si="58"/>
        <v/>
      </c>
      <c r="P458" t="e">
        <f t="shared" si="59"/>
        <v>#VALUE!</v>
      </c>
    </row>
    <row r="459" spans="1:16" x14ac:dyDescent="0.3">
      <c r="A459" t="s">
        <v>517</v>
      </c>
      <c r="B459" t="s">
        <v>115</v>
      </c>
      <c r="C459" t="s">
        <v>116</v>
      </c>
      <c r="D459" t="s">
        <v>518</v>
      </c>
      <c r="J459">
        <f t="shared" si="60"/>
        <v>230</v>
      </c>
      <c r="K459">
        <f t="shared" si="61"/>
        <v>62286</v>
      </c>
      <c r="L459">
        <f t="shared" si="62"/>
        <v>9087</v>
      </c>
      <c r="M459">
        <f t="shared" si="63"/>
        <v>2019</v>
      </c>
      <c r="N459" s="6" t="str">
        <f t="shared" si="57"/>
        <v>11/26</v>
      </c>
      <c r="O459" s="25">
        <f t="shared" si="58"/>
        <v>11</v>
      </c>
      <c r="P459">
        <f t="shared" si="59"/>
        <v>26</v>
      </c>
    </row>
    <row r="460" spans="1:16" x14ac:dyDescent="0.3">
      <c r="J460" t="str">
        <f t="shared" si="60"/>
        <v/>
      </c>
      <c r="K460" t="str">
        <f t="shared" si="61"/>
        <v/>
      </c>
      <c r="L460" t="str">
        <f t="shared" si="62"/>
        <v/>
      </c>
      <c r="M460" t="str">
        <f t="shared" si="63"/>
        <v/>
      </c>
      <c r="N460" s="6" t="str">
        <f t="shared" si="57"/>
        <v/>
      </c>
      <c r="O460" s="25" t="str">
        <f t="shared" si="58"/>
        <v/>
      </c>
      <c r="P460" t="e">
        <f t="shared" si="59"/>
        <v>#VALUE!</v>
      </c>
    </row>
    <row r="461" spans="1:16" x14ac:dyDescent="0.3">
      <c r="A461" t="s">
        <v>519</v>
      </c>
      <c r="B461" t="s">
        <v>115</v>
      </c>
      <c r="C461" t="s">
        <v>148</v>
      </c>
      <c r="D461" t="s">
        <v>520</v>
      </c>
      <c r="J461">
        <f t="shared" si="60"/>
        <v>231</v>
      </c>
      <c r="K461">
        <f t="shared" si="61"/>
        <v>62286</v>
      </c>
      <c r="L461">
        <f t="shared" si="62"/>
        <v>1164</v>
      </c>
      <c r="M461">
        <f t="shared" si="63"/>
        <v>2019</v>
      </c>
      <c r="N461" s="6" t="str">
        <f t="shared" si="57"/>
        <v>11/20</v>
      </c>
      <c r="O461" s="25">
        <f t="shared" si="58"/>
        <v>11</v>
      </c>
      <c r="P461">
        <f t="shared" si="59"/>
        <v>20</v>
      </c>
    </row>
    <row r="462" spans="1:16" x14ac:dyDescent="0.3">
      <c r="J462" t="str">
        <f t="shared" si="60"/>
        <v/>
      </c>
      <c r="K462" t="str">
        <f t="shared" si="61"/>
        <v/>
      </c>
      <c r="L462" t="str">
        <f t="shared" si="62"/>
        <v/>
      </c>
      <c r="M462" t="str">
        <f t="shared" si="63"/>
        <v/>
      </c>
      <c r="N462" s="6" t="str">
        <f t="shared" si="57"/>
        <v/>
      </c>
      <c r="O462" s="25" t="str">
        <f t="shared" si="58"/>
        <v/>
      </c>
      <c r="P462" t="e">
        <f t="shared" si="59"/>
        <v>#VALUE!</v>
      </c>
    </row>
    <row r="463" spans="1:16" x14ac:dyDescent="0.3">
      <c r="A463" t="s">
        <v>521</v>
      </c>
      <c r="B463" t="s">
        <v>115</v>
      </c>
      <c r="C463" t="s">
        <v>120</v>
      </c>
      <c r="D463" t="s">
        <v>522</v>
      </c>
      <c r="J463">
        <f t="shared" si="60"/>
        <v>232</v>
      </c>
      <c r="K463">
        <f t="shared" si="61"/>
        <v>62286</v>
      </c>
      <c r="L463">
        <f t="shared" si="62"/>
        <v>503</v>
      </c>
      <c r="M463">
        <f t="shared" si="63"/>
        <v>2019</v>
      </c>
      <c r="N463" s="6" t="str">
        <f t="shared" si="57"/>
        <v>11/16</v>
      </c>
      <c r="O463" s="25">
        <f t="shared" si="58"/>
        <v>11</v>
      </c>
      <c r="P463">
        <f t="shared" si="59"/>
        <v>16</v>
      </c>
    </row>
    <row r="464" spans="1:16" x14ac:dyDescent="0.3">
      <c r="J464" t="str">
        <f t="shared" si="60"/>
        <v/>
      </c>
      <c r="K464" t="str">
        <f t="shared" si="61"/>
        <v/>
      </c>
      <c r="L464" t="str">
        <f t="shared" si="62"/>
        <v/>
      </c>
      <c r="M464" t="str">
        <f t="shared" si="63"/>
        <v/>
      </c>
      <c r="N464" s="6" t="str">
        <f t="shared" si="57"/>
        <v/>
      </c>
      <c r="O464" s="25" t="str">
        <f t="shared" si="58"/>
        <v/>
      </c>
      <c r="P464" t="e">
        <f t="shared" si="59"/>
        <v>#VALUE!</v>
      </c>
    </row>
    <row r="465" spans="1:16" x14ac:dyDescent="0.3">
      <c r="A465" t="s">
        <v>523</v>
      </c>
      <c r="B465" t="s">
        <v>127</v>
      </c>
      <c r="C465" t="s">
        <v>131</v>
      </c>
      <c r="D465" t="s">
        <v>518</v>
      </c>
      <c r="J465">
        <f t="shared" si="60"/>
        <v>233</v>
      </c>
      <c r="K465">
        <f t="shared" si="61"/>
        <v>56365</v>
      </c>
      <c r="L465">
        <f t="shared" si="62"/>
        <v>504</v>
      </c>
      <c r="M465">
        <f t="shared" si="63"/>
        <v>2019</v>
      </c>
      <c r="N465" s="6" t="str">
        <f t="shared" si="57"/>
        <v>11/26</v>
      </c>
      <c r="O465" s="25">
        <f t="shared" si="58"/>
        <v>11</v>
      </c>
      <c r="P465">
        <f t="shared" si="59"/>
        <v>26</v>
      </c>
    </row>
    <row r="466" spans="1:16" x14ac:dyDescent="0.3">
      <c r="J466" t="str">
        <f t="shared" si="60"/>
        <v/>
      </c>
      <c r="K466" t="str">
        <f t="shared" si="61"/>
        <v/>
      </c>
      <c r="L466" t="str">
        <f t="shared" si="62"/>
        <v/>
      </c>
      <c r="M466" t="str">
        <f t="shared" si="63"/>
        <v/>
      </c>
      <c r="N466" s="6" t="str">
        <f t="shared" si="57"/>
        <v/>
      </c>
      <c r="O466" s="25" t="str">
        <f t="shared" si="58"/>
        <v/>
      </c>
      <c r="P466" t="e">
        <f t="shared" si="59"/>
        <v>#VALUE!</v>
      </c>
    </row>
    <row r="467" spans="1:16" x14ac:dyDescent="0.3">
      <c r="A467" t="s">
        <v>524</v>
      </c>
      <c r="B467" t="s">
        <v>127</v>
      </c>
      <c r="C467" t="s">
        <v>162</v>
      </c>
      <c r="D467" t="s">
        <v>525</v>
      </c>
      <c r="J467">
        <f t="shared" si="60"/>
        <v>234</v>
      </c>
      <c r="K467">
        <f t="shared" si="61"/>
        <v>56365</v>
      </c>
      <c r="L467">
        <f t="shared" si="62"/>
        <v>9096</v>
      </c>
      <c r="M467">
        <f t="shared" si="63"/>
        <v>2019</v>
      </c>
      <c r="N467" s="6" t="str">
        <f t="shared" si="57"/>
        <v>11/7</v>
      </c>
      <c r="O467" s="25">
        <f t="shared" si="58"/>
        <v>11</v>
      </c>
      <c r="P467">
        <f t="shared" si="59"/>
        <v>7</v>
      </c>
    </row>
    <row r="468" spans="1:16" x14ac:dyDescent="0.3">
      <c r="J468" t="str">
        <f t="shared" si="60"/>
        <v/>
      </c>
      <c r="K468" t="str">
        <f t="shared" si="61"/>
        <v/>
      </c>
      <c r="L468" t="str">
        <f t="shared" si="62"/>
        <v/>
      </c>
      <c r="M468" t="str">
        <f t="shared" si="63"/>
        <v/>
      </c>
      <c r="N468" s="6" t="str">
        <f t="shared" si="57"/>
        <v/>
      </c>
      <c r="O468" s="25" t="str">
        <f t="shared" si="58"/>
        <v/>
      </c>
      <c r="P468" t="e">
        <f t="shared" si="59"/>
        <v>#VALUE!</v>
      </c>
    </row>
    <row r="469" spans="1:16" x14ac:dyDescent="0.3">
      <c r="A469" t="s">
        <v>526</v>
      </c>
      <c r="B469" t="s">
        <v>139</v>
      </c>
      <c r="C469" t="s">
        <v>120</v>
      </c>
      <c r="D469" t="s">
        <v>527</v>
      </c>
      <c r="J469">
        <f t="shared" si="60"/>
        <v>235</v>
      </c>
      <c r="K469">
        <f t="shared" si="61"/>
        <v>90364</v>
      </c>
      <c r="L469">
        <f t="shared" si="62"/>
        <v>503</v>
      </c>
      <c r="M469">
        <f t="shared" si="63"/>
        <v>2019</v>
      </c>
      <c r="N469" s="6" t="str">
        <f t="shared" si="57"/>
        <v>11/14</v>
      </c>
      <c r="O469" s="25">
        <f t="shared" si="58"/>
        <v>11</v>
      </c>
      <c r="P469">
        <f t="shared" si="59"/>
        <v>14</v>
      </c>
    </row>
    <row r="470" spans="1:16" x14ac:dyDescent="0.3">
      <c r="J470" t="str">
        <f t="shared" si="60"/>
        <v/>
      </c>
      <c r="K470" t="str">
        <f t="shared" si="61"/>
        <v/>
      </c>
      <c r="L470" t="str">
        <f t="shared" si="62"/>
        <v/>
      </c>
      <c r="M470" t="str">
        <f t="shared" si="63"/>
        <v/>
      </c>
      <c r="N470" s="6" t="str">
        <f t="shared" si="57"/>
        <v/>
      </c>
      <c r="O470" s="25" t="str">
        <f t="shared" si="58"/>
        <v/>
      </c>
      <c r="P470" t="e">
        <f t="shared" si="59"/>
        <v>#VALUE!</v>
      </c>
    </row>
    <row r="471" spans="1:16" x14ac:dyDescent="0.3">
      <c r="A471" t="s">
        <v>528</v>
      </c>
      <c r="B471" t="s">
        <v>115</v>
      </c>
      <c r="C471" t="s">
        <v>183</v>
      </c>
      <c r="D471" t="s">
        <v>529</v>
      </c>
      <c r="J471">
        <f t="shared" si="60"/>
        <v>236</v>
      </c>
      <c r="K471">
        <f t="shared" si="61"/>
        <v>62286</v>
      </c>
      <c r="L471">
        <f t="shared" si="62"/>
        <v>2350</v>
      </c>
      <c r="M471">
        <f t="shared" si="63"/>
        <v>2019</v>
      </c>
      <c r="N471" s="6" t="str">
        <f t="shared" si="57"/>
        <v>11/30</v>
      </c>
      <c r="O471" s="25">
        <f t="shared" si="58"/>
        <v>11</v>
      </c>
      <c r="P471">
        <f t="shared" si="59"/>
        <v>30</v>
      </c>
    </row>
    <row r="472" spans="1:16" x14ac:dyDescent="0.3">
      <c r="J472" t="str">
        <f t="shared" si="60"/>
        <v/>
      </c>
      <c r="K472" t="str">
        <f t="shared" si="61"/>
        <v/>
      </c>
      <c r="L472" t="str">
        <f t="shared" si="62"/>
        <v/>
      </c>
      <c r="M472" t="str">
        <f t="shared" si="63"/>
        <v/>
      </c>
      <c r="N472" s="6" t="str">
        <f t="shared" si="57"/>
        <v/>
      </c>
      <c r="O472" s="25" t="str">
        <f t="shared" si="58"/>
        <v/>
      </c>
      <c r="P472" t="e">
        <f t="shared" si="59"/>
        <v>#VALUE!</v>
      </c>
    </row>
    <row r="473" spans="1:16" x14ac:dyDescent="0.3">
      <c r="A473" t="s">
        <v>530</v>
      </c>
      <c r="B473" t="s">
        <v>153</v>
      </c>
      <c r="C473" t="s">
        <v>124</v>
      </c>
      <c r="D473" t="s">
        <v>522</v>
      </c>
      <c r="J473">
        <f t="shared" si="60"/>
        <v>237</v>
      </c>
      <c r="K473">
        <f t="shared" si="61"/>
        <v>98663</v>
      </c>
      <c r="L473">
        <f t="shared" si="62"/>
        <v>9084</v>
      </c>
      <c r="M473">
        <f t="shared" si="63"/>
        <v>2019</v>
      </c>
      <c r="N473" s="6" t="str">
        <f t="shared" si="57"/>
        <v>11/16</v>
      </c>
      <c r="O473" s="25">
        <f t="shared" si="58"/>
        <v>11</v>
      </c>
      <c r="P473">
        <f t="shared" si="59"/>
        <v>16</v>
      </c>
    </row>
    <row r="474" spans="1:16" x14ac:dyDescent="0.3">
      <c r="J474" t="str">
        <f t="shared" si="60"/>
        <v/>
      </c>
      <c r="K474" t="str">
        <f t="shared" si="61"/>
        <v/>
      </c>
      <c r="L474" t="str">
        <f t="shared" si="62"/>
        <v/>
      </c>
      <c r="M474" t="str">
        <f t="shared" si="63"/>
        <v/>
      </c>
      <c r="N474" s="6" t="str">
        <f t="shared" si="57"/>
        <v/>
      </c>
      <c r="O474" s="25" t="str">
        <f t="shared" si="58"/>
        <v/>
      </c>
      <c r="P474" t="e">
        <f t="shared" si="59"/>
        <v>#VALUE!</v>
      </c>
    </row>
    <row r="475" spans="1:16" x14ac:dyDescent="0.3">
      <c r="A475" t="s">
        <v>531</v>
      </c>
      <c r="B475" t="s">
        <v>321</v>
      </c>
      <c r="C475" t="s">
        <v>124</v>
      </c>
      <c r="D475" t="s">
        <v>532</v>
      </c>
      <c r="J475">
        <f t="shared" si="60"/>
        <v>238</v>
      </c>
      <c r="K475">
        <f t="shared" si="61"/>
        <v>61673</v>
      </c>
      <c r="L475">
        <f t="shared" si="62"/>
        <v>9084</v>
      </c>
      <c r="M475">
        <f t="shared" si="63"/>
        <v>2019</v>
      </c>
      <c r="N475" s="6" t="str">
        <f t="shared" si="57"/>
        <v>11/11</v>
      </c>
      <c r="O475" s="25">
        <f t="shared" si="58"/>
        <v>11</v>
      </c>
      <c r="P475">
        <f t="shared" si="59"/>
        <v>11</v>
      </c>
    </row>
    <row r="476" spans="1:16" x14ac:dyDescent="0.3">
      <c r="J476" t="str">
        <f t="shared" si="60"/>
        <v/>
      </c>
      <c r="K476" t="str">
        <f t="shared" si="61"/>
        <v/>
      </c>
      <c r="L476" t="str">
        <f t="shared" si="62"/>
        <v/>
      </c>
      <c r="M476" t="str">
        <f t="shared" si="63"/>
        <v/>
      </c>
      <c r="N476" s="6" t="str">
        <f t="shared" si="57"/>
        <v/>
      </c>
      <c r="O476" s="25" t="str">
        <f t="shared" si="58"/>
        <v/>
      </c>
      <c r="P476" t="e">
        <f t="shared" si="59"/>
        <v>#VALUE!</v>
      </c>
    </row>
    <row r="477" spans="1:16" x14ac:dyDescent="0.3">
      <c r="A477" t="s">
        <v>533</v>
      </c>
      <c r="B477" t="s">
        <v>321</v>
      </c>
      <c r="C477" t="s">
        <v>116</v>
      </c>
      <c r="D477" t="s">
        <v>534</v>
      </c>
      <c r="J477">
        <f t="shared" si="60"/>
        <v>239</v>
      </c>
      <c r="K477">
        <f t="shared" si="61"/>
        <v>61673</v>
      </c>
      <c r="L477">
        <f t="shared" si="62"/>
        <v>9087</v>
      </c>
      <c r="M477">
        <f t="shared" si="63"/>
        <v>2019</v>
      </c>
      <c r="N477" s="6" t="str">
        <f t="shared" si="57"/>
        <v>11/17</v>
      </c>
      <c r="O477" s="25">
        <f t="shared" si="58"/>
        <v>11</v>
      </c>
      <c r="P477">
        <f t="shared" si="59"/>
        <v>17</v>
      </c>
    </row>
    <row r="478" spans="1:16" x14ac:dyDescent="0.3">
      <c r="J478" t="str">
        <f t="shared" si="60"/>
        <v/>
      </c>
      <c r="K478" t="str">
        <f t="shared" si="61"/>
        <v/>
      </c>
      <c r="L478" t="str">
        <f t="shared" si="62"/>
        <v/>
      </c>
      <c r="M478" t="str">
        <f t="shared" si="63"/>
        <v/>
      </c>
      <c r="N478" s="6" t="str">
        <f t="shared" si="57"/>
        <v/>
      </c>
      <c r="O478" s="25" t="str">
        <f t="shared" si="58"/>
        <v/>
      </c>
      <c r="P478" t="e">
        <f t="shared" si="59"/>
        <v>#VALUE!</v>
      </c>
    </row>
    <row r="479" spans="1:16" x14ac:dyDescent="0.3">
      <c r="A479" t="s">
        <v>535</v>
      </c>
      <c r="B479" t="s">
        <v>139</v>
      </c>
      <c r="C479" t="s">
        <v>128</v>
      </c>
      <c r="D479" t="s">
        <v>518</v>
      </c>
      <c r="J479">
        <f t="shared" si="60"/>
        <v>240</v>
      </c>
      <c r="K479">
        <f t="shared" si="61"/>
        <v>90364</v>
      </c>
      <c r="L479">
        <f t="shared" si="62"/>
        <v>2349</v>
      </c>
      <c r="M479">
        <f t="shared" si="63"/>
        <v>2019</v>
      </c>
      <c r="N479" s="6" t="str">
        <f t="shared" si="57"/>
        <v>11/26</v>
      </c>
      <c r="O479" s="25">
        <f t="shared" si="58"/>
        <v>11</v>
      </c>
      <c r="P479">
        <f t="shared" si="59"/>
        <v>26</v>
      </c>
    </row>
    <row r="480" spans="1:16" x14ac:dyDescent="0.3">
      <c r="J480" t="str">
        <f t="shared" si="60"/>
        <v/>
      </c>
      <c r="K480" t="str">
        <f t="shared" si="61"/>
        <v/>
      </c>
      <c r="L480" t="str">
        <f t="shared" si="62"/>
        <v/>
      </c>
      <c r="M480" t="str">
        <f t="shared" si="63"/>
        <v/>
      </c>
      <c r="N480" s="6" t="str">
        <f t="shared" si="57"/>
        <v/>
      </c>
      <c r="O480" s="25" t="str">
        <f t="shared" si="58"/>
        <v/>
      </c>
      <c r="P480" t="e">
        <f t="shared" si="59"/>
        <v>#VALUE!</v>
      </c>
    </row>
    <row r="481" spans="1:16" x14ac:dyDescent="0.3">
      <c r="A481" t="s">
        <v>536</v>
      </c>
      <c r="B481" t="s">
        <v>136</v>
      </c>
      <c r="C481" t="s">
        <v>140</v>
      </c>
      <c r="D481" t="s">
        <v>537</v>
      </c>
      <c r="J481">
        <f t="shared" si="60"/>
        <v>241</v>
      </c>
      <c r="K481">
        <f t="shared" si="61"/>
        <v>62900</v>
      </c>
      <c r="L481">
        <f t="shared" si="62"/>
        <v>988</v>
      </c>
      <c r="M481">
        <f t="shared" si="63"/>
        <v>2019</v>
      </c>
      <c r="N481" s="6" t="str">
        <f t="shared" si="57"/>
        <v>11/27</v>
      </c>
      <c r="O481" s="25">
        <f t="shared" si="58"/>
        <v>11</v>
      </c>
      <c r="P481">
        <f t="shared" si="59"/>
        <v>27</v>
      </c>
    </row>
    <row r="482" spans="1:16" x14ac:dyDescent="0.3">
      <c r="J482" t="str">
        <f t="shared" si="60"/>
        <v/>
      </c>
      <c r="K482" t="str">
        <f t="shared" si="61"/>
        <v/>
      </c>
      <c r="L482" t="str">
        <f t="shared" si="62"/>
        <v/>
      </c>
      <c r="M482" t="str">
        <f t="shared" si="63"/>
        <v/>
      </c>
      <c r="N482" s="6" t="str">
        <f t="shared" si="57"/>
        <v/>
      </c>
      <c r="O482" s="25" t="str">
        <f t="shared" si="58"/>
        <v/>
      </c>
      <c r="P482" t="e">
        <f t="shared" si="59"/>
        <v>#VALUE!</v>
      </c>
    </row>
    <row r="483" spans="1:16" x14ac:dyDescent="0.3">
      <c r="A483" t="s">
        <v>538</v>
      </c>
      <c r="B483" t="s">
        <v>321</v>
      </c>
      <c r="C483" t="s">
        <v>162</v>
      </c>
      <c r="D483" t="s">
        <v>539</v>
      </c>
      <c r="J483">
        <f t="shared" si="60"/>
        <v>242</v>
      </c>
      <c r="K483">
        <f t="shared" si="61"/>
        <v>61673</v>
      </c>
      <c r="L483">
        <f t="shared" si="62"/>
        <v>9096</v>
      </c>
      <c r="M483">
        <f t="shared" si="63"/>
        <v>2019</v>
      </c>
      <c r="N483" s="6" t="str">
        <f t="shared" si="57"/>
        <v>11/9</v>
      </c>
      <c r="O483" s="25">
        <f t="shared" si="58"/>
        <v>11</v>
      </c>
      <c r="P483">
        <f t="shared" si="59"/>
        <v>9</v>
      </c>
    </row>
    <row r="484" spans="1:16" x14ac:dyDescent="0.3">
      <c r="J484" t="str">
        <f t="shared" si="60"/>
        <v/>
      </c>
      <c r="K484" t="str">
        <f t="shared" si="61"/>
        <v/>
      </c>
      <c r="L484" t="str">
        <f t="shared" si="62"/>
        <v/>
      </c>
      <c r="M484" t="str">
        <f t="shared" si="63"/>
        <v/>
      </c>
      <c r="N484" s="6" t="str">
        <f t="shared" si="57"/>
        <v/>
      </c>
      <c r="O484" s="25" t="str">
        <f t="shared" si="58"/>
        <v/>
      </c>
      <c r="P484" t="e">
        <f t="shared" si="59"/>
        <v>#VALUE!</v>
      </c>
    </row>
    <row r="485" spans="1:16" x14ac:dyDescent="0.3">
      <c r="A485" t="s">
        <v>540</v>
      </c>
      <c r="B485" t="s">
        <v>139</v>
      </c>
      <c r="C485" t="s">
        <v>131</v>
      </c>
      <c r="D485" t="s">
        <v>541</v>
      </c>
      <c r="J485">
        <f t="shared" si="60"/>
        <v>243</v>
      </c>
      <c r="K485">
        <f t="shared" si="61"/>
        <v>90364</v>
      </c>
      <c r="L485">
        <f t="shared" si="62"/>
        <v>504</v>
      </c>
      <c r="M485">
        <f t="shared" si="63"/>
        <v>2019</v>
      </c>
      <c r="N485" s="6" t="str">
        <f t="shared" si="57"/>
        <v>11/19</v>
      </c>
      <c r="O485" s="25">
        <f t="shared" si="58"/>
        <v>11</v>
      </c>
      <c r="P485">
        <f t="shared" si="59"/>
        <v>19</v>
      </c>
    </row>
    <row r="486" spans="1:16" x14ac:dyDescent="0.3">
      <c r="J486" t="str">
        <f t="shared" si="60"/>
        <v/>
      </c>
      <c r="K486" t="str">
        <f t="shared" si="61"/>
        <v/>
      </c>
      <c r="L486" t="str">
        <f t="shared" si="62"/>
        <v/>
      </c>
      <c r="M486" t="str">
        <f t="shared" si="63"/>
        <v/>
      </c>
      <c r="N486" s="6" t="str">
        <f t="shared" si="57"/>
        <v/>
      </c>
      <c r="O486" s="25" t="str">
        <f t="shared" si="58"/>
        <v/>
      </c>
      <c r="P486" t="e">
        <f t="shared" si="59"/>
        <v>#VALUE!</v>
      </c>
    </row>
    <row r="487" spans="1:16" x14ac:dyDescent="0.3">
      <c r="A487" t="s">
        <v>542</v>
      </c>
      <c r="B487" t="s">
        <v>171</v>
      </c>
      <c r="C487" t="s">
        <v>128</v>
      </c>
      <c r="D487" t="s">
        <v>543</v>
      </c>
      <c r="J487">
        <f t="shared" si="60"/>
        <v>244</v>
      </c>
      <c r="K487">
        <f t="shared" si="61"/>
        <v>57543</v>
      </c>
      <c r="L487">
        <f t="shared" si="62"/>
        <v>2349</v>
      </c>
      <c r="M487">
        <f t="shared" si="63"/>
        <v>2019</v>
      </c>
      <c r="N487" s="6" t="str">
        <f t="shared" si="57"/>
        <v>11/24</v>
      </c>
      <c r="O487" s="25">
        <f t="shared" si="58"/>
        <v>11</v>
      </c>
      <c r="P487">
        <f t="shared" si="59"/>
        <v>24</v>
      </c>
    </row>
    <row r="488" spans="1:16" x14ac:dyDescent="0.3">
      <c r="J488" t="str">
        <f t="shared" si="60"/>
        <v/>
      </c>
      <c r="K488" t="str">
        <f t="shared" si="61"/>
        <v/>
      </c>
      <c r="L488" t="str">
        <f t="shared" si="62"/>
        <v/>
      </c>
      <c r="M488" t="str">
        <f t="shared" si="63"/>
        <v/>
      </c>
      <c r="N488" s="6" t="str">
        <f t="shared" si="57"/>
        <v/>
      </c>
      <c r="O488" s="25" t="str">
        <f t="shared" si="58"/>
        <v/>
      </c>
      <c r="P488" t="e">
        <f t="shared" si="59"/>
        <v>#VALUE!</v>
      </c>
    </row>
    <row r="489" spans="1:16" x14ac:dyDescent="0.3">
      <c r="A489" t="s">
        <v>544</v>
      </c>
      <c r="B489" t="s">
        <v>139</v>
      </c>
      <c r="C489" t="s">
        <v>140</v>
      </c>
      <c r="D489" t="s">
        <v>545</v>
      </c>
      <c r="J489">
        <f t="shared" si="60"/>
        <v>245</v>
      </c>
      <c r="K489">
        <f t="shared" si="61"/>
        <v>90364</v>
      </c>
      <c r="L489">
        <f t="shared" si="62"/>
        <v>988</v>
      </c>
      <c r="M489">
        <f t="shared" si="63"/>
        <v>2019</v>
      </c>
      <c r="N489" s="6" t="str">
        <f t="shared" si="57"/>
        <v>11/18</v>
      </c>
      <c r="O489" s="25">
        <f t="shared" si="58"/>
        <v>11</v>
      </c>
      <c r="P489">
        <f t="shared" si="59"/>
        <v>18</v>
      </c>
    </row>
    <row r="490" spans="1:16" x14ac:dyDescent="0.3">
      <c r="J490" t="str">
        <f t="shared" si="60"/>
        <v/>
      </c>
      <c r="K490" t="str">
        <f t="shared" si="61"/>
        <v/>
      </c>
      <c r="L490" t="str">
        <f t="shared" si="62"/>
        <v/>
      </c>
      <c r="M490" t="str">
        <f t="shared" si="63"/>
        <v/>
      </c>
      <c r="N490" s="6" t="str">
        <f t="shared" si="57"/>
        <v/>
      </c>
      <c r="O490" s="25" t="str">
        <f t="shared" si="58"/>
        <v/>
      </c>
      <c r="P490" t="e">
        <f t="shared" si="59"/>
        <v>#VALUE!</v>
      </c>
    </row>
    <row r="491" spans="1:16" x14ac:dyDescent="0.3">
      <c r="A491" t="s">
        <v>546</v>
      </c>
      <c r="B491" t="s">
        <v>119</v>
      </c>
      <c r="C491" t="s">
        <v>128</v>
      </c>
      <c r="D491" t="s">
        <v>547</v>
      </c>
      <c r="J491">
        <f t="shared" si="60"/>
        <v>246</v>
      </c>
      <c r="K491">
        <f t="shared" si="61"/>
        <v>27697</v>
      </c>
      <c r="L491">
        <f t="shared" si="62"/>
        <v>2349</v>
      </c>
      <c r="M491">
        <f t="shared" si="63"/>
        <v>2019</v>
      </c>
      <c r="N491" s="6" t="str">
        <f t="shared" si="57"/>
        <v>11/25</v>
      </c>
      <c r="O491" s="25">
        <f t="shared" si="58"/>
        <v>11</v>
      </c>
      <c r="P491">
        <f t="shared" si="59"/>
        <v>25</v>
      </c>
    </row>
    <row r="492" spans="1:16" x14ac:dyDescent="0.3">
      <c r="J492" t="str">
        <f t="shared" si="60"/>
        <v/>
      </c>
      <c r="K492" t="str">
        <f t="shared" si="61"/>
        <v/>
      </c>
      <c r="L492" t="str">
        <f t="shared" si="62"/>
        <v/>
      </c>
      <c r="M492" t="str">
        <f t="shared" si="63"/>
        <v/>
      </c>
      <c r="N492" s="6" t="str">
        <f t="shared" si="57"/>
        <v/>
      </c>
      <c r="O492" s="25" t="str">
        <f t="shared" si="58"/>
        <v/>
      </c>
      <c r="P492" t="e">
        <f t="shared" si="59"/>
        <v>#VALUE!</v>
      </c>
    </row>
    <row r="493" spans="1:16" x14ac:dyDescent="0.3">
      <c r="A493" t="s">
        <v>548</v>
      </c>
      <c r="B493" t="s">
        <v>127</v>
      </c>
      <c r="C493" t="s">
        <v>140</v>
      </c>
      <c r="D493" t="s">
        <v>549</v>
      </c>
      <c r="J493">
        <f t="shared" si="60"/>
        <v>247</v>
      </c>
      <c r="K493">
        <f t="shared" si="61"/>
        <v>56365</v>
      </c>
      <c r="L493">
        <f t="shared" si="62"/>
        <v>988</v>
      </c>
      <c r="M493">
        <f t="shared" si="63"/>
        <v>2019</v>
      </c>
      <c r="N493" s="6" t="str">
        <f t="shared" si="57"/>
        <v>11/6</v>
      </c>
      <c r="O493" s="25">
        <f t="shared" si="58"/>
        <v>11</v>
      </c>
      <c r="P493">
        <f t="shared" si="59"/>
        <v>6</v>
      </c>
    </row>
    <row r="494" spans="1:16" x14ac:dyDescent="0.3">
      <c r="J494" t="str">
        <f t="shared" si="60"/>
        <v/>
      </c>
      <c r="K494" t="str">
        <f t="shared" si="61"/>
        <v/>
      </c>
      <c r="L494" t="str">
        <f t="shared" si="62"/>
        <v/>
      </c>
      <c r="M494" t="str">
        <f t="shared" si="63"/>
        <v/>
      </c>
      <c r="N494" s="6" t="str">
        <f t="shared" si="57"/>
        <v/>
      </c>
      <c r="O494" s="25" t="str">
        <f t="shared" si="58"/>
        <v/>
      </c>
      <c r="P494" t="e">
        <f t="shared" si="59"/>
        <v>#VALUE!</v>
      </c>
    </row>
    <row r="495" spans="1:16" x14ac:dyDescent="0.3">
      <c r="A495" t="s">
        <v>550</v>
      </c>
      <c r="B495" t="s">
        <v>127</v>
      </c>
      <c r="C495" t="s">
        <v>124</v>
      </c>
      <c r="D495" t="s">
        <v>537</v>
      </c>
      <c r="J495">
        <f t="shared" si="60"/>
        <v>248</v>
      </c>
      <c r="K495">
        <f t="shared" si="61"/>
        <v>56365</v>
      </c>
      <c r="L495">
        <f t="shared" si="62"/>
        <v>9084</v>
      </c>
      <c r="M495">
        <f t="shared" si="63"/>
        <v>2019</v>
      </c>
      <c r="N495" s="6" t="str">
        <f t="shared" si="57"/>
        <v>11/27</v>
      </c>
      <c r="O495" s="25">
        <f t="shared" si="58"/>
        <v>11</v>
      </c>
      <c r="P495">
        <f t="shared" si="59"/>
        <v>27</v>
      </c>
    </row>
    <row r="496" spans="1:16" x14ac:dyDescent="0.3">
      <c r="J496" t="str">
        <f t="shared" si="60"/>
        <v/>
      </c>
      <c r="K496" t="str">
        <f t="shared" si="61"/>
        <v/>
      </c>
      <c r="L496" t="str">
        <f t="shared" si="62"/>
        <v/>
      </c>
      <c r="M496" t="str">
        <f t="shared" si="63"/>
        <v/>
      </c>
      <c r="N496" s="6" t="str">
        <f t="shared" si="57"/>
        <v/>
      </c>
      <c r="O496" s="25" t="str">
        <f t="shared" si="58"/>
        <v/>
      </c>
      <c r="P496" t="e">
        <f t="shared" si="59"/>
        <v>#VALUE!</v>
      </c>
    </row>
    <row r="497" spans="1:16" x14ac:dyDescent="0.3">
      <c r="A497" t="s">
        <v>551</v>
      </c>
      <c r="B497" t="s">
        <v>115</v>
      </c>
      <c r="C497" t="s">
        <v>124</v>
      </c>
      <c r="D497" t="s">
        <v>541</v>
      </c>
      <c r="J497">
        <f t="shared" si="60"/>
        <v>249</v>
      </c>
      <c r="K497">
        <f t="shared" si="61"/>
        <v>62286</v>
      </c>
      <c r="L497">
        <f t="shared" si="62"/>
        <v>9084</v>
      </c>
      <c r="M497">
        <f t="shared" si="63"/>
        <v>2019</v>
      </c>
      <c r="N497" s="6" t="str">
        <f t="shared" si="57"/>
        <v>11/19</v>
      </c>
      <c r="O497" s="25">
        <f t="shared" si="58"/>
        <v>11</v>
      </c>
      <c r="P497">
        <f t="shared" si="59"/>
        <v>19</v>
      </c>
    </row>
    <row r="498" spans="1:16" x14ac:dyDescent="0.3">
      <c r="J498" t="str">
        <f t="shared" si="60"/>
        <v/>
      </c>
      <c r="K498" t="str">
        <f t="shared" si="61"/>
        <v/>
      </c>
      <c r="L498" t="str">
        <f t="shared" si="62"/>
        <v/>
      </c>
      <c r="M498" t="str">
        <f t="shared" si="63"/>
        <v/>
      </c>
      <c r="N498" s="6" t="str">
        <f t="shared" si="57"/>
        <v/>
      </c>
      <c r="O498" s="25" t="str">
        <f t="shared" si="58"/>
        <v/>
      </c>
      <c r="P498" t="e">
        <f t="shared" si="59"/>
        <v>#VALUE!</v>
      </c>
    </row>
    <row r="499" spans="1:16" x14ac:dyDescent="0.3">
      <c r="A499" t="s">
        <v>552</v>
      </c>
      <c r="B499" t="s">
        <v>153</v>
      </c>
      <c r="C499" t="s">
        <v>162</v>
      </c>
      <c r="D499" t="s">
        <v>525</v>
      </c>
      <c r="J499">
        <f t="shared" si="60"/>
        <v>250</v>
      </c>
      <c r="K499">
        <f t="shared" si="61"/>
        <v>98663</v>
      </c>
      <c r="L499">
        <f t="shared" si="62"/>
        <v>9096</v>
      </c>
      <c r="M499">
        <f t="shared" si="63"/>
        <v>2019</v>
      </c>
      <c r="N499" s="6" t="str">
        <f t="shared" si="57"/>
        <v>11/7</v>
      </c>
      <c r="O499" s="25">
        <f t="shared" si="58"/>
        <v>11</v>
      </c>
      <c r="P499">
        <f t="shared" si="59"/>
        <v>7</v>
      </c>
    </row>
    <row r="500" spans="1:16" x14ac:dyDescent="0.3">
      <c r="J500" t="str">
        <f t="shared" si="60"/>
        <v/>
      </c>
      <c r="K500" t="str">
        <f t="shared" si="61"/>
        <v/>
      </c>
      <c r="L500" t="str">
        <f t="shared" si="62"/>
        <v/>
      </c>
      <c r="M500" t="str">
        <f t="shared" si="63"/>
        <v/>
      </c>
      <c r="N500" s="6" t="str">
        <f t="shared" si="57"/>
        <v/>
      </c>
      <c r="O500" s="25" t="str">
        <f t="shared" si="58"/>
        <v/>
      </c>
      <c r="P500" t="e">
        <f t="shared" si="59"/>
        <v>#VALUE!</v>
      </c>
    </row>
    <row r="501" spans="1:16" x14ac:dyDescent="0.3">
      <c r="A501" t="s">
        <v>553</v>
      </c>
      <c r="B501" t="s">
        <v>119</v>
      </c>
      <c r="C501" t="s">
        <v>131</v>
      </c>
      <c r="D501" t="s">
        <v>554</v>
      </c>
      <c r="J501">
        <f t="shared" si="60"/>
        <v>251</v>
      </c>
      <c r="K501">
        <f t="shared" si="61"/>
        <v>27697</v>
      </c>
      <c r="L501">
        <f t="shared" si="62"/>
        <v>504</v>
      </c>
      <c r="M501">
        <f t="shared" si="63"/>
        <v>2019</v>
      </c>
      <c r="N501" s="6" t="str">
        <f t="shared" si="57"/>
        <v>11/8</v>
      </c>
      <c r="O501" s="25">
        <f t="shared" si="58"/>
        <v>11</v>
      </c>
      <c r="P501">
        <f t="shared" si="59"/>
        <v>8</v>
      </c>
    </row>
    <row r="502" spans="1:16" x14ac:dyDescent="0.3">
      <c r="J502" t="str">
        <f t="shared" si="60"/>
        <v/>
      </c>
      <c r="K502" t="str">
        <f t="shared" si="61"/>
        <v/>
      </c>
      <c r="L502" t="str">
        <f t="shared" si="62"/>
        <v/>
      </c>
      <c r="M502" t="str">
        <f t="shared" si="63"/>
        <v/>
      </c>
      <c r="N502" s="6" t="str">
        <f t="shared" si="57"/>
        <v/>
      </c>
      <c r="O502" s="25" t="str">
        <f t="shared" si="58"/>
        <v/>
      </c>
      <c r="P502" t="e">
        <f t="shared" si="59"/>
        <v>#VALUE!</v>
      </c>
    </row>
    <row r="503" spans="1:16" x14ac:dyDescent="0.3">
      <c r="A503" t="s">
        <v>555</v>
      </c>
      <c r="B503" t="s">
        <v>119</v>
      </c>
      <c r="C503" t="s">
        <v>120</v>
      </c>
      <c r="D503" t="s">
        <v>522</v>
      </c>
      <c r="J503">
        <f t="shared" si="60"/>
        <v>252</v>
      </c>
      <c r="K503">
        <f t="shared" si="61"/>
        <v>27697</v>
      </c>
      <c r="L503">
        <f t="shared" si="62"/>
        <v>503</v>
      </c>
      <c r="M503">
        <f t="shared" si="63"/>
        <v>2019</v>
      </c>
      <c r="N503" s="6" t="str">
        <f t="shared" si="57"/>
        <v>11/16</v>
      </c>
      <c r="O503" s="25">
        <f t="shared" si="58"/>
        <v>11</v>
      </c>
      <c r="P503">
        <f t="shared" si="59"/>
        <v>16</v>
      </c>
    </row>
    <row r="504" spans="1:16" x14ac:dyDescent="0.3">
      <c r="J504" t="str">
        <f t="shared" si="60"/>
        <v/>
      </c>
      <c r="K504" t="str">
        <f t="shared" si="61"/>
        <v/>
      </c>
      <c r="L504" t="str">
        <f t="shared" si="62"/>
        <v/>
      </c>
      <c r="M504" t="str">
        <f t="shared" si="63"/>
        <v/>
      </c>
      <c r="N504" s="6" t="str">
        <f t="shared" si="57"/>
        <v/>
      </c>
      <c r="O504" s="25" t="str">
        <f t="shared" si="58"/>
        <v/>
      </c>
      <c r="P504" t="e">
        <f t="shared" si="59"/>
        <v>#VALUE!</v>
      </c>
    </row>
    <row r="505" spans="1:16" x14ac:dyDescent="0.3">
      <c r="A505" t="s">
        <v>556</v>
      </c>
      <c r="B505" t="s">
        <v>136</v>
      </c>
      <c r="C505" t="s">
        <v>140</v>
      </c>
      <c r="D505" t="s">
        <v>557</v>
      </c>
      <c r="J505">
        <f t="shared" si="60"/>
        <v>253</v>
      </c>
      <c r="K505">
        <f t="shared" si="61"/>
        <v>62900</v>
      </c>
      <c r="L505">
        <f t="shared" si="62"/>
        <v>988</v>
      </c>
      <c r="M505">
        <f t="shared" si="63"/>
        <v>2019</v>
      </c>
      <c r="N505" s="6" t="str">
        <f t="shared" si="57"/>
        <v>12/7</v>
      </c>
      <c r="O505" s="25">
        <f t="shared" si="58"/>
        <v>12</v>
      </c>
      <c r="P505">
        <f t="shared" si="59"/>
        <v>7</v>
      </c>
    </row>
    <row r="506" spans="1:16" x14ac:dyDescent="0.3">
      <c r="J506" t="str">
        <f t="shared" si="60"/>
        <v/>
      </c>
      <c r="K506" t="str">
        <f t="shared" si="61"/>
        <v/>
      </c>
      <c r="L506" t="str">
        <f t="shared" si="62"/>
        <v/>
      </c>
      <c r="M506" t="str">
        <f t="shared" si="63"/>
        <v/>
      </c>
      <c r="N506" s="6" t="str">
        <f t="shared" si="57"/>
        <v/>
      </c>
      <c r="O506" s="25" t="str">
        <f t="shared" si="58"/>
        <v/>
      </c>
      <c r="P506" t="e">
        <f t="shared" si="59"/>
        <v>#VALUE!</v>
      </c>
    </row>
    <row r="507" spans="1:16" x14ac:dyDescent="0.3">
      <c r="A507" t="s">
        <v>558</v>
      </c>
      <c r="B507" t="s">
        <v>171</v>
      </c>
      <c r="C507" t="s">
        <v>128</v>
      </c>
      <c r="D507" t="s">
        <v>559</v>
      </c>
      <c r="J507">
        <f t="shared" si="60"/>
        <v>254</v>
      </c>
      <c r="K507">
        <f t="shared" si="61"/>
        <v>57543</v>
      </c>
      <c r="L507">
        <f t="shared" si="62"/>
        <v>2349</v>
      </c>
      <c r="M507">
        <f t="shared" si="63"/>
        <v>2019</v>
      </c>
      <c r="N507" s="6" t="str">
        <f t="shared" si="57"/>
        <v>12/25</v>
      </c>
      <c r="O507" s="25">
        <f t="shared" si="58"/>
        <v>12</v>
      </c>
      <c r="P507">
        <f t="shared" si="59"/>
        <v>25</v>
      </c>
    </row>
    <row r="508" spans="1:16" x14ac:dyDescent="0.3">
      <c r="J508" t="str">
        <f t="shared" si="60"/>
        <v/>
      </c>
      <c r="K508" t="str">
        <f t="shared" si="61"/>
        <v/>
      </c>
      <c r="L508" t="str">
        <f t="shared" si="62"/>
        <v/>
      </c>
      <c r="M508" t="str">
        <f t="shared" si="63"/>
        <v/>
      </c>
      <c r="N508" s="6" t="str">
        <f t="shared" si="57"/>
        <v/>
      </c>
      <c r="O508" s="25" t="str">
        <f t="shared" si="58"/>
        <v/>
      </c>
      <c r="P508" t="e">
        <f t="shared" si="59"/>
        <v>#VALUE!</v>
      </c>
    </row>
    <row r="509" spans="1:16" x14ac:dyDescent="0.3">
      <c r="A509" t="s">
        <v>560</v>
      </c>
      <c r="B509" t="s">
        <v>123</v>
      </c>
      <c r="C509" t="s">
        <v>162</v>
      </c>
      <c r="D509" t="s">
        <v>561</v>
      </c>
      <c r="J509">
        <f t="shared" si="60"/>
        <v>255</v>
      </c>
      <c r="K509">
        <f t="shared" si="61"/>
        <v>12278</v>
      </c>
      <c r="L509">
        <f t="shared" si="62"/>
        <v>9096</v>
      </c>
      <c r="M509">
        <f t="shared" si="63"/>
        <v>2019</v>
      </c>
      <c r="N509" s="6" t="str">
        <f t="shared" si="57"/>
        <v>12/14</v>
      </c>
      <c r="O509" s="25">
        <f t="shared" si="58"/>
        <v>12</v>
      </c>
      <c r="P509">
        <f t="shared" si="59"/>
        <v>14</v>
      </c>
    </row>
    <row r="510" spans="1:16" x14ac:dyDescent="0.3">
      <c r="J510" t="str">
        <f t="shared" si="60"/>
        <v/>
      </c>
      <c r="K510" t="str">
        <f t="shared" si="61"/>
        <v/>
      </c>
      <c r="L510" t="str">
        <f t="shared" si="62"/>
        <v/>
      </c>
      <c r="M510" t="str">
        <f t="shared" si="63"/>
        <v/>
      </c>
      <c r="N510" s="6" t="str">
        <f t="shared" si="57"/>
        <v/>
      </c>
      <c r="O510" s="25" t="str">
        <f t="shared" si="58"/>
        <v/>
      </c>
      <c r="P510" t="e">
        <f t="shared" si="59"/>
        <v>#VALUE!</v>
      </c>
    </row>
    <row r="511" spans="1:16" x14ac:dyDescent="0.3">
      <c r="A511" t="s">
        <v>562</v>
      </c>
      <c r="B511" t="s">
        <v>153</v>
      </c>
      <c r="C511" t="s">
        <v>116</v>
      </c>
      <c r="D511" t="s">
        <v>563</v>
      </c>
      <c r="J511">
        <f t="shared" si="60"/>
        <v>256</v>
      </c>
      <c r="K511">
        <f t="shared" si="61"/>
        <v>98663</v>
      </c>
      <c r="L511">
        <f t="shared" si="62"/>
        <v>9087</v>
      </c>
      <c r="M511">
        <f t="shared" si="63"/>
        <v>2019</v>
      </c>
      <c r="N511" s="6" t="str">
        <f t="shared" si="57"/>
        <v>12/11</v>
      </c>
      <c r="O511" s="25">
        <f t="shared" si="58"/>
        <v>12</v>
      </c>
      <c r="P511">
        <f t="shared" si="59"/>
        <v>11</v>
      </c>
    </row>
    <row r="512" spans="1:16" x14ac:dyDescent="0.3">
      <c r="J512" t="str">
        <f t="shared" si="60"/>
        <v/>
      </c>
      <c r="K512" t="str">
        <f t="shared" si="61"/>
        <v/>
      </c>
      <c r="L512" t="str">
        <f t="shared" si="62"/>
        <v/>
      </c>
      <c r="M512" t="str">
        <f t="shared" si="63"/>
        <v/>
      </c>
      <c r="N512" s="6" t="str">
        <f t="shared" si="57"/>
        <v/>
      </c>
      <c r="O512" s="25" t="str">
        <f t="shared" si="58"/>
        <v/>
      </c>
      <c r="P512" t="e">
        <f t="shared" si="59"/>
        <v>#VALUE!</v>
      </c>
    </row>
    <row r="513" spans="1:16" x14ac:dyDescent="0.3">
      <c r="A513" t="s">
        <v>564</v>
      </c>
      <c r="B513" t="s">
        <v>139</v>
      </c>
      <c r="C513" t="s">
        <v>128</v>
      </c>
      <c r="D513" t="s">
        <v>563</v>
      </c>
      <c r="J513">
        <f t="shared" si="60"/>
        <v>257</v>
      </c>
      <c r="K513">
        <f t="shared" si="61"/>
        <v>90364</v>
      </c>
      <c r="L513">
        <f t="shared" si="62"/>
        <v>2349</v>
      </c>
      <c r="M513">
        <f t="shared" si="63"/>
        <v>2019</v>
      </c>
      <c r="N513" s="6" t="str">
        <f t="shared" si="57"/>
        <v>12/11</v>
      </c>
      <c r="O513" s="25">
        <f t="shared" si="58"/>
        <v>12</v>
      </c>
      <c r="P513">
        <f t="shared" si="59"/>
        <v>11</v>
      </c>
    </row>
    <row r="514" spans="1:16" x14ac:dyDescent="0.3">
      <c r="J514" t="str">
        <f t="shared" si="60"/>
        <v/>
      </c>
      <c r="K514" t="str">
        <f t="shared" si="61"/>
        <v/>
      </c>
      <c r="L514" t="str">
        <f t="shared" si="62"/>
        <v/>
      </c>
      <c r="M514" t="str">
        <f t="shared" si="63"/>
        <v/>
      </c>
      <c r="N514" s="6" t="str">
        <f t="shared" ref="N514:N577" si="64">IFERROR(RIGHT(TRIM(RIGHT(D514,LEN(D514)-SEARCH(": ",D514))),LEN(TRIM(RIGHT(D514,LEN(D514)-SEARCH(": ",D514))))-5),"")</f>
        <v/>
      </c>
      <c r="O514" s="25" t="str">
        <f t="shared" ref="O514:O577" si="65">IFERROR(LEFT(N514,SEARCH("/",N514)-1)*1,"")</f>
        <v/>
      </c>
      <c r="P514" t="e">
        <f t="shared" ref="P514:P577" si="66">IFERROR(RIGHT(D514,2)*1,RIGHT(D514,1)*1)</f>
        <v>#VALUE!</v>
      </c>
    </row>
    <row r="515" spans="1:16" x14ac:dyDescent="0.3">
      <c r="A515" t="s">
        <v>565</v>
      </c>
      <c r="B515" t="s">
        <v>127</v>
      </c>
      <c r="C515" t="s">
        <v>124</v>
      </c>
      <c r="D515" t="s">
        <v>566</v>
      </c>
      <c r="J515">
        <f t="shared" si="60"/>
        <v>258</v>
      </c>
      <c r="K515">
        <f t="shared" si="61"/>
        <v>56365</v>
      </c>
      <c r="L515">
        <f t="shared" si="62"/>
        <v>9084</v>
      </c>
      <c r="M515">
        <f t="shared" si="63"/>
        <v>2019</v>
      </c>
      <c r="N515" s="6" t="str">
        <f t="shared" si="64"/>
        <v>12/2</v>
      </c>
      <c r="O515" s="25">
        <f t="shared" si="65"/>
        <v>12</v>
      </c>
      <c r="P515">
        <f t="shared" si="66"/>
        <v>2</v>
      </c>
    </row>
    <row r="516" spans="1:16" x14ac:dyDescent="0.3">
      <c r="J516" t="str">
        <f t="shared" ref="J516:J579" si="67">IFERROR(RIGHT(A516,LEN(A516)-SEARCH(": ",A516))*1,"")</f>
        <v/>
      </c>
      <c r="K516" t="str">
        <f t="shared" ref="K516:K579" si="68">IFERROR(RIGHT(B516,LEN(B516)-SEARCH(": ",B516))*1,"")</f>
        <v/>
      </c>
      <c r="L516" t="str">
        <f t="shared" ref="L516:L579" si="69">IFERROR(RIGHT(C516,LEN(C516)-SEARCH(": ",C516))*1,"")</f>
        <v/>
      </c>
      <c r="M516" t="str">
        <f t="shared" ref="M516:M579" si="70">IFERROR(LEFT(RIGHT(D516,LEN(D516)-SEARCH(": ",D516)),5)*1,"")</f>
        <v/>
      </c>
      <c r="N516" s="6" t="str">
        <f t="shared" si="64"/>
        <v/>
      </c>
      <c r="O516" s="25" t="str">
        <f t="shared" si="65"/>
        <v/>
      </c>
      <c r="P516" t="e">
        <f t="shared" si="66"/>
        <v>#VALUE!</v>
      </c>
    </row>
    <row r="517" spans="1:16" x14ac:dyDescent="0.3">
      <c r="A517" t="s">
        <v>567</v>
      </c>
      <c r="B517" t="s">
        <v>115</v>
      </c>
      <c r="C517" t="s">
        <v>162</v>
      </c>
      <c r="D517" t="s">
        <v>568</v>
      </c>
      <c r="J517">
        <f t="shared" si="67"/>
        <v>259</v>
      </c>
      <c r="K517">
        <f t="shared" si="68"/>
        <v>62286</v>
      </c>
      <c r="L517">
        <f t="shared" si="69"/>
        <v>9096</v>
      </c>
      <c r="M517">
        <f t="shared" si="70"/>
        <v>2019</v>
      </c>
      <c r="N517" s="6" t="str">
        <f t="shared" si="64"/>
        <v>12/22</v>
      </c>
      <c r="O517" s="25">
        <f t="shared" si="65"/>
        <v>12</v>
      </c>
      <c r="P517">
        <f t="shared" si="66"/>
        <v>22</v>
      </c>
    </row>
    <row r="518" spans="1:16" x14ac:dyDescent="0.3">
      <c r="J518" t="str">
        <f t="shared" si="67"/>
        <v/>
      </c>
      <c r="K518" t="str">
        <f t="shared" si="68"/>
        <v/>
      </c>
      <c r="L518" t="str">
        <f t="shared" si="69"/>
        <v/>
      </c>
      <c r="M518" t="str">
        <f t="shared" si="70"/>
        <v/>
      </c>
      <c r="N518" s="6" t="str">
        <f t="shared" si="64"/>
        <v/>
      </c>
      <c r="O518" s="25" t="str">
        <f t="shared" si="65"/>
        <v/>
      </c>
      <c r="P518" t="e">
        <f t="shared" si="66"/>
        <v>#VALUE!</v>
      </c>
    </row>
    <row r="519" spans="1:16" x14ac:dyDescent="0.3">
      <c r="A519" t="s">
        <v>569</v>
      </c>
      <c r="B519" t="s">
        <v>119</v>
      </c>
      <c r="C519" t="s">
        <v>131</v>
      </c>
      <c r="D519" t="s">
        <v>570</v>
      </c>
      <c r="J519">
        <f t="shared" si="67"/>
        <v>260</v>
      </c>
      <c r="K519">
        <f t="shared" si="68"/>
        <v>27697</v>
      </c>
      <c r="L519">
        <f t="shared" si="69"/>
        <v>504</v>
      </c>
      <c r="M519">
        <f t="shared" si="70"/>
        <v>2019</v>
      </c>
      <c r="N519" s="6" t="str">
        <f t="shared" si="64"/>
        <v>12/27</v>
      </c>
      <c r="O519" s="25">
        <f t="shared" si="65"/>
        <v>12</v>
      </c>
      <c r="P519">
        <f t="shared" si="66"/>
        <v>27</v>
      </c>
    </row>
    <row r="520" spans="1:16" x14ac:dyDescent="0.3">
      <c r="J520" t="str">
        <f t="shared" si="67"/>
        <v/>
      </c>
      <c r="K520" t="str">
        <f t="shared" si="68"/>
        <v/>
      </c>
      <c r="L520" t="str">
        <f t="shared" si="69"/>
        <v/>
      </c>
      <c r="M520" t="str">
        <f t="shared" si="70"/>
        <v/>
      </c>
      <c r="N520" s="6" t="str">
        <f t="shared" si="64"/>
        <v/>
      </c>
      <c r="O520" s="25" t="str">
        <f t="shared" si="65"/>
        <v/>
      </c>
      <c r="P520" t="e">
        <f t="shared" si="66"/>
        <v>#VALUE!</v>
      </c>
    </row>
    <row r="521" spans="1:16" x14ac:dyDescent="0.3">
      <c r="A521" t="s">
        <v>571</v>
      </c>
      <c r="B521" t="s">
        <v>127</v>
      </c>
      <c r="C521" t="s">
        <v>131</v>
      </c>
      <c r="D521" t="s">
        <v>557</v>
      </c>
      <c r="J521">
        <f t="shared" si="67"/>
        <v>261</v>
      </c>
      <c r="K521">
        <f t="shared" si="68"/>
        <v>56365</v>
      </c>
      <c r="L521">
        <f t="shared" si="69"/>
        <v>504</v>
      </c>
      <c r="M521">
        <f t="shared" si="70"/>
        <v>2019</v>
      </c>
      <c r="N521" s="6" t="str">
        <f t="shared" si="64"/>
        <v>12/7</v>
      </c>
      <c r="O521" s="25">
        <f t="shared" si="65"/>
        <v>12</v>
      </c>
      <c r="P521">
        <f t="shared" si="66"/>
        <v>7</v>
      </c>
    </row>
    <row r="522" spans="1:16" x14ac:dyDescent="0.3">
      <c r="J522" t="str">
        <f t="shared" si="67"/>
        <v/>
      </c>
      <c r="K522" t="str">
        <f t="shared" si="68"/>
        <v/>
      </c>
      <c r="L522" t="str">
        <f t="shared" si="69"/>
        <v/>
      </c>
      <c r="M522" t="str">
        <f t="shared" si="70"/>
        <v/>
      </c>
      <c r="N522" s="6" t="str">
        <f t="shared" si="64"/>
        <v/>
      </c>
      <c r="O522" s="25" t="str">
        <f t="shared" si="65"/>
        <v/>
      </c>
      <c r="P522" t="e">
        <f t="shared" si="66"/>
        <v>#VALUE!</v>
      </c>
    </row>
    <row r="523" spans="1:16" x14ac:dyDescent="0.3">
      <c r="A523" t="s">
        <v>572</v>
      </c>
      <c r="B523" t="s">
        <v>115</v>
      </c>
      <c r="C523" t="s">
        <v>116</v>
      </c>
      <c r="D523" t="s">
        <v>573</v>
      </c>
      <c r="J523">
        <f t="shared" si="67"/>
        <v>262</v>
      </c>
      <c r="K523">
        <f t="shared" si="68"/>
        <v>62286</v>
      </c>
      <c r="L523">
        <f t="shared" si="69"/>
        <v>9087</v>
      </c>
      <c r="M523">
        <f t="shared" si="70"/>
        <v>2019</v>
      </c>
      <c r="N523" s="6" t="str">
        <f t="shared" si="64"/>
        <v>12/20</v>
      </c>
      <c r="O523" s="25">
        <f t="shared" si="65"/>
        <v>12</v>
      </c>
      <c r="P523">
        <f t="shared" si="66"/>
        <v>20</v>
      </c>
    </row>
    <row r="524" spans="1:16" x14ac:dyDescent="0.3">
      <c r="J524" t="str">
        <f t="shared" si="67"/>
        <v/>
      </c>
      <c r="K524" t="str">
        <f t="shared" si="68"/>
        <v/>
      </c>
      <c r="L524" t="str">
        <f t="shared" si="69"/>
        <v/>
      </c>
      <c r="M524" t="str">
        <f t="shared" si="70"/>
        <v/>
      </c>
      <c r="N524" s="6" t="str">
        <f t="shared" si="64"/>
        <v/>
      </c>
      <c r="O524" s="25" t="str">
        <f t="shared" si="65"/>
        <v/>
      </c>
      <c r="P524" t="e">
        <f t="shared" si="66"/>
        <v>#VALUE!</v>
      </c>
    </row>
    <row r="525" spans="1:16" x14ac:dyDescent="0.3">
      <c r="A525" t="s">
        <v>574</v>
      </c>
      <c r="B525" t="s">
        <v>139</v>
      </c>
      <c r="C525" t="s">
        <v>124</v>
      </c>
      <c r="D525" t="s">
        <v>575</v>
      </c>
      <c r="J525">
        <f t="shared" si="67"/>
        <v>263</v>
      </c>
      <c r="K525">
        <f t="shared" si="68"/>
        <v>90364</v>
      </c>
      <c r="L525">
        <f t="shared" si="69"/>
        <v>9084</v>
      </c>
      <c r="M525">
        <f t="shared" si="70"/>
        <v>2019</v>
      </c>
      <c r="N525" s="6" t="str">
        <f t="shared" si="64"/>
        <v>12/4</v>
      </c>
      <c r="O525" s="25">
        <f t="shared" si="65"/>
        <v>12</v>
      </c>
      <c r="P525">
        <f t="shared" si="66"/>
        <v>4</v>
      </c>
    </row>
    <row r="526" spans="1:16" x14ac:dyDescent="0.3">
      <c r="J526" t="str">
        <f t="shared" si="67"/>
        <v/>
      </c>
      <c r="K526" t="str">
        <f t="shared" si="68"/>
        <v/>
      </c>
      <c r="L526" t="str">
        <f t="shared" si="69"/>
        <v/>
      </c>
      <c r="M526" t="str">
        <f t="shared" si="70"/>
        <v/>
      </c>
      <c r="N526" s="6" t="str">
        <f t="shared" si="64"/>
        <v/>
      </c>
      <c r="O526" s="25" t="str">
        <f t="shared" si="65"/>
        <v/>
      </c>
      <c r="P526" t="e">
        <f t="shared" si="66"/>
        <v>#VALUE!</v>
      </c>
    </row>
    <row r="527" spans="1:16" x14ac:dyDescent="0.3">
      <c r="A527" t="s">
        <v>576</v>
      </c>
      <c r="B527" t="s">
        <v>115</v>
      </c>
      <c r="C527" t="s">
        <v>124</v>
      </c>
      <c r="D527" t="s">
        <v>577</v>
      </c>
      <c r="J527">
        <f t="shared" si="67"/>
        <v>264</v>
      </c>
      <c r="K527">
        <f t="shared" si="68"/>
        <v>62286</v>
      </c>
      <c r="L527">
        <f t="shared" si="69"/>
        <v>9084</v>
      </c>
      <c r="M527">
        <f t="shared" si="70"/>
        <v>2019</v>
      </c>
      <c r="N527" s="6" t="str">
        <f t="shared" si="64"/>
        <v>12/28</v>
      </c>
      <c r="O527" s="25">
        <f t="shared" si="65"/>
        <v>12</v>
      </c>
      <c r="P527">
        <f t="shared" si="66"/>
        <v>28</v>
      </c>
    </row>
    <row r="528" spans="1:16" x14ac:dyDescent="0.3">
      <c r="J528" t="str">
        <f t="shared" si="67"/>
        <v/>
      </c>
      <c r="K528" t="str">
        <f t="shared" si="68"/>
        <v/>
      </c>
      <c r="L528" t="str">
        <f t="shared" si="69"/>
        <v/>
      </c>
      <c r="M528" t="str">
        <f t="shared" si="70"/>
        <v/>
      </c>
      <c r="N528" s="6" t="str">
        <f t="shared" si="64"/>
        <v/>
      </c>
      <c r="O528" s="25" t="str">
        <f t="shared" si="65"/>
        <v/>
      </c>
      <c r="P528" t="e">
        <f t="shared" si="66"/>
        <v>#VALUE!</v>
      </c>
    </row>
    <row r="529" spans="1:16" x14ac:dyDescent="0.3">
      <c r="A529" t="s">
        <v>578</v>
      </c>
      <c r="B529" t="s">
        <v>115</v>
      </c>
      <c r="C529" t="s">
        <v>183</v>
      </c>
      <c r="D529" t="s">
        <v>563</v>
      </c>
      <c r="J529">
        <f t="shared" si="67"/>
        <v>265</v>
      </c>
      <c r="K529">
        <f t="shared" si="68"/>
        <v>62286</v>
      </c>
      <c r="L529">
        <f t="shared" si="69"/>
        <v>2350</v>
      </c>
      <c r="M529">
        <f t="shared" si="70"/>
        <v>2019</v>
      </c>
      <c r="N529" s="6" t="str">
        <f t="shared" si="64"/>
        <v>12/11</v>
      </c>
      <c r="O529" s="25">
        <f t="shared" si="65"/>
        <v>12</v>
      </c>
      <c r="P529">
        <f t="shared" si="66"/>
        <v>11</v>
      </c>
    </row>
    <row r="530" spans="1:16" x14ac:dyDescent="0.3">
      <c r="J530" t="str">
        <f t="shared" si="67"/>
        <v/>
      </c>
      <c r="K530" t="str">
        <f t="shared" si="68"/>
        <v/>
      </c>
      <c r="L530" t="str">
        <f t="shared" si="69"/>
        <v/>
      </c>
      <c r="M530" t="str">
        <f t="shared" si="70"/>
        <v/>
      </c>
      <c r="N530" s="6" t="str">
        <f t="shared" si="64"/>
        <v/>
      </c>
      <c r="O530" s="25" t="str">
        <f t="shared" si="65"/>
        <v/>
      </c>
      <c r="P530" t="e">
        <f t="shared" si="66"/>
        <v>#VALUE!</v>
      </c>
    </row>
    <row r="531" spans="1:16" x14ac:dyDescent="0.3">
      <c r="A531" t="s">
        <v>579</v>
      </c>
      <c r="B531" t="s">
        <v>139</v>
      </c>
      <c r="C531" t="s">
        <v>162</v>
      </c>
      <c r="D531" t="s">
        <v>580</v>
      </c>
      <c r="J531">
        <f t="shared" si="67"/>
        <v>266</v>
      </c>
      <c r="K531">
        <f t="shared" si="68"/>
        <v>90364</v>
      </c>
      <c r="L531">
        <f t="shared" si="69"/>
        <v>9096</v>
      </c>
      <c r="M531">
        <f t="shared" si="70"/>
        <v>2019</v>
      </c>
      <c r="N531" s="6" t="str">
        <f t="shared" si="64"/>
        <v>12/23</v>
      </c>
      <c r="O531" s="25">
        <f t="shared" si="65"/>
        <v>12</v>
      </c>
      <c r="P531">
        <f t="shared" si="66"/>
        <v>23</v>
      </c>
    </row>
    <row r="532" spans="1:16" x14ac:dyDescent="0.3">
      <c r="J532" t="str">
        <f t="shared" si="67"/>
        <v/>
      </c>
      <c r="K532" t="str">
        <f t="shared" si="68"/>
        <v/>
      </c>
      <c r="L532" t="str">
        <f t="shared" si="69"/>
        <v/>
      </c>
      <c r="M532" t="str">
        <f t="shared" si="70"/>
        <v/>
      </c>
      <c r="N532" s="6" t="str">
        <f t="shared" si="64"/>
        <v/>
      </c>
      <c r="O532" s="25" t="str">
        <f t="shared" si="65"/>
        <v/>
      </c>
      <c r="P532" t="e">
        <f t="shared" si="66"/>
        <v>#VALUE!</v>
      </c>
    </row>
    <row r="533" spans="1:16" x14ac:dyDescent="0.3">
      <c r="A533" t="s">
        <v>581</v>
      </c>
      <c r="B533" t="s">
        <v>119</v>
      </c>
      <c r="C533" t="s">
        <v>128</v>
      </c>
      <c r="D533" t="s">
        <v>582</v>
      </c>
      <c r="J533">
        <f t="shared" si="67"/>
        <v>267</v>
      </c>
      <c r="K533">
        <f t="shared" si="68"/>
        <v>27697</v>
      </c>
      <c r="L533">
        <f t="shared" si="69"/>
        <v>2349</v>
      </c>
      <c r="M533">
        <f t="shared" si="70"/>
        <v>2019</v>
      </c>
      <c r="N533" s="6" t="str">
        <f t="shared" si="64"/>
        <v>12/13</v>
      </c>
      <c r="O533" s="25">
        <f t="shared" si="65"/>
        <v>12</v>
      </c>
      <c r="P533">
        <f t="shared" si="66"/>
        <v>13</v>
      </c>
    </row>
    <row r="534" spans="1:16" x14ac:dyDescent="0.3">
      <c r="J534" t="str">
        <f t="shared" si="67"/>
        <v/>
      </c>
      <c r="K534" t="str">
        <f t="shared" si="68"/>
        <v/>
      </c>
      <c r="L534" t="str">
        <f t="shared" si="69"/>
        <v/>
      </c>
      <c r="M534" t="str">
        <f t="shared" si="70"/>
        <v/>
      </c>
      <c r="N534" s="6" t="str">
        <f t="shared" si="64"/>
        <v/>
      </c>
      <c r="O534" s="25" t="str">
        <f t="shared" si="65"/>
        <v/>
      </c>
      <c r="P534" t="e">
        <f t="shared" si="66"/>
        <v>#VALUE!</v>
      </c>
    </row>
    <row r="535" spans="1:16" x14ac:dyDescent="0.3">
      <c r="A535" t="s">
        <v>583</v>
      </c>
      <c r="B535" t="s">
        <v>115</v>
      </c>
      <c r="C535" t="s">
        <v>120</v>
      </c>
      <c r="D535" t="s">
        <v>566</v>
      </c>
      <c r="J535">
        <f t="shared" si="67"/>
        <v>268</v>
      </c>
      <c r="K535">
        <f t="shared" si="68"/>
        <v>62286</v>
      </c>
      <c r="L535">
        <f t="shared" si="69"/>
        <v>503</v>
      </c>
      <c r="M535">
        <f t="shared" si="70"/>
        <v>2019</v>
      </c>
      <c r="N535" s="6" t="str">
        <f t="shared" si="64"/>
        <v>12/2</v>
      </c>
      <c r="O535" s="25">
        <f t="shared" si="65"/>
        <v>12</v>
      </c>
      <c r="P535">
        <f t="shared" si="66"/>
        <v>2</v>
      </c>
    </row>
    <row r="536" spans="1:16" x14ac:dyDescent="0.3">
      <c r="J536" t="str">
        <f t="shared" si="67"/>
        <v/>
      </c>
      <c r="K536" t="str">
        <f t="shared" si="68"/>
        <v/>
      </c>
      <c r="L536" t="str">
        <f t="shared" si="69"/>
        <v/>
      </c>
      <c r="M536" t="str">
        <f t="shared" si="70"/>
        <v/>
      </c>
      <c r="N536" s="6" t="str">
        <f t="shared" si="64"/>
        <v/>
      </c>
      <c r="O536" s="25" t="str">
        <f t="shared" si="65"/>
        <v/>
      </c>
      <c r="P536" t="e">
        <f t="shared" si="66"/>
        <v>#VALUE!</v>
      </c>
    </row>
    <row r="537" spans="1:16" x14ac:dyDescent="0.3">
      <c r="A537" t="s">
        <v>584</v>
      </c>
      <c r="B537" t="s">
        <v>123</v>
      </c>
      <c r="C537" t="s">
        <v>124</v>
      </c>
      <c r="D537" t="s">
        <v>585</v>
      </c>
      <c r="J537">
        <f t="shared" si="67"/>
        <v>269</v>
      </c>
      <c r="K537">
        <f t="shared" si="68"/>
        <v>12278</v>
      </c>
      <c r="L537">
        <f t="shared" si="69"/>
        <v>9084</v>
      </c>
      <c r="M537">
        <f t="shared" si="70"/>
        <v>2019</v>
      </c>
      <c r="N537" s="6" t="str">
        <f t="shared" si="64"/>
        <v>12/30</v>
      </c>
      <c r="O537" s="25">
        <f t="shared" si="65"/>
        <v>12</v>
      </c>
      <c r="P537">
        <f t="shared" si="66"/>
        <v>30</v>
      </c>
    </row>
    <row r="538" spans="1:16" x14ac:dyDescent="0.3">
      <c r="J538" t="str">
        <f t="shared" si="67"/>
        <v/>
      </c>
      <c r="K538" t="str">
        <f t="shared" si="68"/>
        <v/>
      </c>
      <c r="L538" t="str">
        <f t="shared" si="69"/>
        <v/>
      </c>
      <c r="M538" t="str">
        <f t="shared" si="70"/>
        <v/>
      </c>
      <c r="N538" s="6" t="str">
        <f t="shared" si="64"/>
        <v/>
      </c>
      <c r="O538" s="25" t="str">
        <f t="shared" si="65"/>
        <v/>
      </c>
      <c r="P538" t="e">
        <f t="shared" si="66"/>
        <v>#VALUE!</v>
      </c>
    </row>
    <row r="539" spans="1:16" x14ac:dyDescent="0.3">
      <c r="A539" t="s">
        <v>586</v>
      </c>
      <c r="B539" t="s">
        <v>153</v>
      </c>
      <c r="C539" t="s">
        <v>148</v>
      </c>
      <c r="D539" t="s">
        <v>587</v>
      </c>
      <c r="J539">
        <f t="shared" si="67"/>
        <v>270</v>
      </c>
      <c r="K539">
        <f t="shared" si="68"/>
        <v>98663</v>
      </c>
      <c r="L539">
        <f t="shared" si="69"/>
        <v>1164</v>
      </c>
      <c r="M539">
        <f t="shared" si="70"/>
        <v>2019</v>
      </c>
      <c r="N539" s="6" t="str">
        <f t="shared" si="64"/>
        <v>12/1</v>
      </c>
      <c r="O539" s="25">
        <f t="shared" si="65"/>
        <v>12</v>
      </c>
      <c r="P539">
        <f t="shared" si="66"/>
        <v>1</v>
      </c>
    </row>
    <row r="540" spans="1:16" x14ac:dyDescent="0.3">
      <c r="J540" t="str">
        <f t="shared" si="67"/>
        <v/>
      </c>
      <c r="K540" t="str">
        <f t="shared" si="68"/>
        <v/>
      </c>
      <c r="L540" t="str">
        <f t="shared" si="69"/>
        <v/>
      </c>
      <c r="M540" t="str">
        <f t="shared" si="70"/>
        <v/>
      </c>
      <c r="N540" s="6" t="str">
        <f t="shared" si="64"/>
        <v/>
      </c>
      <c r="O540" s="25" t="str">
        <f t="shared" si="65"/>
        <v/>
      </c>
      <c r="P540" t="e">
        <f t="shared" si="66"/>
        <v>#VALUE!</v>
      </c>
    </row>
    <row r="541" spans="1:16" x14ac:dyDescent="0.3">
      <c r="A541" t="s">
        <v>588</v>
      </c>
      <c r="B541" t="s">
        <v>139</v>
      </c>
      <c r="C541" t="s">
        <v>140</v>
      </c>
      <c r="D541" t="s">
        <v>561</v>
      </c>
      <c r="J541">
        <f t="shared" si="67"/>
        <v>271</v>
      </c>
      <c r="K541">
        <f t="shared" si="68"/>
        <v>90364</v>
      </c>
      <c r="L541">
        <f t="shared" si="69"/>
        <v>988</v>
      </c>
      <c r="M541">
        <f t="shared" si="70"/>
        <v>2019</v>
      </c>
      <c r="N541" s="6" t="str">
        <f t="shared" si="64"/>
        <v>12/14</v>
      </c>
      <c r="O541" s="25">
        <f t="shared" si="65"/>
        <v>12</v>
      </c>
      <c r="P541">
        <f t="shared" si="66"/>
        <v>14</v>
      </c>
    </row>
    <row r="542" spans="1:16" x14ac:dyDescent="0.3">
      <c r="J542" t="str">
        <f t="shared" si="67"/>
        <v/>
      </c>
      <c r="K542" t="str">
        <f t="shared" si="68"/>
        <v/>
      </c>
      <c r="L542" t="str">
        <f t="shared" si="69"/>
        <v/>
      </c>
      <c r="M542" t="str">
        <f t="shared" si="70"/>
        <v/>
      </c>
      <c r="N542" s="6" t="str">
        <f t="shared" si="64"/>
        <v/>
      </c>
      <c r="O542" s="25" t="str">
        <f t="shared" si="65"/>
        <v/>
      </c>
      <c r="P542" t="e">
        <f t="shared" si="66"/>
        <v>#VALUE!</v>
      </c>
    </row>
    <row r="543" spans="1:16" x14ac:dyDescent="0.3">
      <c r="A543" t="s">
        <v>589</v>
      </c>
      <c r="B543" t="s">
        <v>115</v>
      </c>
      <c r="C543" t="s">
        <v>131</v>
      </c>
      <c r="D543" t="s">
        <v>590</v>
      </c>
      <c r="J543">
        <f t="shared" si="67"/>
        <v>272</v>
      </c>
      <c r="K543">
        <f t="shared" si="68"/>
        <v>62286</v>
      </c>
      <c r="L543">
        <f t="shared" si="69"/>
        <v>504</v>
      </c>
      <c r="M543">
        <f t="shared" si="70"/>
        <v>2019</v>
      </c>
      <c r="N543" s="6" t="str">
        <f t="shared" si="64"/>
        <v>12/6</v>
      </c>
      <c r="O543" s="25">
        <f t="shared" si="65"/>
        <v>12</v>
      </c>
      <c r="P543">
        <f t="shared" si="66"/>
        <v>6</v>
      </c>
    </row>
    <row r="544" spans="1:16" x14ac:dyDescent="0.3">
      <c r="J544" t="str">
        <f t="shared" si="67"/>
        <v/>
      </c>
      <c r="K544" t="str">
        <f t="shared" si="68"/>
        <v/>
      </c>
      <c r="L544" t="str">
        <f t="shared" si="69"/>
        <v/>
      </c>
      <c r="M544" t="str">
        <f t="shared" si="70"/>
        <v/>
      </c>
      <c r="N544" s="6" t="str">
        <f t="shared" si="64"/>
        <v/>
      </c>
      <c r="O544" s="25" t="str">
        <f t="shared" si="65"/>
        <v/>
      </c>
      <c r="P544" t="e">
        <f t="shared" si="66"/>
        <v>#VALUE!</v>
      </c>
    </row>
    <row r="545" spans="1:16" x14ac:dyDescent="0.3">
      <c r="A545" t="s">
        <v>591</v>
      </c>
      <c r="B545" t="s">
        <v>153</v>
      </c>
      <c r="C545" t="s">
        <v>140</v>
      </c>
      <c r="D545" t="s">
        <v>559</v>
      </c>
      <c r="J545">
        <f t="shared" si="67"/>
        <v>273</v>
      </c>
      <c r="K545">
        <f t="shared" si="68"/>
        <v>98663</v>
      </c>
      <c r="L545">
        <f t="shared" si="69"/>
        <v>988</v>
      </c>
      <c r="M545">
        <f t="shared" si="70"/>
        <v>2019</v>
      </c>
      <c r="N545" s="6" t="str">
        <f t="shared" si="64"/>
        <v>12/25</v>
      </c>
      <c r="O545" s="25">
        <f t="shared" si="65"/>
        <v>12</v>
      </c>
      <c r="P545">
        <f t="shared" si="66"/>
        <v>25</v>
      </c>
    </row>
    <row r="546" spans="1:16" x14ac:dyDescent="0.3">
      <c r="J546" t="str">
        <f t="shared" si="67"/>
        <v/>
      </c>
      <c r="K546" t="str">
        <f t="shared" si="68"/>
        <v/>
      </c>
      <c r="L546" t="str">
        <f t="shared" si="69"/>
        <v/>
      </c>
      <c r="M546" t="str">
        <f t="shared" si="70"/>
        <v/>
      </c>
      <c r="N546" s="6" t="str">
        <f t="shared" si="64"/>
        <v/>
      </c>
      <c r="O546" s="25" t="str">
        <f t="shared" si="65"/>
        <v/>
      </c>
      <c r="P546" t="e">
        <f t="shared" si="66"/>
        <v>#VALUE!</v>
      </c>
    </row>
    <row r="547" spans="1:16" x14ac:dyDescent="0.3">
      <c r="A547" t="s">
        <v>592</v>
      </c>
      <c r="B547" t="s">
        <v>115</v>
      </c>
      <c r="C547" t="s">
        <v>148</v>
      </c>
      <c r="D547" t="s">
        <v>593</v>
      </c>
      <c r="J547">
        <f t="shared" si="67"/>
        <v>274</v>
      </c>
      <c r="K547">
        <f t="shared" si="68"/>
        <v>62286</v>
      </c>
      <c r="L547">
        <f t="shared" si="69"/>
        <v>1164</v>
      </c>
      <c r="M547">
        <f t="shared" si="70"/>
        <v>2019</v>
      </c>
      <c r="N547" s="6" t="str">
        <f t="shared" si="64"/>
        <v>12/12</v>
      </c>
      <c r="O547" s="25">
        <f t="shared" si="65"/>
        <v>12</v>
      </c>
      <c r="P547">
        <f t="shared" si="66"/>
        <v>12</v>
      </c>
    </row>
    <row r="548" spans="1:16" x14ac:dyDescent="0.3">
      <c r="J548" t="str">
        <f t="shared" si="67"/>
        <v/>
      </c>
      <c r="K548" t="str">
        <f t="shared" si="68"/>
        <v/>
      </c>
      <c r="L548" t="str">
        <f t="shared" si="69"/>
        <v/>
      </c>
      <c r="M548" t="str">
        <f t="shared" si="70"/>
        <v/>
      </c>
      <c r="N548" s="6" t="str">
        <f t="shared" si="64"/>
        <v/>
      </c>
      <c r="O548" s="25" t="str">
        <f t="shared" si="65"/>
        <v/>
      </c>
      <c r="P548" t="e">
        <f t="shared" si="66"/>
        <v>#VALUE!</v>
      </c>
    </row>
    <row r="549" spans="1:16" x14ac:dyDescent="0.3">
      <c r="A549" t="s">
        <v>594</v>
      </c>
      <c r="B549" t="s">
        <v>119</v>
      </c>
      <c r="C549" t="s">
        <v>120</v>
      </c>
      <c r="D549" t="s">
        <v>568</v>
      </c>
      <c r="J549">
        <f t="shared" si="67"/>
        <v>275</v>
      </c>
      <c r="K549">
        <f t="shared" si="68"/>
        <v>27697</v>
      </c>
      <c r="L549">
        <f t="shared" si="69"/>
        <v>503</v>
      </c>
      <c r="M549">
        <f t="shared" si="70"/>
        <v>2019</v>
      </c>
      <c r="N549" s="6" t="str">
        <f t="shared" si="64"/>
        <v>12/22</v>
      </c>
      <c r="O549" s="25">
        <f t="shared" si="65"/>
        <v>12</v>
      </c>
      <c r="P549">
        <f t="shared" si="66"/>
        <v>22</v>
      </c>
    </row>
    <row r="550" spans="1:16" x14ac:dyDescent="0.3">
      <c r="J550" t="str">
        <f t="shared" si="67"/>
        <v/>
      </c>
      <c r="K550" t="str">
        <f t="shared" si="68"/>
        <v/>
      </c>
      <c r="L550" t="str">
        <f t="shared" si="69"/>
        <v/>
      </c>
      <c r="M550" t="str">
        <f t="shared" si="70"/>
        <v/>
      </c>
      <c r="N550" s="6" t="str">
        <f t="shared" si="64"/>
        <v/>
      </c>
      <c r="O550" s="25" t="str">
        <f t="shared" si="65"/>
        <v/>
      </c>
      <c r="P550" t="e">
        <f t="shared" si="66"/>
        <v>#VALUE!</v>
      </c>
    </row>
    <row r="551" spans="1:16" x14ac:dyDescent="0.3">
      <c r="A551" t="s">
        <v>595</v>
      </c>
      <c r="B551" t="s">
        <v>127</v>
      </c>
      <c r="C551" t="s">
        <v>140</v>
      </c>
      <c r="D551" t="s">
        <v>568</v>
      </c>
      <c r="J551">
        <f t="shared" si="67"/>
        <v>276</v>
      </c>
      <c r="K551">
        <f t="shared" si="68"/>
        <v>56365</v>
      </c>
      <c r="L551">
        <f t="shared" si="69"/>
        <v>988</v>
      </c>
      <c r="M551">
        <f t="shared" si="70"/>
        <v>2019</v>
      </c>
      <c r="N551" s="6" t="str">
        <f t="shared" si="64"/>
        <v>12/22</v>
      </c>
      <c r="O551" s="25">
        <f t="shared" si="65"/>
        <v>12</v>
      </c>
      <c r="P551">
        <f t="shared" si="66"/>
        <v>22</v>
      </c>
    </row>
    <row r="552" spans="1:16" x14ac:dyDescent="0.3">
      <c r="J552" t="str">
        <f t="shared" si="67"/>
        <v/>
      </c>
      <c r="K552" t="str">
        <f t="shared" si="68"/>
        <v/>
      </c>
      <c r="L552" t="str">
        <f t="shared" si="69"/>
        <v/>
      </c>
      <c r="M552" t="str">
        <f t="shared" si="70"/>
        <v/>
      </c>
      <c r="N552" s="6" t="str">
        <f t="shared" si="64"/>
        <v/>
      </c>
      <c r="O552" s="25" t="str">
        <f t="shared" si="65"/>
        <v/>
      </c>
      <c r="P552" t="e">
        <f t="shared" si="66"/>
        <v>#VALUE!</v>
      </c>
    </row>
    <row r="553" spans="1:16" x14ac:dyDescent="0.3">
      <c r="A553" t="s">
        <v>596</v>
      </c>
      <c r="B553" t="s">
        <v>127</v>
      </c>
      <c r="C553" t="s">
        <v>128</v>
      </c>
      <c r="D553" t="s">
        <v>597</v>
      </c>
      <c r="J553">
        <f t="shared" si="67"/>
        <v>277</v>
      </c>
      <c r="K553">
        <f t="shared" si="68"/>
        <v>56365</v>
      </c>
      <c r="L553">
        <f t="shared" si="69"/>
        <v>2349</v>
      </c>
      <c r="M553">
        <f t="shared" si="70"/>
        <v>2019</v>
      </c>
      <c r="N553" s="6" t="str">
        <f t="shared" si="64"/>
        <v>12/21</v>
      </c>
      <c r="O553" s="25">
        <f t="shared" si="65"/>
        <v>12</v>
      </c>
      <c r="P553">
        <f t="shared" si="66"/>
        <v>21</v>
      </c>
    </row>
    <row r="554" spans="1:16" x14ac:dyDescent="0.3">
      <c r="J554" t="str">
        <f t="shared" si="67"/>
        <v/>
      </c>
      <c r="K554" t="str">
        <f t="shared" si="68"/>
        <v/>
      </c>
      <c r="L554" t="str">
        <f t="shared" si="69"/>
        <v/>
      </c>
      <c r="M554" t="str">
        <f t="shared" si="70"/>
        <v/>
      </c>
      <c r="N554" s="6" t="str">
        <f t="shared" si="64"/>
        <v/>
      </c>
      <c r="O554" s="25" t="str">
        <f t="shared" si="65"/>
        <v/>
      </c>
      <c r="P554" t="e">
        <f t="shared" si="66"/>
        <v>#VALUE!</v>
      </c>
    </row>
    <row r="555" spans="1:16" x14ac:dyDescent="0.3">
      <c r="A555" t="s">
        <v>598</v>
      </c>
      <c r="B555" t="s">
        <v>127</v>
      </c>
      <c r="C555" t="s">
        <v>162</v>
      </c>
      <c r="D555" t="s">
        <v>590</v>
      </c>
      <c r="J555">
        <f t="shared" si="67"/>
        <v>278</v>
      </c>
      <c r="K555">
        <f t="shared" si="68"/>
        <v>56365</v>
      </c>
      <c r="L555">
        <f t="shared" si="69"/>
        <v>9096</v>
      </c>
      <c r="M555">
        <f t="shared" si="70"/>
        <v>2019</v>
      </c>
      <c r="N555" s="6" t="str">
        <f t="shared" si="64"/>
        <v>12/6</v>
      </c>
      <c r="O555" s="25">
        <f t="shared" si="65"/>
        <v>12</v>
      </c>
      <c r="P555">
        <f t="shared" si="66"/>
        <v>6</v>
      </c>
    </row>
    <row r="556" spans="1:16" x14ac:dyDescent="0.3">
      <c r="J556" t="str">
        <f t="shared" si="67"/>
        <v/>
      </c>
      <c r="K556" t="str">
        <f t="shared" si="68"/>
        <v/>
      </c>
      <c r="L556" t="str">
        <f t="shared" si="69"/>
        <v/>
      </c>
      <c r="M556" t="str">
        <f t="shared" si="70"/>
        <v/>
      </c>
      <c r="N556" s="6" t="str">
        <f t="shared" si="64"/>
        <v/>
      </c>
      <c r="O556" s="25" t="str">
        <f t="shared" si="65"/>
        <v/>
      </c>
      <c r="P556" t="e">
        <f t="shared" si="66"/>
        <v>#VALUE!</v>
      </c>
    </row>
    <row r="557" spans="1:16" x14ac:dyDescent="0.3">
      <c r="A557" t="s">
        <v>599</v>
      </c>
      <c r="B557" t="s">
        <v>153</v>
      </c>
      <c r="C557" t="s">
        <v>162</v>
      </c>
      <c r="D557" t="s">
        <v>561</v>
      </c>
      <c r="J557">
        <f t="shared" si="67"/>
        <v>279</v>
      </c>
      <c r="K557">
        <f t="shared" si="68"/>
        <v>98663</v>
      </c>
      <c r="L557">
        <f t="shared" si="69"/>
        <v>9096</v>
      </c>
      <c r="M557">
        <f t="shared" si="70"/>
        <v>2019</v>
      </c>
      <c r="N557" s="6" t="str">
        <f t="shared" si="64"/>
        <v>12/14</v>
      </c>
      <c r="O557" s="25">
        <f t="shared" si="65"/>
        <v>12</v>
      </c>
      <c r="P557">
        <f t="shared" si="66"/>
        <v>14</v>
      </c>
    </row>
    <row r="558" spans="1:16" x14ac:dyDescent="0.3">
      <c r="J558" t="str">
        <f t="shared" si="67"/>
        <v/>
      </c>
      <c r="K558" t="str">
        <f t="shared" si="68"/>
        <v/>
      </c>
      <c r="L558" t="str">
        <f t="shared" si="69"/>
        <v/>
      </c>
      <c r="M558" t="str">
        <f t="shared" si="70"/>
        <v/>
      </c>
      <c r="N558" s="6" t="str">
        <f t="shared" si="64"/>
        <v/>
      </c>
      <c r="O558" s="25" t="str">
        <f t="shared" si="65"/>
        <v/>
      </c>
      <c r="P558" t="e">
        <f t="shared" si="66"/>
        <v>#VALUE!</v>
      </c>
    </row>
    <row r="559" spans="1:16" x14ac:dyDescent="0.3">
      <c r="A559" t="s">
        <v>600</v>
      </c>
      <c r="B559" t="s">
        <v>153</v>
      </c>
      <c r="C559" t="s">
        <v>124</v>
      </c>
      <c r="D559" t="s">
        <v>573</v>
      </c>
      <c r="J559">
        <f t="shared" si="67"/>
        <v>280</v>
      </c>
      <c r="K559">
        <f t="shared" si="68"/>
        <v>98663</v>
      </c>
      <c r="L559">
        <f t="shared" si="69"/>
        <v>9084</v>
      </c>
      <c r="M559">
        <f t="shared" si="70"/>
        <v>2019</v>
      </c>
      <c r="N559" s="6" t="str">
        <f t="shared" si="64"/>
        <v>12/20</v>
      </c>
      <c r="O559" s="25">
        <f t="shared" si="65"/>
        <v>12</v>
      </c>
      <c r="P559">
        <f t="shared" si="66"/>
        <v>20</v>
      </c>
    </row>
    <row r="560" spans="1:16" x14ac:dyDescent="0.3">
      <c r="J560" t="str">
        <f t="shared" si="67"/>
        <v/>
      </c>
      <c r="K560" t="str">
        <f t="shared" si="68"/>
        <v/>
      </c>
      <c r="L560" t="str">
        <f t="shared" si="69"/>
        <v/>
      </c>
      <c r="M560" t="str">
        <f t="shared" si="70"/>
        <v/>
      </c>
      <c r="N560" s="6" t="str">
        <f t="shared" si="64"/>
        <v/>
      </c>
      <c r="O560" s="25" t="str">
        <f t="shared" si="65"/>
        <v/>
      </c>
      <c r="P560" t="e">
        <f t="shared" si="66"/>
        <v>#VALUE!</v>
      </c>
    </row>
    <row r="561" spans="1:16" x14ac:dyDescent="0.3">
      <c r="A561" t="s">
        <v>601</v>
      </c>
      <c r="B561" t="s">
        <v>171</v>
      </c>
      <c r="C561" t="s">
        <v>128</v>
      </c>
      <c r="D561" t="s">
        <v>602</v>
      </c>
      <c r="J561">
        <f t="shared" si="67"/>
        <v>281</v>
      </c>
      <c r="K561">
        <f t="shared" si="68"/>
        <v>57543</v>
      </c>
      <c r="L561">
        <f t="shared" si="69"/>
        <v>2349</v>
      </c>
      <c r="M561">
        <f t="shared" si="70"/>
        <v>2020</v>
      </c>
      <c r="N561" s="6" t="str">
        <f t="shared" si="64"/>
        <v>1/8</v>
      </c>
      <c r="O561" s="25">
        <f t="shared" si="65"/>
        <v>1</v>
      </c>
      <c r="P561">
        <f t="shared" si="66"/>
        <v>8</v>
      </c>
    </row>
    <row r="562" spans="1:16" x14ac:dyDescent="0.3">
      <c r="J562" t="str">
        <f t="shared" si="67"/>
        <v/>
      </c>
      <c r="K562" t="str">
        <f t="shared" si="68"/>
        <v/>
      </c>
      <c r="L562" t="str">
        <f t="shared" si="69"/>
        <v/>
      </c>
      <c r="M562" t="str">
        <f t="shared" si="70"/>
        <v/>
      </c>
      <c r="N562" s="6" t="str">
        <f t="shared" si="64"/>
        <v/>
      </c>
      <c r="O562" s="25" t="str">
        <f t="shared" si="65"/>
        <v/>
      </c>
      <c r="P562" t="e">
        <f t="shared" si="66"/>
        <v>#VALUE!</v>
      </c>
    </row>
    <row r="563" spans="1:16" x14ac:dyDescent="0.3">
      <c r="A563" t="s">
        <v>603</v>
      </c>
      <c r="B563" t="s">
        <v>115</v>
      </c>
      <c r="C563" t="s">
        <v>116</v>
      </c>
      <c r="D563" t="s">
        <v>604</v>
      </c>
      <c r="J563">
        <f t="shared" si="67"/>
        <v>282</v>
      </c>
      <c r="K563">
        <f t="shared" si="68"/>
        <v>62286</v>
      </c>
      <c r="L563">
        <f t="shared" si="69"/>
        <v>9087</v>
      </c>
      <c r="M563">
        <f t="shared" si="70"/>
        <v>2020</v>
      </c>
      <c r="N563" s="6" t="str">
        <f t="shared" si="64"/>
        <v>1/16</v>
      </c>
      <c r="O563" s="25">
        <f t="shared" si="65"/>
        <v>1</v>
      </c>
      <c r="P563">
        <f t="shared" si="66"/>
        <v>16</v>
      </c>
    </row>
    <row r="564" spans="1:16" x14ac:dyDescent="0.3">
      <c r="J564" t="str">
        <f t="shared" si="67"/>
        <v/>
      </c>
      <c r="K564" t="str">
        <f t="shared" si="68"/>
        <v/>
      </c>
      <c r="L564" t="str">
        <f t="shared" si="69"/>
        <v/>
      </c>
      <c r="M564" t="str">
        <f t="shared" si="70"/>
        <v/>
      </c>
      <c r="N564" s="6" t="str">
        <f t="shared" si="64"/>
        <v/>
      </c>
      <c r="O564" s="25" t="str">
        <f t="shared" si="65"/>
        <v/>
      </c>
      <c r="P564" t="e">
        <f t="shared" si="66"/>
        <v>#VALUE!</v>
      </c>
    </row>
    <row r="565" spans="1:16" x14ac:dyDescent="0.3">
      <c r="A565" t="s">
        <v>605</v>
      </c>
      <c r="B565" t="s">
        <v>119</v>
      </c>
      <c r="C565" t="s">
        <v>183</v>
      </c>
      <c r="D565" t="s">
        <v>606</v>
      </c>
      <c r="J565">
        <f t="shared" si="67"/>
        <v>283</v>
      </c>
      <c r="K565">
        <f t="shared" si="68"/>
        <v>27697</v>
      </c>
      <c r="L565">
        <f t="shared" si="69"/>
        <v>2350</v>
      </c>
      <c r="M565">
        <f t="shared" si="70"/>
        <v>2020</v>
      </c>
      <c r="N565" s="6" t="str">
        <f t="shared" si="64"/>
        <v>1/2</v>
      </c>
      <c r="O565" s="25">
        <f t="shared" si="65"/>
        <v>1</v>
      </c>
      <c r="P565">
        <f t="shared" si="66"/>
        <v>2</v>
      </c>
    </row>
    <row r="566" spans="1:16" x14ac:dyDescent="0.3">
      <c r="J566" t="str">
        <f t="shared" si="67"/>
        <v/>
      </c>
      <c r="K566" t="str">
        <f t="shared" si="68"/>
        <v/>
      </c>
      <c r="L566" t="str">
        <f t="shared" si="69"/>
        <v/>
      </c>
      <c r="M566" t="str">
        <f t="shared" si="70"/>
        <v/>
      </c>
      <c r="N566" s="6" t="str">
        <f t="shared" si="64"/>
        <v/>
      </c>
      <c r="O566" s="25" t="str">
        <f t="shared" si="65"/>
        <v/>
      </c>
      <c r="P566" t="e">
        <f t="shared" si="66"/>
        <v>#VALUE!</v>
      </c>
    </row>
    <row r="567" spans="1:16" x14ac:dyDescent="0.3">
      <c r="A567" t="s">
        <v>607</v>
      </c>
      <c r="B567" t="s">
        <v>127</v>
      </c>
      <c r="C567" t="s">
        <v>140</v>
      </c>
      <c r="D567" t="s">
        <v>608</v>
      </c>
      <c r="J567">
        <f t="shared" si="67"/>
        <v>284</v>
      </c>
      <c r="K567">
        <f t="shared" si="68"/>
        <v>56365</v>
      </c>
      <c r="L567">
        <f t="shared" si="69"/>
        <v>988</v>
      </c>
      <c r="M567">
        <f t="shared" si="70"/>
        <v>2020</v>
      </c>
      <c r="N567" s="6" t="str">
        <f t="shared" si="64"/>
        <v>1/30</v>
      </c>
      <c r="O567" s="25">
        <f t="shared" si="65"/>
        <v>1</v>
      </c>
      <c r="P567">
        <f t="shared" si="66"/>
        <v>30</v>
      </c>
    </row>
    <row r="568" spans="1:16" x14ac:dyDescent="0.3">
      <c r="J568" t="str">
        <f t="shared" si="67"/>
        <v/>
      </c>
      <c r="K568" t="str">
        <f t="shared" si="68"/>
        <v/>
      </c>
      <c r="L568" t="str">
        <f t="shared" si="69"/>
        <v/>
      </c>
      <c r="M568" t="str">
        <f t="shared" si="70"/>
        <v/>
      </c>
      <c r="N568" s="6" t="str">
        <f t="shared" si="64"/>
        <v/>
      </c>
      <c r="O568" s="25" t="str">
        <f t="shared" si="65"/>
        <v/>
      </c>
      <c r="P568" t="e">
        <f t="shared" si="66"/>
        <v>#VALUE!</v>
      </c>
    </row>
    <row r="569" spans="1:16" x14ac:dyDescent="0.3">
      <c r="A569" t="s">
        <v>609</v>
      </c>
      <c r="B569" t="s">
        <v>119</v>
      </c>
      <c r="C569" t="s">
        <v>131</v>
      </c>
      <c r="D569" t="s">
        <v>610</v>
      </c>
      <c r="J569">
        <f t="shared" si="67"/>
        <v>285</v>
      </c>
      <c r="K569">
        <f t="shared" si="68"/>
        <v>27697</v>
      </c>
      <c r="L569">
        <f t="shared" si="69"/>
        <v>504</v>
      </c>
      <c r="M569">
        <f t="shared" si="70"/>
        <v>2020</v>
      </c>
      <c r="N569" s="6" t="str">
        <f t="shared" si="64"/>
        <v>1/10</v>
      </c>
      <c r="O569" s="25">
        <f t="shared" si="65"/>
        <v>1</v>
      </c>
      <c r="P569">
        <f t="shared" si="66"/>
        <v>10</v>
      </c>
    </row>
    <row r="570" spans="1:16" x14ac:dyDescent="0.3">
      <c r="J570" t="str">
        <f t="shared" si="67"/>
        <v/>
      </c>
      <c r="K570" t="str">
        <f t="shared" si="68"/>
        <v/>
      </c>
      <c r="L570" t="str">
        <f t="shared" si="69"/>
        <v/>
      </c>
      <c r="M570" t="str">
        <f t="shared" si="70"/>
        <v/>
      </c>
      <c r="N570" s="6" t="str">
        <f t="shared" si="64"/>
        <v/>
      </c>
      <c r="O570" s="25" t="str">
        <f t="shared" si="65"/>
        <v/>
      </c>
      <c r="P570" t="e">
        <f t="shared" si="66"/>
        <v>#VALUE!</v>
      </c>
    </row>
    <row r="571" spans="1:16" x14ac:dyDescent="0.3">
      <c r="A571" t="s">
        <v>611</v>
      </c>
      <c r="B571" t="s">
        <v>119</v>
      </c>
      <c r="C571" t="s">
        <v>128</v>
      </c>
      <c r="D571" t="s">
        <v>612</v>
      </c>
      <c r="J571">
        <f t="shared" si="67"/>
        <v>286</v>
      </c>
      <c r="K571">
        <f t="shared" si="68"/>
        <v>27697</v>
      </c>
      <c r="L571">
        <f t="shared" si="69"/>
        <v>2349</v>
      </c>
      <c r="M571">
        <f t="shared" si="70"/>
        <v>2020</v>
      </c>
      <c r="N571" s="6" t="str">
        <f t="shared" si="64"/>
        <v>1/17</v>
      </c>
      <c r="O571" s="25">
        <f t="shared" si="65"/>
        <v>1</v>
      </c>
      <c r="P571">
        <f t="shared" si="66"/>
        <v>17</v>
      </c>
    </row>
    <row r="572" spans="1:16" x14ac:dyDescent="0.3">
      <c r="J572" t="str">
        <f t="shared" si="67"/>
        <v/>
      </c>
      <c r="K572" t="str">
        <f t="shared" si="68"/>
        <v/>
      </c>
      <c r="L572" t="str">
        <f t="shared" si="69"/>
        <v/>
      </c>
      <c r="M572" t="str">
        <f t="shared" si="70"/>
        <v/>
      </c>
      <c r="N572" s="6" t="str">
        <f t="shared" si="64"/>
        <v/>
      </c>
      <c r="O572" s="25" t="str">
        <f t="shared" si="65"/>
        <v/>
      </c>
      <c r="P572" t="e">
        <f t="shared" si="66"/>
        <v>#VALUE!</v>
      </c>
    </row>
    <row r="573" spans="1:16" x14ac:dyDescent="0.3">
      <c r="A573" t="s">
        <v>613</v>
      </c>
      <c r="B573" t="s">
        <v>115</v>
      </c>
      <c r="C573" t="s">
        <v>124</v>
      </c>
      <c r="D573" t="s">
        <v>614</v>
      </c>
      <c r="J573">
        <f t="shared" si="67"/>
        <v>287</v>
      </c>
      <c r="K573">
        <f t="shared" si="68"/>
        <v>62286</v>
      </c>
      <c r="L573">
        <f t="shared" si="69"/>
        <v>9084</v>
      </c>
      <c r="M573">
        <f t="shared" si="70"/>
        <v>2020</v>
      </c>
      <c r="N573" s="6" t="str">
        <f t="shared" si="64"/>
        <v>1/25</v>
      </c>
      <c r="O573" s="25">
        <f t="shared" si="65"/>
        <v>1</v>
      </c>
      <c r="P573">
        <f t="shared" si="66"/>
        <v>25</v>
      </c>
    </row>
    <row r="574" spans="1:16" x14ac:dyDescent="0.3">
      <c r="J574" t="str">
        <f t="shared" si="67"/>
        <v/>
      </c>
      <c r="K574" t="str">
        <f t="shared" si="68"/>
        <v/>
      </c>
      <c r="L574" t="str">
        <f t="shared" si="69"/>
        <v/>
      </c>
      <c r="M574" t="str">
        <f t="shared" si="70"/>
        <v/>
      </c>
      <c r="N574" s="6" t="str">
        <f t="shared" si="64"/>
        <v/>
      </c>
      <c r="O574" s="25" t="str">
        <f t="shared" si="65"/>
        <v/>
      </c>
      <c r="P574" t="e">
        <f t="shared" si="66"/>
        <v>#VALUE!</v>
      </c>
    </row>
    <row r="575" spans="1:16" x14ac:dyDescent="0.3">
      <c r="A575" t="s">
        <v>615</v>
      </c>
      <c r="B575" t="s">
        <v>321</v>
      </c>
      <c r="C575" t="s">
        <v>116</v>
      </c>
      <c r="D575" t="s">
        <v>616</v>
      </c>
      <c r="J575">
        <f t="shared" si="67"/>
        <v>288</v>
      </c>
      <c r="K575">
        <f t="shared" si="68"/>
        <v>61673</v>
      </c>
      <c r="L575">
        <f t="shared" si="69"/>
        <v>9087</v>
      </c>
      <c r="M575">
        <f t="shared" si="70"/>
        <v>2020</v>
      </c>
      <c r="N575" s="6" t="str">
        <f t="shared" si="64"/>
        <v>1/13</v>
      </c>
      <c r="O575" s="25">
        <f t="shared" si="65"/>
        <v>1</v>
      </c>
      <c r="P575">
        <f t="shared" si="66"/>
        <v>13</v>
      </c>
    </row>
    <row r="576" spans="1:16" x14ac:dyDescent="0.3">
      <c r="J576" t="str">
        <f t="shared" si="67"/>
        <v/>
      </c>
      <c r="K576" t="str">
        <f t="shared" si="68"/>
        <v/>
      </c>
      <c r="L576" t="str">
        <f t="shared" si="69"/>
        <v/>
      </c>
      <c r="M576" t="str">
        <f t="shared" si="70"/>
        <v/>
      </c>
      <c r="N576" s="6" t="str">
        <f t="shared" si="64"/>
        <v/>
      </c>
      <c r="O576" s="25" t="str">
        <f t="shared" si="65"/>
        <v/>
      </c>
      <c r="P576" t="e">
        <f t="shared" si="66"/>
        <v>#VALUE!</v>
      </c>
    </row>
    <row r="577" spans="1:16" x14ac:dyDescent="0.3">
      <c r="A577" t="s">
        <v>617</v>
      </c>
      <c r="B577" t="s">
        <v>321</v>
      </c>
      <c r="C577" t="s">
        <v>124</v>
      </c>
      <c r="D577" t="s">
        <v>618</v>
      </c>
      <c r="J577">
        <f t="shared" si="67"/>
        <v>289</v>
      </c>
      <c r="K577">
        <f t="shared" si="68"/>
        <v>61673</v>
      </c>
      <c r="L577">
        <f t="shared" si="69"/>
        <v>9084</v>
      </c>
      <c r="M577">
        <f t="shared" si="70"/>
        <v>2020</v>
      </c>
      <c r="N577" s="6" t="str">
        <f t="shared" si="64"/>
        <v>1/24</v>
      </c>
      <c r="O577" s="25">
        <f t="shared" si="65"/>
        <v>1</v>
      </c>
      <c r="P577">
        <f t="shared" si="66"/>
        <v>24</v>
      </c>
    </row>
    <row r="578" spans="1:16" x14ac:dyDescent="0.3">
      <c r="J578" t="str">
        <f t="shared" si="67"/>
        <v/>
      </c>
      <c r="K578" t="str">
        <f t="shared" si="68"/>
        <v/>
      </c>
      <c r="L578" t="str">
        <f t="shared" si="69"/>
        <v/>
      </c>
      <c r="M578" t="str">
        <f t="shared" si="70"/>
        <v/>
      </c>
      <c r="N578" s="6" t="str">
        <f t="shared" ref="N578:N641" si="71">IFERROR(RIGHT(TRIM(RIGHT(D578,LEN(D578)-SEARCH(": ",D578))),LEN(TRIM(RIGHT(D578,LEN(D578)-SEARCH(": ",D578))))-5),"")</f>
        <v/>
      </c>
      <c r="O578" s="25" t="str">
        <f t="shared" ref="O578:O641" si="72">IFERROR(LEFT(N578,SEARCH("/",N578)-1)*1,"")</f>
        <v/>
      </c>
      <c r="P578" t="e">
        <f t="shared" ref="P578:P641" si="73">IFERROR(RIGHT(D578,2)*1,RIGHT(D578,1)*1)</f>
        <v>#VALUE!</v>
      </c>
    </row>
    <row r="579" spans="1:16" x14ac:dyDescent="0.3">
      <c r="A579" t="s">
        <v>619</v>
      </c>
      <c r="B579" t="s">
        <v>115</v>
      </c>
      <c r="C579" t="s">
        <v>131</v>
      </c>
      <c r="D579" t="s">
        <v>612</v>
      </c>
      <c r="J579">
        <f t="shared" si="67"/>
        <v>290</v>
      </c>
      <c r="K579">
        <f t="shared" si="68"/>
        <v>62286</v>
      </c>
      <c r="L579">
        <f t="shared" si="69"/>
        <v>504</v>
      </c>
      <c r="M579">
        <f t="shared" si="70"/>
        <v>2020</v>
      </c>
      <c r="N579" s="6" t="str">
        <f t="shared" si="71"/>
        <v>1/17</v>
      </c>
      <c r="O579" s="25">
        <f t="shared" si="72"/>
        <v>1</v>
      </c>
      <c r="P579">
        <f t="shared" si="73"/>
        <v>17</v>
      </c>
    </row>
    <row r="580" spans="1:16" x14ac:dyDescent="0.3">
      <c r="J580" t="str">
        <f t="shared" ref="J580:J643" si="74">IFERROR(RIGHT(A580,LEN(A580)-SEARCH(": ",A580))*1,"")</f>
        <v/>
      </c>
      <c r="K580" t="str">
        <f t="shared" ref="K580:K643" si="75">IFERROR(RIGHT(B580,LEN(B580)-SEARCH(": ",B580))*1,"")</f>
        <v/>
      </c>
      <c r="L580" t="str">
        <f t="shared" ref="L580:L643" si="76">IFERROR(RIGHT(C580,LEN(C580)-SEARCH(": ",C580))*1,"")</f>
        <v/>
      </c>
      <c r="M580" t="str">
        <f t="shared" ref="M580:M643" si="77">IFERROR(LEFT(RIGHT(D580,LEN(D580)-SEARCH(": ",D580)),5)*1,"")</f>
        <v/>
      </c>
      <c r="N580" s="6" t="str">
        <f t="shared" si="71"/>
        <v/>
      </c>
      <c r="O580" s="25" t="str">
        <f t="shared" si="72"/>
        <v/>
      </c>
      <c r="P580" t="e">
        <f t="shared" si="73"/>
        <v>#VALUE!</v>
      </c>
    </row>
    <row r="581" spans="1:16" x14ac:dyDescent="0.3">
      <c r="A581" t="s">
        <v>620</v>
      </c>
      <c r="B581" t="s">
        <v>115</v>
      </c>
      <c r="C581" t="s">
        <v>162</v>
      </c>
      <c r="D581" t="s">
        <v>621</v>
      </c>
      <c r="J581">
        <f t="shared" si="74"/>
        <v>291</v>
      </c>
      <c r="K581">
        <f t="shared" si="75"/>
        <v>62286</v>
      </c>
      <c r="L581">
        <f t="shared" si="76"/>
        <v>9096</v>
      </c>
      <c r="M581">
        <f t="shared" si="77"/>
        <v>2020</v>
      </c>
      <c r="N581" s="6" t="str">
        <f t="shared" si="71"/>
        <v>1/11</v>
      </c>
      <c r="O581" s="25">
        <f t="shared" si="72"/>
        <v>1</v>
      </c>
      <c r="P581">
        <f t="shared" si="73"/>
        <v>11</v>
      </c>
    </row>
    <row r="582" spans="1:16" x14ac:dyDescent="0.3">
      <c r="J582" t="str">
        <f t="shared" si="74"/>
        <v/>
      </c>
      <c r="K582" t="str">
        <f t="shared" si="75"/>
        <v/>
      </c>
      <c r="L582" t="str">
        <f t="shared" si="76"/>
        <v/>
      </c>
      <c r="M582" t="str">
        <f t="shared" si="77"/>
        <v/>
      </c>
      <c r="N582" s="6" t="str">
        <f t="shared" si="71"/>
        <v/>
      </c>
      <c r="O582" s="25" t="str">
        <f t="shared" si="72"/>
        <v/>
      </c>
      <c r="P582" t="e">
        <f t="shared" si="73"/>
        <v>#VALUE!</v>
      </c>
    </row>
    <row r="583" spans="1:16" x14ac:dyDescent="0.3">
      <c r="A583" t="s">
        <v>622</v>
      </c>
      <c r="B583" t="s">
        <v>127</v>
      </c>
      <c r="C583" t="s">
        <v>131</v>
      </c>
      <c r="D583" t="s">
        <v>612</v>
      </c>
      <c r="J583">
        <f t="shared" si="74"/>
        <v>292</v>
      </c>
      <c r="K583">
        <f t="shared" si="75"/>
        <v>56365</v>
      </c>
      <c r="L583">
        <f t="shared" si="76"/>
        <v>504</v>
      </c>
      <c r="M583">
        <f t="shared" si="77"/>
        <v>2020</v>
      </c>
      <c r="N583" s="6" t="str">
        <f t="shared" si="71"/>
        <v>1/17</v>
      </c>
      <c r="O583" s="25">
        <f t="shared" si="72"/>
        <v>1</v>
      </c>
      <c r="P583">
        <f t="shared" si="73"/>
        <v>17</v>
      </c>
    </row>
    <row r="584" spans="1:16" x14ac:dyDescent="0.3">
      <c r="J584" t="str">
        <f t="shared" si="74"/>
        <v/>
      </c>
      <c r="K584" t="str">
        <f t="shared" si="75"/>
        <v/>
      </c>
      <c r="L584" t="str">
        <f t="shared" si="76"/>
        <v/>
      </c>
      <c r="M584" t="str">
        <f t="shared" si="77"/>
        <v/>
      </c>
      <c r="N584" s="6" t="str">
        <f t="shared" si="71"/>
        <v/>
      </c>
      <c r="O584" s="25" t="str">
        <f t="shared" si="72"/>
        <v/>
      </c>
      <c r="P584" t="e">
        <f t="shared" si="73"/>
        <v>#VALUE!</v>
      </c>
    </row>
    <row r="585" spans="1:16" x14ac:dyDescent="0.3">
      <c r="A585" t="s">
        <v>623</v>
      </c>
      <c r="B585" t="s">
        <v>123</v>
      </c>
      <c r="C585" t="s">
        <v>124</v>
      </c>
      <c r="D585" t="s">
        <v>606</v>
      </c>
      <c r="J585">
        <f t="shared" si="74"/>
        <v>293</v>
      </c>
      <c r="K585">
        <f t="shared" si="75"/>
        <v>12278</v>
      </c>
      <c r="L585">
        <f t="shared" si="76"/>
        <v>9084</v>
      </c>
      <c r="M585">
        <f t="shared" si="77"/>
        <v>2020</v>
      </c>
      <c r="N585" s="6" t="str">
        <f t="shared" si="71"/>
        <v>1/2</v>
      </c>
      <c r="O585" s="25">
        <f t="shared" si="72"/>
        <v>1</v>
      </c>
      <c r="P585">
        <f t="shared" si="73"/>
        <v>2</v>
      </c>
    </row>
    <row r="586" spans="1:16" x14ac:dyDescent="0.3">
      <c r="J586" t="str">
        <f t="shared" si="74"/>
        <v/>
      </c>
      <c r="K586" t="str">
        <f t="shared" si="75"/>
        <v/>
      </c>
      <c r="L586" t="str">
        <f t="shared" si="76"/>
        <v/>
      </c>
      <c r="M586" t="str">
        <f t="shared" si="77"/>
        <v/>
      </c>
      <c r="N586" s="6" t="str">
        <f t="shared" si="71"/>
        <v/>
      </c>
      <c r="O586" s="25" t="str">
        <f t="shared" si="72"/>
        <v/>
      </c>
      <c r="P586" t="e">
        <f t="shared" si="73"/>
        <v>#VALUE!</v>
      </c>
    </row>
    <row r="587" spans="1:16" x14ac:dyDescent="0.3">
      <c r="A587" t="s">
        <v>624</v>
      </c>
      <c r="B587" t="s">
        <v>153</v>
      </c>
      <c r="C587" t="s">
        <v>124</v>
      </c>
      <c r="D587" t="s">
        <v>625</v>
      </c>
      <c r="J587">
        <f t="shared" si="74"/>
        <v>294</v>
      </c>
      <c r="K587">
        <f t="shared" si="75"/>
        <v>98663</v>
      </c>
      <c r="L587">
        <f t="shared" si="76"/>
        <v>9084</v>
      </c>
      <c r="M587">
        <f t="shared" si="77"/>
        <v>2020</v>
      </c>
      <c r="N587" s="6" t="str">
        <f t="shared" si="71"/>
        <v>1/22</v>
      </c>
      <c r="O587" s="25">
        <f t="shared" si="72"/>
        <v>1</v>
      </c>
      <c r="P587">
        <f t="shared" si="73"/>
        <v>22</v>
      </c>
    </row>
    <row r="588" spans="1:16" x14ac:dyDescent="0.3">
      <c r="J588" t="str">
        <f t="shared" si="74"/>
        <v/>
      </c>
      <c r="K588" t="str">
        <f t="shared" si="75"/>
        <v/>
      </c>
      <c r="L588" t="str">
        <f t="shared" si="76"/>
        <v/>
      </c>
      <c r="M588" t="str">
        <f t="shared" si="77"/>
        <v/>
      </c>
      <c r="N588" s="6" t="str">
        <f t="shared" si="71"/>
        <v/>
      </c>
      <c r="O588" s="25" t="str">
        <f t="shared" si="72"/>
        <v/>
      </c>
      <c r="P588" t="e">
        <f t="shared" si="73"/>
        <v>#VALUE!</v>
      </c>
    </row>
    <row r="589" spans="1:16" x14ac:dyDescent="0.3">
      <c r="A589" t="s">
        <v>626</v>
      </c>
      <c r="B589" t="s">
        <v>115</v>
      </c>
      <c r="C589" t="s">
        <v>120</v>
      </c>
      <c r="D589" t="s">
        <v>602</v>
      </c>
      <c r="J589">
        <f t="shared" si="74"/>
        <v>295</v>
      </c>
      <c r="K589">
        <f t="shared" si="75"/>
        <v>62286</v>
      </c>
      <c r="L589">
        <f t="shared" si="76"/>
        <v>503</v>
      </c>
      <c r="M589">
        <f t="shared" si="77"/>
        <v>2020</v>
      </c>
      <c r="N589" s="6" t="str">
        <f t="shared" si="71"/>
        <v>1/8</v>
      </c>
      <c r="O589" s="25">
        <f t="shared" si="72"/>
        <v>1</v>
      </c>
      <c r="P589">
        <f t="shared" si="73"/>
        <v>8</v>
      </c>
    </row>
    <row r="590" spans="1:16" x14ac:dyDescent="0.3">
      <c r="J590" t="str">
        <f t="shared" si="74"/>
        <v/>
      </c>
      <c r="K590" t="str">
        <f t="shared" si="75"/>
        <v/>
      </c>
      <c r="L590" t="str">
        <f t="shared" si="76"/>
        <v/>
      </c>
      <c r="M590" t="str">
        <f t="shared" si="77"/>
        <v/>
      </c>
      <c r="N590" s="6" t="str">
        <f t="shared" si="71"/>
        <v/>
      </c>
      <c r="O590" s="25" t="str">
        <f t="shared" si="72"/>
        <v/>
      </c>
      <c r="P590" t="e">
        <f t="shared" si="73"/>
        <v>#VALUE!</v>
      </c>
    </row>
    <row r="591" spans="1:16" x14ac:dyDescent="0.3">
      <c r="A591" t="s">
        <v>627</v>
      </c>
      <c r="B591" t="s">
        <v>115</v>
      </c>
      <c r="C591" t="s">
        <v>183</v>
      </c>
      <c r="D591" t="s">
        <v>610</v>
      </c>
      <c r="J591">
        <f t="shared" si="74"/>
        <v>296</v>
      </c>
      <c r="K591">
        <f t="shared" si="75"/>
        <v>62286</v>
      </c>
      <c r="L591">
        <f t="shared" si="76"/>
        <v>2350</v>
      </c>
      <c r="M591">
        <f t="shared" si="77"/>
        <v>2020</v>
      </c>
      <c r="N591" s="6" t="str">
        <f t="shared" si="71"/>
        <v>1/10</v>
      </c>
      <c r="O591" s="25">
        <f t="shared" si="72"/>
        <v>1</v>
      </c>
      <c r="P591">
        <f t="shared" si="73"/>
        <v>10</v>
      </c>
    </row>
    <row r="592" spans="1:16" x14ac:dyDescent="0.3">
      <c r="J592" t="str">
        <f t="shared" si="74"/>
        <v/>
      </c>
      <c r="K592" t="str">
        <f t="shared" si="75"/>
        <v/>
      </c>
      <c r="L592" t="str">
        <f t="shared" si="76"/>
        <v/>
      </c>
      <c r="M592" t="str">
        <f t="shared" si="77"/>
        <v/>
      </c>
      <c r="N592" s="6" t="str">
        <f t="shared" si="71"/>
        <v/>
      </c>
      <c r="O592" s="25" t="str">
        <f t="shared" si="72"/>
        <v/>
      </c>
      <c r="P592" t="e">
        <f t="shared" si="73"/>
        <v>#VALUE!</v>
      </c>
    </row>
    <row r="593" spans="1:16" x14ac:dyDescent="0.3">
      <c r="A593" t="s">
        <v>628</v>
      </c>
      <c r="B593" t="s">
        <v>136</v>
      </c>
      <c r="C593" t="s">
        <v>140</v>
      </c>
      <c r="D593" t="s">
        <v>629</v>
      </c>
      <c r="J593">
        <f t="shared" si="74"/>
        <v>297</v>
      </c>
      <c r="K593">
        <f t="shared" si="75"/>
        <v>62900</v>
      </c>
      <c r="L593">
        <f t="shared" si="76"/>
        <v>988</v>
      </c>
      <c r="M593">
        <f t="shared" si="77"/>
        <v>2020</v>
      </c>
      <c r="N593" s="6" t="str">
        <f t="shared" si="71"/>
        <v>1/12</v>
      </c>
      <c r="O593" s="25">
        <f t="shared" si="72"/>
        <v>1</v>
      </c>
      <c r="P593">
        <f t="shared" si="73"/>
        <v>12</v>
      </c>
    </row>
    <row r="594" spans="1:16" x14ac:dyDescent="0.3">
      <c r="J594" t="str">
        <f t="shared" si="74"/>
        <v/>
      </c>
      <c r="K594" t="str">
        <f t="shared" si="75"/>
        <v/>
      </c>
      <c r="L594" t="str">
        <f t="shared" si="76"/>
        <v/>
      </c>
      <c r="M594" t="str">
        <f t="shared" si="77"/>
        <v/>
      </c>
      <c r="N594" s="6" t="str">
        <f t="shared" si="71"/>
        <v/>
      </c>
      <c r="O594" s="25" t="str">
        <f t="shared" si="72"/>
        <v/>
      </c>
      <c r="P594" t="e">
        <f t="shared" si="73"/>
        <v>#VALUE!</v>
      </c>
    </row>
    <row r="595" spans="1:16" x14ac:dyDescent="0.3">
      <c r="A595" t="s">
        <v>630</v>
      </c>
      <c r="B595" t="s">
        <v>321</v>
      </c>
      <c r="C595" t="s">
        <v>162</v>
      </c>
      <c r="D595" t="s">
        <v>631</v>
      </c>
      <c r="J595">
        <f t="shared" si="74"/>
        <v>298</v>
      </c>
      <c r="K595">
        <f t="shared" si="75"/>
        <v>61673</v>
      </c>
      <c r="L595">
        <f t="shared" si="76"/>
        <v>9096</v>
      </c>
      <c r="M595">
        <f t="shared" si="77"/>
        <v>2020</v>
      </c>
      <c r="N595" s="6" t="str">
        <f t="shared" si="71"/>
        <v>1/20</v>
      </c>
      <c r="O595" s="25">
        <f t="shared" si="72"/>
        <v>1</v>
      </c>
      <c r="P595">
        <f t="shared" si="73"/>
        <v>20</v>
      </c>
    </row>
    <row r="596" spans="1:16" x14ac:dyDescent="0.3">
      <c r="J596" t="str">
        <f t="shared" si="74"/>
        <v/>
      </c>
      <c r="K596" t="str">
        <f t="shared" si="75"/>
        <v/>
      </c>
      <c r="L596" t="str">
        <f t="shared" si="76"/>
        <v/>
      </c>
      <c r="M596" t="str">
        <f t="shared" si="77"/>
        <v/>
      </c>
      <c r="N596" s="6" t="str">
        <f t="shared" si="71"/>
        <v/>
      </c>
      <c r="O596" s="25" t="str">
        <f t="shared" si="72"/>
        <v/>
      </c>
      <c r="P596" t="e">
        <f t="shared" si="73"/>
        <v>#VALUE!</v>
      </c>
    </row>
    <row r="597" spans="1:16" x14ac:dyDescent="0.3">
      <c r="A597" t="s">
        <v>632</v>
      </c>
      <c r="B597" t="s">
        <v>127</v>
      </c>
      <c r="C597" t="s">
        <v>128</v>
      </c>
      <c r="D597" t="s">
        <v>633</v>
      </c>
      <c r="J597">
        <f t="shared" si="74"/>
        <v>299</v>
      </c>
      <c r="K597">
        <f t="shared" si="75"/>
        <v>56365</v>
      </c>
      <c r="L597">
        <f t="shared" si="76"/>
        <v>2349</v>
      </c>
      <c r="M597">
        <f t="shared" si="77"/>
        <v>2020</v>
      </c>
      <c r="N597" s="6" t="str">
        <f t="shared" si="71"/>
        <v>1/28</v>
      </c>
      <c r="O597" s="25">
        <f t="shared" si="72"/>
        <v>1</v>
      </c>
      <c r="P597">
        <f t="shared" si="73"/>
        <v>28</v>
      </c>
    </row>
    <row r="598" spans="1:16" x14ac:dyDescent="0.3">
      <c r="J598" t="str">
        <f t="shared" si="74"/>
        <v/>
      </c>
      <c r="K598" t="str">
        <f t="shared" si="75"/>
        <v/>
      </c>
      <c r="L598" t="str">
        <f t="shared" si="76"/>
        <v/>
      </c>
      <c r="M598" t="str">
        <f t="shared" si="77"/>
        <v/>
      </c>
      <c r="N598" s="6" t="str">
        <f t="shared" si="71"/>
        <v/>
      </c>
      <c r="O598" s="25" t="str">
        <f t="shared" si="72"/>
        <v/>
      </c>
      <c r="P598" t="e">
        <f t="shared" si="73"/>
        <v>#VALUE!</v>
      </c>
    </row>
    <row r="599" spans="1:16" x14ac:dyDescent="0.3">
      <c r="A599" t="s">
        <v>634</v>
      </c>
      <c r="B599" t="s">
        <v>139</v>
      </c>
      <c r="C599" t="s">
        <v>140</v>
      </c>
      <c r="D599" t="s">
        <v>635</v>
      </c>
      <c r="J599">
        <f t="shared" si="74"/>
        <v>300</v>
      </c>
      <c r="K599">
        <f t="shared" si="75"/>
        <v>90364</v>
      </c>
      <c r="L599">
        <f t="shared" si="76"/>
        <v>988</v>
      </c>
      <c r="M599">
        <f t="shared" si="77"/>
        <v>2020</v>
      </c>
      <c r="N599" s="6" t="str">
        <f t="shared" si="71"/>
        <v>1/21</v>
      </c>
      <c r="O599" s="25">
        <f t="shared" si="72"/>
        <v>1</v>
      </c>
      <c r="P599">
        <f t="shared" si="73"/>
        <v>21</v>
      </c>
    </row>
    <row r="600" spans="1:16" x14ac:dyDescent="0.3">
      <c r="J600" t="str">
        <f t="shared" si="74"/>
        <v/>
      </c>
      <c r="K600" t="str">
        <f t="shared" si="75"/>
        <v/>
      </c>
      <c r="L600" t="str">
        <f t="shared" si="76"/>
        <v/>
      </c>
      <c r="M600" t="str">
        <f t="shared" si="77"/>
        <v/>
      </c>
      <c r="N600" s="6" t="str">
        <f t="shared" si="71"/>
        <v/>
      </c>
      <c r="O600" s="25" t="str">
        <f t="shared" si="72"/>
        <v/>
      </c>
      <c r="P600" t="e">
        <f t="shared" si="73"/>
        <v>#VALUE!</v>
      </c>
    </row>
    <row r="601" spans="1:16" x14ac:dyDescent="0.3">
      <c r="A601" t="s">
        <v>636</v>
      </c>
      <c r="B601" t="s">
        <v>139</v>
      </c>
      <c r="C601" t="s">
        <v>128</v>
      </c>
      <c r="D601" t="s">
        <v>637</v>
      </c>
      <c r="J601">
        <f t="shared" si="74"/>
        <v>301</v>
      </c>
      <c r="K601">
        <f t="shared" si="75"/>
        <v>90364</v>
      </c>
      <c r="L601">
        <f t="shared" si="76"/>
        <v>2349</v>
      </c>
      <c r="M601">
        <f t="shared" si="77"/>
        <v>2020</v>
      </c>
      <c r="N601" s="6" t="str">
        <f t="shared" si="71"/>
        <v>1/4</v>
      </c>
      <c r="O601" s="25">
        <f t="shared" si="72"/>
        <v>1</v>
      </c>
      <c r="P601">
        <f t="shared" si="73"/>
        <v>4</v>
      </c>
    </row>
    <row r="602" spans="1:16" x14ac:dyDescent="0.3">
      <c r="J602" t="str">
        <f t="shared" si="74"/>
        <v/>
      </c>
      <c r="K602" t="str">
        <f t="shared" si="75"/>
        <v/>
      </c>
      <c r="L602" t="str">
        <f t="shared" si="76"/>
        <v/>
      </c>
      <c r="M602" t="str">
        <f t="shared" si="77"/>
        <v/>
      </c>
      <c r="N602" s="6" t="str">
        <f t="shared" si="71"/>
        <v/>
      </c>
      <c r="O602" s="25" t="str">
        <f t="shared" si="72"/>
        <v/>
      </c>
      <c r="P602" t="e">
        <f t="shared" si="73"/>
        <v>#VALUE!</v>
      </c>
    </row>
    <row r="603" spans="1:16" x14ac:dyDescent="0.3">
      <c r="A603" t="s">
        <v>638</v>
      </c>
      <c r="B603" t="s">
        <v>127</v>
      </c>
      <c r="C603" t="s">
        <v>128</v>
      </c>
      <c r="D603" t="s">
        <v>639</v>
      </c>
      <c r="J603">
        <f t="shared" si="74"/>
        <v>302</v>
      </c>
      <c r="K603">
        <f t="shared" si="75"/>
        <v>56365</v>
      </c>
      <c r="L603">
        <f t="shared" si="76"/>
        <v>2349</v>
      </c>
      <c r="M603">
        <f t="shared" si="77"/>
        <v>2020</v>
      </c>
      <c r="N603" s="6" t="str">
        <f t="shared" si="71"/>
        <v>2/14</v>
      </c>
      <c r="O603" s="25">
        <f t="shared" si="72"/>
        <v>2</v>
      </c>
      <c r="P603">
        <f t="shared" si="73"/>
        <v>14</v>
      </c>
    </row>
    <row r="604" spans="1:16" x14ac:dyDescent="0.3">
      <c r="J604" t="str">
        <f t="shared" si="74"/>
        <v/>
      </c>
      <c r="K604" t="str">
        <f t="shared" si="75"/>
        <v/>
      </c>
      <c r="L604" t="str">
        <f t="shared" si="76"/>
        <v/>
      </c>
      <c r="M604" t="str">
        <f t="shared" si="77"/>
        <v/>
      </c>
      <c r="N604" s="6" t="str">
        <f t="shared" si="71"/>
        <v/>
      </c>
      <c r="O604" s="25" t="str">
        <f t="shared" si="72"/>
        <v/>
      </c>
      <c r="P604" t="e">
        <f t="shared" si="73"/>
        <v>#VALUE!</v>
      </c>
    </row>
    <row r="605" spans="1:16" x14ac:dyDescent="0.3">
      <c r="A605" t="s">
        <v>640</v>
      </c>
      <c r="B605" t="s">
        <v>119</v>
      </c>
      <c r="C605" t="s">
        <v>120</v>
      </c>
      <c r="D605" t="s">
        <v>639</v>
      </c>
      <c r="J605">
        <f t="shared" si="74"/>
        <v>303</v>
      </c>
      <c r="K605">
        <f t="shared" si="75"/>
        <v>27697</v>
      </c>
      <c r="L605">
        <f t="shared" si="76"/>
        <v>503</v>
      </c>
      <c r="M605">
        <f t="shared" si="77"/>
        <v>2020</v>
      </c>
      <c r="N605" s="6" t="str">
        <f t="shared" si="71"/>
        <v>2/14</v>
      </c>
      <c r="O605" s="25">
        <f t="shared" si="72"/>
        <v>2</v>
      </c>
      <c r="P605">
        <f t="shared" si="73"/>
        <v>14</v>
      </c>
    </row>
    <row r="606" spans="1:16" x14ac:dyDescent="0.3">
      <c r="J606" t="str">
        <f t="shared" si="74"/>
        <v/>
      </c>
      <c r="K606" t="str">
        <f t="shared" si="75"/>
        <v/>
      </c>
      <c r="L606" t="str">
        <f t="shared" si="76"/>
        <v/>
      </c>
      <c r="M606" t="str">
        <f t="shared" si="77"/>
        <v/>
      </c>
      <c r="N606" s="6" t="str">
        <f t="shared" si="71"/>
        <v/>
      </c>
      <c r="O606" s="25" t="str">
        <f t="shared" si="72"/>
        <v/>
      </c>
      <c r="P606" t="e">
        <f t="shared" si="73"/>
        <v>#VALUE!</v>
      </c>
    </row>
    <row r="607" spans="1:16" x14ac:dyDescent="0.3">
      <c r="A607" t="s">
        <v>641</v>
      </c>
      <c r="B607" t="s">
        <v>127</v>
      </c>
      <c r="C607" t="s">
        <v>148</v>
      </c>
      <c r="D607" t="s">
        <v>642</v>
      </c>
      <c r="J607">
        <f t="shared" si="74"/>
        <v>304</v>
      </c>
      <c r="K607">
        <f t="shared" si="75"/>
        <v>56365</v>
      </c>
      <c r="L607">
        <f t="shared" si="76"/>
        <v>1164</v>
      </c>
      <c r="M607">
        <f t="shared" si="77"/>
        <v>2020</v>
      </c>
      <c r="N607" s="6" t="str">
        <f t="shared" si="71"/>
        <v>2/2</v>
      </c>
      <c r="O607" s="25">
        <f t="shared" si="72"/>
        <v>2</v>
      </c>
      <c r="P607">
        <f t="shared" si="73"/>
        <v>2</v>
      </c>
    </row>
    <row r="608" spans="1:16" x14ac:dyDescent="0.3">
      <c r="J608" t="str">
        <f t="shared" si="74"/>
        <v/>
      </c>
      <c r="K608" t="str">
        <f t="shared" si="75"/>
        <v/>
      </c>
      <c r="L608" t="str">
        <f t="shared" si="76"/>
        <v/>
      </c>
      <c r="M608" t="str">
        <f t="shared" si="77"/>
        <v/>
      </c>
      <c r="N608" s="6" t="str">
        <f t="shared" si="71"/>
        <v/>
      </c>
      <c r="O608" s="25" t="str">
        <f t="shared" si="72"/>
        <v/>
      </c>
      <c r="P608" t="e">
        <f t="shared" si="73"/>
        <v>#VALUE!</v>
      </c>
    </row>
    <row r="609" spans="1:16" x14ac:dyDescent="0.3">
      <c r="A609" t="s">
        <v>643</v>
      </c>
      <c r="B609" t="s">
        <v>127</v>
      </c>
      <c r="C609" t="s">
        <v>140</v>
      </c>
      <c r="D609" t="s">
        <v>644</v>
      </c>
      <c r="J609">
        <f t="shared" si="74"/>
        <v>305</v>
      </c>
      <c r="K609">
        <f t="shared" si="75"/>
        <v>56365</v>
      </c>
      <c r="L609">
        <f t="shared" si="76"/>
        <v>988</v>
      </c>
      <c r="M609">
        <f t="shared" si="77"/>
        <v>2020</v>
      </c>
      <c r="N609" s="6" t="str">
        <f t="shared" si="71"/>
        <v>2/11</v>
      </c>
      <c r="O609" s="25">
        <f t="shared" si="72"/>
        <v>2</v>
      </c>
      <c r="P609">
        <f t="shared" si="73"/>
        <v>11</v>
      </c>
    </row>
    <row r="610" spans="1:16" x14ac:dyDescent="0.3">
      <c r="J610" t="str">
        <f t="shared" si="74"/>
        <v/>
      </c>
      <c r="K610" t="str">
        <f t="shared" si="75"/>
        <v/>
      </c>
      <c r="L610" t="str">
        <f t="shared" si="76"/>
        <v/>
      </c>
      <c r="M610" t="str">
        <f t="shared" si="77"/>
        <v/>
      </c>
      <c r="N610" s="6" t="str">
        <f t="shared" si="71"/>
        <v/>
      </c>
      <c r="O610" s="25" t="str">
        <f t="shared" si="72"/>
        <v/>
      </c>
      <c r="P610" t="e">
        <f t="shared" si="73"/>
        <v>#VALUE!</v>
      </c>
    </row>
    <row r="611" spans="1:16" x14ac:dyDescent="0.3">
      <c r="A611" t="s">
        <v>645</v>
      </c>
      <c r="B611" t="s">
        <v>139</v>
      </c>
      <c r="C611" t="s">
        <v>128</v>
      </c>
      <c r="D611" t="s">
        <v>646</v>
      </c>
      <c r="J611">
        <f t="shared" si="74"/>
        <v>306</v>
      </c>
      <c r="K611">
        <f t="shared" si="75"/>
        <v>90364</v>
      </c>
      <c r="L611">
        <f t="shared" si="76"/>
        <v>2349</v>
      </c>
      <c r="M611">
        <f t="shared" si="77"/>
        <v>2020</v>
      </c>
      <c r="N611" s="6" t="str">
        <f t="shared" si="71"/>
        <v>2/23</v>
      </c>
      <c r="O611" s="25">
        <f t="shared" si="72"/>
        <v>2</v>
      </c>
      <c r="P611">
        <f t="shared" si="73"/>
        <v>23</v>
      </c>
    </row>
    <row r="612" spans="1:16" x14ac:dyDescent="0.3">
      <c r="J612" t="str">
        <f t="shared" si="74"/>
        <v/>
      </c>
      <c r="K612" t="str">
        <f t="shared" si="75"/>
        <v/>
      </c>
      <c r="L612" t="str">
        <f t="shared" si="76"/>
        <v/>
      </c>
      <c r="M612" t="str">
        <f t="shared" si="77"/>
        <v/>
      </c>
      <c r="N612" s="6" t="str">
        <f t="shared" si="71"/>
        <v/>
      </c>
      <c r="O612" s="25" t="str">
        <f t="shared" si="72"/>
        <v/>
      </c>
      <c r="P612" t="e">
        <f t="shared" si="73"/>
        <v>#VALUE!</v>
      </c>
    </row>
    <row r="613" spans="1:16" x14ac:dyDescent="0.3">
      <c r="A613" t="s">
        <v>647</v>
      </c>
      <c r="B613" t="s">
        <v>119</v>
      </c>
      <c r="C613" t="s">
        <v>128</v>
      </c>
      <c r="D613" t="s">
        <v>648</v>
      </c>
      <c r="J613">
        <f t="shared" si="74"/>
        <v>307</v>
      </c>
      <c r="K613">
        <f t="shared" si="75"/>
        <v>27697</v>
      </c>
      <c r="L613">
        <f t="shared" si="76"/>
        <v>2349</v>
      </c>
      <c r="M613">
        <f t="shared" si="77"/>
        <v>2020</v>
      </c>
      <c r="N613" s="6" t="str">
        <f t="shared" si="71"/>
        <v>2/1</v>
      </c>
      <c r="O613" s="25">
        <f t="shared" si="72"/>
        <v>2</v>
      </c>
      <c r="P613">
        <f t="shared" si="73"/>
        <v>1</v>
      </c>
    </row>
    <row r="614" spans="1:16" x14ac:dyDescent="0.3">
      <c r="J614" t="str">
        <f t="shared" si="74"/>
        <v/>
      </c>
      <c r="K614" t="str">
        <f t="shared" si="75"/>
        <v/>
      </c>
      <c r="L614" t="str">
        <f t="shared" si="76"/>
        <v/>
      </c>
      <c r="M614" t="str">
        <f t="shared" si="77"/>
        <v/>
      </c>
      <c r="N614" s="6" t="str">
        <f t="shared" si="71"/>
        <v/>
      </c>
      <c r="O614" s="25" t="str">
        <f t="shared" si="72"/>
        <v/>
      </c>
      <c r="P614" t="e">
        <f t="shared" si="73"/>
        <v>#VALUE!</v>
      </c>
    </row>
    <row r="615" spans="1:16" x14ac:dyDescent="0.3">
      <c r="A615" t="s">
        <v>649</v>
      </c>
      <c r="B615" t="s">
        <v>119</v>
      </c>
      <c r="C615" t="s">
        <v>131</v>
      </c>
      <c r="D615" t="s">
        <v>650</v>
      </c>
      <c r="J615">
        <f t="shared" si="74"/>
        <v>308</v>
      </c>
      <c r="K615">
        <f t="shared" si="75"/>
        <v>27697</v>
      </c>
      <c r="L615">
        <f t="shared" si="76"/>
        <v>504</v>
      </c>
      <c r="M615">
        <f t="shared" si="77"/>
        <v>2020</v>
      </c>
      <c r="N615" s="6" t="str">
        <f t="shared" si="71"/>
        <v>2/28</v>
      </c>
      <c r="O615" s="25">
        <f t="shared" si="72"/>
        <v>2</v>
      </c>
      <c r="P615">
        <f t="shared" si="73"/>
        <v>28</v>
      </c>
    </row>
    <row r="616" spans="1:16" x14ac:dyDescent="0.3">
      <c r="J616" t="str">
        <f t="shared" si="74"/>
        <v/>
      </c>
      <c r="K616" t="str">
        <f t="shared" si="75"/>
        <v/>
      </c>
      <c r="L616" t="str">
        <f t="shared" si="76"/>
        <v/>
      </c>
      <c r="M616" t="str">
        <f t="shared" si="77"/>
        <v/>
      </c>
      <c r="N616" s="6" t="str">
        <f t="shared" si="71"/>
        <v/>
      </c>
      <c r="O616" s="25" t="str">
        <f t="shared" si="72"/>
        <v/>
      </c>
      <c r="P616" t="e">
        <f t="shared" si="73"/>
        <v>#VALUE!</v>
      </c>
    </row>
    <row r="617" spans="1:16" x14ac:dyDescent="0.3">
      <c r="A617" t="s">
        <v>651</v>
      </c>
      <c r="B617" t="s">
        <v>153</v>
      </c>
      <c r="C617" t="s">
        <v>124</v>
      </c>
      <c r="D617" t="s">
        <v>650</v>
      </c>
      <c r="J617">
        <f t="shared" si="74"/>
        <v>309</v>
      </c>
      <c r="K617">
        <f t="shared" si="75"/>
        <v>98663</v>
      </c>
      <c r="L617">
        <f t="shared" si="76"/>
        <v>9084</v>
      </c>
      <c r="M617">
        <f t="shared" si="77"/>
        <v>2020</v>
      </c>
      <c r="N617" s="6" t="str">
        <f t="shared" si="71"/>
        <v>2/28</v>
      </c>
      <c r="O617" s="25">
        <f t="shared" si="72"/>
        <v>2</v>
      </c>
      <c r="P617">
        <f t="shared" si="73"/>
        <v>28</v>
      </c>
    </row>
    <row r="618" spans="1:16" x14ac:dyDescent="0.3">
      <c r="J618" t="str">
        <f t="shared" si="74"/>
        <v/>
      </c>
      <c r="K618" t="str">
        <f t="shared" si="75"/>
        <v/>
      </c>
      <c r="L618" t="str">
        <f t="shared" si="76"/>
        <v/>
      </c>
      <c r="M618" t="str">
        <f t="shared" si="77"/>
        <v/>
      </c>
      <c r="N618" s="6" t="str">
        <f t="shared" si="71"/>
        <v/>
      </c>
      <c r="O618" s="25" t="str">
        <f t="shared" si="72"/>
        <v/>
      </c>
      <c r="P618" t="e">
        <f t="shared" si="73"/>
        <v>#VALUE!</v>
      </c>
    </row>
    <row r="619" spans="1:16" x14ac:dyDescent="0.3">
      <c r="A619" t="s">
        <v>652</v>
      </c>
      <c r="B619" t="s">
        <v>115</v>
      </c>
      <c r="C619" t="s">
        <v>148</v>
      </c>
      <c r="D619" t="s">
        <v>653</v>
      </c>
      <c r="J619">
        <f t="shared" si="74"/>
        <v>310</v>
      </c>
      <c r="K619">
        <f t="shared" si="75"/>
        <v>62286</v>
      </c>
      <c r="L619">
        <f t="shared" si="76"/>
        <v>1164</v>
      </c>
      <c r="M619">
        <f t="shared" si="77"/>
        <v>2020</v>
      </c>
      <c r="N619" s="6" t="str">
        <f t="shared" si="71"/>
        <v>2/8</v>
      </c>
      <c r="O619" s="25">
        <f t="shared" si="72"/>
        <v>2</v>
      </c>
      <c r="P619">
        <f t="shared" si="73"/>
        <v>8</v>
      </c>
    </row>
    <row r="620" spans="1:16" x14ac:dyDescent="0.3">
      <c r="J620" t="str">
        <f t="shared" si="74"/>
        <v/>
      </c>
      <c r="K620" t="str">
        <f t="shared" si="75"/>
        <v/>
      </c>
      <c r="L620" t="str">
        <f t="shared" si="76"/>
        <v/>
      </c>
      <c r="M620" t="str">
        <f t="shared" si="77"/>
        <v/>
      </c>
      <c r="N620" s="6" t="str">
        <f t="shared" si="71"/>
        <v/>
      </c>
      <c r="O620" s="25" t="str">
        <f t="shared" si="72"/>
        <v/>
      </c>
      <c r="P620" t="e">
        <f t="shared" si="73"/>
        <v>#VALUE!</v>
      </c>
    </row>
    <row r="621" spans="1:16" x14ac:dyDescent="0.3">
      <c r="A621" t="s">
        <v>654</v>
      </c>
      <c r="B621" t="s">
        <v>123</v>
      </c>
      <c r="C621" t="s">
        <v>140</v>
      </c>
      <c r="D621" t="s">
        <v>655</v>
      </c>
      <c r="J621">
        <f t="shared" si="74"/>
        <v>311</v>
      </c>
      <c r="K621">
        <f t="shared" si="75"/>
        <v>12278</v>
      </c>
      <c r="L621">
        <f t="shared" si="76"/>
        <v>988</v>
      </c>
      <c r="M621">
        <f t="shared" si="77"/>
        <v>2020</v>
      </c>
      <c r="N621" s="6" t="str">
        <f t="shared" si="71"/>
        <v>2/19</v>
      </c>
      <c r="O621" s="25">
        <f t="shared" si="72"/>
        <v>2</v>
      </c>
      <c r="P621">
        <f t="shared" si="73"/>
        <v>19</v>
      </c>
    </row>
    <row r="622" spans="1:16" x14ac:dyDescent="0.3">
      <c r="J622" t="str">
        <f t="shared" si="74"/>
        <v/>
      </c>
      <c r="K622" t="str">
        <f t="shared" si="75"/>
        <v/>
      </c>
      <c r="L622" t="str">
        <f t="shared" si="76"/>
        <v/>
      </c>
      <c r="M622" t="str">
        <f t="shared" si="77"/>
        <v/>
      </c>
      <c r="N622" s="6" t="str">
        <f t="shared" si="71"/>
        <v/>
      </c>
      <c r="O622" s="25" t="str">
        <f t="shared" si="72"/>
        <v/>
      </c>
      <c r="P622" t="e">
        <f t="shared" si="73"/>
        <v>#VALUE!</v>
      </c>
    </row>
    <row r="623" spans="1:16" x14ac:dyDescent="0.3">
      <c r="A623" t="s">
        <v>656</v>
      </c>
      <c r="B623" t="s">
        <v>171</v>
      </c>
      <c r="C623" t="s">
        <v>128</v>
      </c>
      <c r="D623" t="s">
        <v>642</v>
      </c>
      <c r="J623">
        <f t="shared" si="74"/>
        <v>312</v>
      </c>
      <c r="K623">
        <f t="shared" si="75"/>
        <v>57543</v>
      </c>
      <c r="L623">
        <f t="shared" si="76"/>
        <v>2349</v>
      </c>
      <c r="M623">
        <f t="shared" si="77"/>
        <v>2020</v>
      </c>
      <c r="N623" s="6" t="str">
        <f t="shared" si="71"/>
        <v>2/2</v>
      </c>
      <c r="O623" s="25">
        <f t="shared" si="72"/>
        <v>2</v>
      </c>
      <c r="P623">
        <f t="shared" si="73"/>
        <v>2</v>
      </c>
    </row>
    <row r="624" spans="1:16" x14ac:dyDescent="0.3">
      <c r="J624" t="str">
        <f t="shared" si="74"/>
        <v/>
      </c>
      <c r="K624" t="str">
        <f t="shared" si="75"/>
        <v/>
      </c>
      <c r="L624" t="str">
        <f t="shared" si="76"/>
        <v/>
      </c>
      <c r="M624" t="str">
        <f t="shared" si="77"/>
        <v/>
      </c>
      <c r="N624" s="6" t="str">
        <f t="shared" si="71"/>
        <v/>
      </c>
      <c r="O624" s="25" t="str">
        <f t="shared" si="72"/>
        <v/>
      </c>
      <c r="P624" t="e">
        <f t="shared" si="73"/>
        <v>#VALUE!</v>
      </c>
    </row>
    <row r="625" spans="1:16" x14ac:dyDescent="0.3">
      <c r="A625" t="s">
        <v>657</v>
      </c>
      <c r="B625" t="s">
        <v>115</v>
      </c>
      <c r="C625" t="s">
        <v>116</v>
      </c>
      <c r="D625" t="s">
        <v>658</v>
      </c>
      <c r="J625">
        <f t="shared" si="74"/>
        <v>313</v>
      </c>
      <c r="K625">
        <f t="shared" si="75"/>
        <v>62286</v>
      </c>
      <c r="L625">
        <f t="shared" si="76"/>
        <v>9087</v>
      </c>
      <c r="M625">
        <f t="shared" si="77"/>
        <v>2020</v>
      </c>
      <c r="N625" s="6" t="str">
        <f t="shared" si="71"/>
        <v>2/17</v>
      </c>
      <c r="O625" s="25">
        <f t="shared" si="72"/>
        <v>2</v>
      </c>
      <c r="P625">
        <f t="shared" si="73"/>
        <v>17</v>
      </c>
    </row>
    <row r="626" spans="1:16" x14ac:dyDescent="0.3">
      <c r="J626" t="str">
        <f t="shared" si="74"/>
        <v/>
      </c>
      <c r="K626" t="str">
        <f t="shared" si="75"/>
        <v/>
      </c>
      <c r="L626" t="str">
        <f t="shared" si="76"/>
        <v/>
      </c>
      <c r="M626" t="str">
        <f t="shared" si="77"/>
        <v/>
      </c>
      <c r="N626" s="6" t="str">
        <f t="shared" si="71"/>
        <v/>
      </c>
      <c r="O626" s="25" t="str">
        <f t="shared" si="72"/>
        <v/>
      </c>
      <c r="P626" t="e">
        <f t="shared" si="73"/>
        <v>#VALUE!</v>
      </c>
    </row>
    <row r="627" spans="1:16" x14ac:dyDescent="0.3">
      <c r="A627" t="s">
        <v>659</v>
      </c>
      <c r="B627" t="s">
        <v>115</v>
      </c>
      <c r="C627" t="s">
        <v>124</v>
      </c>
      <c r="D627" t="s">
        <v>660</v>
      </c>
      <c r="J627">
        <f t="shared" si="74"/>
        <v>314</v>
      </c>
      <c r="K627">
        <f t="shared" si="75"/>
        <v>62286</v>
      </c>
      <c r="L627">
        <f t="shared" si="76"/>
        <v>9084</v>
      </c>
      <c r="M627">
        <f t="shared" si="77"/>
        <v>2020</v>
      </c>
      <c r="N627" s="6" t="str">
        <f t="shared" si="71"/>
        <v>2/22</v>
      </c>
      <c r="O627" s="25">
        <f t="shared" si="72"/>
        <v>2</v>
      </c>
      <c r="P627">
        <f t="shared" si="73"/>
        <v>22</v>
      </c>
    </row>
    <row r="628" spans="1:16" x14ac:dyDescent="0.3">
      <c r="J628" t="str">
        <f t="shared" si="74"/>
        <v/>
      </c>
      <c r="K628" t="str">
        <f t="shared" si="75"/>
        <v/>
      </c>
      <c r="L628" t="str">
        <f t="shared" si="76"/>
        <v/>
      </c>
      <c r="M628" t="str">
        <f t="shared" si="77"/>
        <v/>
      </c>
      <c r="N628" s="6" t="str">
        <f t="shared" si="71"/>
        <v/>
      </c>
      <c r="O628" s="25" t="str">
        <f t="shared" si="72"/>
        <v/>
      </c>
      <c r="P628" t="e">
        <f t="shared" si="73"/>
        <v>#VALUE!</v>
      </c>
    </row>
    <row r="629" spans="1:16" x14ac:dyDescent="0.3">
      <c r="A629" t="s">
        <v>661</v>
      </c>
      <c r="B629" t="s">
        <v>115</v>
      </c>
      <c r="C629" t="s">
        <v>128</v>
      </c>
      <c r="D629" t="s">
        <v>662</v>
      </c>
      <c r="J629">
        <f t="shared" si="74"/>
        <v>315</v>
      </c>
      <c r="K629">
        <f t="shared" si="75"/>
        <v>62286</v>
      </c>
      <c r="L629">
        <f t="shared" si="76"/>
        <v>2349</v>
      </c>
      <c r="M629">
        <f t="shared" si="77"/>
        <v>2020</v>
      </c>
      <c r="N629" s="6" t="str">
        <f t="shared" si="71"/>
        <v>2/7</v>
      </c>
      <c r="O629" s="25">
        <f t="shared" si="72"/>
        <v>2</v>
      </c>
      <c r="P629">
        <f t="shared" si="73"/>
        <v>7</v>
      </c>
    </row>
    <row r="630" spans="1:16" x14ac:dyDescent="0.3">
      <c r="J630" t="str">
        <f t="shared" si="74"/>
        <v/>
      </c>
      <c r="K630" t="str">
        <f t="shared" si="75"/>
        <v/>
      </c>
      <c r="L630" t="str">
        <f t="shared" si="76"/>
        <v/>
      </c>
      <c r="M630" t="str">
        <f t="shared" si="77"/>
        <v/>
      </c>
      <c r="N630" s="6" t="str">
        <f t="shared" si="71"/>
        <v/>
      </c>
      <c r="O630" s="25" t="str">
        <f t="shared" si="72"/>
        <v/>
      </c>
      <c r="P630" t="e">
        <f t="shared" si="73"/>
        <v>#VALUE!</v>
      </c>
    </row>
    <row r="631" spans="1:16" x14ac:dyDescent="0.3">
      <c r="A631" t="s">
        <v>663</v>
      </c>
      <c r="B631" t="s">
        <v>115</v>
      </c>
      <c r="C631" t="s">
        <v>162</v>
      </c>
      <c r="D631" t="s">
        <v>639</v>
      </c>
      <c r="J631">
        <f t="shared" si="74"/>
        <v>316</v>
      </c>
      <c r="K631">
        <f t="shared" si="75"/>
        <v>62286</v>
      </c>
      <c r="L631">
        <f t="shared" si="76"/>
        <v>9096</v>
      </c>
      <c r="M631">
        <f t="shared" si="77"/>
        <v>2020</v>
      </c>
      <c r="N631" s="6" t="str">
        <f t="shared" si="71"/>
        <v>2/14</v>
      </c>
      <c r="O631" s="25">
        <f t="shared" si="72"/>
        <v>2</v>
      </c>
      <c r="P631">
        <f t="shared" si="73"/>
        <v>14</v>
      </c>
    </row>
    <row r="632" spans="1:16" x14ac:dyDescent="0.3">
      <c r="J632" t="str">
        <f t="shared" si="74"/>
        <v/>
      </c>
      <c r="K632" t="str">
        <f t="shared" si="75"/>
        <v/>
      </c>
      <c r="L632" t="str">
        <f t="shared" si="76"/>
        <v/>
      </c>
      <c r="M632" t="str">
        <f t="shared" si="77"/>
        <v/>
      </c>
      <c r="N632" s="6" t="str">
        <f t="shared" si="71"/>
        <v/>
      </c>
      <c r="O632" s="25" t="str">
        <f t="shared" si="72"/>
        <v/>
      </c>
      <c r="P632" t="e">
        <f t="shared" si="73"/>
        <v>#VALUE!</v>
      </c>
    </row>
    <row r="633" spans="1:16" x14ac:dyDescent="0.3">
      <c r="A633" t="s">
        <v>664</v>
      </c>
      <c r="B633" t="s">
        <v>115</v>
      </c>
      <c r="C633" t="s">
        <v>120</v>
      </c>
      <c r="D633" t="s">
        <v>648</v>
      </c>
      <c r="J633">
        <f t="shared" si="74"/>
        <v>317</v>
      </c>
      <c r="K633">
        <f t="shared" si="75"/>
        <v>62286</v>
      </c>
      <c r="L633">
        <f t="shared" si="76"/>
        <v>503</v>
      </c>
      <c r="M633">
        <f t="shared" si="77"/>
        <v>2020</v>
      </c>
      <c r="N633" s="6" t="str">
        <f t="shared" si="71"/>
        <v>2/1</v>
      </c>
      <c r="O633" s="25">
        <f t="shared" si="72"/>
        <v>2</v>
      </c>
      <c r="P633">
        <f t="shared" si="73"/>
        <v>1</v>
      </c>
    </row>
    <row r="634" spans="1:16" x14ac:dyDescent="0.3">
      <c r="J634" t="str">
        <f t="shared" si="74"/>
        <v/>
      </c>
      <c r="K634" t="str">
        <f t="shared" si="75"/>
        <v/>
      </c>
      <c r="L634" t="str">
        <f t="shared" si="76"/>
        <v/>
      </c>
      <c r="M634" t="str">
        <f t="shared" si="77"/>
        <v/>
      </c>
      <c r="N634" s="6" t="str">
        <f t="shared" si="71"/>
        <v/>
      </c>
      <c r="O634" s="25" t="str">
        <f t="shared" si="72"/>
        <v/>
      </c>
      <c r="P634" t="e">
        <f t="shared" si="73"/>
        <v>#VALUE!</v>
      </c>
    </row>
    <row r="635" spans="1:16" x14ac:dyDescent="0.3">
      <c r="A635" t="s">
        <v>665</v>
      </c>
      <c r="B635" t="s">
        <v>127</v>
      </c>
      <c r="C635" t="s">
        <v>131</v>
      </c>
      <c r="D635" t="s">
        <v>666</v>
      </c>
      <c r="J635">
        <f t="shared" si="74"/>
        <v>318</v>
      </c>
      <c r="K635">
        <f t="shared" si="75"/>
        <v>56365</v>
      </c>
      <c r="L635">
        <f t="shared" si="76"/>
        <v>504</v>
      </c>
      <c r="M635">
        <f t="shared" si="77"/>
        <v>2020</v>
      </c>
      <c r="N635" s="6" t="str">
        <f t="shared" si="71"/>
        <v>2/18</v>
      </c>
      <c r="O635" s="25">
        <f t="shared" si="72"/>
        <v>2</v>
      </c>
      <c r="P635">
        <f t="shared" si="73"/>
        <v>18</v>
      </c>
    </row>
    <row r="636" spans="1:16" x14ac:dyDescent="0.3">
      <c r="J636" t="str">
        <f t="shared" si="74"/>
        <v/>
      </c>
      <c r="K636" t="str">
        <f t="shared" si="75"/>
        <v/>
      </c>
      <c r="L636" t="str">
        <f t="shared" si="76"/>
        <v/>
      </c>
      <c r="M636" t="str">
        <f t="shared" si="77"/>
        <v/>
      </c>
      <c r="N636" s="6" t="str">
        <f t="shared" si="71"/>
        <v/>
      </c>
      <c r="O636" s="25" t="str">
        <f t="shared" si="72"/>
        <v/>
      </c>
      <c r="P636" t="e">
        <f t="shared" si="73"/>
        <v>#VALUE!</v>
      </c>
    </row>
    <row r="637" spans="1:16" x14ac:dyDescent="0.3">
      <c r="A637" t="s">
        <v>667</v>
      </c>
      <c r="B637" t="s">
        <v>139</v>
      </c>
      <c r="C637" t="s">
        <v>140</v>
      </c>
      <c r="D637" t="s">
        <v>653</v>
      </c>
      <c r="J637">
        <f t="shared" si="74"/>
        <v>319</v>
      </c>
      <c r="K637">
        <f t="shared" si="75"/>
        <v>90364</v>
      </c>
      <c r="L637">
        <f t="shared" si="76"/>
        <v>988</v>
      </c>
      <c r="M637">
        <f t="shared" si="77"/>
        <v>2020</v>
      </c>
      <c r="N637" s="6" t="str">
        <f t="shared" si="71"/>
        <v>2/8</v>
      </c>
      <c r="O637" s="25">
        <f t="shared" si="72"/>
        <v>2</v>
      </c>
      <c r="P637">
        <f t="shared" si="73"/>
        <v>8</v>
      </c>
    </row>
    <row r="638" spans="1:16" x14ac:dyDescent="0.3">
      <c r="J638" t="str">
        <f t="shared" si="74"/>
        <v/>
      </c>
      <c r="K638" t="str">
        <f t="shared" si="75"/>
        <v/>
      </c>
      <c r="L638" t="str">
        <f t="shared" si="76"/>
        <v/>
      </c>
      <c r="M638" t="str">
        <f t="shared" si="77"/>
        <v/>
      </c>
      <c r="N638" s="6" t="str">
        <f t="shared" si="71"/>
        <v/>
      </c>
      <c r="O638" s="25" t="str">
        <f t="shared" si="72"/>
        <v/>
      </c>
      <c r="P638" t="e">
        <f t="shared" si="73"/>
        <v>#VALUE!</v>
      </c>
    </row>
    <row r="639" spans="1:16" x14ac:dyDescent="0.3">
      <c r="A639" t="s">
        <v>668</v>
      </c>
      <c r="B639" t="s">
        <v>115</v>
      </c>
      <c r="C639" t="s">
        <v>183</v>
      </c>
      <c r="D639" t="s">
        <v>669</v>
      </c>
      <c r="J639">
        <f t="shared" si="74"/>
        <v>320</v>
      </c>
      <c r="K639">
        <f t="shared" si="75"/>
        <v>62286</v>
      </c>
      <c r="L639">
        <f t="shared" si="76"/>
        <v>2350</v>
      </c>
      <c r="M639">
        <f t="shared" si="77"/>
        <v>2020</v>
      </c>
      <c r="N639" s="6" t="str">
        <f t="shared" si="71"/>
        <v>2/12</v>
      </c>
      <c r="O639" s="25">
        <f t="shared" si="72"/>
        <v>2</v>
      </c>
      <c r="P639">
        <f t="shared" si="73"/>
        <v>12</v>
      </c>
    </row>
    <row r="640" spans="1:16" x14ac:dyDescent="0.3">
      <c r="J640" t="str">
        <f t="shared" si="74"/>
        <v/>
      </c>
      <c r="K640" t="str">
        <f t="shared" si="75"/>
        <v/>
      </c>
      <c r="L640" t="str">
        <f t="shared" si="76"/>
        <v/>
      </c>
      <c r="M640" t="str">
        <f t="shared" si="77"/>
        <v/>
      </c>
      <c r="N640" s="6" t="str">
        <f t="shared" si="71"/>
        <v/>
      </c>
      <c r="O640" s="25" t="str">
        <f t="shared" si="72"/>
        <v/>
      </c>
      <c r="P640" t="e">
        <f t="shared" si="73"/>
        <v>#VALUE!</v>
      </c>
    </row>
    <row r="641" spans="1:16" x14ac:dyDescent="0.3">
      <c r="A641" t="s">
        <v>670</v>
      </c>
      <c r="B641" t="s">
        <v>127</v>
      </c>
      <c r="C641" t="s">
        <v>124</v>
      </c>
      <c r="D641" t="s">
        <v>671</v>
      </c>
      <c r="J641">
        <f t="shared" si="74"/>
        <v>321</v>
      </c>
      <c r="K641">
        <f t="shared" si="75"/>
        <v>56365</v>
      </c>
      <c r="L641">
        <f t="shared" si="76"/>
        <v>9084</v>
      </c>
      <c r="M641">
        <f t="shared" si="77"/>
        <v>2020</v>
      </c>
      <c r="N641" s="6" t="str">
        <f t="shared" si="71"/>
        <v>2/3</v>
      </c>
      <c r="O641" s="25">
        <f t="shared" si="72"/>
        <v>2</v>
      </c>
      <c r="P641">
        <f t="shared" si="73"/>
        <v>3</v>
      </c>
    </row>
    <row r="642" spans="1:16" x14ac:dyDescent="0.3">
      <c r="J642" t="str">
        <f t="shared" si="74"/>
        <v/>
      </c>
      <c r="K642" t="str">
        <f t="shared" si="75"/>
        <v/>
      </c>
      <c r="L642" t="str">
        <f t="shared" si="76"/>
        <v/>
      </c>
      <c r="M642" t="str">
        <f t="shared" si="77"/>
        <v/>
      </c>
      <c r="N642" s="6" t="str">
        <f t="shared" ref="N642:N705" si="78">IFERROR(RIGHT(TRIM(RIGHT(D642,LEN(D642)-SEARCH(": ",D642))),LEN(TRIM(RIGHT(D642,LEN(D642)-SEARCH(": ",D642))))-5),"")</f>
        <v/>
      </c>
      <c r="O642" s="25" t="str">
        <f t="shared" ref="O642:O705" si="79">IFERROR(LEFT(N642,SEARCH("/",N642)-1)*1,"")</f>
        <v/>
      </c>
      <c r="P642" t="e">
        <f t="shared" ref="P642:P705" si="80">IFERROR(RIGHT(D642,2)*1,RIGHT(D642,1)*1)</f>
        <v>#VALUE!</v>
      </c>
    </row>
    <row r="643" spans="1:16" x14ac:dyDescent="0.3">
      <c r="A643" t="s">
        <v>672</v>
      </c>
      <c r="B643" t="s">
        <v>127</v>
      </c>
      <c r="C643" t="s">
        <v>162</v>
      </c>
      <c r="D643" t="s">
        <v>662</v>
      </c>
      <c r="J643">
        <f t="shared" si="74"/>
        <v>322</v>
      </c>
      <c r="K643">
        <f t="shared" si="75"/>
        <v>56365</v>
      </c>
      <c r="L643">
        <f t="shared" si="76"/>
        <v>9096</v>
      </c>
      <c r="M643">
        <f t="shared" si="77"/>
        <v>2020</v>
      </c>
      <c r="N643" s="6" t="str">
        <f t="shared" si="78"/>
        <v>2/7</v>
      </c>
      <c r="O643" s="25">
        <f t="shared" si="79"/>
        <v>2</v>
      </c>
      <c r="P643">
        <f t="shared" si="80"/>
        <v>7</v>
      </c>
    </row>
    <row r="644" spans="1:16" x14ac:dyDescent="0.3">
      <c r="J644" t="str">
        <f t="shared" ref="J644:J707" si="81">IFERROR(RIGHT(A644,LEN(A644)-SEARCH(": ",A644))*1,"")</f>
        <v/>
      </c>
      <c r="K644" t="str">
        <f t="shared" ref="K644:K707" si="82">IFERROR(RIGHT(B644,LEN(B644)-SEARCH(": ",B644))*1,"")</f>
        <v/>
      </c>
      <c r="L644" t="str">
        <f t="shared" ref="L644:L707" si="83">IFERROR(RIGHT(C644,LEN(C644)-SEARCH(": ",C644))*1,"")</f>
        <v/>
      </c>
      <c r="M644" t="str">
        <f t="shared" ref="M644:M707" si="84">IFERROR(LEFT(RIGHT(D644,LEN(D644)-SEARCH(": ",D644)),5)*1,"")</f>
        <v/>
      </c>
      <c r="N644" s="6" t="str">
        <f t="shared" si="78"/>
        <v/>
      </c>
      <c r="O644" s="25" t="str">
        <f t="shared" si="79"/>
        <v/>
      </c>
      <c r="P644" t="e">
        <f t="shared" si="80"/>
        <v>#VALUE!</v>
      </c>
    </row>
    <row r="645" spans="1:16" x14ac:dyDescent="0.3">
      <c r="A645" t="s">
        <v>673</v>
      </c>
      <c r="B645" t="s">
        <v>119</v>
      </c>
      <c r="C645" t="s">
        <v>183</v>
      </c>
      <c r="D645" t="s">
        <v>674</v>
      </c>
      <c r="J645">
        <f t="shared" si="81"/>
        <v>323</v>
      </c>
      <c r="K645">
        <f t="shared" si="82"/>
        <v>27697</v>
      </c>
      <c r="L645">
        <f t="shared" si="83"/>
        <v>2350</v>
      </c>
      <c r="M645">
        <f t="shared" si="84"/>
        <v>2020</v>
      </c>
      <c r="N645" s="6" t="str">
        <f t="shared" si="78"/>
        <v>2/27</v>
      </c>
      <c r="O645" s="25">
        <f t="shared" si="79"/>
        <v>2</v>
      </c>
      <c r="P645">
        <f t="shared" si="80"/>
        <v>27</v>
      </c>
    </row>
    <row r="646" spans="1:16" x14ac:dyDescent="0.3">
      <c r="J646" t="str">
        <f t="shared" si="81"/>
        <v/>
      </c>
      <c r="K646" t="str">
        <f t="shared" si="82"/>
        <v/>
      </c>
      <c r="L646" t="str">
        <f t="shared" si="83"/>
        <v/>
      </c>
      <c r="M646" t="str">
        <f t="shared" si="84"/>
        <v/>
      </c>
      <c r="N646" s="6" t="str">
        <f t="shared" si="78"/>
        <v/>
      </c>
      <c r="O646" s="25" t="str">
        <f t="shared" si="79"/>
        <v/>
      </c>
      <c r="P646" t="e">
        <f t="shared" si="80"/>
        <v>#VALUE!</v>
      </c>
    </row>
    <row r="647" spans="1:16" x14ac:dyDescent="0.3">
      <c r="A647" t="s">
        <v>675</v>
      </c>
      <c r="B647" t="s">
        <v>115</v>
      </c>
      <c r="C647" t="s">
        <v>131</v>
      </c>
      <c r="D647" t="s">
        <v>676</v>
      </c>
      <c r="J647">
        <f t="shared" si="81"/>
        <v>324</v>
      </c>
      <c r="K647">
        <f t="shared" si="82"/>
        <v>62286</v>
      </c>
      <c r="L647">
        <f t="shared" si="83"/>
        <v>504</v>
      </c>
      <c r="M647">
        <f t="shared" si="84"/>
        <v>2020</v>
      </c>
      <c r="N647" s="6" t="str">
        <f t="shared" si="78"/>
        <v>2/5</v>
      </c>
      <c r="O647" s="25">
        <f t="shared" si="79"/>
        <v>2</v>
      </c>
      <c r="P647">
        <f t="shared" si="80"/>
        <v>5</v>
      </c>
    </row>
    <row r="648" spans="1:16" x14ac:dyDescent="0.3">
      <c r="J648" t="str">
        <f t="shared" si="81"/>
        <v/>
      </c>
      <c r="K648" t="str">
        <f t="shared" si="82"/>
        <v/>
      </c>
      <c r="L648" t="str">
        <f t="shared" si="83"/>
        <v/>
      </c>
      <c r="M648" t="str">
        <f t="shared" si="84"/>
        <v/>
      </c>
      <c r="N648" s="6" t="str">
        <f t="shared" si="78"/>
        <v/>
      </c>
      <c r="O648" s="25" t="str">
        <f t="shared" si="79"/>
        <v/>
      </c>
      <c r="P648" t="e">
        <f t="shared" si="80"/>
        <v>#VALUE!</v>
      </c>
    </row>
    <row r="649" spans="1:16" x14ac:dyDescent="0.3">
      <c r="A649" t="s">
        <v>677</v>
      </c>
      <c r="B649" t="s">
        <v>127</v>
      </c>
      <c r="C649" t="s">
        <v>140</v>
      </c>
      <c r="D649" t="s">
        <v>678</v>
      </c>
      <c r="J649">
        <f t="shared" si="81"/>
        <v>325</v>
      </c>
      <c r="K649">
        <f t="shared" si="82"/>
        <v>56365</v>
      </c>
      <c r="L649">
        <f t="shared" si="83"/>
        <v>988</v>
      </c>
      <c r="M649">
        <f t="shared" si="84"/>
        <v>2020</v>
      </c>
      <c r="N649" s="6" t="str">
        <f t="shared" si="78"/>
        <v>3/2</v>
      </c>
      <c r="O649" s="25">
        <f t="shared" si="79"/>
        <v>3</v>
      </c>
      <c r="P649">
        <f t="shared" si="80"/>
        <v>2</v>
      </c>
    </row>
    <row r="650" spans="1:16" x14ac:dyDescent="0.3">
      <c r="J650" t="str">
        <f t="shared" si="81"/>
        <v/>
      </c>
      <c r="K650" t="str">
        <f t="shared" si="82"/>
        <v/>
      </c>
      <c r="L650" t="str">
        <f t="shared" si="83"/>
        <v/>
      </c>
      <c r="M650" t="str">
        <f t="shared" si="84"/>
        <v/>
      </c>
      <c r="N650" s="6" t="str">
        <f t="shared" si="78"/>
        <v/>
      </c>
      <c r="O650" s="25" t="str">
        <f t="shared" si="79"/>
        <v/>
      </c>
      <c r="P650" t="e">
        <f t="shared" si="80"/>
        <v>#VALUE!</v>
      </c>
    </row>
    <row r="651" spans="1:16" x14ac:dyDescent="0.3">
      <c r="A651" t="s">
        <v>679</v>
      </c>
      <c r="B651" t="s">
        <v>115</v>
      </c>
      <c r="C651" t="s">
        <v>183</v>
      </c>
      <c r="D651" t="s">
        <v>680</v>
      </c>
      <c r="J651">
        <f t="shared" si="81"/>
        <v>326</v>
      </c>
      <c r="K651">
        <f t="shared" si="82"/>
        <v>62286</v>
      </c>
      <c r="L651">
        <f t="shared" si="83"/>
        <v>2350</v>
      </c>
      <c r="M651">
        <f t="shared" si="84"/>
        <v>2020</v>
      </c>
      <c r="N651" s="6" t="str">
        <f t="shared" si="78"/>
        <v>3/21</v>
      </c>
      <c r="O651" s="25">
        <f t="shared" si="79"/>
        <v>3</v>
      </c>
      <c r="P651">
        <f t="shared" si="80"/>
        <v>21</v>
      </c>
    </row>
    <row r="652" spans="1:16" x14ac:dyDescent="0.3">
      <c r="J652" t="str">
        <f t="shared" si="81"/>
        <v/>
      </c>
      <c r="K652" t="str">
        <f t="shared" si="82"/>
        <v/>
      </c>
      <c r="L652" t="str">
        <f t="shared" si="83"/>
        <v/>
      </c>
      <c r="M652" t="str">
        <f t="shared" si="84"/>
        <v/>
      </c>
      <c r="N652" s="6" t="str">
        <f t="shared" si="78"/>
        <v/>
      </c>
      <c r="O652" s="25" t="str">
        <f t="shared" si="79"/>
        <v/>
      </c>
      <c r="P652" t="e">
        <f t="shared" si="80"/>
        <v>#VALUE!</v>
      </c>
    </row>
    <row r="653" spans="1:16" x14ac:dyDescent="0.3">
      <c r="A653" t="s">
        <v>681</v>
      </c>
      <c r="B653" t="s">
        <v>139</v>
      </c>
      <c r="C653" t="s">
        <v>128</v>
      </c>
      <c r="D653" t="s">
        <v>682</v>
      </c>
      <c r="J653">
        <f t="shared" si="81"/>
        <v>327</v>
      </c>
      <c r="K653">
        <f t="shared" si="82"/>
        <v>90364</v>
      </c>
      <c r="L653">
        <f t="shared" si="83"/>
        <v>2349</v>
      </c>
      <c r="M653">
        <f t="shared" si="84"/>
        <v>2020</v>
      </c>
      <c r="N653" s="6" t="str">
        <f t="shared" si="78"/>
        <v>3/24</v>
      </c>
      <c r="O653" s="25">
        <f t="shared" si="79"/>
        <v>3</v>
      </c>
      <c r="P653">
        <f t="shared" si="80"/>
        <v>24</v>
      </c>
    </row>
    <row r="654" spans="1:16" x14ac:dyDescent="0.3">
      <c r="J654" t="str">
        <f t="shared" si="81"/>
        <v/>
      </c>
      <c r="K654" t="str">
        <f t="shared" si="82"/>
        <v/>
      </c>
      <c r="L654" t="str">
        <f t="shared" si="83"/>
        <v/>
      </c>
      <c r="M654" t="str">
        <f t="shared" si="84"/>
        <v/>
      </c>
      <c r="N654" s="6" t="str">
        <f t="shared" si="78"/>
        <v/>
      </c>
      <c r="O654" s="25" t="str">
        <f t="shared" si="79"/>
        <v/>
      </c>
      <c r="P654" t="e">
        <f t="shared" si="80"/>
        <v>#VALUE!</v>
      </c>
    </row>
    <row r="655" spans="1:16" x14ac:dyDescent="0.3">
      <c r="A655" t="s">
        <v>683</v>
      </c>
      <c r="B655" t="s">
        <v>115</v>
      </c>
      <c r="C655" t="s">
        <v>120</v>
      </c>
      <c r="D655" t="s">
        <v>684</v>
      </c>
      <c r="J655">
        <f t="shared" si="81"/>
        <v>328</v>
      </c>
      <c r="K655">
        <f t="shared" si="82"/>
        <v>62286</v>
      </c>
      <c r="L655">
        <f t="shared" si="83"/>
        <v>503</v>
      </c>
      <c r="M655">
        <f t="shared" si="84"/>
        <v>2020</v>
      </c>
      <c r="N655" s="6" t="str">
        <f t="shared" si="78"/>
        <v>3/25</v>
      </c>
      <c r="O655" s="25">
        <f t="shared" si="79"/>
        <v>3</v>
      </c>
      <c r="P655">
        <f t="shared" si="80"/>
        <v>25</v>
      </c>
    </row>
    <row r="656" spans="1:16" x14ac:dyDescent="0.3">
      <c r="J656" t="str">
        <f t="shared" si="81"/>
        <v/>
      </c>
      <c r="K656" t="str">
        <f t="shared" si="82"/>
        <v/>
      </c>
      <c r="L656" t="str">
        <f t="shared" si="83"/>
        <v/>
      </c>
      <c r="M656" t="str">
        <f t="shared" si="84"/>
        <v/>
      </c>
      <c r="N656" s="6" t="str">
        <f t="shared" si="78"/>
        <v/>
      </c>
      <c r="O656" s="25" t="str">
        <f t="shared" si="79"/>
        <v/>
      </c>
      <c r="P656" t="e">
        <f t="shared" si="80"/>
        <v>#VALUE!</v>
      </c>
    </row>
    <row r="657" spans="1:16" x14ac:dyDescent="0.3">
      <c r="A657" t="s">
        <v>685</v>
      </c>
      <c r="B657" t="s">
        <v>321</v>
      </c>
      <c r="C657" t="s">
        <v>162</v>
      </c>
      <c r="D657" t="s">
        <v>680</v>
      </c>
      <c r="J657">
        <f t="shared" si="81"/>
        <v>329</v>
      </c>
      <c r="K657">
        <f t="shared" si="82"/>
        <v>61673</v>
      </c>
      <c r="L657">
        <f t="shared" si="83"/>
        <v>9096</v>
      </c>
      <c r="M657">
        <f t="shared" si="84"/>
        <v>2020</v>
      </c>
      <c r="N657" s="6" t="str">
        <f t="shared" si="78"/>
        <v>3/21</v>
      </c>
      <c r="O657" s="25">
        <f t="shared" si="79"/>
        <v>3</v>
      </c>
      <c r="P657">
        <f t="shared" si="80"/>
        <v>21</v>
      </c>
    </row>
    <row r="658" spans="1:16" x14ac:dyDescent="0.3">
      <c r="J658" t="str">
        <f t="shared" si="81"/>
        <v/>
      </c>
      <c r="K658" t="str">
        <f t="shared" si="82"/>
        <v/>
      </c>
      <c r="L658" t="str">
        <f t="shared" si="83"/>
        <v/>
      </c>
      <c r="M658" t="str">
        <f t="shared" si="84"/>
        <v/>
      </c>
      <c r="N658" s="6" t="str">
        <f t="shared" si="78"/>
        <v/>
      </c>
      <c r="O658" s="25" t="str">
        <f t="shared" si="79"/>
        <v/>
      </c>
      <c r="P658" t="e">
        <f t="shared" si="80"/>
        <v>#VALUE!</v>
      </c>
    </row>
    <row r="659" spans="1:16" x14ac:dyDescent="0.3">
      <c r="A659" t="s">
        <v>686</v>
      </c>
      <c r="B659" t="s">
        <v>119</v>
      </c>
      <c r="C659" t="s">
        <v>131</v>
      </c>
      <c r="D659" t="s">
        <v>682</v>
      </c>
      <c r="J659">
        <f t="shared" si="81"/>
        <v>330</v>
      </c>
      <c r="K659">
        <f t="shared" si="82"/>
        <v>27697</v>
      </c>
      <c r="L659">
        <f t="shared" si="83"/>
        <v>504</v>
      </c>
      <c r="M659">
        <f t="shared" si="84"/>
        <v>2020</v>
      </c>
      <c r="N659" s="6" t="str">
        <f t="shared" si="78"/>
        <v>3/24</v>
      </c>
      <c r="O659" s="25">
        <f t="shared" si="79"/>
        <v>3</v>
      </c>
      <c r="P659">
        <f t="shared" si="80"/>
        <v>24</v>
      </c>
    </row>
    <row r="660" spans="1:16" x14ac:dyDescent="0.3">
      <c r="J660" t="str">
        <f t="shared" si="81"/>
        <v/>
      </c>
      <c r="K660" t="str">
        <f t="shared" si="82"/>
        <v/>
      </c>
      <c r="L660" t="str">
        <f t="shared" si="83"/>
        <v/>
      </c>
      <c r="M660" t="str">
        <f t="shared" si="84"/>
        <v/>
      </c>
      <c r="N660" s="6" t="str">
        <f t="shared" si="78"/>
        <v/>
      </c>
      <c r="O660" s="25" t="str">
        <f t="shared" si="79"/>
        <v/>
      </c>
      <c r="P660" t="e">
        <f t="shared" si="80"/>
        <v>#VALUE!</v>
      </c>
    </row>
    <row r="661" spans="1:16" x14ac:dyDescent="0.3">
      <c r="A661" t="s">
        <v>687</v>
      </c>
      <c r="B661" t="s">
        <v>127</v>
      </c>
      <c r="C661" t="s">
        <v>120</v>
      </c>
      <c r="D661" t="s">
        <v>688</v>
      </c>
      <c r="J661">
        <f t="shared" si="81"/>
        <v>331</v>
      </c>
      <c r="K661">
        <f t="shared" si="82"/>
        <v>56365</v>
      </c>
      <c r="L661">
        <f t="shared" si="83"/>
        <v>503</v>
      </c>
      <c r="M661">
        <f t="shared" si="84"/>
        <v>2020</v>
      </c>
      <c r="N661" s="6" t="str">
        <f t="shared" si="78"/>
        <v>3/5</v>
      </c>
      <c r="O661" s="25">
        <f t="shared" si="79"/>
        <v>3</v>
      </c>
      <c r="P661">
        <f t="shared" si="80"/>
        <v>5</v>
      </c>
    </row>
    <row r="662" spans="1:16" x14ac:dyDescent="0.3">
      <c r="J662" t="str">
        <f t="shared" si="81"/>
        <v/>
      </c>
      <c r="K662" t="str">
        <f t="shared" si="82"/>
        <v/>
      </c>
      <c r="L662" t="str">
        <f t="shared" si="83"/>
        <v/>
      </c>
      <c r="M662" t="str">
        <f t="shared" si="84"/>
        <v/>
      </c>
      <c r="N662" s="6" t="str">
        <f t="shared" si="78"/>
        <v/>
      </c>
      <c r="O662" s="25" t="str">
        <f t="shared" si="79"/>
        <v/>
      </c>
      <c r="P662" t="e">
        <f t="shared" si="80"/>
        <v>#VALUE!</v>
      </c>
    </row>
    <row r="663" spans="1:16" x14ac:dyDescent="0.3">
      <c r="A663" t="s">
        <v>689</v>
      </c>
      <c r="B663" t="s">
        <v>115</v>
      </c>
      <c r="C663" t="s">
        <v>162</v>
      </c>
      <c r="D663" t="s">
        <v>690</v>
      </c>
      <c r="J663">
        <f t="shared" si="81"/>
        <v>332</v>
      </c>
      <c r="K663">
        <f t="shared" si="82"/>
        <v>62286</v>
      </c>
      <c r="L663">
        <f t="shared" si="83"/>
        <v>9096</v>
      </c>
      <c r="M663">
        <f t="shared" si="84"/>
        <v>2020</v>
      </c>
      <c r="N663" s="6" t="str">
        <f t="shared" si="78"/>
        <v>3/10</v>
      </c>
      <c r="O663" s="25">
        <f t="shared" si="79"/>
        <v>3</v>
      </c>
      <c r="P663">
        <f t="shared" si="80"/>
        <v>10</v>
      </c>
    </row>
    <row r="664" spans="1:16" x14ac:dyDescent="0.3">
      <c r="J664" t="str">
        <f t="shared" si="81"/>
        <v/>
      </c>
      <c r="K664" t="str">
        <f t="shared" si="82"/>
        <v/>
      </c>
      <c r="L664" t="str">
        <f t="shared" si="83"/>
        <v/>
      </c>
      <c r="M664" t="str">
        <f t="shared" si="84"/>
        <v/>
      </c>
      <c r="N664" s="6" t="str">
        <f t="shared" si="78"/>
        <v/>
      </c>
      <c r="O664" s="25" t="str">
        <f t="shared" si="79"/>
        <v/>
      </c>
      <c r="P664" t="e">
        <f t="shared" si="80"/>
        <v>#VALUE!</v>
      </c>
    </row>
    <row r="665" spans="1:16" x14ac:dyDescent="0.3">
      <c r="A665" t="s">
        <v>691</v>
      </c>
      <c r="B665" t="s">
        <v>321</v>
      </c>
      <c r="C665" t="s">
        <v>124</v>
      </c>
      <c r="D665" t="s">
        <v>692</v>
      </c>
      <c r="J665">
        <f t="shared" si="81"/>
        <v>333</v>
      </c>
      <c r="K665">
        <f t="shared" si="82"/>
        <v>61673</v>
      </c>
      <c r="L665">
        <f t="shared" si="83"/>
        <v>9084</v>
      </c>
      <c r="M665">
        <f t="shared" si="84"/>
        <v>2020</v>
      </c>
      <c r="N665" s="6" t="str">
        <f t="shared" si="78"/>
        <v>3/3</v>
      </c>
      <c r="O665" s="25">
        <f t="shared" si="79"/>
        <v>3</v>
      </c>
      <c r="P665">
        <f t="shared" si="80"/>
        <v>3</v>
      </c>
    </row>
    <row r="666" spans="1:16" x14ac:dyDescent="0.3">
      <c r="J666" t="str">
        <f t="shared" si="81"/>
        <v/>
      </c>
      <c r="K666" t="str">
        <f t="shared" si="82"/>
        <v/>
      </c>
      <c r="L666" t="str">
        <f t="shared" si="83"/>
        <v/>
      </c>
      <c r="M666" t="str">
        <f t="shared" si="84"/>
        <v/>
      </c>
      <c r="N666" s="6" t="str">
        <f t="shared" si="78"/>
        <v/>
      </c>
      <c r="O666" s="25" t="str">
        <f t="shared" si="79"/>
        <v/>
      </c>
      <c r="P666" t="e">
        <f t="shared" si="80"/>
        <v>#VALUE!</v>
      </c>
    </row>
    <row r="667" spans="1:16" x14ac:dyDescent="0.3">
      <c r="A667" t="s">
        <v>693</v>
      </c>
      <c r="B667" t="s">
        <v>171</v>
      </c>
      <c r="C667" t="s">
        <v>128</v>
      </c>
      <c r="D667" t="s">
        <v>694</v>
      </c>
      <c r="J667">
        <f t="shared" si="81"/>
        <v>334</v>
      </c>
      <c r="K667">
        <f t="shared" si="82"/>
        <v>57543</v>
      </c>
      <c r="L667">
        <f t="shared" si="83"/>
        <v>2349</v>
      </c>
      <c r="M667">
        <f t="shared" si="84"/>
        <v>2020</v>
      </c>
      <c r="N667" s="6" t="str">
        <f t="shared" si="78"/>
        <v>3/11</v>
      </c>
      <c r="O667" s="25">
        <f t="shared" si="79"/>
        <v>3</v>
      </c>
      <c r="P667">
        <f t="shared" si="80"/>
        <v>11</v>
      </c>
    </row>
    <row r="668" spans="1:16" x14ac:dyDescent="0.3">
      <c r="J668" t="str">
        <f t="shared" si="81"/>
        <v/>
      </c>
      <c r="K668" t="str">
        <f t="shared" si="82"/>
        <v/>
      </c>
      <c r="L668" t="str">
        <f t="shared" si="83"/>
        <v/>
      </c>
      <c r="M668" t="str">
        <f t="shared" si="84"/>
        <v/>
      </c>
      <c r="N668" s="6" t="str">
        <f t="shared" si="78"/>
        <v/>
      </c>
      <c r="O668" s="25" t="str">
        <f t="shared" si="79"/>
        <v/>
      </c>
      <c r="P668" t="e">
        <f t="shared" si="80"/>
        <v>#VALUE!</v>
      </c>
    </row>
    <row r="669" spans="1:16" x14ac:dyDescent="0.3">
      <c r="A669" t="s">
        <v>695</v>
      </c>
      <c r="B669" t="s">
        <v>136</v>
      </c>
      <c r="C669" t="s">
        <v>140</v>
      </c>
      <c r="D669" t="s">
        <v>696</v>
      </c>
      <c r="J669">
        <f t="shared" si="81"/>
        <v>335</v>
      </c>
      <c r="K669">
        <f t="shared" si="82"/>
        <v>62900</v>
      </c>
      <c r="L669">
        <f t="shared" si="83"/>
        <v>988</v>
      </c>
      <c r="M669">
        <f t="shared" si="84"/>
        <v>2020</v>
      </c>
      <c r="N669" s="6" t="str">
        <f t="shared" si="78"/>
        <v>3/7</v>
      </c>
      <c r="O669" s="25">
        <f t="shared" si="79"/>
        <v>3</v>
      </c>
      <c r="P669">
        <f t="shared" si="80"/>
        <v>7</v>
      </c>
    </row>
    <row r="670" spans="1:16" x14ac:dyDescent="0.3">
      <c r="J670" t="str">
        <f t="shared" si="81"/>
        <v/>
      </c>
      <c r="K670" t="str">
        <f t="shared" si="82"/>
        <v/>
      </c>
      <c r="L670" t="str">
        <f t="shared" si="83"/>
        <v/>
      </c>
      <c r="M670" t="str">
        <f t="shared" si="84"/>
        <v/>
      </c>
      <c r="N670" s="6" t="str">
        <f t="shared" si="78"/>
        <v/>
      </c>
      <c r="O670" s="25" t="str">
        <f t="shared" si="79"/>
        <v/>
      </c>
      <c r="P670" t="e">
        <f t="shared" si="80"/>
        <v>#VALUE!</v>
      </c>
    </row>
    <row r="671" spans="1:16" x14ac:dyDescent="0.3">
      <c r="A671" t="s">
        <v>697</v>
      </c>
      <c r="B671" t="s">
        <v>123</v>
      </c>
      <c r="C671" t="s">
        <v>162</v>
      </c>
      <c r="D671" t="s">
        <v>698</v>
      </c>
      <c r="J671">
        <f t="shared" si="81"/>
        <v>336</v>
      </c>
      <c r="K671">
        <f t="shared" si="82"/>
        <v>12278</v>
      </c>
      <c r="L671">
        <f t="shared" si="83"/>
        <v>9096</v>
      </c>
      <c r="M671">
        <f t="shared" si="84"/>
        <v>2020</v>
      </c>
      <c r="N671" s="6" t="str">
        <f t="shared" si="78"/>
        <v>3/15</v>
      </c>
      <c r="O671" s="25">
        <f t="shared" si="79"/>
        <v>3</v>
      </c>
      <c r="P671">
        <f t="shared" si="80"/>
        <v>15</v>
      </c>
    </row>
    <row r="672" spans="1:16" x14ac:dyDescent="0.3">
      <c r="J672" t="str">
        <f t="shared" si="81"/>
        <v/>
      </c>
      <c r="K672" t="str">
        <f t="shared" si="82"/>
        <v/>
      </c>
      <c r="L672" t="str">
        <f t="shared" si="83"/>
        <v/>
      </c>
      <c r="M672" t="str">
        <f t="shared" si="84"/>
        <v/>
      </c>
      <c r="N672" s="6" t="str">
        <f t="shared" si="78"/>
        <v/>
      </c>
      <c r="O672" s="25" t="str">
        <f t="shared" si="79"/>
        <v/>
      </c>
      <c r="P672" t="e">
        <f t="shared" si="80"/>
        <v>#VALUE!</v>
      </c>
    </row>
    <row r="673" spans="1:16" x14ac:dyDescent="0.3">
      <c r="A673" t="s">
        <v>699</v>
      </c>
      <c r="B673" t="s">
        <v>119</v>
      </c>
      <c r="C673" t="s">
        <v>128</v>
      </c>
      <c r="D673" t="s">
        <v>694</v>
      </c>
      <c r="J673">
        <f t="shared" si="81"/>
        <v>337</v>
      </c>
      <c r="K673">
        <f t="shared" si="82"/>
        <v>27697</v>
      </c>
      <c r="L673">
        <f t="shared" si="83"/>
        <v>2349</v>
      </c>
      <c r="M673">
        <f t="shared" si="84"/>
        <v>2020</v>
      </c>
      <c r="N673" s="6" t="str">
        <f t="shared" si="78"/>
        <v>3/11</v>
      </c>
      <c r="O673" s="25">
        <f t="shared" si="79"/>
        <v>3</v>
      </c>
      <c r="P673">
        <f t="shared" si="80"/>
        <v>11</v>
      </c>
    </row>
    <row r="674" spans="1:16" x14ac:dyDescent="0.3">
      <c r="J674" t="str">
        <f t="shared" si="81"/>
        <v/>
      </c>
      <c r="K674" t="str">
        <f t="shared" si="82"/>
        <v/>
      </c>
      <c r="L674" t="str">
        <f t="shared" si="83"/>
        <v/>
      </c>
      <c r="M674" t="str">
        <f t="shared" si="84"/>
        <v/>
      </c>
      <c r="N674" s="6" t="str">
        <f t="shared" si="78"/>
        <v/>
      </c>
      <c r="O674" s="25" t="str">
        <f t="shared" si="79"/>
        <v/>
      </c>
      <c r="P674" t="e">
        <f t="shared" si="80"/>
        <v>#VALUE!</v>
      </c>
    </row>
    <row r="675" spans="1:16" x14ac:dyDescent="0.3">
      <c r="A675" t="s">
        <v>700</v>
      </c>
      <c r="B675" t="s">
        <v>119</v>
      </c>
      <c r="C675" t="s">
        <v>120</v>
      </c>
      <c r="D675" t="s">
        <v>701</v>
      </c>
      <c r="J675">
        <f t="shared" si="81"/>
        <v>338</v>
      </c>
      <c r="K675">
        <f t="shared" si="82"/>
        <v>27697</v>
      </c>
      <c r="L675">
        <f t="shared" si="83"/>
        <v>503</v>
      </c>
      <c r="M675">
        <f t="shared" si="84"/>
        <v>2020</v>
      </c>
      <c r="N675" s="6" t="str">
        <f t="shared" si="78"/>
        <v>3/1</v>
      </c>
      <c r="O675" s="25">
        <f t="shared" si="79"/>
        <v>3</v>
      </c>
      <c r="P675">
        <f t="shared" si="80"/>
        <v>1</v>
      </c>
    </row>
    <row r="676" spans="1:16" x14ac:dyDescent="0.3">
      <c r="J676" t="str">
        <f t="shared" si="81"/>
        <v/>
      </c>
      <c r="K676" t="str">
        <f t="shared" si="82"/>
        <v/>
      </c>
      <c r="L676" t="str">
        <f t="shared" si="83"/>
        <v/>
      </c>
      <c r="M676" t="str">
        <f t="shared" si="84"/>
        <v/>
      </c>
      <c r="N676" s="6" t="str">
        <f t="shared" si="78"/>
        <v/>
      </c>
      <c r="O676" s="25" t="str">
        <f t="shared" si="79"/>
        <v/>
      </c>
      <c r="P676" t="e">
        <f t="shared" si="80"/>
        <v>#VALUE!</v>
      </c>
    </row>
    <row r="677" spans="1:16" x14ac:dyDescent="0.3">
      <c r="A677" t="s">
        <v>702</v>
      </c>
      <c r="B677" t="s">
        <v>139</v>
      </c>
      <c r="C677" t="s">
        <v>124</v>
      </c>
      <c r="D677" t="s">
        <v>703</v>
      </c>
      <c r="J677">
        <f t="shared" si="81"/>
        <v>339</v>
      </c>
      <c r="K677">
        <f t="shared" si="82"/>
        <v>90364</v>
      </c>
      <c r="L677">
        <f t="shared" si="83"/>
        <v>9084</v>
      </c>
      <c r="M677">
        <f t="shared" si="84"/>
        <v>2020</v>
      </c>
      <c r="N677" s="6" t="str">
        <f t="shared" si="78"/>
        <v>3/9</v>
      </c>
      <c r="O677" s="25">
        <f t="shared" si="79"/>
        <v>3</v>
      </c>
      <c r="P677">
        <f t="shared" si="80"/>
        <v>9</v>
      </c>
    </row>
    <row r="678" spans="1:16" x14ac:dyDescent="0.3">
      <c r="J678" t="str">
        <f t="shared" si="81"/>
        <v/>
      </c>
      <c r="K678" t="str">
        <f t="shared" si="82"/>
        <v/>
      </c>
      <c r="L678" t="str">
        <f t="shared" si="83"/>
        <v/>
      </c>
      <c r="M678" t="str">
        <f t="shared" si="84"/>
        <v/>
      </c>
      <c r="N678" s="6" t="str">
        <f t="shared" si="78"/>
        <v/>
      </c>
      <c r="O678" s="25" t="str">
        <f t="shared" si="79"/>
        <v/>
      </c>
      <c r="P678" t="e">
        <f t="shared" si="80"/>
        <v>#VALUE!</v>
      </c>
    </row>
    <row r="679" spans="1:16" x14ac:dyDescent="0.3">
      <c r="A679" t="s">
        <v>704</v>
      </c>
      <c r="B679" t="s">
        <v>115</v>
      </c>
      <c r="C679" t="s">
        <v>128</v>
      </c>
      <c r="D679" t="s">
        <v>694</v>
      </c>
      <c r="J679">
        <f t="shared" si="81"/>
        <v>340</v>
      </c>
      <c r="K679">
        <f t="shared" si="82"/>
        <v>62286</v>
      </c>
      <c r="L679">
        <f t="shared" si="83"/>
        <v>2349</v>
      </c>
      <c r="M679">
        <f t="shared" si="84"/>
        <v>2020</v>
      </c>
      <c r="N679" s="6" t="str">
        <f t="shared" si="78"/>
        <v>3/11</v>
      </c>
      <c r="O679" s="25">
        <f t="shared" si="79"/>
        <v>3</v>
      </c>
      <c r="P679">
        <f t="shared" si="80"/>
        <v>11</v>
      </c>
    </row>
    <row r="680" spans="1:16" x14ac:dyDescent="0.3">
      <c r="J680" t="str">
        <f t="shared" si="81"/>
        <v/>
      </c>
      <c r="K680" t="str">
        <f t="shared" si="82"/>
        <v/>
      </c>
      <c r="L680" t="str">
        <f t="shared" si="83"/>
        <v/>
      </c>
      <c r="M680" t="str">
        <f t="shared" si="84"/>
        <v/>
      </c>
      <c r="N680" s="6" t="str">
        <f t="shared" si="78"/>
        <v/>
      </c>
      <c r="O680" s="25" t="str">
        <f t="shared" si="79"/>
        <v/>
      </c>
      <c r="P680" t="e">
        <f t="shared" si="80"/>
        <v>#VALUE!</v>
      </c>
    </row>
    <row r="681" spans="1:16" x14ac:dyDescent="0.3">
      <c r="A681" t="s">
        <v>705</v>
      </c>
      <c r="B681" t="s">
        <v>127</v>
      </c>
      <c r="C681" t="s">
        <v>131</v>
      </c>
      <c r="D681" t="s">
        <v>682</v>
      </c>
      <c r="J681">
        <f t="shared" si="81"/>
        <v>341</v>
      </c>
      <c r="K681">
        <f t="shared" si="82"/>
        <v>56365</v>
      </c>
      <c r="L681">
        <f t="shared" si="83"/>
        <v>504</v>
      </c>
      <c r="M681">
        <f t="shared" si="84"/>
        <v>2020</v>
      </c>
      <c r="N681" s="6" t="str">
        <f t="shared" si="78"/>
        <v>3/24</v>
      </c>
      <c r="O681" s="25">
        <f t="shared" si="79"/>
        <v>3</v>
      </c>
      <c r="P681">
        <f t="shared" si="80"/>
        <v>24</v>
      </c>
    </row>
    <row r="682" spans="1:16" x14ac:dyDescent="0.3">
      <c r="J682" t="str">
        <f t="shared" si="81"/>
        <v/>
      </c>
      <c r="K682" t="str">
        <f t="shared" si="82"/>
        <v/>
      </c>
      <c r="L682" t="str">
        <f t="shared" si="83"/>
        <v/>
      </c>
      <c r="M682" t="str">
        <f t="shared" si="84"/>
        <v/>
      </c>
      <c r="N682" s="6" t="str">
        <f t="shared" si="78"/>
        <v/>
      </c>
      <c r="O682" s="25" t="str">
        <f t="shared" si="79"/>
        <v/>
      </c>
      <c r="P682" t="e">
        <f t="shared" si="80"/>
        <v>#VALUE!</v>
      </c>
    </row>
    <row r="683" spans="1:16" x14ac:dyDescent="0.3">
      <c r="A683" t="s">
        <v>706</v>
      </c>
      <c r="B683" t="s">
        <v>127</v>
      </c>
      <c r="C683" t="s">
        <v>124</v>
      </c>
      <c r="D683" t="s">
        <v>707</v>
      </c>
      <c r="J683">
        <f t="shared" si="81"/>
        <v>342</v>
      </c>
      <c r="K683">
        <f t="shared" si="82"/>
        <v>56365</v>
      </c>
      <c r="L683">
        <f t="shared" si="83"/>
        <v>9084</v>
      </c>
      <c r="M683">
        <f t="shared" si="84"/>
        <v>2020</v>
      </c>
      <c r="N683" s="6" t="str">
        <f t="shared" si="78"/>
        <v>3/17</v>
      </c>
      <c r="O683" s="25">
        <f t="shared" si="79"/>
        <v>3</v>
      </c>
      <c r="P683">
        <f t="shared" si="80"/>
        <v>17</v>
      </c>
    </row>
    <row r="684" spans="1:16" x14ac:dyDescent="0.3">
      <c r="J684" t="str">
        <f t="shared" si="81"/>
        <v/>
      </c>
      <c r="K684" t="str">
        <f t="shared" si="82"/>
        <v/>
      </c>
      <c r="L684" t="str">
        <f t="shared" si="83"/>
        <v/>
      </c>
      <c r="M684" t="str">
        <f t="shared" si="84"/>
        <v/>
      </c>
      <c r="N684" s="6" t="str">
        <f t="shared" si="78"/>
        <v/>
      </c>
      <c r="O684" s="25" t="str">
        <f t="shared" si="79"/>
        <v/>
      </c>
      <c r="P684" t="e">
        <f t="shared" si="80"/>
        <v>#VALUE!</v>
      </c>
    </row>
    <row r="685" spans="1:16" x14ac:dyDescent="0.3">
      <c r="A685" t="s">
        <v>708</v>
      </c>
      <c r="B685" t="s">
        <v>127</v>
      </c>
      <c r="C685" t="s">
        <v>128</v>
      </c>
      <c r="D685" t="s">
        <v>709</v>
      </c>
      <c r="J685">
        <f t="shared" si="81"/>
        <v>343</v>
      </c>
      <c r="K685">
        <f t="shared" si="82"/>
        <v>56365</v>
      </c>
      <c r="L685">
        <f t="shared" si="83"/>
        <v>2349</v>
      </c>
      <c r="M685">
        <f t="shared" si="84"/>
        <v>2020</v>
      </c>
      <c r="N685" s="6" t="str">
        <f t="shared" si="78"/>
        <v>3/26</v>
      </c>
      <c r="O685" s="25">
        <f t="shared" si="79"/>
        <v>3</v>
      </c>
      <c r="P685">
        <f t="shared" si="80"/>
        <v>26</v>
      </c>
    </row>
    <row r="686" spans="1:16" x14ac:dyDescent="0.3">
      <c r="J686" t="str">
        <f t="shared" si="81"/>
        <v/>
      </c>
      <c r="K686" t="str">
        <f t="shared" si="82"/>
        <v/>
      </c>
      <c r="L686" t="str">
        <f t="shared" si="83"/>
        <v/>
      </c>
      <c r="M686" t="str">
        <f t="shared" si="84"/>
        <v/>
      </c>
      <c r="N686" s="6" t="str">
        <f t="shared" si="78"/>
        <v/>
      </c>
      <c r="O686" s="25" t="str">
        <f t="shared" si="79"/>
        <v/>
      </c>
      <c r="P686" t="e">
        <f t="shared" si="80"/>
        <v>#VALUE!</v>
      </c>
    </row>
    <row r="687" spans="1:16" x14ac:dyDescent="0.3">
      <c r="A687" t="s">
        <v>710</v>
      </c>
      <c r="B687" t="s">
        <v>139</v>
      </c>
      <c r="C687" t="s">
        <v>140</v>
      </c>
      <c r="D687" t="s">
        <v>682</v>
      </c>
      <c r="J687">
        <f t="shared" si="81"/>
        <v>344</v>
      </c>
      <c r="K687">
        <f t="shared" si="82"/>
        <v>90364</v>
      </c>
      <c r="L687">
        <f t="shared" si="83"/>
        <v>988</v>
      </c>
      <c r="M687">
        <f t="shared" si="84"/>
        <v>2020</v>
      </c>
      <c r="N687" s="6" t="str">
        <f t="shared" si="78"/>
        <v>3/24</v>
      </c>
      <c r="O687" s="25">
        <f t="shared" si="79"/>
        <v>3</v>
      </c>
      <c r="P687">
        <f t="shared" si="80"/>
        <v>24</v>
      </c>
    </row>
    <row r="688" spans="1:16" x14ac:dyDescent="0.3">
      <c r="J688" t="str">
        <f t="shared" si="81"/>
        <v/>
      </c>
      <c r="K688" t="str">
        <f t="shared" si="82"/>
        <v/>
      </c>
      <c r="L688" t="str">
        <f t="shared" si="83"/>
        <v/>
      </c>
      <c r="M688" t="str">
        <f t="shared" si="84"/>
        <v/>
      </c>
      <c r="N688" s="6" t="str">
        <f t="shared" si="78"/>
        <v/>
      </c>
      <c r="O688" s="25" t="str">
        <f t="shared" si="79"/>
        <v/>
      </c>
      <c r="P688" t="e">
        <f t="shared" si="80"/>
        <v>#VALUE!</v>
      </c>
    </row>
    <row r="689" spans="1:16" x14ac:dyDescent="0.3">
      <c r="A689" t="s">
        <v>711</v>
      </c>
      <c r="B689" t="s">
        <v>115</v>
      </c>
      <c r="C689" t="s">
        <v>131</v>
      </c>
      <c r="D689" t="s">
        <v>712</v>
      </c>
      <c r="J689">
        <f t="shared" si="81"/>
        <v>345</v>
      </c>
      <c r="K689">
        <f t="shared" si="82"/>
        <v>62286</v>
      </c>
      <c r="L689">
        <f t="shared" si="83"/>
        <v>504</v>
      </c>
      <c r="M689">
        <f t="shared" si="84"/>
        <v>2020</v>
      </c>
      <c r="N689" s="6" t="str">
        <f t="shared" si="78"/>
        <v>3/20</v>
      </c>
      <c r="O689" s="25">
        <f t="shared" si="79"/>
        <v>3</v>
      </c>
      <c r="P689">
        <f t="shared" si="80"/>
        <v>20</v>
      </c>
    </row>
    <row r="690" spans="1:16" x14ac:dyDescent="0.3">
      <c r="J690" t="str">
        <f t="shared" si="81"/>
        <v/>
      </c>
      <c r="K690" t="str">
        <f t="shared" si="82"/>
        <v/>
      </c>
      <c r="L690" t="str">
        <f t="shared" si="83"/>
        <v/>
      </c>
      <c r="M690" t="str">
        <f t="shared" si="84"/>
        <v/>
      </c>
      <c r="N690" s="6" t="str">
        <f t="shared" si="78"/>
        <v/>
      </c>
      <c r="O690" s="25" t="str">
        <f t="shared" si="79"/>
        <v/>
      </c>
      <c r="P690" t="e">
        <f t="shared" si="80"/>
        <v>#VALUE!</v>
      </c>
    </row>
    <row r="691" spans="1:16" x14ac:dyDescent="0.3">
      <c r="A691" t="s">
        <v>713</v>
      </c>
      <c r="B691" t="s">
        <v>119</v>
      </c>
      <c r="C691" t="s">
        <v>183</v>
      </c>
      <c r="D691" t="s">
        <v>714</v>
      </c>
      <c r="J691">
        <f t="shared" si="81"/>
        <v>346</v>
      </c>
      <c r="K691">
        <f t="shared" si="82"/>
        <v>27697</v>
      </c>
      <c r="L691">
        <f t="shared" si="83"/>
        <v>2350</v>
      </c>
      <c r="M691">
        <f t="shared" si="84"/>
        <v>2020</v>
      </c>
      <c r="N691" s="6" t="str">
        <f t="shared" si="78"/>
        <v>3/12</v>
      </c>
      <c r="O691" s="25">
        <f t="shared" si="79"/>
        <v>3</v>
      </c>
      <c r="P691">
        <f t="shared" si="80"/>
        <v>12</v>
      </c>
    </row>
    <row r="692" spans="1:16" x14ac:dyDescent="0.3">
      <c r="J692" t="str">
        <f t="shared" si="81"/>
        <v/>
      </c>
      <c r="K692" t="str">
        <f t="shared" si="82"/>
        <v/>
      </c>
      <c r="L692" t="str">
        <f t="shared" si="83"/>
        <v/>
      </c>
      <c r="M692" t="str">
        <f t="shared" si="84"/>
        <v/>
      </c>
      <c r="N692" s="6" t="str">
        <f t="shared" si="78"/>
        <v/>
      </c>
      <c r="O692" s="25" t="str">
        <f t="shared" si="79"/>
        <v/>
      </c>
      <c r="P692" t="e">
        <f t="shared" si="80"/>
        <v>#VALUE!</v>
      </c>
    </row>
    <row r="693" spans="1:16" x14ac:dyDescent="0.3">
      <c r="A693" t="s">
        <v>715</v>
      </c>
      <c r="B693" t="s">
        <v>123</v>
      </c>
      <c r="C693" t="s">
        <v>124</v>
      </c>
      <c r="D693" t="s">
        <v>684</v>
      </c>
      <c r="J693">
        <f t="shared" si="81"/>
        <v>347</v>
      </c>
      <c r="K693">
        <f t="shared" si="82"/>
        <v>12278</v>
      </c>
      <c r="L693">
        <f t="shared" si="83"/>
        <v>9084</v>
      </c>
      <c r="M693">
        <f t="shared" si="84"/>
        <v>2020</v>
      </c>
      <c r="N693" s="6" t="str">
        <f t="shared" si="78"/>
        <v>3/25</v>
      </c>
      <c r="O693" s="25">
        <f t="shared" si="79"/>
        <v>3</v>
      </c>
      <c r="P693">
        <f t="shared" si="80"/>
        <v>25</v>
      </c>
    </row>
    <row r="694" spans="1:16" x14ac:dyDescent="0.3">
      <c r="J694" t="str">
        <f t="shared" si="81"/>
        <v/>
      </c>
      <c r="K694" t="str">
        <f t="shared" si="82"/>
        <v/>
      </c>
      <c r="L694" t="str">
        <f t="shared" si="83"/>
        <v/>
      </c>
      <c r="M694" t="str">
        <f t="shared" si="84"/>
        <v/>
      </c>
      <c r="N694" s="6" t="str">
        <f t="shared" si="78"/>
        <v/>
      </c>
      <c r="O694" s="25" t="str">
        <f t="shared" si="79"/>
        <v/>
      </c>
      <c r="P694" t="e">
        <f t="shared" si="80"/>
        <v>#VALUE!</v>
      </c>
    </row>
    <row r="695" spans="1:16" x14ac:dyDescent="0.3">
      <c r="A695" t="s">
        <v>716</v>
      </c>
      <c r="B695" t="s">
        <v>127</v>
      </c>
      <c r="C695" t="s">
        <v>148</v>
      </c>
      <c r="D695" t="s">
        <v>717</v>
      </c>
      <c r="J695">
        <f t="shared" si="81"/>
        <v>348</v>
      </c>
      <c r="K695">
        <f t="shared" si="82"/>
        <v>56365</v>
      </c>
      <c r="L695">
        <f t="shared" si="83"/>
        <v>1164</v>
      </c>
      <c r="M695">
        <f t="shared" si="84"/>
        <v>2020</v>
      </c>
      <c r="N695" s="6" t="str">
        <f t="shared" si="78"/>
        <v>3/4</v>
      </c>
      <c r="O695" s="25">
        <f t="shared" si="79"/>
        <v>3</v>
      </c>
      <c r="P695">
        <f t="shared" si="80"/>
        <v>4</v>
      </c>
    </row>
    <row r="696" spans="1:16" x14ac:dyDescent="0.3">
      <c r="J696" t="str">
        <f t="shared" si="81"/>
        <v/>
      </c>
      <c r="K696" t="str">
        <f t="shared" si="82"/>
        <v/>
      </c>
      <c r="L696" t="str">
        <f t="shared" si="83"/>
        <v/>
      </c>
      <c r="M696" t="str">
        <f t="shared" si="84"/>
        <v/>
      </c>
      <c r="N696" s="6" t="str">
        <f t="shared" si="78"/>
        <v/>
      </c>
      <c r="O696" s="25" t="str">
        <f t="shared" si="79"/>
        <v/>
      </c>
      <c r="P696" t="e">
        <f t="shared" si="80"/>
        <v>#VALUE!</v>
      </c>
    </row>
    <row r="697" spans="1:16" x14ac:dyDescent="0.3">
      <c r="A697" t="s">
        <v>718</v>
      </c>
      <c r="B697" t="s">
        <v>115</v>
      </c>
      <c r="C697" t="s">
        <v>148</v>
      </c>
      <c r="D697" t="s">
        <v>719</v>
      </c>
      <c r="J697">
        <f t="shared" si="81"/>
        <v>349</v>
      </c>
      <c r="K697">
        <f t="shared" si="82"/>
        <v>62286</v>
      </c>
      <c r="L697">
        <f t="shared" si="83"/>
        <v>1164</v>
      </c>
      <c r="M697">
        <f t="shared" si="84"/>
        <v>2020</v>
      </c>
      <c r="N697" s="6" t="str">
        <f t="shared" si="78"/>
        <v>3/13</v>
      </c>
      <c r="O697" s="25">
        <f t="shared" si="79"/>
        <v>3</v>
      </c>
      <c r="P697">
        <f t="shared" si="80"/>
        <v>13</v>
      </c>
    </row>
    <row r="698" spans="1:16" x14ac:dyDescent="0.3">
      <c r="J698" t="str">
        <f t="shared" si="81"/>
        <v/>
      </c>
      <c r="K698" t="str">
        <f t="shared" si="82"/>
        <v/>
      </c>
      <c r="L698" t="str">
        <f t="shared" si="83"/>
        <v/>
      </c>
      <c r="M698" t="str">
        <f t="shared" si="84"/>
        <v/>
      </c>
      <c r="N698" s="6" t="str">
        <f t="shared" si="78"/>
        <v/>
      </c>
      <c r="O698" s="25" t="str">
        <f t="shared" si="79"/>
        <v/>
      </c>
      <c r="P698" t="e">
        <f t="shared" si="80"/>
        <v>#VALUE!</v>
      </c>
    </row>
    <row r="699" spans="1:16" x14ac:dyDescent="0.3">
      <c r="A699" t="s">
        <v>720</v>
      </c>
      <c r="B699" t="s">
        <v>115</v>
      </c>
      <c r="C699" t="s">
        <v>124</v>
      </c>
      <c r="D699" t="s">
        <v>721</v>
      </c>
      <c r="J699">
        <f t="shared" si="81"/>
        <v>350</v>
      </c>
      <c r="K699">
        <f t="shared" si="82"/>
        <v>62286</v>
      </c>
      <c r="L699">
        <f t="shared" si="83"/>
        <v>9084</v>
      </c>
      <c r="M699">
        <f t="shared" si="84"/>
        <v>2020</v>
      </c>
      <c r="N699" s="6" t="str">
        <f t="shared" si="78"/>
        <v>3/28</v>
      </c>
      <c r="O699" s="25">
        <f t="shared" si="79"/>
        <v>3</v>
      </c>
      <c r="P699">
        <f t="shared" si="80"/>
        <v>28</v>
      </c>
    </row>
    <row r="700" spans="1:16" x14ac:dyDescent="0.3">
      <c r="J700" t="str">
        <f t="shared" si="81"/>
        <v/>
      </c>
      <c r="K700" t="str">
        <f t="shared" si="82"/>
        <v/>
      </c>
      <c r="L700" t="str">
        <f t="shared" si="83"/>
        <v/>
      </c>
      <c r="M700" t="str">
        <f t="shared" si="84"/>
        <v/>
      </c>
      <c r="N700" s="6" t="str">
        <f t="shared" si="78"/>
        <v/>
      </c>
      <c r="O700" s="25" t="str">
        <f t="shared" si="79"/>
        <v/>
      </c>
      <c r="P700" t="e">
        <f t="shared" si="80"/>
        <v>#VALUE!</v>
      </c>
    </row>
    <row r="701" spans="1:16" x14ac:dyDescent="0.3">
      <c r="A701" t="s">
        <v>722</v>
      </c>
      <c r="B701" t="s">
        <v>127</v>
      </c>
      <c r="C701" t="s">
        <v>162</v>
      </c>
      <c r="D701" t="s">
        <v>723</v>
      </c>
      <c r="J701">
        <f t="shared" si="81"/>
        <v>351</v>
      </c>
      <c r="K701">
        <f t="shared" si="82"/>
        <v>56365</v>
      </c>
      <c r="L701">
        <f t="shared" si="83"/>
        <v>9096</v>
      </c>
      <c r="M701">
        <f t="shared" si="84"/>
        <v>2020</v>
      </c>
      <c r="N701" s="6" t="str">
        <f t="shared" si="78"/>
        <v>3/16</v>
      </c>
      <c r="O701" s="25">
        <f t="shared" si="79"/>
        <v>3</v>
      </c>
      <c r="P701">
        <f t="shared" si="80"/>
        <v>16</v>
      </c>
    </row>
    <row r="702" spans="1:16" x14ac:dyDescent="0.3">
      <c r="J702" t="str">
        <f t="shared" si="81"/>
        <v/>
      </c>
      <c r="K702" t="str">
        <f t="shared" si="82"/>
        <v/>
      </c>
      <c r="L702" t="str">
        <f t="shared" si="83"/>
        <v/>
      </c>
      <c r="M702" t="str">
        <f t="shared" si="84"/>
        <v/>
      </c>
      <c r="N702" s="6" t="str">
        <f t="shared" si="78"/>
        <v/>
      </c>
      <c r="O702" s="25" t="str">
        <f t="shared" si="79"/>
        <v/>
      </c>
      <c r="P702" t="e">
        <f t="shared" si="80"/>
        <v>#VALUE!</v>
      </c>
    </row>
    <row r="703" spans="1:16" x14ac:dyDescent="0.3">
      <c r="A703" t="s">
        <v>724</v>
      </c>
      <c r="B703" t="s">
        <v>321</v>
      </c>
      <c r="C703" t="s">
        <v>116</v>
      </c>
      <c r="D703" t="s">
        <v>725</v>
      </c>
      <c r="J703">
        <f t="shared" si="81"/>
        <v>352</v>
      </c>
      <c r="K703">
        <f t="shared" si="82"/>
        <v>61673</v>
      </c>
      <c r="L703">
        <f t="shared" si="83"/>
        <v>9087</v>
      </c>
      <c r="M703">
        <f t="shared" si="84"/>
        <v>2020</v>
      </c>
      <c r="N703" s="6" t="str">
        <f t="shared" si="78"/>
        <v>4/1</v>
      </c>
      <c r="O703" s="25">
        <f t="shared" si="79"/>
        <v>4</v>
      </c>
      <c r="P703">
        <f t="shared" si="80"/>
        <v>1</v>
      </c>
    </row>
    <row r="704" spans="1:16" x14ac:dyDescent="0.3">
      <c r="J704" t="str">
        <f t="shared" si="81"/>
        <v/>
      </c>
      <c r="K704" t="str">
        <f t="shared" si="82"/>
        <v/>
      </c>
      <c r="L704" t="str">
        <f t="shared" si="83"/>
        <v/>
      </c>
      <c r="M704" t="str">
        <f t="shared" si="84"/>
        <v/>
      </c>
      <c r="N704" s="6" t="str">
        <f t="shared" si="78"/>
        <v/>
      </c>
      <c r="O704" s="25" t="str">
        <f t="shared" si="79"/>
        <v/>
      </c>
      <c r="P704" t="e">
        <f t="shared" si="80"/>
        <v>#VALUE!</v>
      </c>
    </row>
    <row r="705" spans="1:16" x14ac:dyDescent="0.3">
      <c r="A705" t="s">
        <v>726</v>
      </c>
      <c r="B705" t="s">
        <v>321</v>
      </c>
      <c r="C705" t="s">
        <v>124</v>
      </c>
      <c r="D705" t="s">
        <v>727</v>
      </c>
      <c r="J705">
        <f t="shared" si="81"/>
        <v>353</v>
      </c>
      <c r="K705">
        <f t="shared" si="82"/>
        <v>61673</v>
      </c>
      <c r="L705">
        <f t="shared" si="83"/>
        <v>9084</v>
      </c>
      <c r="M705">
        <f t="shared" si="84"/>
        <v>2020</v>
      </c>
      <c r="N705" s="6" t="str">
        <f t="shared" si="78"/>
        <v>4/13</v>
      </c>
      <c r="O705" s="25">
        <f t="shared" si="79"/>
        <v>4</v>
      </c>
      <c r="P705">
        <f t="shared" si="80"/>
        <v>13</v>
      </c>
    </row>
    <row r="706" spans="1:16" x14ac:dyDescent="0.3">
      <c r="J706" t="str">
        <f t="shared" si="81"/>
        <v/>
      </c>
      <c r="K706" t="str">
        <f t="shared" si="82"/>
        <v/>
      </c>
      <c r="L706" t="str">
        <f t="shared" si="83"/>
        <v/>
      </c>
      <c r="M706" t="str">
        <f t="shared" si="84"/>
        <v/>
      </c>
      <c r="N706" s="6" t="str">
        <f t="shared" ref="N706:N769" si="85">IFERROR(RIGHT(TRIM(RIGHT(D706,LEN(D706)-SEARCH(": ",D706))),LEN(TRIM(RIGHT(D706,LEN(D706)-SEARCH(": ",D706))))-5),"")</f>
        <v/>
      </c>
      <c r="O706" s="25" t="str">
        <f t="shared" ref="O706:O769" si="86">IFERROR(LEFT(N706,SEARCH("/",N706)-1)*1,"")</f>
        <v/>
      </c>
      <c r="P706" t="e">
        <f t="shared" ref="P706:P769" si="87">IFERROR(RIGHT(D706,2)*1,RIGHT(D706,1)*1)</f>
        <v>#VALUE!</v>
      </c>
    </row>
    <row r="707" spans="1:16" x14ac:dyDescent="0.3">
      <c r="A707" t="s">
        <v>728</v>
      </c>
      <c r="B707" t="s">
        <v>127</v>
      </c>
      <c r="C707" t="s">
        <v>120</v>
      </c>
      <c r="D707" t="s">
        <v>729</v>
      </c>
      <c r="J707">
        <f t="shared" si="81"/>
        <v>354</v>
      </c>
      <c r="K707">
        <f t="shared" si="82"/>
        <v>56365</v>
      </c>
      <c r="L707">
        <f t="shared" si="83"/>
        <v>503</v>
      </c>
      <c r="M707">
        <f t="shared" si="84"/>
        <v>2020</v>
      </c>
      <c r="N707" s="6" t="str">
        <f t="shared" si="85"/>
        <v>4/18</v>
      </c>
      <c r="O707" s="25">
        <f t="shared" si="86"/>
        <v>4</v>
      </c>
      <c r="P707">
        <f t="shared" si="87"/>
        <v>18</v>
      </c>
    </row>
    <row r="708" spans="1:16" x14ac:dyDescent="0.3">
      <c r="J708" t="str">
        <f t="shared" ref="J708:J771" si="88">IFERROR(RIGHT(A708,LEN(A708)-SEARCH(": ",A708))*1,"")</f>
        <v/>
      </c>
      <c r="K708" t="str">
        <f t="shared" ref="K708:K771" si="89">IFERROR(RIGHT(B708,LEN(B708)-SEARCH(": ",B708))*1,"")</f>
        <v/>
      </c>
      <c r="L708" t="str">
        <f t="shared" ref="L708:L771" si="90">IFERROR(RIGHT(C708,LEN(C708)-SEARCH(": ",C708))*1,"")</f>
        <v/>
      </c>
      <c r="M708" t="str">
        <f t="shared" ref="M708:M771" si="91">IFERROR(LEFT(RIGHT(D708,LEN(D708)-SEARCH(": ",D708)),5)*1,"")</f>
        <v/>
      </c>
      <c r="N708" s="6" t="str">
        <f t="shared" si="85"/>
        <v/>
      </c>
      <c r="O708" s="25" t="str">
        <f t="shared" si="86"/>
        <v/>
      </c>
      <c r="P708" t="e">
        <f t="shared" si="87"/>
        <v>#VALUE!</v>
      </c>
    </row>
    <row r="709" spans="1:16" x14ac:dyDescent="0.3">
      <c r="A709" t="s">
        <v>730</v>
      </c>
      <c r="B709" t="s">
        <v>115</v>
      </c>
      <c r="C709" t="s">
        <v>183</v>
      </c>
      <c r="D709" t="s">
        <v>731</v>
      </c>
      <c r="J709">
        <f t="shared" si="88"/>
        <v>355</v>
      </c>
      <c r="K709">
        <f t="shared" si="89"/>
        <v>62286</v>
      </c>
      <c r="L709">
        <f t="shared" si="90"/>
        <v>2350</v>
      </c>
      <c r="M709">
        <f t="shared" si="91"/>
        <v>2020</v>
      </c>
      <c r="N709" s="6" t="str">
        <f t="shared" si="85"/>
        <v>4/10</v>
      </c>
      <c r="O709" s="25">
        <f t="shared" si="86"/>
        <v>4</v>
      </c>
      <c r="P709">
        <f t="shared" si="87"/>
        <v>10</v>
      </c>
    </row>
    <row r="710" spans="1:16" x14ac:dyDescent="0.3">
      <c r="J710" t="str">
        <f t="shared" si="88"/>
        <v/>
      </c>
      <c r="K710" t="str">
        <f t="shared" si="89"/>
        <v/>
      </c>
      <c r="L710" t="str">
        <f t="shared" si="90"/>
        <v/>
      </c>
      <c r="M710" t="str">
        <f t="shared" si="91"/>
        <v/>
      </c>
      <c r="N710" s="6" t="str">
        <f t="shared" si="85"/>
        <v/>
      </c>
      <c r="O710" s="25" t="str">
        <f t="shared" si="86"/>
        <v/>
      </c>
      <c r="P710" t="e">
        <f t="shared" si="87"/>
        <v>#VALUE!</v>
      </c>
    </row>
    <row r="711" spans="1:16" x14ac:dyDescent="0.3">
      <c r="A711" t="s">
        <v>732</v>
      </c>
      <c r="B711" t="s">
        <v>139</v>
      </c>
      <c r="C711" t="s">
        <v>120</v>
      </c>
      <c r="D711" t="s">
        <v>733</v>
      </c>
      <c r="J711">
        <f t="shared" si="88"/>
        <v>356</v>
      </c>
      <c r="K711">
        <f t="shared" si="89"/>
        <v>90364</v>
      </c>
      <c r="L711">
        <f t="shared" si="90"/>
        <v>503</v>
      </c>
      <c r="M711">
        <f t="shared" si="91"/>
        <v>2020</v>
      </c>
      <c r="N711" s="6" t="str">
        <f t="shared" si="85"/>
        <v>4/5</v>
      </c>
      <c r="O711" s="25">
        <f t="shared" si="86"/>
        <v>4</v>
      </c>
      <c r="P711">
        <f t="shared" si="87"/>
        <v>5</v>
      </c>
    </row>
    <row r="712" spans="1:16" x14ac:dyDescent="0.3">
      <c r="J712" t="str">
        <f t="shared" si="88"/>
        <v/>
      </c>
      <c r="K712" t="str">
        <f t="shared" si="89"/>
        <v/>
      </c>
      <c r="L712" t="str">
        <f t="shared" si="90"/>
        <v/>
      </c>
      <c r="M712" t="str">
        <f t="shared" si="91"/>
        <v/>
      </c>
      <c r="N712" s="6" t="str">
        <f t="shared" si="85"/>
        <v/>
      </c>
      <c r="O712" s="25" t="str">
        <f t="shared" si="86"/>
        <v/>
      </c>
      <c r="P712" t="e">
        <f t="shared" si="87"/>
        <v>#VALUE!</v>
      </c>
    </row>
    <row r="713" spans="1:16" x14ac:dyDescent="0.3">
      <c r="A713" t="s">
        <v>734</v>
      </c>
      <c r="B713" t="s">
        <v>115</v>
      </c>
      <c r="C713" t="s">
        <v>131</v>
      </c>
      <c r="D713" t="s">
        <v>735</v>
      </c>
      <c r="J713">
        <f t="shared" si="88"/>
        <v>357</v>
      </c>
      <c r="K713">
        <f t="shared" si="89"/>
        <v>62286</v>
      </c>
      <c r="L713">
        <f t="shared" si="90"/>
        <v>504</v>
      </c>
      <c r="M713">
        <f t="shared" si="91"/>
        <v>2020</v>
      </c>
      <c r="N713" s="6" t="str">
        <f t="shared" si="85"/>
        <v>4/26</v>
      </c>
      <c r="O713" s="25">
        <f t="shared" si="86"/>
        <v>4</v>
      </c>
      <c r="P713">
        <f t="shared" si="87"/>
        <v>26</v>
      </c>
    </row>
    <row r="714" spans="1:16" x14ac:dyDescent="0.3">
      <c r="J714" t="str">
        <f t="shared" si="88"/>
        <v/>
      </c>
      <c r="K714" t="str">
        <f t="shared" si="89"/>
        <v/>
      </c>
      <c r="L714" t="str">
        <f t="shared" si="90"/>
        <v/>
      </c>
      <c r="M714" t="str">
        <f t="shared" si="91"/>
        <v/>
      </c>
      <c r="N714" s="6" t="str">
        <f t="shared" si="85"/>
        <v/>
      </c>
      <c r="O714" s="25" t="str">
        <f t="shared" si="86"/>
        <v/>
      </c>
      <c r="P714" t="e">
        <f t="shared" si="87"/>
        <v>#VALUE!</v>
      </c>
    </row>
    <row r="715" spans="1:16" x14ac:dyDescent="0.3">
      <c r="A715" t="s">
        <v>736</v>
      </c>
      <c r="B715" t="s">
        <v>127</v>
      </c>
      <c r="C715" t="s">
        <v>116</v>
      </c>
      <c r="D715" t="s">
        <v>737</v>
      </c>
      <c r="J715">
        <f t="shared" si="88"/>
        <v>358</v>
      </c>
      <c r="K715">
        <f t="shared" si="89"/>
        <v>56365</v>
      </c>
      <c r="L715">
        <f t="shared" si="90"/>
        <v>9087</v>
      </c>
      <c r="M715">
        <f t="shared" si="91"/>
        <v>2020</v>
      </c>
      <c r="N715" s="6" t="str">
        <f t="shared" si="85"/>
        <v>4/2</v>
      </c>
      <c r="O715" s="25">
        <f t="shared" si="86"/>
        <v>4</v>
      </c>
      <c r="P715">
        <f t="shared" si="87"/>
        <v>2</v>
      </c>
    </row>
    <row r="716" spans="1:16" x14ac:dyDescent="0.3">
      <c r="J716" t="str">
        <f t="shared" si="88"/>
        <v/>
      </c>
      <c r="K716" t="str">
        <f t="shared" si="89"/>
        <v/>
      </c>
      <c r="L716" t="str">
        <f t="shared" si="90"/>
        <v/>
      </c>
      <c r="M716" t="str">
        <f t="shared" si="91"/>
        <v/>
      </c>
      <c r="N716" s="6" t="str">
        <f t="shared" si="85"/>
        <v/>
      </c>
      <c r="O716" s="25" t="str">
        <f t="shared" si="86"/>
        <v/>
      </c>
      <c r="P716" t="e">
        <f t="shared" si="87"/>
        <v>#VALUE!</v>
      </c>
    </row>
    <row r="717" spans="1:16" x14ac:dyDescent="0.3">
      <c r="A717" t="s">
        <v>738</v>
      </c>
      <c r="B717" t="s">
        <v>127</v>
      </c>
      <c r="C717" t="s">
        <v>124</v>
      </c>
      <c r="D717" t="s">
        <v>739</v>
      </c>
      <c r="J717">
        <f t="shared" si="88"/>
        <v>359</v>
      </c>
      <c r="K717">
        <f t="shared" si="89"/>
        <v>56365</v>
      </c>
      <c r="L717">
        <f t="shared" si="90"/>
        <v>9084</v>
      </c>
      <c r="M717">
        <f t="shared" si="91"/>
        <v>2020</v>
      </c>
      <c r="N717" s="6" t="str">
        <f t="shared" si="85"/>
        <v>4/15</v>
      </c>
      <c r="O717" s="25">
        <f t="shared" si="86"/>
        <v>4</v>
      </c>
      <c r="P717">
        <f t="shared" si="87"/>
        <v>15</v>
      </c>
    </row>
    <row r="718" spans="1:16" x14ac:dyDescent="0.3">
      <c r="J718" t="str">
        <f t="shared" si="88"/>
        <v/>
      </c>
      <c r="K718" t="str">
        <f t="shared" si="89"/>
        <v/>
      </c>
      <c r="L718" t="str">
        <f t="shared" si="90"/>
        <v/>
      </c>
      <c r="M718" t="str">
        <f t="shared" si="91"/>
        <v/>
      </c>
      <c r="N718" s="6" t="str">
        <f t="shared" si="85"/>
        <v/>
      </c>
      <c r="O718" s="25" t="str">
        <f t="shared" si="86"/>
        <v/>
      </c>
      <c r="P718" t="e">
        <f t="shared" si="87"/>
        <v>#VALUE!</v>
      </c>
    </row>
    <row r="719" spans="1:16" x14ac:dyDescent="0.3">
      <c r="A719" t="s">
        <v>740</v>
      </c>
      <c r="B719" t="s">
        <v>321</v>
      </c>
      <c r="C719" t="s">
        <v>162</v>
      </c>
      <c r="D719" t="s">
        <v>741</v>
      </c>
      <c r="J719">
        <f t="shared" si="88"/>
        <v>360</v>
      </c>
      <c r="K719">
        <f t="shared" si="89"/>
        <v>61673</v>
      </c>
      <c r="L719">
        <f t="shared" si="90"/>
        <v>9096</v>
      </c>
      <c r="M719">
        <f t="shared" si="91"/>
        <v>2020</v>
      </c>
      <c r="N719" s="6" t="str">
        <f t="shared" si="85"/>
        <v>4/11</v>
      </c>
      <c r="O719" s="25">
        <f t="shared" si="86"/>
        <v>4</v>
      </c>
      <c r="P719">
        <f t="shared" si="87"/>
        <v>11</v>
      </c>
    </row>
    <row r="720" spans="1:16" x14ac:dyDescent="0.3">
      <c r="J720" t="str">
        <f t="shared" si="88"/>
        <v/>
      </c>
      <c r="K720" t="str">
        <f t="shared" si="89"/>
        <v/>
      </c>
      <c r="L720" t="str">
        <f t="shared" si="90"/>
        <v/>
      </c>
      <c r="M720" t="str">
        <f t="shared" si="91"/>
        <v/>
      </c>
      <c r="N720" s="6" t="str">
        <f t="shared" si="85"/>
        <v/>
      </c>
      <c r="O720" s="25" t="str">
        <f t="shared" si="86"/>
        <v/>
      </c>
      <c r="P720" t="e">
        <f t="shared" si="87"/>
        <v>#VALUE!</v>
      </c>
    </row>
    <row r="721" spans="1:16" x14ac:dyDescent="0.3">
      <c r="A721" t="s">
        <v>742</v>
      </c>
      <c r="B721" t="s">
        <v>127</v>
      </c>
      <c r="C721" t="s">
        <v>131</v>
      </c>
      <c r="D721" t="s">
        <v>743</v>
      </c>
      <c r="J721">
        <f t="shared" si="88"/>
        <v>361</v>
      </c>
      <c r="K721">
        <f t="shared" si="89"/>
        <v>56365</v>
      </c>
      <c r="L721">
        <f t="shared" si="90"/>
        <v>504</v>
      </c>
      <c r="M721">
        <f t="shared" si="91"/>
        <v>2020</v>
      </c>
      <c r="N721" s="6" t="str">
        <f t="shared" si="85"/>
        <v>4/25</v>
      </c>
      <c r="O721" s="25">
        <f t="shared" si="86"/>
        <v>4</v>
      </c>
      <c r="P721">
        <f t="shared" si="87"/>
        <v>25</v>
      </c>
    </row>
    <row r="722" spans="1:16" x14ac:dyDescent="0.3">
      <c r="J722" t="str">
        <f t="shared" si="88"/>
        <v/>
      </c>
      <c r="K722" t="str">
        <f t="shared" si="89"/>
        <v/>
      </c>
      <c r="L722" t="str">
        <f t="shared" si="90"/>
        <v/>
      </c>
      <c r="M722" t="str">
        <f t="shared" si="91"/>
        <v/>
      </c>
      <c r="N722" s="6" t="str">
        <f t="shared" si="85"/>
        <v/>
      </c>
      <c r="O722" s="25" t="str">
        <f t="shared" si="86"/>
        <v/>
      </c>
      <c r="P722" t="e">
        <f t="shared" si="87"/>
        <v>#VALUE!</v>
      </c>
    </row>
    <row r="723" spans="1:16" x14ac:dyDescent="0.3">
      <c r="A723" t="s">
        <v>744</v>
      </c>
      <c r="B723" t="s">
        <v>127</v>
      </c>
      <c r="C723" t="s">
        <v>128</v>
      </c>
      <c r="D723" t="s">
        <v>733</v>
      </c>
      <c r="J723">
        <f t="shared" si="88"/>
        <v>362</v>
      </c>
      <c r="K723">
        <f t="shared" si="89"/>
        <v>56365</v>
      </c>
      <c r="L723">
        <f t="shared" si="90"/>
        <v>2349</v>
      </c>
      <c r="M723">
        <f t="shared" si="91"/>
        <v>2020</v>
      </c>
      <c r="N723" s="6" t="str">
        <f t="shared" si="85"/>
        <v>4/5</v>
      </c>
      <c r="O723" s="25">
        <f t="shared" si="86"/>
        <v>4</v>
      </c>
      <c r="P723">
        <f t="shared" si="87"/>
        <v>5</v>
      </c>
    </row>
    <row r="724" spans="1:16" x14ac:dyDescent="0.3">
      <c r="J724" t="str">
        <f t="shared" si="88"/>
        <v/>
      </c>
      <c r="K724" t="str">
        <f t="shared" si="89"/>
        <v/>
      </c>
      <c r="L724" t="str">
        <f t="shared" si="90"/>
        <v/>
      </c>
      <c r="M724" t="str">
        <f t="shared" si="91"/>
        <v/>
      </c>
      <c r="N724" s="6" t="str">
        <f t="shared" si="85"/>
        <v/>
      </c>
      <c r="O724" s="25" t="str">
        <f t="shared" si="86"/>
        <v/>
      </c>
      <c r="P724" t="e">
        <f t="shared" si="87"/>
        <v>#VALUE!</v>
      </c>
    </row>
    <row r="725" spans="1:16" x14ac:dyDescent="0.3">
      <c r="A725" t="s">
        <v>745</v>
      </c>
      <c r="B725" t="s">
        <v>139</v>
      </c>
      <c r="C725" t="s">
        <v>131</v>
      </c>
      <c r="D725" t="s">
        <v>746</v>
      </c>
      <c r="J725">
        <f t="shared" si="88"/>
        <v>363</v>
      </c>
      <c r="K725">
        <f t="shared" si="89"/>
        <v>90364</v>
      </c>
      <c r="L725">
        <f t="shared" si="90"/>
        <v>504</v>
      </c>
      <c r="M725">
        <f t="shared" si="91"/>
        <v>2020</v>
      </c>
      <c r="N725" s="6" t="str">
        <f t="shared" si="85"/>
        <v>4/14</v>
      </c>
      <c r="O725" s="25">
        <f t="shared" si="86"/>
        <v>4</v>
      </c>
      <c r="P725">
        <f t="shared" si="87"/>
        <v>14</v>
      </c>
    </row>
    <row r="726" spans="1:16" x14ac:dyDescent="0.3">
      <c r="J726" t="str">
        <f t="shared" si="88"/>
        <v/>
      </c>
      <c r="K726" t="str">
        <f t="shared" si="89"/>
        <v/>
      </c>
      <c r="L726" t="str">
        <f t="shared" si="90"/>
        <v/>
      </c>
      <c r="M726" t="str">
        <f t="shared" si="91"/>
        <v/>
      </c>
      <c r="N726" s="6" t="str">
        <f t="shared" si="85"/>
        <v/>
      </c>
      <c r="O726" s="25" t="str">
        <f t="shared" si="86"/>
        <v/>
      </c>
      <c r="P726" t="e">
        <f t="shared" si="87"/>
        <v>#VALUE!</v>
      </c>
    </row>
    <row r="727" spans="1:16" x14ac:dyDescent="0.3">
      <c r="A727" t="s">
        <v>747</v>
      </c>
      <c r="B727" t="s">
        <v>123</v>
      </c>
      <c r="C727" t="s">
        <v>124</v>
      </c>
      <c r="D727" t="s">
        <v>748</v>
      </c>
      <c r="J727">
        <f t="shared" si="88"/>
        <v>364</v>
      </c>
      <c r="K727">
        <f t="shared" si="89"/>
        <v>12278</v>
      </c>
      <c r="L727">
        <f t="shared" si="90"/>
        <v>9084</v>
      </c>
      <c r="M727">
        <f t="shared" si="91"/>
        <v>2020</v>
      </c>
      <c r="N727" s="6" t="str">
        <f t="shared" si="85"/>
        <v>4/6</v>
      </c>
      <c r="O727" s="25">
        <f t="shared" si="86"/>
        <v>4</v>
      </c>
      <c r="P727">
        <f t="shared" si="87"/>
        <v>6</v>
      </c>
    </row>
    <row r="728" spans="1:16" x14ac:dyDescent="0.3">
      <c r="J728" t="str">
        <f t="shared" si="88"/>
        <v/>
      </c>
      <c r="K728" t="str">
        <f t="shared" si="89"/>
        <v/>
      </c>
      <c r="L728" t="str">
        <f t="shared" si="90"/>
        <v/>
      </c>
      <c r="M728" t="str">
        <f t="shared" si="91"/>
        <v/>
      </c>
      <c r="N728" s="6" t="str">
        <f t="shared" si="85"/>
        <v/>
      </c>
      <c r="O728" s="25" t="str">
        <f t="shared" si="86"/>
        <v/>
      </c>
      <c r="P728" t="e">
        <f t="shared" si="87"/>
        <v>#VALUE!</v>
      </c>
    </row>
    <row r="729" spans="1:16" x14ac:dyDescent="0.3">
      <c r="A729" t="s">
        <v>749</v>
      </c>
      <c r="B729" t="s">
        <v>139</v>
      </c>
      <c r="C729" t="s">
        <v>140</v>
      </c>
      <c r="D729" t="s">
        <v>750</v>
      </c>
      <c r="J729">
        <f t="shared" si="88"/>
        <v>365</v>
      </c>
      <c r="K729">
        <f t="shared" si="89"/>
        <v>90364</v>
      </c>
      <c r="L729">
        <f t="shared" si="90"/>
        <v>988</v>
      </c>
      <c r="M729">
        <f t="shared" si="91"/>
        <v>2020</v>
      </c>
      <c r="N729" s="6" t="str">
        <f t="shared" si="85"/>
        <v>4/8</v>
      </c>
      <c r="O729" s="25">
        <f t="shared" si="86"/>
        <v>4</v>
      </c>
      <c r="P729">
        <f t="shared" si="87"/>
        <v>8</v>
      </c>
    </row>
    <row r="730" spans="1:16" x14ac:dyDescent="0.3">
      <c r="J730" t="str">
        <f t="shared" si="88"/>
        <v/>
      </c>
      <c r="K730" t="str">
        <f t="shared" si="89"/>
        <v/>
      </c>
      <c r="L730" t="str">
        <f t="shared" si="90"/>
        <v/>
      </c>
      <c r="M730" t="str">
        <f t="shared" si="91"/>
        <v/>
      </c>
      <c r="N730" s="6" t="str">
        <f t="shared" si="85"/>
        <v/>
      </c>
      <c r="O730" s="25" t="str">
        <f t="shared" si="86"/>
        <v/>
      </c>
      <c r="P730" t="e">
        <f t="shared" si="87"/>
        <v>#VALUE!</v>
      </c>
    </row>
    <row r="731" spans="1:16" x14ac:dyDescent="0.3">
      <c r="A731" t="s">
        <v>751</v>
      </c>
      <c r="B731" t="s">
        <v>139</v>
      </c>
      <c r="C731" t="s">
        <v>128</v>
      </c>
      <c r="D731" t="s">
        <v>752</v>
      </c>
      <c r="J731">
        <f t="shared" si="88"/>
        <v>366</v>
      </c>
      <c r="K731">
        <f t="shared" si="89"/>
        <v>90364</v>
      </c>
      <c r="L731">
        <f t="shared" si="90"/>
        <v>2349</v>
      </c>
      <c r="M731">
        <f t="shared" si="91"/>
        <v>2020</v>
      </c>
      <c r="N731" s="6" t="str">
        <f t="shared" si="85"/>
        <v>4/4</v>
      </c>
      <c r="O731" s="25">
        <f t="shared" si="86"/>
        <v>4</v>
      </c>
      <c r="P731">
        <f t="shared" si="87"/>
        <v>4</v>
      </c>
    </row>
    <row r="732" spans="1:16" x14ac:dyDescent="0.3">
      <c r="J732" t="str">
        <f t="shared" si="88"/>
        <v/>
      </c>
      <c r="K732" t="str">
        <f t="shared" si="89"/>
        <v/>
      </c>
      <c r="L732" t="str">
        <f t="shared" si="90"/>
        <v/>
      </c>
      <c r="M732" t="str">
        <f t="shared" si="91"/>
        <v/>
      </c>
      <c r="N732" s="6" t="str">
        <f t="shared" si="85"/>
        <v/>
      </c>
      <c r="O732" s="25" t="str">
        <f t="shared" si="86"/>
        <v/>
      </c>
      <c r="P732" t="e">
        <f t="shared" si="87"/>
        <v>#VALUE!</v>
      </c>
    </row>
    <row r="733" spans="1:16" x14ac:dyDescent="0.3">
      <c r="A733" t="s">
        <v>753</v>
      </c>
      <c r="B733" t="s">
        <v>127</v>
      </c>
      <c r="C733" t="s">
        <v>162</v>
      </c>
      <c r="D733" t="s">
        <v>741</v>
      </c>
      <c r="J733">
        <f t="shared" si="88"/>
        <v>367</v>
      </c>
      <c r="K733">
        <f t="shared" si="89"/>
        <v>56365</v>
      </c>
      <c r="L733">
        <f t="shared" si="90"/>
        <v>9096</v>
      </c>
      <c r="M733">
        <f t="shared" si="91"/>
        <v>2020</v>
      </c>
      <c r="N733" s="6" t="str">
        <f t="shared" si="85"/>
        <v>4/11</v>
      </c>
      <c r="O733" s="25">
        <f t="shared" si="86"/>
        <v>4</v>
      </c>
      <c r="P733">
        <f t="shared" si="87"/>
        <v>11</v>
      </c>
    </row>
    <row r="734" spans="1:16" x14ac:dyDescent="0.3">
      <c r="J734" t="str">
        <f t="shared" si="88"/>
        <v/>
      </c>
      <c r="K734" t="str">
        <f t="shared" si="89"/>
        <v/>
      </c>
      <c r="L734" t="str">
        <f t="shared" si="90"/>
        <v/>
      </c>
      <c r="M734" t="str">
        <f t="shared" si="91"/>
        <v/>
      </c>
      <c r="N734" s="6" t="str">
        <f t="shared" si="85"/>
        <v/>
      </c>
      <c r="O734" s="25" t="str">
        <f t="shared" si="86"/>
        <v/>
      </c>
      <c r="P734" t="e">
        <f t="shared" si="87"/>
        <v>#VALUE!</v>
      </c>
    </row>
    <row r="735" spans="1:16" x14ac:dyDescent="0.3">
      <c r="A735" t="s">
        <v>754</v>
      </c>
      <c r="B735" t="s">
        <v>119</v>
      </c>
      <c r="C735" t="s">
        <v>128</v>
      </c>
      <c r="D735" t="s">
        <v>735</v>
      </c>
      <c r="J735">
        <f t="shared" si="88"/>
        <v>368</v>
      </c>
      <c r="K735">
        <f t="shared" si="89"/>
        <v>27697</v>
      </c>
      <c r="L735">
        <f t="shared" si="90"/>
        <v>2349</v>
      </c>
      <c r="M735">
        <f t="shared" si="91"/>
        <v>2020</v>
      </c>
      <c r="N735" s="6" t="str">
        <f t="shared" si="85"/>
        <v>4/26</v>
      </c>
      <c r="O735" s="25">
        <f t="shared" si="86"/>
        <v>4</v>
      </c>
      <c r="P735">
        <f t="shared" si="87"/>
        <v>26</v>
      </c>
    </row>
    <row r="736" spans="1:16" x14ac:dyDescent="0.3">
      <c r="J736" t="str">
        <f t="shared" si="88"/>
        <v/>
      </c>
      <c r="K736" t="str">
        <f t="shared" si="89"/>
        <v/>
      </c>
      <c r="L736" t="str">
        <f t="shared" si="90"/>
        <v/>
      </c>
      <c r="M736" t="str">
        <f t="shared" si="91"/>
        <v/>
      </c>
      <c r="N736" s="6" t="str">
        <f t="shared" si="85"/>
        <v/>
      </c>
      <c r="O736" s="25" t="str">
        <f t="shared" si="86"/>
        <v/>
      </c>
      <c r="P736" t="e">
        <f t="shared" si="87"/>
        <v>#VALUE!</v>
      </c>
    </row>
    <row r="737" spans="1:16" x14ac:dyDescent="0.3">
      <c r="A737" t="s">
        <v>755</v>
      </c>
      <c r="B737" t="s">
        <v>139</v>
      </c>
      <c r="C737" t="s">
        <v>124</v>
      </c>
      <c r="D737" t="s">
        <v>731</v>
      </c>
      <c r="J737">
        <f t="shared" si="88"/>
        <v>369</v>
      </c>
      <c r="K737">
        <f t="shared" si="89"/>
        <v>90364</v>
      </c>
      <c r="L737">
        <f t="shared" si="90"/>
        <v>9084</v>
      </c>
      <c r="M737">
        <f t="shared" si="91"/>
        <v>2020</v>
      </c>
      <c r="N737" s="6" t="str">
        <f t="shared" si="85"/>
        <v>4/10</v>
      </c>
      <c r="O737" s="25">
        <f t="shared" si="86"/>
        <v>4</v>
      </c>
      <c r="P737">
        <f t="shared" si="87"/>
        <v>10</v>
      </c>
    </row>
    <row r="738" spans="1:16" x14ac:dyDescent="0.3">
      <c r="J738" t="str">
        <f t="shared" si="88"/>
        <v/>
      </c>
      <c r="K738" t="str">
        <f t="shared" si="89"/>
        <v/>
      </c>
      <c r="L738" t="str">
        <f t="shared" si="90"/>
        <v/>
      </c>
      <c r="M738" t="str">
        <f t="shared" si="91"/>
        <v/>
      </c>
      <c r="N738" s="6" t="str">
        <f t="shared" si="85"/>
        <v/>
      </c>
      <c r="O738" s="25" t="str">
        <f t="shared" si="86"/>
        <v/>
      </c>
      <c r="P738" t="e">
        <f t="shared" si="87"/>
        <v>#VALUE!</v>
      </c>
    </row>
    <row r="739" spans="1:16" x14ac:dyDescent="0.3">
      <c r="A739" t="s">
        <v>756</v>
      </c>
      <c r="B739" t="s">
        <v>119</v>
      </c>
      <c r="C739" t="s">
        <v>131</v>
      </c>
      <c r="D739" t="s">
        <v>757</v>
      </c>
      <c r="J739">
        <f t="shared" si="88"/>
        <v>370</v>
      </c>
      <c r="K739">
        <f t="shared" si="89"/>
        <v>27697</v>
      </c>
      <c r="L739">
        <f t="shared" si="90"/>
        <v>504</v>
      </c>
      <c r="M739">
        <f t="shared" si="91"/>
        <v>2020</v>
      </c>
      <c r="N739" s="6" t="str">
        <f t="shared" si="85"/>
        <v>4/23</v>
      </c>
      <c r="O739" s="25">
        <f t="shared" si="86"/>
        <v>4</v>
      </c>
      <c r="P739">
        <f t="shared" si="87"/>
        <v>23</v>
      </c>
    </row>
    <row r="740" spans="1:16" x14ac:dyDescent="0.3">
      <c r="J740" t="str">
        <f t="shared" si="88"/>
        <v/>
      </c>
      <c r="K740" t="str">
        <f t="shared" si="89"/>
        <v/>
      </c>
      <c r="L740" t="str">
        <f t="shared" si="90"/>
        <v/>
      </c>
      <c r="M740" t="str">
        <f t="shared" si="91"/>
        <v/>
      </c>
      <c r="N740" s="6" t="str">
        <f t="shared" si="85"/>
        <v/>
      </c>
      <c r="O740" s="25" t="str">
        <f t="shared" si="86"/>
        <v/>
      </c>
      <c r="P740" t="e">
        <f t="shared" si="87"/>
        <v>#VALUE!</v>
      </c>
    </row>
    <row r="741" spans="1:16" x14ac:dyDescent="0.3">
      <c r="A741" t="s">
        <v>758</v>
      </c>
      <c r="B741" t="s">
        <v>171</v>
      </c>
      <c r="C741" t="s">
        <v>128</v>
      </c>
      <c r="D741" t="s">
        <v>759</v>
      </c>
      <c r="J741">
        <f t="shared" si="88"/>
        <v>371</v>
      </c>
      <c r="K741">
        <f t="shared" si="89"/>
        <v>57543</v>
      </c>
      <c r="L741">
        <f t="shared" si="90"/>
        <v>2349</v>
      </c>
      <c r="M741">
        <f t="shared" si="91"/>
        <v>2020</v>
      </c>
      <c r="N741" s="6" t="str">
        <f t="shared" si="85"/>
        <v>4/29</v>
      </c>
      <c r="O741" s="25">
        <f t="shared" si="86"/>
        <v>4</v>
      </c>
      <c r="P741">
        <f t="shared" si="87"/>
        <v>29</v>
      </c>
    </row>
    <row r="742" spans="1:16" x14ac:dyDescent="0.3">
      <c r="J742" t="str">
        <f t="shared" si="88"/>
        <v/>
      </c>
      <c r="K742" t="str">
        <f t="shared" si="89"/>
        <v/>
      </c>
      <c r="L742" t="str">
        <f t="shared" si="90"/>
        <v/>
      </c>
      <c r="M742" t="str">
        <f t="shared" si="91"/>
        <v/>
      </c>
      <c r="N742" s="6" t="str">
        <f t="shared" si="85"/>
        <v/>
      </c>
      <c r="O742" s="25" t="str">
        <f t="shared" si="86"/>
        <v/>
      </c>
      <c r="P742" t="e">
        <f t="shared" si="87"/>
        <v>#VALUE!</v>
      </c>
    </row>
    <row r="743" spans="1:16" x14ac:dyDescent="0.3">
      <c r="A743" t="s">
        <v>760</v>
      </c>
      <c r="B743" t="s">
        <v>115</v>
      </c>
      <c r="C743" t="s">
        <v>162</v>
      </c>
      <c r="D743" t="s">
        <v>729</v>
      </c>
      <c r="J743">
        <f t="shared" si="88"/>
        <v>372</v>
      </c>
      <c r="K743">
        <f t="shared" si="89"/>
        <v>62286</v>
      </c>
      <c r="L743">
        <f t="shared" si="90"/>
        <v>9096</v>
      </c>
      <c r="M743">
        <f t="shared" si="91"/>
        <v>2020</v>
      </c>
      <c r="N743" s="6" t="str">
        <f t="shared" si="85"/>
        <v>4/18</v>
      </c>
      <c r="O743" s="25">
        <f t="shared" si="86"/>
        <v>4</v>
      </c>
      <c r="P743">
        <f t="shared" si="87"/>
        <v>18</v>
      </c>
    </row>
    <row r="744" spans="1:16" x14ac:dyDescent="0.3">
      <c r="J744" t="str">
        <f t="shared" si="88"/>
        <v/>
      </c>
      <c r="K744" t="str">
        <f t="shared" si="89"/>
        <v/>
      </c>
      <c r="L744" t="str">
        <f t="shared" si="90"/>
        <v/>
      </c>
      <c r="M744" t="str">
        <f t="shared" si="91"/>
        <v/>
      </c>
      <c r="N744" s="6" t="str">
        <f t="shared" si="85"/>
        <v/>
      </c>
      <c r="O744" s="25" t="str">
        <f t="shared" si="86"/>
        <v/>
      </c>
      <c r="P744" t="e">
        <f t="shared" si="87"/>
        <v>#VALUE!</v>
      </c>
    </row>
    <row r="745" spans="1:16" x14ac:dyDescent="0.3">
      <c r="A745" t="s">
        <v>761</v>
      </c>
      <c r="B745" t="s">
        <v>119</v>
      </c>
      <c r="C745" t="s">
        <v>120</v>
      </c>
      <c r="D745" t="s">
        <v>750</v>
      </c>
      <c r="J745">
        <f t="shared" si="88"/>
        <v>373</v>
      </c>
      <c r="K745">
        <f t="shared" si="89"/>
        <v>27697</v>
      </c>
      <c r="L745">
        <f t="shared" si="90"/>
        <v>503</v>
      </c>
      <c r="M745">
        <f t="shared" si="91"/>
        <v>2020</v>
      </c>
      <c r="N745" s="6" t="str">
        <f t="shared" si="85"/>
        <v>4/8</v>
      </c>
      <c r="O745" s="25">
        <f t="shared" si="86"/>
        <v>4</v>
      </c>
      <c r="P745">
        <f t="shared" si="87"/>
        <v>8</v>
      </c>
    </row>
    <row r="746" spans="1:16" x14ac:dyDescent="0.3">
      <c r="J746" t="str">
        <f t="shared" si="88"/>
        <v/>
      </c>
      <c r="K746" t="str">
        <f t="shared" si="89"/>
        <v/>
      </c>
      <c r="L746" t="str">
        <f t="shared" si="90"/>
        <v/>
      </c>
      <c r="M746" t="str">
        <f t="shared" si="91"/>
        <v/>
      </c>
      <c r="N746" s="6" t="str">
        <f t="shared" si="85"/>
        <v/>
      </c>
      <c r="O746" s="25" t="str">
        <f t="shared" si="86"/>
        <v/>
      </c>
      <c r="P746" t="e">
        <f t="shared" si="87"/>
        <v>#VALUE!</v>
      </c>
    </row>
    <row r="747" spans="1:16" x14ac:dyDescent="0.3">
      <c r="A747" t="s">
        <v>762</v>
      </c>
      <c r="B747" t="s">
        <v>115</v>
      </c>
      <c r="C747" t="s">
        <v>128</v>
      </c>
      <c r="D747" t="s">
        <v>763</v>
      </c>
      <c r="J747">
        <f t="shared" si="88"/>
        <v>374</v>
      </c>
      <c r="K747">
        <f t="shared" si="89"/>
        <v>62286</v>
      </c>
      <c r="L747">
        <f t="shared" si="90"/>
        <v>2349</v>
      </c>
      <c r="M747">
        <f t="shared" si="91"/>
        <v>2020</v>
      </c>
      <c r="N747" s="6" t="str">
        <f t="shared" si="85"/>
        <v>4/27</v>
      </c>
      <c r="O747" s="25">
        <f t="shared" si="86"/>
        <v>4</v>
      </c>
      <c r="P747">
        <f t="shared" si="87"/>
        <v>27</v>
      </c>
    </row>
    <row r="748" spans="1:16" x14ac:dyDescent="0.3">
      <c r="J748" t="str">
        <f t="shared" si="88"/>
        <v/>
      </c>
      <c r="K748" t="str">
        <f t="shared" si="89"/>
        <v/>
      </c>
      <c r="L748" t="str">
        <f t="shared" si="90"/>
        <v/>
      </c>
      <c r="M748" t="str">
        <f t="shared" si="91"/>
        <v/>
      </c>
      <c r="N748" s="6" t="str">
        <f t="shared" si="85"/>
        <v/>
      </c>
      <c r="O748" s="25" t="str">
        <f t="shared" si="86"/>
        <v/>
      </c>
      <c r="P748" t="e">
        <f t="shared" si="87"/>
        <v>#VALUE!</v>
      </c>
    </row>
    <row r="749" spans="1:16" x14ac:dyDescent="0.3">
      <c r="A749" t="s">
        <v>764</v>
      </c>
      <c r="B749" t="s">
        <v>115</v>
      </c>
      <c r="C749" t="s">
        <v>124</v>
      </c>
      <c r="D749" t="s">
        <v>748</v>
      </c>
      <c r="J749">
        <f t="shared" si="88"/>
        <v>375</v>
      </c>
      <c r="K749">
        <f t="shared" si="89"/>
        <v>62286</v>
      </c>
      <c r="L749">
        <f t="shared" si="90"/>
        <v>9084</v>
      </c>
      <c r="M749">
        <f t="shared" si="91"/>
        <v>2020</v>
      </c>
      <c r="N749" s="6" t="str">
        <f t="shared" si="85"/>
        <v>4/6</v>
      </c>
      <c r="O749" s="25">
        <f t="shared" si="86"/>
        <v>4</v>
      </c>
      <c r="P749">
        <f t="shared" si="87"/>
        <v>6</v>
      </c>
    </row>
    <row r="750" spans="1:16" x14ac:dyDescent="0.3">
      <c r="J750" t="str">
        <f t="shared" si="88"/>
        <v/>
      </c>
      <c r="K750" t="str">
        <f t="shared" si="89"/>
        <v/>
      </c>
      <c r="L750" t="str">
        <f t="shared" si="90"/>
        <v/>
      </c>
      <c r="M750" t="str">
        <f t="shared" si="91"/>
        <v/>
      </c>
      <c r="N750" s="6" t="str">
        <f t="shared" si="85"/>
        <v/>
      </c>
      <c r="O750" s="25" t="str">
        <f t="shared" si="86"/>
        <v/>
      </c>
      <c r="P750" t="e">
        <f t="shared" si="87"/>
        <v>#VALUE!</v>
      </c>
    </row>
    <row r="751" spans="1:16" x14ac:dyDescent="0.3">
      <c r="A751" t="s">
        <v>765</v>
      </c>
      <c r="B751" t="s">
        <v>153</v>
      </c>
      <c r="C751" t="s">
        <v>124</v>
      </c>
      <c r="D751" t="s">
        <v>766</v>
      </c>
      <c r="J751">
        <f t="shared" si="88"/>
        <v>376</v>
      </c>
      <c r="K751">
        <f t="shared" si="89"/>
        <v>98663</v>
      </c>
      <c r="L751">
        <f t="shared" si="90"/>
        <v>9084</v>
      </c>
      <c r="M751">
        <f t="shared" si="91"/>
        <v>2020</v>
      </c>
      <c r="N751" s="6" t="str">
        <f t="shared" si="85"/>
        <v>4/19</v>
      </c>
      <c r="O751" s="25">
        <f t="shared" si="86"/>
        <v>4</v>
      </c>
      <c r="P751">
        <f t="shared" si="87"/>
        <v>19</v>
      </c>
    </row>
    <row r="752" spans="1:16" x14ac:dyDescent="0.3">
      <c r="J752" t="str">
        <f t="shared" si="88"/>
        <v/>
      </c>
      <c r="K752" t="str">
        <f t="shared" si="89"/>
        <v/>
      </c>
      <c r="L752" t="str">
        <f t="shared" si="90"/>
        <v/>
      </c>
      <c r="M752" t="str">
        <f t="shared" si="91"/>
        <v/>
      </c>
      <c r="N752" s="6" t="str">
        <f t="shared" si="85"/>
        <v/>
      </c>
      <c r="O752" s="25" t="str">
        <f t="shared" si="86"/>
        <v/>
      </c>
      <c r="P752" t="e">
        <f t="shared" si="87"/>
        <v>#VALUE!</v>
      </c>
    </row>
    <row r="753" spans="1:16" x14ac:dyDescent="0.3">
      <c r="A753" t="s">
        <v>767</v>
      </c>
      <c r="B753" t="s">
        <v>127</v>
      </c>
      <c r="C753" t="s">
        <v>140</v>
      </c>
      <c r="D753" t="s">
        <v>733</v>
      </c>
      <c r="J753">
        <f t="shared" si="88"/>
        <v>377</v>
      </c>
      <c r="K753">
        <f t="shared" si="89"/>
        <v>56365</v>
      </c>
      <c r="L753">
        <f t="shared" si="90"/>
        <v>988</v>
      </c>
      <c r="M753">
        <f t="shared" si="91"/>
        <v>2020</v>
      </c>
      <c r="N753" s="6" t="str">
        <f t="shared" si="85"/>
        <v>4/5</v>
      </c>
      <c r="O753" s="25">
        <f t="shared" si="86"/>
        <v>4</v>
      </c>
      <c r="P753">
        <f t="shared" si="87"/>
        <v>5</v>
      </c>
    </row>
    <row r="754" spans="1:16" x14ac:dyDescent="0.3">
      <c r="J754" t="str">
        <f t="shared" si="88"/>
        <v/>
      </c>
      <c r="K754" t="str">
        <f t="shared" si="89"/>
        <v/>
      </c>
      <c r="L754" t="str">
        <f t="shared" si="90"/>
        <v/>
      </c>
      <c r="M754" t="str">
        <f t="shared" si="91"/>
        <v/>
      </c>
      <c r="N754" s="6" t="str">
        <f t="shared" si="85"/>
        <v/>
      </c>
      <c r="O754" s="25" t="str">
        <f t="shared" si="86"/>
        <v/>
      </c>
      <c r="P754" t="e">
        <f t="shared" si="87"/>
        <v>#VALUE!</v>
      </c>
    </row>
    <row r="755" spans="1:16" x14ac:dyDescent="0.3">
      <c r="A755" t="s">
        <v>768</v>
      </c>
      <c r="B755" t="s">
        <v>136</v>
      </c>
      <c r="C755" t="s">
        <v>124</v>
      </c>
      <c r="D755" t="s">
        <v>750</v>
      </c>
      <c r="J755">
        <f t="shared" si="88"/>
        <v>378</v>
      </c>
      <c r="K755">
        <f t="shared" si="89"/>
        <v>62900</v>
      </c>
      <c r="L755">
        <f t="shared" si="90"/>
        <v>9084</v>
      </c>
      <c r="M755">
        <f t="shared" si="91"/>
        <v>2020</v>
      </c>
      <c r="N755" s="6" t="str">
        <f t="shared" si="85"/>
        <v>4/8</v>
      </c>
      <c r="O755" s="25">
        <f t="shared" si="86"/>
        <v>4</v>
      </c>
      <c r="P755">
        <f t="shared" si="87"/>
        <v>8</v>
      </c>
    </row>
    <row r="756" spans="1:16" x14ac:dyDescent="0.3">
      <c r="J756" t="str">
        <f t="shared" si="88"/>
        <v/>
      </c>
      <c r="K756" t="str">
        <f t="shared" si="89"/>
        <v/>
      </c>
      <c r="L756" t="str">
        <f t="shared" si="90"/>
        <v/>
      </c>
      <c r="M756" t="str">
        <f t="shared" si="91"/>
        <v/>
      </c>
      <c r="N756" s="6" t="str">
        <f t="shared" si="85"/>
        <v/>
      </c>
      <c r="O756" s="25" t="str">
        <f t="shared" si="86"/>
        <v/>
      </c>
      <c r="P756" t="e">
        <f t="shared" si="87"/>
        <v>#VALUE!</v>
      </c>
    </row>
    <row r="757" spans="1:16" x14ac:dyDescent="0.3">
      <c r="A757" t="s">
        <v>769</v>
      </c>
      <c r="B757" t="s">
        <v>136</v>
      </c>
      <c r="C757" t="s">
        <v>140</v>
      </c>
      <c r="D757" t="s">
        <v>739</v>
      </c>
      <c r="J757">
        <f t="shared" si="88"/>
        <v>379</v>
      </c>
      <c r="K757">
        <f t="shared" si="89"/>
        <v>62900</v>
      </c>
      <c r="L757">
        <f t="shared" si="90"/>
        <v>988</v>
      </c>
      <c r="M757">
        <f t="shared" si="91"/>
        <v>2020</v>
      </c>
      <c r="N757" s="6" t="str">
        <f t="shared" si="85"/>
        <v>4/15</v>
      </c>
      <c r="O757" s="25">
        <f t="shared" si="86"/>
        <v>4</v>
      </c>
      <c r="P757">
        <f t="shared" si="87"/>
        <v>15</v>
      </c>
    </row>
    <row r="758" spans="1:16" x14ac:dyDescent="0.3">
      <c r="J758" t="str">
        <f t="shared" si="88"/>
        <v/>
      </c>
      <c r="K758" t="str">
        <f t="shared" si="89"/>
        <v/>
      </c>
      <c r="L758" t="str">
        <f t="shared" si="90"/>
        <v/>
      </c>
      <c r="M758" t="str">
        <f t="shared" si="91"/>
        <v/>
      </c>
      <c r="N758" s="6" t="str">
        <f t="shared" si="85"/>
        <v/>
      </c>
      <c r="O758" s="25" t="str">
        <f t="shared" si="86"/>
        <v/>
      </c>
      <c r="P758" t="e">
        <f t="shared" si="87"/>
        <v>#VALUE!</v>
      </c>
    </row>
    <row r="759" spans="1:16" x14ac:dyDescent="0.3">
      <c r="A759" t="s">
        <v>770</v>
      </c>
      <c r="B759" t="s">
        <v>123</v>
      </c>
      <c r="C759" t="s">
        <v>162</v>
      </c>
      <c r="D759" t="s">
        <v>771</v>
      </c>
      <c r="J759">
        <f t="shared" si="88"/>
        <v>380</v>
      </c>
      <c r="K759">
        <f t="shared" si="89"/>
        <v>12278</v>
      </c>
      <c r="L759">
        <f t="shared" si="90"/>
        <v>9096</v>
      </c>
      <c r="M759">
        <f t="shared" si="91"/>
        <v>2020</v>
      </c>
      <c r="N759" s="6" t="str">
        <f t="shared" si="85"/>
        <v>4/20</v>
      </c>
      <c r="O759" s="25">
        <f t="shared" si="86"/>
        <v>4</v>
      </c>
      <c r="P759">
        <f t="shared" si="87"/>
        <v>20</v>
      </c>
    </row>
    <row r="760" spans="1:16" x14ac:dyDescent="0.3">
      <c r="J760" t="str">
        <f t="shared" si="88"/>
        <v/>
      </c>
      <c r="K760" t="str">
        <f t="shared" si="89"/>
        <v/>
      </c>
      <c r="L760" t="str">
        <f t="shared" si="90"/>
        <v/>
      </c>
      <c r="M760" t="str">
        <f t="shared" si="91"/>
        <v/>
      </c>
      <c r="N760" s="6" t="str">
        <f t="shared" si="85"/>
        <v/>
      </c>
      <c r="O760" s="25" t="str">
        <f t="shared" si="86"/>
        <v/>
      </c>
      <c r="P760" t="e">
        <f t="shared" si="87"/>
        <v>#VALUE!</v>
      </c>
    </row>
    <row r="761" spans="1:16" x14ac:dyDescent="0.3">
      <c r="A761" t="s">
        <v>772</v>
      </c>
      <c r="B761" t="s">
        <v>115</v>
      </c>
      <c r="C761" t="s">
        <v>128</v>
      </c>
      <c r="D761" t="s">
        <v>773</v>
      </c>
      <c r="J761">
        <f t="shared" si="88"/>
        <v>381</v>
      </c>
      <c r="K761">
        <f t="shared" si="89"/>
        <v>62286</v>
      </c>
      <c r="L761">
        <f t="shared" si="90"/>
        <v>2349</v>
      </c>
      <c r="M761">
        <f t="shared" si="91"/>
        <v>2020</v>
      </c>
      <c r="N761" s="6" t="str">
        <f t="shared" si="85"/>
        <v>5/15</v>
      </c>
      <c r="O761" s="25">
        <f t="shared" si="86"/>
        <v>5</v>
      </c>
      <c r="P761">
        <f t="shared" si="87"/>
        <v>15</v>
      </c>
    </row>
    <row r="762" spans="1:16" x14ac:dyDescent="0.3">
      <c r="J762" t="str">
        <f t="shared" si="88"/>
        <v/>
      </c>
      <c r="K762" t="str">
        <f t="shared" si="89"/>
        <v/>
      </c>
      <c r="L762" t="str">
        <f t="shared" si="90"/>
        <v/>
      </c>
      <c r="M762" t="str">
        <f t="shared" si="91"/>
        <v/>
      </c>
      <c r="N762" s="6" t="str">
        <f t="shared" si="85"/>
        <v/>
      </c>
      <c r="O762" s="25" t="str">
        <f t="shared" si="86"/>
        <v/>
      </c>
      <c r="P762" t="e">
        <f t="shared" si="87"/>
        <v>#VALUE!</v>
      </c>
    </row>
    <row r="763" spans="1:16" x14ac:dyDescent="0.3">
      <c r="A763" t="s">
        <v>774</v>
      </c>
      <c r="B763" t="s">
        <v>136</v>
      </c>
      <c r="C763" t="s">
        <v>124</v>
      </c>
      <c r="D763" t="s">
        <v>775</v>
      </c>
      <c r="J763">
        <f t="shared" si="88"/>
        <v>382</v>
      </c>
      <c r="K763">
        <f t="shared" si="89"/>
        <v>62900</v>
      </c>
      <c r="L763">
        <f t="shared" si="90"/>
        <v>9084</v>
      </c>
      <c r="M763">
        <f t="shared" si="91"/>
        <v>2020</v>
      </c>
      <c r="N763" s="6" t="str">
        <f t="shared" si="85"/>
        <v>5/2</v>
      </c>
      <c r="O763" s="25">
        <f t="shared" si="86"/>
        <v>5</v>
      </c>
      <c r="P763">
        <f t="shared" si="87"/>
        <v>2</v>
      </c>
    </row>
    <row r="764" spans="1:16" x14ac:dyDescent="0.3">
      <c r="J764" t="str">
        <f t="shared" si="88"/>
        <v/>
      </c>
      <c r="K764" t="str">
        <f t="shared" si="89"/>
        <v/>
      </c>
      <c r="L764" t="str">
        <f t="shared" si="90"/>
        <v/>
      </c>
      <c r="M764" t="str">
        <f t="shared" si="91"/>
        <v/>
      </c>
      <c r="N764" s="6" t="str">
        <f t="shared" si="85"/>
        <v/>
      </c>
      <c r="O764" s="25" t="str">
        <f t="shared" si="86"/>
        <v/>
      </c>
      <c r="P764" t="e">
        <f t="shared" si="87"/>
        <v>#VALUE!</v>
      </c>
    </row>
    <row r="765" spans="1:16" x14ac:dyDescent="0.3">
      <c r="A765" t="s">
        <v>776</v>
      </c>
      <c r="B765" t="s">
        <v>321</v>
      </c>
      <c r="C765" t="s">
        <v>124</v>
      </c>
      <c r="D765" t="s">
        <v>777</v>
      </c>
      <c r="J765">
        <f t="shared" si="88"/>
        <v>383</v>
      </c>
      <c r="K765">
        <f t="shared" si="89"/>
        <v>61673</v>
      </c>
      <c r="L765">
        <f t="shared" si="90"/>
        <v>9084</v>
      </c>
      <c r="M765">
        <f t="shared" si="91"/>
        <v>2020</v>
      </c>
      <c r="N765" s="6" t="str">
        <f t="shared" si="85"/>
        <v>5/27</v>
      </c>
      <c r="O765" s="25">
        <f t="shared" si="86"/>
        <v>5</v>
      </c>
      <c r="P765">
        <f t="shared" si="87"/>
        <v>27</v>
      </c>
    </row>
    <row r="766" spans="1:16" x14ac:dyDescent="0.3">
      <c r="J766" t="str">
        <f t="shared" si="88"/>
        <v/>
      </c>
      <c r="K766" t="str">
        <f t="shared" si="89"/>
        <v/>
      </c>
      <c r="L766" t="str">
        <f t="shared" si="90"/>
        <v/>
      </c>
      <c r="M766" t="str">
        <f t="shared" si="91"/>
        <v/>
      </c>
      <c r="N766" s="6" t="str">
        <f t="shared" si="85"/>
        <v/>
      </c>
      <c r="O766" s="25" t="str">
        <f t="shared" si="86"/>
        <v/>
      </c>
      <c r="P766" t="e">
        <f t="shared" si="87"/>
        <v>#VALUE!</v>
      </c>
    </row>
    <row r="767" spans="1:16" x14ac:dyDescent="0.3">
      <c r="A767" t="s">
        <v>778</v>
      </c>
      <c r="B767" t="s">
        <v>119</v>
      </c>
      <c r="C767" t="s">
        <v>131</v>
      </c>
      <c r="D767" t="s">
        <v>775</v>
      </c>
      <c r="J767">
        <f t="shared" si="88"/>
        <v>384</v>
      </c>
      <c r="K767">
        <f t="shared" si="89"/>
        <v>27697</v>
      </c>
      <c r="L767">
        <f t="shared" si="90"/>
        <v>504</v>
      </c>
      <c r="M767">
        <f t="shared" si="91"/>
        <v>2020</v>
      </c>
      <c r="N767" s="6" t="str">
        <f t="shared" si="85"/>
        <v>5/2</v>
      </c>
      <c r="O767" s="25">
        <f t="shared" si="86"/>
        <v>5</v>
      </c>
      <c r="P767">
        <f t="shared" si="87"/>
        <v>2</v>
      </c>
    </row>
    <row r="768" spans="1:16" x14ac:dyDescent="0.3">
      <c r="J768" t="str">
        <f t="shared" si="88"/>
        <v/>
      </c>
      <c r="K768" t="str">
        <f t="shared" si="89"/>
        <v/>
      </c>
      <c r="L768" t="str">
        <f t="shared" si="90"/>
        <v/>
      </c>
      <c r="M768" t="str">
        <f t="shared" si="91"/>
        <v/>
      </c>
      <c r="N768" s="6" t="str">
        <f t="shared" si="85"/>
        <v/>
      </c>
      <c r="O768" s="25" t="str">
        <f t="shared" si="86"/>
        <v/>
      </c>
      <c r="P768" t="e">
        <f t="shared" si="87"/>
        <v>#VALUE!</v>
      </c>
    </row>
    <row r="769" spans="1:16" x14ac:dyDescent="0.3">
      <c r="A769" t="s">
        <v>779</v>
      </c>
      <c r="B769" t="s">
        <v>119</v>
      </c>
      <c r="C769" t="s">
        <v>183</v>
      </c>
      <c r="D769" t="s">
        <v>780</v>
      </c>
      <c r="J769">
        <f t="shared" si="88"/>
        <v>385</v>
      </c>
      <c r="K769">
        <f t="shared" si="89"/>
        <v>27697</v>
      </c>
      <c r="L769">
        <f t="shared" si="90"/>
        <v>2350</v>
      </c>
      <c r="M769">
        <f t="shared" si="91"/>
        <v>2020</v>
      </c>
      <c r="N769" s="6" t="str">
        <f t="shared" si="85"/>
        <v>5/3</v>
      </c>
      <c r="O769" s="25">
        <f t="shared" si="86"/>
        <v>5</v>
      </c>
      <c r="P769">
        <f t="shared" si="87"/>
        <v>3</v>
      </c>
    </row>
    <row r="770" spans="1:16" x14ac:dyDescent="0.3">
      <c r="J770" t="str">
        <f t="shared" si="88"/>
        <v/>
      </c>
      <c r="K770" t="str">
        <f t="shared" si="89"/>
        <v/>
      </c>
      <c r="L770" t="str">
        <f t="shared" si="90"/>
        <v/>
      </c>
      <c r="M770" t="str">
        <f t="shared" si="91"/>
        <v/>
      </c>
      <c r="N770" s="6" t="str">
        <f t="shared" ref="N770:N833" si="92">IFERROR(RIGHT(TRIM(RIGHT(D770,LEN(D770)-SEARCH(": ",D770))),LEN(TRIM(RIGHT(D770,LEN(D770)-SEARCH(": ",D770))))-5),"")</f>
        <v/>
      </c>
      <c r="O770" s="25" t="str">
        <f t="shared" ref="O770:O833" si="93">IFERROR(LEFT(N770,SEARCH("/",N770)-1)*1,"")</f>
        <v/>
      </c>
      <c r="P770" t="e">
        <f t="shared" ref="P770:P833" si="94">IFERROR(RIGHT(D770,2)*1,RIGHT(D770,1)*1)</f>
        <v>#VALUE!</v>
      </c>
    </row>
    <row r="771" spans="1:16" x14ac:dyDescent="0.3">
      <c r="A771" t="s">
        <v>781</v>
      </c>
      <c r="B771" t="s">
        <v>171</v>
      </c>
      <c r="C771" t="s">
        <v>128</v>
      </c>
      <c r="D771" t="s">
        <v>782</v>
      </c>
      <c r="J771">
        <f t="shared" si="88"/>
        <v>386</v>
      </c>
      <c r="K771">
        <f t="shared" si="89"/>
        <v>57543</v>
      </c>
      <c r="L771">
        <f t="shared" si="90"/>
        <v>2349</v>
      </c>
      <c r="M771">
        <f t="shared" si="91"/>
        <v>2020</v>
      </c>
      <c r="N771" s="6" t="str">
        <f t="shared" si="92"/>
        <v>5/11</v>
      </c>
      <c r="O771" s="25">
        <f t="shared" si="93"/>
        <v>5</v>
      </c>
      <c r="P771">
        <f t="shared" si="94"/>
        <v>11</v>
      </c>
    </row>
    <row r="772" spans="1:16" x14ac:dyDescent="0.3">
      <c r="J772" t="str">
        <f t="shared" ref="J772:J835" si="95">IFERROR(RIGHT(A772,LEN(A772)-SEARCH(": ",A772))*1,"")</f>
        <v/>
      </c>
      <c r="K772" t="str">
        <f t="shared" ref="K772:K835" si="96">IFERROR(RIGHT(B772,LEN(B772)-SEARCH(": ",B772))*1,"")</f>
        <v/>
      </c>
      <c r="L772" t="str">
        <f t="shared" ref="L772:L835" si="97">IFERROR(RIGHT(C772,LEN(C772)-SEARCH(": ",C772))*1,"")</f>
        <v/>
      </c>
      <c r="M772" t="str">
        <f t="shared" ref="M772:M835" si="98">IFERROR(LEFT(RIGHT(D772,LEN(D772)-SEARCH(": ",D772)),5)*1,"")</f>
        <v/>
      </c>
      <c r="N772" s="6" t="str">
        <f t="shared" si="92"/>
        <v/>
      </c>
      <c r="O772" s="25" t="str">
        <f t="shared" si="93"/>
        <v/>
      </c>
      <c r="P772" t="e">
        <f t="shared" si="94"/>
        <v>#VALUE!</v>
      </c>
    </row>
    <row r="773" spans="1:16" x14ac:dyDescent="0.3">
      <c r="A773" t="s">
        <v>783</v>
      </c>
      <c r="B773" t="s">
        <v>115</v>
      </c>
      <c r="C773" t="s">
        <v>183</v>
      </c>
      <c r="D773" t="s">
        <v>784</v>
      </c>
      <c r="J773">
        <f t="shared" si="95"/>
        <v>387</v>
      </c>
      <c r="K773">
        <f t="shared" si="96"/>
        <v>62286</v>
      </c>
      <c r="L773">
        <f t="shared" si="97"/>
        <v>2350</v>
      </c>
      <c r="M773">
        <f t="shared" si="98"/>
        <v>2020</v>
      </c>
      <c r="N773" s="6" t="str">
        <f t="shared" si="92"/>
        <v>5/23</v>
      </c>
      <c r="O773" s="25">
        <f t="shared" si="93"/>
        <v>5</v>
      </c>
      <c r="P773">
        <f t="shared" si="94"/>
        <v>23</v>
      </c>
    </row>
    <row r="774" spans="1:16" x14ac:dyDescent="0.3">
      <c r="J774" t="str">
        <f t="shared" si="95"/>
        <v/>
      </c>
      <c r="K774" t="str">
        <f t="shared" si="96"/>
        <v/>
      </c>
      <c r="L774" t="str">
        <f t="shared" si="97"/>
        <v/>
      </c>
      <c r="M774" t="str">
        <f t="shared" si="98"/>
        <v/>
      </c>
      <c r="N774" s="6" t="str">
        <f t="shared" si="92"/>
        <v/>
      </c>
      <c r="O774" s="25" t="str">
        <f t="shared" si="93"/>
        <v/>
      </c>
      <c r="P774" t="e">
        <f t="shared" si="94"/>
        <v>#VALUE!</v>
      </c>
    </row>
    <row r="775" spans="1:16" x14ac:dyDescent="0.3">
      <c r="A775" t="s">
        <v>785</v>
      </c>
      <c r="B775" t="s">
        <v>119</v>
      </c>
      <c r="C775" t="s">
        <v>128</v>
      </c>
      <c r="D775" t="s">
        <v>786</v>
      </c>
      <c r="J775">
        <f t="shared" si="95"/>
        <v>388</v>
      </c>
      <c r="K775">
        <f t="shared" si="96"/>
        <v>27697</v>
      </c>
      <c r="L775">
        <f t="shared" si="97"/>
        <v>2349</v>
      </c>
      <c r="M775">
        <f t="shared" si="98"/>
        <v>2020</v>
      </c>
      <c r="N775" s="6" t="str">
        <f t="shared" si="92"/>
        <v>5/25</v>
      </c>
      <c r="O775" s="25">
        <f t="shared" si="93"/>
        <v>5</v>
      </c>
      <c r="P775">
        <f t="shared" si="94"/>
        <v>25</v>
      </c>
    </row>
    <row r="776" spans="1:16" x14ac:dyDescent="0.3">
      <c r="J776" t="str">
        <f t="shared" si="95"/>
        <v/>
      </c>
      <c r="K776" t="str">
        <f t="shared" si="96"/>
        <v/>
      </c>
      <c r="L776" t="str">
        <f t="shared" si="97"/>
        <v/>
      </c>
      <c r="M776" t="str">
        <f t="shared" si="98"/>
        <v/>
      </c>
      <c r="N776" s="6" t="str">
        <f t="shared" si="92"/>
        <v/>
      </c>
      <c r="O776" s="25" t="str">
        <f t="shared" si="93"/>
        <v/>
      </c>
      <c r="P776" t="e">
        <f t="shared" si="94"/>
        <v>#VALUE!</v>
      </c>
    </row>
    <row r="777" spans="1:16" x14ac:dyDescent="0.3">
      <c r="A777" t="s">
        <v>787</v>
      </c>
      <c r="B777" t="s">
        <v>115</v>
      </c>
      <c r="C777" t="s">
        <v>116</v>
      </c>
      <c r="D777" t="s">
        <v>777</v>
      </c>
      <c r="J777">
        <f t="shared" si="95"/>
        <v>389</v>
      </c>
      <c r="K777">
        <f t="shared" si="96"/>
        <v>62286</v>
      </c>
      <c r="L777">
        <f t="shared" si="97"/>
        <v>9087</v>
      </c>
      <c r="M777">
        <f t="shared" si="98"/>
        <v>2020</v>
      </c>
      <c r="N777" s="6" t="str">
        <f t="shared" si="92"/>
        <v>5/27</v>
      </c>
      <c r="O777" s="25">
        <f t="shared" si="93"/>
        <v>5</v>
      </c>
      <c r="P777">
        <f t="shared" si="94"/>
        <v>27</v>
      </c>
    </row>
    <row r="778" spans="1:16" x14ac:dyDescent="0.3">
      <c r="J778" t="str">
        <f t="shared" si="95"/>
        <v/>
      </c>
      <c r="K778" t="str">
        <f t="shared" si="96"/>
        <v/>
      </c>
      <c r="L778" t="str">
        <f t="shared" si="97"/>
        <v/>
      </c>
      <c r="M778" t="str">
        <f t="shared" si="98"/>
        <v/>
      </c>
      <c r="N778" s="6" t="str">
        <f t="shared" si="92"/>
        <v/>
      </c>
      <c r="O778" s="25" t="str">
        <f t="shared" si="93"/>
        <v/>
      </c>
      <c r="P778" t="e">
        <f t="shared" si="94"/>
        <v>#VALUE!</v>
      </c>
    </row>
    <row r="779" spans="1:16" x14ac:dyDescent="0.3">
      <c r="A779" t="s">
        <v>788</v>
      </c>
      <c r="B779" t="s">
        <v>321</v>
      </c>
      <c r="C779" t="s">
        <v>162</v>
      </c>
      <c r="D779" t="s">
        <v>789</v>
      </c>
      <c r="J779">
        <f t="shared" si="95"/>
        <v>390</v>
      </c>
      <c r="K779">
        <f t="shared" si="96"/>
        <v>61673</v>
      </c>
      <c r="L779">
        <f t="shared" si="97"/>
        <v>9096</v>
      </c>
      <c r="M779">
        <f t="shared" si="98"/>
        <v>2020</v>
      </c>
      <c r="N779" s="6" t="str">
        <f t="shared" si="92"/>
        <v>5/16</v>
      </c>
      <c r="O779" s="25">
        <f t="shared" si="93"/>
        <v>5</v>
      </c>
      <c r="P779">
        <f t="shared" si="94"/>
        <v>16</v>
      </c>
    </row>
    <row r="780" spans="1:16" x14ac:dyDescent="0.3">
      <c r="J780" t="str">
        <f t="shared" si="95"/>
        <v/>
      </c>
      <c r="K780" t="str">
        <f t="shared" si="96"/>
        <v/>
      </c>
      <c r="L780" t="str">
        <f t="shared" si="97"/>
        <v/>
      </c>
      <c r="M780" t="str">
        <f t="shared" si="98"/>
        <v/>
      </c>
      <c r="N780" s="6" t="str">
        <f t="shared" si="92"/>
        <v/>
      </c>
      <c r="O780" s="25" t="str">
        <f t="shared" si="93"/>
        <v/>
      </c>
      <c r="P780" t="e">
        <f t="shared" si="94"/>
        <v>#VALUE!</v>
      </c>
    </row>
    <row r="781" spans="1:16" x14ac:dyDescent="0.3">
      <c r="A781" t="s">
        <v>790</v>
      </c>
      <c r="B781" t="s">
        <v>115</v>
      </c>
      <c r="C781" t="s">
        <v>131</v>
      </c>
      <c r="D781" t="s">
        <v>791</v>
      </c>
      <c r="J781">
        <f t="shared" si="95"/>
        <v>391</v>
      </c>
      <c r="K781">
        <f t="shared" si="96"/>
        <v>62286</v>
      </c>
      <c r="L781">
        <f t="shared" si="97"/>
        <v>504</v>
      </c>
      <c r="M781">
        <f t="shared" si="98"/>
        <v>2020</v>
      </c>
      <c r="N781" s="6" t="str">
        <f t="shared" si="92"/>
        <v>5/18</v>
      </c>
      <c r="O781" s="25">
        <f t="shared" si="93"/>
        <v>5</v>
      </c>
      <c r="P781">
        <f t="shared" si="94"/>
        <v>18</v>
      </c>
    </row>
    <row r="782" spans="1:16" x14ac:dyDescent="0.3">
      <c r="J782" t="str">
        <f t="shared" si="95"/>
        <v/>
      </c>
      <c r="K782" t="str">
        <f t="shared" si="96"/>
        <v/>
      </c>
      <c r="L782" t="str">
        <f t="shared" si="97"/>
        <v/>
      </c>
      <c r="M782" t="str">
        <f t="shared" si="98"/>
        <v/>
      </c>
      <c r="N782" s="6" t="str">
        <f t="shared" si="92"/>
        <v/>
      </c>
      <c r="O782" s="25" t="str">
        <f t="shared" si="93"/>
        <v/>
      </c>
      <c r="P782" t="e">
        <f t="shared" si="94"/>
        <v>#VALUE!</v>
      </c>
    </row>
    <row r="783" spans="1:16" x14ac:dyDescent="0.3">
      <c r="A783" t="s">
        <v>792</v>
      </c>
      <c r="B783" t="s">
        <v>115</v>
      </c>
      <c r="C783" t="s">
        <v>124</v>
      </c>
      <c r="D783" t="s">
        <v>793</v>
      </c>
      <c r="J783">
        <f t="shared" si="95"/>
        <v>392</v>
      </c>
      <c r="K783">
        <f t="shared" si="96"/>
        <v>62286</v>
      </c>
      <c r="L783">
        <f t="shared" si="97"/>
        <v>9084</v>
      </c>
      <c r="M783">
        <f t="shared" si="98"/>
        <v>2020</v>
      </c>
      <c r="N783" s="6" t="str">
        <f t="shared" si="92"/>
        <v>5/20</v>
      </c>
      <c r="O783" s="25">
        <f t="shared" si="93"/>
        <v>5</v>
      </c>
      <c r="P783">
        <f t="shared" si="94"/>
        <v>20</v>
      </c>
    </row>
    <row r="784" spans="1:16" x14ac:dyDescent="0.3">
      <c r="J784" t="str">
        <f t="shared" si="95"/>
        <v/>
      </c>
      <c r="K784" t="str">
        <f t="shared" si="96"/>
        <v/>
      </c>
      <c r="L784" t="str">
        <f t="shared" si="97"/>
        <v/>
      </c>
      <c r="M784" t="str">
        <f t="shared" si="98"/>
        <v/>
      </c>
      <c r="N784" s="6" t="str">
        <f t="shared" si="92"/>
        <v/>
      </c>
      <c r="O784" s="25" t="str">
        <f t="shared" si="93"/>
        <v/>
      </c>
      <c r="P784" t="e">
        <f t="shared" si="94"/>
        <v>#VALUE!</v>
      </c>
    </row>
    <row r="785" spans="1:16" x14ac:dyDescent="0.3">
      <c r="A785" t="s">
        <v>794</v>
      </c>
      <c r="B785" t="s">
        <v>119</v>
      </c>
      <c r="C785" t="s">
        <v>120</v>
      </c>
      <c r="D785" t="s">
        <v>795</v>
      </c>
      <c r="J785">
        <f t="shared" si="95"/>
        <v>393</v>
      </c>
      <c r="K785">
        <f t="shared" si="96"/>
        <v>27697</v>
      </c>
      <c r="L785">
        <f t="shared" si="97"/>
        <v>503</v>
      </c>
      <c r="M785">
        <f t="shared" si="98"/>
        <v>2020</v>
      </c>
      <c r="N785" s="6" t="str">
        <f t="shared" si="92"/>
        <v>5/17</v>
      </c>
      <c r="O785" s="25">
        <f t="shared" si="93"/>
        <v>5</v>
      </c>
      <c r="P785">
        <f t="shared" si="94"/>
        <v>17</v>
      </c>
    </row>
    <row r="786" spans="1:16" x14ac:dyDescent="0.3">
      <c r="J786" t="str">
        <f t="shared" si="95"/>
        <v/>
      </c>
      <c r="K786" t="str">
        <f t="shared" si="96"/>
        <v/>
      </c>
      <c r="L786" t="str">
        <f t="shared" si="97"/>
        <v/>
      </c>
      <c r="M786" t="str">
        <f t="shared" si="98"/>
        <v/>
      </c>
      <c r="N786" s="6" t="str">
        <f t="shared" si="92"/>
        <v/>
      </c>
      <c r="O786" s="25" t="str">
        <f t="shared" si="93"/>
        <v/>
      </c>
      <c r="P786" t="e">
        <f t="shared" si="94"/>
        <v>#VALUE!</v>
      </c>
    </row>
    <row r="787" spans="1:16" x14ac:dyDescent="0.3">
      <c r="A787" t="s">
        <v>796</v>
      </c>
      <c r="B787" t="s">
        <v>123</v>
      </c>
      <c r="C787" t="s">
        <v>124</v>
      </c>
      <c r="D787" t="s">
        <v>797</v>
      </c>
      <c r="J787">
        <f t="shared" si="95"/>
        <v>394</v>
      </c>
      <c r="K787">
        <f t="shared" si="96"/>
        <v>12278</v>
      </c>
      <c r="L787">
        <f t="shared" si="97"/>
        <v>9084</v>
      </c>
      <c r="M787">
        <f t="shared" si="98"/>
        <v>2020</v>
      </c>
      <c r="N787" s="6" t="str">
        <f t="shared" si="92"/>
        <v>5/13</v>
      </c>
      <c r="O787" s="25">
        <f t="shared" si="93"/>
        <v>5</v>
      </c>
      <c r="P787">
        <f t="shared" si="94"/>
        <v>13</v>
      </c>
    </row>
    <row r="788" spans="1:16" x14ac:dyDescent="0.3">
      <c r="J788" t="str">
        <f t="shared" si="95"/>
        <v/>
      </c>
      <c r="K788" t="str">
        <f t="shared" si="96"/>
        <v/>
      </c>
      <c r="L788" t="str">
        <f t="shared" si="97"/>
        <v/>
      </c>
      <c r="M788" t="str">
        <f t="shared" si="98"/>
        <v/>
      </c>
      <c r="N788" s="6" t="str">
        <f t="shared" si="92"/>
        <v/>
      </c>
      <c r="O788" s="25" t="str">
        <f t="shared" si="93"/>
        <v/>
      </c>
      <c r="P788" t="e">
        <f t="shared" si="94"/>
        <v>#VALUE!</v>
      </c>
    </row>
    <row r="789" spans="1:16" x14ac:dyDescent="0.3">
      <c r="A789" t="s">
        <v>798</v>
      </c>
      <c r="B789" t="s">
        <v>115</v>
      </c>
      <c r="C789" t="s">
        <v>162</v>
      </c>
      <c r="D789" t="s">
        <v>795</v>
      </c>
      <c r="J789">
        <f t="shared" si="95"/>
        <v>395</v>
      </c>
      <c r="K789">
        <f t="shared" si="96"/>
        <v>62286</v>
      </c>
      <c r="L789">
        <f t="shared" si="97"/>
        <v>9096</v>
      </c>
      <c r="M789">
        <f t="shared" si="98"/>
        <v>2020</v>
      </c>
      <c r="N789" s="6" t="str">
        <f t="shared" si="92"/>
        <v>5/17</v>
      </c>
      <c r="O789" s="25">
        <f t="shared" si="93"/>
        <v>5</v>
      </c>
      <c r="P789">
        <f t="shared" si="94"/>
        <v>17</v>
      </c>
    </row>
    <row r="790" spans="1:16" x14ac:dyDescent="0.3">
      <c r="J790" t="str">
        <f t="shared" si="95"/>
        <v/>
      </c>
      <c r="K790" t="str">
        <f t="shared" si="96"/>
        <v/>
      </c>
      <c r="L790" t="str">
        <f t="shared" si="97"/>
        <v/>
      </c>
      <c r="M790" t="str">
        <f t="shared" si="98"/>
        <v/>
      </c>
      <c r="N790" s="6" t="str">
        <f t="shared" si="92"/>
        <v/>
      </c>
      <c r="O790" s="25" t="str">
        <f t="shared" si="93"/>
        <v/>
      </c>
      <c r="P790" t="e">
        <f t="shared" si="94"/>
        <v>#VALUE!</v>
      </c>
    </row>
    <row r="791" spans="1:16" x14ac:dyDescent="0.3">
      <c r="A791" t="s">
        <v>799</v>
      </c>
      <c r="B791" t="s">
        <v>115</v>
      </c>
      <c r="C791" t="s">
        <v>120</v>
      </c>
      <c r="D791" t="s">
        <v>782</v>
      </c>
      <c r="J791">
        <f t="shared" si="95"/>
        <v>396</v>
      </c>
      <c r="K791">
        <f t="shared" si="96"/>
        <v>62286</v>
      </c>
      <c r="L791">
        <f t="shared" si="97"/>
        <v>503</v>
      </c>
      <c r="M791">
        <f t="shared" si="98"/>
        <v>2020</v>
      </c>
      <c r="N791" s="6" t="str">
        <f t="shared" si="92"/>
        <v>5/11</v>
      </c>
      <c r="O791" s="25">
        <f t="shared" si="93"/>
        <v>5</v>
      </c>
      <c r="P791">
        <f t="shared" si="94"/>
        <v>11</v>
      </c>
    </row>
    <row r="792" spans="1:16" x14ac:dyDescent="0.3">
      <c r="J792" t="str">
        <f t="shared" si="95"/>
        <v/>
      </c>
      <c r="K792" t="str">
        <f t="shared" si="96"/>
        <v/>
      </c>
      <c r="L792" t="str">
        <f t="shared" si="97"/>
        <v/>
      </c>
      <c r="M792" t="str">
        <f t="shared" si="98"/>
        <v/>
      </c>
      <c r="N792" s="6" t="str">
        <f t="shared" si="92"/>
        <v/>
      </c>
      <c r="O792" s="25" t="str">
        <f t="shared" si="93"/>
        <v/>
      </c>
      <c r="P792" t="e">
        <f t="shared" si="94"/>
        <v>#VALUE!</v>
      </c>
    </row>
    <row r="793" spans="1:16" x14ac:dyDescent="0.3">
      <c r="A793" t="s">
        <v>800</v>
      </c>
      <c r="B793" t="s">
        <v>321</v>
      </c>
      <c r="C793" t="s">
        <v>116</v>
      </c>
      <c r="D793" t="s">
        <v>791</v>
      </c>
      <c r="J793">
        <f t="shared" si="95"/>
        <v>397</v>
      </c>
      <c r="K793">
        <f t="shared" si="96"/>
        <v>61673</v>
      </c>
      <c r="L793">
        <f t="shared" si="97"/>
        <v>9087</v>
      </c>
      <c r="M793">
        <f t="shared" si="98"/>
        <v>2020</v>
      </c>
      <c r="N793" s="6" t="str">
        <f t="shared" si="92"/>
        <v>5/18</v>
      </c>
      <c r="O793" s="25">
        <f t="shared" si="93"/>
        <v>5</v>
      </c>
      <c r="P793">
        <f t="shared" si="94"/>
        <v>18</v>
      </c>
    </row>
    <row r="794" spans="1:16" x14ac:dyDescent="0.3">
      <c r="J794" t="str">
        <f t="shared" si="95"/>
        <v/>
      </c>
      <c r="K794" t="str">
        <f t="shared" si="96"/>
        <v/>
      </c>
      <c r="L794" t="str">
        <f t="shared" si="97"/>
        <v/>
      </c>
      <c r="M794" t="str">
        <f t="shared" si="98"/>
        <v/>
      </c>
      <c r="N794" s="6" t="str">
        <f t="shared" si="92"/>
        <v/>
      </c>
      <c r="O794" s="25" t="str">
        <f t="shared" si="93"/>
        <v/>
      </c>
      <c r="P794" t="e">
        <f t="shared" si="94"/>
        <v>#VALUE!</v>
      </c>
    </row>
    <row r="795" spans="1:16" x14ac:dyDescent="0.3">
      <c r="A795" t="s">
        <v>801</v>
      </c>
      <c r="B795" t="s">
        <v>115</v>
      </c>
      <c r="C795" t="s">
        <v>148</v>
      </c>
      <c r="D795" t="s">
        <v>782</v>
      </c>
      <c r="J795">
        <f t="shared" si="95"/>
        <v>398</v>
      </c>
      <c r="K795">
        <f t="shared" si="96"/>
        <v>62286</v>
      </c>
      <c r="L795">
        <f t="shared" si="97"/>
        <v>1164</v>
      </c>
      <c r="M795">
        <f t="shared" si="98"/>
        <v>2020</v>
      </c>
      <c r="N795" s="6" t="str">
        <f t="shared" si="92"/>
        <v>5/11</v>
      </c>
      <c r="O795" s="25">
        <f t="shared" si="93"/>
        <v>5</v>
      </c>
      <c r="P795">
        <f t="shared" si="94"/>
        <v>11</v>
      </c>
    </row>
    <row r="796" spans="1:16" x14ac:dyDescent="0.3">
      <c r="J796" t="str">
        <f t="shared" si="95"/>
        <v/>
      </c>
      <c r="K796" t="str">
        <f t="shared" si="96"/>
        <v/>
      </c>
      <c r="L796" t="str">
        <f t="shared" si="97"/>
        <v/>
      </c>
      <c r="M796" t="str">
        <f t="shared" si="98"/>
        <v/>
      </c>
      <c r="N796" s="6" t="str">
        <f t="shared" si="92"/>
        <v/>
      </c>
      <c r="O796" s="25" t="str">
        <f t="shared" si="93"/>
        <v/>
      </c>
      <c r="P796" t="e">
        <f t="shared" si="94"/>
        <v>#VALUE!</v>
      </c>
    </row>
    <row r="797" spans="1:16" x14ac:dyDescent="0.3">
      <c r="A797" t="s">
        <v>802</v>
      </c>
      <c r="B797" t="s">
        <v>139</v>
      </c>
      <c r="C797" t="s">
        <v>140</v>
      </c>
      <c r="D797" t="s">
        <v>803</v>
      </c>
      <c r="J797">
        <f t="shared" si="95"/>
        <v>399</v>
      </c>
      <c r="K797">
        <f t="shared" si="96"/>
        <v>90364</v>
      </c>
      <c r="L797">
        <f t="shared" si="97"/>
        <v>988</v>
      </c>
      <c r="M797">
        <f t="shared" si="98"/>
        <v>2020</v>
      </c>
      <c r="N797" s="6" t="str">
        <f t="shared" si="92"/>
        <v>5/28</v>
      </c>
      <c r="O797" s="25">
        <f t="shared" si="93"/>
        <v>5</v>
      </c>
      <c r="P797">
        <f t="shared" si="94"/>
        <v>28</v>
      </c>
    </row>
    <row r="798" spans="1:16" x14ac:dyDescent="0.3">
      <c r="J798" t="str">
        <f t="shared" si="95"/>
        <v/>
      </c>
      <c r="K798" t="str">
        <f t="shared" si="96"/>
        <v/>
      </c>
      <c r="L798" t="str">
        <f t="shared" si="97"/>
        <v/>
      </c>
      <c r="M798" t="str">
        <f t="shared" si="98"/>
        <v/>
      </c>
      <c r="N798" s="6" t="str">
        <f t="shared" si="92"/>
        <v/>
      </c>
      <c r="O798" s="25" t="str">
        <f t="shared" si="93"/>
        <v/>
      </c>
      <c r="P798" t="e">
        <f t="shared" si="94"/>
        <v>#VALUE!</v>
      </c>
    </row>
    <row r="799" spans="1:16" x14ac:dyDescent="0.3">
      <c r="A799" t="s">
        <v>804</v>
      </c>
      <c r="B799" t="s">
        <v>127</v>
      </c>
      <c r="C799" t="s">
        <v>140</v>
      </c>
      <c r="D799" t="s">
        <v>782</v>
      </c>
      <c r="J799">
        <f t="shared" si="95"/>
        <v>400</v>
      </c>
      <c r="K799">
        <f t="shared" si="96"/>
        <v>56365</v>
      </c>
      <c r="L799">
        <f t="shared" si="97"/>
        <v>988</v>
      </c>
      <c r="M799">
        <f t="shared" si="98"/>
        <v>2020</v>
      </c>
      <c r="N799" s="6" t="str">
        <f t="shared" si="92"/>
        <v>5/11</v>
      </c>
      <c r="O799" s="25">
        <f t="shared" si="93"/>
        <v>5</v>
      </c>
      <c r="P799">
        <f t="shared" si="94"/>
        <v>11</v>
      </c>
    </row>
    <row r="800" spans="1:16" x14ac:dyDescent="0.3">
      <c r="J800" t="str">
        <f t="shared" si="95"/>
        <v/>
      </c>
      <c r="K800" t="str">
        <f t="shared" si="96"/>
        <v/>
      </c>
      <c r="L800" t="str">
        <f t="shared" si="97"/>
        <v/>
      </c>
      <c r="M800" t="str">
        <f t="shared" si="98"/>
        <v/>
      </c>
      <c r="N800" s="6" t="str">
        <f t="shared" si="92"/>
        <v/>
      </c>
      <c r="O800" s="25" t="str">
        <f t="shared" si="93"/>
        <v/>
      </c>
      <c r="P800" t="e">
        <f t="shared" si="94"/>
        <v>#VALUE!</v>
      </c>
    </row>
    <row r="801" spans="1:16" x14ac:dyDescent="0.3">
      <c r="A801" t="s">
        <v>805</v>
      </c>
      <c r="B801" t="s">
        <v>136</v>
      </c>
      <c r="C801" t="s">
        <v>140</v>
      </c>
      <c r="D801" t="s">
        <v>806</v>
      </c>
      <c r="J801">
        <f t="shared" si="95"/>
        <v>401</v>
      </c>
      <c r="K801">
        <f t="shared" si="96"/>
        <v>62900</v>
      </c>
      <c r="L801">
        <f t="shared" si="97"/>
        <v>988</v>
      </c>
      <c r="M801">
        <f t="shared" si="98"/>
        <v>2020</v>
      </c>
      <c r="N801" s="6" t="str">
        <f t="shared" si="92"/>
        <v>5/12</v>
      </c>
      <c r="O801" s="25">
        <f t="shared" si="93"/>
        <v>5</v>
      </c>
      <c r="P801">
        <f t="shared" si="94"/>
        <v>12</v>
      </c>
    </row>
    <row r="802" spans="1:16" x14ac:dyDescent="0.3">
      <c r="J802" t="str">
        <f t="shared" si="95"/>
        <v/>
      </c>
      <c r="K802" t="str">
        <f t="shared" si="96"/>
        <v/>
      </c>
      <c r="L802" t="str">
        <f t="shared" si="97"/>
        <v/>
      </c>
      <c r="M802" t="str">
        <f t="shared" si="98"/>
        <v/>
      </c>
      <c r="N802" s="6" t="str">
        <f t="shared" si="92"/>
        <v/>
      </c>
      <c r="O802" s="25" t="str">
        <f t="shared" si="93"/>
        <v/>
      </c>
      <c r="P802" t="e">
        <f t="shared" si="94"/>
        <v>#VALUE!</v>
      </c>
    </row>
    <row r="803" spans="1:16" x14ac:dyDescent="0.3">
      <c r="A803" t="s">
        <v>807</v>
      </c>
      <c r="B803" t="s">
        <v>153</v>
      </c>
      <c r="C803" t="s">
        <v>124</v>
      </c>
      <c r="D803" t="s">
        <v>784</v>
      </c>
      <c r="J803">
        <f t="shared" si="95"/>
        <v>402</v>
      </c>
      <c r="K803">
        <f t="shared" si="96"/>
        <v>98663</v>
      </c>
      <c r="L803">
        <f t="shared" si="97"/>
        <v>9084</v>
      </c>
      <c r="M803">
        <f t="shared" si="98"/>
        <v>2020</v>
      </c>
      <c r="N803" s="6" t="str">
        <f t="shared" si="92"/>
        <v>5/23</v>
      </c>
      <c r="O803" s="25">
        <f t="shared" si="93"/>
        <v>5</v>
      </c>
      <c r="P803">
        <f t="shared" si="94"/>
        <v>23</v>
      </c>
    </row>
    <row r="804" spans="1:16" x14ac:dyDescent="0.3">
      <c r="J804" t="str">
        <f t="shared" si="95"/>
        <v/>
      </c>
      <c r="K804" t="str">
        <f t="shared" si="96"/>
        <v/>
      </c>
      <c r="L804" t="str">
        <f t="shared" si="97"/>
        <v/>
      </c>
      <c r="M804" t="str">
        <f t="shared" si="98"/>
        <v/>
      </c>
      <c r="N804" s="6" t="str">
        <f t="shared" si="92"/>
        <v/>
      </c>
      <c r="O804" s="25" t="str">
        <f t="shared" si="93"/>
        <v/>
      </c>
      <c r="P804" t="e">
        <f t="shared" si="94"/>
        <v>#VALUE!</v>
      </c>
    </row>
    <row r="805" spans="1:16" x14ac:dyDescent="0.3">
      <c r="A805" t="s">
        <v>808</v>
      </c>
      <c r="B805" t="s">
        <v>115</v>
      </c>
      <c r="C805" t="s">
        <v>162</v>
      </c>
      <c r="D805" t="s">
        <v>809</v>
      </c>
      <c r="J805">
        <f t="shared" si="95"/>
        <v>403</v>
      </c>
      <c r="K805">
        <f t="shared" si="96"/>
        <v>62286</v>
      </c>
      <c r="L805">
        <f t="shared" si="97"/>
        <v>9096</v>
      </c>
      <c r="M805">
        <f t="shared" si="98"/>
        <v>2020</v>
      </c>
      <c r="N805" s="6" t="str">
        <f t="shared" si="92"/>
        <v>6/20</v>
      </c>
      <c r="O805" s="25">
        <f t="shared" si="93"/>
        <v>6</v>
      </c>
      <c r="P805">
        <f t="shared" si="94"/>
        <v>20</v>
      </c>
    </row>
    <row r="806" spans="1:16" x14ac:dyDescent="0.3">
      <c r="J806" t="str">
        <f t="shared" si="95"/>
        <v/>
      </c>
      <c r="K806" t="str">
        <f t="shared" si="96"/>
        <v/>
      </c>
      <c r="L806" t="str">
        <f t="shared" si="97"/>
        <v/>
      </c>
      <c r="M806" t="str">
        <f t="shared" si="98"/>
        <v/>
      </c>
      <c r="N806" s="6" t="str">
        <f t="shared" si="92"/>
        <v/>
      </c>
      <c r="O806" s="25" t="str">
        <f t="shared" si="93"/>
        <v/>
      </c>
      <c r="P806" t="e">
        <f t="shared" si="94"/>
        <v>#VALUE!</v>
      </c>
    </row>
    <row r="807" spans="1:16" x14ac:dyDescent="0.3">
      <c r="A807" t="s">
        <v>810</v>
      </c>
      <c r="B807" t="s">
        <v>127</v>
      </c>
      <c r="C807" t="s">
        <v>140</v>
      </c>
      <c r="D807" t="s">
        <v>811</v>
      </c>
      <c r="J807">
        <f t="shared" si="95"/>
        <v>404</v>
      </c>
      <c r="K807">
        <f t="shared" si="96"/>
        <v>56365</v>
      </c>
      <c r="L807">
        <f t="shared" si="97"/>
        <v>988</v>
      </c>
      <c r="M807">
        <f t="shared" si="98"/>
        <v>2020</v>
      </c>
      <c r="N807" s="6" t="str">
        <f t="shared" si="92"/>
        <v>6/6</v>
      </c>
      <c r="O807" s="25">
        <f t="shared" si="93"/>
        <v>6</v>
      </c>
      <c r="P807">
        <f t="shared" si="94"/>
        <v>6</v>
      </c>
    </row>
    <row r="808" spans="1:16" x14ac:dyDescent="0.3">
      <c r="J808" t="str">
        <f t="shared" si="95"/>
        <v/>
      </c>
      <c r="K808" t="str">
        <f t="shared" si="96"/>
        <v/>
      </c>
      <c r="L808" t="str">
        <f t="shared" si="97"/>
        <v/>
      </c>
      <c r="M808" t="str">
        <f t="shared" si="98"/>
        <v/>
      </c>
      <c r="N808" s="6" t="str">
        <f t="shared" si="92"/>
        <v/>
      </c>
      <c r="O808" s="25" t="str">
        <f t="shared" si="93"/>
        <v/>
      </c>
      <c r="P808" t="e">
        <f t="shared" si="94"/>
        <v>#VALUE!</v>
      </c>
    </row>
    <row r="809" spans="1:16" x14ac:dyDescent="0.3">
      <c r="A809" t="s">
        <v>812</v>
      </c>
      <c r="B809" t="s">
        <v>115</v>
      </c>
      <c r="C809" t="s">
        <v>124</v>
      </c>
      <c r="D809" t="s">
        <v>813</v>
      </c>
      <c r="J809">
        <f t="shared" si="95"/>
        <v>405</v>
      </c>
      <c r="K809">
        <f t="shared" si="96"/>
        <v>62286</v>
      </c>
      <c r="L809">
        <f t="shared" si="97"/>
        <v>9084</v>
      </c>
      <c r="M809">
        <f t="shared" si="98"/>
        <v>2020</v>
      </c>
      <c r="N809" s="6" t="str">
        <f t="shared" si="92"/>
        <v>6/29</v>
      </c>
      <c r="O809" s="25">
        <f t="shared" si="93"/>
        <v>6</v>
      </c>
      <c r="P809">
        <f t="shared" si="94"/>
        <v>29</v>
      </c>
    </row>
    <row r="810" spans="1:16" x14ac:dyDescent="0.3">
      <c r="J810" t="str">
        <f t="shared" si="95"/>
        <v/>
      </c>
      <c r="K810" t="str">
        <f t="shared" si="96"/>
        <v/>
      </c>
      <c r="L810" t="str">
        <f t="shared" si="97"/>
        <v/>
      </c>
      <c r="M810" t="str">
        <f t="shared" si="98"/>
        <v/>
      </c>
      <c r="N810" s="6" t="str">
        <f t="shared" si="92"/>
        <v/>
      </c>
      <c r="O810" s="25" t="str">
        <f t="shared" si="93"/>
        <v/>
      </c>
      <c r="P810" t="e">
        <f t="shared" si="94"/>
        <v>#VALUE!</v>
      </c>
    </row>
    <row r="811" spans="1:16" x14ac:dyDescent="0.3">
      <c r="A811" t="s">
        <v>814</v>
      </c>
      <c r="B811" t="s">
        <v>119</v>
      </c>
      <c r="C811" t="s">
        <v>131</v>
      </c>
      <c r="D811" t="s">
        <v>813</v>
      </c>
      <c r="J811">
        <f t="shared" si="95"/>
        <v>406</v>
      </c>
      <c r="K811">
        <f t="shared" si="96"/>
        <v>27697</v>
      </c>
      <c r="L811">
        <f t="shared" si="97"/>
        <v>504</v>
      </c>
      <c r="M811">
        <f t="shared" si="98"/>
        <v>2020</v>
      </c>
      <c r="N811" s="6" t="str">
        <f t="shared" si="92"/>
        <v>6/29</v>
      </c>
      <c r="O811" s="25">
        <f t="shared" si="93"/>
        <v>6</v>
      </c>
      <c r="P811">
        <f t="shared" si="94"/>
        <v>29</v>
      </c>
    </row>
    <row r="812" spans="1:16" x14ac:dyDescent="0.3">
      <c r="J812" t="str">
        <f t="shared" si="95"/>
        <v/>
      </c>
      <c r="K812" t="str">
        <f t="shared" si="96"/>
        <v/>
      </c>
      <c r="L812" t="str">
        <f t="shared" si="97"/>
        <v/>
      </c>
      <c r="M812" t="str">
        <f t="shared" si="98"/>
        <v/>
      </c>
      <c r="N812" s="6" t="str">
        <f t="shared" si="92"/>
        <v/>
      </c>
      <c r="O812" s="25" t="str">
        <f t="shared" si="93"/>
        <v/>
      </c>
      <c r="P812" t="e">
        <f t="shared" si="94"/>
        <v>#VALUE!</v>
      </c>
    </row>
    <row r="813" spans="1:16" x14ac:dyDescent="0.3">
      <c r="A813" t="s">
        <v>815</v>
      </c>
      <c r="B813" t="s">
        <v>115</v>
      </c>
      <c r="C813" t="s">
        <v>116</v>
      </c>
      <c r="D813" t="s">
        <v>816</v>
      </c>
      <c r="J813">
        <f t="shared" si="95"/>
        <v>407</v>
      </c>
      <c r="K813">
        <f t="shared" si="96"/>
        <v>62286</v>
      </c>
      <c r="L813">
        <f t="shared" si="97"/>
        <v>9087</v>
      </c>
      <c r="M813">
        <f t="shared" si="98"/>
        <v>2020</v>
      </c>
      <c r="N813" s="6" t="str">
        <f t="shared" si="92"/>
        <v>6/12</v>
      </c>
      <c r="O813" s="25">
        <f t="shared" si="93"/>
        <v>6</v>
      </c>
      <c r="P813">
        <f t="shared" si="94"/>
        <v>12</v>
      </c>
    </row>
    <row r="814" spans="1:16" x14ac:dyDescent="0.3">
      <c r="J814" t="str">
        <f t="shared" si="95"/>
        <v/>
      </c>
      <c r="K814" t="str">
        <f t="shared" si="96"/>
        <v/>
      </c>
      <c r="L814" t="str">
        <f t="shared" si="97"/>
        <v/>
      </c>
      <c r="M814" t="str">
        <f t="shared" si="98"/>
        <v/>
      </c>
      <c r="N814" s="6" t="str">
        <f t="shared" si="92"/>
        <v/>
      </c>
      <c r="O814" s="25" t="str">
        <f t="shared" si="93"/>
        <v/>
      </c>
      <c r="P814" t="e">
        <f t="shared" si="94"/>
        <v>#VALUE!</v>
      </c>
    </row>
    <row r="815" spans="1:16" x14ac:dyDescent="0.3">
      <c r="A815" t="s">
        <v>817</v>
      </c>
      <c r="B815" t="s">
        <v>139</v>
      </c>
      <c r="C815" t="s">
        <v>140</v>
      </c>
      <c r="D815" t="s">
        <v>818</v>
      </c>
      <c r="J815">
        <f t="shared" si="95"/>
        <v>408</v>
      </c>
      <c r="K815">
        <f t="shared" si="96"/>
        <v>90364</v>
      </c>
      <c r="L815">
        <f t="shared" si="97"/>
        <v>988</v>
      </c>
      <c r="M815">
        <f t="shared" si="98"/>
        <v>2020</v>
      </c>
      <c r="N815" s="6" t="str">
        <f t="shared" si="92"/>
        <v>6/5</v>
      </c>
      <c r="O815" s="25">
        <f t="shared" si="93"/>
        <v>6</v>
      </c>
      <c r="P815">
        <f t="shared" si="94"/>
        <v>5</v>
      </c>
    </row>
    <row r="816" spans="1:16" x14ac:dyDescent="0.3">
      <c r="J816" t="str">
        <f t="shared" si="95"/>
        <v/>
      </c>
      <c r="K816" t="str">
        <f t="shared" si="96"/>
        <v/>
      </c>
      <c r="L816" t="str">
        <f t="shared" si="97"/>
        <v/>
      </c>
      <c r="M816" t="str">
        <f t="shared" si="98"/>
        <v/>
      </c>
      <c r="N816" s="6" t="str">
        <f t="shared" si="92"/>
        <v/>
      </c>
      <c r="O816" s="25" t="str">
        <f t="shared" si="93"/>
        <v/>
      </c>
      <c r="P816" t="e">
        <f t="shared" si="94"/>
        <v>#VALUE!</v>
      </c>
    </row>
    <row r="817" spans="1:16" x14ac:dyDescent="0.3">
      <c r="A817" t="s">
        <v>819</v>
      </c>
      <c r="B817" t="s">
        <v>119</v>
      </c>
      <c r="C817" t="s">
        <v>128</v>
      </c>
      <c r="D817" t="s">
        <v>820</v>
      </c>
      <c r="J817">
        <f t="shared" si="95"/>
        <v>409</v>
      </c>
      <c r="K817">
        <f t="shared" si="96"/>
        <v>27697</v>
      </c>
      <c r="L817">
        <f t="shared" si="97"/>
        <v>2349</v>
      </c>
      <c r="M817">
        <f t="shared" si="98"/>
        <v>2020</v>
      </c>
      <c r="N817" s="6" t="str">
        <f t="shared" si="92"/>
        <v>6/18</v>
      </c>
      <c r="O817" s="25">
        <f t="shared" si="93"/>
        <v>6</v>
      </c>
      <c r="P817">
        <f t="shared" si="94"/>
        <v>18</v>
      </c>
    </row>
    <row r="818" spans="1:16" x14ac:dyDescent="0.3">
      <c r="J818" t="str">
        <f t="shared" si="95"/>
        <v/>
      </c>
      <c r="K818" t="str">
        <f t="shared" si="96"/>
        <v/>
      </c>
      <c r="L818" t="str">
        <f t="shared" si="97"/>
        <v/>
      </c>
      <c r="M818" t="str">
        <f t="shared" si="98"/>
        <v/>
      </c>
      <c r="N818" s="6" t="str">
        <f t="shared" si="92"/>
        <v/>
      </c>
      <c r="O818" s="25" t="str">
        <f t="shared" si="93"/>
        <v/>
      </c>
      <c r="P818" t="e">
        <f t="shared" si="94"/>
        <v>#VALUE!</v>
      </c>
    </row>
    <row r="819" spans="1:16" x14ac:dyDescent="0.3">
      <c r="A819" t="s">
        <v>821</v>
      </c>
      <c r="B819" t="s">
        <v>136</v>
      </c>
      <c r="C819" t="s">
        <v>140</v>
      </c>
      <c r="D819" t="s">
        <v>822</v>
      </c>
      <c r="J819">
        <f t="shared" si="95"/>
        <v>410</v>
      </c>
      <c r="K819">
        <f t="shared" si="96"/>
        <v>62900</v>
      </c>
      <c r="L819">
        <f t="shared" si="97"/>
        <v>988</v>
      </c>
      <c r="M819">
        <f t="shared" si="98"/>
        <v>2020</v>
      </c>
      <c r="N819" s="6" t="str">
        <f t="shared" si="92"/>
        <v>6/23</v>
      </c>
      <c r="O819" s="25">
        <f t="shared" si="93"/>
        <v>6</v>
      </c>
      <c r="P819">
        <f t="shared" si="94"/>
        <v>23</v>
      </c>
    </row>
    <row r="820" spans="1:16" x14ac:dyDescent="0.3">
      <c r="J820" t="str">
        <f t="shared" si="95"/>
        <v/>
      </c>
      <c r="K820" t="str">
        <f t="shared" si="96"/>
        <v/>
      </c>
      <c r="L820" t="str">
        <f t="shared" si="97"/>
        <v/>
      </c>
      <c r="M820" t="str">
        <f t="shared" si="98"/>
        <v/>
      </c>
      <c r="N820" s="6" t="str">
        <f t="shared" si="92"/>
        <v/>
      </c>
      <c r="O820" s="25" t="str">
        <f t="shared" si="93"/>
        <v/>
      </c>
      <c r="P820" t="e">
        <f t="shared" si="94"/>
        <v>#VALUE!</v>
      </c>
    </row>
    <row r="821" spans="1:16" x14ac:dyDescent="0.3">
      <c r="A821" t="s">
        <v>823</v>
      </c>
      <c r="B821" t="s">
        <v>127</v>
      </c>
      <c r="C821" t="s">
        <v>124</v>
      </c>
      <c r="D821" t="s">
        <v>824</v>
      </c>
      <c r="J821">
        <f t="shared" si="95"/>
        <v>411</v>
      </c>
      <c r="K821">
        <f t="shared" si="96"/>
        <v>56365</v>
      </c>
      <c r="L821">
        <f t="shared" si="97"/>
        <v>9084</v>
      </c>
      <c r="M821">
        <f t="shared" si="98"/>
        <v>2020</v>
      </c>
      <c r="N821" s="6" t="str">
        <f t="shared" si="92"/>
        <v>6/17</v>
      </c>
      <c r="O821" s="25">
        <f t="shared" si="93"/>
        <v>6</v>
      </c>
      <c r="P821">
        <f t="shared" si="94"/>
        <v>17</v>
      </c>
    </row>
    <row r="822" spans="1:16" x14ac:dyDescent="0.3">
      <c r="J822" t="str">
        <f t="shared" si="95"/>
        <v/>
      </c>
      <c r="K822" t="str">
        <f t="shared" si="96"/>
        <v/>
      </c>
      <c r="L822" t="str">
        <f t="shared" si="97"/>
        <v/>
      </c>
      <c r="M822" t="str">
        <f t="shared" si="98"/>
        <v/>
      </c>
      <c r="N822" s="6" t="str">
        <f t="shared" si="92"/>
        <v/>
      </c>
      <c r="O822" s="25" t="str">
        <f t="shared" si="93"/>
        <v/>
      </c>
      <c r="P822" t="e">
        <f t="shared" si="94"/>
        <v>#VALUE!</v>
      </c>
    </row>
    <row r="823" spans="1:16" x14ac:dyDescent="0.3">
      <c r="A823" t="s">
        <v>825</v>
      </c>
      <c r="B823" t="s">
        <v>115</v>
      </c>
      <c r="C823" t="s">
        <v>148</v>
      </c>
      <c r="D823" t="s">
        <v>818</v>
      </c>
      <c r="J823">
        <f t="shared" si="95"/>
        <v>412</v>
      </c>
      <c r="K823">
        <f t="shared" si="96"/>
        <v>62286</v>
      </c>
      <c r="L823">
        <f t="shared" si="97"/>
        <v>1164</v>
      </c>
      <c r="M823">
        <f t="shared" si="98"/>
        <v>2020</v>
      </c>
      <c r="N823" s="6" t="str">
        <f t="shared" si="92"/>
        <v>6/5</v>
      </c>
      <c r="O823" s="25">
        <f t="shared" si="93"/>
        <v>6</v>
      </c>
      <c r="P823">
        <f t="shared" si="94"/>
        <v>5</v>
      </c>
    </row>
    <row r="824" spans="1:16" x14ac:dyDescent="0.3">
      <c r="J824" t="str">
        <f t="shared" si="95"/>
        <v/>
      </c>
      <c r="K824" t="str">
        <f t="shared" si="96"/>
        <v/>
      </c>
      <c r="L824" t="str">
        <f t="shared" si="97"/>
        <v/>
      </c>
      <c r="M824" t="str">
        <f t="shared" si="98"/>
        <v/>
      </c>
      <c r="N824" s="6" t="str">
        <f t="shared" si="92"/>
        <v/>
      </c>
      <c r="O824" s="25" t="str">
        <f t="shared" si="93"/>
        <v/>
      </c>
      <c r="P824" t="e">
        <f t="shared" si="94"/>
        <v>#VALUE!</v>
      </c>
    </row>
    <row r="825" spans="1:16" x14ac:dyDescent="0.3">
      <c r="A825" t="s">
        <v>826</v>
      </c>
      <c r="B825" t="s">
        <v>321</v>
      </c>
      <c r="C825" t="s">
        <v>116</v>
      </c>
      <c r="D825" t="s">
        <v>827</v>
      </c>
      <c r="J825">
        <f t="shared" si="95"/>
        <v>413</v>
      </c>
      <c r="K825">
        <f t="shared" si="96"/>
        <v>61673</v>
      </c>
      <c r="L825">
        <f t="shared" si="97"/>
        <v>9087</v>
      </c>
      <c r="M825">
        <f t="shared" si="98"/>
        <v>2020</v>
      </c>
      <c r="N825" s="6" t="str">
        <f t="shared" si="92"/>
        <v>6/24</v>
      </c>
      <c r="O825" s="25">
        <f t="shared" si="93"/>
        <v>6</v>
      </c>
      <c r="P825">
        <f t="shared" si="94"/>
        <v>24</v>
      </c>
    </row>
    <row r="826" spans="1:16" x14ac:dyDescent="0.3">
      <c r="J826" t="str">
        <f t="shared" si="95"/>
        <v/>
      </c>
      <c r="K826" t="str">
        <f t="shared" si="96"/>
        <v/>
      </c>
      <c r="L826" t="str">
        <f t="shared" si="97"/>
        <v/>
      </c>
      <c r="M826" t="str">
        <f t="shared" si="98"/>
        <v/>
      </c>
      <c r="N826" s="6" t="str">
        <f t="shared" si="92"/>
        <v/>
      </c>
      <c r="O826" s="25" t="str">
        <f t="shared" si="93"/>
        <v/>
      </c>
      <c r="P826" t="e">
        <f t="shared" si="94"/>
        <v>#VALUE!</v>
      </c>
    </row>
    <row r="827" spans="1:16" x14ac:dyDescent="0.3">
      <c r="A827" t="s">
        <v>828</v>
      </c>
      <c r="B827" t="s">
        <v>115</v>
      </c>
      <c r="C827" t="s">
        <v>120</v>
      </c>
      <c r="D827" t="s">
        <v>816</v>
      </c>
      <c r="J827">
        <f t="shared" si="95"/>
        <v>414</v>
      </c>
      <c r="K827">
        <f t="shared" si="96"/>
        <v>62286</v>
      </c>
      <c r="L827">
        <f t="shared" si="97"/>
        <v>503</v>
      </c>
      <c r="M827">
        <f t="shared" si="98"/>
        <v>2020</v>
      </c>
      <c r="N827" s="6" t="str">
        <f t="shared" si="92"/>
        <v>6/12</v>
      </c>
      <c r="O827" s="25">
        <f t="shared" si="93"/>
        <v>6</v>
      </c>
      <c r="P827">
        <f t="shared" si="94"/>
        <v>12</v>
      </c>
    </row>
    <row r="828" spans="1:16" x14ac:dyDescent="0.3">
      <c r="J828" t="str">
        <f t="shared" si="95"/>
        <v/>
      </c>
      <c r="K828" t="str">
        <f t="shared" si="96"/>
        <v/>
      </c>
      <c r="L828" t="str">
        <f t="shared" si="97"/>
        <v/>
      </c>
      <c r="M828" t="str">
        <f t="shared" si="98"/>
        <v/>
      </c>
      <c r="N828" s="6" t="str">
        <f t="shared" si="92"/>
        <v/>
      </c>
      <c r="O828" s="25" t="str">
        <f t="shared" si="93"/>
        <v/>
      </c>
      <c r="P828" t="e">
        <f t="shared" si="94"/>
        <v>#VALUE!</v>
      </c>
    </row>
    <row r="829" spans="1:16" x14ac:dyDescent="0.3">
      <c r="A829" t="s">
        <v>829</v>
      </c>
      <c r="B829" t="s">
        <v>123</v>
      </c>
      <c r="C829" t="s">
        <v>124</v>
      </c>
      <c r="D829" t="s">
        <v>830</v>
      </c>
      <c r="J829">
        <f t="shared" si="95"/>
        <v>415</v>
      </c>
      <c r="K829">
        <f t="shared" si="96"/>
        <v>12278</v>
      </c>
      <c r="L829">
        <f t="shared" si="97"/>
        <v>9084</v>
      </c>
      <c r="M829">
        <f t="shared" si="98"/>
        <v>2020</v>
      </c>
      <c r="N829" s="6" t="str">
        <f t="shared" si="92"/>
        <v>6/1</v>
      </c>
      <c r="O829" s="25">
        <f t="shared" si="93"/>
        <v>6</v>
      </c>
      <c r="P829">
        <f t="shared" si="94"/>
        <v>1</v>
      </c>
    </row>
    <row r="830" spans="1:16" x14ac:dyDescent="0.3">
      <c r="J830" t="str">
        <f t="shared" si="95"/>
        <v/>
      </c>
      <c r="K830" t="str">
        <f t="shared" si="96"/>
        <v/>
      </c>
      <c r="L830" t="str">
        <f t="shared" si="97"/>
        <v/>
      </c>
      <c r="M830" t="str">
        <f t="shared" si="98"/>
        <v/>
      </c>
      <c r="N830" s="6" t="str">
        <f t="shared" si="92"/>
        <v/>
      </c>
      <c r="O830" s="25" t="str">
        <f t="shared" si="93"/>
        <v/>
      </c>
      <c r="P830" t="e">
        <f t="shared" si="94"/>
        <v>#VALUE!</v>
      </c>
    </row>
    <row r="831" spans="1:16" x14ac:dyDescent="0.3">
      <c r="A831" t="s">
        <v>831</v>
      </c>
      <c r="B831" t="s">
        <v>153</v>
      </c>
      <c r="C831" t="s">
        <v>124</v>
      </c>
      <c r="D831" t="s">
        <v>832</v>
      </c>
      <c r="J831">
        <f t="shared" si="95"/>
        <v>416</v>
      </c>
      <c r="K831">
        <f t="shared" si="96"/>
        <v>98663</v>
      </c>
      <c r="L831">
        <f t="shared" si="97"/>
        <v>9084</v>
      </c>
      <c r="M831">
        <f t="shared" si="98"/>
        <v>2020</v>
      </c>
      <c r="N831" s="6" t="str">
        <f t="shared" si="92"/>
        <v>6/30</v>
      </c>
      <c r="O831" s="25">
        <f t="shared" si="93"/>
        <v>6</v>
      </c>
      <c r="P831">
        <f t="shared" si="94"/>
        <v>30</v>
      </c>
    </row>
    <row r="832" spans="1:16" x14ac:dyDescent="0.3">
      <c r="J832" t="str">
        <f t="shared" si="95"/>
        <v/>
      </c>
      <c r="K832" t="str">
        <f t="shared" si="96"/>
        <v/>
      </c>
      <c r="L832" t="str">
        <f t="shared" si="97"/>
        <v/>
      </c>
      <c r="M832" t="str">
        <f t="shared" si="98"/>
        <v/>
      </c>
      <c r="N832" s="6" t="str">
        <f t="shared" si="92"/>
        <v/>
      </c>
      <c r="O832" s="25" t="str">
        <f t="shared" si="93"/>
        <v/>
      </c>
      <c r="P832" t="e">
        <f t="shared" si="94"/>
        <v>#VALUE!</v>
      </c>
    </row>
    <row r="833" spans="1:16" x14ac:dyDescent="0.3">
      <c r="A833" t="s">
        <v>833</v>
      </c>
      <c r="B833" t="s">
        <v>123</v>
      </c>
      <c r="C833" t="s">
        <v>162</v>
      </c>
      <c r="D833" t="s">
        <v>809</v>
      </c>
      <c r="J833">
        <f t="shared" si="95"/>
        <v>417</v>
      </c>
      <c r="K833">
        <f t="shared" si="96"/>
        <v>12278</v>
      </c>
      <c r="L833">
        <f t="shared" si="97"/>
        <v>9096</v>
      </c>
      <c r="M833">
        <f t="shared" si="98"/>
        <v>2020</v>
      </c>
      <c r="N833" s="6" t="str">
        <f t="shared" si="92"/>
        <v>6/20</v>
      </c>
      <c r="O833" s="25">
        <f t="shared" si="93"/>
        <v>6</v>
      </c>
      <c r="P833">
        <f t="shared" si="94"/>
        <v>20</v>
      </c>
    </row>
    <row r="834" spans="1:16" x14ac:dyDescent="0.3">
      <c r="J834" t="str">
        <f t="shared" si="95"/>
        <v/>
      </c>
      <c r="K834" t="str">
        <f t="shared" si="96"/>
        <v/>
      </c>
      <c r="L834" t="str">
        <f t="shared" si="97"/>
        <v/>
      </c>
      <c r="M834" t="str">
        <f t="shared" si="98"/>
        <v/>
      </c>
      <c r="N834" s="6" t="str">
        <f t="shared" ref="N834:N897" si="99">IFERROR(RIGHT(TRIM(RIGHT(D834,LEN(D834)-SEARCH(": ",D834))),LEN(TRIM(RIGHT(D834,LEN(D834)-SEARCH(": ",D834))))-5),"")</f>
        <v/>
      </c>
      <c r="O834" s="25" t="str">
        <f t="shared" ref="O834:O897" si="100">IFERROR(LEFT(N834,SEARCH("/",N834)-1)*1,"")</f>
        <v/>
      </c>
      <c r="P834" t="e">
        <f t="shared" ref="P834:P897" si="101">IFERROR(RIGHT(D834,2)*1,RIGHT(D834,1)*1)</f>
        <v>#VALUE!</v>
      </c>
    </row>
    <row r="835" spans="1:16" x14ac:dyDescent="0.3">
      <c r="A835" t="s">
        <v>834</v>
      </c>
      <c r="B835" t="s">
        <v>136</v>
      </c>
      <c r="C835" t="s">
        <v>124</v>
      </c>
      <c r="D835" t="s">
        <v>824</v>
      </c>
      <c r="J835">
        <f t="shared" si="95"/>
        <v>418</v>
      </c>
      <c r="K835">
        <f t="shared" si="96"/>
        <v>62900</v>
      </c>
      <c r="L835">
        <f t="shared" si="97"/>
        <v>9084</v>
      </c>
      <c r="M835">
        <f t="shared" si="98"/>
        <v>2020</v>
      </c>
      <c r="N835" s="6" t="str">
        <f t="shared" si="99"/>
        <v>6/17</v>
      </c>
      <c r="O835" s="25">
        <f t="shared" si="100"/>
        <v>6</v>
      </c>
      <c r="P835">
        <f t="shared" si="101"/>
        <v>17</v>
      </c>
    </row>
    <row r="836" spans="1:16" x14ac:dyDescent="0.3">
      <c r="J836" t="str">
        <f t="shared" ref="J836:J899" si="102">IFERROR(RIGHT(A836,LEN(A836)-SEARCH(": ",A836))*1,"")</f>
        <v/>
      </c>
      <c r="K836" t="str">
        <f t="shared" ref="K836:K899" si="103">IFERROR(RIGHT(B836,LEN(B836)-SEARCH(": ",B836))*1,"")</f>
        <v/>
      </c>
      <c r="L836" t="str">
        <f t="shared" ref="L836:L899" si="104">IFERROR(RIGHT(C836,LEN(C836)-SEARCH(": ",C836))*1,"")</f>
        <v/>
      </c>
      <c r="M836" t="str">
        <f t="shared" ref="M836:M899" si="105">IFERROR(LEFT(RIGHT(D836,LEN(D836)-SEARCH(": ",D836)),5)*1,"")</f>
        <v/>
      </c>
      <c r="N836" s="6" t="str">
        <f t="shared" si="99"/>
        <v/>
      </c>
      <c r="O836" s="25" t="str">
        <f t="shared" si="100"/>
        <v/>
      </c>
      <c r="P836" t="e">
        <f t="shared" si="101"/>
        <v>#VALUE!</v>
      </c>
    </row>
    <row r="837" spans="1:16" x14ac:dyDescent="0.3">
      <c r="A837" t="s">
        <v>835</v>
      </c>
      <c r="B837" t="s">
        <v>171</v>
      </c>
      <c r="C837" t="s">
        <v>128</v>
      </c>
      <c r="D837" t="s">
        <v>836</v>
      </c>
      <c r="J837">
        <f t="shared" si="102"/>
        <v>419</v>
      </c>
      <c r="K837">
        <f t="shared" si="103"/>
        <v>57543</v>
      </c>
      <c r="L837">
        <f t="shared" si="104"/>
        <v>2349</v>
      </c>
      <c r="M837">
        <f t="shared" si="105"/>
        <v>2020</v>
      </c>
      <c r="N837" s="6" t="str">
        <f t="shared" si="99"/>
        <v>6/26</v>
      </c>
      <c r="O837" s="25">
        <f t="shared" si="100"/>
        <v>6</v>
      </c>
      <c r="P837">
        <f t="shared" si="101"/>
        <v>26</v>
      </c>
    </row>
    <row r="838" spans="1:16" x14ac:dyDescent="0.3">
      <c r="J838" t="str">
        <f t="shared" si="102"/>
        <v/>
      </c>
      <c r="K838" t="str">
        <f t="shared" si="103"/>
        <v/>
      </c>
      <c r="L838" t="str">
        <f t="shared" si="104"/>
        <v/>
      </c>
      <c r="M838" t="str">
        <f t="shared" si="105"/>
        <v/>
      </c>
      <c r="N838" s="6" t="str">
        <f t="shared" si="99"/>
        <v/>
      </c>
      <c r="O838" s="25" t="str">
        <f t="shared" si="100"/>
        <v/>
      </c>
      <c r="P838" t="e">
        <f t="shared" si="101"/>
        <v>#VALUE!</v>
      </c>
    </row>
    <row r="839" spans="1:16" x14ac:dyDescent="0.3">
      <c r="A839" t="s">
        <v>837</v>
      </c>
      <c r="B839" t="s">
        <v>115</v>
      </c>
      <c r="C839" t="s">
        <v>183</v>
      </c>
      <c r="D839" t="s">
        <v>836</v>
      </c>
      <c r="J839">
        <f t="shared" si="102"/>
        <v>420</v>
      </c>
      <c r="K839">
        <f t="shared" si="103"/>
        <v>62286</v>
      </c>
      <c r="L839">
        <f t="shared" si="104"/>
        <v>2350</v>
      </c>
      <c r="M839">
        <f t="shared" si="105"/>
        <v>2020</v>
      </c>
      <c r="N839" s="6" t="str">
        <f t="shared" si="99"/>
        <v>6/26</v>
      </c>
      <c r="O839" s="25">
        <f t="shared" si="100"/>
        <v>6</v>
      </c>
      <c r="P839">
        <f t="shared" si="101"/>
        <v>26</v>
      </c>
    </row>
    <row r="840" spans="1:16" x14ac:dyDescent="0.3">
      <c r="J840" t="str">
        <f t="shared" si="102"/>
        <v/>
      </c>
      <c r="K840" t="str">
        <f t="shared" si="103"/>
        <v/>
      </c>
      <c r="L840" t="str">
        <f t="shared" si="104"/>
        <v/>
      </c>
      <c r="M840" t="str">
        <f t="shared" si="105"/>
        <v/>
      </c>
      <c r="N840" s="6" t="str">
        <f t="shared" si="99"/>
        <v/>
      </c>
      <c r="O840" s="25" t="str">
        <f t="shared" si="100"/>
        <v/>
      </c>
      <c r="P840" t="e">
        <f t="shared" si="101"/>
        <v>#VALUE!</v>
      </c>
    </row>
    <row r="841" spans="1:16" x14ac:dyDescent="0.3">
      <c r="A841" t="s">
        <v>838</v>
      </c>
      <c r="B841" t="s">
        <v>119</v>
      </c>
      <c r="C841" t="s">
        <v>120</v>
      </c>
      <c r="D841" t="s">
        <v>839</v>
      </c>
      <c r="J841">
        <f t="shared" si="102"/>
        <v>421</v>
      </c>
      <c r="K841">
        <f t="shared" si="103"/>
        <v>27697</v>
      </c>
      <c r="L841">
        <f t="shared" si="104"/>
        <v>503</v>
      </c>
      <c r="M841">
        <f t="shared" si="105"/>
        <v>2020</v>
      </c>
      <c r="N841" s="6" t="str">
        <f t="shared" si="99"/>
        <v>6/2</v>
      </c>
      <c r="O841" s="25">
        <f t="shared" si="100"/>
        <v>6</v>
      </c>
      <c r="P841">
        <f t="shared" si="101"/>
        <v>2</v>
      </c>
    </row>
    <row r="842" spans="1:16" x14ac:dyDescent="0.3">
      <c r="J842" t="str">
        <f t="shared" si="102"/>
        <v/>
      </c>
      <c r="K842" t="str">
        <f t="shared" si="103"/>
        <v/>
      </c>
      <c r="L842" t="str">
        <f t="shared" si="104"/>
        <v/>
      </c>
      <c r="M842" t="str">
        <f t="shared" si="105"/>
        <v/>
      </c>
      <c r="N842" s="6" t="str">
        <f t="shared" si="99"/>
        <v/>
      </c>
      <c r="O842" s="25" t="str">
        <f t="shared" si="100"/>
        <v/>
      </c>
      <c r="P842" t="e">
        <f t="shared" si="101"/>
        <v>#VALUE!</v>
      </c>
    </row>
    <row r="843" spans="1:16" x14ac:dyDescent="0.3">
      <c r="A843" t="s">
        <v>840</v>
      </c>
      <c r="B843" t="s">
        <v>127</v>
      </c>
      <c r="C843" t="s">
        <v>128</v>
      </c>
      <c r="D843" t="s">
        <v>841</v>
      </c>
      <c r="J843">
        <f t="shared" si="102"/>
        <v>422</v>
      </c>
      <c r="K843">
        <f t="shared" si="103"/>
        <v>56365</v>
      </c>
      <c r="L843">
        <f t="shared" si="104"/>
        <v>2349</v>
      </c>
      <c r="M843">
        <f t="shared" si="105"/>
        <v>2020</v>
      </c>
      <c r="N843" s="6" t="str">
        <f t="shared" si="99"/>
        <v>6/19</v>
      </c>
      <c r="O843" s="25">
        <f t="shared" si="100"/>
        <v>6</v>
      </c>
      <c r="P843">
        <f t="shared" si="101"/>
        <v>19</v>
      </c>
    </row>
    <row r="844" spans="1:16" x14ac:dyDescent="0.3">
      <c r="J844" t="str">
        <f t="shared" si="102"/>
        <v/>
      </c>
      <c r="K844" t="str">
        <f t="shared" si="103"/>
        <v/>
      </c>
      <c r="L844" t="str">
        <f t="shared" si="104"/>
        <v/>
      </c>
      <c r="M844" t="str">
        <f t="shared" si="105"/>
        <v/>
      </c>
      <c r="N844" s="6" t="str">
        <f t="shared" si="99"/>
        <v/>
      </c>
      <c r="O844" s="25" t="str">
        <f t="shared" si="100"/>
        <v/>
      </c>
      <c r="P844" t="e">
        <f t="shared" si="101"/>
        <v>#VALUE!</v>
      </c>
    </row>
    <row r="845" spans="1:16" x14ac:dyDescent="0.3">
      <c r="A845" t="s">
        <v>842</v>
      </c>
      <c r="B845" t="s">
        <v>153</v>
      </c>
      <c r="C845" t="s">
        <v>140</v>
      </c>
      <c r="D845" t="s">
        <v>841</v>
      </c>
      <c r="J845">
        <f t="shared" si="102"/>
        <v>423</v>
      </c>
      <c r="K845">
        <f t="shared" si="103"/>
        <v>98663</v>
      </c>
      <c r="L845">
        <f t="shared" si="104"/>
        <v>988</v>
      </c>
      <c r="M845">
        <f t="shared" si="105"/>
        <v>2020</v>
      </c>
      <c r="N845" s="6" t="str">
        <f t="shared" si="99"/>
        <v>6/19</v>
      </c>
      <c r="O845" s="25">
        <f t="shared" si="100"/>
        <v>6</v>
      </c>
      <c r="P845">
        <f t="shared" si="101"/>
        <v>19</v>
      </c>
    </row>
    <row r="846" spans="1:16" x14ac:dyDescent="0.3">
      <c r="J846" t="str">
        <f t="shared" si="102"/>
        <v/>
      </c>
      <c r="K846" t="str">
        <f t="shared" si="103"/>
        <v/>
      </c>
      <c r="L846" t="str">
        <f t="shared" si="104"/>
        <v/>
      </c>
      <c r="M846" t="str">
        <f t="shared" si="105"/>
        <v/>
      </c>
      <c r="N846" s="6" t="str">
        <f t="shared" si="99"/>
        <v/>
      </c>
      <c r="O846" s="25" t="str">
        <f t="shared" si="100"/>
        <v/>
      </c>
      <c r="P846" t="e">
        <f t="shared" si="101"/>
        <v>#VALUE!</v>
      </c>
    </row>
    <row r="847" spans="1:16" x14ac:dyDescent="0.3">
      <c r="A847" t="s">
        <v>843</v>
      </c>
      <c r="B847" t="s">
        <v>127</v>
      </c>
      <c r="C847" t="s">
        <v>131</v>
      </c>
      <c r="D847" t="s">
        <v>824</v>
      </c>
      <c r="J847">
        <f t="shared" si="102"/>
        <v>424</v>
      </c>
      <c r="K847">
        <f t="shared" si="103"/>
        <v>56365</v>
      </c>
      <c r="L847">
        <f t="shared" si="104"/>
        <v>504</v>
      </c>
      <c r="M847">
        <f t="shared" si="105"/>
        <v>2020</v>
      </c>
      <c r="N847" s="6" t="str">
        <f t="shared" si="99"/>
        <v>6/17</v>
      </c>
      <c r="O847" s="25">
        <f t="shared" si="100"/>
        <v>6</v>
      </c>
      <c r="P847">
        <f t="shared" si="101"/>
        <v>17</v>
      </c>
    </row>
    <row r="848" spans="1:16" x14ac:dyDescent="0.3">
      <c r="J848" t="str">
        <f t="shared" si="102"/>
        <v/>
      </c>
      <c r="K848" t="str">
        <f t="shared" si="103"/>
        <v/>
      </c>
      <c r="L848" t="str">
        <f t="shared" si="104"/>
        <v/>
      </c>
      <c r="M848" t="str">
        <f t="shared" si="105"/>
        <v/>
      </c>
      <c r="N848" s="6" t="str">
        <f t="shared" si="99"/>
        <v/>
      </c>
      <c r="O848" s="25" t="str">
        <f t="shared" si="100"/>
        <v/>
      </c>
      <c r="P848" t="e">
        <f t="shared" si="101"/>
        <v>#VALUE!</v>
      </c>
    </row>
    <row r="849" spans="1:16" x14ac:dyDescent="0.3">
      <c r="A849" t="s">
        <v>844</v>
      </c>
      <c r="B849" t="s">
        <v>139</v>
      </c>
      <c r="C849" t="s">
        <v>128</v>
      </c>
      <c r="D849" t="s">
        <v>845</v>
      </c>
      <c r="J849">
        <f t="shared" si="102"/>
        <v>425</v>
      </c>
      <c r="K849">
        <f t="shared" si="103"/>
        <v>90364</v>
      </c>
      <c r="L849">
        <f t="shared" si="104"/>
        <v>2349</v>
      </c>
      <c r="M849">
        <f t="shared" si="105"/>
        <v>2020</v>
      </c>
      <c r="N849" s="6" t="str">
        <f t="shared" si="99"/>
        <v>6/15</v>
      </c>
      <c r="O849" s="25">
        <f t="shared" si="100"/>
        <v>6</v>
      </c>
      <c r="P849">
        <f t="shared" si="101"/>
        <v>15</v>
      </c>
    </row>
    <row r="850" spans="1:16" x14ac:dyDescent="0.3">
      <c r="J850" t="str">
        <f t="shared" si="102"/>
        <v/>
      </c>
      <c r="K850" t="str">
        <f t="shared" si="103"/>
        <v/>
      </c>
      <c r="L850" t="str">
        <f t="shared" si="104"/>
        <v/>
      </c>
      <c r="M850" t="str">
        <f t="shared" si="105"/>
        <v/>
      </c>
      <c r="N850" s="6" t="str">
        <f t="shared" si="99"/>
        <v/>
      </c>
      <c r="O850" s="25" t="str">
        <f t="shared" si="100"/>
        <v/>
      </c>
      <c r="P850" t="e">
        <f t="shared" si="101"/>
        <v>#VALUE!</v>
      </c>
    </row>
    <row r="851" spans="1:16" x14ac:dyDescent="0.3">
      <c r="A851" t="s">
        <v>846</v>
      </c>
      <c r="B851" t="s">
        <v>321</v>
      </c>
      <c r="C851" t="s">
        <v>124</v>
      </c>
      <c r="D851" t="s">
        <v>827</v>
      </c>
      <c r="J851">
        <f t="shared" si="102"/>
        <v>426</v>
      </c>
      <c r="K851">
        <f t="shared" si="103"/>
        <v>61673</v>
      </c>
      <c r="L851">
        <f t="shared" si="104"/>
        <v>9084</v>
      </c>
      <c r="M851">
        <f t="shared" si="105"/>
        <v>2020</v>
      </c>
      <c r="N851" s="6" t="str">
        <f t="shared" si="99"/>
        <v>6/24</v>
      </c>
      <c r="O851" s="25">
        <f t="shared" si="100"/>
        <v>6</v>
      </c>
      <c r="P851">
        <f t="shared" si="101"/>
        <v>24</v>
      </c>
    </row>
    <row r="852" spans="1:16" x14ac:dyDescent="0.3">
      <c r="J852" t="str">
        <f t="shared" si="102"/>
        <v/>
      </c>
      <c r="K852" t="str">
        <f t="shared" si="103"/>
        <v/>
      </c>
      <c r="L852" t="str">
        <f t="shared" si="104"/>
        <v/>
      </c>
      <c r="M852" t="str">
        <f t="shared" si="105"/>
        <v/>
      </c>
      <c r="N852" s="6" t="str">
        <f t="shared" si="99"/>
        <v/>
      </c>
      <c r="O852" s="25" t="str">
        <f t="shared" si="100"/>
        <v/>
      </c>
      <c r="P852" t="e">
        <f t="shared" si="101"/>
        <v>#VALUE!</v>
      </c>
    </row>
    <row r="853" spans="1:16" x14ac:dyDescent="0.3">
      <c r="A853" t="s">
        <v>847</v>
      </c>
      <c r="B853" t="s">
        <v>321</v>
      </c>
      <c r="C853" t="s">
        <v>162</v>
      </c>
      <c r="D853" t="s">
        <v>848</v>
      </c>
      <c r="J853">
        <f t="shared" si="102"/>
        <v>427</v>
      </c>
      <c r="K853">
        <f t="shared" si="103"/>
        <v>61673</v>
      </c>
      <c r="L853">
        <f t="shared" si="104"/>
        <v>9096</v>
      </c>
      <c r="M853">
        <f t="shared" si="105"/>
        <v>2020</v>
      </c>
      <c r="N853" s="6" t="str">
        <f t="shared" si="99"/>
        <v>6/4</v>
      </c>
      <c r="O853" s="25">
        <f t="shared" si="100"/>
        <v>6</v>
      </c>
      <c r="P853">
        <f t="shared" si="101"/>
        <v>4</v>
      </c>
    </row>
    <row r="854" spans="1:16" x14ac:dyDescent="0.3">
      <c r="J854" t="str">
        <f t="shared" si="102"/>
        <v/>
      </c>
      <c r="K854" t="str">
        <f t="shared" si="103"/>
        <v/>
      </c>
      <c r="L854" t="str">
        <f t="shared" si="104"/>
        <v/>
      </c>
      <c r="M854" t="str">
        <f t="shared" si="105"/>
        <v/>
      </c>
      <c r="N854" s="6" t="str">
        <f t="shared" si="99"/>
        <v/>
      </c>
      <c r="O854" s="25" t="str">
        <f t="shared" si="100"/>
        <v/>
      </c>
      <c r="P854" t="e">
        <f t="shared" si="101"/>
        <v>#VALUE!</v>
      </c>
    </row>
    <row r="855" spans="1:16" x14ac:dyDescent="0.3">
      <c r="A855" t="s">
        <v>849</v>
      </c>
      <c r="B855" t="s">
        <v>171</v>
      </c>
      <c r="C855" t="s">
        <v>128</v>
      </c>
      <c r="D855" t="s">
        <v>850</v>
      </c>
      <c r="J855">
        <f t="shared" si="102"/>
        <v>428</v>
      </c>
      <c r="K855">
        <f t="shared" si="103"/>
        <v>57543</v>
      </c>
      <c r="L855">
        <f t="shared" si="104"/>
        <v>2349</v>
      </c>
      <c r="M855">
        <f t="shared" si="105"/>
        <v>2020</v>
      </c>
      <c r="N855" s="6" t="str">
        <f t="shared" si="99"/>
        <v>7/26</v>
      </c>
      <c r="O855" s="25">
        <f t="shared" si="100"/>
        <v>7</v>
      </c>
      <c r="P855">
        <f t="shared" si="101"/>
        <v>26</v>
      </c>
    </row>
    <row r="856" spans="1:16" x14ac:dyDescent="0.3">
      <c r="J856" t="str">
        <f t="shared" si="102"/>
        <v/>
      </c>
      <c r="K856" t="str">
        <f t="shared" si="103"/>
        <v/>
      </c>
      <c r="L856" t="str">
        <f t="shared" si="104"/>
        <v/>
      </c>
      <c r="M856" t="str">
        <f t="shared" si="105"/>
        <v/>
      </c>
      <c r="N856" s="6" t="str">
        <f t="shared" si="99"/>
        <v/>
      </c>
      <c r="O856" s="25" t="str">
        <f t="shared" si="100"/>
        <v/>
      </c>
      <c r="P856" t="e">
        <f t="shared" si="101"/>
        <v>#VALUE!</v>
      </c>
    </row>
    <row r="857" spans="1:16" x14ac:dyDescent="0.3">
      <c r="A857" t="s">
        <v>851</v>
      </c>
      <c r="B857" t="s">
        <v>115</v>
      </c>
      <c r="C857" t="s">
        <v>124</v>
      </c>
      <c r="D857" t="s">
        <v>852</v>
      </c>
      <c r="J857">
        <f t="shared" si="102"/>
        <v>429</v>
      </c>
      <c r="K857">
        <f t="shared" si="103"/>
        <v>62286</v>
      </c>
      <c r="L857">
        <f t="shared" si="104"/>
        <v>9084</v>
      </c>
      <c r="M857">
        <f t="shared" si="105"/>
        <v>2020</v>
      </c>
      <c r="N857" s="6" t="str">
        <f t="shared" si="99"/>
        <v>7/27</v>
      </c>
      <c r="O857" s="25">
        <f t="shared" si="100"/>
        <v>7</v>
      </c>
      <c r="P857">
        <f t="shared" si="101"/>
        <v>27</v>
      </c>
    </row>
    <row r="858" spans="1:16" x14ac:dyDescent="0.3">
      <c r="J858" t="str">
        <f t="shared" si="102"/>
        <v/>
      </c>
      <c r="K858" t="str">
        <f t="shared" si="103"/>
        <v/>
      </c>
      <c r="L858" t="str">
        <f t="shared" si="104"/>
        <v/>
      </c>
      <c r="M858" t="str">
        <f t="shared" si="105"/>
        <v/>
      </c>
      <c r="N858" s="6" t="str">
        <f t="shared" si="99"/>
        <v/>
      </c>
      <c r="O858" s="25" t="str">
        <f t="shared" si="100"/>
        <v/>
      </c>
      <c r="P858" t="e">
        <f t="shared" si="101"/>
        <v>#VALUE!</v>
      </c>
    </row>
    <row r="859" spans="1:16" x14ac:dyDescent="0.3">
      <c r="A859" t="s">
        <v>853</v>
      </c>
      <c r="B859" t="s">
        <v>127</v>
      </c>
      <c r="C859" t="s">
        <v>140</v>
      </c>
      <c r="D859" t="s">
        <v>852</v>
      </c>
      <c r="J859">
        <f t="shared" si="102"/>
        <v>430</v>
      </c>
      <c r="K859">
        <f t="shared" si="103"/>
        <v>56365</v>
      </c>
      <c r="L859">
        <f t="shared" si="104"/>
        <v>988</v>
      </c>
      <c r="M859">
        <f t="shared" si="105"/>
        <v>2020</v>
      </c>
      <c r="N859" s="6" t="str">
        <f t="shared" si="99"/>
        <v>7/27</v>
      </c>
      <c r="O859" s="25">
        <f t="shared" si="100"/>
        <v>7</v>
      </c>
      <c r="P859">
        <f t="shared" si="101"/>
        <v>27</v>
      </c>
    </row>
    <row r="860" spans="1:16" x14ac:dyDescent="0.3">
      <c r="J860" t="str">
        <f t="shared" si="102"/>
        <v/>
      </c>
      <c r="K860" t="str">
        <f t="shared" si="103"/>
        <v/>
      </c>
      <c r="L860" t="str">
        <f t="shared" si="104"/>
        <v/>
      </c>
      <c r="M860" t="str">
        <f t="shared" si="105"/>
        <v/>
      </c>
      <c r="N860" s="6" t="str">
        <f t="shared" si="99"/>
        <v/>
      </c>
      <c r="O860" s="25" t="str">
        <f t="shared" si="100"/>
        <v/>
      </c>
      <c r="P860" t="e">
        <f t="shared" si="101"/>
        <v>#VALUE!</v>
      </c>
    </row>
    <row r="861" spans="1:16" x14ac:dyDescent="0.3">
      <c r="A861" t="s">
        <v>854</v>
      </c>
      <c r="B861" t="s">
        <v>119</v>
      </c>
      <c r="C861" t="s">
        <v>120</v>
      </c>
      <c r="D861" t="s">
        <v>855</v>
      </c>
      <c r="J861">
        <f t="shared" si="102"/>
        <v>431</v>
      </c>
      <c r="K861">
        <f t="shared" si="103"/>
        <v>27697</v>
      </c>
      <c r="L861">
        <f t="shared" si="104"/>
        <v>503</v>
      </c>
      <c r="M861">
        <f t="shared" si="105"/>
        <v>2020</v>
      </c>
      <c r="N861" s="6" t="str">
        <f t="shared" si="99"/>
        <v>7/6</v>
      </c>
      <c r="O861" s="25">
        <f t="shared" si="100"/>
        <v>7</v>
      </c>
      <c r="P861">
        <f t="shared" si="101"/>
        <v>6</v>
      </c>
    </row>
    <row r="862" spans="1:16" x14ac:dyDescent="0.3">
      <c r="J862" t="str">
        <f t="shared" si="102"/>
        <v/>
      </c>
      <c r="K862" t="str">
        <f t="shared" si="103"/>
        <v/>
      </c>
      <c r="L862" t="str">
        <f t="shared" si="104"/>
        <v/>
      </c>
      <c r="M862" t="str">
        <f t="shared" si="105"/>
        <v/>
      </c>
      <c r="N862" s="6" t="str">
        <f t="shared" si="99"/>
        <v/>
      </c>
      <c r="O862" s="25" t="str">
        <f t="shared" si="100"/>
        <v/>
      </c>
      <c r="P862" t="e">
        <f t="shared" si="101"/>
        <v>#VALUE!</v>
      </c>
    </row>
    <row r="863" spans="1:16" x14ac:dyDescent="0.3">
      <c r="A863" t="s">
        <v>856</v>
      </c>
      <c r="B863" t="s">
        <v>119</v>
      </c>
      <c r="C863" t="s">
        <v>131</v>
      </c>
      <c r="D863" t="s">
        <v>857</v>
      </c>
      <c r="J863">
        <f t="shared" si="102"/>
        <v>432</v>
      </c>
      <c r="K863">
        <f t="shared" si="103"/>
        <v>27697</v>
      </c>
      <c r="L863">
        <f t="shared" si="104"/>
        <v>504</v>
      </c>
      <c r="M863">
        <f t="shared" si="105"/>
        <v>2020</v>
      </c>
      <c r="N863" s="6" t="str">
        <f t="shared" si="99"/>
        <v>7/24</v>
      </c>
      <c r="O863" s="25">
        <f t="shared" si="100"/>
        <v>7</v>
      </c>
      <c r="P863">
        <f t="shared" si="101"/>
        <v>24</v>
      </c>
    </row>
    <row r="864" spans="1:16" x14ac:dyDescent="0.3">
      <c r="J864" t="str">
        <f t="shared" si="102"/>
        <v/>
      </c>
      <c r="K864" t="str">
        <f t="shared" si="103"/>
        <v/>
      </c>
      <c r="L864" t="str">
        <f t="shared" si="104"/>
        <v/>
      </c>
      <c r="M864" t="str">
        <f t="shared" si="105"/>
        <v/>
      </c>
      <c r="N864" s="6" t="str">
        <f t="shared" si="99"/>
        <v/>
      </c>
      <c r="O864" s="25" t="str">
        <f t="shared" si="100"/>
        <v/>
      </c>
      <c r="P864" t="e">
        <f t="shared" si="101"/>
        <v>#VALUE!</v>
      </c>
    </row>
    <row r="865" spans="1:16" x14ac:dyDescent="0.3">
      <c r="A865" t="s">
        <v>858</v>
      </c>
      <c r="B865" t="s">
        <v>115</v>
      </c>
      <c r="C865" t="s">
        <v>120</v>
      </c>
      <c r="D865" t="s">
        <v>859</v>
      </c>
      <c r="J865">
        <f t="shared" si="102"/>
        <v>433</v>
      </c>
      <c r="K865">
        <f t="shared" si="103"/>
        <v>62286</v>
      </c>
      <c r="L865">
        <f t="shared" si="104"/>
        <v>503</v>
      </c>
      <c r="M865">
        <f t="shared" si="105"/>
        <v>2020</v>
      </c>
      <c r="N865" s="6" t="str">
        <f t="shared" si="99"/>
        <v>7/1</v>
      </c>
      <c r="O865" s="25">
        <f t="shared" si="100"/>
        <v>7</v>
      </c>
      <c r="P865">
        <f t="shared" si="101"/>
        <v>1</v>
      </c>
    </row>
    <row r="866" spans="1:16" x14ac:dyDescent="0.3">
      <c r="J866" t="str">
        <f t="shared" si="102"/>
        <v/>
      </c>
      <c r="K866" t="str">
        <f t="shared" si="103"/>
        <v/>
      </c>
      <c r="L866" t="str">
        <f t="shared" si="104"/>
        <v/>
      </c>
      <c r="M866" t="str">
        <f t="shared" si="105"/>
        <v/>
      </c>
      <c r="N866" s="6" t="str">
        <f t="shared" si="99"/>
        <v/>
      </c>
      <c r="O866" s="25" t="str">
        <f t="shared" si="100"/>
        <v/>
      </c>
      <c r="P866" t="e">
        <f t="shared" si="101"/>
        <v>#VALUE!</v>
      </c>
    </row>
    <row r="867" spans="1:16" x14ac:dyDescent="0.3">
      <c r="A867" t="s">
        <v>860</v>
      </c>
      <c r="B867" t="s">
        <v>115</v>
      </c>
      <c r="C867" t="s">
        <v>183</v>
      </c>
      <c r="D867" t="s">
        <v>861</v>
      </c>
      <c r="J867">
        <f t="shared" si="102"/>
        <v>434</v>
      </c>
      <c r="K867">
        <f t="shared" si="103"/>
        <v>62286</v>
      </c>
      <c r="L867">
        <f t="shared" si="104"/>
        <v>2350</v>
      </c>
      <c r="M867">
        <f t="shared" si="105"/>
        <v>2020</v>
      </c>
      <c r="N867" s="6" t="str">
        <f t="shared" si="99"/>
        <v>7/7</v>
      </c>
      <c r="O867" s="25">
        <f t="shared" si="100"/>
        <v>7</v>
      </c>
      <c r="P867">
        <f t="shared" si="101"/>
        <v>7</v>
      </c>
    </row>
    <row r="868" spans="1:16" x14ac:dyDescent="0.3">
      <c r="J868" t="str">
        <f t="shared" si="102"/>
        <v/>
      </c>
      <c r="K868" t="str">
        <f t="shared" si="103"/>
        <v/>
      </c>
      <c r="L868" t="str">
        <f t="shared" si="104"/>
        <v/>
      </c>
      <c r="M868" t="str">
        <f t="shared" si="105"/>
        <v/>
      </c>
      <c r="N868" s="6" t="str">
        <f t="shared" si="99"/>
        <v/>
      </c>
      <c r="O868" s="25" t="str">
        <f t="shared" si="100"/>
        <v/>
      </c>
      <c r="P868" t="e">
        <f t="shared" si="101"/>
        <v>#VALUE!</v>
      </c>
    </row>
    <row r="869" spans="1:16" x14ac:dyDescent="0.3">
      <c r="A869" t="s">
        <v>862</v>
      </c>
      <c r="B869" t="s">
        <v>136</v>
      </c>
      <c r="C869" t="s">
        <v>124</v>
      </c>
      <c r="D869" t="s">
        <v>863</v>
      </c>
      <c r="J869">
        <f t="shared" si="102"/>
        <v>435</v>
      </c>
      <c r="K869">
        <f t="shared" si="103"/>
        <v>62900</v>
      </c>
      <c r="L869">
        <f t="shared" si="104"/>
        <v>9084</v>
      </c>
      <c r="M869">
        <f t="shared" si="105"/>
        <v>2020</v>
      </c>
      <c r="N869" s="6" t="str">
        <f t="shared" si="99"/>
        <v>7/3</v>
      </c>
      <c r="O869" s="25">
        <f t="shared" si="100"/>
        <v>7</v>
      </c>
      <c r="P869">
        <f t="shared" si="101"/>
        <v>3</v>
      </c>
    </row>
    <row r="870" spans="1:16" x14ac:dyDescent="0.3">
      <c r="J870" t="str">
        <f t="shared" si="102"/>
        <v/>
      </c>
      <c r="K870" t="str">
        <f t="shared" si="103"/>
        <v/>
      </c>
      <c r="L870" t="str">
        <f t="shared" si="104"/>
        <v/>
      </c>
      <c r="M870" t="str">
        <f t="shared" si="105"/>
        <v/>
      </c>
      <c r="N870" s="6" t="str">
        <f t="shared" si="99"/>
        <v/>
      </c>
      <c r="O870" s="25" t="str">
        <f t="shared" si="100"/>
        <v/>
      </c>
      <c r="P870" t="e">
        <f t="shared" si="101"/>
        <v>#VALUE!</v>
      </c>
    </row>
    <row r="871" spans="1:16" x14ac:dyDescent="0.3">
      <c r="A871" t="s">
        <v>864</v>
      </c>
      <c r="B871" t="s">
        <v>136</v>
      </c>
      <c r="C871" t="s">
        <v>140</v>
      </c>
      <c r="D871" t="s">
        <v>865</v>
      </c>
      <c r="J871">
        <f t="shared" si="102"/>
        <v>436</v>
      </c>
      <c r="K871">
        <f t="shared" si="103"/>
        <v>62900</v>
      </c>
      <c r="L871">
        <f t="shared" si="104"/>
        <v>988</v>
      </c>
      <c r="M871">
        <f t="shared" si="105"/>
        <v>2020</v>
      </c>
      <c r="N871" s="6" t="str">
        <f t="shared" si="99"/>
        <v>7/18</v>
      </c>
      <c r="O871" s="25">
        <f t="shared" si="100"/>
        <v>7</v>
      </c>
      <c r="P871">
        <f t="shared" si="101"/>
        <v>18</v>
      </c>
    </row>
    <row r="872" spans="1:16" x14ac:dyDescent="0.3">
      <c r="J872" t="str">
        <f t="shared" si="102"/>
        <v/>
      </c>
      <c r="K872" t="str">
        <f t="shared" si="103"/>
        <v/>
      </c>
      <c r="L872" t="str">
        <f t="shared" si="104"/>
        <v/>
      </c>
      <c r="M872" t="str">
        <f t="shared" si="105"/>
        <v/>
      </c>
      <c r="N872" s="6" t="str">
        <f t="shared" si="99"/>
        <v/>
      </c>
      <c r="O872" s="25" t="str">
        <f t="shared" si="100"/>
        <v/>
      </c>
      <c r="P872" t="e">
        <f t="shared" si="101"/>
        <v>#VALUE!</v>
      </c>
    </row>
    <row r="873" spans="1:16" x14ac:dyDescent="0.3">
      <c r="A873" t="s">
        <v>866</v>
      </c>
      <c r="B873" t="s">
        <v>115</v>
      </c>
      <c r="C873" t="s">
        <v>162</v>
      </c>
      <c r="D873" t="s">
        <v>867</v>
      </c>
      <c r="J873">
        <f t="shared" si="102"/>
        <v>437</v>
      </c>
      <c r="K873">
        <f t="shared" si="103"/>
        <v>62286</v>
      </c>
      <c r="L873">
        <f t="shared" si="104"/>
        <v>9096</v>
      </c>
      <c r="M873">
        <f t="shared" si="105"/>
        <v>2020</v>
      </c>
      <c r="N873" s="6" t="str">
        <f t="shared" si="99"/>
        <v>7/13</v>
      </c>
      <c r="O873" s="25">
        <f t="shared" si="100"/>
        <v>7</v>
      </c>
      <c r="P873">
        <f t="shared" si="101"/>
        <v>13</v>
      </c>
    </row>
    <row r="874" spans="1:16" x14ac:dyDescent="0.3">
      <c r="J874" t="str">
        <f t="shared" si="102"/>
        <v/>
      </c>
      <c r="K874" t="str">
        <f t="shared" si="103"/>
        <v/>
      </c>
      <c r="L874" t="str">
        <f t="shared" si="104"/>
        <v/>
      </c>
      <c r="M874" t="str">
        <f t="shared" si="105"/>
        <v/>
      </c>
      <c r="N874" s="6" t="str">
        <f t="shared" si="99"/>
        <v/>
      </c>
      <c r="O874" s="25" t="str">
        <f t="shared" si="100"/>
        <v/>
      </c>
      <c r="P874" t="e">
        <f t="shared" si="101"/>
        <v>#VALUE!</v>
      </c>
    </row>
    <row r="875" spans="1:16" x14ac:dyDescent="0.3">
      <c r="A875" t="s">
        <v>868</v>
      </c>
      <c r="B875" t="s">
        <v>115</v>
      </c>
      <c r="C875" t="s">
        <v>148</v>
      </c>
      <c r="D875" t="s">
        <v>869</v>
      </c>
      <c r="J875">
        <f t="shared" si="102"/>
        <v>438</v>
      </c>
      <c r="K875">
        <f t="shared" si="103"/>
        <v>62286</v>
      </c>
      <c r="L875">
        <f t="shared" si="104"/>
        <v>1164</v>
      </c>
      <c r="M875">
        <f t="shared" si="105"/>
        <v>2020</v>
      </c>
      <c r="N875" s="6" t="str">
        <f t="shared" si="99"/>
        <v>7/12</v>
      </c>
      <c r="O875" s="25">
        <f t="shared" si="100"/>
        <v>7</v>
      </c>
      <c r="P875">
        <f t="shared" si="101"/>
        <v>12</v>
      </c>
    </row>
    <row r="876" spans="1:16" x14ac:dyDescent="0.3">
      <c r="J876" t="str">
        <f t="shared" si="102"/>
        <v/>
      </c>
      <c r="K876" t="str">
        <f t="shared" si="103"/>
        <v/>
      </c>
      <c r="L876" t="str">
        <f t="shared" si="104"/>
        <v/>
      </c>
      <c r="M876" t="str">
        <f t="shared" si="105"/>
        <v/>
      </c>
      <c r="N876" s="6" t="str">
        <f t="shared" si="99"/>
        <v/>
      </c>
      <c r="O876" s="25" t="str">
        <f t="shared" si="100"/>
        <v/>
      </c>
      <c r="P876" t="e">
        <f t="shared" si="101"/>
        <v>#VALUE!</v>
      </c>
    </row>
    <row r="877" spans="1:16" x14ac:dyDescent="0.3">
      <c r="A877" t="s">
        <v>870</v>
      </c>
      <c r="B877" t="s">
        <v>153</v>
      </c>
      <c r="C877" t="s">
        <v>124</v>
      </c>
      <c r="D877" t="s">
        <v>850</v>
      </c>
      <c r="J877">
        <f t="shared" si="102"/>
        <v>439</v>
      </c>
      <c r="K877">
        <f t="shared" si="103"/>
        <v>98663</v>
      </c>
      <c r="L877">
        <f t="shared" si="104"/>
        <v>9084</v>
      </c>
      <c r="M877">
        <f t="shared" si="105"/>
        <v>2020</v>
      </c>
      <c r="N877" s="6" t="str">
        <f t="shared" si="99"/>
        <v>7/26</v>
      </c>
      <c r="O877" s="25">
        <f t="shared" si="100"/>
        <v>7</v>
      </c>
      <c r="P877">
        <f t="shared" si="101"/>
        <v>26</v>
      </c>
    </row>
    <row r="878" spans="1:16" x14ac:dyDescent="0.3">
      <c r="J878" t="str">
        <f t="shared" si="102"/>
        <v/>
      </c>
      <c r="K878" t="str">
        <f t="shared" si="103"/>
        <v/>
      </c>
      <c r="L878" t="str">
        <f t="shared" si="104"/>
        <v/>
      </c>
      <c r="M878" t="str">
        <f t="shared" si="105"/>
        <v/>
      </c>
      <c r="N878" s="6" t="str">
        <f t="shared" si="99"/>
        <v/>
      </c>
      <c r="O878" s="25" t="str">
        <f t="shared" si="100"/>
        <v/>
      </c>
      <c r="P878" t="e">
        <f t="shared" si="101"/>
        <v>#VALUE!</v>
      </c>
    </row>
    <row r="879" spans="1:16" x14ac:dyDescent="0.3">
      <c r="A879" t="s">
        <v>871</v>
      </c>
      <c r="B879" t="s">
        <v>139</v>
      </c>
      <c r="C879" t="s">
        <v>140</v>
      </c>
      <c r="D879" t="s">
        <v>872</v>
      </c>
      <c r="J879">
        <f t="shared" si="102"/>
        <v>440</v>
      </c>
      <c r="K879">
        <f t="shared" si="103"/>
        <v>90364</v>
      </c>
      <c r="L879">
        <f t="shared" si="104"/>
        <v>988</v>
      </c>
      <c r="M879">
        <f t="shared" si="105"/>
        <v>2020</v>
      </c>
      <c r="N879" s="6" t="str">
        <f t="shared" si="99"/>
        <v>7/29</v>
      </c>
      <c r="O879" s="25">
        <f t="shared" si="100"/>
        <v>7</v>
      </c>
      <c r="P879">
        <f t="shared" si="101"/>
        <v>29</v>
      </c>
    </row>
    <row r="880" spans="1:16" x14ac:dyDescent="0.3">
      <c r="J880" t="str">
        <f t="shared" si="102"/>
        <v/>
      </c>
      <c r="K880" t="str">
        <f t="shared" si="103"/>
        <v/>
      </c>
      <c r="L880" t="str">
        <f t="shared" si="104"/>
        <v/>
      </c>
      <c r="M880" t="str">
        <f t="shared" si="105"/>
        <v/>
      </c>
      <c r="N880" s="6" t="str">
        <f t="shared" si="99"/>
        <v/>
      </c>
      <c r="O880" s="25" t="str">
        <f t="shared" si="100"/>
        <v/>
      </c>
      <c r="P880" t="e">
        <f t="shared" si="101"/>
        <v>#VALUE!</v>
      </c>
    </row>
    <row r="881" spans="1:16" x14ac:dyDescent="0.3">
      <c r="A881" t="s">
        <v>873</v>
      </c>
      <c r="B881" t="s">
        <v>119</v>
      </c>
      <c r="C881" t="s">
        <v>128</v>
      </c>
      <c r="D881" t="s">
        <v>865</v>
      </c>
      <c r="J881">
        <f t="shared" si="102"/>
        <v>441</v>
      </c>
      <c r="K881">
        <f t="shared" si="103"/>
        <v>27697</v>
      </c>
      <c r="L881">
        <f t="shared" si="104"/>
        <v>2349</v>
      </c>
      <c r="M881">
        <f t="shared" si="105"/>
        <v>2020</v>
      </c>
      <c r="N881" s="6" t="str">
        <f t="shared" si="99"/>
        <v>7/18</v>
      </c>
      <c r="O881" s="25">
        <f t="shared" si="100"/>
        <v>7</v>
      </c>
      <c r="P881">
        <f t="shared" si="101"/>
        <v>18</v>
      </c>
    </row>
    <row r="882" spans="1:16" x14ac:dyDescent="0.3">
      <c r="J882" t="str">
        <f t="shared" si="102"/>
        <v/>
      </c>
      <c r="K882" t="str">
        <f t="shared" si="103"/>
        <v/>
      </c>
      <c r="L882" t="str">
        <f t="shared" si="104"/>
        <v/>
      </c>
      <c r="M882" t="str">
        <f t="shared" si="105"/>
        <v/>
      </c>
      <c r="N882" s="6" t="str">
        <f t="shared" si="99"/>
        <v/>
      </c>
      <c r="O882" s="25" t="str">
        <f t="shared" si="100"/>
        <v/>
      </c>
      <c r="P882" t="e">
        <f t="shared" si="101"/>
        <v>#VALUE!</v>
      </c>
    </row>
    <row r="883" spans="1:16" x14ac:dyDescent="0.3">
      <c r="A883" t="s">
        <v>874</v>
      </c>
      <c r="B883" t="s">
        <v>153</v>
      </c>
      <c r="C883" t="s">
        <v>116</v>
      </c>
      <c r="D883" t="s">
        <v>857</v>
      </c>
      <c r="J883">
        <f t="shared" si="102"/>
        <v>442</v>
      </c>
      <c r="K883">
        <f t="shared" si="103"/>
        <v>98663</v>
      </c>
      <c r="L883">
        <f t="shared" si="104"/>
        <v>9087</v>
      </c>
      <c r="M883">
        <f t="shared" si="105"/>
        <v>2020</v>
      </c>
      <c r="N883" s="6" t="str">
        <f t="shared" si="99"/>
        <v>7/24</v>
      </c>
      <c r="O883" s="25">
        <f t="shared" si="100"/>
        <v>7</v>
      </c>
      <c r="P883">
        <f t="shared" si="101"/>
        <v>24</v>
      </c>
    </row>
    <row r="884" spans="1:16" x14ac:dyDescent="0.3">
      <c r="J884" t="str">
        <f t="shared" si="102"/>
        <v/>
      </c>
      <c r="K884" t="str">
        <f t="shared" si="103"/>
        <v/>
      </c>
      <c r="L884" t="str">
        <f t="shared" si="104"/>
        <v/>
      </c>
      <c r="M884" t="str">
        <f t="shared" si="105"/>
        <v/>
      </c>
      <c r="N884" s="6" t="str">
        <f t="shared" si="99"/>
        <v/>
      </c>
      <c r="O884" s="25" t="str">
        <f t="shared" si="100"/>
        <v/>
      </c>
      <c r="P884" t="e">
        <f t="shared" si="101"/>
        <v>#VALUE!</v>
      </c>
    </row>
    <row r="885" spans="1:16" x14ac:dyDescent="0.3">
      <c r="A885" t="s">
        <v>875</v>
      </c>
      <c r="B885" t="s">
        <v>115</v>
      </c>
      <c r="C885" t="s">
        <v>128</v>
      </c>
      <c r="D885" t="s">
        <v>876</v>
      </c>
      <c r="J885">
        <f t="shared" si="102"/>
        <v>443</v>
      </c>
      <c r="K885">
        <f t="shared" si="103"/>
        <v>62286</v>
      </c>
      <c r="L885">
        <f t="shared" si="104"/>
        <v>2349</v>
      </c>
      <c r="M885">
        <f t="shared" si="105"/>
        <v>2020</v>
      </c>
      <c r="N885" s="6" t="str">
        <f t="shared" si="99"/>
        <v>7/4</v>
      </c>
      <c r="O885" s="25">
        <f t="shared" si="100"/>
        <v>7</v>
      </c>
      <c r="P885">
        <f t="shared" si="101"/>
        <v>4</v>
      </c>
    </row>
    <row r="886" spans="1:16" x14ac:dyDescent="0.3">
      <c r="J886" t="str">
        <f t="shared" si="102"/>
        <v/>
      </c>
      <c r="K886" t="str">
        <f t="shared" si="103"/>
        <v/>
      </c>
      <c r="L886" t="str">
        <f t="shared" si="104"/>
        <v/>
      </c>
      <c r="M886" t="str">
        <f t="shared" si="105"/>
        <v/>
      </c>
      <c r="N886" s="6" t="str">
        <f t="shared" si="99"/>
        <v/>
      </c>
      <c r="O886" s="25" t="str">
        <f t="shared" si="100"/>
        <v/>
      </c>
      <c r="P886" t="e">
        <f t="shared" si="101"/>
        <v>#VALUE!</v>
      </c>
    </row>
    <row r="887" spans="1:16" x14ac:dyDescent="0.3">
      <c r="A887" t="s">
        <v>877</v>
      </c>
      <c r="B887" t="s">
        <v>153</v>
      </c>
      <c r="C887" t="s">
        <v>162</v>
      </c>
      <c r="D887" t="s">
        <v>878</v>
      </c>
      <c r="J887">
        <f t="shared" si="102"/>
        <v>444</v>
      </c>
      <c r="K887">
        <f t="shared" si="103"/>
        <v>98663</v>
      </c>
      <c r="L887">
        <f t="shared" si="104"/>
        <v>9096</v>
      </c>
      <c r="M887">
        <f t="shared" si="105"/>
        <v>2020</v>
      </c>
      <c r="N887" s="6" t="str">
        <f t="shared" si="99"/>
        <v>7/23</v>
      </c>
      <c r="O887" s="25">
        <f t="shared" si="100"/>
        <v>7</v>
      </c>
      <c r="P887">
        <f t="shared" si="101"/>
        <v>23</v>
      </c>
    </row>
    <row r="888" spans="1:16" x14ac:dyDescent="0.3">
      <c r="J888" t="str">
        <f t="shared" si="102"/>
        <v/>
      </c>
      <c r="K888" t="str">
        <f t="shared" si="103"/>
        <v/>
      </c>
      <c r="L888" t="str">
        <f t="shared" si="104"/>
        <v/>
      </c>
      <c r="M888" t="str">
        <f t="shared" si="105"/>
        <v/>
      </c>
      <c r="N888" s="6" t="str">
        <f t="shared" si="99"/>
        <v/>
      </c>
      <c r="O888" s="25" t="str">
        <f t="shared" si="100"/>
        <v/>
      </c>
      <c r="P888" t="e">
        <f t="shared" si="101"/>
        <v>#VALUE!</v>
      </c>
    </row>
    <row r="889" spans="1:16" x14ac:dyDescent="0.3">
      <c r="A889" t="s">
        <v>879</v>
      </c>
      <c r="B889" t="s">
        <v>115</v>
      </c>
      <c r="C889" t="s">
        <v>131</v>
      </c>
      <c r="D889" t="s">
        <v>880</v>
      </c>
      <c r="J889">
        <f t="shared" si="102"/>
        <v>445</v>
      </c>
      <c r="K889">
        <f t="shared" si="103"/>
        <v>62286</v>
      </c>
      <c r="L889">
        <f t="shared" si="104"/>
        <v>504</v>
      </c>
      <c r="M889">
        <f t="shared" si="105"/>
        <v>2020</v>
      </c>
      <c r="N889" s="6" t="str">
        <f t="shared" si="99"/>
        <v>7/9</v>
      </c>
      <c r="O889" s="25">
        <f t="shared" si="100"/>
        <v>7</v>
      </c>
      <c r="P889">
        <f t="shared" si="101"/>
        <v>9</v>
      </c>
    </row>
    <row r="890" spans="1:16" x14ac:dyDescent="0.3">
      <c r="J890" t="str">
        <f t="shared" si="102"/>
        <v/>
      </c>
      <c r="K890" t="str">
        <f t="shared" si="103"/>
        <v/>
      </c>
      <c r="L890" t="str">
        <f t="shared" si="104"/>
        <v/>
      </c>
      <c r="M890" t="str">
        <f t="shared" si="105"/>
        <v/>
      </c>
      <c r="N890" s="6" t="str">
        <f t="shared" si="99"/>
        <v/>
      </c>
      <c r="O890" s="25" t="str">
        <f t="shared" si="100"/>
        <v/>
      </c>
      <c r="P890" t="e">
        <f t="shared" si="101"/>
        <v>#VALUE!</v>
      </c>
    </row>
    <row r="891" spans="1:16" x14ac:dyDescent="0.3">
      <c r="A891" t="s">
        <v>881</v>
      </c>
      <c r="B891" t="s">
        <v>127</v>
      </c>
      <c r="C891" t="s">
        <v>120</v>
      </c>
      <c r="D891" t="s">
        <v>882</v>
      </c>
      <c r="J891">
        <f t="shared" si="102"/>
        <v>446</v>
      </c>
      <c r="K891">
        <f t="shared" si="103"/>
        <v>56365</v>
      </c>
      <c r="L891">
        <f t="shared" si="104"/>
        <v>503</v>
      </c>
      <c r="M891">
        <f t="shared" si="105"/>
        <v>2020</v>
      </c>
      <c r="N891" s="6" t="str">
        <f t="shared" si="99"/>
        <v>8/5</v>
      </c>
      <c r="O891" s="25">
        <f t="shared" si="100"/>
        <v>8</v>
      </c>
      <c r="P891">
        <f t="shared" si="101"/>
        <v>5</v>
      </c>
    </row>
    <row r="892" spans="1:16" x14ac:dyDescent="0.3">
      <c r="J892" t="str">
        <f t="shared" si="102"/>
        <v/>
      </c>
      <c r="K892" t="str">
        <f t="shared" si="103"/>
        <v/>
      </c>
      <c r="L892" t="str">
        <f t="shared" si="104"/>
        <v/>
      </c>
      <c r="M892" t="str">
        <f t="shared" si="105"/>
        <v/>
      </c>
      <c r="N892" s="6" t="str">
        <f t="shared" si="99"/>
        <v/>
      </c>
      <c r="O892" s="25" t="str">
        <f t="shared" si="100"/>
        <v/>
      </c>
      <c r="P892" t="e">
        <f t="shared" si="101"/>
        <v>#VALUE!</v>
      </c>
    </row>
    <row r="893" spans="1:16" x14ac:dyDescent="0.3">
      <c r="A893" t="s">
        <v>883</v>
      </c>
      <c r="B893" t="s">
        <v>153</v>
      </c>
      <c r="C893" t="s">
        <v>116</v>
      </c>
      <c r="D893" t="s">
        <v>882</v>
      </c>
      <c r="J893">
        <f t="shared" si="102"/>
        <v>447</v>
      </c>
      <c r="K893">
        <f t="shared" si="103"/>
        <v>98663</v>
      </c>
      <c r="L893">
        <f t="shared" si="104"/>
        <v>9087</v>
      </c>
      <c r="M893">
        <f t="shared" si="105"/>
        <v>2020</v>
      </c>
      <c r="N893" s="6" t="str">
        <f t="shared" si="99"/>
        <v>8/5</v>
      </c>
      <c r="O893" s="25">
        <f t="shared" si="100"/>
        <v>8</v>
      </c>
      <c r="P893">
        <f t="shared" si="101"/>
        <v>5</v>
      </c>
    </row>
    <row r="894" spans="1:16" x14ac:dyDescent="0.3">
      <c r="J894" t="str">
        <f t="shared" si="102"/>
        <v/>
      </c>
      <c r="K894" t="str">
        <f t="shared" si="103"/>
        <v/>
      </c>
      <c r="L894" t="str">
        <f t="shared" si="104"/>
        <v/>
      </c>
      <c r="M894" t="str">
        <f t="shared" si="105"/>
        <v/>
      </c>
      <c r="N894" s="6" t="str">
        <f t="shared" si="99"/>
        <v/>
      </c>
      <c r="O894" s="25" t="str">
        <f t="shared" si="100"/>
        <v/>
      </c>
      <c r="P894" t="e">
        <f t="shared" si="101"/>
        <v>#VALUE!</v>
      </c>
    </row>
    <row r="895" spans="1:16" x14ac:dyDescent="0.3">
      <c r="A895" t="s">
        <v>884</v>
      </c>
      <c r="B895" t="s">
        <v>139</v>
      </c>
      <c r="C895" t="s">
        <v>140</v>
      </c>
      <c r="D895" t="s">
        <v>885</v>
      </c>
      <c r="J895">
        <f t="shared" si="102"/>
        <v>448</v>
      </c>
      <c r="K895">
        <f t="shared" si="103"/>
        <v>90364</v>
      </c>
      <c r="L895">
        <f t="shared" si="104"/>
        <v>988</v>
      </c>
      <c r="M895">
        <f t="shared" si="105"/>
        <v>2020</v>
      </c>
      <c r="N895" s="6" t="str">
        <f t="shared" si="99"/>
        <v>8/28</v>
      </c>
      <c r="O895" s="25">
        <f t="shared" si="100"/>
        <v>8</v>
      </c>
      <c r="P895">
        <f t="shared" si="101"/>
        <v>28</v>
      </c>
    </row>
    <row r="896" spans="1:16" x14ac:dyDescent="0.3">
      <c r="J896" t="str">
        <f t="shared" si="102"/>
        <v/>
      </c>
      <c r="K896" t="str">
        <f t="shared" si="103"/>
        <v/>
      </c>
      <c r="L896" t="str">
        <f t="shared" si="104"/>
        <v/>
      </c>
      <c r="M896" t="str">
        <f t="shared" si="105"/>
        <v/>
      </c>
      <c r="N896" s="6" t="str">
        <f t="shared" si="99"/>
        <v/>
      </c>
      <c r="O896" s="25" t="str">
        <f t="shared" si="100"/>
        <v/>
      </c>
      <c r="P896" t="e">
        <f t="shared" si="101"/>
        <v>#VALUE!</v>
      </c>
    </row>
    <row r="897" spans="1:16" x14ac:dyDescent="0.3">
      <c r="A897" t="s">
        <v>886</v>
      </c>
      <c r="B897" t="s">
        <v>115</v>
      </c>
      <c r="C897" t="s">
        <v>128</v>
      </c>
      <c r="D897" t="s">
        <v>887</v>
      </c>
      <c r="J897">
        <f t="shared" si="102"/>
        <v>449</v>
      </c>
      <c r="K897">
        <f t="shared" si="103"/>
        <v>62286</v>
      </c>
      <c r="L897">
        <f t="shared" si="104"/>
        <v>2349</v>
      </c>
      <c r="M897">
        <f t="shared" si="105"/>
        <v>2020</v>
      </c>
      <c r="N897" s="6" t="str">
        <f t="shared" si="99"/>
        <v>8/15</v>
      </c>
      <c r="O897" s="25">
        <f t="shared" si="100"/>
        <v>8</v>
      </c>
      <c r="P897">
        <f t="shared" si="101"/>
        <v>15</v>
      </c>
    </row>
    <row r="898" spans="1:16" x14ac:dyDescent="0.3">
      <c r="J898" t="str">
        <f t="shared" si="102"/>
        <v/>
      </c>
      <c r="K898" t="str">
        <f t="shared" si="103"/>
        <v/>
      </c>
      <c r="L898" t="str">
        <f t="shared" si="104"/>
        <v/>
      </c>
      <c r="M898" t="str">
        <f t="shared" si="105"/>
        <v/>
      </c>
      <c r="N898" s="6" t="str">
        <f t="shared" ref="N898:N949" si="106">IFERROR(RIGHT(TRIM(RIGHT(D898,LEN(D898)-SEARCH(": ",D898))),LEN(TRIM(RIGHT(D898,LEN(D898)-SEARCH(": ",D898))))-5),"")</f>
        <v/>
      </c>
      <c r="O898" s="25" t="str">
        <f t="shared" ref="O898:O949" si="107">IFERROR(LEFT(N898,SEARCH("/",N898)-1)*1,"")</f>
        <v/>
      </c>
      <c r="P898" t="e">
        <f t="shared" ref="P898:P949" si="108">IFERROR(RIGHT(D898,2)*1,RIGHT(D898,1)*1)</f>
        <v>#VALUE!</v>
      </c>
    </row>
    <row r="899" spans="1:16" x14ac:dyDescent="0.3">
      <c r="A899" t="s">
        <v>888</v>
      </c>
      <c r="B899" t="s">
        <v>171</v>
      </c>
      <c r="C899" t="s">
        <v>128</v>
      </c>
      <c r="D899" t="s">
        <v>889</v>
      </c>
      <c r="J899">
        <f t="shared" si="102"/>
        <v>450</v>
      </c>
      <c r="K899">
        <f t="shared" si="103"/>
        <v>57543</v>
      </c>
      <c r="L899">
        <f t="shared" si="104"/>
        <v>2349</v>
      </c>
      <c r="M899">
        <f t="shared" si="105"/>
        <v>2020</v>
      </c>
      <c r="N899" s="6" t="str">
        <f t="shared" si="106"/>
        <v>8/20</v>
      </c>
      <c r="O899" s="25">
        <f t="shared" si="107"/>
        <v>8</v>
      </c>
      <c r="P899">
        <f t="shared" si="108"/>
        <v>20</v>
      </c>
    </row>
    <row r="900" spans="1:16" x14ac:dyDescent="0.3">
      <c r="J900" t="str">
        <f t="shared" ref="J900:J949" si="109">IFERROR(RIGHT(A900,LEN(A900)-SEARCH(": ",A900))*1,"")</f>
        <v/>
      </c>
      <c r="K900" t="str">
        <f t="shared" ref="K900:K949" si="110">IFERROR(RIGHT(B900,LEN(B900)-SEARCH(": ",B900))*1,"")</f>
        <v/>
      </c>
      <c r="L900" t="str">
        <f t="shared" ref="L900:L949" si="111">IFERROR(RIGHT(C900,LEN(C900)-SEARCH(": ",C900))*1,"")</f>
        <v/>
      </c>
      <c r="M900" t="str">
        <f t="shared" ref="M900:M949" si="112">IFERROR(LEFT(RIGHT(D900,LEN(D900)-SEARCH(": ",D900)),5)*1,"")</f>
        <v/>
      </c>
      <c r="N900" s="6" t="str">
        <f t="shared" si="106"/>
        <v/>
      </c>
      <c r="O900" s="25" t="str">
        <f t="shared" si="107"/>
        <v/>
      </c>
      <c r="P900" t="e">
        <f t="shared" si="108"/>
        <v>#VALUE!</v>
      </c>
    </row>
    <row r="901" spans="1:16" x14ac:dyDescent="0.3">
      <c r="A901" t="s">
        <v>890</v>
      </c>
      <c r="B901" t="s">
        <v>136</v>
      </c>
      <c r="C901" t="s">
        <v>140</v>
      </c>
      <c r="D901" t="s">
        <v>891</v>
      </c>
      <c r="J901">
        <f t="shared" si="109"/>
        <v>451</v>
      </c>
      <c r="K901">
        <f t="shared" si="110"/>
        <v>62900</v>
      </c>
      <c r="L901">
        <f t="shared" si="111"/>
        <v>988</v>
      </c>
      <c r="M901">
        <f t="shared" si="112"/>
        <v>2020</v>
      </c>
      <c r="N901" s="6" t="str">
        <f t="shared" si="106"/>
        <v>8/21</v>
      </c>
      <c r="O901" s="25">
        <f t="shared" si="107"/>
        <v>8</v>
      </c>
      <c r="P901">
        <f t="shared" si="108"/>
        <v>21</v>
      </c>
    </row>
    <row r="902" spans="1:16" x14ac:dyDescent="0.3">
      <c r="J902" t="str">
        <f t="shared" si="109"/>
        <v/>
      </c>
      <c r="K902" t="str">
        <f t="shared" si="110"/>
        <v/>
      </c>
      <c r="L902" t="str">
        <f t="shared" si="111"/>
        <v/>
      </c>
      <c r="M902" t="str">
        <f t="shared" si="112"/>
        <v/>
      </c>
      <c r="N902" s="6" t="str">
        <f t="shared" si="106"/>
        <v/>
      </c>
      <c r="O902" s="25" t="str">
        <f t="shared" si="107"/>
        <v/>
      </c>
      <c r="P902" t="e">
        <f t="shared" si="108"/>
        <v>#VALUE!</v>
      </c>
    </row>
    <row r="903" spans="1:16" x14ac:dyDescent="0.3">
      <c r="A903" t="s">
        <v>892</v>
      </c>
      <c r="B903" t="s">
        <v>115</v>
      </c>
      <c r="C903" t="s">
        <v>116</v>
      </c>
      <c r="D903" t="s">
        <v>893</v>
      </c>
      <c r="J903">
        <f t="shared" si="109"/>
        <v>452</v>
      </c>
      <c r="K903">
        <f t="shared" si="110"/>
        <v>62286</v>
      </c>
      <c r="L903">
        <f t="shared" si="111"/>
        <v>9087</v>
      </c>
      <c r="M903">
        <f t="shared" si="112"/>
        <v>2020</v>
      </c>
      <c r="N903" s="6" t="str">
        <f t="shared" si="106"/>
        <v>8/29</v>
      </c>
      <c r="O903" s="25">
        <f t="shared" si="107"/>
        <v>8</v>
      </c>
      <c r="P903">
        <f t="shared" si="108"/>
        <v>29</v>
      </c>
    </row>
    <row r="904" spans="1:16" x14ac:dyDescent="0.3">
      <c r="J904" t="str">
        <f t="shared" si="109"/>
        <v/>
      </c>
      <c r="K904" t="str">
        <f t="shared" si="110"/>
        <v/>
      </c>
      <c r="L904" t="str">
        <f t="shared" si="111"/>
        <v/>
      </c>
      <c r="M904" t="str">
        <f t="shared" si="112"/>
        <v/>
      </c>
      <c r="N904" s="6" t="str">
        <f t="shared" si="106"/>
        <v/>
      </c>
      <c r="O904" s="25" t="str">
        <f t="shared" si="107"/>
        <v/>
      </c>
      <c r="P904" t="e">
        <f t="shared" si="108"/>
        <v>#VALUE!</v>
      </c>
    </row>
    <row r="905" spans="1:16" x14ac:dyDescent="0.3">
      <c r="A905" t="s">
        <v>894</v>
      </c>
      <c r="B905" t="s">
        <v>127</v>
      </c>
      <c r="C905" t="s">
        <v>140</v>
      </c>
      <c r="D905" t="s">
        <v>893</v>
      </c>
      <c r="J905">
        <f t="shared" si="109"/>
        <v>453</v>
      </c>
      <c r="K905">
        <f t="shared" si="110"/>
        <v>56365</v>
      </c>
      <c r="L905">
        <f t="shared" si="111"/>
        <v>988</v>
      </c>
      <c r="M905">
        <f t="shared" si="112"/>
        <v>2020</v>
      </c>
      <c r="N905" s="6" t="str">
        <f t="shared" si="106"/>
        <v>8/29</v>
      </c>
      <c r="O905" s="25">
        <f t="shared" si="107"/>
        <v>8</v>
      </c>
      <c r="P905">
        <f t="shared" si="108"/>
        <v>29</v>
      </c>
    </row>
    <row r="906" spans="1:16" x14ac:dyDescent="0.3">
      <c r="J906" t="str">
        <f t="shared" si="109"/>
        <v/>
      </c>
      <c r="K906" t="str">
        <f t="shared" si="110"/>
        <v/>
      </c>
      <c r="L906" t="str">
        <f t="shared" si="111"/>
        <v/>
      </c>
      <c r="M906" t="str">
        <f t="shared" si="112"/>
        <v/>
      </c>
      <c r="N906" s="6" t="str">
        <f t="shared" si="106"/>
        <v/>
      </c>
      <c r="O906" s="25" t="str">
        <f t="shared" si="107"/>
        <v/>
      </c>
      <c r="P906" t="e">
        <f t="shared" si="108"/>
        <v>#VALUE!</v>
      </c>
    </row>
    <row r="907" spans="1:16" x14ac:dyDescent="0.3">
      <c r="A907" t="s">
        <v>895</v>
      </c>
      <c r="B907" t="s">
        <v>153</v>
      </c>
      <c r="C907" t="s">
        <v>162</v>
      </c>
      <c r="D907" t="s">
        <v>896</v>
      </c>
      <c r="J907">
        <f t="shared" si="109"/>
        <v>454</v>
      </c>
      <c r="K907">
        <f t="shared" si="110"/>
        <v>98663</v>
      </c>
      <c r="L907">
        <f t="shared" si="111"/>
        <v>9096</v>
      </c>
      <c r="M907">
        <f t="shared" si="112"/>
        <v>2020</v>
      </c>
      <c r="N907" s="6" t="str">
        <f t="shared" si="106"/>
        <v>8/10</v>
      </c>
      <c r="O907" s="25">
        <f t="shared" si="107"/>
        <v>8</v>
      </c>
      <c r="P907">
        <f t="shared" si="108"/>
        <v>10</v>
      </c>
    </row>
    <row r="908" spans="1:16" x14ac:dyDescent="0.3">
      <c r="J908" t="str">
        <f t="shared" si="109"/>
        <v/>
      </c>
      <c r="K908" t="str">
        <f t="shared" si="110"/>
        <v/>
      </c>
      <c r="L908" t="str">
        <f t="shared" si="111"/>
        <v/>
      </c>
      <c r="M908" t="str">
        <f t="shared" si="112"/>
        <v/>
      </c>
      <c r="N908" s="6" t="str">
        <f t="shared" si="106"/>
        <v/>
      </c>
      <c r="O908" s="25" t="str">
        <f t="shared" si="107"/>
        <v/>
      </c>
      <c r="P908" t="e">
        <f t="shared" si="108"/>
        <v>#VALUE!</v>
      </c>
    </row>
    <row r="909" spans="1:16" x14ac:dyDescent="0.3">
      <c r="A909" t="s">
        <v>897</v>
      </c>
      <c r="B909" t="s">
        <v>153</v>
      </c>
      <c r="C909" t="s">
        <v>124</v>
      </c>
      <c r="D909" t="s">
        <v>898</v>
      </c>
      <c r="J909">
        <f t="shared" si="109"/>
        <v>455</v>
      </c>
      <c r="K909">
        <f t="shared" si="110"/>
        <v>98663</v>
      </c>
      <c r="L909">
        <f t="shared" si="111"/>
        <v>9084</v>
      </c>
      <c r="M909">
        <f t="shared" si="112"/>
        <v>2020</v>
      </c>
      <c r="N909" s="6" t="str">
        <f t="shared" si="106"/>
        <v>8/30</v>
      </c>
      <c r="O909" s="25">
        <f t="shared" si="107"/>
        <v>8</v>
      </c>
      <c r="P909">
        <f t="shared" si="108"/>
        <v>30</v>
      </c>
    </row>
    <row r="910" spans="1:16" x14ac:dyDescent="0.3">
      <c r="J910" t="str">
        <f t="shared" si="109"/>
        <v/>
      </c>
      <c r="K910" t="str">
        <f t="shared" si="110"/>
        <v/>
      </c>
      <c r="L910" t="str">
        <f t="shared" si="111"/>
        <v/>
      </c>
      <c r="M910" t="str">
        <f t="shared" si="112"/>
        <v/>
      </c>
      <c r="N910" s="6" t="str">
        <f t="shared" si="106"/>
        <v/>
      </c>
      <c r="O910" s="25" t="str">
        <f t="shared" si="107"/>
        <v/>
      </c>
      <c r="P910" t="e">
        <f t="shared" si="108"/>
        <v>#VALUE!</v>
      </c>
    </row>
    <row r="911" spans="1:16" x14ac:dyDescent="0.3">
      <c r="A911" t="s">
        <v>899</v>
      </c>
      <c r="B911" t="s">
        <v>115</v>
      </c>
      <c r="C911" t="s">
        <v>120</v>
      </c>
      <c r="D911" t="s">
        <v>900</v>
      </c>
      <c r="J911">
        <f t="shared" si="109"/>
        <v>456</v>
      </c>
      <c r="K911">
        <f t="shared" si="110"/>
        <v>62286</v>
      </c>
      <c r="L911">
        <f t="shared" si="111"/>
        <v>503</v>
      </c>
      <c r="M911">
        <f t="shared" si="112"/>
        <v>2020</v>
      </c>
      <c r="N911" s="6" t="str">
        <f t="shared" si="106"/>
        <v>8/23</v>
      </c>
      <c r="O911" s="25">
        <f t="shared" si="107"/>
        <v>8</v>
      </c>
      <c r="P911">
        <f t="shared" si="108"/>
        <v>23</v>
      </c>
    </row>
    <row r="912" spans="1:16" x14ac:dyDescent="0.3">
      <c r="J912" t="str">
        <f t="shared" si="109"/>
        <v/>
      </c>
      <c r="K912" t="str">
        <f t="shared" si="110"/>
        <v/>
      </c>
      <c r="L912" t="str">
        <f t="shared" si="111"/>
        <v/>
      </c>
      <c r="M912" t="str">
        <f t="shared" si="112"/>
        <v/>
      </c>
      <c r="N912" s="6" t="str">
        <f t="shared" si="106"/>
        <v/>
      </c>
      <c r="O912" s="25" t="str">
        <f t="shared" si="107"/>
        <v/>
      </c>
      <c r="P912" t="e">
        <f t="shared" si="108"/>
        <v>#VALUE!</v>
      </c>
    </row>
    <row r="913" spans="1:16" x14ac:dyDescent="0.3">
      <c r="A913" t="s">
        <v>901</v>
      </c>
      <c r="B913" t="s">
        <v>115</v>
      </c>
      <c r="C913" t="s">
        <v>124</v>
      </c>
      <c r="D913" t="s">
        <v>902</v>
      </c>
      <c r="J913">
        <f t="shared" si="109"/>
        <v>457</v>
      </c>
      <c r="K913">
        <f t="shared" si="110"/>
        <v>62286</v>
      </c>
      <c r="L913">
        <f t="shared" si="111"/>
        <v>9084</v>
      </c>
      <c r="M913">
        <f t="shared" si="112"/>
        <v>2020</v>
      </c>
      <c r="N913" s="6" t="str">
        <f t="shared" si="106"/>
        <v>8/16</v>
      </c>
      <c r="O913" s="25">
        <f t="shared" si="107"/>
        <v>8</v>
      </c>
      <c r="P913">
        <f t="shared" si="108"/>
        <v>16</v>
      </c>
    </row>
    <row r="914" spans="1:16" x14ac:dyDescent="0.3">
      <c r="J914" t="str">
        <f t="shared" si="109"/>
        <v/>
      </c>
      <c r="K914" t="str">
        <f t="shared" si="110"/>
        <v/>
      </c>
      <c r="L914" t="str">
        <f t="shared" si="111"/>
        <v/>
      </c>
      <c r="M914" t="str">
        <f t="shared" si="112"/>
        <v/>
      </c>
      <c r="N914" s="6" t="str">
        <f t="shared" si="106"/>
        <v/>
      </c>
      <c r="O914" s="25" t="str">
        <f t="shared" si="107"/>
        <v/>
      </c>
      <c r="P914" t="e">
        <f t="shared" si="108"/>
        <v>#VALUE!</v>
      </c>
    </row>
    <row r="915" spans="1:16" x14ac:dyDescent="0.3">
      <c r="A915" t="s">
        <v>903</v>
      </c>
      <c r="B915" t="s">
        <v>119</v>
      </c>
      <c r="C915" t="s">
        <v>131</v>
      </c>
      <c r="D915" t="s">
        <v>904</v>
      </c>
      <c r="J915">
        <f t="shared" si="109"/>
        <v>458</v>
      </c>
      <c r="K915">
        <f t="shared" si="110"/>
        <v>27697</v>
      </c>
      <c r="L915">
        <f t="shared" si="111"/>
        <v>504</v>
      </c>
      <c r="M915">
        <f t="shared" si="112"/>
        <v>2020</v>
      </c>
      <c r="N915" s="6" t="str">
        <f t="shared" si="106"/>
        <v>8/13</v>
      </c>
      <c r="O915" s="25">
        <f t="shared" si="107"/>
        <v>8</v>
      </c>
      <c r="P915">
        <f t="shared" si="108"/>
        <v>13</v>
      </c>
    </row>
    <row r="916" spans="1:16" x14ac:dyDescent="0.3">
      <c r="J916" t="str">
        <f t="shared" si="109"/>
        <v/>
      </c>
      <c r="K916" t="str">
        <f t="shared" si="110"/>
        <v/>
      </c>
      <c r="L916" t="str">
        <f t="shared" si="111"/>
        <v/>
      </c>
      <c r="M916" t="str">
        <f t="shared" si="112"/>
        <v/>
      </c>
      <c r="N916" s="6" t="str">
        <f t="shared" si="106"/>
        <v/>
      </c>
      <c r="O916" s="25" t="str">
        <f t="shared" si="107"/>
        <v/>
      </c>
      <c r="P916" t="e">
        <f t="shared" si="108"/>
        <v>#VALUE!</v>
      </c>
    </row>
    <row r="917" spans="1:16" x14ac:dyDescent="0.3">
      <c r="A917" t="s">
        <v>905</v>
      </c>
      <c r="B917" t="s">
        <v>139</v>
      </c>
      <c r="C917" t="s">
        <v>124</v>
      </c>
      <c r="D917" t="s">
        <v>885</v>
      </c>
      <c r="J917">
        <f t="shared" si="109"/>
        <v>459</v>
      </c>
      <c r="K917">
        <f t="shared" si="110"/>
        <v>90364</v>
      </c>
      <c r="L917">
        <f t="shared" si="111"/>
        <v>9084</v>
      </c>
      <c r="M917">
        <f t="shared" si="112"/>
        <v>2020</v>
      </c>
      <c r="N917" s="6" t="str">
        <f t="shared" si="106"/>
        <v>8/28</v>
      </c>
      <c r="O917" s="25">
        <f t="shared" si="107"/>
        <v>8</v>
      </c>
      <c r="P917">
        <f t="shared" si="108"/>
        <v>28</v>
      </c>
    </row>
    <row r="918" spans="1:16" x14ac:dyDescent="0.3">
      <c r="J918" t="str">
        <f t="shared" si="109"/>
        <v/>
      </c>
      <c r="K918" t="str">
        <f t="shared" si="110"/>
        <v/>
      </c>
      <c r="L918" t="str">
        <f t="shared" si="111"/>
        <v/>
      </c>
      <c r="M918" t="str">
        <f t="shared" si="112"/>
        <v/>
      </c>
      <c r="N918" s="6" t="str">
        <f t="shared" si="106"/>
        <v/>
      </c>
      <c r="O918" s="25" t="str">
        <f t="shared" si="107"/>
        <v/>
      </c>
      <c r="P918" t="e">
        <f t="shared" si="108"/>
        <v>#VALUE!</v>
      </c>
    </row>
    <row r="919" spans="1:16" x14ac:dyDescent="0.3">
      <c r="A919" t="s">
        <v>906</v>
      </c>
      <c r="B919" t="s">
        <v>115</v>
      </c>
      <c r="C919" t="s">
        <v>131</v>
      </c>
      <c r="D919" t="s">
        <v>907</v>
      </c>
      <c r="J919">
        <f t="shared" si="109"/>
        <v>460</v>
      </c>
      <c r="K919">
        <f t="shared" si="110"/>
        <v>62286</v>
      </c>
      <c r="L919">
        <f t="shared" si="111"/>
        <v>504</v>
      </c>
      <c r="M919">
        <f t="shared" si="112"/>
        <v>2020</v>
      </c>
      <c r="N919" s="6" t="str">
        <f t="shared" si="106"/>
        <v>8/27</v>
      </c>
      <c r="O919" s="25">
        <f t="shared" si="107"/>
        <v>8</v>
      </c>
      <c r="P919">
        <f t="shared" si="108"/>
        <v>27</v>
      </c>
    </row>
    <row r="920" spans="1:16" x14ac:dyDescent="0.3">
      <c r="J920" t="str">
        <f t="shared" si="109"/>
        <v/>
      </c>
      <c r="K920" t="str">
        <f t="shared" si="110"/>
        <v/>
      </c>
      <c r="L920" t="str">
        <f t="shared" si="111"/>
        <v/>
      </c>
      <c r="M920" t="str">
        <f t="shared" si="112"/>
        <v/>
      </c>
      <c r="N920" s="6" t="str">
        <f t="shared" si="106"/>
        <v/>
      </c>
      <c r="O920" s="25" t="str">
        <f t="shared" si="107"/>
        <v/>
      </c>
      <c r="P920" t="e">
        <f t="shared" si="108"/>
        <v>#VALUE!</v>
      </c>
    </row>
    <row r="921" spans="1:16" x14ac:dyDescent="0.3">
      <c r="A921" t="s">
        <v>908</v>
      </c>
      <c r="B921" t="s">
        <v>139</v>
      </c>
      <c r="C921" t="s">
        <v>128</v>
      </c>
      <c r="D921" t="s">
        <v>909</v>
      </c>
      <c r="J921">
        <f t="shared" si="109"/>
        <v>461</v>
      </c>
      <c r="K921">
        <f t="shared" si="110"/>
        <v>90364</v>
      </c>
      <c r="L921">
        <f t="shared" si="111"/>
        <v>2349</v>
      </c>
      <c r="M921">
        <f t="shared" si="112"/>
        <v>2020</v>
      </c>
      <c r="N921" s="6" t="str">
        <f t="shared" si="106"/>
        <v>8/11</v>
      </c>
      <c r="O921" s="25">
        <f t="shared" si="107"/>
        <v>8</v>
      </c>
      <c r="P921">
        <f t="shared" si="108"/>
        <v>11</v>
      </c>
    </row>
    <row r="922" spans="1:16" x14ac:dyDescent="0.3">
      <c r="J922" t="str">
        <f t="shared" si="109"/>
        <v/>
      </c>
      <c r="K922" t="str">
        <f t="shared" si="110"/>
        <v/>
      </c>
      <c r="L922" t="str">
        <f t="shared" si="111"/>
        <v/>
      </c>
      <c r="M922" t="str">
        <f t="shared" si="112"/>
        <v/>
      </c>
      <c r="N922" s="6" t="str">
        <f t="shared" si="106"/>
        <v/>
      </c>
      <c r="O922" s="25" t="str">
        <f t="shared" si="107"/>
        <v/>
      </c>
      <c r="P922" t="e">
        <f t="shared" si="108"/>
        <v>#VALUE!</v>
      </c>
    </row>
    <row r="923" spans="1:16" x14ac:dyDescent="0.3">
      <c r="A923" t="s">
        <v>910</v>
      </c>
      <c r="B923" t="s">
        <v>123</v>
      </c>
      <c r="C923" t="s">
        <v>124</v>
      </c>
      <c r="D923" t="s">
        <v>911</v>
      </c>
      <c r="J923">
        <f t="shared" si="109"/>
        <v>462</v>
      </c>
      <c r="K923">
        <f t="shared" si="110"/>
        <v>12278</v>
      </c>
      <c r="L923">
        <f t="shared" si="111"/>
        <v>9084</v>
      </c>
      <c r="M923">
        <f t="shared" si="112"/>
        <v>2020</v>
      </c>
      <c r="N923" s="6" t="str">
        <f t="shared" si="106"/>
        <v>8/7</v>
      </c>
      <c r="O923" s="25">
        <f t="shared" si="107"/>
        <v>8</v>
      </c>
      <c r="P923">
        <f t="shared" si="108"/>
        <v>7</v>
      </c>
    </row>
    <row r="924" spans="1:16" x14ac:dyDescent="0.3">
      <c r="J924" t="str">
        <f t="shared" si="109"/>
        <v/>
      </c>
      <c r="K924" t="str">
        <f t="shared" si="110"/>
        <v/>
      </c>
      <c r="L924" t="str">
        <f t="shared" si="111"/>
        <v/>
      </c>
      <c r="M924" t="str">
        <f t="shared" si="112"/>
        <v/>
      </c>
      <c r="N924" s="6" t="str">
        <f t="shared" si="106"/>
        <v/>
      </c>
      <c r="O924" s="25" t="str">
        <f t="shared" si="107"/>
        <v/>
      </c>
      <c r="P924" t="e">
        <f t="shared" si="108"/>
        <v>#VALUE!</v>
      </c>
    </row>
    <row r="925" spans="1:16" x14ac:dyDescent="0.3">
      <c r="A925" t="s">
        <v>912</v>
      </c>
      <c r="B925" t="s">
        <v>127</v>
      </c>
      <c r="C925" t="s">
        <v>162</v>
      </c>
      <c r="D925" t="s">
        <v>913</v>
      </c>
      <c r="J925">
        <f t="shared" si="109"/>
        <v>463</v>
      </c>
      <c r="K925">
        <f t="shared" si="110"/>
        <v>56365</v>
      </c>
      <c r="L925">
        <f t="shared" si="111"/>
        <v>9096</v>
      </c>
      <c r="M925">
        <f t="shared" si="112"/>
        <v>2020</v>
      </c>
      <c r="N925" s="6" t="str">
        <f t="shared" si="106"/>
        <v>8/24</v>
      </c>
      <c r="O925" s="25">
        <f t="shared" si="107"/>
        <v>8</v>
      </c>
      <c r="P925">
        <f t="shared" si="108"/>
        <v>24</v>
      </c>
    </row>
    <row r="926" spans="1:16" x14ac:dyDescent="0.3">
      <c r="J926" t="str">
        <f t="shared" si="109"/>
        <v/>
      </c>
      <c r="K926" t="str">
        <f t="shared" si="110"/>
        <v/>
      </c>
      <c r="L926" t="str">
        <f t="shared" si="111"/>
        <v/>
      </c>
      <c r="M926" t="str">
        <f t="shared" si="112"/>
        <v/>
      </c>
      <c r="N926" s="6" t="str">
        <f t="shared" si="106"/>
        <v/>
      </c>
      <c r="O926" s="25" t="str">
        <f t="shared" si="107"/>
        <v/>
      </c>
      <c r="P926" t="e">
        <f t="shared" si="108"/>
        <v>#VALUE!</v>
      </c>
    </row>
    <row r="927" spans="1:16" x14ac:dyDescent="0.3">
      <c r="A927" t="s">
        <v>914</v>
      </c>
      <c r="B927" t="s">
        <v>171</v>
      </c>
      <c r="C927" t="s">
        <v>120</v>
      </c>
      <c r="D927" t="s">
        <v>893</v>
      </c>
      <c r="J927">
        <f t="shared" si="109"/>
        <v>464</v>
      </c>
      <c r="K927">
        <f t="shared" si="110"/>
        <v>57543</v>
      </c>
      <c r="L927">
        <f t="shared" si="111"/>
        <v>503</v>
      </c>
      <c r="M927">
        <f t="shared" si="112"/>
        <v>2020</v>
      </c>
      <c r="N927" s="6" t="str">
        <f t="shared" si="106"/>
        <v>8/29</v>
      </c>
      <c r="O927" s="25">
        <f t="shared" si="107"/>
        <v>8</v>
      </c>
      <c r="P927">
        <f t="shared" si="108"/>
        <v>29</v>
      </c>
    </row>
    <row r="928" spans="1:16" x14ac:dyDescent="0.3">
      <c r="J928" t="str">
        <f t="shared" si="109"/>
        <v/>
      </c>
      <c r="K928" t="str">
        <f t="shared" si="110"/>
        <v/>
      </c>
      <c r="L928" t="str">
        <f t="shared" si="111"/>
        <v/>
      </c>
      <c r="M928" t="str">
        <f t="shared" si="112"/>
        <v/>
      </c>
      <c r="N928" s="6" t="str">
        <f t="shared" si="106"/>
        <v/>
      </c>
      <c r="O928" s="25" t="str">
        <f t="shared" si="107"/>
        <v/>
      </c>
      <c r="P928" t="e">
        <f t="shared" si="108"/>
        <v>#VALUE!</v>
      </c>
    </row>
    <row r="929" spans="1:16" x14ac:dyDescent="0.3">
      <c r="A929" t="s">
        <v>915</v>
      </c>
      <c r="B929" t="s">
        <v>123</v>
      </c>
      <c r="C929" t="s">
        <v>162</v>
      </c>
      <c r="D929" t="s">
        <v>896</v>
      </c>
      <c r="J929">
        <f t="shared" si="109"/>
        <v>465</v>
      </c>
      <c r="K929">
        <f t="shared" si="110"/>
        <v>12278</v>
      </c>
      <c r="L929">
        <f t="shared" si="111"/>
        <v>9096</v>
      </c>
      <c r="M929">
        <f t="shared" si="112"/>
        <v>2020</v>
      </c>
      <c r="N929" s="6" t="str">
        <f t="shared" si="106"/>
        <v>8/10</v>
      </c>
      <c r="O929" s="25">
        <f t="shared" si="107"/>
        <v>8</v>
      </c>
      <c r="P929">
        <f t="shared" si="108"/>
        <v>10</v>
      </c>
    </row>
    <row r="930" spans="1:16" x14ac:dyDescent="0.3">
      <c r="J930" t="str">
        <f t="shared" si="109"/>
        <v/>
      </c>
      <c r="K930" t="str">
        <f t="shared" si="110"/>
        <v/>
      </c>
      <c r="L930" t="str">
        <f t="shared" si="111"/>
        <v/>
      </c>
      <c r="M930" t="str">
        <f t="shared" si="112"/>
        <v/>
      </c>
      <c r="N930" s="6" t="str">
        <f t="shared" si="106"/>
        <v/>
      </c>
      <c r="O930" s="25" t="str">
        <f t="shared" si="107"/>
        <v/>
      </c>
      <c r="P930" t="e">
        <f t="shared" si="108"/>
        <v>#VALUE!</v>
      </c>
    </row>
    <row r="931" spans="1:16" x14ac:dyDescent="0.3">
      <c r="A931" t="s">
        <v>916</v>
      </c>
      <c r="B931" t="s">
        <v>127</v>
      </c>
      <c r="C931" t="s">
        <v>128</v>
      </c>
      <c r="D931" t="s">
        <v>891</v>
      </c>
      <c r="J931">
        <f t="shared" si="109"/>
        <v>466</v>
      </c>
      <c r="K931">
        <f t="shared" si="110"/>
        <v>56365</v>
      </c>
      <c r="L931">
        <f t="shared" si="111"/>
        <v>2349</v>
      </c>
      <c r="M931">
        <f t="shared" si="112"/>
        <v>2020</v>
      </c>
      <c r="N931" s="6" t="str">
        <f t="shared" si="106"/>
        <v>8/21</v>
      </c>
      <c r="O931" s="25">
        <f t="shared" si="107"/>
        <v>8</v>
      </c>
      <c r="P931">
        <f t="shared" si="108"/>
        <v>21</v>
      </c>
    </row>
    <row r="932" spans="1:16" x14ac:dyDescent="0.3">
      <c r="J932" t="str">
        <f t="shared" si="109"/>
        <v/>
      </c>
      <c r="K932" t="str">
        <f t="shared" si="110"/>
        <v/>
      </c>
      <c r="L932" t="str">
        <f t="shared" si="111"/>
        <v/>
      </c>
      <c r="M932" t="str">
        <f t="shared" si="112"/>
        <v/>
      </c>
      <c r="N932" s="6" t="str">
        <f t="shared" si="106"/>
        <v/>
      </c>
      <c r="O932" s="25" t="str">
        <f t="shared" si="107"/>
        <v/>
      </c>
      <c r="P932" t="e">
        <f t="shared" si="108"/>
        <v>#VALUE!</v>
      </c>
    </row>
    <row r="933" spans="1:16" x14ac:dyDescent="0.3">
      <c r="A933" t="s">
        <v>917</v>
      </c>
      <c r="B933" t="s">
        <v>119</v>
      </c>
      <c r="C933" t="s">
        <v>120</v>
      </c>
      <c r="D933" t="s">
        <v>918</v>
      </c>
      <c r="J933">
        <f t="shared" si="109"/>
        <v>467</v>
      </c>
      <c r="K933">
        <f t="shared" si="110"/>
        <v>27697</v>
      </c>
      <c r="L933">
        <f t="shared" si="111"/>
        <v>503</v>
      </c>
      <c r="M933">
        <f t="shared" si="112"/>
        <v>2020</v>
      </c>
      <c r="N933" s="6" t="str">
        <f t="shared" si="106"/>
        <v>8/9</v>
      </c>
      <c r="O933" s="25">
        <f t="shared" si="107"/>
        <v>8</v>
      </c>
      <c r="P933">
        <f t="shared" si="108"/>
        <v>9</v>
      </c>
    </row>
    <row r="934" spans="1:16" x14ac:dyDescent="0.3">
      <c r="J934" t="str">
        <f t="shared" si="109"/>
        <v/>
      </c>
      <c r="K934" t="str">
        <f t="shared" si="110"/>
        <v/>
      </c>
      <c r="L934" t="str">
        <f t="shared" si="111"/>
        <v/>
      </c>
      <c r="M934" t="str">
        <f t="shared" si="112"/>
        <v/>
      </c>
      <c r="N934" s="6" t="str">
        <f t="shared" si="106"/>
        <v/>
      </c>
      <c r="O934" s="25" t="str">
        <f t="shared" si="107"/>
        <v/>
      </c>
      <c r="P934" t="e">
        <f t="shared" si="108"/>
        <v>#VALUE!</v>
      </c>
    </row>
    <row r="935" spans="1:16" x14ac:dyDescent="0.3">
      <c r="A935" t="s">
        <v>919</v>
      </c>
      <c r="B935" t="s">
        <v>119</v>
      </c>
      <c r="C935" t="s">
        <v>128</v>
      </c>
      <c r="D935" t="s">
        <v>920</v>
      </c>
      <c r="J935">
        <f t="shared" si="109"/>
        <v>468</v>
      </c>
      <c r="K935">
        <f t="shared" si="110"/>
        <v>27697</v>
      </c>
      <c r="L935">
        <f t="shared" si="111"/>
        <v>2349</v>
      </c>
      <c r="M935">
        <f t="shared" si="112"/>
        <v>2020</v>
      </c>
      <c r="N935" s="6" t="str">
        <f t="shared" si="106"/>
        <v>8/4</v>
      </c>
      <c r="O935" s="25">
        <f t="shared" si="107"/>
        <v>8</v>
      </c>
      <c r="P935">
        <f t="shared" si="108"/>
        <v>4</v>
      </c>
    </row>
    <row r="936" spans="1:16" x14ac:dyDescent="0.3">
      <c r="J936" t="str">
        <f t="shared" si="109"/>
        <v/>
      </c>
      <c r="K936" t="str">
        <f t="shared" si="110"/>
        <v/>
      </c>
      <c r="L936" t="str">
        <f t="shared" si="111"/>
        <v/>
      </c>
      <c r="M936" t="str">
        <f t="shared" si="112"/>
        <v/>
      </c>
      <c r="N936" s="6" t="str">
        <f t="shared" si="106"/>
        <v/>
      </c>
      <c r="O936" s="25" t="str">
        <f t="shared" si="107"/>
        <v/>
      </c>
      <c r="P936" t="e">
        <f t="shared" si="108"/>
        <v>#VALUE!</v>
      </c>
    </row>
    <row r="937" spans="1:16" x14ac:dyDescent="0.3">
      <c r="A937" t="s">
        <v>921</v>
      </c>
      <c r="B937" t="s">
        <v>115</v>
      </c>
      <c r="C937" t="s">
        <v>148</v>
      </c>
      <c r="D937" t="s">
        <v>907</v>
      </c>
      <c r="J937">
        <f t="shared" si="109"/>
        <v>469</v>
      </c>
      <c r="K937">
        <f t="shared" si="110"/>
        <v>62286</v>
      </c>
      <c r="L937">
        <f t="shared" si="111"/>
        <v>1164</v>
      </c>
      <c r="M937">
        <f t="shared" si="112"/>
        <v>2020</v>
      </c>
      <c r="N937" s="6" t="str">
        <f t="shared" si="106"/>
        <v>8/27</v>
      </c>
      <c r="O937" s="25">
        <f t="shared" si="107"/>
        <v>8</v>
      </c>
      <c r="P937">
        <f t="shared" si="108"/>
        <v>27</v>
      </c>
    </row>
    <row r="938" spans="1:16" x14ac:dyDescent="0.3">
      <c r="J938" t="str">
        <f t="shared" si="109"/>
        <v/>
      </c>
      <c r="K938" t="str">
        <f t="shared" si="110"/>
        <v/>
      </c>
      <c r="L938" t="str">
        <f t="shared" si="111"/>
        <v/>
      </c>
      <c r="M938" t="str">
        <f t="shared" si="112"/>
        <v/>
      </c>
      <c r="N938" s="6" t="str">
        <f t="shared" si="106"/>
        <v/>
      </c>
      <c r="O938" s="25" t="str">
        <f t="shared" si="107"/>
        <v/>
      </c>
      <c r="P938" t="e">
        <f t="shared" si="108"/>
        <v>#VALUE!</v>
      </c>
    </row>
    <row r="939" spans="1:16" x14ac:dyDescent="0.3">
      <c r="A939" t="s">
        <v>922</v>
      </c>
      <c r="B939" t="s">
        <v>127</v>
      </c>
      <c r="C939" t="s">
        <v>131</v>
      </c>
      <c r="D939" t="s">
        <v>896</v>
      </c>
      <c r="J939">
        <f t="shared" si="109"/>
        <v>470</v>
      </c>
      <c r="K939">
        <f t="shared" si="110"/>
        <v>56365</v>
      </c>
      <c r="L939">
        <f t="shared" si="111"/>
        <v>504</v>
      </c>
      <c r="M939">
        <f t="shared" si="112"/>
        <v>2020</v>
      </c>
      <c r="N939" s="6" t="str">
        <f t="shared" si="106"/>
        <v>8/10</v>
      </c>
      <c r="O939" s="25">
        <f t="shared" si="107"/>
        <v>8</v>
      </c>
      <c r="P939">
        <f t="shared" si="108"/>
        <v>10</v>
      </c>
    </row>
    <row r="940" spans="1:16" x14ac:dyDescent="0.3">
      <c r="J940" t="str">
        <f t="shared" si="109"/>
        <v/>
      </c>
      <c r="K940" t="str">
        <f t="shared" si="110"/>
        <v/>
      </c>
      <c r="L940" t="str">
        <f t="shared" si="111"/>
        <v/>
      </c>
      <c r="M940" t="str">
        <f t="shared" si="112"/>
        <v/>
      </c>
      <c r="N940" s="6" t="str">
        <f t="shared" si="106"/>
        <v/>
      </c>
      <c r="O940" s="25" t="str">
        <f t="shared" si="107"/>
        <v/>
      </c>
      <c r="P940" t="e">
        <f t="shared" si="108"/>
        <v>#VALUE!</v>
      </c>
    </row>
    <row r="941" spans="1:16" x14ac:dyDescent="0.3">
      <c r="A941" t="s">
        <v>923</v>
      </c>
      <c r="B941" t="s">
        <v>127</v>
      </c>
      <c r="C941" t="s">
        <v>124</v>
      </c>
      <c r="D941" t="s">
        <v>924</v>
      </c>
      <c r="J941">
        <f t="shared" si="109"/>
        <v>471</v>
      </c>
      <c r="K941">
        <f t="shared" si="110"/>
        <v>56365</v>
      </c>
      <c r="L941">
        <f t="shared" si="111"/>
        <v>9084</v>
      </c>
      <c r="M941">
        <f t="shared" si="112"/>
        <v>2020</v>
      </c>
      <c r="N941" s="6" t="str">
        <f t="shared" si="106"/>
        <v>8/1</v>
      </c>
      <c r="O941" s="25">
        <f t="shared" si="107"/>
        <v>8</v>
      </c>
      <c r="P941">
        <f t="shared" si="108"/>
        <v>1</v>
      </c>
    </row>
    <row r="942" spans="1:16" x14ac:dyDescent="0.3">
      <c r="J942" t="str">
        <f t="shared" si="109"/>
        <v/>
      </c>
      <c r="K942" t="str">
        <f t="shared" si="110"/>
        <v/>
      </c>
      <c r="L942" t="str">
        <f t="shared" si="111"/>
        <v/>
      </c>
      <c r="M942" t="str">
        <f t="shared" si="112"/>
        <v/>
      </c>
      <c r="N942" s="6" t="str">
        <f t="shared" si="106"/>
        <v/>
      </c>
      <c r="O942" s="25" t="str">
        <f t="shared" si="107"/>
        <v/>
      </c>
      <c r="P942" t="e">
        <f t="shared" si="108"/>
        <v>#VALUE!</v>
      </c>
    </row>
    <row r="943" spans="1:16" x14ac:dyDescent="0.3">
      <c r="A943" t="s">
        <v>925</v>
      </c>
      <c r="B943" t="s">
        <v>115</v>
      </c>
      <c r="C943" t="s">
        <v>183</v>
      </c>
      <c r="D943" t="s">
        <v>926</v>
      </c>
      <c r="J943">
        <f t="shared" si="109"/>
        <v>472</v>
      </c>
      <c r="K943">
        <f t="shared" si="110"/>
        <v>62286</v>
      </c>
      <c r="L943">
        <f t="shared" si="111"/>
        <v>2350</v>
      </c>
      <c r="M943">
        <f t="shared" si="112"/>
        <v>2020</v>
      </c>
      <c r="N943" s="6" t="str">
        <f t="shared" si="106"/>
        <v>8/3</v>
      </c>
      <c r="O943" s="25">
        <f t="shared" si="107"/>
        <v>8</v>
      </c>
      <c r="P943">
        <f t="shared" si="108"/>
        <v>3</v>
      </c>
    </row>
    <row r="944" spans="1:16" x14ac:dyDescent="0.3">
      <c r="J944" t="str">
        <f t="shared" si="109"/>
        <v/>
      </c>
      <c r="K944" t="str">
        <f t="shared" si="110"/>
        <v/>
      </c>
      <c r="L944" t="str">
        <f t="shared" si="111"/>
        <v/>
      </c>
      <c r="M944" t="str">
        <f t="shared" si="112"/>
        <v/>
      </c>
      <c r="N944" s="6" t="str">
        <f t="shared" si="106"/>
        <v/>
      </c>
      <c r="O944" s="25" t="str">
        <f t="shared" si="107"/>
        <v/>
      </c>
      <c r="P944" t="e">
        <f t="shared" si="108"/>
        <v>#VALUE!</v>
      </c>
    </row>
    <row r="945" spans="1:16" x14ac:dyDescent="0.3">
      <c r="A945" t="s">
        <v>927</v>
      </c>
      <c r="B945" t="s">
        <v>153</v>
      </c>
      <c r="C945" t="s">
        <v>928</v>
      </c>
      <c r="D945" t="s">
        <v>929</v>
      </c>
      <c r="J945">
        <f t="shared" si="109"/>
        <v>510</v>
      </c>
      <c r="K945">
        <f t="shared" si="110"/>
        <v>98663</v>
      </c>
      <c r="L945">
        <f t="shared" si="111"/>
        <v>9400</v>
      </c>
      <c r="M945">
        <f t="shared" si="112"/>
        <v>2020</v>
      </c>
      <c r="N945" s="6" t="str">
        <f t="shared" si="106"/>
        <v>11/22</v>
      </c>
      <c r="O945" s="25">
        <f t="shared" si="107"/>
        <v>11</v>
      </c>
      <c r="P945">
        <f t="shared" si="108"/>
        <v>22</v>
      </c>
    </row>
    <row r="946" spans="1:16" x14ac:dyDescent="0.3">
      <c r="J946" t="str">
        <f t="shared" si="109"/>
        <v/>
      </c>
      <c r="K946" t="str">
        <f t="shared" si="110"/>
        <v/>
      </c>
      <c r="L946" t="str">
        <f t="shared" si="111"/>
        <v/>
      </c>
      <c r="M946" t="str">
        <f t="shared" si="112"/>
        <v/>
      </c>
      <c r="N946" s="6" t="str">
        <f t="shared" si="106"/>
        <v/>
      </c>
      <c r="O946" s="25" t="str">
        <f t="shared" si="107"/>
        <v/>
      </c>
      <c r="P946" t="e">
        <f t="shared" si="108"/>
        <v>#VALUE!</v>
      </c>
    </row>
    <row r="947" spans="1:16" x14ac:dyDescent="0.3">
      <c r="A947" t="s">
        <v>930</v>
      </c>
      <c r="B947" t="s">
        <v>321</v>
      </c>
      <c r="C947" t="s">
        <v>931</v>
      </c>
      <c r="D947" t="s">
        <v>929</v>
      </c>
      <c r="J947">
        <f t="shared" si="109"/>
        <v>600</v>
      </c>
      <c r="K947">
        <f t="shared" si="110"/>
        <v>61673</v>
      </c>
      <c r="L947">
        <f t="shared" si="111"/>
        <v>8002</v>
      </c>
      <c r="M947">
        <f t="shared" si="112"/>
        <v>2020</v>
      </c>
      <c r="N947" s="6" t="str">
        <f t="shared" si="106"/>
        <v>11/22</v>
      </c>
      <c r="O947" s="25">
        <f t="shared" si="107"/>
        <v>11</v>
      </c>
      <c r="P947">
        <f t="shared" si="108"/>
        <v>22</v>
      </c>
    </row>
    <row r="948" spans="1:16" x14ac:dyDescent="0.3">
      <c r="J948" t="str">
        <f t="shared" si="109"/>
        <v/>
      </c>
      <c r="K948" t="str">
        <f t="shared" si="110"/>
        <v/>
      </c>
      <c r="L948" t="str">
        <f t="shared" si="111"/>
        <v/>
      </c>
      <c r="M948" t="str">
        <f t="shared" si="112"/>
        <v/>
      </c>
      <c r="N948" s="6" t="str">
        <f t="shared" si="106"/>
        <v/>
      </c>
      <c r="O948" s="25" t="str">
        <f t="shared" si="107"/>
        <v/>
      </c>
      <c r="P948" t="e">
        <f t="shared" si="108"/>
        <v>#VALUE!</v>
      </c>
    </row>
    <row r="949" spans="1:16" x14ac:dyDescent="0.3">
      <c r="A949" t="s">
        <v>930</v>
      </c>
      <c r="B949" t="s">
        <v>321</v>
      </c>
      <c r="C949" t="s">
        <v>932</v>
      </c>
      <c r="D949" t="s">
        <v>929</v>
      </c>
      <c r="J949">
        <f t="shared" si="109"/>
        <v>600</v>
      </c>
      <c r="K949">
        <f t="shared" si="110"/>
        <v>61673</v>
      </c>
      <c r="L949">
        <f t="shared" si="111"/>
        <v>4700</v>
      </c>
      <c r="M949">
        <f t="shared" si="112"/>
        <v>2020</v>
      </c>
      <c r="N949" s="6" t="str">
        <f t="shared" si="106"/>
        <v>11/22</v>
      </c>
      <c r="O949" s="25">
        <f t="shared" si="107"/>
        <v>11</v>
      </c>
      <c r="P949">
        <f t="shared" si="108"/>
        <v>22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04033-EED1-4056-A591-144C327FC6BB}">
  <sheetPr codeName="Plan2"/>
  <dimension ref="A1:L10"/>
  <sheetViews>
    <sheetView workbookViewId="0">
      <selection activeCell="A2" sqref="A2"/>
    </sheetView>
  </sheetViews>
  <sheetFormatPr defaultRowHeight="13.2" x14ac:dyDescent="0.25"/>
  <cols>
    <col min="1" max="1" width="20.5546875" style="17" bestFit="1" customWidth="1"/>
    <col min="2" max="2" width="36" style="17" bestFit="1" customWidth="1"/>
    <col min="3" max="3" width="24.109375" style="17" bestFit="1" customWidth="1"/>
    <col min="4" max="4" width="26.6640625" style="17" bestFit="1" customWidth="1"/>
    <col min="5" max="5" width="43.44140625" style="17" bestFit="1" customWidth="1"/>
    <col min="6" max="6" width="12.6640625" style="17" bestFit="1" customWidth="1"/>
    <col min="7" max="7" width="7.88671875" style="17" bestFit="1" customWidth="1"/>
    <col min="8" max="8" width="8.88671875" style="17"/>
    <col min="9" max="9" width="13.109375" style="17" bestFit="1" customWidth="1"/>
    <col min="10" max="11" width="13.5546875" style="17" bestFit="1" customWidth="1"/>
    <col min="12" max="12" width="11" style="17" bestFit="1" customWidth="1"/>
    <col min="13" max="256" width="8.88671875" style="17"/>
    <col min="257" max="257" width="20.5546875" style="17" bestFit="1" customWidth="1"/>
    <col min="258" max="258" width="36" style="17" bestFit="1" customWidth="1"/>
    <col min="259" max="259" width="24.109375" style="17" bestFit="1" customWidth="1"/>
    <col min="260" max="260" width="26.6640625" style="17" bestFit="1" customWidth="1"/>
    <col min="261" max="261" width="43.44140625" style="17" bestFit="1" customWidth="1"/>
    <col min="262" max="262" width="12.6640625" style="17" bestFit="1" customWidth="1"/>
    <col min="263" max="263" width="7.88671875" style="17" bestFit="1" customWidth="1"/>
    <col min="264" max="264" width="8.88671875" style="17"/>
    <col min="265" max="265" width="13.109375" style="17" bestFit="1" customWidth="1"/>
    <col min="266" max="267" width="13.5546875" style="17" bestFit="1" customWidth="1"/>
    <col min="268" max="268" width="11" style="17" bestFit="1" customWidth="1"/>
    <col min="269" max="512" width="8.88671875" style="17"/>
    <col min="513" max="513" width="20.5546875" style="17" bestFit="1" customWidth="1"/>
    <col min="514" max="514" width="36" style="17" bestFit="1" customWidth="1"/>
    <col min="515" max="515" width="24.109375" style="17" bestFit="1" customWidth="1"/>
    <col min="516" max="516" width="26.6640625" style="17" bestFit="1" customWidth="1"/>
    <col min="517" max="517" width="43.44140625" style="17" bestFit="1" customWidth="1"/>
    <col min="518" max="518" width="12.6640625" style="17" bestFit="1" customWidth="1"/>
    <col min="519" max="519" width="7.88671875" style="17" bestFit="1" customWidth="1"/>
    <col min="520" max="520" width="8.88671875" style="17"/>
    <col min="521" max="521" width="13.109375" style="17" bestFit="1" customWidth="1"/>
    <col min="522" max="523" width="13.5546875" style="17" bestFit="1" customWidth="1"/>
    <col min="524" max="524" width="11" style="17" bestFit="1" customWidth="1"/>
    <col min="525" max="768" width="8.88671875" style="17"/>
    <col min="769" max="769" width="20.5546875" style="17" bestFit="1" customWidth="1"/>
    <col min="770" max="770" width="36" style="17" bestFit="1" customWidth="1"/>
    <col min="771" max="771" width="24.109375" style="17" bestFit="1" customWidth="1"/>
    <col min="772" max="772" width="26.6640625" style="17" bestFit="1" customWidth="1"/>
    <col min="773" max="773" width="43.44140625" style="17" bestFit="1" customWidth="1"/>
    <col min="774" max="774" width="12.6640625" style="17" bestFit="1" customWidth="1"/>
    <col min="775" max="775" width="7.88671875" style="17" bestFit="1" customWidth="1"/>
    <col min="776" max="776" width="8.88671875" style="17"/>
    <col min="777" max="777" width="13.109375" style="17" bestFit="1" customWidth="1"/>
    <col min="778" max="779" width="13.5546875" style="17" bestFit="1" customWidth="1"/>
    <col min="780" max="780" width="11" style="17" bestFit="1" customWidth="1"/>
    <col min="781" max="1024" width="8.88671875" style="17"/>
    <col min="1025" max="1025" width="20.5546875" style="17" bestFit="1" customWidth="1"/>
    <col min="1026" max="1026" width="36" style="17" bestFit="1" customWidth="1"/>
    <col min="1027" max="1027" width="24.109375" style="17" bestFit="1" customWidth="1"/>
    <col min="1028" max="1028" width="26.6640625" style="17" bestFit="1" customWidth="1"/>
    <col min="1029" max="1029" width="43.44140625" style="17" bestFit="1" customWidth="1"/>
    <col min="1030" max="1030" width="12.6640625" style="17" bestFit="1" customWidth="1"/>
    <col min="1031" max="1031" width="7.88671875" style="17" bestFit="1" customWidth="1"/>
    <col min="1032" max="1032" width="8.88671875" style="17"/>
    <col min="1033" max="1033" width="13.109375" style="17" bestFit="1" customWidth="1"/>
    <col min="1034" max="1035" width="13.5546875" style="17" bestFit="1" customWidth="1"/>
    <col min="1036" max="1036" width="11" style="17" bestFit="1" customWidth="1"/>
    <col min="1037" max="1280" width="8.88671875" style="17"/>
    <col min="1281" max="1281" width="20.5546875" style="17" bestFit="1" customWidth="1"/>
    <col min="1282" max="1282" width="36" style="17" bestFit="1" customWidth="1"/>
    <col min="1283" max="1283" width="24.109375" style="17" bestFit="1" customWidth="1"/>
    <col min="1284" max="1284" width="26.6640625" style="17" bestFit="1" customWidth="1"/>
    <col min="1285" max="1285" width="43.44140625" style="17" bestFit="1" customWidth="1"/>
    <col min="1286" max="1286" width="12.6640625" style="17" bestFit="1" customWidth="1"/>
    <col min="1287" max="1287" width="7.88671875" style="17" bestFit="1" customWidth="1"/>
    <col min="1288" max="1288" width="8.88671875" style="17"/>
    <col min="1289" max="1289" width="13.109375" style="17" bestFit="1" customWidth="1"/>
    <col min="1290" max="1291" width="13.5546875" style="17" bestFit="1" customWidth="1"/>
    <col min="1292" max="1292" width="11" style="17" bestFit="1" customWidth="1"/>
    <col min="1293" max="1536" width="8.88671875" style="17"/>
    <col min="1537" max="1537" width="20.5546875" style="17" bestFit="1" customWidth="1"/>
    <col min="1538" max="1538" width="36" style="17" bestFit="1" customWidth="1"/>
    <col min="1539" max="1539" width="24.109375" style="17" bestFit="1" customWidth="1"/>
    <col min="1540" max="1540" width="26.6640625" style="17" bestFit="1" customWidth="1"/>
    <col min="1541" max="1541" width="43.44140625" style="17" bestFit="1" customWidth="1"/>
    <col min="1542" max="1542" width="12.6640625" style="17" bestFit="1" customWidth="1"/>
    <col min="1543" max="1543" width="7.88671875" style="17" bestFit="1" customWidth="1"/>
    <col min="1544" max="1544" width="8.88671875" style="17"/>
    <col min="1545" max="1545" width="13.109375" style="17" bestFit="1" customWidth="1"/>
    <col min="1546" max="1547" width="13.5546875" style="17" bestFit="1" customWidth="1"/>
    <col min="1548" max="1548" width="11" style="17" bestFit="1" customWidth="1"/>
    <col min="1549" max="1792" width="8.88671875" style="17"/>
    <col min="1793" max="1793" width="20.5546875" style="17" bestFit="1" customWidth="1"/>
    <col min="1794" max="1794" width="36" style="17" bestFit="1" customWidth="1"/>
    <col min="1795" max="1795" width="24.109375" style="17" bestFit="1" customWidth="1"/>
    <col min="1796" max="1796" width="26.6640625" style="17" bestFit="1" customWidth="1"/>
    <col min="1797" max="1797" width="43.44140625" style="17" bestFit="1" customWidth="1"/>
    <col min="1798" max="1798" width="12.6640625" style="17" bestFit="1" customWidth="1"/>
    <col min="1799" max="1799" width="7.88671875" style="17" bestFit="1" customWidth="1"/>
    <col min="1800" max="1800" width="8.88671875" style="17"/>
    <col min="1801" max="1801" width="13.109375" style="17" bestFit="1" customWidth="1"/>
    <col min="1802" max="1803" width="13.5546875" style="17" bestFit="1" customWidth="1"/>
    <col min="1804" max="1804" width="11" style="17" bestFit="1" customWidth="1"/>
    <col min="1805" max="2048" width="8.88671875" style="17"/>
    <col min="2049" max="2049" width="20.5546875" style="17" bestFit="1" customWidth="1"/>
    <col min="2050" max="2050" width="36" style="17" bestFit="1" customWidth="1"/>
    <col min="2051" max="2051" width="24.109375" style="17" bestFit="1" customWidth="1"/>
    <col min="2052" max="2052" width="26.6640625" style="17" bestFit="1" customWidth="1"/>
    <col min="2053" max="2053" width="43.44140625" style="17" bestFit="1" customWidth="1"/>
    <col min="2054" max="2054" width="12.6640625" style="17" bestFit="1" customWidth="1"/>
    <col min="2055" max="2055" width="7.88671875" style="17" bestFit="1" customWidth="1"/>
    <col min="2056" max="2056" width="8.88671875" style="17"/>
    <col min="2057" max="2057" width="13.109375" style="17" bestFit="1" customWidth="1"/>
    <col min="2058" max="2059" width="13.5546875" style="17" bestFit="1" customWidth="1"/>
    <col min="2060" max="2060" width="11" style="17" bestFit="1" customWidth="1"/>
    <col min="2061" max="2304" width="8.88671875" style="17"/>
    <col min="2305" max="2305" width="20.5546875" style="17" bestFit="1" customWidth="1"/>
    <col min="2306" max="2306" width="36" style="17" bestFit="1" customWidth="1"/>
    <col min="2307" max="2307" width="24.109375" style="17" bestFit="1" customWidth="1"/>
    <col min="2308" max="2308" width="26.6640625" style="17" bestFit="1" customWidth="1"/>
    <col min="2309" max="2309" width="43.44140625" style="17" bestFit="1" customWidth="1"/>
    <col min="2310" max="2310" width="12.6640625" style="17" bestFit="1" customWidth="1"/>
    <col min="2311" max="2311" width="7.88671875" style="17" bestFit="1" customWidth="1"/>
    <col min="2312" max="2312" width="8.88671875" style="17"/>
    <col min="2313" max="2313" width="13.109375" style="17" bestFit="1" customWidth="1"/>
    <col min="2314" max="2315" width="13.5546875" style="17" bestFit="1" customWidth="1"/>
    <col min="2316" max="2316" width="11" style="17" bestFit="1" customWidth="1"/>
    <col min="2317" max="2560" width="8.88671875" style="17"/>
    <col min="2561" max="2561" width="20.5546875" style="17" bestFit="1" customWidth="1"/>
    <col min="2562" max="2562" width="36" style="17" bestFit="1" customWidth="1"/>
    <col min="2563" max="2563" width="24.109375" style="17" bestFit="1" customWidth="1"/>
    <col min="2564" max="2564" width="26.6640625" style="17" bestFit="1" customWidth="1"/>
    <col min="2565" max="2565" width="43.44140625" style="17" bestFit="1" customWidth="1"/>
    <col min="2566" max="2566" width="12.6640625" style="17" bestFit="1" customWidth="1"/>
    <col min="2567" max="2567" width="7.88671875" style="17" bestFit="1" customWidth="1"/>
    <col min="2568" max="2568" width="8.88671875" style="17"/>
    <col min="2569" max="2569" width="13.109375" style="17" bestFit="1" customWidth="1"/>
    <col min="2570" max="2571" width="13.5546875" style="17" bestFit="1" customWidth="1"/>
    <col min="2572" max="2572" width="11" style="17" bestFit="1" customWidth="1"/>
    <col min="2573" max="2816" width="8.88671875" style="17"/>
    <col min="2817" max="2817" width="20.5546875" style="17" bestFit="1" customWidth="1"/>
    <col min="2818" max="2818" width="36" style="17" bestFit="1" customWidth="1"/>
    <col min="2819" max="2819" width="24.109375" style="17" bestFit="1" customWidth="1"/>
    <col min="2820" max="2820" width="26.6640625" style="17" bestFit="1" customWidth="1"/>
    <col min="2821" max="2821" width="43.44140625" style="17" bestFit="1" customWidth="1"/>
    <col min="2822" max="2822" width="12.6640625" style="17" bestFit="1" customWidth="1"/>
    <col min="2823" max="2823" width="7.88671875" style="17" bestFit="1" customWidth="1"/>
    <col min="2824" max="2824" width="8.88671875" style="17"/>
    <col min="2825" max="2825" width="13.109375" style="17" bestFit="1" customWidth="1"/>
    <col min="2826" max="2827" width="13.5546875" style="17" bestFit="1" customWidth="1"/>
    <col min="2828" max="2828" width="11" style="17" bestFit="1" customWidth="1"/>
    <col min="2829" max="3072" width="8.88671875" style="17"/>
    <col min="3073" max="3073" width="20.5546875" style="17" bestFit="1" customWidth="1"/>
    <col min="3074" max="3074" width="36" style="17" bestFit="1" customWidth="1"/>
    <col min="3075" max="3075" width="24.109375" style="17" bestFit="1" customWidth="1"/>
    <col min="3076" max="3076" width="26.6640625" style="17" bestFit="1" customWidth="1"/>
    <col min="3077" max="3077" width="43.44140625" style="17" bestFit="1" customWidth="1"/>
    <col min="3078" max="3078" width="12.6640625" style="17" bestFit="1" customWidth="1"/>
    <col min="3079" max="3079" width="7.88671875" style="17" bestFit="1" customWidth="1"/>
    <col min="3080" max="3080" width="8.88671875" style="17"/>
    <col min="3081" max="3081" width="13.109375" style="17" bestFit="1" customWidth="1"/>
    <col min="3082" max="3083" width="13.5546875" style="17" bestFit="1" customWidth="1"/>
    <col min="3084" max="3084" width="11" style="17" bestFit="1" customWidth="1"/>
    <col min="3085" max="3328" width="8.88671875" style="17"/>
    <col min="3329" max="3329" width="20.5546875" style="17" bestFit="1" customWidth="1"/>
    <col min="3330" max="3330" width="36" style="17" bestFit="1" customWidth="1"/>
    <col min="3331" max="3331" width="24.109375" style="17" bestFit="1" customWidth="1"/>
    <col min="3332" max="3332" width="26.6640625" style="17" bestFit="1" customWidth="1"/>
    <col min="3333" max="3333" width="43.44140625" style="17" bestFit="1" customWidth="1"/>
    <col min="3334" max="3334" width="12.6640625" style="17" bestFit="1" customWidth="1"/>
    <col min="3335" max="3335" width="7.88671875" style="17" bestFit="1" customWidth="1"/>
    <col min="3336" max="3336" width="8.88671875" style="17"/>
    <col min="3337" max="3337" width="13.109375" style="17" bestFit="1" customWidth="1"/>
    <col min="3338" max="3339" width="13.5546875" style="17" bestFit="1" customWidth="1"/>
    <col min="3340" max="3340" width="11" style="17" bestFit="1" customWidth="1"/>
    <col min="3341" max="3584" width="8.88671875" style="17"/>
    <col min="3585" max="3585" width="20.5546875" style="17" bestFit="1" customWidth="1"/>
    <col min="3586" max="3586" width="36" style="17" bestFit="1" customWidth="1"/>
    <col min="3587" max="3587" width="24.109375" style="17" bestFit="1" customWidth="1"/>
    <col min="3588" max="3588" width="26.6640625" style="17" bestFit="1" customWidth="1"/>
    <col min="3589" max="3589" width="43.44140625" style="17" bestFit="1" customWidth="1"/>
    <col min="3590" max="3590" width="12.6640625" style="17" bestFit="1" customWidth="1"/>
    <col min="3591" max="3591" width="7.88671875" style="17" bestFit="1" customWidth="1"/>
    <col min="3592" max="3592" width="8.88671875" style="17"/>
    <col min="3593" max="3593" width="13.109375" style="17" bestFit="1" customWidth="1"/>
    <col min="3594" max="3595" width="13.5546875" style="17" bestFit="1" customWidth="1"/>
    <col min="3596" max="3596" width="11" style="17" bestFit="1" customWidth="1"/>
    <col min="3597" max="3840" width="8.88671875" style="17"/>
    <col min="3841" max="3841" width="20.5546875" style="17" bestFit="1" customWidth="1"/>
    <col min="3842" max="3842" width="36" style="17" bestFit="1" customWidth="1"/>
    <col min="3843" max="3843" width="24.109375" style="17" bestFit="1" customWidth="1"/>
    <col min="3844" max="3844" width="26.6640625" style="17" bestFit="1" customWidth="1"/>
    <col min="3845" max="3845" width="43.44140625" style="17" bestFit="1" customWidth="1"/>
    <col min="3846" max="3846" width="12.6640625" style="17" bestFit="1" customWidth="1"/>
    <col min="3847" max="3847" width="7.88671875" style="17" bestFit="1" customWidth="1"/>
    <col min="3848" max="3848" width="8.88671875" style="17"/>
    <col min="3849" max="3849" width="13.109375" style="17" bestFit="1" customWidth="1"/>
    <col min="3850" max="3851" width="13.5546875" style="17" bestFit="1" customWidth="1"/>
    <col min="3852" max="3852" width="11" style="17" bestFit="1" customWidth="1"/>
    <col min="3853" max="4096" width="8.88671875" style="17"/>
    <col min="4097" max="4097" width="20.5546875" style="17" bestFit="1" customWidth="1"/>
    <col min="4098" max="4098" width="36" style="17" bestFit="1" customWidth="1"/>
    <col min="4099" max="4099" width="24.109375" style="17" bestFit="1" customWidth="1"/>
    <col min="4100" max="4100" width="26.6640625" style="17" bestFit="1" customWidth="1"/>
    <col min="4101" max="4101" width="43.44140625" style="17" bestFit="1" customWidth="1"/>
    <col min="4102" max="4102" width="12.6640625" style="17" bestFit="1" customWidth="1"/>
    <col min="4103" max="4103" width="7.88671875" style="17" bestFit="1" customWidth="1"/>
    <col min="4104" max="4104" width="8.88671875" style="17"/>
    <col min="4105" max="4105" width="13.109375" style="17" bestFit="1" customWidth="1"/>
    <col min="4106" max="4107" width="13.5546875" style="17" bestFit="1" customWidth="1"/>
    <col min="4108" max="4108" width="11" style="17" bestFit="1" customWidth="1"/>
    <col min="4109" max="4352" width="8.88671875" style="17"/>
    <col min="4353" max="4353" width="20.5546875" style="17" bestFit="1" customWidth="1"/>
    <col min="4354" max="4354" width="36" style="17" bestFit="1" customWidth="1"/>
    <col min="4355" max="4355" width="24.109375" style="17" bestFit="1" customWidth="1"/>
    <col min="4356" max="4356" width="26.6640625" style="17" bestFit="1" customWidth="1"/>
    <col min="4357" max="4357" width="43.44140625" style="17" bestFit="1" customWidth="1"/>
    <col min="4358" max="4358" width="12.6640625" style="17" bestFit="1" customWidth="1"/>
    <col min="4359" max="4359" width="7.88671875" style="17" bestFit="1" customWidth="1"/>
    <col min="4360" max="4360" width="8.88671875" style="17"/>
    <col min="4361" max="4361" width="13.109375" style="17" bestFit="1" customWidth="1"/>
    <col min="4362" max="4363" width="13.5546875" style="17" bestFit="1" customWidth="1"/>
    <col min="4364" max="4364" width="11" style="17" bestFit="1" customWidth="1"/>
    <col min="4365" max="4608" width="8.88671875" style="17"/>
    <col min="4609" max="4609" width="20.5546875" style="17" bestFit="1" customWidth="1"/>
    <col min="4610" max="4610" width="36" style="17" bestFit="1" customWidth="1"/>
    <col min="4611" max="4611" width="24.109375" style="17" bestFit="1" customWidth="1"/>
    <col min="4612" max="4612" width="26.6640625" style="17" bestFit="1" customWidth="1"/>
    <col min="4613" max="4613" width="43.44140625" style="17" bestFit="1" customWidth="1"/>
    <col min="4614" max="4614" width="12.6640625" style="17" bestFit="1" customWidth="1"/>
    <col min="4615" max="4615" width="7.88671875" style="17" bestFit="1" customWidth="1"/>
    <col min="4616" max="4616" width="8.88671875" style="17"/>
    <col min="4617" max="4617" width="13.109375" style="17" bestFit="1" customWidth="1"/>
    <col min="4618" max="4619" width="13.5546875" style="17" bestFit="1" customWidth="1"/>
    <col min="4620" max="4620" width="11" style="17" bestFit="1" customWidth="1"/>
    <col min="4621" max="4864" width="8.88671875" style="17"/>
    <col min="4865" max="4865" width="20.5546875" style="17" bestFit="1" customWidth="1"/>
    <col min="4866" max="4866" width="36" style="17" bestFit="1" customWidth="1"/>
    <col min="4867" max="4867" width="24.109375" style="17" bestFit="1" customWidth="1"/>
    <col min="4868" max="4868" width="26.6640625" style="17" bestFit="1" customWidth="1"/>
    <col min="4869" max="4869" width="43.44140625" style="17" bestFit="1" customWidth="1"/>
    <col min="4870" max="4870" width="12.6640625" style="17" bestFit="1" customWidth="1"/>
    <col min="4871" max="4871" width="7.88671875" style="17" bestFit="1" customWidth="1"/>
    <col min="4872" max="4872" width="8.88671875" style="17"/>
    <col min="4873" max="4873" width="13.109375" style="17" bestFit="1" customWidth="1"/>
    <col min="4874" max="4875" width="13.5546875" style="17" bestFit="1" customWidth="1"/>
    <col min="4876" max="4876" width="11" style="17" bestFit="1" customWidth="1"/>
    <col min="4877" max="5120" width="8.88671875" style="17"/>
    <col min="5121" max="5121" width="20.5546875" style="17" bestFit="1" customWidth="1"/>
    <col min="5122" max="5122" width="36" style="17" bestFit="1" customWidth="1"/>
    <col min="5123" max="5123" width="24.109375" style="17" bestFit="1" customWidth="1"/>
    <col min="5124" max="5124" width="26.6640625" style="17" bestFit="1" customWidth="1"/>
    <col min="5125" max="5125" width="43.44140625" style="17" bestFit="1" customWidth="1"/>
    <col min="5126" max="5126" width="12.6640625" style="17" bestFit="1" customWidth="1"/>
    <col min="5127" max="5127" width="7.88671875" style="17" bestFit="1" customWidth="1"/>
    <col min="5128" max="5128" width="8.88671875" style="17"/>
    <col min="5129" max="5129" width="13.109375" style="17" bestFit="1" customWidth="1"/>
    <col min="5130" max="5131" width="13.5546875" style="17" bestFit="1" customWidth="1"/>
    <col min="5132" max="5132" width="11" style="17" bestFit="1" customWidth="1"/>
    <col min="5133" max="5376" width="8.88671875" style="17"/>
    <col min="5377" max="5377" width="20.5546875" style="17" bestFit="1" customWidth="1"/>
    <col min="5378" max="5378" width="36" style="17" bestFit="1" customWidth="1"/>
    <col min="5379" max="5379" width="24.109375" style="17" bestFit="1" customWidth="1"/>
    <col min="5380" max="5380" width="26.6640625" style="17" bestFit="1" customWidth="1"/>
    <col min="5381" max="5381" width="43.44140625" style="17" bestFit="1" customWidth="1"/>
    <col min="5382" max="5382" width="12.6640625" style="17" bestFit="1" customWidth="1"/>
    <col min="5383" max="5383" width="7.88671875" style="17" bestFit="1" customWidth="1"/>
    <col min="5384" max="5384" width="8.88671875" style="17"/>
    <col min="5385" max="5385" width="13.109375" style="17" bestFit="1" customWidth="1"/>
    <col min="5386" max="5387" width="13.5546875" style="17" bestFit="1" customWidth="1"/>
    <col min="5388" max="5388" width="11" style="17" bestFit="1" customWidth="1"/>
    <col min="5389" max="5632" width="8.88671875" style="17"/>
    <col min="5633" max="5633" width="20.5546875" style="17" bestFit="1" customWidth="1"/>
    <col min="5634" max="5634" width="36" style="17" bestFit="1" customWidth="1"/>
    <col min="5635" max="5635" width="24.109375" style="17" bestFit="1" customWidth="1"/>
    <col min="5636" max="5636" width="26.6640625" style="17" bestFit="1" customWidth="1"/>
    <col min="5637" max="5637" width="43.44140625" style="17" bestFit="1" customWidth="1"/>
    <col min="5638" max="5638" width="12.6640625" style="17" bestFit="1" customWidth="1"/>
    <col min="5639" max="5639" width="7.88671875" style="17" bestFit="1" customWidth="1"/>
    <col min="5640" max="5640" width="8.88671875" style="17"/>
    <col min="5641" max="5641" width="13.109375" style="17" bestFit="1" customWidth="1"/>
    <col min="5642" max="5643" width="13.5546875" style="17" bestFit="1" customWidth="1"/>
    <col min="5644" max="5644" width="11" style="17" bestFit="1" customWidth="1"/>
    <col min="5645" max="5888" width="8.88671875" style="17"/>
    <col min="5889" max="5889" width="20.5546875" style="17" bestFit="1" customWidth="1"/>
    <col min="5890" max="5890" width="36" style="17" bestFit="1" customWidth="1"/>
    <col min="5891" max="5891" width="24.109375" style="17" bestFit="1" customWidth="1"/>
    <col min="5892" max="5892" width="26.6640625" style="17" bestFit="1" customWidth="1"/>
    <col min="5893" max="5893" width="43.44140625" style="17" bestFit="1" customWidth="1"/>
    <col min="5894" max="5894" width="12.6640625" style="17" bestFit="1" customWidth="1"/>
    <col min="5895" max="5895" width="7.88671875" style="17" bestFit="1" customWidth="1"/>
    <col min="5896" max="5896" width="8.88671875" style="17"/>
    <col min="5897" max="5897" width="13.109375" style="17" bestFit="1" customWidth="1"/>
    <col min="5898" max="5899" width="13.5546875" style="17" bestFit="1" customWidth="1"/>
    <col min="5900" max="5900" width="11" style="17" bestFit="1" customWidth="1"/>
    <col min="5901" max="6144" width="8.88671875" style="17"/>
    <col min="6145" max="6145" width="20.5546875" style="17" bestFit="1" customWidth="1"/>
    <col min="6146" max="6146" width="36" style="17" bestFit="1" customWidth="1"/>
    <col min="6147" max="6147" width="24.109375" style="17" bestFit="1" customWidth="1"/>
    <col min="6148" max="6148" width="26.6640625" style="17" bestFit="1" customWidth="1"/>
    <col min="6149" max="6149" width="43.44140625" style="17" bestFit="1" customWidth="1"/>
    <col min="6150" max="6150" width="12.6640625" style="17" bestFit="1" customWidth="1"/>
    <col min="6151" max="6151" width="7.88671875" style="17" bestFit="1" customWidth="1"/>
    <col min="6152" max="6152" width="8.88671875" style="17"/>
    <col min="6153" max="6153" width="13.109375" style="17" bestFit="1" customWidth="1"/>
    <col min="6154" max="6155" width="13.5546875" style="17" bestFit="1" customWidth="1"/>
    <col min="6156" max="6156" width="11" style="17" bestFit="1" customWidth="1"/>
    <col min="6157" max="6400" width="8.88671875" style="17"/>
    <col min="6401" max="6401" width="20.5546875" style="17" bestFit="1" customWidth="1"/>
    <col min="6402" max="6402" width="36" style="17" bestFit="1" customWidth="1"/>
    <col min="6403" max="6403" width="24.109375" style="17" bestFit="1" customWidth="1"/>
    <col min="6404" max="6404" width="26.6640625" style="17" bestFit="1" customWidth="1"/>
    <col min="6405" max="6405" width="43.44140625" style="17" bestFit="1" customWidth="1"/>
    <col min="6406" max="6406" width="12.6640625" style="17" bestFit="1" customWidth="1"/>
    <col min="6407" max="6407" width="7.88671875" style="17" bestFit="1" customWidth="1"/>
    <col min="6408" max="6408" width="8.88671875" style="17"/>
    <col min="6409" max="6409" width="13.109375" style="17" bestFit="1" customWidth="1"/>
    <col min="6410" max="6411" width="13.5546875" style="17" bestFit="1" customWidth="1"/>
    <col min="6412" max="6412" width="11" style="17" bestFit="1" customWidth="1"/>
    <col min="6413" max="6656" width="8.88671875" style="17"/>
    <col min="6657" max="6657" width="20.5546875" style="17" bestFit="1" customWidth="1"/>
    <col min="6658" max="6658" width="36" style="17" bestFit="1" customWidth="1"/>
    <col min="6659" max="6659" width="24.109375" style="17" bestFit="1" customWidth="1"/>
    <col min="6660" max="6660" width="26.6640625" style="17" bestFit="1" customWidth="1"/>
    <col min="6661" max="6661" width="43.44140625" style="17" bestFit="1" customWidth="1"/>
    <col min="6662" max="6662" width="12.6640625" style="17" bestFit="1" customWidth="1"/>
    <col min="6663" max="6663" width="7.88671875" style="17" bestFit="1" customWidth="1"/>
    <col min="6664" max="6664" width="8.88671875" style="17"/>
    <col min="6665" max="6665" width="13.109375" style="17" bestFit="1" customWidth="1"/>
    <col min="6666" max="6667" width="13.5546875" style="17" bestFit="1" customWidth="1"/>
    <col min="6668" max="6668" width="11" style="17" bestFit="1" customWidth="1"/>
    <col min="6669" max="6912" width="8.88671875" style="17"/>
    <col min="6913" max="6913" width="20.5546875" style="17" bestFit="1" customWidth="1"/>
    <col min="6914" max="6914" width="36" style="17" bestFit="1" customWidth="1"/>
    <col min="6915" max="6915" width="24.109375" style="17" bestFit="1" customWidth="1"/>
    <col min="6916" max="6916" width="26.6640625" style="17" bestFit="1" customWidth="1"/>
    <col min="6917" max="6917" width="43.44140625" style="17" bestFit="1" customWidth="1"/>
    <col min="6918" max="6918" width="12.6640625" style="17" bestFit="1" customWidth="1"/>
    <col min="6919" max="6919" width="7.88671875" style="17" bestFit="1" customWidth="1"/>
    <col min="6920" max="6920" width="8.88671875" style="17"/>
    <col min="6921" max="6921" width="13.109375" style="17" bestFit="1" customWidth="1"/>
    <col min="6922" max="6923" width="13.5546875" style="17" bestFit="1" customWidth="1"/>
    <col min="6924" max="6924" width="11" style="17" bestFit="1" customWidth="1"/>
    <col min="6925" max="7168" width="8.88671875" style="17"/>
    <col min="7169" max="7169" width="20.5546875" style="17" bestFit="1" customWidth="1"/>
    <col min="7170" max="7170" width="36" style="17" bestFit="1" customWidth="1"/>
    <col min="7171" max="7171" width="24.109375" style="17" bestFit="1" customWidth="1"/>
    <col min="7172" max="7172" width="26.6640625" style="17" bestFit="1" customWidth="1"/>
    <col min="7173" max="7173" width="43.44140625" style="17" bestFit="1" customWidth="1"/>
    <col min="7174" max="7174" width="12.6640625" style="17" bestFit="1" customWidth="1"/>
    <col min="7175" max="7175" width="7.88671875" style="17" bestFit="1" customWidth="1"/>
    <col min="7176" max="7176" width="8.88671875" style="17"/>
    <col min="7177" max="7177" width="13.109375" style="17" bestFit="1" customWidth="1"/>
    <col min="7178" max="7179" width="13.5546875" style="17" bestFit="1" customWidth="1"/>
    <col min="7180" max="7180" width="11" style="17" bestFit="1" customWidth="1"/>
    <col min="7181" max="7424" width="8.88671875" style="17"/>
    <col min="7425" max="7425" width="20.5546875" style="17" bestFit="1" customWidth="1"/>
    <col min="7426" max="7426" width="36" style="17" bestFit="1" customWidth="1"/>
    <col min="7427" max="7427" width="24.109375" style="17" bestFit="1" customWidth="1"/>
    <col min="7428" max="7428" width="26.6640625" style="17" bestFit="1" customWidth="1"/>
    <col min="7429" max="7429" width="43.44140625" style="17" bestFit="1" customWidth="1"/>
    <col min="7430" max="7430" width="12.6640625" style="17" bestFit="1" customWidth="1"/>
    <col min="7431" max="7431" width="7.88671875" style="17" bestFit="1" customWidth="1"/>
    <col min="7432" max="7432" width="8.88671875" style="17"/>
    <col min="7433" max="7433" width="13.109375" style="17" bestFit="1" customWidth="1"/>
    <col min="7434" max="7435" width="13.5546875" style="17" bestFit="1" customWidth="1"/>
    <col min="7436" max="7436" width="11" style="17" bestFit="1" customWidth="1"/>
    <col min="7437" max="7680" width="8.88671875" style="17"/>
    <col min="7681" max="7681" width="20.5546875" style="17" bestFit="1" customWidth="1"/>
    <col min="7682" max="7682" width="36" style="17" bestFit="1" customWidth="1"/>
    <col min="7683" max="7683" width="24.109375" style="17" bestFit="1" customWidth="1"/>
    <col min="7684" max="7684" width="26.6640625" style="17" bestFit="1" customWidth="1"/>
    <col min="7685" max="7685" width="43.44140625" style="17" bestFit="1" customWidth="1"/>
    <col min="7686" max="7686" width="12.6640625" style="17" bestFit="1" customWidth="1"/>
    <col min="7687" max="7687" width="7.88671875" style="17" bestFit="1" customWidth="1"/>
    <col min="7688" max="7688" width="8.88671875" style="17"/>
    <col min="7689" max="7689" width="13.109375" style="17" bestFit="1" customWidth="1"/>
    <col min="7690" max="7691" width="13.5546875" style="17" bestFit="1" customWidth="1"/>
    <col min="7692" max="7692" width="11" style="17" bestFit="1" customWidth="1"/>
    <col min="7693" max="7936" width="8.88671875" style="17"/>
    <col min="7937" max="7937" width="20.5546875" style="17" bestFit="1" customWidth="1"/>
    <col min="7938" max="7938" width="36" style="17" bestFit="1" customWidth="1"/>
    <col min="7939" max="7939" width="24.109375" style="17" bestFit="1" customWidth="1"/>
    <col min="7940" max="7940" width="26.6640625" style="17" bestFit="1" customWidth="1"/>
    <col min="7941" max="7941" width="43.44140625" style="17" bestFit="1" customWidth="1"/>
    <col min="7942" max="7942" width="12.6640625" style="17" bestFit="1" customWidth="1"/>
    <col min="7943" max="7943" width="7.88671875" style="17" bestFit="1" customWidth="1"/>
    <col min="7944" max="7944" width="8.88671875" style="17"/>
    <col min="7945" max="7945" width="13.109375" style="17" bestFit="1" customWidth="1"/>
    <col min="7946" max="7947" width="13.5546875" style="17" bestFit="1" customWidth="1"/>
    <col min="7948" max="7948" width="11" style="17" bestFit="1" customWidth="1"/>
    <col min="7949" max="8192" width="8.88671875" style="17"/>
    <col min="8193" max="8193" width="20.5546875" style="17" bestFit="1" customWidth="1"/>
    <col min="8194" max="8194" width="36" style="17" bestFit="1" customWidth="1"/>
    <col min="8195" max="8195" width="24.109375" style="17" bestFit="1" customWidth="1"/>
    <col min="8196" max="8196" width="26.6640625" style="17" bestFit="1" customWidth="1"/>
    <col min="8197" max="8197" width="43.44140625" style="17" bestFit="1" customWidth="1"/>
    <col min="8198" max="8198" width="12.6640625" style="17" bestFit="1" customWidth="1"/>
    <col min="8199" max="8199" width="7.88671875" style="17" bestFit="1" customWidth="1"/>
    <col min="8200" max="8200" width="8.88671875" style="17"/>
    <col min="8201" max="8201" width="13.109375" style="17" bestFit="1" customWidth="1"/>
    <col min="8202" max="8203" width="13.5546875" style="17" bestFit="1" customWidth="1"/>
    <col min="8204" max="8204" width="11" style="17" bestFit="1" customWidth="1"/>
    <col min="8205" max="8448" width="8.88671875" style="17"/>
    <col min="8449" max="8449" width="20.5546875" style="17" bestFit="1" customWidth="1"/>
    <col min="8450" max="8450" width="36" style="17" bestFit="1" customWidth="1"/>
    <col min="8451" max="8451" width="24.109375" style="17" bestFit="1" customWidth="1"/>
    <col min="8452" max="8452" width="26.6640625" style="17" bestFit="1" customWidth="1"/>
    <col min="8453" max="8453" width="43.44140625" style="17" bestFit="1" customWidth="1"/>
    <col min="8454" max="8454" width="12.6640625" style="17" bestFit="1" customWidth="1"/>
    <col min="8455" max="8455" width="7.88671875" style="17" bestFit="1" customWidth="1"/>
    <col min="8456" max="8456" width="8.88671875" style="17"/>
    <col min="8457" max="8457" width="13.109375" style="17" bestFit="1" customWidth="1"/>
    <col min="8458" max="8459" width="13.5546875" style="17" bestFit="1" customWidth="1"/>
    <col min="8460" max="8460" width="11" style="17" bestFit="1" customWidth="1"/>
    <col min="8461" max="8704" width="8.88671875" style="17"/>
    <col min="8705" max="8705" width="20.5546875" style="17" bestFit="1" customWidth="1"/>
    <col min="8706" max="8706" width="36" style="17" bestFit="1" customWidth="1"/>
    <col min="8707" max="8707" width="24.109375" style="17" bestFit="1" customWidth="1"/>
    <col min="8708" max="8708" width="26.6640625" style="17" bestFit="1" customWidth="1"/>
    <col min="8709" max="8709" width="43.44140625" style="17" bestFit="1" customWidth="1"/>
    <col min="8710" max="8710" width="12.6640625" style="17" bestFit="1" customWidth="1"/>
    <col min="8711" max="8711" width="7.88671875" style="17" bestFit="1" customWidth="1"/>
    <col min="8712" max="8712" width="8.88671875" style="17"/>
    <col min="8713" max="8713" width="13.109375" style="17" bestFit="1" customWidth="1"/>
    <col min="8714" max="8715" width="13.5546875" style="17" bestFit="1" customWidth="1"/>
    <col min="8716" max="8716" width="11" style="17" bestFit="1" customWidth="1"/>
    <col min="8717" max="8960" width="8.88671875" style="17"/>
    <col min="8961" max="8961" width="20.5546875" style="17" bestFit="1" customWidth="1"/>
    <col min="8962" max="8962" width="36" style="17" bestFit="1" customWidth="1"/>
    <col min="8963" max="8963" width="24.109375" style="17" bestFit="1" customWidth="1"/>
    <col min="8964" max="8964" width="26.6640625" style="17" bestFit="1" customWidth="1"/>
    <col min="8965" max="8965" width="43.44140625" style="17" bestFit="1" customWidth="1"/>
    <col min="8966" max="8966" width="12.6640625" style="17" bestFit="1" customWidth="1"/>
    <col min="8967" max="8967" width="7.88671875" style="17" bestFit="1" customWidth="1"/>
    <col min="8968" max="8968" width="8.88671875" style="17"/>
    <col min="8969" max="8969" width="13.109375" style="17" bestFit="1" customWidth="1"/>
    <col min="8970" max="8971" width="13.5546875" style="17" bestFit="1" customWidth="1"/>
    <col min="8972" max="8972" width="11" style="17" bestFit="1" customWidth="1"/>
    <col min="8973" max="9216" width="8.88671875" style="17"/>
    <col min="9217" max="9217" width="20.5546875" style="17" bestFit="1" customWidth="1"/>
    <col min="9218" max="9218" width="36" style="17" bestFit="1" customWidth="1"/>
    <col min="9219" max="9219" width="24.109375" style="17" bestFit="1" customWidth="1"/>
    <col min="9220" max="9220" width="26.6640625" style="17" bestFit="1" customWidth="1"/>
    <col min="9221" max="9221" width="43.44140625" style="17" bestFit="1" customWidth="1"/>
    <col min="9222" max="9222" width="12.6640625" style="17" bestFit="1" customWidth="1"/>
    <col min="9223" max="9223" width="7.88671875" style="17" bestFit="1" customWidth="1"/>
    <col min="9224" max="9224" width="8.88671875" style="17"/>
    <col min="9225" max="9225" width="13.109375" style="17" bestFit="1" customWidth="1"/>
    <col min="9226" max="9227" width="13.5546875" style="17" bestFit="1" customWidth="1"/>
    <col min="9228" max="9228" width="11" style="17" bestFit="1" customWidth="1"/>
    <col min="9229" max="9472" width="8.88671875" style="17"/>
    <col min="9473" max="9473" width="20.5546875" style="17" bestFit="1" customWidth="1"/>
    <col min="9474" max="9474" width="36" style="17" bestFit="1" customWidth="1"/>
    <col min="9475" max="9475" width="24.109375" style="17" bestFit="1" customWidth="1"/>
    <col min="9476" max="9476" width="26.6640625" style="17" bestFit="1" customWidth="1"/>
    <col min="9477" max="9477" width="43.44140625" style="17" bestFit="1" customWidth="1"/>
    <col min="9478" max="9478" width="12.6640625" style="17" bestFit="1" customWidth="1"/>
    <col min="9479" max="9479" width="7.88671875" style="17" bestFit="1" customWidth="1"/>
    <col min="9480" max="9480" width="8.88671875" style="17"/>
    <col min="9481" max="9481" width="13.109375" style="17" bestFit="1" customWidth="1"/>
    <col min="9482" max="9483" width="13.5546875" style="17" bestFit="1" customWidth="1"/>
    <col min="9484" max="9484" width="11" style="17" bestFit="1" customWidth="1"/>
    <col min="9485" max="9728" width="8.88671875" style="17"/>
    <col min="9729" max="9729" width="20.5546875" style="17" bestFit="1" customWidth="1"/>
    <col min="9730" max="9730" width="36" style="17" bestFit="1" customWidth="1"/>
    <col min="9731" max="9731" width="24.109375" style="17" bestFit="1" customWidth="1"/>
    <col min="9732" max="9732" width="26.6640625" style="17" bestFit="1" customWidth="1"/>
    <col min="9733" max="9733" width="43.44140625" style="17" bestFit="1" customWidth="1"/>
    <col min="9734" max="9734" width="12.6640625" style="17" bestFit="1" customWidth="1"/>
    <col min="9735" max="9735" width="7.88671875" style="17" bestFit="1" customWidth="1"/>
    <col min="9736" max="9736" width="8.88671875" style="17"/>
    <col min="9737" max="9737" width="13.109375" style="17" bestFit="1" customWidth="1"/>
    <col min="9738" max="9739" width="13.5546875" style="17" bestFit="1" customWidth="1"/>
    <col min="9740" max="9740" width="11" style="17" bestFit="1" customWidth="1"/>
    <col min="9741" max="9984" width="8.88671875" style="17"/>
    <col min="9985" max="9985" width="20.5546875" style="17" bestFit="1" customWidth="1"/>
    <col min="9986" max="9986" width="36" style="17" bestFit="1" customWidth="1"/>
    <col min="9987" max="9987" width="24.109375" style="17" bestFit="1" customWidth="1"/>
    <col min="9988" max="9988" width="26.6640625" style="17" bestFit="1" customWidth="1"/>
    <col min="9989" max="9989" width="43.44140625" style="17" bestFit="1" customWidth="1"/>
    <col min="9990" max="9990" width="12.6640625" style="17" bestFit="1" customWidth="1"/>
    <col min="9991" max="9991" width="7.88671875" style="17" bestFit="1" customWidth="1"/>
    <col min="9992" max="9992" width="8.88671875" style="17"/>
    <col min="9993" max="9993" width="13.109375" style="17" bestFit="1" customWidth="1"/>
    <col min="9994" max="9995" width="13.5546875" style="17" bestFit="1" customWidth="1"/>
    <col min="9996" max="9996" width="11" style="17" bestFit="1" customWidth="1"/>
    <col min="9997" max="10240" width="8.88671875" style="17"/>
    <col min="10241" max="10241" width="20.5546875" style="17" bestFit="1" customWidth="1"/>
    <col min="10242" max="10242" width="36" style="17" bestFit="1" customWidth="1"/>
    <col min="10243" max="10243" width="24.109375" style="17" bestFit="1" customWidth="1"/>
    <col min="10244" max="10244" width="26.6640625" style="17" bestFit="1" customWidth="1"/>
    <col min="10245" max="10245" width="43.44140625" style="17" bestFit="1" customWidth="1"/>
    <col min="10246" max="10246" width="12.6640625" style="17" bestFit="1" customWidth="1"/>
    <col min="10247" max="10247" width="7.88671875" style="17" bestFit="1" customWidth="1"/>
    <col min="10248" max="10248" width="8.88671875" style="17"/>
    <col min="10249" max="10249" width="13.109375" style="17" bestFit="1" customWidth="1"/>
    <col min="10250" max="10251" width="13.5546875" style="17" bestFit="1" customWidth="1"/>
    <col min="10252" max="10252" width="11" style="17" bestFit="1" customWidth="1"/>
    <col min="10253" max="10496" width="8.88671875" style="17"/>
    <col min="10497" max="10497" width="20.5546875" style="17" bestFit="1" customWidth="1"/>
    <col min="10498" max="10498" width="36" style="17" bestFit="1" customWidth="1"/>
    <col min="10499" max="10499" width="24.109375" style="17" bestFit="1" customWidth="1"/>
    <col min="10500" max="10500" width="26.6640625" style="17" bestFit="1" customWidth="1"/>
    <col min="10501" max="10501" width="43.44140625" style="17" bestFit="1" customWidth="1"/>
    <col min="10502" max="10502" width="12.6640625" style="17" bestFit="1" customWidth="1"/>
    <col min="10503" max="10503" width="7.88671875" style="17" bestFit="1" customWidth="1"/>
    <col min="10504" max="10504" width="8.88671875" style="17"/>
    <col min="10505" max="10505" width="13.109375" style="17" bestFit="1" customWidth="1"/>
    <col min="10506" max="10507" width="13.5546875" style="17" bestFit="1" customWidth="1"/>
    <col min="10508" max="10508" width="11" style="17" bestFit="1" customWidth="1"/>
    <col min="10509" max="10752" width="8.88671875" style="17"/>
    <col min="10753" max="10753" width="20.5546875" style="17" bestFit="1" customWidth="1"/>
    <col min="10754" max="10754" width="36" style="17" bestFit="1" customWidth="1"/>
    <col min="10755" max="10755" width="24.109375" style="17" bestFit="1" customWidth="1"/>
    <col min="10756" max="10756" width="26.6640625" style="17" bestFit="1" customWidth="1"/>
    <col min="10757" max="10757" width="43.44140625" style="17" bestFit="1" customWidth="1"/>
    <col min="10758" max="10758" width="12.6640625" style="17" bestFit="1" customWidth="1"/>
    <col min="10759" max="10759" width="7.88671875" style="17" bestFit="1" customWidth="1"/>
    <col min="10760" max="10760" width="8.88671875" style="17"/>
    <col min="10761" max="10761" width="13.109375" style="17" bestFit="1" customWidth="1"/>
    <col min="10762" max="10763" width="13.5546875" style="17" bestFit="1" customWidth="1"/>
    <col min="10764" max="10764" width="11" style="17" bestFit="1" customWidth="1"/>
    <col min="10765" max="11008" width="8.88671875" style="17"/>
    <col min="11009" max="11009" width="20.5546875" style="17" bestFit="1" customWidth="1"/>
    <col min="11010" max="11010" width="36" style="17" bestFit="1" customWidth="1"/>
    <col min="11011" max="11011" width="24.109375" style="17" bestFit="1" customWidth="1"/>
    <col min="11012" max="11012" width="26.6640625" style="17" bestFit="1" customWidth="1"/>
    <col min="11013" max="11013" width="43.44140625" style="17" bestFit="1" customWidth="1"/>
    <col min="11014" max="11014" width="12.6640625" style="17" bestFit="1" customWidth="1"/>
    <col min="11015" max="11015" width="7.88671875" style="17" bestFit="1" customWidth="1"/>
    <col min="11016" max="11016" width="8.88671875" style="17"/>
    <col min="11017" max="11017" width="13.109375" style="17" bestFit="1" customWidth="1"/>
    <col min="11018" max="11019" width="13.5546875" style="17" bestFit="1" customWidth="1"/>
    <col min="11020" max="11020" width="11" style="17" bestFit="1" customWidth="1"/>
    <col min="11021" max="11264" width="8.88671875" style="17"/>
    <col min="11265" max="11265" width="20.5546875" style="17" bestFit="1" customWidth="1"/>
    <col min="11266" max="11266" width="36" style="17" bestFit="1" customWidth="1"/>
    <col min="11267" max="11267" width="24.109375" style="17" bestFit="1" customWidth="1"/>
    <col min="11268" max="11268" width="26.6640625" style="17" bestFit="1" customWidth="1"/>
    <col min="11269" max="11269" width="43.44140625" style="17" bestFit="1" customWidth="1"/>
    <col min="11270" max="11270" width="12.6640625" style="17" bestFit="1" customWidth="1"/>
    <col min="11271" max="11271" width="7.88671875" style="17" bestFit="1" customWidth="1"/>
    <col min="11272" max="11272" width="8.88671875" style="17"/>
    <col min="11273" max="11273" width="13.109375" style="17" bestFit="1" customWidth="1"/>
    <col min="11274" max="11275" width="13.5546875" style="17" bestFit="1" customWidth="1"/>
    <col min="11276" max="11276" width="11" style="17" bestFit="1" customWidth="1"/>
    <col min="11277" max="11520" width="8.88671875" style="17"/>
    <col min="11521" max="11521" width="20.5546875" style="17" bestFit="1" customWidth="1"/>
    <col min="11522" max="11522" width="36" style="17" bestFit="1" customWidth="1"/>
    <col min="11523" max="11523" width="24.109375" style="17" bestFit="1" customWidth="1"/>
    <col min="11524" max="11524" width="26.6640625" style="17" bestFit="1" customWidth="1"/>
    <col min="11525" max="11525" width="43.44140625" style="17" bestFit="1" customWidth="1"/>
    <col min="11526" max="11526" width="12.6640625" style="17" bestFit="1" customWidth="1"/>
    <col min="11527" max="11527" width="7.88671875" style="17" bestFit="1" customWidth="1"/>
    <col min="11528" max="11528" width="8.88671875" style="17"/>
    <col min="11529" max="11529" width="13.109375" style="17" bestFit="1" customWidth="1"/>
    <col min="11530" max="11531" width="13.5546875" style="17" bestFit="1" customWidth="1"/>
    <col min="11532" max="11532" width="11" style="17" bestFit="1" customWidth="1"/>
    <col min="11533" max="11776" width="8.88671875" style="17"/>
    <col min="11777" max="11777" width="20.5546875" style="17" bestFit="1" customWidth="1"/>
    <col min="11778" max="11778" width="36" style="17" bestFit="1" customWidth="1"/>
    <col min="11779" max="11779" width="24.109375" style="17" bestFit="1" customWidth="1"/>
    <col min="11780" max="11780" width="26.6640625" style="17" bestFit="1" customWidth="1"/>
    <col min="11781" max="11781" width="43.44140625" style="17" bestFit="1" customWidth="1"/>
    <col min="11782" max="11782" width="12.6640625" style="17" bestFit="1" customWidth="1"/>
    <col min="11783" max="11783" width="7.88671875" style="17" bestFit="1" customWidth="1"/>
    <col min="11784" max="11784" width="8.88671875" style="17"/>
    <col min="11785" max="11785" width="13.109375" style="17" bestFit="1" customWidth="1"/>
    <col min="11786" max="11787" width="13.5546875" style="17" bestFit="1" customWidth="1"/>
    <col min="11788" max="11788" width="11" style="17" bestFit="1" customWidth="1"/>
    <col min="11789" max="12032" width="8.88671875" style="17"/>
    <col min="12033" max="12033" width="20.5546875" style="17" bestFit="1" customWidth="1"/>
    <col min="12034" max="12034" width="36" style="17" bestFit="1" customWidth="1"/>
    <col min="12035" max="12035" width="24.109375" style="17" bestFit="1" customWidth="1"/>
    <col min="12036" max="12036" width="26.6640625" style="17" bestFit="1" customWidth="1"/>
    <col min="12037" max="12037" width="43.44140625" style="17" bestFit="1" customWidth="1"/>
    <col min="12038" max="12038" width="12.6640625" style="17" bestFit="1" customWidth="1"/>
    <col min="12039" max="12039" width="7.88671875" style="17" bestFit="1" customWidth="1"/>
    <col min="12040" max="12040" width="8.88671875" style="17"/>
    <col min="12041" max="12041" width="13.109375" style="17" bestFit="1" customWidth="1"/>
    <col min="12042" max="12043" width="13.5546875" style="17" bestFit="1" customWidth="1"/>
    <col min="12044" max="12044" width="11" style="17" bestFit="1" customWidth="1"/>
    <col min="12045" max="12288" width="8.88671875" style="17"/>
    <col min="12289" max="12289" width="20.5546875" style="17" bestFit="1" customWidth="1"/>
    <col min="12290" max="12290" width="36" style="17" bestFit="1" customWidth="1"/>
    <col min="12291" max="12291" width="24.109375" style="17" bestFit="1" customWidth="1"/>
    <col min="12292" max="12292" width="26.6640625" style="17" bestFit="1" customWidth="1"/>
    <col min="12293" max="12293" width="43.44140625" style="17" bestFit="1" customWidth="1"/>
    <col min="12294" max="12294" width="12.6640625" style="17" bestFit="1" customWidth="1"/>
    <col min="12295" max="12295" width="7.88671875" style="17" bestFit="1" customWidth="1"/>
    <col min="12296" max="12296" width="8.88671875" style="17"/>
    <col min="12297" max="12297" width="13.109375" style="17" bestFit="1" customWidth="1"/>
    <col min="12298" max="12299" width="13.5546875" style="17" bestFit="1" customWidth="1"/>
    <col min="12300" max="12300" width="11" style="17" bestFit="1" customWidth="1"/>
    <col min="12301" max="12544" width="8.88671875" style="17"/>
    <col min="12545" max="12545" width="20.5546875" style="17" bestFit="1" customWidth="1"/>
    <col min="12546" max="12546" width="36" style="17" bestFit="1" customWidth="1"/>
    <col min="12547" max="12547" width="24.109375" style="17" bestFit="1" customWidth="1"/>
    <col min="12548" max="12548" width="26.6640625" style="17" bestFit="1" customWidth="1"/>
    <col min="12549" max="12549" width="43.44140625" style="17" bestFit="1" customWidth="1"/>
    <col min="12550" max="12550" width="12.6640625" style="17" bestFit="1" customWidth="1"/>
    <col min="12551" max="12551" width="7.88671875" style="17" bestFit="1" customWidth="1"/>
    <col min="12552" max="12552" width="8.88671875" style="17"/>
    <col min="12553" max="12553" width="13.109375" style="17" bestFit="1" customWidth="1"/>
    <col min="12554" max="12555" width="13.5546875" style="17" bestFit="1" customWidth="1"/>
    <col min="12556" max="12556" width="11" style="17" bestFit="1" customWidth="1"/>
    <col min="12557" max="12800" width="8.88671875" style="17"/>
    <col min="12801" max="12801" width="20.5546875" style="17" bestFit="1" customWidth="1"/>
    <col min="12802" max="12802" width="36" style="17" bestFit="1" customWidth="1"/>
    <col min="12803" max="12803" width="24.109375" style="17" bestFit="1" customWidth="1"/>
    <col min="12804" max="12804" width="26.6640625" style="17" bestFit="1" customWidth="1"/>
    <col min="12805" max="12805" width="43.44140625" style="17" bestFit="1" customWidth="1"/>
    <col min="12806" max="12806" width="12.6640625" style="17" bestFit="1" customWidth="1"/>
    <col min="12807" max="12807" width="7.88671875" style="17" bestFit="1" customWidth="1"/>
    <col min="12808" max="12808" width="8.88671875" style="17"/>
    <col min="12809" max="12809" width="13.109375" style="17" bestFit="1" customWidth="1"/>
    <col min="12810" max="12811" width="13.5546875" style="17" bestFit="1" customWidth="1"/>
    <col min="12812" max="12812" width="11" style="17" bestFit="1" customWidth="1"/>
    <col min="12813" max="13056" width="8.88671875" style="17"/>
    <col min="13057" max="13057" width="20.5546875" style="17" bestFit="1" customWidth="1"/>
    <col min="13058" max="13058" width="36" style="17" bestFit="1" customWidth="1"/>
    <col min="13059" max="13059" width="24.109375" style="17" bestFit="1" customWidth="1"/>
    <col min="13060" max="13060" width="26.6640625" style="17" bestFit="1" customWidth="1"/>
    <col min="13061" max="13061" width="43.44140625" style="17" bestFit="1" customWidth="1"/>
    <col min="13062" max="13062" width="12.6640625" style="17" bestFit="1" customWidth="1"/>
    <col min="13063" max="13063" width="7.88671875" style="17" bestFit="1" customWidth="1"/>
    <col min="13064" max="13064" width="8.88671875" style="17"/>
    <col min="13065" max="13065" width="13.109375" style="17" bestFit="1" customWidth="1"/>
    <col min="13066" max="13067" width="13.5546875" style="17" bestFit="1" customWidth="1"/>
    <col min="13068" max="13068" width="11" style="17" bestFit="1" customWidth="1"/>
    <col min="13069" max="13312" width="8.88671875" style="17"/>
    <col min="13313" max="13313" width="20.5546875" style="17" bestFit="1" customWidth="1"/>
    <col min="13314" max="13314" width="36" style="17" bestFit="1" customWidth="1"/>
    <col min="13315" max="13315" width="24.109375" style="17" bestFit="1" customWidth="1"/>
    <col min="13316" max="13316" width="26.6640625" style="17" bestFit="1" customWidth="1"/>
    <col min="13317" max="13317" width="43.44140625" style="17" bestFit="1" customWidth="1"/>
    <col min="13318" max="13318" width="12.6640625" style="17" bestFit="1" customWidth="1"/>
    <col min="13319" max="13319" width="7.88671875" style="17" bestFit="1" customWidth="1"/>
    <col min="13320" max="13320" width="8.88671875" style="17"/>
    <col min="13321" max="13321" width="13.109375" style="17" bestFit="1" customWidth="1"/>
    <col min="13322" max="13323" width="13.5546875" style="17" bestFit="1" customWidth="1"/>
    <col min="13324" max="13324" width="11" style="17" bestFit="1" customWidth="1"/>
    <col min="13325" max="13568" width="8.88671875" style="17"/>
    <col min="13569" max="13569" width="20.5546875" style="17" bestFit="1" customWidth="1"/>
    <col min="13570" max="13570" width="36" style="17" bestFit="1" customWidth="1"/>
    <col min="13571" max="13571" width="24.109375" style="17" bestFit="1" customWidth="1"/>
    <col min="13572" max="13572" width="26.6640625" style="17" bestFit="1" customWidth="1"/>
    <col min="13573" max="13573" width="43.44140625" style="17" bestFit="1" customWidth="1"/>
    <col min="13574" max="13574" width="12.6640625" style="17" bestFit="1" customWidth="1"/>
    <col min="13575" max="13575" width="7.88671875" style="17" bestFit="1" customWidth="1"/>
    <col min="13576" max="13576" width="8.88671875" style="17"/>
    <col min="13577" max="13577" width="13.109375" style="17" bestFit="1" customWidth="1"/>
    <col min="13578" max="13579" width="13.5546875" style="17" bestFit="1" customWidth="1"/>
    <col min="13580" max="13580" width="11" style="17" bestFit="1" customWidth="1"/>
    <col min="13581" max="13824" width="8.88671875" style="17"/>
    <col min="13825" max="13825" width="20.5546875" style="17" bestFit="1" customWidth="1"/>
    <col min="13826" max="13826" width="36" style="17" bestFit="1" customWidth="1"/>
    <col min="13827" max="13827" width="24.109375" style="17" bestFit="1" customWidth="1"/>
    <col min="13828" max="13828" width="26.6640625" style="17" bestFit="1" customWidth="1"/>
    <col min="13829" max="13829" width="43.44140625" style="17" bestFit="1" customWidth="1"/>
    <col min="13830" max="13830" width="12.6640625" style="17" bestFit="1" customWidth="1"/>
    <col min="13831" max="13831" width="7.88671875" style="17" bestFit="1" customWidth="1"/>
    <col min="13832" max="13832" width="8.88671875" style="17"/>
    <col min="13833" max="13833" width="13.109375" style="17" bestFit="1" customWidth="1"/>
    <col min="13834" max="13835" width="13.5546875" style="17" bestFit="1" customWidth="1"/>
    <col min="13836" max="13836" width="11" style="17" bestFit="1" customWidth="1"/>
    <col min="13837" max="14080" width="8.88671875" style="17"/>
    <col min="14081" max="14081" width="20.5546875" style="17" bestFit="1" customWidth="1"/>
    <col min="14082" max="14082" width="36" style="17" bestFit="1" customWidth="1"/>
    <col min="14083" max="14083" width="24.109375" style="17" bestFit="1" customWidth="1"/>
    <col min="14084" max="14084" width="26.6640625" style="17" bestFit="1" customWidth="1"/>
    <col min="14085" max="14085" width="43.44140625" style="17" bestFit="1" customWidth="1"/>
    <col min="14086" max="14086" width="12.6640625" style="17" bestFit="1" customWidth="1"/>
    <col min="14087" max="14087" width="7.88671875" style="17" bestFit="1" customWidth="1"/>
    <col min="14088" max="14088" width="8.88671875" style="17"/>
    <col min="14089" max="14089" width="13.109375" style="17" bestFit="1" customWidth="1"/>
    <col min="14090" max="14091" width="13.5546875" style="17" bestFit="1" customWidth="1"/>
    <col min="14092" max="14092" width="11" style="17" bestFit="1" customWidth="1"/>
    <col min="14093" max="14336" width="8.88671875" style="17"/>
    <col min="14337" max="14337" width="20.5546875" style="17" bestFit="1" customWidth="1"/>
    <col min="14338" max="14338" width="36" style="17" bestFit="1" customWidth="1"/>
    <col min="14339" max="14339" width="24.109375" style="17" bestFit="1" customWidth="1"/>
    <col min="14340" max="14340" width="26.6640625" style="17" bestFit="1" customWidth="1"/>
    <col min="14341" max="14341" width="43.44140625" style="17" bestFit="1" customWidth="1"/>
    <col min="14342" max="14342" width="12.6640625" style="17" bestFit="1" customWidth="1"/>
    <col min="14343" max="14343" width="7.88671875" style="17" bestFit="1" customWidth="1"/>
    <col min="14344" max="14344" width="8.88671875" style="17"/>
    <col min="14345" max="14345" width="13.109375" style="17" bestFit="1" customWidth="1"/>
    <col min="14346" max="14347" width="13.5546875" style="17" bestFit="1" customWidth="1"/>
    <col min="14348" max="14348" width="11" style="17" bestFit="1" customWidth="1"/>
    <col min="14349" max="14592" width="8.88671875" style="17"/>
    <col min="14593" max="14593" width="20.5546875" style="17" bestFit="1" customWidth="1"/>
    <col min="14594" max="14594" width="36" style="17" bestFit="1" customWidth="1"/>
    <col min="14595" max="14595" width="24.109375" style="17" bestFit="1" customWidth="1"/>
    <col min="14596" max="14596" width="26.6640625" style="17" bestFit="1" customWidth="1"/>
    <col min="14597" max="14597" width="43.44140625" style="17" bestFit="1" customWidth="1"/>
    <col min="14598" max="14598" width="12.6640625" style="17" bestFit="1" customWidth="1"/>
    <col min="14599" max="14599" width="7.88671875" style="17" bestFit="1" customWidth="1"/>
    <col min="14600" max="14600" width="8.88671875" style="17"/>
    <col min="14601" max="14601" width="13.109375" style="17" bestFit="1" customWidth="1"/>
    <col min="14602" max="14603" width="13.5546875" style="17" bestFit="1" customWidth="1"/>
    <col min="14604" max="14604" width="11" style="17" bestFit="1" customWidth="1"/>
    <col min="14605" max="14848" width="8.88671875" style="17"/>
    <col min="14849" max="14849" width="20.5546875" style="17" bestFit="1" customWidth="1"/>
    <col min="14850" max="14850" width="36" style="17" bestFit="1" customWidth="1"/>
    <col min="14851" max="14851" width="24.109375" style="17" bestFit="1" customWidth="1"/>
    <col min="14852" max="14852" width="26.6640625" style="17" bestFit="1" customWidth="1"/>
    <col min="14853" max="14853" width="43.44140625" style="17" bestFit="1" customWidth="1"/>
    <col min="14854" max="14854" width="12.6640625" style="17" bestFit="1" customWidth="1"/>
    <col min="14855" max="14855" width="7.88671875" style="17" bestFit="1" customWidth="1"/>
    <col min="14856" max="14856" width="8.88671875" style="17"/>
    <col min="14857" max="14857" width="13.109375" style="17" bestFit="1" customWidth="1"/>
    <col min="14858" max="14859" width="13.5546875" style="17" bestFit="1" customWidth="1"/>
    <col min="14860" max="14860" width="11" style="17" bestFit="1" customWidth="1"/>
    <col min="14861" max="15104" width="8.88671875" style="17"/>
    <col min="15105" max="15105" width="20.5546875" style="17" bestFit="1" customWidth="1"/>
    <col min="15106" max="15106" width="36" style="17" bestFit="1" customWidth="1"/>
    <col min="15107" max="15107" width="24.109375" style="17" bestFit="1" customWidth="1"/>
    <col min="15108" max="15108" width="26.6640625" style="17" bestFit="1" customWidth="1"/>
    <col min="15109" max="15109" width="43.44140625" style="17" bestFit="1" customWidth="1"/>
    <col min="15110" max="15110" width="12.6640625" style="17" bestFit="1" customWidth="1"/>
    <col min="15111" max="15111" width="7.88671875" style="17" bestFit="1" customWidth="1"/>
    <col min="15112" max="15112" width="8.88671875" style="17"/>
    <col min="15113" max="15113" width="13.109375" style="17" bestFit="1" customWidth="1"/>
    <col min="15114" max="15115" width="13.5546875" style="17" bestFit="1" customWidth="1"/>
    <col min="15116" max="15116" width="11" style="17" bestFit="1" customWidth="1"/>
    <col min="15117" max="15360" width="8.88671875" style="17"/>
    <col min="15361" max="15361" width="20.5546875" style="17" bestFit="1" customWidth="1"/>
    <col min="15362" max="15362" width="36" style="17" bestFit="1" customWidth="1"/>
    <col min="15363" max="15363" width="24.109375" style="17" bestFit="1" customWidth="1"/>
    <col min="15364" max="15364" width="26.6640625" style="17" bestFit="1" customWidth="1"/>
    <col min="15365" max="15365" width="43.44140625" style="17" bestFit="1" customWidth="1"/>
    <col min="15366" max="15366" width="12.6640625" style="17" bestFit="1" customWidth="1"/>
    <col min="15367" max="15367" width="7.88671875" style="17" bestFit="1" customWidth="1"/>
    <col min="15368" max="15368" width="8.88671875" style="17"/>
    <col min="15369" max="15369" width="13.109375" style="17" bestFit="1" customWidth="1"/>
    <col min="15370" max="15371" width="13.5546875" style="17" bestFit="1" customWidth="1"/>
    <col min="15372" max="15372" width="11" style="17" bestFit="1" customWidth="1"/>
    <col min="15373" max="15616" width="8.88671875" style="17"/>
    <col min="15617" max="15617" width="20.5546875" style="17" bestFit="1" customWidth="1"/>
    <col min="15618" max="15618" width="36" style="17" bestFit="1" customWidth="1"/>
    <col min="15619" max="15619" width="24.109375" style="17" bestFit="1" customWidth="1"/>
    <col min="15620" max="15620" width="26.6640625" style="17" bestFit="1" customWidth="1"/>
    <col min="15621" max="15621" width="43.44140625" style="17" bestFit="1" customWidth="1"/>
    <col min="15622" max="15622" width="12.6640625" style="17" bestFit="1" customWidth="1"/>
    <col min="15623" max="15623" width="7.88671875" style="17" bestFit="1" customWidth="1"/>
    <col min="15624" max="15624" width="8.88671875" style="17"/>
    <col min="15625" max="15625" width="13.109375" style="17" bestFit="1" customWidth="1"/>
    <col min="15626" max="15627" width="13.5546875" style="17" bestFit="1" customWidth="1"/>
    <col min="15628" max="15628" width="11" style="17" bestFit="1" customWidth="1"/>
    <col min="15629" max="15872" width="8.88671875" style="17"/>
    <col min="15873" max="15873" width="20.5546875" style="17" bestFit="1" customWidth="1"/>
    <col min="15874" max="15874" width="36" style="17" bestFit="1" customWidth="1"/>
    <col min="15875" max="15875" width="24.109375" style="17" bestFit="1" customWidth="1"/>
    <col min="15876" max="15876" width="26.6640625" style="17" bestFit="1" customWidth="1"/>
    <col min="15877" max="15877" width="43.44140625" style="17" bestFit="1" customWidth="1"/>
    <col min="15878" max="15878" width="12.6640625" style="17" bestFit="1" customWidth="1"/>
    <col min="15879" max="15879" width="7.88671875" style="17" bestFit="1" customWidth="1"/>
    <col min="15880" max="15880" width="8.88671875" style="17"/>
    <col min="15881" max="15881" width="13.109375" style="17" bestFit="1" customWidth="1"/>
    <col min="15882" max="15883" width="13.5546875" style="17" bestFit="1" customWidth="1"/>
    <col min="15884" max="15884" width="11" style="17" bestFit="1" customWidth="1"/>
    <col min="15885" max="16128" width="8.88671875" style="17"/>
    <col min="16129" max="16129" width="20.5546875" style="17" bestFit="1" customWidth="1"/>
    <col min="16130" max="16130" width="36" style="17" bestFit="1" customWidth="1"/>
    <col min="16131" max="16131" width="24.109375" style="17" bestFit="1" customWidth="1"/>
    <col min="16132" max="16132" width="26.6640625" style="17" bestFit="1" customWidth="1"/>
    <col min="16133" max="16133" width="43.44140625" style="17" bestFit="1" customWidth="1"/>
    <col min="16134" max="16134" width="12.6640625" style="17" bestFit="1" customWidth="1"/>
    <col min="16135" max="16135" width="7.88671875" style="17" bestFit="1" customWidth="1"/>
    <col min="16136" max="16136" width="8.88671875" style="17"/>
    <col min="16137" max="16137" width="13.109375" style="17" bestFit="1" customWidth="1"/>
    <col min="16138" max="16139" width="13.5546875" style="17" bestFit="1" customWidth="1"/>
    <col min="16140" max="16140" width="11" style="17" bestFit="1" customWidth="1"/>
    <col min="16141" max="16384" width="8.88671875" style="17"/>
  </cols>
  <sheetData>
    <row r="1" spans="1:12" x14ac:dyDescent="0.25">
      <c r="A1" s="16" t="s">
        <v>90</v>
      </c>
      <c r="B1" s="16" t="s">
        <v>91</v>
      </c>
      <c r="C1" s="16" t="s">
        <v>92</v>
      </c>
      <c r="D1" s="16" t="s">
        <v>93</v>
      </c>
      <c r="E1" s="16" t="s">
        <v>94</v>
      </c>
      <c r="F1" s="16" t="s">
        <v>95</v>
      </c>
      <c r="G1" s="16" t="s">
        <v>96</v>
      </c>
      <c r="H1" s="16" t="s">
        <v>97</v>
      </c>
      <c r="I1" s="16" t="s">
        <v>98</v>
      </c>
      <c r="J1" s="16" t="s">
        <v>38</v>
      </c>
      <c r="K1" s="16" t="s">
        <v>99</v>
      </c>
      <c r="L1" s="16" t="s">
        <v>100</v>
      </c>
    </row>
    <row r="2" spans="1:12" ht="14.4" x14ac:dyDescent="0.3">
      <c r="A2" s="17">
        <v>2</v>
      </c>
      <c r="B2" s="3" t="s">
        <v>39</v>
      </c>
      <c r="D2" s="17" t="s">
        <v>101</v>
      </c>
      <c r="F2" s="17" t="s">
        <v>103</v>
      </c>
      <c r="J2" t="s">
        <v>40</v>
      </c>
    </row>
    <row r="3" spans="1:12" ht="14.4" x14ac:dyDescent="0.3">
      <c r="A3" s="17">
        <v>3</v>
      </c>
      <c r="B3" s="3" t="s">
        <v>49</v>
      </c>
      <c r="D3" s="17" t="s">
        <v>102</v>
      </c>
      <c r="F3" s="17" t="s">
        <v>103</v>
      </c>
      <c r="J3" t="s">
        <v>41</v>
      </c>
    </row>
    <row r="4" spans="1:12" ht="14.4" x14ac:dyDescent="0.3">
      <c r="A4" s="17">
        <v>4</v>
      </c>
      <c r="B4" s="3" t="s">
        <v>50</v>
      </c>
      <c r="D4" s="17" t="s">
        <v>101</v>
      </c>
      <c r="F4" s="17" t="s">
        <v>103</v>
      </c>
      <c r="J4" t="s">
        <v>42</v>
      </c>
    </row>
    <row r="5" spans="1:12" ht="14.4" x14ac:dyDescent="0.3">
      <c r="A5" s="17">
        <v>5</v>
      </c>
      <c r="B5" s="3" t="s">
        <v>51</v>
      </c>
      <c r="D5" s="17" t="s">
        <v>102</v>
      </c>
      <c r="F5" s="17" t="s">
        <v>103</v>
      </c>
      <c r="J5" t="s">
        <v>43</v>
      </c>
    </row>
    <row r="6" spans="1:12" ht="14.4" x14ac:dyDescent="0.3">
      <c r="A6" s="17">
        <f>A5+1</f>
        <v>6</v>
      </c>
      <c r="B6" s="3" t="s">
        <v>52</v>
      </c>
      <c r="D6" s="17" t="s">
        <v>101</v>
      </c>
      <c r="F6" s="17" t="s">
        <v>103</v>
      </c>
      <c r="J6" t="s">
        <v>44</v>
      </c>
    </row>
    <row r="7" spans="1:12" ht="14.4" x14ac:dyDescent="0.3">
      <c r="A7" s="17">
        <f>A6+1</f>
        <v>7</v>
      </c>
      <c r="B7" s="3" t="s">
        <v>53</v>
      </c>
      <c r="D7" s="17" t="s">
        <v>102</v>
      </c>
      <c r="F7" s="17" t="s">
        <v>103</v>
      </c>
      <c r="J7" t="s">
        <v>45</v>
      </c>
    </row>
    <row r="8" spans="1:12" ht="14.4" x14ac:dyDescent="0.3">
      <c r="A8" s="17">
        <f>A7+1</f>
        <v>8</v>
      </c>
      <c r="B8" s="3" t="s">
        <v>54</v>
      </c>
      <c r="D8" s="17" t="s">
        <v>101</v>
      </c>
      <c r="F8" s="17" t="s">
        <v>103</v>
      </c>
      <c r="J8" t="s">
        <v>46</v>
      </c>
    </row>
    <row r="9" spans="1:12" ht="14.4" x14ac:dyDescent="0.3">
      <c r="A9" s="17">
        <f>A8+1</f>
        <v>9</v>
      </c>
      <c r="B9" s="3" t="s">
        <v>55</v>
      </c>
      <c r="D9" s="17" t="s">
        <v>102</v>
      </c>
      <c r="F9" s="17" t="s">
        <v>103</v>
      </c>
      <c r="J9" t="s">
        <v>47</v>
      </c>
    </row>
    <row r="10" spans="1:12" ht="14.4" x14ac:dyDescent="0.3">
      <c r="A10" s="17">
        <v>10</v>
      </c>
      <c r="B10" s="3" t="s">
        <v>56</v>
      </c>
      <c r="D10" s="17" t="s">
        <v>102</v>
      </c>
      <c r="F10" s="17" t="s">
        <v>103</v>
      </c>
      <c r="J10" t="s">
        <v>48</v>
      </c>
    </row>
  </sheetData>
  <pageMargins left="0.75" right="0.75" top="1" bottom="1" header="0.49212598499999999" footer="0.49212598499999999"/>
  <pageSetup paperSize="9" orientation="portrait" horizontalDpi="200" verticalDpi="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A23FD-BA2D-4E19-8A7D-80F77395D011}">
  <sheetPr codeName="Sheet8"/>
  <dimension ref="A1:E15"/>
  <sheetViews>
    <sheetView workbookViewId="0">
      <selection activeCell="C1" sqref="C1:C15"/>
    </sheetView>
  </sheetViews>
  <sheetFormatPr defaultRowHeight="14.4" x14ac:dyDescent="0.3"/>
  <sheetData>
    <row r="1" spans="1:5" ht="30.6" x14ac:dyDescent="0.3">
      <c r="A1" s="26">
        <v>17864650000188</v>
      </c>
      <c r="B1" s="26">
        <v>9087</v>
      </c>
      <c r="C1" s="26" t="s">
        <v>88</v>
      </c>
      <c r="D1" s="26" t="s">
        <v>933</v>
      </c>
      <c r="E1" s="26">
        <v>19.399999999999999</v>
      </c>
    </row>
    <row r="2" spans="1:5" ht="30.6" x14ac:dyDescent="0.3">
      <c r="A2" s="26">
        <v>59494294000106</v>
      </c>
      <c r="B2" s="26">
        <v>503</v>
      </c>
      <c r="C2" s="26" t="s">
        <v>36</v>
      </c>
      <c r="D2" s="26" t="s">
        <v>934</v>
      </c>
      <c r="E2" s="26">
        <v>15.94</v>
      </c>
    </row>
    <row r="3" spans="1:5" ht="20.399999999999999" x14ac:dyDescent="0.3">
      <c r="A3" s="26">
        <v>17864650000188</v>
      </c>
      <c r="B3" s="26">
        <v>9084</v>
      </c>
      <c r="C3" s="26" t="s">
        <v>33</v>
      </c>
      <c r="D3" s="26" t="s">
        <v>935</v>
      </c>
      <c r="E3" s="26">
        <v>19.190000000000001</v>
      </c>
    </row>
    <row r="4" spans="1:5" ht="20.399999999999999" x14ac:dyDescent="0.3">
      <c r="A4" s="26">
        <v>59494294000106</v>
      </c>
      <c r="B4" s="26">
        <v>2349</v>
      </c>
      <c r="C4" s="26" t="s">
        <v>936</v>
      </c>
      <c r="D4" s="26" t="s">
        <v>937</v>
      </c>
      <c r="E4" s="26">
        <v>10.74</v>
      </c>
    </row>
    <row r="5" spans="1:5" ht="30.6" x14ac:dyDescent="0.3">
      <c r="A5" s="26">
        <v>17864650000188</v>
      </c>
      <c r="B5" s="26">
        <v>504</v>
      </c>
      <c r="C5" s="26" t="s">
        <v>938</v>
      </c>
      <c r="D5" s="26" t="s">
        <v>939</v>
      </c>
      <c r="E5" s="26">
        <v>3.99</v>
      </c>
    </row>
    <row r="6" spans="1:5" ht="30.6" x14ac:dyDescent="0.3">
      <c r="A6" s="26">
        <v>68654087000154</v>
      </c>
      <c r="B6" s="26">
        <v>988</v>
      </c>
      <c r="C6" s="26" t="s">
        <v>940</v>
      </c>
      <c r="D6" s="26" t="s">
        <v>941</v>
      </c>
      <c r="E6" s="26">
        <v>4.75</v>
      </c>
    </row>
    <row r="7" spans="1:5" x14ac:dyDescent="0.3">
      <c r="A7" s="26">
        <v>17864650000188</v>
      </c>
      <c r="B7" s="26">
        <v>1164</v>
      </c>
      <c r="C7" s="26" t="s">
        <v>942</v>
      </c>
      <c r="D7" s="26" t="s">
        <v>943</v>
      </c>
      <c r="E7" s="26">
        <v>27.41</v>
      </c>
    </row>
    <row r="8" spans="1:5" ht="20.399999999999999" x14ac:dyDescent="0.3">
      <c r="A8" s="26">
        <v>68654087000154</v>
      </c>
      <c r="B8" s="26">
        <v>9096</v>
      </c>
      <c r="C8" s="26" t="s">
        <v>35</v>
      </c>
      <c r="D8" s="26" t="s">
        <v>944</v>
      </c>
      <c r="E8" s="26">
        <v>13.9</v>
      </c>
    </row>
    <row r="9" spans="1:5" ht="30.6" x14ac:dyDescent="0.3">
      <c r="A9" s="26">
        <v>68654087000154</v>
      </c>
      <c r="B9" s="26">
        <v>2350</v>
      </c>
      <c r="C9" s="26" t="s">
        <v>34</v>
      </c>
      <c r="D9" s="26" t="s">
        <v>945</v>
      </c>
      <c r="E9" s="26">
        <v>3.94</v>
      </c>
    </row>
    <row r="10" spans="1:5" ht="20.399999999999999" x14ac:dyDescent="0.3">
      <c r="A10" s="26">
        <v>17864650000188</v>
      </c>
      <c r="B10" s="26">
        <v>1727</v>
      </c>
      <c r="C10" s="26" t="s">
        <v>946</v>
      </c>
      <c r="D10" s="26" t="s">
        <v>947</v>
      </c>
      <c r="E10" s="26">
        <v>3.28</v>
      </c>
    </row>
    <row r="11" spans="1:5" ht="20.399999999999999" x14ac:dyDescent="0.3">
      <c r="A11" s="26">
        <v>59494294000106</v>
      </c>
      <c r="B11" s="26">
        <v>8002</v>
      </c>
      <c r="C11" s="26" t="s">
        <v>948</v>
      </c>
      <c r="D11" s="26" t="s">
        <v>949</v>
      </c>
      <c r="E11" s="26">
        <v>8.1999999999999993</v>
      </c>
    </row>
    <row r="12" spans="1:5" ht="20.399999999999999" x14ac:dyDescent="0.3">
      <c r="A12" s="26">
        <v>17864650000188</v>
      </c>
      <c r="B12" s="26">
        <v>4700</v>
      </c>
      <c r="C12" s="26" t="s">
        <v>950</v>
      </c>
      <c r="D12" s="26" t="s">
        <v>951</v>
      </c>
      <c r="E12" s="26">
        <v>9.4</v>
      </c>
    </row>
    <row r="13" spans="1:5" ht="20.399999999999999" x14ac:dyDescent="0.3">
      <c r="A13" s="26">
        <v>59494294000106</v>
      </c>
      <c r="B13" s="26">
        <v>3454</v>
      </c>
      <c r="C13" s="26" t="s">
        <v>952</v>
      </c>
      <c r="D13" s="26" t="s">
        <v>953</v>
      </c>
      <c r="E13" s="26">
        <v>10.4</v>
      </c>
    </row>
    <row r="14" spans="1:5" ht="20.399999999999999" x14ac:dyDescent="0.3">
      <c r="A14" s="26">
        <v>17864650000188</v>
      </c>
      <c r="B14" s="26">
        <v>16004</v>
      </c>
      <c r="C14" s="26" t="s">
        <v>954</v>
      </c>
      <c r="D14" s="26" t="s">
        <v>955</v>
      </c>
      <c r="E14" s="26">
        <v>1.57</v>
      </c>
    </row>
    <row r="15" spans="1:5" ht="40.799999999999997" x14ac:dyDescent="0.3">
      <c r="A15" s="26">
        <v>68654087000154</v>
      </c>
      <c r="B15" s="26">
        <v>9400</v>
      </c>
      <c r="C15" s="26" t="s">
        <v>956</v>
      </c>
      <c r="D15" s="26" t="s">
        <v>957</v>
      </c>
      <c r="E15" s="26">
        <v>36.99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0CE9278F421041871079F947D10677" ma:contentTypeVersion="2" ma:contentTypeDescription="Create a new document." ma:contentTypeScope="" ma:versionID="a02a6d2f1532796c13620c421bc5e997">
  <xsd:schema xmlns:xsd="http://www.w3.org/2001/XMLSchema" xmlns:xs="http://www.w3.org/2001/XMLSchema" xmlns:p="http://schemas.microsoft.com/office/2006/metadata/properties" xmlns:ns3="8bcd1616-de94-4c5f-9222-796b77b14ae3" targetNamespace="http://schemas.microsoft.com/office/2006/metadata/properties" ma:root="true" ma:fieldsID="5646c2cacec09345a09b7da13e29a327" ns3:_="">
    <xsd:import namespace="8bcd1616-de94-4c5f-9222-796b77b14ae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cd1616-de94-4c5f-9222-796b77b14a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C9B399-533E-460A-A610-C11C43256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bcd1616-de94-4c5f-9222-796b77b14a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461254-A00D-4133-A009-A161F5589BF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C919473-E4E8-4460-BBFC-4E3BF8BB069D}">
  <ds:schemaRefs>
    <ds:schemaRef ds:uri="http://purl.org/dc/terms/"/>
    <ds:schemaRef ds:uri="http://purl.org/dc/elements/1.1/"/>
    <ds:schemaRef ds:uri="8bcd1616-de94-4c5f-9222-796b77b14ae3"/>
    <ds:schemaRef ds:uri="http://www.w3.org/XML/1998/namespace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Sheet1</vt:lpstr>
      <vt:lpstr>BASE CONTATOS</vt:lpstr>
      <vt:lpstr>DE_PARA</vt:lpstr>
      <vt:lpstr>BASE_DADOS</vt:lpstr>
      <vt:lpstr>ESTOQUE</vt:lpstr>
      <vt:lpstr>CSV</vt:lpstr>
      <vt:lpstr>Fornecedores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Raulin Lunik</dc:creator>
  <cp:lastModifiedBy>Lucas</cp:lastModifiedBy>
  <dcterms:created xsi:type="dcterms:W3CDTF">2019-08-20T23:57:34Z</dcterms:created>
  <dcterms:modified xsi:type="dcterms:W3CDTF">2020-11-23T00:05:37Z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0x010100EF0CE9278F421041871079F947D10677</vt:lpwstr>
  </property>
</Properties>
</file>