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flo-web\Bases en Excel\"/>
    </mc:Choice>
  </mc:AlternateContent>
  <bookViews>
    <workbookView xWindow="-120" yWindow="-120" windowWidth="20730" windowHeight="11160" activeTab="3"/>
  </bookViews>
  <sheets>
    <sheet name="Sheet1" sheetId="1" r:id="rId1"/>
    <sheet name="PROCESOS" sheetId="2" r:id="rId2"/>
    <sheet name="Hoja1" sheetId="3" r:id="rId3"/>
    <sheet name="Hoja1 (2)" sheetId="4" r:id="rId4"/>
  </sheets>
  <definedNames>
    <definedName name="CLAVE" localSheetId="1">PROCESOS!$C$9:$C$244</definedName>
    <definedName name="DESCRIPCION" localSheetId="1">PROCESOS!$D$9:$D$244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" i="4" l="1"/>
  <c r="P2" i="4" l="1"/>
  <c r="O2" i="4" l="1"/>
  <c r="P3" i="4"/>
  <c r="Q3" i="4"/>
  <c r="R3" i="4"/>
  <c r="S3" i="4"/>
  <c r="T3" i="4"/>
  <c r="U3" i="4"/>
  <c r="V3" i="4"/>
  <c r="P4" i="4"/>
  <c r="Q4" i="4"/>
  <c r="R4" i="4"/>
  <c r="S4" i="4"/>
  <c r="T4" i="4"/>
  <c r="U4" i="4"/>
  <c r="V4" i="4"/>
  <c r="P5" i="4"/>
  <c r="Q5" i="4"/>
  <c r="R5" i="4"/>
  <c r="S5" i="4"/>
  <c r="T5" i="4"/>
  <c r="U5" i="4"/>
  <c r="V5" i="4"/>
  <c r="P6" i="4"/>
  <c r="Q6" i="4"/>
  <c r="R6" i="4"/>
  <c r="S6" i="4"/>
  <c r="T6" i="4"/>
  <c r="U6" i="4"/>
  <c r="V6" i="4"/>
  <c r="P7" i="4"/>
  <c r="Q7" i="4"/>
  <c r="R7" i="4"/>
  <c r="S7" i="4"/>
  <c r="T7" i="4"/>
  <c r="U7" i="4"/>
  <c r="V7" i="4"/>
  <c r="P8" i="4"/>
  <c r="Q8" i="4"/>
  <c r="R8" i="4"/>
  <c r="S8" i="4"/>
  <c r="T8" i="4"/>
  <c r="U8" i="4"/>
  <c r="V8" i="4"/>
  <c r="P9" i="4"/>
  <c r="Q9" i="4"/>
  <c r="R9" i="4"/>
  <c r="S9" i="4"/>
  <c r="T9" i="4"/>
  <c r="U9" i="4"/>
  <c r="V9" i="4"/>
  <c r="P10" i="4"/>
  <c r="Q10" i="4"/>
  <c r="R10" i="4"/>
  <c r="S10" i="4"/>
  <c r="T10" i="4"/>
  <c r="U10" i="4"/>
  <c r="V10" i="4"/>
  <c r="P11" i="4"/>
  <c r="Q11" i="4"/>
  <c r="R11" i="4"/>
  <c r="S11" i="4"/>
  <c r="T11" i="4"/>
  <c r="U11" i="4"/>
  <c r="V11" i="4"/>
  <c r="P12" i="4"/>
  <c r="Q12" i="4"/>
  <c r="R12" i="4"/>
  <c r="S12" i="4"/>
  <c r="U12" i="4"/>
  <c r="V12" i="4"/>
  <c r="P13" i="4"/>
  <c r="Q13" i="4"/>
  <c r="R13" i="4"/>
  <c r="S13" i="4"/>
  <c r="T13" i="4"/>
  <c r="U13" i="4"/>
  <c r="V13" i="4"/>
  <c r="P14" i="4"/>
  <c r="Q14" i="4"/>
  <c r="R14" i="4"/>
  <c r="S14" i="4"/>
  <c r="T14" i="4"/>
  <c r="U14" i="4"/>
  <c r="V14" i="4"/>
  <c r="P15" i="4"/>
  <c r="Q15" i="4"/>
  <c r="R15" i="4"/>
  <c r="S15" i="4"/>
  <c r="T15" i="4"/>
  <c r="U15" i="4"/>
  <c r="V15" i="4"/>
  <c r="P16" i="4"/>
  <c r="Q16" i="4"/>
  <c r="R16" i="4"/>
  <c r="S16" i="4"/>
  <c r="T16" i="4"/>
  <c r="U16" i="4"/>
  <c r="V16" i="4"/>
  <c r="P17" i="4"/>
  <c r="Q17" i="4"/>
  <c r="R17" i="4"/>
  <c r="S17" i="4"/>
  <c r="T17" i="4"/>
  <c r="U17" i="4"/>
  <c r="V17" i="4"/>
  <c r="P18" i="4"/>
  <c r="Q18" i="4"/>
  <c r="R18" i="4"/>
  <c r="S18" i="4"/>
  <c r="T18" i="4"/>
  <c r="U18" i="4"/>
  <c r="V18" i="4"/>
  <c r="P19" i="4"/>
  <c r="Q19" i="4"/>
  <c r="R19" i="4"/>
  <c r="S19" i="4"/>
  <c r="T19" i="4"/>
  <c r="U19" i="4"/>
  <c r="V19" i="4"/>
  <c r="P20" i="4"/>
  <c r="Q20" i="4"/>
  <c r="R20" i="4"/>
  <c r="S20" i="4"/>
  <c r="T20" i="4"/>
  <c r="U20" i="4"/>
  <c r="V20" i="4"/>
  <c r="P21" i="4"/>
  <c r="Q21" i="4"/>
  <c r="R21" i="4"/>
  <c r="S21" i="4"/>
  <c r="T21" i="4"/>
  <c r="U21" i="4"/>
  <c r="V21" i="4"/>
  <c r="P22" i="4"/>
  <c r="Q22" i="4"/>
  <c r="R22" i="4"/>
  <c r="S22" i="4"/>
  <c r="T22" i="4"/>
  <c r="U22" i="4"/>
  <c r="V22" i="4"/>
  <c r="P23" i="4"/>
  <c r="Q23" i="4"/>
  <c r="R23" i="4"/>
  <c r="S23" i="4"/>
  <c r="T23" i="4"/>
  <c r="U23" i="4"/>
  <c r="V23" i="4"/>
  <c r="P24" i="4"/>
  <c r="Q24" i="4"/>
  <c r="R24" i="4"/>
  <c r="S24" i="4"/>
  <c r="T24" i="4"/>
  <c r="U24" i="4"/>
  <c r="V24" i="4"/>
  <c r="P25" i="4"/>
  <c r="Q25" i="4"/>
  <c r="R25" i="4"/>
  <c r="S25" i="4"/>
  <c r="T25" i="4"/>
  <c r="U25" i="4"/>
  <c r="V25" i="4"/>
  <c r="P26" i="4"/>
  <c r="Q26" i="4"/>
  <c r="R26" i="4"/>
  <c r="S26" i="4"/>
  <c r="T26" i="4"/>
  <c r="U26" i="4"/>
  <c r="V26" i="4"/>
  <c r="P27" i="4"/>
  <c r="Q27" i="4"/>
  <c r="R27" i="4"/>
  <c r="S27" i="4"/>
  <c r="T27" i="4"/>
  <c r="U27" i="4"/>
  <c r="V27" i="4"/>
  <c r="P28" i="4"/>
  <c r="Q28" i="4"/>
  <c r="R28" i="4"/>
  <c r="S28" i="4"/>
  <c r="T28" i="4"/>
  <c r="U28" i="4"/>
  <c r="V28" i="4"/>
  <c r="P29" i="4"/>
  <c r="Q29" i="4"/>
  <c r="R29" i="4"/>
  <c r="S29" i="4"/>
  <c r="T29" i="4"/>
  <c r="U29" i="4"/>
  <c r="V29" i="4"/>
  <c r="P30" i="4"/>
  <c r="Q30" i="4"/>
  <c r="R30" i="4"/>
  <c r="S30" i="4"/>
  <c r="T30" i="4"/>
  <c r="U30" i="4"/>
  <c r="V30" i="4"/>
  <c r="P31" i="4"/>
  <c r="Q31" i="4"/>
  <c r="R31" i="4"/>
  <c r="S31" i="4"/>
  <c r="T31" i="4"/>
  <c r="U31" i="4"/>
  <c r="V31" i="4"/>
  <c r="P32" i="4"/>
  <c r="Q32" i="4"/>
  <c r="R32" i="4"/>
  <c r="S32" i="4"/>
  <c r="T32" i="4"/>
  <c r="U32" i="4"/>
  <c r="V32" i="4"/>
  <c r="P33" i="4"/>
  <c r="Q33" i="4"/>
  <c r="R33" i="4"/>
  <c r="S33" i="4"/>
  <c r="T33" i="4"/>
  <c r="U33" i="4"/>
  <c r="V33" i="4"/>
  <c r="P34" i="4"/>
  <c r="Q34" i="4"/>
  <c r="R34" i="4"/>
  <c r="S34" i="4"/>
  <c r="T34" i="4"/>
  <c r="U34" i="4"/>
  <c r="V34" i="4"/>
  <c r="P35" i="4"/>
  <c r="Q35" i="4"/>
  <c r="R35" i="4"/>
  <c r="S35" i="4"/>
  <c r="T35" i="4"/>
  <c r="U35" i="4"/>
  <c r="V35" i="4"/>
  <c r="P36" i="4"/>
  <c r="Q36" i="4"/>
  <c r="R36" i="4"/>
  <c r="S36" i="4"/>
  <c r="T36" i="4"/>
  <c r="U36" i="4"/>
  <c r="V36" i="4"/>
  <c r="P37" i="4"/>
  <c r="Q37" i="4"/>
  <c r="R37" i="4"/>
  <c r="S37" i="4"/>
  <c r="T37" i="4"/>
  <c r="U37" i="4"/>
  <c r="V37" i="4"/>
  <c r="P38" i="4"/>
  <c r="Q38" i="4"/>
  <c r="R38" i="4"/>
  <c r="S38" i="4"/>
  <c r="T38" i="4"/>
  <c r="U38" i="4"/>
  <c r="V38" i="4"/>
  <c r="P39" i="4"/>
  <c r="Q39" i="4"/>
  <c r="R39" i="4"/>
  <c r="S39" i="4"/>
  <c r="T39" i="4"/>
  <c r="U39" i="4"/>
  <c r="V39" i="4"/>
  <c r="P40" i="4"/>
  <c r="Q40" i="4"/>
  <c r="R40" i="4"/>
  <c r="S40" i="4"/>
  <c r="T40" i="4"/>
  <c r="U40" i="4"/>
  <c r="V40" i="4"/>
  <c r="P41" i="4"/>
  <c r="Q41" i="4"/>
  <c r="R41" i="4"/>
  <c r="S41" i="4"/>
  <c r="T41" i="4"/>
  <c r="U41" i="4"/>
  <c r="V41" i="4"/>
  <c r="P42" i="4"/>
  <c r="Q42" i="4"/>
  <c r="R42" i="4"/>
  <c r="S42" i="4"/>
  <c r="T42" i="4"/>
  <c r="U42" i="4"/>
  <c r="V42" i="4"/>
  <c r="P43" i="4"/>
  <c r="Q43" i="4"/>
  <c r="R43" i="4"/>
  <c r="S43" i="4"/>
  <c r="T43" i="4"/>
  <c r="U43" i="4"/>
  <c r="V43" i="4"/>
  <c r="P44" i="4"/>
  <c r="Q44" i="4"/>
  <c r="R44" i="4"/>
  <c r="S44" i="4"/>
  <c r="T44" i="4"/>
  <c r="U44" i="4"/>
  <c r="V44" i="4"/>
  <c r="P45" i="4"/>
  <c r="Q45" i="4"/>
  <c r="R45" i="4"/>
  <c r="S45" i="4"/>
  <c r="T45" i="4"/>
  <c r="U45" i="4"/>
  <c r="V45" i="4"/>
  <c r="P46" i="4"/>
  <c r="Q46" i="4"/>
  <c r="R46" i="4"/>
  <c r="S46" i="4"/>
  <c r="T46" i="4"/>
  <c r="U46" i="4"/>
  <c r="V46" i="4"/>
  <c r="P47" i="4"/>
  <c r="Q47" i="4"/>
  <c r="R47" i="4"/>
  <c r="S47" i="4"/>
  <c r="T47" i="4"/>
  <c r="U47" i="4"/>
  <c r="V47" i="4"/>
  <c r="P48" i="4"/>
  <c r="Q48" i="4"/>
  <c r="R48" i="4"/>
  <c r="S48" i="4"/>
  <c r="T48" i="4"/>
  <c r="U48" i="4"/>
  <c r="V48" i="4"/>
  <c r="P49" i="4"/>
  <c r="Q49" i="4"/>
  <c r="R49" i="4"/>
  <c r="S49" i="4"/>
  <c r="T49" i="4"/>
  <c r="U49" i="4"/>
  <c r="V49" i="4"/>
  <c r="P50" i="4"/>
  <c r="Q50" i="4"/>
  <c r="R50" i="4"/>
  <c r="S50" i="4"/>
  <c r="T50" i="4"/>
  <c r="U50" i="4"/>
  <c r="V50" i="4"/>
  <c r="P51" i="4"/>
  <c r="Q51" i="4"/>
  <c r="R51" i="4"/>
  <c r="S51" i="4"/>
  <c r="T51" i="4"/>
  <c r="U51" i="4"/>
  <c r="V51" i="4"/>
  <c r="P52" i="4"/>
  <c r="Q52" i="4"/>
  <c r="R52" i="4"/>
  <c r="S52" i="4"/>
  <c r="T52" i="4"/>
  <c r="U52" i="4"/>
  <c r="V52" i="4"/>
  <c r="P53" i="4"/>
  <c r="Q53" i="4"/>
  <c r="R53" i="4"/>
  <c r="S53" i="4"/>
  <c r="T53" i="4"/>
  <c r="U53" i="4"/>
  <c r="V53" i="4"/>
  <c r="P54" i="4"/>
  <c r="Q54" i="4"/>
  <c r="R54" i="4"/>
  <c r="S54" i="4"/>
  <c r="T54" i="4"/>
  <c r="U54" i="4"/>
  <c r="V54" i="4"/>
  <c r="P55" i="4"/>
  <c r="Q55" i="4"/>
  <c r="R55" i="4"/>
  <c r="S55" i="4"/>
  <c r="T55" i="4"/>
  <c r="U55" i="4"/>
  <c r="V55" i="4"/>
  <c r="P56" i="4"/>
  <c r="Q56" i="4"/>
  <c r="R56" i="4"/>
  <c r="S56" i="4"/>
  <c r="T56" i="4"/>
  <c r="U56" i="4"/>
  <c r="V56" i="4"/>
  <c r="P57" i="4"/>
  <c r="Q57" i="4"/>
  <c r="R57" i="4"/>
  <c r="S57" i="4"/>
  <c r="T57" i="4"/>
  <c r="U57" i="4"/>
  <c r="V57" i="4"/>
  <c r="P58" i="4"/>
  <c r="Q58" i="4"/>
  <c r="R58" i="4"/>
  <c r="S58" i="4"/>
  <c r="T58" i="4"/>
  <c r="U58" i="4"/>
  <c r="V58" i="4"/>
  <c r="P59" i="4"/>
  <c r="Q59" i="4"/>
  <c r="R59" i="4"/>
  <c r="S59" i="4"/>
  <c r="T59" i="4"/>
  <c r="U59" i="4"/>
  <c r="V59" i="4"/>
  <c r="P60" i="4"/>
  <c r="Q60" i="4"/>
  <c r="R60" i="4"/>
  <c r="S60" i="4"/>
  <c r="T60" i="4"/>
  <c r="U60" i="4"/>
  <c r="V60" i="4"/>
  <c r="P61" i="4"/>
  <c r="Q61" i="4"/>
  <c r="R61" i="4"/>
  <c r="S61" i="4"/>
  <c r="T61" i="4"/>
  <c r="U61" i="4"/>
  <c r="V61" i="4"/>
  <c r="P62" i="4"/>
  <c r="Q62" i="4"/>
  <c r="R62" i="4"/>
  <c r="S62" i="4"/>
  <c r="T62" i="4"/>
  <c r="U62" i="4"/>
  <c r="V62" i="4"/>
  <c r="P63" i="4"/>
  <c r="Q63" i="4"/>
  <c r="R63" i="4"/>
  <c r="S63" i="4"/>
  <c r="T63" i="4"/>
  <c r="U63" i="4"/>
  <c r="V63" i="4"/>
  <c r="P64" i="4"/>
  <c r="Q64" i="4"/>
  <c r="R64" i="4"/>
  <c r="S64" i="4"/>
  <c r="T64" i="4"/>
  <c r="U64" i="4"/>
  <c r="V64" i="4"/>
  <c r="P65" i="4"/>
  <c r="Q65" i="4"/>
  <c r="R65" i="4"/>
  <c r="S65" i="4"/>
  <c r="T65" i="4"/>
  <c r="U65" i="4"/>
  <c r="V65" i="4"/>
  <c r="P66" i="4"/>
  <c r="Q66" i="4"/>
  <c r="R66" i="4"/>
  <c r="S66" i="4"/>
  <c r="T66" i="4"/>
  <c r="U66" i="4"/>
  <c r="V66" i="4"/>
  <c r="P67" i="4"/>
  <c r="Q67" i="4"/>
  <c r="R67" i="4"/>
  <c r="S67" i="4"/>
  <c r="T67" i="4"/>
  <c r="U67" i="4"/>
  <c r="V67" i="4"/>
  <c r="P68" i="4"/>
  <c r="Q68" i="4"/>
  <c r="R68" i="4"/>
  <c r="S68" i="4"/>
  <c r="T68" i="4"/>
  <c r="U68" i="4"/>
  <c r="V68" i="4"/>
  <c r="P69" i="4"/>
  <c r="Q69" i="4"/>
  <c r="R69" i="4"/>
  <c r="S69" i="4"/>
  <c r="T69" i="4"/>
  <c r="U69" i="4"/>
  <c r="V69" i="4"/>
  <c r="P70" i="4"/>
  <c r="Q70" i="4"/>
  <c r="R70" i="4"/>
  <c r="S70" i="4"/>
  <c r="T70" i="4"/>
  <c r="U70" i="4"/>
  <c r="V70" i="4"/>
  <c r="P71" i="4"/>
  <c r="Q71" i="4"/>
  <c r="R71" i="4"/>
  <c r="S71" i="4"/>
  <c r="T71" i="4"/>
  <c r="U71" i="4"/>
  <c r="V71" i="4"/>
  <c r="P72" i="4"/>
  <c r="Q72" i="4"/>
  <c r="R72" i="4"/>
  <c r="S72" i="4"/>
  <c r="T72" i="4"/>
  <c r="U72" i="4"/>
  <c r="V72" i="4"/>
  <c r="P73" i="4"/>
  <c r="Q73" i="4"/>
  <c r="R73" i="4"/>
  <c r="S73" i="4"/>
  <c r="T73" i="4"/>
  <c r="U73" i="4"/>
  <c r="V73" i="4"/>
  <c r="P74" i="4"/>
  <c r="Q74" i="4"/>
  <c r="R74" i="4"/>
  <c r="S74" i="4"/>
  <c r="T74" i="4"/>
  <c r="U74" i="4"/>
  <c r="V74" i="4"/>
  <c r="P75" i="4"/>
  <c r="Q75" i="4"/>
  <c r="R75" i="4"/>
  <c r="S75" i="4"/>
  <c r="T75" i="4"/>
  <c r="U75" i="4"/>
  <c r="V75" i="4"/>
  <c r="P76" i="4"/>
  <c r="Q76" i="4"/>
  <c r="R76" i="4"/>
  <c r="S76" i="4"/>
  <c r="T76" i="4"/>
  <c r="U76" i="4"/>
  <c r="V76" i="4"/>
  <c r="P77" i="4"/>
  <c r="Q77" i="4"/>
  <c r="R77" i="4"/>
  <c r="S77" i="4"/>
  <c r="T77" i="4"/>
  <c r="U77" i="4"/>
  <c r="V77" i="4"/>
  <c r="P78" i="4"/>
  <c r="Q78" i="4"/>
  <c r="R78" i="4"/>
  <c r="S78" i="4"/>
  <c r="T78" i="4"/>
  <c r="U78" i="4"/>
  <c r="V78" i="4"/>
  <c r="P79" i="4"/>
  <c r="Q79" i="4"/>
  <c r="R79" i="4"/>
  <c r="S79" i="4"/>
  <c r="T79" i="4"/>
  <c r="U79" i="4"/>
  <c r="V79" i="4"/>
  <c r="P80" i="4"/>
  <c r="Q80" i="4"/>
  <c r="R80" i="4"/>
  <c r="S80" i="4"/>
  <c r="T80" i="4"/>
  <c r="U80" i="4"/>
  <c r="V80" i="4"/>
  <c r="P81" i="4"/>
  <c r="Q81" i="4"/>
  <c r="R81" i="4"/>
  <c r="S81" i="4"/>
  <c r="T81" i="4"/>
  <c r="U81" i="4"/>
  <c r="V81" i="4"/>
  <c r="P82" i="4"/>
  <c r="Q82" i="4"/>
  <c r="R82" i="4"/>
  <c r="S82" i="4"/>
  <c r="T82" i="4"/>
  <c r="U82" i="4"/>
  <c r="V82" i="4"/>
  <c r="P83" i="4"/>
  <c r="Q83" i="4"/>
  <c r="R83" i="4"/>
  <c r="S83" i="4"/>
  <c r="T83" i="4"/>
  <c r="U83" i="4"/>
  <c r="V83" i="4"/>
  <c r="P84" i="4"/>
  <c r="Q84" i="4"/>
  <c r="R84" i="4"/>
  <c r="S84" i="4"/>
  <c r="T84" i="4"/>
  <c r="U84" i="4"/>
  <c r="V84" i="4"/>
  <c r="P85" i="4"/>
  <c r="Q85" i="4"/>
  <c r="R85" i="4"/>
  <c r="S85" i="4"/>
  <c r="T85" i="4"/>
  <c r="U85" i="4"/>
  <c r="V85" i="4"/>
  <c r="P86" i="4"/>
  <c r="Q86" i="4"/>
  <c r="R86" i="4"/>
  <c r="S86" i="4"/>
  <c r="T86" i="4"/>
  <c r="U86" i="4"/>
  <c r="V86" i="4"/>
  <c r="P87" i="4"/>
  <c r="Q87" i="4"/>
  <c r="R87" i="4"/>
  <c r="S87" i="4"/>
  <c r="T87" i="4"/>
  <c r="U87" i="4"/>
  <c r="V87" i="4"/>
  <c r="P88" i="4"/>
  <c r="Q88" i="4"/>
  <c r="R88" i="4"/>
  <c r="S88" i="4"/>
  <c r="T88" i="4"/>
  <c r="U88" i="4"/>
  <c r="V88" i="4"/>
  <c r="P89" i="4"/>
  <c r="Q89" i="4"/>
  <c r="R89" i="4"/>
  <c r="S89" i="4"/>
  <c r="T89" i="4"/>
  <c r="U89" i="4"/>
  <c r="V89" i="4"/>
  <c r="P90" i="4"/>
  <c r="Q90" i="4"/>
  <c r="R90" i="4"/>
  <c r="S90" i="4"/>
  <c r="T90" i="4"/>
  <c r="U90" i="4"/>
  <c r="V90" i="4"/>
  <c r="P91" i="4"/>
  <c r="Q91" i="4"/>
  <c r="R91" i="4"/>
  <c r="S91" i="4"/>
  <c r="T91" i="4"/>
  <c r="U91" i="4"/>
  <c r="V91" i="4"/>
  <c r="P92" i="4"/>
  <c r="Q92" i="4"/>
  <c r="R92" i="4"/>
  <c r="S92" i="4"/>
  <c r="T92" i="4"/>
  <c r="U92" i="4"/>
  <c r="V92" i="4"/>
  <c r="P93" i="4"/>
  <c r="Q93" i="4"/>
  <c r="R93" i="4"/>
  <c r="S93" i="4"/>
  <c r="T93" i="4"/>
  <c r="U93" i="4"/>
  <c r="V93" i="4"/>
  <c r="P94" i="4"/>
  <c r="Q94" i="4"/>
  <c r="R94" i="4"/>
  <c r="S94" i="4"/>
  <c r="T94" i="4"/>
  <c r="U94" i="4"/>
  <c r="V94" i="4"/>
  <c r="P95" i="4"/>
  <c r="Q95" i="4"/>
  <c r="R95" i="4"/>
  <c r="S95" i="4"/>
  <c r="T95" i="4"/>
  <c r="U95" i="4"/>
  <c r="V95" i="4"/>
  <c r="P96" i="4"/>
  <c r="Q96" i="4"/>
  <c r="R96" i="4"/>
  <c r="S96" i="4"/>
  <c r="T96" i="4"/>
  <c r="U96" i="4"/>
  <c r="V96" i="4"/>
  <c r="P97" i="4"/>
  <c r="Q97" i="4"/>
  <c r="R97" i="4"/>
  <c r="S97" i="4"/>
  <c r="T97" i="4"/>
  <c r="U97" i="4"/>
  <c r="V97" i="4"/>
  <c r="P98" i="4"/>
  <c r="Q98" i="4"/>
  <c r="R98" i="4"/>
  <c r="S98" i="4"/>
  <c r="T98" i="4"/>
  <c r="U98" i="4"/>
  <c r="V98" i="4"/>
  <c r="P99" i="4"/>
  <c r="Q99" i="4"/>
  <c r="R99" i="4"/>
  <c r="S99" i="4"/>
  <c r="T99" i="4"/>
  <c r="U99" i="4"/>
  <c r="V99" i="4"/>
  <c r="P100" i="4"/>
  <c r="Q100" i="4"/>
  <c r="R100" i="4"/>
  <c r="S100" i="4"/>
  <c r="T100" i="4"/>
  <c r="U100" i="4"/>
  <c r="V100" i="4"/>
  <c r="P101" i="4"/>
  <c r="Q101" i="4"/>
  <c r="R101" i="4"/>
  <c r="S101" i="4"/>
  <c r="T101" i="4"/>
  <c r="U101" i="4"/>
  <c r="V101" i="4"/>
  <c r="P102" i="4"/>
  <c r="Q102" i="4"/>
  <c r="R102" i="4"/>
  <c r="S102" i="4"/>
  <c r="T102" i="4"/>
  <c r="U102" i="4"/>
  <c r="V102" i="4"/>
  <c r="P103" i="4"/>
  <c r="Q103" i="4"/>
  <c r="R103" i="4"/>
  <c r="S103" i="4"/>
  <c r="T103" i="4"/>
  <c r="U103" i="4"/>
  <c r="V103" i="4"/>
  <c r="P104" i="4"/>
  <c r="Q104" i="4"/>
  <c r="R104" i="4"/>
  <c r="S104" i="4"/>
  <c r="T104" i="4"/>
  <c r="U104" i="4"/>
  <c r="V104" i="4"/>
  <c r="P105" i="4"/>
  <c r="Q105" i="4"/>
  <c r="R105" i="4"/>
  <c r="S105" i="4"/>
  <c r="T105" i="4"/>
  <c r="U105" i="4"/>
  <c r="V105" i="4"/>
  <c r="P106" i="4"/>
  <c r="Q106" i="4"/>
  <c r="R106" i="4"/>
  <c r="S106" i="4"/>
  <c r="T106" i="4"/>
  <c r="U106" i="4"/>
  <c r="V106" i="4"/>
  <c r="P107" i="4"/>
  <c r="Q107" i="4"/>
  <c r="R107" i="4"/>
  <c r="S107" i="4"/>
  <c r="T107" i="4"/>
  <c r="U107" i="4"/>
  <c r="V107" i="4"/>
  <c r="P108" i="4"/>
  <c r="Q108" i="4"/>
  <c r="R108" i="4"/>
  <c r="S108" i="4"/>
  <c r="T108" i="4"/>
  <c r="U108" i="4"/>
  <c r="V108" i="4"/>
  <c r="P109" i="4"/>
  <c r="Q109" i="4"/>
  <c r="R109" i="4"/>
  <c r="S109" i="4"/>
  <c r="T109" i="4"/>
  <c r="U109" i="4"/>
  <c r="V109" i="4"/>
  <c r="P110" i="4"/>
  <c r="Q110" i="4"/>
  <c r="R110" i="4"/>
  <c r="S110" i="4"/>
  <c r="T110" i="4"/>
  <c r="U110" i="4"/>
  <c r="V110" i="4"/>
  <c r="P111" i="4"/>
  <c r="Q111" i="4"/>
  <c r="R111" i="4"/>
  <c r="S111" i="4"/>
  <c r="T111" i="4"/>
  <c r="U111" i="4"/>
  <c r="V111" i="4"/>
  <c r="P112" i="4"/>
  <c r="Q112" i="4"/>
  <c r="R112" i="4"/>
  <c r="S112" i="4"/>
  <c r="T112" i="4"/>
  <c r="U112" i="4"/>
  <c r="V112" i="4"/>
  <c r="P113" i="4"/>
  <c r="Q113" i="4"/>
  <c r="R113" i="4"/>
  <c r="S113" i="4"/>
  <c r="T113" i="4"/>
  <c r="U113" i="4"/>
  <c r="V113" i="4"/>
  <c r="P114" i="4"/>
  <c r="Q114" i="4"/>
  <c r="R114" i="4"/>
  <c r="S114" i="4"/>
  <c r="T114" i="4"/>
  <c r="U114" i="4"/>
  <c r="V114" i="4"/>
  <c r="P115" i="4"/>
  <c r="Q115" i="4"/>
  <c r="R115" i="4"/>
  <c r="S115" i="4"/>
  <c r="T115" i="4"/>
  <c r="U115" i="4"/>
  <c r="V115" i="4"/>
  <c r="P116" i="4"/>
  <c r="Q116" i="4"/>
  <c r="R116" i="4"/>
  <c r="S116" i="4"/>
  <c r="T116" i="4"/>
  <c r="U116" i="4"/>
  <c r="V116" i="4"/>
  <c r="P117" i="4"/>
  <c r="Q117" i="4"/>
  <c r="R117" i="4"/>
  <c r="S117" i="4"/>
  <c r="T117" i="4"/>
  <c r="U117" i="4"/>
  <c r="V117" i="4"/>
  <c r="P118" i="4"/>
  <c r="Q118" i="4"/>
  <c r="R118" i="4"/>
  <c r="S118" i="4"/>
  <c r="T118" i="4"/>
  <c r="U118" i="4"/>
  <c r="V118" i="4"/>
  <c r="P119" i="4"/>
  <c r="Q119" i="4"/>
  <c r="R119" i="4"/>
  <c r="S119" i="4"/>
  <c r="T119" i="4"/>
  <c r="U119" i="4"/>
  <c r="V119" i="4"/>
  <c r="P120" i="4"/>
  <c r="Q120" i="4"/>
  <c r="R120" i="4"/>
  <c r="S120" i="4"/>
  <c r="T120" i="4"/>
  <c r="U120" i="4"/>
  <c r="V120" i="4"/>
  <c r="P121" i="4"/>
  <c r="Q121" i="4"/>
  <c r="R121" i="4"/>
  <c r="S121" i="4"/>
  <c r="T121" i="4"/>
  <c r="U121" i="4"/>
  <c r="V121" i="4"/>
  <c r="P122" i="4"/>
  <c r="Q122" i="4"/>
  <c r="R122" i="4"/>
  <c r="S122" i="4"/>
  <c r="T122" i="4"/>
  <c r="U122" i="4"/>
  <c r="V122" i="4"/>
  <c r="P123" i="4"/>
  <c r="Q123" i="4"/>
  <c r="R123" i="4"/>
  <c r="S123" i="4"/>
  <c r="T123" i="4"/>
  <c r="U123" i="4"/>
  <c r="V123" i="4"/>
  <c r="P124" i="4"/>
  <c r="Q124" i="4"/>
  <c r="R124" i="4"/>
  <c r="S124" i="4"/>
  <c r="T124" i="4"/>
  <c r="U124" i="4"/>
  <c r="V124" i="4"/>
  <c r="P125" i="4"/>
  <c r="Q125" i="4"/>
  <c r="R125" i="4"/>
  <c r="S125" i="4"/>
  <c r="T125" i="4"/>
  <c r="U125" i="4"/>
  <c r="V125" i="4"/>
  <c r="P126" i="4"/>
  <c r="Q126" i="4"/>
  <c r="R126" i="4"/>
  <c r="S126" i="4"/>
  <c r="T126" i="4"/>
  <c r="U126" i="4"/>
  <c r="V126" i="4"/>
  <c r="P127" i="4"/>
  <c r="Q127" i="4"/>
  <c r="R127" i="4"/>
  <c r="S127" i="4"/>
  <c r="T127" i="4"/>
  <c r="U127" i="4"/>
  <c r="V127" i="4"/>
  <c r="P128" i="4"/>
  <c r="Q128" i="4"/>
  <c r="R128" i="4"/>
  <c r="S128" i="4"/>
  <c r="T128" i="4"/>
  <c r="U128" i="4"/>
  <c r="V128" i="4"/>
  <c r="P129" i="4"/>
  <c r="Q129" i="4"/>
  <c r="R129" i="4"/>
  <c r="S129" i="4"/>
  <c r="T129" i="4"/>
  <c r="U129" i="4"/>
  <c r="V129" i="4"/>
  <c r="P130" i="4"/>
  <c r="Q130" i="4"/>
  <c r="R130" i="4"/>
  <c r="S130" i="4"/>
  <c r="T130" i="4"/>
  <c r="U130" i="4"/>
  <c r="V130" i="4"/>
  <c r="P131" i="4"/>
  <c r="Q131" i="4"/>
  <c r="R131" i="4"/>
  <c r="S131" i="4"/>
  <c r="T131" i="4"/>
  <c r="U131" i="4"/>
  <c r="V131" i="4"/>
  <c r="P132" i="4"/>
  <c r="Q132" i="4"/>
  <c r="R132" i="4"/>
  <c r="S132" i="4"/>
  <c r="T132" i="4"/>
  <c r="U132" i="4"/>
  <c r="V132" i="4"/>
  <c r="P133" i="4"/>
  <c r="Q133" i="4"/>
  <c r="R133" i="4"/>
  <c r="S133" i="4"/>
  <c r="T133" i="4"/>
  <c r="U133" i="4"/>
  <c r="V133" i="4"/>
  <c r="P134" i="4"/>
  <c r="Q134" i="4"/>
  <c r="R134" i="4"/>
  <c r="S134" i="4"/>
  <c r="T134" i="4"/>
  <c r="U134" i="4"/>
  <c r="V134" i="4"/>
  <c r="P135" i="4"/>
  <c r="Q135" i="4"/>
  <c r="R135" i="4"/>
  <c r="S135" i="4"/>
  <c r="T135" i="4"/>
  <c r="U135" i="4"/>
  <c r="V135" i="4"/>
  <c r="P136" i="4"/>
  <c r="Q136" i="4"/>
  <c r="R136" i="4"/>
  <c r="S136" i="4"/>
  <c r="T136" i="4"/>
  <c r="U136" i="4"/>
  <c r="V136" i="4"/>
  <c r="P137" i="4"/>
  <c r="Q137" i="4"/>
  <c r="R137" i="4"/>
  <c r="S137" i="4"/>
  <c r="T137" i="4"/>
  <c r="U137" i="4"/>
  <c r="V137" i="4"/>
  <c r="P138" i="4"/>
  <c r="Q138" i="4"/>
  <c r="R138" i="4"/>
  <c r="S138" i="4"/>
  <c r="T138" i="4"/>
  <c r="U138" i="4"/>
  <c r="V138" i="4"/>
  <c r="P139" i="4"/>
  <c r="Q139" i="4"/>
  <c r="R139" i="4"/>
  <c r="S139" i="4"/>
  <c r="T139" i="4"/>
  <c r="U139" i="4"/>
  <c r="V139" i="4"/>
  <c r="P140" i="4"/>
  <c r="Q140" i="4"/>
  <c r="R140" i="4"/>
  <c r="S140" i="4"/>
  <c r="T140" i="4"/>
  <c r="U140" i="4"/>
  <c r="V140" i="4"/>
  <c r="P141" i="4"/>
  <c r="Q141" i="4"/>
  <c r="R141" i="4"/>
  <c r="S141" i="4"/>
  <c r="T141" i="4"/>
  <c r="U141" i="4"/>
  <c r="V141" i="4"/>
  <c r="P142" i="4"/>
  <c r="Q142" i="4"/>
  <c r="R142" i="4"/>
  <c r="S142" i="4"/>
  <c r="T142" i="4"/>
  <c r="U142" i="4"/>
  <c r="V142" i="4"/>
  <c r="P143" i="4"/>
  <c r="Q143" i="4"/>
  <c r="R143" i="4"/>
  <c r="S143" i="4"/>
  <c r="T143" i="4"/>
  <c r="U143" i="4"/>
  <c r="V143" i="4"/>
  <c r="P144" i="4"/>
  <c r="Q144" i="4"/>
  <c r="R144" i="4"/>
  <c r="S144" i="4"/>
  <c r="T144" i="4"/>
  <c r="U144" i="4"/>
  <c r="V144" i="4"/>
  <c r="P145" i="4"/>
  <c r="Q145" i="4"/>
  <c r="R145" i="4"/>
  <c r="S145" i="4"/>
  <c r="T145" i="4"/>
  <c r="U145" i="4"/>
  <c r="V145" i="4"/>
  <c r="P146" i="4"/>
  <c r="Q146" i="4"/>
  <c r="R146" i="4"/>
  <c r="S146" i="4"/>
  <c r="T146" i="4"/>
  <c r="U146" i="4"/>
  <c r="V146" i="4"/>
  <c r="P147" i="4"/>
  <c r="Q147" i="4"/>
  <c r="R147" i="4"/>
  <c r="S147" i="4"/>
  <c r="T147" i="4"/>
  <c r="U147" i="4"/>
  <c r="V147" i="4"/>
  <c r="P148" i="4"/>
  <c r="Q148" i="4"/>
  <c r="R148" i="4"/>
  <c r="S148" i="4"/>
  <c r="T148" i="4"/>
  <c r="U148" i="4"/>
  <c r="V148" i="4"/>
  <c r="P149" i="4"/>
  <c r="Q149" i="4"/>
  <c r="R149" i="4"/>
  <c r="S149" i="4"/>
  <c r="T149" i="4"/>
  <c r="U149" i="4"/>
  <c r="V149" i="4"/>
  <c r="P150" i="4"/>
  <c r="Q150" i="4"/>
  <c r="R150" i="4"/>
  <c r="S150" i="4"/>
  <c r="T150" i="4"/>
  <c r="U150" i="4"/>
  <c r="V150" i="4"/>
  <c r="P151" i="4"/>
  <c r="Q151" i="4"/>
  <c r="R151" i="4"/>
  <c r="S151" i="4"/>
  <c r="T151" i="4"/>
  <c r="U151" i="4"/>
  <c r="V151" i="4"/>
  <c r="P152" i="4"/>
  <c r="Q152" i="4"/>
  <c r="R152" i="4"/>
  <c r="S152" i="4"/>
  <c r="T152" i="4"/>
  <c r="U152" i="4"/>
  <c r="V152" i="4"/>
  <c r="P153" i="4"/>
  <c r="Q153" i="4"/>
  <c r="R153" i="4"/>
  <c r="S153" i="4"/>
  <c r="T153" i="4"/>
  <c r="U153" i="4"/>
  <c r="V153" i="4"/>
  <c r="P154" i="4"/>
  <c r="Q154" i="4"/>
  <c r="R154" i="4"/>
  <c r="S154" i="4"/>
  <c r="T154" i="4"/>
  <c r="U154" i="4"/>
  <c r="V154" i="4"/>
  <c r="P155" i="4"/>
  <c r="Q155" i="4"/>
  <c r="R155" i="4"/>
  <c r="S155" i="4"/>
  <c r="T155" i="4"/>
  <c r="U155" i="4"/>
  <c r="V155" i="4"/>
  <c r="P156" i="4"/>
  <c r="Q156" i="4"/>
  <c r="R156" i="4"/>
  <c r="S156" i="4"/>
  <c r="T156" i="4"/>
  <c r="U156" i="4"/>
  <c r="V156" i="4"/>
  <c r="P157" i="4"/>
  <c r="Q157" i="4"/>
  <c r="R157" i="4"/>
  <c r="S157" i="4"/>
  <c r="T157" i="4"/>
  <c r="U157" i="4"/>
  <c r="V157" i="4"/>
  <c r="P158" i="4"/>
  <c r="Q158" i="4"/>
  <c r="R158" i="4"/>
  <c r="S158" i="4"/>
  <c r="T158" i="4"/>
  <c r="U158" i="4"/>
  <c r="V158" i="4"/>
  <c r="P159" i="4"/>
  <c r="Q159" i="4"/>
  <c r="R159" i="4"/>
  <c r="S159" i="4"/>
  <c r="T159" i="4"/>
  <c r="U159" i="4"/>
  <c r="V159" i="4"/>
  <c r="P160" i="4"/>
  <c r="Q160" i="4"/>
  <c r="R160" i="4"/>
  <c r="S160" i="4"/>
  <c r="T160" i="4"/>
  <c r="U160" i="4"/>
  <c r="V160" i="4"/>
  <c r="P161" i="4"/>
  <c r="Q161" i="4"/>
  <c r="R161" i="4"/>
  <c r="S161" i="4"/>
  <c r="T161" i="4"/>
  <c r="U161" i="4"/>
  <c r="V161" i="4"/>
  <c r="P162" i="4"/>
  <c r="Q162" i="4"/>
  <c r="R162" i="4"/>
  <c r="S162" i="4"/>
  <c r="T162" i="4"/>
  <c r="U162" i="4"/>
  <c r="V162" i="4"/>
  <c r="P163" i="4"/>
  <c r="Q163" i="4"/>
  <c r="R163" i="4"/>
  <c r="S163" i="4"/>
  <c r="T163" i="4"/>
  <c r="U163" i="4"/>
  <c r="V163" i="4"/>
  <c r="P164" i="4"/>
  <c r="Q164" i="4"/>
  <c r="R164" i="4"/>
  <c r="S164" i="4"/>
  <c r="T164" i="4"/>
  <c r="U164" i="4"/>
  <c r="V164" i="4"/>
  <c r="P165" i="4"/>
  <c r="Q165" i="4"/>
  <c r="R165" i="4"/>
  <c r="S165" i="4"/>
  <c r="T165" i="4"/>
  <c r="U165" i="4"/>
  <c r="V165" i="4"/>
  <c r="P166" i="4"/>
  <c r="Q166" i="4"/>
  <c r="R166" i="4"/>
  <c r="S166" i="4"/>
  <c r="T166" i="4"/>
  <c r="U166" i="4"/>
  <c r="V166" i="4"/>
  <c r="P167" i="4"/>
  <c r="Q167" i="4"/>
  <c r="R167" i="4"/>
  <c r="S167" i="4"/>
  <c r="T167" i="4"/>
  <c r="U167" i="4"/>
  <c r="V167" i="4"/>
  <c r="P168" i="4"/>
  <c r="Q168" i="4"/>
  <c r="R168" i="4"/>
  <c r="S168" i="4"/>
  <c r="T168" i="4"/>
  <c r="U168" i="4"/>
  <c r="V168" i="4"/>
  <c r="P169" i="4"/>
  <c r="Q169" i="4"/>
  <c r="R169" i="4"/>
  <c r="S169" i="4"/>
  <c r="T169" i="4"/>
  <c r="U169" i="4"/>
  <c r="V169" i="4"/>
  <c r="P170" i="4"/>
  <c r="Q170" i="4"/>
  <c r="R170" i="4"/>
  <c r="S170" i="4"/>
  <c r="T170" i="4"/>
  <c r="U170" i="4"/>
  <c r="V170" i="4"/>
  <c r="P171" i="4"/>
  <c r="Q171" i="4"/>
  <c r="R171" i="4"/>
  <c r="S171" i="4"/>
  <c r="T171" i="4"/>
  <c r="U171" i="4"/>
  <c r="V171" i="4"/>
  <c r="P172" i="4"/>
  <c r="Q172" i="4"/>
  <c r="R172" i="4"/>
  <c r="S172" i="4"/>
  <c r="T172" i="4"/>
  <c r="U172" i="4"/>
  <c r="V172" i="4"/>
  <c r="P173" i="4"/>
  <c r="Q173" i="4"/>
  <c r="R173" i="4"/>
  <c r="S173" i="4"/>
  <c r="T173" i="4"/>
  <c r="U173" i="4"/>
  <c r="V173" i="4"/>
  <c r="P174" i="4"/>
  <c r="Q174" i="4"/>
  <c r="R174" i="4"/>
  <c r="S174" i="4"/>
  <c r="T174" i="4"/>
  <c r="U174" i="4"/>
  <c r="V174" i="4"/>
  <c r="P175" i="4"/>
  <c r="Q175" i="4"/>
  <c r="R175" i="4"/>
  <c r="S175" i="4"/>
  <c r="T175" i="4"/>
  <c r="U175" i="4"/>
  <c r="V175" i="4"/>
  <c r="P176" i="4"/>
  <c r="Q176" i="4"/>
  <c r="R176" i="4"/>
  <c r="S176" i="4"/>
  <c r="T176" i="4"/>
  <c r="U176" i="4"/>
  <c r="V176" i="4"/>
  <c r="P177" i="4"/>
  <c r="Q177" i="4"/>
  <c r="R177" i="4"/>
  <c r="S177" i="4"/>
  <c r="T177" i="4"/>
  <c r="U177" i="4"/>
  <c r="V177" i="4"/>
  <c r="P178" i="4"/>
  <c r="Q178" i="4"/>
  <c r="R178" i="4"/>
  <c r="S178" i="4"/>
  <c r="T178" i="4"/>
  <c r="U178" i="4"/>
  <c r="V178" i="4"/>
  <c r="P179" i="4"/>
  <c r="Q179" i="4"/>
  <c r="R179" i="4"/>
  <c r="S179" i="4"/>
  <c r="T179" i="4"/>
  <c r="U179" i="4"/>
  <c r="V179" i="4"/>
  <c r="P180" i="4"/>
  <c r="Q180" i="4"/>
  <c r="R180" i="4"/>
  <c r="S180" i="4"/>
  <c r="T180" i="4"/>
  <c r="U180" i="4"/>
  <c r="V180" i="4"/>
  <c r="P181" i="4"/>
  <c r="Q181" i="4"/>
  <c r="R181" i="4"/>
  <c r="S181" i="4"/>
  <c r="T181" i="4"/>
  <c r="U181" i="4"/>
  <c r="V181" i="4"/>
  <c r="P182" i="4"/>
  <c r="Q182" i="4"/>
  <c r="R182" i="4"/>
  <c r="S182" i="4"/>
  <c r="T182" i="4"/>
  <c r="U182" i="4"/>
  <c r="V182" i="4"/>
  <c r="P183" i="4"/>
  <c r="Q183" i="4"/>
  <c r="R183" i="4"/>
  <c r="S183" i="4"/>
  <c r="T183" i="4"/>
  <c r="U183" i="4"/>
  <c r="V183" i="4"/>
  <c r="P184" i="4"/>
  <c r="Q184" i="4"/>
  <c r="R184" i="4"/>
  <c r="S184" i="4"/>
  <c r="T184" i="4"/>
  <c r="U184" i="4"/>
  <c r="V184" i="4"/>
  <c r="P185" i="4"/>
  <c r="Q185" i="4"/>
  <c r="R185" i="4"/>
  <c r="S185" i="4"/>
  <c r="T185" i="4"/>
  <c r="U185" i="4"/>
  <c r="V185" i="4"/>
  <c r="P186" i="4"/>
  <c r="Q186" i="4"/>
  <c r="R186" i="4"/>
  <c r="S186" i="4"/>
  <c r="T186" i="4"/>
  <c r="U186" i="4"/>
  <c r="V186" i="4"/>
  <c r="P187" i="4"/>
  <c r="Q187" i="4"/>
  <c r="R187" i="4"/>
  <c r="S187" i="4"/>
  <c r="T187" i="4"/>
  <c r="U187" i="4"/>
  <c r="V187" i="4"/>
  <c r="P188" i="4"/>
  <c r="Q188" i="4"/>
  <c r="R188" i="4"/>
  <c r="S188" i="4"/>
  <c r="T188" i="4"/>
  <c r="U188" i="4"/>
  <c r="V188" i="4"/>
  <c r="P189" i="4"/>
  <c r="Q189" i="4"/>
  <c r="R189" i="4"/>
  <c r="S189" i="4"/>
  <c r="T189" i="4"/>
  <c r="U189" i="4"/>
  <c r="V189" i="4"/>
  <c r="P190" i="4"/>
  <c r="Q190" i="4"/>
  <c r="R190" i="4"/>
  <c r="S190" i="4"/>
  <c r="T190" i="4"/>
  <c r="U190" i="4"/>
  <c r="V190" i="4"/>
  <c r="P191" i="4"/>
  <c r="Q191" i="4"/>
  <c r="R191" i="4"/>
  <c r="S191" i="4"/>
  <c r="T191" i="4"/>
  <c r="U191" i="4"/>
  <c r="V191" i="4"/>
  <c r="P192" i="4"/>
  <c r="Q192" i="4"/>
  <c r="R192" i="4"/>
  <c r="S192" i="4"/>
  <c r="T192" i="4"/>
  <c r="U192" i="4"/>
  <c r="V192" i="4"/>
  <c r="P193" i="4"/>
  <c r="Q193" i="4"/>
  <c r="R193" i="4"/>
  <c r="S193" i="4"/>
  <c r="T193" i="4"/>
  <c r="U193" i="4"/>
  <c r="V193" i="4"/>
  <c r="P194" i="4"/>
  <c r="Q194" i="4"/>
  <c r="R194" i="4"/>
  <c r="S194" i="4"/>
  <c r="T194" i="4"/>
  <c r="U194" i="4"/>
  <c r="V194" i="4"/>
  <c r="P195" i="4"/>
  <c r="Q195" i="4"/>
  <c r="R195" i="4"/>
  <c r="S195" i="4"/>
  <c r="T195" i="4"/>
  <c r="U195" i="4"/>
  <c r="V195" i="4"/>
  <c r="P196" i="4"/>
  <c r="Q196" i="4"/>
  <c r="R196" i="4"/>
  <c r="S196" i="4"/>
  <c r="T196" i="4"/>
  <c r="U196" i="4"/>
  <c r="V196" i="4"/>
  <c r="P197" i="4"/>
  <c r="Q197" i="4"/>
  <c r="R197" i="4"/>
  <c r="S197" i="4"/>
  <c r="T197" i="4"/>
  <c r="U197" i="4"/>
  <c r="V197" i="4"/>
  <c r="P198" i="4"/>
  <c r="Q198" i="4"/>
  <c r="R198" i="4"/>
  <c r="S198" i="4"/>
  <c r="T198" i="4"/>
  <c r="U198" i="4"/>
  <c r="V198" i="4"/>
  <c r="P199" i="4"/>
  <c r="Q199" i="4"/>
  <c r="R199" i="4"/>
  <c r="S199" i="4"/>
  <c r="T199" i="4"/>
  <c r="U199" i="4"/>
  <c r="V199" i="4"/>
  <c r="P200" i="4"/>
  <c r="Q200" i="4"/>
  <c r="R200" i="4"/>
  <c r="S200" i="4"/>
  <c r="T200" i="4"/>
  <c r="U200" i="4"/>
  <c r="V200" i="4"/>
  <c r="P201" i="4"/>
  <c r="Q201" i="4"/>
  <c r="R201" i="4"/>
  <c r="S201" i="4"/>
  <c r="T201" i="4"/>
  <c r="U201" i="4"/>
  <c r="V201" i="4"/>
  <c r="P202" i="4"/>
  <c r="Q202" i="4"/>
  <c r="R202" i="4"/>
  <c r="S202" i="4"/>
  <c r="T202" i="4"/>
  <c r="U202" i="4"/>
  <c r="V202" i="4"/>
  <c r="P203" i="4"/>
  <c r="Q203" i="4"/>
  <c r="R203" i="4"/>
  <c r="S203" i="4"/>
  <c r="T203" i="4"/>
  <c r="U203" i="4"/>
  <c r="V203" i="4"/>
  <c r="P204" i="4"/>
  <c r="Q204" i="4"/>
  <c r="R204" i="4"/>
  <c r="S204" i="4"/>
  <c r="T204" i="4"/>
  <c r="U204" i="4"/>
  <c r="V204" i="4"/>
  <c r="P205" i="4"/>
  <c r="Q205" i="4"/>
  <c r="R205" i="4"/>
  <c r="S205" i="4"/>
  <c r="T205" i="4"/>
  <c r="U205" i="4"/>
  <c r="V205" i="4"/>
  <c r="P206" i="4"/>
  <c r="Q206" i="4"/>
  <c r="R206" i="4"/>
  <c r="S206" i="4"/>
  <c r="T206" i="4"/>
  <c r="U206" i="4"/>
  <c r="V206" i="4"/>
  <c r="P207" i="4"/>
  <c r="Q207" i="4"/>
  <c r="R207" i="4"/>
  <c r="S207" i="4"/>
  <c r="T207" i="4"/>
  <c r="U207" i="4"/>
  <c r="V207" i="4"/>
  <c r="P208" i="4"/>
  <c r="Q208" i="4"/>
  <c r="R208" i="4"/>
  <c r="S208" i="4"/>
  <c r="T208" i="4"/>
  <c r="U208" i="4"/>
  <c r="V208" i="4"/>
  <c r="P209" i="4"/>
  <c r="Q209" i="4"/>
  <c r="R209" i="4"/>
  <c r="S209" i="4"/>
  <c r="T209" i="4"/>
  <c r="U209" i="4"/>
  <c r="V209" i="4"/>
  <c r="P210" i="4"/>
  <c r="Q210" i="4"/>
  <c r="R210" i="4"/>
  <c r="S210" i="4"/>
  <c r="T210" i="4"/>
  <c r="U210" i="4"/>
  <c r="V210" i="4"/>
  <c r="P211" i="4"/>
  <c r="Q211" i="4"/>
  <c r="R211" i="4"/>
  <c r="S211" i="4"/>
  <c r="T211" i="4"/>
  <c r="U211" i="4"/>
  <c r="V211" i="4"/>
  <c r="P212" i="4"/>
  <c r="Q212" i="4"/>
  <c r="R212" i="4"/>
  <c r="S212" i="4"/>
  <c r="T212" i="4"/>
  <c r="U212" i="4"/>
  <c r="V212" i="4"/>
  <c r="P213" i="4"/>
  <c r="Q213" i="4"/>
  <c r="R213" i="4"/>
  <c r="S213" i="4"/>
  <c r="T213" i="4"/>
  <c r="U213" i="4"/>
  <c r="V213" i="4"/>
  <c r="P214" i="4"/>
  <c r="Q214" i="4"/>
  <c r="R214" i="4"/>
  <c r="S214" i="4"/>
  <c r="T214" i="4"/>
  <c r="U214" i="4"/>
  <c r="V214" i="4"/>
  <c r="P215" i="4"/>
  <c r="Q215" i="4"/>
  <c r="R215" i="4"/>
  <c r="S215" i="4"/>
  <c r="T215" i="4"/>
  <c r="U215" i="4"/>
  <c r="V215" i="4"/>
  <c r="P216" i="4"/>
  <c r="Q216" i="4"/>
  <c r="R216" i="4"/>
  <c r="S216" i="4"/>
  <c r="T216" i="4"/>
  <c r="U216" i="4"/>
  <c r="V216" i="4"/>
  <c r="P217" i="4"/>
  <c r="Q217" i="4"/>
  <c r="R217" i="4"/>
  <c r="S217" i="4"/>
  <c r="T217" i="4"/>
  <c r="U217" i="4"/>
  <c r="V217" i="4"/>
  <c r="P218" i="4"/>
  <c r="Q218" i="4"/>
  <c r="R218" i="4"/>
  <c r="S218" i="4"/>
  <c r="T218" i="4"/>
  <c r="U218" i="4"/>
  <c r="V218" i="4"/>
  <c r="P219" i="4"/>
  <c r="Q219" i="4"/>
  <c r="R219" i="4"/>
  <c r="S219" i="4"/>
  <c r="T219" i="4"/>
  <c r="U219" i="4"/>
  <c r="V219" i="4"/>
  <c r="P220" i="4"/>
  <c r="Q220" i="4"/>
  <c r="R220" i="4"/>
  <c r="S220" i="4"/>
  <c r="T220" i="4"/>
  <c r="U220" i="4"/>
  <c r="V220" i="4"/>
  <c r="P221" i="4"/>
  <c r="Q221" i="4"/>
  <c r="R221" i="4"/>
  <c r="S221" i="4"/>
  <c r="T221" i="4"/>
  <c r="U221" i="4"/>
  <c r="V221" i="4"/>
  <c r="P222" i="4"/>
  <c r="Q222" i="4"/>
  <c r="R222" i="4"/>
  <c r="S222" i="4"/>
  <c r="T222" i="4"/>
  <c r="U222" i="4"/>
  <c r="V222" i="4"/>
  <c r="P223" i="4"/>
  <c r="Q223" i="4"/>
  <c r="R223" i="4"/>
  <c r="S223" i="4"/>
  <c r="T223" i="4"/>
  <c r="U223" i="4"/>
  <c r="V223" i="4"/>
  <c r="P224" i="4"/>
  <c r="Q224" i="4"/>
  <c r="R224" i="4"/>
  <c r="S224" i="4"/>
  <c r="T224" i="4"/>
  <c r="U224" i="4"/>
  <c r="V224" i="4"/>
  <c r="P225" i="4"/>
  <c r="Q225" i="4"/>
  <c r="R225" i="4"/>
  <c r="S225" i="4"/>
  <c r="T225" i="4"/>
  <c r="U225" i="4"/>
  <c r="V225" i="4"/>
  <c r="P226" i="4"/>
  <c r="Q226" i="4"/>
  <c r="R226" i="4"/>
  <c r="S226" i="4"/>
  <c r="T226" i="4"/>
  <c r="U226" i="4"/>
  <c r="V226" i="4"/>
  <c r="P227" i="4"/>
  <c r="Q227" i="4"/>
  <c r="R227" i="4"/>
  <c r="S227" i="4"/>
  <c r="T227" i="4"/>
  <c r="U227" i="4"/>
  <c r="V227" i="4"/>
  <c r="P228" i="4"/>
  <c r="Q228" i="4"/>
  <c r="R228" i="4"/>
  <c r="S228" i="4"/>
  <c r="T228" i="4"/>
  <c r="U228" i="4"/>
  <c r="V228" i="4"/>
  <c r="P229" i="4"/>
  <c r="Q229" i="4"/>
  <c r="R229" i="4"/>
  <c r="S229" i="4"/>
  <c r="T229" i="4"/>
  <c r="U229" i="4"/>
  <c r="V229" i="4"/>
  <c r="P230" i="4"/>
  <c r="Q230" i="4"/>
  <c r="R230" i="4"/>
  <c r="S230" i="4"/>
  <c r="T230" i="4"/>
  <c r="U230" i="4"/>
  <c r="V230" i="4"/>
  <c r="P231" i="4"/>
  <c r="Q231" i="4"/>
  <c r="R231" i="4"/>
  <c r="S231" i="4"/>
  <c r="T231" i="4"/>
  <c r="U231" i="4"/>
  <c r="V231" i="4"/>
  <c r="P232" i="4"/>
  <c r="Q232" i="4"/>
  <c r="R232" i="4"/>
  <c r="S232" i="4"/>
  <c r="T232" i="4"/>
  <c r="U232" i="4"/>
  <c r="V232" i="4"/>
  <c r="P233" i="4"/>
  <c r="Q233" i="4"/>
  <c r="R233" i="4"/>
  <c r="S233" i="4"/>
  <c r="T233" i="4"/>
  <c r="U233" i="4"/>
  <c r="V233" i="4"/>
  <c r="P234" i="4"/>
  <c r="Q234" i="4"/>
  <c r="R234" i="4"/>
  <c r="S234" i="4"/>
  <c r="T234" i="4"/>
  <c r="U234" i="4"/>
  <c r="V234" i="4"/>
  <c r="P235" i="4"/>
  <c r="Q235" i="4"/>
  <c r="R235" i="4"/>
  <c r="S235" i="4"/>
  <c r="T235" i="4"/>
  <c r="U235" i="4"/>
  <c r="V235" i="4"/>
  <c r="P236" i="4"/>
  <c r="Q236" i="4"/>
  <c r="R236" i="4"/>
  <c r="S236" i="4"/>
  <c r="T236" i="4"/>
  <c r="U236" i="4"/>
  <c r="V236" i="4"/>
  <c r="P237" i="4"/>
  <c r="Q237" i="4"/>
  <c r="R237" i="4"/>
  <c r="S237" i="4"/>
  <c r="T237" i="4"/>
  <c r="U237" i="4"/>
  <c r="V237" i="4"/>
  <c r="P238" i="4"/>
  <c r="Q238" i="4"/>
  <c r="R238" i="4"/>
  <c r="S238" i="4"/>
  <c r="T238" i="4"/>
  <c r="U238" i="4"/>
  <c r="V238" i="4"/>
  <c r="P239" i="4"/>
  <c r="Q239" i="4"/>
  <c r="R239" i="4"/>
  <c r="S239" i="4"/>
  <c r="T239" i="4"/>
  <c r="U239" i="4"/>
  <c r="V239" i="4"/>
  <c r="P240" i="4"/>
  <c r="Q240" i="4"/>
  <c r="R240" i="4"/>
  <c r="S240" i="4"/>
  <c r="T240" i="4"/>
  <c r="U240" i="4"/>
  <c r="V240" i="4"/>
  <c r="P241" i="4"/>
  <c r="Q241" i="4"/>
  <c r="R241" i="4"/>
  <c r="S241" i="4"/>
  <c r="T241" i="4"/>
  <c r="U241" i="4"/>
  <c r="V241" i="4"/>
  <c r="P242" i="4"/>
  <c r="Q242" i="4"/>
  <c r="R242" i="4"/>
  <c r="S242" i="4"/>
  <c r="T242" i="4"/>
  <c r="U242" i="4"/>
  <c r="V242" i="4"/>
  <c r="P243" i="4"/>
  <c r="Q243" i="4"/>
  <c r="R243" i="4"/>
  <c r="S243" i="4"/>
  <c r="T243" i="4"/>
  <c r="U243" i="4"/>
  <c r="V243" i="4"/>
  <c r="P244" i="4"/>
  <c r="Q244" i="4"/>
  <c r="R244" i="4"/>
  <c r="S244" i="4"/>
  <c r="T244" i="4"/>
  <c r="U244" i="4"/>
  <c r="V244" i="4"/>
  <c r="P245" i="4"/>
  <c r="Q245" i="4"/>
  <c r="R245" i="4"/>
  <c r="S245" i="4"/>
  <c r="T245" i="4"/>
  <c r="U245" i="4"/>
  <c r="V245" i="4"/>
  <c r="P246" i="4"/>
  <c r="Q246" i="4"/>
  <c r="R246" i="4"/>
  <c r="S246" i="4"/>
  <c r="T246" i="4"/>
  <c r="U246" i="4"/>
  <c r="V246" i="4"/>
  <c r="P247" i="4"/>
  <c r="Q247" i="4"/>
  <c r="R247" i="4"/>
  <c r="S247" i="4"/>
  <c r="T247" i="4"/>
  <c r="U247" i="4"/>
  <c r="V247" i="4"/>
  <c r="P248" i="4"/>
  <c r="Q248" i="4"/>
  <c r="R248" i="4"/>
  <c r="S248" i="4"/>
  <c r="T248" i="4"/>
  <c r="U248" i="4"/>
  <c r="V248" i="4"/>
  <c r="P249" i="4"/>
  <c r="Q249" i="4"/>
  <c r="R249" i="4"/>
  <c r="S249" i="4"/>
  <c r="T249" i="4"/>
  <c r="U249" i="4"/>
  <c r="V249" i="4"/>
  <c r="P250" i="4"/>
  <c r="Q250" i="4"/>
  <c r="R250" i="4"/>
  <c r="S250" i="4"/>
  <c r="T250" i="4"/>
  <c r="U250" i="4"/>
  <c r="V250" i="4"/>
  <c r="P251" i="4"/>
  <c r="Q251" i="4"/>
  <c r="R251" i="4"/>
  <c r="S251" i="4"/>
  <c r="T251" i="4"/>
  <c r="U251" i="4"/>
  <c r="V251" i="4"/>
  <c r="P252" i="4"/>
  <c r="Q252" i="4"/>
  <c r="R252" i="4"/>
  <c r="S252" i="4"/>
  <c r="T252" i="4"/>
  <c r="U252" i="4"/>
  <c r="V252" i="4"/>
  <c r="P253" i="4"/>
  <c r="Q253" i="4"/>
  <c r="R253" i="4"/>
  <c r="S253" i="4"/>
  <c r="T253" i="4"/>
  <c r="U253" i="4"/>
  <c r="V253" i="4"/>
  <c r="P254" i="4"/>
  <c r="Q254" i="4"/>
  <c r="R254" i="4"/>
  <c r="S254" i="4"/>
  <c r="T254" i="4"/>
  <c r="U254" i="4"/>
  <c r="V254" i="4"/>
  <c r="P255" i="4"/>
  <c r="Q255" i="4"/>
  <c r="R255" i="4"/>
  <c r="S255" i="4"/>
  <c r="T255" i="4"/>
  <c r="U255" i="4"/>
  <c r="V255" i="4"/>
  <c r="P256" i="4"/>
  <c r="Q256" i="4"/>
  <c r="R256" i="4"/>
  <c r="S256" i="4"/>
  <c r="T256" i="4"/>
  <c r="U256" i="4"/>
  <c r="V256" i="4"/>
  <c r="P257" i="4"/>
  <c r="Q257" i="4"/>
  <c r="R257" i="4"/>
  <c r="S257" i="4"/>
  <c r="T257" i="4"/>
  <c r="U257" i="4"/>
  <c r="V257" i="4"/>
  <c r="P258" i="4"/>
  <c r="Q258" i="4"/>
  <c r="R258" i="4"/>
  <c r="S258" i="4"/>
  <c r="T258" i="4"/>
  <c r="U258" i="4"/>
  <c r="V258" i="4"/>
  <c r="P259" i="4"/>
  <c r="Q259" i="4"/>
  <c r="R259" i="4"/>
  <c r="S259" i="4"/>
  <c r="T259" i="4"/>
  <c r="U259" i="4"/>
  <c r="V259" i="4"/>
  <c r="P260" i="4"/>
  <c r="Q260" i="4"/>
  <c r="R260" i="4"/>
  <c r="S260" i="4"/>
  <c r="T260" i="4"/>
  <c r="U260" i="4"/>
  <c r="V260" i="4"/>
  <c r="P261" i="4"/>
  <c r="Q261" i="4"/>
  <c r="R261" i="4"/>
  <c r="S261" i="4"/>
  <c r="T261" i="4"/>
  <c r="U261" i="4"/>
  <c r="V261" i="4"/>
  <c r="P262" i="4"/>
  <c r="Q262" i="4"/>
  <c r="R262" i="4"/>
  <c r="S262" i="4"/>
  <c r="T262" i="4"/>
  <c r="U262" i="4"/>
  <c r="V262" i="4"/>
  <c r="P263" i="4"/>
  <c r="Q263" i="4"/>
  <c r="R263" i="4"/>
  <c r="S263" i="4"/>
  <c r="T263" i="4"/>
  <c r="U263" i="4"/>
  <c r="V263" i="4"/>
  <c r="P264" i="4"/>
  <c r="Q264" i="4"/>
  <c r="R264" i="4"/>
  <c r="S264" i="4"/>
  <c r="T264" i="4"/>
  <c r="U264" i="4"/>
  <c r="V264" i="4"/>
  <c r="P265" i="4"/>
  <c r="Q265" i="4"/>
  <c r="R265" i="4"/>
  <c r="S265" i="4"/>
  <c r="T265" i="4"/>
  <c r="U265" i="4"/>
  <c r="V265" i="4"/>
  <c r="P266" i="4"/>
  <c r="Q266" i="4"/>
  <c r="R266" i="4"/>
  <c r="S266" i="4"/>
  <c r="T266" i="4"/>
  <c r="U266" i="4"/>
  <c r="V266" i="4"/>
  <c r="P267" i="4"/>
  <c r="Q267" i="4"/>
  <c r="R267" i="4"/>
  <c r="S267" i="4"/>
  <c r="T267" i="4"/>
  <c r="U267" i="4"/>
  <c r="V267" i="4"/>
  <c r="P268" i="4"/>
  <c r="Q268" i="4"/>
  <c r="R268" i="4"/>
  <c r="S268" i="4"/>
  <c r="T268" i="4"/>
  <c r="U268" i="4"/>
  <c r="V268" i="4"/>
  <c r="P269" i="4"/>
  <c r="Q269" i="4"/>
  <c r="R269" i="4"/>
  <c r="S269" i="4"/>
  <c r="T269" i="4"/>
  <c r="U269" i="4"/>
  <c r="V269" i="4"/>
  <c r="P270" i="4"/>
  <c r="Q270" i="4"/>
  <c r="R270" i="4"/>
  <c r="S270" i="4"/>
  <c r="T270" i="4"/>
  <c r="U270" i="4"/>
  <c r="V270" i="4"/>
  <c r="P271" i="4"/>
  <c r="Q271" i="4"/>
  <c r="R271" i="4"/>
  <c r="S271" i="4"/>
  <c r="T271" i="4"/>
  <c r="U271" i="4"/>
  <c r="V271" i="4"/>
  <c r="P272" i="4"/>
  <c r="Q272" i="4"/>
  <c r="R272" i="4"/>
  <c r="S272" i="4"/>
  <c r="T272" i="4"/>
  <c r="U272" i="4"/>
  <c r="V272" i="4"/>
  <c r="P273" i="4"/>
  <c r="Q273" i="4"/>
  <c r="R273" i="4"/>
  <c r="S273" i="4"/>
  <c r="T273" i="4"/>
  <c r="U273" i="4"/>
  <c r="V273" i="4"/>
  <c r="P274" i="4"/>
  <c r="Q274" i="4"/>
  <c r="R274" i="4"/>
  <c r="S274" i="4"/>
  <c r="T274" i="4"/>
  <c r="U274" i="4"/>
  <c r="V274" i="4"/>
  <c r="P275" i="4"/>
  <c r="Q275" i="4"/>
  <c r="R275" i="4"/>
  <c r="S275" i="4"/>
  <c r="T275" i="4"/>
  <c r="U275" i="4"/>
  <c r="V275" i="4"/>
  <c r="P276" i="4"/>
  <c r="Q276" i="4"/>
  <c r="R276" i="4"/>
  <c r="S276" i="4"/>
  <c r="T276" i="4"/>
  <c r="U276" i="4"/>
  <c r="V276" i="4"/>
  <c r="P277" i="4"/>
  <c r="Q277" i="4"/>
  <c r="R277" i="4"/>
  <c r="S277" i="4"/>
  <c r="T277" i="4"/>
  <c r="U277" i="4"/>
  <c r="V277" i="4"/>
  <c r="P278" i="4"/>
  <c r="Q278" i="4"/>
  <c r="R278" i="4"/>
  <c r="S278" i="4"/>
  <c r="T278" i="4"/>
  <c r="U278" i="4"/>
  <c r="V278" i="4"/>
  <c r="P279" i="4"/>
  <c r="Q279" i="4"/>
  <c r="R279" i="4"/>
  <c r="S279" i="4"/>
  <c r="T279" i="4"/>
  <c r="U279" i="4"/>
  <c r="V279" i="4"/>
  <c r="P280" i="4"/>
  <c r="Q280" i="4"/>
  <c r="R280" i="4"/>
  <c r="S280" i="4"/>
  <c r="T280" i="4"/>
  <c r="U280" i="4"/>
  <c r="V280" i="4"/>
  <c r="P281" i="4"/>
  <c r="Q281" i="4"/>
  <c r="R281" i="4"/>
  <c r="S281" i="4"/>
  <c r="T281" i="4"/>
  <c r="U281" i="4"/>
  <c r="V281" i="4"/>
  <c r="P282" i="4"/>
  <c r="Q282" i="4"/>
  <c r="R282" i="4"/>
  <c r="S282" i="4"/>
  <c r="T282" i="4"/>
  <c r="U282" i="4"/>
  <c r="V282" i="4"/>
  <c r="P283" i="4"/>
  <c r="Q283" i="4"/>
  <c r="R283" i="4"/>
  <c r="S283" i="4"/>
  <c r="T283" i="4"/>
  <c r="U283" i="4"/>
  <c r="V283" i="4"/>
  <c r="P284" i="4"/>
  <c r="Q284" i="4"/>
  <c r="R284" i="4"/>
  <c r="S284" i="4"/>
  <c r="T284" i="4"/>
  <c r="U284" i="4"/>
  <c r="V284" i="4"/>
  <c r="P285" i="4"/>
  <c r="Q285" i="4"/>
  <c r="R285" i="4"/>
  <c r="S285" i="4"/>
  <c r="T285" i="4"/>
  <c r="U285" i="4"/>
  <c r="V285" i="4"/>
  <c r="P286" i="4"/>
  <c r="Q286" i="4"/>
  <c r="R286" i="4"/>
  <c r="S286" i="4"/>
  <c r="T286" i="4"/>
  <c r="U286" i="4"/>
  <c r="V286" i="4"/>
  <c r="P287" i="4"/>
  <c r="Q287" i="4"/>
  <c r="R287" i="4"/>
  <c r="S287" i="4"/>
  <c r="T287" i="4"/>
  <c r="U287" i="4"/>
  <c r="V287" i="4"/>
  <c r="P288" i="4"/>
  <c r="Q288" i="4"/>
  <c r="R288" i="4"/>
  <c r="S288" i="4"/>
  <c r="T288" i="4"/>
  <c r="U288" i="4"/>
  <c r="V288" i="4"/>
  <c r="P289" i="4"/>
  <c r="Q289" i="4"/>
  <c r="R289" i="4"/>
  <c r="S289" i="4"/>
  <c r="T289" i="4"/>
  <c r="U289" i="4"/>
  <c r="V289" i="4"/>
  <c r="P290" i="4"/>
  <c r="Q290" i="4"/>
  <c r="R290" i="4"/>
  <c r="S290" i="4"/>
  <c r="T290" i="4"/>
  <c r="U290" i="4"/>
  <c r="V290" i="4"/>
  <c r="P291" i="4"/>
  <c r="Q291" i="4"/>
  <c r="R291" i="4"/>
  <c r="S291" i="4"/>
  <c r="T291" i="4"/>
  <c r="U291" i="4"/>
  <c r="V291" i="4"/>
  <c r="P292" i="4"/>
  <c r="Q292" i="4"/>
  <c r="R292" i="4"/>
  <c r="S292" i="4"/>
  <c r="T292" i="4"/>
  <c r="U292" i="4"/>
  <c r="V292" i="4"/>
  <c r="P293" i="4"/>
  <c r="Q293" i="4"/>
  <c r="R293" i="4"/>
  <c r="S293" i="4"/>
  <c r="T293" i="4"/>
  <c r="U293" i="4"/>
  <c r="V293" i="4"/>
  <c r="P294" i="4"/>
  <c r="Q294" i="4"/>
  <c r="R294" i="4"/>
  <c r="S294" i="4"/>
  <c r="T294" i="4"/>
  <c r="U294" i="4"/>
  <c r="V294" i="4"/>
  <c r="P295" i="4"/>
  <c r="Q295" i="4"/>
  <c r="R295" i="4"/>
  <c r="S295" i="4"/>
  <c r="T295" i="4"/>
  <c r="U295" i="4"/>
  <c r="V295" i="4"/>
  <c r="P296" i="4"/>
  <c r="Q296" i="4"/>
  <c r="R296" i="4"/>
  <c r="S296" i="4"/>
  <c r="T296" i="4"/>
  <c r="U296" i="4"/>
  <c r="V296" i="4"/>
  <c r="P297" i="4"/>
  <c r="Q297" i="4"/>
  <c r="R297" i="4"/>
  <c r="S297" i="4"/>
  <c r="T297" i="4"/>
  <c r="U297" i="4"/>
  <c r="V297" i="4"/>
  <c r="P298" i="4"/>
  <c r="Q298" i="4"/>
  <c r="R298" i="4"/>
  <c r="S298" i="4"/>
  <c r="T298" i="4"/>
  <c r="U298" i="4"/>
  <c r="V298" i="4"/>
  <c r="P299" i="4"/>
  <c r="Q299" i="4"/>
  <c r="R299" i="4"/>
  <c r="S299" i="4"/>
  <c r="T299" i="4"/>
  <c r="U299" i="4"/>
  <c r="V299" i="4"/>
  <c r="P300" i="4"/>
  <c r="Q300" i="4"/>
  <c r="R300" i="4"/>
  <c r="S300" i="4"/>
  <c r="T300" i="4"/>
  <c r="U300" i="4"/>
  <c r="V300" i="4"/>
  <c r="P301" i="4"/>
  <c r="Q301" i="4"/>
  <c r="R301" i="4"/>
  <c r="S301" i="4"/>
  <c r="T301" i="4"/>
  <c r="U301" i="4"/>
  <c r="V301" i="4"/>
  <c r="P302" i="4"/>
  <c r="Q302" i="4"/>
  <c r="R302" i="4"/>
  <c r="S302" i="4"/>
  <c r="T302" i="4"/>
  <c r="U302" i="4"/>
  <c r="V302" i="4"/>
  <c r="P303" i="4"/>
  <c r="Q303" i="4"/>
  <c r="R303" i="4"/>
  <c r="S303" i="4"/>
  <c r="T303" i="4"/>
  <c r="U303" i="4"/>
  <c r="V303" i="4"/>
  <c r="P304" i="4"/>
  <c r="Q304" i="4"/>
  <c r="R304" i="4"/>
  <c r="S304" i="4"/>
  <c r="T304" i="4"/>
  <c r="U304" i="4"/>
  <c r="V304" i="4"/>
  <c r="P305" i="4"/>
  <c r="Q305" i="4"/>
  <c r="R305" i="4"/>
  <c r="S305" i="4"/>
  <c r="T305" i="4"/>
  <c r="U305" i="4"/>
  <c r="V305" i="4"/>
  <c r="P306" i="4"/>
  <c r="Q306" i="4"/>
  <c r="R306" i="4"/>
  <c r="S306" i="4"/>
  <c r="T306" i="4"/>
  <c r="U306" i="4"/>
  <c r="V306" i="4"/>
  <c r="P307" i="4"/>
  <c r="Q307" i="4"/>
  <c r="R307" i="4"/>
  <c r="S307" i="4"/>
  <c r="T307" i="4"/>
  <c r="U307" i="4"/>
  <c r="V307" i="4"/>
  <c r="P308" i="4"/>
  <c r="Q308" i="4"/>
  <c r="R308" i="4"/>
  <c r="S308" i="4"/>
  <c r="T308" i="4"/>
  <c r="U308" i="4"/>
  <c r="V308" i="4"/>
  <c r="P309" i="4"/>
  <c r="Q309" i="4"/>
  <c r="R309" i="4"/>
  <c r="S309" i="4"/>
  <c r="T309" i="4"/>
  <c r="U309" i="4"/>
  <c r="V309" i="4"/>
  <c r="P310" i="4"/>
  <c r="Q310" i="4"/>
  <c r="R310" i="4"/>
  <c r="S310" i="4"/>
  <c r="T310" i="4"/>
  <c r="U310" i="4"/>
  <c r="V310" i="4"/>
  <c r="P311" i="4"/>
  <c r="Q311" i="4"/>
  <c r="R311" i="4"/>
  <c r="S311" i="4"/>
  <c r="T311" i="4"/>
  <c r="U311" i="4"/>
  <c r="V311" i="4"/>
  <c r="P312" i="4"/>
  <c r="Q312" i="4"/>
  <c r="R312" i="4"/>
  <c r="S312" i="4"/>
  <c r="T312" i="4"/>
  <c r="U312" i="4"/>
  <c r="V312" i="4"/>
  <c r="P313" i="4"/>
  <c r="Q313" i="4"/>
  <c r="R313" i="4"/>
  <c r="S313" i="4"/>
  <c r="T313" i="4"/>
  <c r="U313" i="4"/>
  <c r="V313" i="4"/>
  <c r="P314" i="4"/>
  <c r="Q314" i="4"/>
  <c r="R314" i="4"/>
  <c r="S314" i="4"/>
  <c r="T314" i="4"/>
  <c r="U314" i="4"/>
  <c r="V314" i="4"/>
  <c r="P315" i="4"/>
  <c r="Q315" i="4"/>
  <c r="R315" i="4"/>
  <c r="S315" i="4"/>
  <c r="T315" i="4"/>
  <c r="U315" i="4"/>
  <c r="V315" i="4"/>
  <c r="P316" i="4"/>
  <c r="Q316" i="4"/>
  <c r="R316" i="4"/>
  <c r="S316" i="4"/>
  <c r="T316" i="4"/>
  <c r="U316" i="4"/>
  <c r="V316" i="4"/>
  <c r="P317" i="4"/>
  <c r="Q317" i="4"/>
  <c r="R317" i="4"/>
  <c r="S317" i="4"/>
  <c r="T317" i="4"/>
  <c r="U317" i="4"/>
  <c r="V317" i="4"/>
  <c r="P318" i="4"/>
  <c r="Q318" i="4"/>
  <c r="R318" i="4"/>
  <c r="S318" i="4"/>
  <c r="T318" i="4"/>
  <c r="U318" i="4"/>
  <c r="V318" i="4"/>
  <c r="P319" i="4"/>
  <c r="Q319" i="4"/>
  <c r="R319" i="4"/>
  <c r="S319" i="4"/>
  <c r="T319" i="4"/>
  <c r="U319" i="4"/>
  <c r="V319" i="4"/>
  <c r="P320" i="4"/>
  <c r="Q320" i="4"/>
  <c r="R320" i="4"/>
  <c r="S320" i="4"/>
  <c r="T320" i="4"/>
  <c r="U320" i="4"/>
  <c r="V320" i="4"/>
  <c r="P321" i="4"/>
  <c r="Q321" i="4"/>
  <c r="R321" i="4"/>
  <c r="S321" i="4"/>
  <c r="T321" i="4"/>
  <c r="U321" i="4"/>
  <c r="V321" i="4"/>
  <c r="P322" i="4"/>
  <c r="Q322" i="4"/>
  <c r="R322" i="4"/>
  <c r="S322" i="4"/>
  <c r="T322" i="4"/>
  <c r="U322" i="4"/>
  <c r="V322" i="4"/>
  <c r="P323" i="4"/>
  <c r="Q323" i="4"/>
  <c r="R323" i="4"/>
  <c r="S323" i="4"/>
  <c r="T323" i="4"/>
  <c r="U323" i="4"/>
  <c r="V323" i="4"/>
  <c r="P324" i="4"/>
  <c r="Q324" i="4"/>
  <c r="R324" i="4"/>
  <c r="S324" i="4"/>
  <c r="T324" i="4"/>
  <c r="U324" i="4"/>
  <c r="V324" i="4"/>
  <c r="P325" i="4"/>
  <c r="Q325" i="4"/>
  <c r="R325" i="4"/>
  <c r="S325" i="4"/>
  <c r="T325" i="4"/>
  <c r="U325" i="4"/>
  <c r="V325" i="4"/>
  <c r="P326" i="4"/>
  <c r="Q326" i="4"/>
  <c r="R326" i="4"/>
  <c r="S326" i="4"/>
  <c r="T326" i="4"/>
  <c r="U326" i="4"/>
  <c r="V326" i="4"/>
  <c r="P327" i="4"/>
  <c r="Q327" i="4"/>
  <c r="R327" i="4"/>
  <c r="S327" i="4"/>
  <c r="T327" i="4"/>
  <c r="U327" i="4"/>
  <c r="V327" i="4"/>
  <c r="P328" i="4"/>
  <c r="Q328" i="4"/>
  <c r="R328" i="4"/>
  <c r="S328" i="4"/>
  <c r="T328" i="4"/>
  <c r="U328" i="4"/>
  <c r="V328" i="4"/>
  <c r="P329" i="4"/>
  <c r="Q329" i="4"/>
  <c r="R329" i="4"/>
  <c r="S329" i="4"/>
  <c r="T329" i="4"/>
  <c r="U329" i="4"/>
  <c r="V329" i="4"/>
  <c r="P330" i="4"/>
  <c r="Q330" i="4"/>
  <c r="R330" i="4"/>
  <c r="S330" i="4"/>
  <c r="T330" i="4"/>
  <c r="U330" i="4"/>
  <c r="V330" i="4"/>
  <c r="P331" i="4"/>
  <c r="Q331" i="4"/>
  <c r="R331" i="4"/>
  <c r="S331" i="4"/>
  <c r="T331" i="4"/>
  <c r="U331" i="4"/>
  <c r="V331" i="4"/>
  <c r="P332" i="4"/>
  <c r="Q332" i="4"/>
  <c r="R332" i="4"/>
  <c r="S332" i="4"/>
  <c r="T332" i="4"/>
  <c r="U332" i="4"/>
  <c r="V332" i="4"/>
  <c r="P333" i="4"/>
  <c r="Q333" i="4"/>
  <c r="R333" i="4"/>
  <c r="S333" i="4"/>
  <c r="T333" i="4"/>
  <c r="U333" i="4"/>
  <c r="V333" i="4"/>
  <c r="P334" i="4"/>
  <c r="Q334" i="4"/>
  <c r="R334" i="4"/>
  <c r="S334" i="4"/>
  <c r="T334" i="4"/>
  <c r="U334" i="4"/>
  <c r="V334" i="4"/>
  <c r="P335" i="4"/>
  <c r="Q335" i="4"/>
  <c r="R335" i="4"/>
  <c r="S335" i="4"/>
  <c r="T335" i="4"/>
  <c r="U335" i="4"/>
  <c r="V335" i="4"/>
  <c r="P336" i="4"/>
  <c r="Q336" i="4"/>
  <c r="R336" i="4"/>
  <c r="S336" i="4"/>
  <c r="T336" i="4"/>
  <c r="U336" i="4"/>
  <c r="V336" i="4"/>
  <c r="P337" i="4"/>
  <c r="Q337" i="4"/>
  <c r="R337" i="4"/>
  <c r="S337" i="4"/>
  <c r="T337" i="4"/>
  <c r="U337" i="4"/>
  <c r="V337" i="4"/>
  <c r="P338" i="4"/>
  <c r="Q338" i="4"/>
  <c r="R338" i="4"/>
  <c r="S338" i="4"/>
  <c r="T338" i="4"/>
  <c r="U338" i="4"/>
  <c r="V338" i="4"/>
  <c r="P339" i="4"/>
  <c r="Q339" i="4"/>
  <c r="R339" i="4"/>
  <c r="S339" i="4"/>
  <c r="T339" i="4"/>
  <c r="U339" i="4"/>
  <c r="V339" i="4"/>
  <c r="P340" i="4"/>
  <c r="Q340" i="4"/>
  <c r="R340" i="4"/>
  <c r="S340" i="4"/>
  <c r="T340" i="4"/>
  <c r="U340" i="4"/>
  <c r="V340" i="4"/>
  <c r="P341" i="4"/>
  <c r="Q341" i="4"/>
  <c r="R341" i="4"/>
  <c r="S341" i="4"/>
  <c r="T341" i="4"/>
  <c r="U341" i="4"/>
  <c r="V341" i="4"/>
  <c r="P342" i="4"/>
  <c r="Q342" i="4"/>
  <c r="R342" i="4"/>
  <c r="S342" i="4"/>
  <c r="T342" i="4"/>
  <c r="U342" i="4"/>
  <c r="V342" i="4"/>
  <c r="P343" i="4"/>
  <c r="Q343" i="4"/>
  <c r="R343" i="4"/>
  <c r="S343" i="4"/>
  <c r="T343" i="4"/>
  <c r="U343" i="4"/>
  <c r="V343" i="4"/>
  <c r="P344" i="4"/>
  <c r="Q344" i="4"/>
  <c r="R344" i="4"/>
  <c r="S344" i="4"/>
  <c r="T344" i="4"/>
  <c r="U344" i="4"/>
  <c r="V344" i="4"/>
  <c r="P345" i="4"/>
  <c r="Q345" i="4"/>
  <c r="R345" i="4"/>
  <c r="S345" i="4"/>
  <c r="T345" i="4"/>
  <c r="U345" i="4"/>
  <c r="V345" i="4"/>
  <c r="P346" i="4"/>
  <c r="Q346" i="4"/>
  <c r="R346" i="4"/>
  <c r="S346" i="4"/>
  <c r="T346" i="4"/>
  <c r="U346" i="4"/>
  <c r="V346" i="4"/>
  <c r="P347" i="4"/>
  <c r="Q347" i="4"/>
  <c r="R347" i="4"/>
  <c r="S347" i="4"/>
  <c r="T347" i="4"/>
  <c r="U347" i="4"/>
  <c r="V347" i="4"/>
  <c r="P348" i="4"/>
  <c r="Q348" i="4"/>
  <c r="R348" i="4"/>
  <c r="S348" i="4"/>
  <c r="T348" i="4"/>
  <c r="U348" i="4"/>
  <c r="V348" i="4"/>
  <c r="P349" i="4"/>
  <c r="Q349" i="4"/>
  <c r="R349" i="4"/>
  <c r="S349" i="4"/>
  <c r="T349" i="4"/>
  <c r="U349" i="4"/>
  <c r="V349" i="4"/>
  <c r="P350" i="4"/>
  <c r="Q350" i="4"/>
  <c r="R350" i="4"/>
  <c r="S350" i="4"/>
  <c r="T350" i="4"/>
  <c r="U350" i="4"/>
  <c r="V350" i="4"/>
  <c r="P351" i="4"/>
  <c r="Q351" i="4"/>
  <c r="R351" i="4"/>
  <c r="S351" i="4"/>
  <c r="T351" i="4"/>
  <c r="U351" i="4"/>
  <c r="V351" i="4"/>
  <c r="P352" i="4"/>
  <c r="Q352" i="4"/>
  <c r="R352" i="4"/>
  <c r="S352" i="4"/>
  <c r="T352" i="4"/>
  <c r="U352" i="4"/>
  <c r="V352" i="4"/>
  <c r="P353" i="4"/>
  <c r="Q353" i="4"/>
  <c r="R353" i="4"/>
  <c r="S353" i="4"/>
  <c r="T353" i="4"/>
  <c r="U353" i="4"/>
  <c r="V353" i="4"/>
  <c r="P354" i="4"/>
  <c r="Q354" i="4"/>
  <c r="R354" i="4"/>
  <c r="S354" i="4"/>
  <c r="T354" i="4"/>
  <c r="U354" i="4"/>
  <c r="V354" i="4"/>
  <c r="P355" i="4"/>
  <c r="Q355" i="4"/>
  <c r="R355" i="4"/>
  <c r="S355" i="4"/>
  <c r="T355" i="4"/>
  <c r="U355" i="4"/>
  <c r="V355" i="4"/>
  <c r="P356" i="4"/>
  <c r="Q356" i="4"/>
  <c r="R356" i="4"/>
  <c r="S356" i="4"/>
  <c r="T356" i="4"/>
  <c r="U356" i="4"/>
  <c r="V356" i="4"/>
  <c r="P357" i="4"/>
  <c r="Q357" i="4"/>
  <c r="R357" i="4"/>
  <c r="S357" i="4"/>
  <c r="T357" i="4"/>
  <c r="U357" i="4"/>
  <c r="V357" i="4"/>
  <c r="P358" i="4"/>
  <c r="Q358" i="4"/>
  <c r="R358" i="4"/>
  <c r="S358" i="4"/>
  <c r="T358" i="4"/>
  <c r="U358" i="4"/>
  <c r="V358" i="4"/>
  <c r="P359" i="4"/>
  <c r="Q359" i="4"/>
  <c r="R359" i="4"/>
  <c r="S359" i="4"/>
  <c r="T359" i="4"/>
  <c r="U359" i="4"/>
  <c r="V359" i="4"/>
  <c r="P360" i="4"/>
  <c r="Q360" i="4"/>
  <c r="R360" i="4"/>
  <c r="S360" i="4"/>
  <c r="T360" i="4"/>
  <c r="U360" i="4"/>
  <c r="V360" i="4"/>
  <c r="P361" i="4"/>
  <c r="Q361" i="4"/>
  <c r="R361" i="4"/>
  <c r="S361" i="4"/>
  <c r="T361" i="4"/>
  <c r="U361" i="4"/>
  <c r="V361" i="4"/>
  <c r="P362" i="4"/>
  <c r="Q362" i="4"/>
  <c r="R362" i="4"/>
  <c r="S362" i="4"/>
  <c r="T362" i="4"/>
  <c r="U362" i="4"/>
  <c r="V362" i="4"/>
  <c r="P363" i="4"/>
  <c r="Q363" i="4"/>
  <c r="R363" i="4"/>
  <c r="S363" i="4"/>
  <c r="T363" i="4"/>
  <c r="U363" i="4"/>
  <c r="V363" i="4"/>
  <c r="P364" i="4"/>
  <c r="Q364" i="4"/>
  <c r="R364" i="4"/>
  <c r="S364" i="4"/>
  <c r="T364" i="4"/>
  <c r="U364" i="4"/>
  <c r="V364" i="4"/>
  <c r="P365" i="4"/>
  <c r="Q365" i="4"/>
  <c r="R365" i="4"/>
  <c r="S365" i="4"/>
  <c r="T365" i="4"/>
  <c r="U365" i="4"/>
  <c r="V365" i="4"/>
  <c r="P366" i="4"/>
  <c r="Q366" i="4"/>
  <c r="R366" i="4"/>
  <c r="S366" i="4"/>
  <c r="T366" i="4"/>
  <c r="U366" i="4"/>
  <c r="V366" i="4"/>
  <c r="P367" i="4"/>
  <c r="Q367" i="4"/>
  <c r="R367" i="4"/>
  <c r="S367" i="4"/>
  <c r="T367" i="4"/>
  <c r="U367" i="4"/>
  <c r="V367" i="4"/>
  <c r="P368" i="4"/>
  <c r="Q368" i="4"/>
  <c r="R368" i="4"/>
  <c r="S368" i="4"/>
  <c r="T368" i="4"/>
  <c r="U368" i="4"/>
  <c r="V368" i="4"/>
  <c r="P369" i="4"/>
  <c r="Q369" i="4"/>
  <c r="R369" i="4"/>
  <c r="S369" i="4"/>
  <c r="T369" i="4"/>
  <c r="U369" i="4"/>
  <c r="V369" i="4"/>
  <c r="P370" i="4"/>
  <c r="Q370" i="4"/>
  <c r="R370" i="4"/>
  <c r="S370" i="4"/>
  <c r="T370" i="4"/>
  <c r="U370" i="4"/>
  <c r="V370" i="4"/>
  <c r="P371" i="4"/>
  <c r="Q371" i="4"/>
  <c r="R371" i="4"/>
  <c r="S371" i="4"/>
  <c r="T371" i="4"/>
  <c r="U371" i="4"/>
  <c r="V371" i="4"/>
  <c r="P372" i="4"/>
  <c r="Q372" i="4"/>
  <c r="R372" i="4"/>
  <c r="S372" i="4"/>
  <c r="T372" i="4"/>
  <c r="U372" i="4"/>
  <c r="V372" i="4"/>
  <c r="P373" i="4"/>
  <c r="Q373" i="4"/>
  <c r="R373" i="4"/>
  <c r="S373" i="4"/>
  <c r="T373" i="4"/>
  <c r="U373" i="4"/>
  <c r="V373" i="4"/>
  <c r="P374" i="4"/>
  <c r="Q374" i="4"/>
  <c r="R374" i="4"/>
  <c r="S374" i="4"/>
  <c r="T374" i="4"/>
  <c r="U374" i="4"/>
  <c r="V374" i="4"/>
  <c r="P375" i="4"/>
  <c r="Q375" i="4"/>
  <c r="R375" i="4"/>
  <c r="S375" i="4"/>
  <c r="T375" i="4"/>
  <c r="U375" i="4"/>
  <c r="V375" i="4"/>
  <c r="P376" i="4"/>
  <c r="Q376" i="4"/>
  <c r="R376" i="4"/>
  <c r="S376" i="4"/>
  <c r="T376" i="4"/>
  <c r="U376" i="4"/>
  <c r="V376" i="4"/>
  <c r="P377" i="4"/>
  <c r="Q377" i="4"/>
  <c r="R377" i="4"/>
  <c r="S377" i="4"/>
  <c r="T377" i="4"/>
  <c r="U377" i="4"/>
  <c r="V377" i="4"/>
  <c r="P378" i="4"/>
  <c r="Q378" i="4"/>
  <c r="R378" i="4"/>
  <c r="S378" i="4"/>
  <c r="T378" i="4"/>
  <c r="U378" i="4"/>
  <c r="V378" i="4"/>
  <c r="P379" i="4"/>
  <c r="Q379" i="4"/>
  <c r="R379" i="4"/>
  <c r="S379" i="4"/>
  <c r="T379" i="4"/>
  <c r="U379" i="4"/>
  <c r="V379" i="4"/>
  <c r="P380" i="4"/>
  <c r="Q380" i="4"/>
  <c r="R380" i="4"/>
  <c r="S380" i="4"/>
  <c r="T380" i="4"/>
  <c r="U380" i="4"/>
  <c r="V380" i="4"/>
  <c r="P381" i="4"/>
  <c r="Q381" i="4"/>
  <c r="R381" i="4"/>
  <c r="S381" i="4"/>
  <c r="T381" i="4"/>
  <c r="U381" i="4"/>
  <c r="V381" i="4"/>
  <c r="P382" i="4"/>
  <c r="Q382" i="4"/>
  <c r="R382" i="4"/>
  <c r="S382" i="4"/>
  <c r="T382" i="4"/>
  <c r="U382" i="4"/>
  <c r="V382" i="4"/>
  <c r="P383" i="4"/>
  <c r="Q383" i="4"/>
  <c r="R383" i="4"/>
  <c r="S383" i="4"/>
  <c r="T383" i="4"/>
  <c r="U383" i="4"/>
  <c r="V383" i="4"/>
  <c r="P384" i="4"/>
  <c r="Q384" i="4"/>
  <c r="R384" i="4"/>
  <c r="S384" i="4"/>
  <c r="T384" i="4"/>
  <c r="U384" i="4"/>
  <c r="V384" i="4"/>
  <c r="P385" i="4"/>
  <c r="Q385" i="4"/>
  <c r="R385" i="4"/>
  <c r="S385" i="4"/>
  <c r="T385" i="4"/>
  <c r="U385" i="4"/>
  <c r="V385" i="4"/>
  <c r="P386" i="4"/>
  <c r="Q386" i="4"/>
  <c r="R386" i="4"/>
  <c r="S386" i="4"/>
  <c r="T386" i="4"/>
  <c r="U386" i="4"/>
  <c r="V386" i="4"/>
  <c r="P387" i="4"/>
  <c r="Q387" i="4"/>
  <c r="R387" i="4"/>
  <c r="S387" i="4"/>
  <c r="T387" i="4"/>
  <c r="U387" i="4"/>
  <c r="V387" i="4"/>
  <c r="P388" i="4"/>
  <c r="Q388" i="4"/>
  <c r="R388" i="4"/>
  <c r="S388" i="4"/>
  <c r="T388" i="4"/>
  <c r="U388" i="4"/>
  <c r="V388" i="4"/>
  <c r="P389" i="4"/>
  <c r="Q389" i="4"/>
  <c r="R389" i="4"/>
  <c r="S389" i="4"/>
  <c r="T389" i="4"/>
  <c r="U389" i="4"/>
  <c r="V389" i="4"/>
  <c r="P390" i="4"/>
  <c r="Q390" i="4"/>
  <c r="R390" i="4"/>
  <c r="S390" i="4"/>
  <c r="T390" i="4"/>
  <c r="U390" i="4"/>
  <c r="V390" i="4"/>
  <c r="P391" i="4"/>
  <c r="Q391" i="4"/>
  <c r="R391" i="4"/>
  <c r="S391" i="4"/>
  <c r="T391" i="4"/>
  <c r="U391" i="4"/>
  <c r="V391" i="4"/>
  <c r="P392" i="4"/>
  <c r="Q392" i="4"/>
  <c r="R392" i="4"/>
  <c r="S392" i="4"/>
  <c r="T392" i="4"/>
  <c r="U392" i="4"/>
  <c r="V392" i="4"/>
  <c r="P393" i="4"/>
  <c r="Q393" i="4"/>
  <c r="R393" i="4"/>
  <c r="S393" i="4"/>
  <c r="T393" i="4"/>
  <c r="U393" i="4"/>
  <c r="V393" i="4"/>
  <c r="P394" i="4"/>
  <c r="Q394" i="4"/>
  <c r="R394" i="4"/>
  <c r="S394" i="4"/>
  <c r="T394" i="4"/>
  <c r="U394" i="4"/>
  <c r="V394" i="4"/>
  <c r="P395" i="4"/>
  <c r="Q395" i="4"/>
  <c r="R395" i="4"/>
  <c r="S395" i="4"/>
  <c r="T395" i="4"/>
  <c r="U395" i="4"/>
  <c r="V395" i="4"/>
  <c r="P396" i="4"/>
  <c r="Q396" i="4"/>
  <c r="R396" i="4"/>
  <c r="S396" i="4"/>
  <c r="T396" i="4"/>
  <c r="U396" i="4"/>
  <c r="V396" i="4"/>
  <c r="P397" i="4"/>
  <c r="Q397" i="4"/>
  <c r="R397" i="4"/>
  <c r="S397" i="4"/>
  <c r="T397" i="4"/>
  <c r="U397" i="4"/>
  <c r="V397" i="4"/>
  <c r="P398" i="4"/>
  <c r="Q398" i="4"/>
  <c r="R398" i="4"/>
  <c r="S398" i="4"/>
  <c r="T398" i="4"/>
  <c r="U398" i="4"/>
  <c r="V398" i="4"/>
  <c r="P399" i="4"/>
  <c r="Q399" i="4"/>
  <c r="R399" i="4"/>
  <c r="S399" i="4"/>
  <c r="T399" i="4"/>
  <c r="U399" i="4"/>
  <c r="V399" i="4"/>
  <c r="P400" i="4"/>
  <c r="Q400" i="4"/>
  <c r="R400" i="4"/>
  <c r="S400" i="4"/>
  <c r="T400" i="4"/>
  <c r="U400" i="4"/>
  <c r="V400" i="4"/>
  <c r="P401" i="4"/>
  <c r="Q401" i="4"/>
  <c r="R401" i="4"/>
  <c r="S401" i="4"/>
  <c r="T401" i="4"/>
  <c r="U401" i="4"/>
  <c r="V401" i="4"/>
  <c r="P402" i="4"/>
  <c r="Q402" i="4"/>
  <c r="R402" i="4"/>
  <c r="S402" i="4"/>
  <c r="T402" i="4"/>
  <c r="U402" i="4"/>
  <c r="V402" i="4"/>
  <c r="P403" i="4"/>
  <c r="Q403" i="4"/>
  <c r="R403" i="4"/>
  <c r="S403" i="4"/>
  <c r="T403" i="4"/>
  <c r="U403" i="4"/>
  <c r="V403" i="4"/>
  <c r="P404" i="4"/>
  <c r="Q404" i="4"/>
  <c r="R404" i="4"/>
  <c r="S404" i="4"/>
  <c r="T404" i="4"/>
  <c r="U404" i="4"/>
  <c r="V404" i="4"/>
  <c r="P405" i="4"/>
  <c r="Q405" i="4"/>
  <c r="R405" i="4"/>
  <c r="S405" i="4"/>
  <c r="T405" i="4"/>
  <c r="U405" i="4"/>
  <c r="V405" i="4"/>
  <c r="P406" i="4"/>
  <c r="Q406" i="4"/>
  <c r="R406" i="4"/>
  <c r="S406" i="4"/>
  <c r="T406" i="4"/>
  <c r="U406" i="4"/>
  <c r="V406" i="4"/>
  <c r="P407" i="4"/>
  <c r="Q407" i="4"/>
  <c r="R407" i="4"/>
  <c r="S407" i="4"/>
  <c r="T407" i="4"/>
  <c r="U407" i="4"/>
  <c r="V407" i="4"/>
  <c r="P408" i="4"/>
  <c r="Q408" i="4"/>
  <c r="R408" i="4"/>
  <c r="S408" i="4"/>
  <c r="T408" i="4"/>
  <c r="U408" i="4"/>
  <c r="V408" i="4"/>
  <c r="P409" i="4"/>
  <c r="Q409" i="4"/>
  <c r="R409" i="4"/>
  <c r="S409" i="4"/>
  <c r="T409" i="4"/>
  <c r="U409" i="4"/>
  <c r="V409" i="4"/>
  <c r="P410" i="4"/>
  <c r="Q410" i="4"/>
  <c r="R410" i="4"/>
  <c r="S410" i="4"/>
  <c r="T410" i="4"/>
  <c r="U410" i="4"/>
  <c r="V410" i="4"/>
  <c r="P411" i="4"/>
  <c r="Q411" i="4"/>
  <c r="R411" i="4"/>
  <c r="S411" i="4"/>
  <c r="T411" i="4"/>
  <c r="U411" i="4"/>
  <c r="V411" i="4"/>
  <c r="P412" i="4"/>
  <c r="Q412" i="4"/>
  <c r="R412" i="4"/>
  <c r="S412" i="4"/>
  <c r="T412" i="4"/>
  <c r="U412" i="4"/>
  <c r="V412" i="4"/>
  <c r="P413" i="4"/>
  <c r="Q413" i="4"/>
  <c r="R413" i="4"/>
  <c r="S413" i="4"/>
  <c r="T413" i="4"/>
  <c r="U413" i="4"/>
  <c r="V413" i="4"/>
  <c r="P414" i="4"/>
  <c r="Q414" i="4"/>
  <c r="R414" i="4"/>
  <c r="S414" i="4"/>
  <c r="T414" i="4"/>
  <c r="U414" i="4"/>
  <c r="V414" i="4"/>
  <c r="P415" i="4"/>
  <c r="Q415" i="4"/>
  <c r="R415" i="4"/>
  <c r="S415" i="4"/>
  <c r="T415" i="4"/>
  <c r="U415" i="4"/>
  <c r="V415" i="4"/>
  <c r="P416" i="4"/>
  <c r="Q416" i="4"/>
  <c r="R416" i="4"/>
  <c r="S416" i="4"/>
  <c r="T416" i="4"/>
  <c r="U416" i="4"/>
  <c r="V416" i="4"/>
  <c r="P417" i="4"/>
  <c r="Q417" i="4"/>
  <c r="R417" i="4"/>
  <c r="S417" i="4"/>
  <c r="T417" i="4"/>
  <c r="U417" i="4"/>
  <c r="V417" i="4"/>
  <c r="P418" i="4"/>
  <c r="Q418" i="4"/>
  <c r="R418" i="4"/>
  <c r="S418" i="4"/>
  <c r="T418" i="4"/>
  <c r="U418" i="4"/>
  <c r="V418" i="4"/>
  <c r="P419" i="4"/>
  <c r="Q419" i="4"/>
  <c r="R419" i="4"/>
  <c r="S419" i="4"/>
  <c r="T419" i="4"/>
  <c r="U419" i="4"/>
  <c r="V419" i="4"/>
  <c r="P420" i="4"/>
  <c r="Q420" i="4"/>
  <c r="R420" i="4"/>
  <c r="S420" i="4"/>
  <c r="T420" i="4"/>
  <c r="U420" i="4"/>
  <c r="V420" i="4"/>
  <c r="P421" i="4"/>
  <c r="Q421" i="4"/>
  <c r="R421" i="4"/>
  <c r="S421" i="4"/>
  <c r="T421" i="4"/>
  <c r="U421" i="4"/>
  <c r="V421" i="4"/>
  <c r="P422" i="4"/>
  <c r="Q422" i="4"/>
  <c r="R422" i="4"/>
  <c r="S422" i="4"/>
  <c r="T422" i="4"/>
  <c r="U422" i="4"/>
  <c r="V422" i="4"/>
  <c r="P423" i="4"/>
  <c r="Q423" i="4"/>
  <c r="R423" i="4"/>
  <c r="S423" i="4"/>
  <c r="T423" i="4"/>
  <c r="U423" i="4"/>
  <c r="V423" i="4"/>
  <c r="P424" i="4"/>
  <c r="Q424" i="4"/>
  <c r="R424" i="4"/>
  <c r="S424" i="4"/>
  <c r="T424" i="4"/>
  <c r="U424" i="4"/>
  <c r="V424" i="4"/>
  <c r="P425" i="4"/>
  <c r="Q425" i="4"/>
  <c r="R425" i="4"/>
  <c r="S425" i="4"/>
  <c r="T425" i="4"/>
  <c r="U425" i="4"/>
  <c r="V425" i="4"/>
  <c r="P426" i="4"/>
  <c r="Q426" i="4"/>
  <c r="R426" i="4"/>
  <c r="S426" i="4"/>
  <c r="T426" i="4"/>
  <c r="U426" i="4"/>
  <c r="V426" i="4"/>
  <c r="P427" i="4"/>
  <c r="Q427" i="4"/>
  <c r="R427" i="4"/>
  <c r="S427" i="4"/>
  <c r="T427" i="4"/>
  <c r="U427" i="4"/>
  <c r="V427" i="4"/>
  <c r="P428" i="4"/>
  <c r="Q428" i="4"/>
  <c r="R428" i="4"/>
  <c r="S428" i="4"/>
  <c r="T428" i="4"/>
  <c r="U428" i="4"/>
  <c r="V428" i="4"/>
  <c r="P429" i="4"/>
  <c r="Q429" i="4"/>
  <c r="R429" i="4"/>
  <c r="S429" i="4"/>
  <c r="T429" i="4"/>
  <c r="U429" i="4"/>
  <c r="V429" i="4"/>
  <c r="P430" i="4"/>
  <c r="Q430" i="4"/>
  <c r="R430" i="4"/>
  <c r="S430" i="4"/>
  <c r="T430" i="4"/>
  <c r="U430" i="4"/>
  <c r="V430" i="4"/>
  <c r="P431" i="4"/>
  <c r="Q431" i="4"/>
  <c r="R431" i="4"/>
  <c r="S431" i="4"/>
  <c r="T431" i="4"/>
  <c r="U431" i="4"/>
  <c r="V431" i="4"/>
  <c r="P432" i="4"/>
  <c r="Q432" i="4"/>
  <c r="R432" i="4"/>
  <c r="S432" i="4"/>
  <c r="T432" i="4"/>
  <c r="U432" i="4"/>
  <c r="V432" i="4"/>
  <c r="P433" i="4"/>
  <c r="Q433" i="4"/>
  <c r="R433" i="4"/>
  <c r="S433" i="4"/>
  <c r="T433" i="4"/>
  <c r="U433" i="4"/>
  <c r="V433" i="4"/>
  <c r="P434" i="4"/>
  <c r="Q434" i="4"/>
  <c r="R434" i="4"/>
  <c r="S434" i="4"/>
  <c r="T434" i="4"/>
  <c r="U434" i="4"/>
  <c r="V434" i="4"/>
  <c r="P435" i="4"/>
  <c r="Q435" i="4"/>
  <c r="R435" i="4"/>
  <c r="S435" i="4"/>
  <c r="T435" i="4"/>
  <c r="U435" i="4"/>
  <c r="V435" i="4"/>
  <c r="P436" i="4"/>
  <c r="Q436" i="4"/>
  <c r="R436" i="4"/>
  <c r="S436" i="4"/>
  <c r="T436" i="4"/>
  <c r="U436" i="4"/>
  <c r="V436" i="4"/>
  <c r="P437" i="4"/>
  <c r="Q437" i="4"/>
  <c r="R437" i="4"/>
  <c r="S437" i="4"/>
  <c r="T437" i="4"/>
  <c r="U437" i="4"/>
  <c r="V437" i="4"/>
  <c r="P438" i="4"/>
  <c r="Q438" i="4"/>
  <c r="R438" i="4"/>
  <c r="S438" i="4"/>
  <c r="T438" i="4"/>
  <c r="U438" i="4"/>
  <c r="V438" i="4"/>
  <c r="P439" i="4"/>
  <c r="Q439" i="4"/>
  <c r="R439" i="4"/>
  <c r="S439" i="4"/>
  <c r="T439" i="4"/>
  <c r="U439" i="4"/>
  <c r="V439" i="4"/>
  <c r="P440" i="4"/>
  <c r="Q440" i="4"/>
  <c r="R440" i="4"/>
  <c r="S440" i="4"/>
  <c r="T440" i="4"/>
  <c r="U440" i="4"/>
  <c r="V440" i="4"/>
  <c r="P441" i="4"/>
  <c r="Q441" i="4"/>
  <c r="R441" i="4"/>
  <c r="S441" i="4"/>
  <c r="T441" i="4"/>
  <c r="U441" i="4"/>
  <c r="V441" i="4"/>
  <c r="P442" i="4"/>
  <c r="Q442" i="4"/>
  <c r="R442" i="4"/>
  <c r="S442" i="4"/>
  <c r="T442" i="4"/>
  <c r="U442" i="4"/>
  <c r="V442" i="4"/>
  <c r="P443" i="4"/>
  <c r="Q443" i="4"/>
  <c r="R443" i="4"/>
  <c r="S443" i="4"/>
  <c r="T443" i="4"/>
  <c r="U443" i="4"/>
  <c r="V443" i="4"/>
  <c r="P444" i="4"/>
  <c r="Q444" i="4"/>
  <c r="R444" i="4"/>
  <c r="S444" i="4"/>
  <c r="T444" i="4"/>
  <c r="U444" i="4"/>
  <c r="V444" i="4"/>
  <c r="P445" i="4"/>
  <c r="Q445" i="4"/>
  <c r="R445" i="4"/>
  <c r="S445" i="4"/>
  <c r="T445" i="4"/>
  <c r="U445" i="4"/>
  <c r="V445" i="4"/>
  <c r="P446" i="4"/>
  <c r="Q446" i="4"/>
  <c r="R446" i="4"/>
  <c r="S446" i="4"/>
  <c r="T446" i="4"/>
  <c r="U446" i="4"/>
  <c r="V446" i="4"/>
  <c r="P447" i="4"/>
  <c r="Q447" i="4"/>
  <c r="R447" i="4"/>
  <c r="S447" i="4"/>
  <c r="T447" i="4"/>
  <c r="U447" i="4"/>
  <c r="V447" i="4"/>
  <c r="P448" i="4"/>
  <c r="Q448" i="4"/>
  <c r="R448" i="4"/>
  <c r="S448" i="4"/>
  <c r="T448" i="4"/>
  <c r="U448" i="4"/>
  <c r="V448" i="4"/>
  <c r="P449" i="4"/>
  <c r="Q449" i="4"/>
  <c r="R449" i="4"/>
  <c r="S449" i="4"/>
  <c r="T449" i="4"/>
  <c r="U449" i="4"/>
  <c r="V449" i="4"/>
  <c r="P450" i="4"/>
  <c r="Q450" i="4"/>
  <c r="R450" i="4"/>
  <c r="S450" i="4"/>
  <c r="T450" i="4"/>
  <c r="U450" i="4"/>
  <c r="V450" i="4"/>
  <c r="P451" i="4"/>
  <c r="Q451" i="4"/>
  <c r="R451" i="4"/>
  <c r="S451" i="4"/>
  <c r="T451" i="4"/>
  <c r="U451" i="4"/>
  <c r="V451" i="4"/>
  <c r="P452" i="4"/>
  <c r="Q452" i="4"/>
  <c r="R452" i="4"/>
  <c r="S452" i="4"/>
  <c r="T452" i="4"/>
  <c r="U452" i="4"/>
  <c r="V452" i="4"/>
  <c r="P453" i="4"/>
  <c r="Q453" i="4"/>
  <c r="R453" i="4"/>
  <c r="S453" i="4"/>
  <c r="T453" i="4"/>
  <c r="U453" i="4"/>
  <c r="V453" i="4"/>
  <c r="P454" i="4"/>
  <c r="Q454" i="4"/>
  <c r="R454" i="4"/>
  <c r="S454" i="4"/>
  <c r="T454" i="4"/>
  <c r="U454" i="4"/>
  <c r="V454" i="4"/>
  <c r="P455" i="4"/>
  <c r="Q455" i="4"/>
  <c r="R455" i="4"/>
  <c r="S455" i="4"/>
  <c r="T455" i="4"/>
  <c r="U455" i="4"/>
  <c r="V455" i="4"/>
  <c r="P456" i="4"/>
  <c r="Q456" i="4"/>
  <c r="R456" i="4"/>
  <c r="S456" i="4"/>
  <c r="T456" i="4"/>
  <c r="U456" i="4"/>
  <c r="V456" i="4"/>
  <c r="P457" i="4"/>
  <c r="Q457" i="4"/>
  <c r="R457" i="4"/>
  <c r="S457" i="4"/>
  <c r="T457" i="4"/>
  <c r="U457" i="4"/>
  <c r="V457" i="4"/>
  <c r="P458" i="4"/>
  <c r="Q458" i="4"/>
  <c r="R458" i="4"/>
  <c r="S458" i="4"/>
  <c r="T458" i="4"/>
  <c r="U458" i="4"/>
  <c r="V458" i="4"/>
  <c r="P459" i="4"/>
  <c r="Q459" i="4"/>
  <c r="R459" i="4"/>
  <c r="S459" i="4"/>
  <c r="T459" i="4"/>
  <c r="U459" i="4"/>
  <c r="V459" i="4"/>
  <c r="P460" i="4"/>
  <c r="Q460" i="4"/>
  <c r="R460" i="4"/>
  <c r="S460" i="4"/>
  <c r="T460" i="4"/>
  <c r="U460" i="4"/>
  <c r="V460" i="4"/>
  <c r="P461" i="4"/>
  <c r="Q461" i="4"/>
  <c r="R461" i="4"/>
  <c r="S461" i="4"/>
  <c r="T461" i="4"/>
  <c r="U461" i="4"/>
  <c r="V461" i="4"/>
  <c r="P462" i="4"/>
  <c r="Q462" i="4"/>
  <c r="R462" i="4"/>
  <c r="S462" i="4"/>
  <c r="T462" i="4"/>
  <c r="U462" i="4"/>
  <c r="V462" i="4"/>
  <c r="P463" i="4"/>
  <c r="Q463" i="4"/>
  <c r="R463" i="4"/>
  <c r="S463" i="4"/>
  <c r="T463" i="4"/>
  <c r="U463" i="4"/>
  <c r="V463" i="4"/>
  <c r="P464" i="4"/>
  <c r="Q464" i="4"/>
  <c r="R464" i="4"/>
  <c r="S464" i="4"/>
  <c r="T464" i="4"/>
  <c r="U464" i="4"/>
  <c r="V464" i="4"/>
  <c r="P465" i="4"/>
  <c r="Q465" i="4"/>
  <c r="R465" i="4"/>
  <c r="S465" i="4"/>
  <c r="T465" i="4"/>
  <c r="U465" i="4"/>
  <c r="V465" i="4"/>
  <c r="P466" i="4"/>
  <c r="Q466" i="4"/>
  <c r="R466" i="4"/>
  <c r="S466" i="4"/>
  <c r="T466" i="4"/>
  <c r="U466" i="4"/>
  <c r="V466" i="4"/>
  <c r="P467" i="4"/>
  <c r="Q467" i="4"/>
  <c r="R467" i="4"/>
  <c r="S467" i="4"/>
  <c r="T467" i="4"/>
  <c r="U467" i="4"/>
  <c r="V467" i="4"/>
  <c r="P468" i="4"/>
  <c r="Q468" i="4"/>
  <c r="R468" i="4"/>
  <c r="S468" i="4"/>
  <c r="T468" i="4"/>
  <c r="U468" i="4"/>
  <c r="V468" i="4"/>
  <c r="P469" i="4"/>
  <c r="Q469" i="4"/>
  <c r="R469" i="4"/>
  <c r="S469" i="4"/>
  <c r="T469" i="4"/>
  <c r="U469" i="4"/>
  <c r="V469" i="4"/>
  <c r="P470" i="4"/>
  <c r="Q470" i="4"/>
  <c r="R470" i="4"/>
  <c r="S470" i="4"/>
  <c r="T470" i="4"/>
  <c r="U470" i="4"/>
  <c r="V470" i="4"/>
  <c r="P471" i="4"/>
  <c r="Q471" i="4"/>
  <c r="R471" i="4"/>
  <c r="S471" i="4"/>
  <c r="T471" i="4"/>
  <c r="U471" i="4"/>
  <c r="V471" i="4"/>
  <c r="P472" i="4"/>
  <c r="Q472" i="4"/>
  <c r="R472" i="4"/>
  <c r="S472" i="4"/>
  <c r="T472" i="4"/>
  <c r="U472" i="4"/>
  <c r="V472" i="4"/>
  <c r="P473" i="4"/>
  <c r="Q473" i="4"/>
  <c r="R473" i="4"/>
  <c r="S473" i="4"/>
  <c r="T473" i="4"/>
  <c r="U473" i="4"/>
  <c r="V473" i="4"/>
  <c r="P474" i="4"/>
  <c r="Q474" i="4"/>
  <c r="R474" i="4"/>
  <c r="S474" i="4"/>
  <c r="T474" i="4"/>
  <c r="U474" i="4"/>
  <c r="V474" i="4"/>
  <c r="P475" i="4"/>
  <c r="Q475" i="4"/>
  <c r="R475" i="4"/>
  <c r="S475" i="4"/>
  <c r="T475" i="4"/>
  <c r="U475" i="4"/>
  <c r="V475" i="4"/>
  <c r="P476" i="4"/>
  <c r="Q476" i="4"/>
  <c r="R476" i="4"/>
  <c r="S476" i="4"/>
  <c r="T476" i="4"/>
  <c r="U476" i="4"/>
  <c r="V476" i="4"/>
  <c r="P477" i="4"/>
  <c r="Q477" i="4"/>
  <c r="R477" i="4"/>
  <c r="S477" i="4"/>
  <c r="T477" i="4"/>
  <c r="U477" i="4"/>
  <c r="V477" i="4"/>
  <c r="P478" i="4"/>
  <c r="Q478" i="4"/>
  <c r="R478" i="4"/>
  <c r="S478" i="4"/>
  <c r="T478" i="4"/>
  <c r="U478" i="4"/>
  <c r="V478" i="4"/>
  <c r="P479" i="4"/>
  <c r="Q479" i="4"/>
  <c r="R479" i="4"/>
  <c r="S479" i="4"/>
  <c r="T479" i="4"/>
  <c r="U479" i="4"/>
  <c r="V479" i="4"/>
  <c r="P480" i="4"/>
  <c r="Q480" i="4"/>
  <c r="R480" i="4"/>
  <c r="S480" i="4"/>
  <c r="T480" i="4"/>
  <c r="U480" i="4"/>
  <c r="V480" i="4"/>
  <c r="P481" i="4"/>
  <c r="Q481" i="4"/>
  <c r="R481" i="4"/>
  <c r="S481" i="4"/>
  <c r="T481" i="4"/>
  <c r="U481" i="4"/>
  <c r="V481" i="4"/>
  <c r="P482" i="4"/>
  <c r="Q482" i="4"/>
  <c r="R482" i="4"/>
  <c r="S482" i="4"/>
  <c r="T482" i="4"/>
  <c r="U482" i="4"/>
  <c r="V482" i="4"/>
  <c r="P483" i="4"/>
  <c r="Q483" i="4"/>
  <c r="R483" i="4"/>
  <c r="S483" i="4"/>
  <c r="T483" i="4"/>
  <c r="U483" i="4"/>
  <c r="V483" i="4"/>
  <c r="P484" i="4"/>
  <c r="Q484" i="4"/>
  <c r="R484" i="4"/>
  <c r="S484" i="4"/>
  <c r="T484" i="4"/>
  <c r="U484" i="4"/>
  <c r="V484" i="4"/>
  <c r="P485" i="4"/>
  <c r="Q485" i="4"/>
  <c r="R485" i="4"/>
  <c r="S485" i="4"/>
  <c r="T485" i="4"/>
  <c r="U485" i="4"/>
  <c r="V485" i="4"/>
  <c r="P486" i="4"/>
  <c r="Q486" i="4"/>
  <c r="R486" i="4"/>
  <c r="S486" i="4"/>
  <c r="T486" i="4"/>
  <c r="U486" i="4"/>
  <c r="V486" i="4"/>
  <c r="P487" i="4"/>
  <c r="Q487" i="4"/>
  <c r="R487" i="4"/>
  <c r="S487" i="4"/>
  <c r="T487" i="4"/>
  <c r="U487" i="4"/>
  <c r="V487" i="4"/>
  <c r="P488" i="4"/>
  <c r="Q488" i="4"/>
  <c r="R488" i="4"/>
  <c r="S488" i="4"/>
  <c r="T488" i="4"/>
  <c r="U488" i="4"/>
  <c r="V488" i="4"/>
  <c r="P489" i="4"/>
  <c r="Q489" i="4"/>
  <c r="R489" i="4"/>
  <c r="S489" i="4"/>
  <c r="T489" i="4"/>
  <c r="U489" i="4"/>
  <c r="V489" i="4"/>
  <c r="P490" i="4"/>
  <c r="Q490" i="4"/>
  <c r="R490" i="4"/>
  <c r="S490" i="4"/>
  <c r="T490" i="4"/>
  <c r="U490" i="4"/>
  <c r="V490" i="4"/>
  <c r="P491" i="4"/>
  <c r="Q491" i="4"/>
  <c r="R491" i="4"/>
  <c r="S491" i="4"/>
  <c r="T491" i="4"/>
  <c r="U491" i="4"/>
  <c r="V491" i="4"/>
  <c r="P492" i="4"/>
  <c r="Q492" i="4"/>
  <c r="R492" i="4"/>
  <c r="S492" i="4"/>
  <c r="T492" i="4"/>
  <c r="U492" i="4"/>
  <c r="V492" i="4"/>
  <c r="P493" i="4"/>
  <c r="Q493" i="4"/>
  <c r="R493" i="4"/>
  <c r="S493" i="4"/>
  <c r="T493" i="4"/>
  <c r="U493" i="4"/>
  <c r="V493" i="4"/>
  <c r="P494" i="4"/>
  <c r="Q494" i="4"/>
  <c r="R494" i="4"/>
  <c r="S494" i="4"/>
  <c r="T494" i="4"/>
  <c r="U494" i="4"/>
  <c r="V494" i="4"/>
  <c r="P495" i="4"/>
  <c r="Q495" i="4"/>
  <c r="R495" i="4"/>
  <c r="S495" i="4"/>
  <c r="T495" i="4"/>
  <c r="U495" i="4"/>
  <c r="V495" i="4"/>
  <c r="P496" i="4"/>
  <c r="Q496" i="4"/>
  <c r="R496" i="4"/>
  <c r="S496" i="4"/>
  <c r="T496" i="4"/>
  <c r="U496" i="4"/>
  <c r="V496" i="4"/>
  <c r="P497" i="4"/>
  <c r="Q497" i="4"/>
  <c r="R497" i="4"/>
  <c r="S497" i="4"/>
  <c r="T497" i="4"/>
  <c r="U497" i="4"/>
  <c r="V497" i="4"/>
  <c r="P498" i="4"/>
  <c r="Q498" i="4"/>
  <c r="R498" i="4"/>
  <c r="S498" i="4"/>
  <c r="T498" i="4"/>
  <c r="U498" i="4"/>
  <c r="V498" i="4"/>
  <c r="P499" i="4"/>
  <c r="Q499" i="4"/>
  <c r="R499" i="4"/>
  <c r="S499" i="4"/>
  <c r="T499" i="4"/>
  <c r="U499" i="4"/>
  <c r="V499" i="4"/>
  <c r="P500" i="4"/>
  <c r="Q500" i="4"/>
  <c r="R500" i="4"/>
  <c r="S500" i="4"/>
  <c r="T500" i="4"/>
  <c r="U500" i="4"/>
  <c r="V500" i="4"/>
  <c r="P501" i="4"/>
  <c r="Q501" i="4"/>
  <c r="R501" i="4"/>
  <c r="S501" i="4"/>
  <c r="T501" i="4"/>
  <c r="U501" i="4"/>
  <c r="V501" i="4"/>
  <c r="P502" i="4"/>
  <c r="Q502" i="4"/>
  <c r="R502" i="4"/>
  <c r="S502" i="4"/>
  <c r="T502" i="4"/>
  <c r="U502" i="4"/>
  <c r="V502" i="4"/>
  <c r="P503" i="4"/>
  <c r="Q503" i="4"/>
  <c r="R503" i="4"/>
  <c r="S503" i="4"/>
  <c r="T503" i="4"/>
  <c r="U503" i="4"/>
  <c r="V503" i="4"/>
  <c r="P504" i="4"/>
  <c r="Q504" i="4"/>
  <c r="R504" i="4"/>
  <c r="S504" i="4"/>
  <c r="T504" i="4"/>
  <c r="U504" i="4"/>
  <c r="V504" i="4"/>
  <c r="P505" i="4"/>
  <c r="Q505" i="4"/>
  <c r="R505" i="4"/>
  <c r="S505" i="4"/>
  <c r="T505" i="4"/>
  <c r="U505" i="4"/>
  <c r="V505" i="4"/>
  <c r="P506" i="4"/>
  <c r="Q506" i="4"/>
  <c r="R506" i="4"/>
  <c r="S506" i="4"/>
  <c r="T506" i="4"/>
  <c r="U506" i="4"/>
  <c r="V506" i="4"/>
  <c r="P507" i="4"/>
  <c r="Q507" i="4"/>
  <c r="R507" i="4"/>
  <c r="S507" i="4"/>
  <c r="T507" i="4"/>
  <c r="U507" i="4"/>
  <c r="V507" i="4"/>
  <c r="P508" i="4"/>
  <c r="Q508" i="4"/>
  <c r="R508" i="4"/>
  <c r="S508" i="4"/>
  <c r="T508" i="4"/>
  <c r="U508" i="4"/>
  <c r="V508" i="4"/>
  <c r="P509" i="4"/>
  <c r="Q509" i="4"/>
  <c r="R509" i="4"/>
  <c r="S509" i="4"/>
  <c r="T509" i="4"/>
  <c r="U509" i="4"/>
  <c r="V509" i="4"/>
  <c r="P510" i="4"/>
  <c r="Q510" i="4"/>
  <c r="R510" i="4"/>
  <c r="S510" i="4"/>
  <c r="T510" i="4"/>
  <c r="U510" i="4"/>
  <c r="V510" i="4"/>
  <c r="V2" i="4"/>
  <c r="Q2" i="4"/>
  <c r="R2" i="4"/>
  <c r="S2" i="4"/>
  <c r="T2" i="4"/>
  <c r="U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C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2" i="3"/>
  <c r="C511" i="3"/>
  <c r="Y449" i="4" l="1"/>
  <c r="Z449" i="4" s="1"/>
  <c r="Y445" i="4"/>
  <c r="Z445" i="4" s="1"/>
  <c r="Y433" i="4"/>
  <c r="Z433" i="4" s="1"/>
  <c r="Y429" i="4"/>
  <c r="Z429" i="4" s="1"/>
  <c r="Y417" i="4"/>
  <c r="Z417" i="4" s="1"/>
  <c r="Y413" i="4"/>
  <c r="Z413" i="4" s="1"/>
  <c r="Y401" i="4"/>
  <c r="Z401" i="4" s="1"/>
  <c r="Y397" i="4"/>
  <c r="Z397" i="4" s="1"/>
  <c r="Y385" i="4"/>
  <c r="Z385" i="4" s="1"/>
  <c r="Y381" i="4"/>
  <c r="Z381" i="4" s="1"/>
  <c r="Y369" i="4"/>
  <c r="Z369" i="4" s="1"/>
  <c r="Y365" i="4"/>
  <c r="Z365" i="4" s="1"/>
  <c r="Y353" i="4"/>
  <c r="Z353" i="4" s="1"/>
  <c r="Y349" i="4"/>
  <c r="Z349" i="4" s="1"/>
  <c r="Y337" i="4"/>
  <c r="Z337" i="4" s="1"/>
  <c r="Y333" i="4"/>
  <c r="Z333" i="4" s="1"/>
  <c r="W325" i="4"/>
  <c r="W321" i="4"/>
  <c r="W309" i="4"/>
  <c r="X309" i="4" s="1"/>
  <c r="W293" i="4"/>
  <c r="X293" i="4" s="1"/>
  <c r="W289" i="4"/>
  <c r="W277" i="4"/>
  <c r="W261" i="4"/>
  <c r="X261" i="4" s="1"/>
  <c r="W257" i="4"/>
  <c r="X257" i="4" s="1"/>
  <c r="W245" i="4"/>
  <c r="W229" i="4"/>
  <c r="W225" i="4"/>
  <c r="X225" i="4" s="1"/>
  <c r="W213" i="4"/>
  <c r="X213" i="4" s="1"/>
  <c r="Y209" i="4"/>
  <c r="Z209" i="4" s="1"/>
  <c r="W201" i="4"/>
  <c r="W193" i="4"/>
  <c r="X193" i="4" s="1"/>
  <c r="Y189" i="4"/>
  <c r="Z189" i="4" s="1"/>
  <c r="W185" i="4"/>
  <c r="W177" i="4"/>
  <c r="W169" i="4"/>
  <c r="X169" i="4" s="1"/>
  <c r="W161" i="4"/>
  <c r="X161" i="4" s="1"/>
  <c r="Y157" i="4"/>
  <c r="Z157" i="4" s="1"/>
  <c r="Y153" i="4"/>
  <c r="Z153" i="4" s="1"/>
  <c r="W145" i="4"/>
  <c r="X145" i="4" s="1"/>
  <c r="Y141" i="4"/>
  <c r="Z141" i="4" s="1"/>
  <c r="W137" i="4"/>
  <c r="W129" i="4"/>
  <c r="Y125" i="4"/>
  <c r="Z125" i="4" s="1"/>
  <c r="Y121" i="4"/>
  <c r="Z121" i="4" s="1"/>
  <c r="W113" i="4"/>
  <c r="W105" i="4"/>
  <c r="W97" i="4"/>
  <c r="X97" i="4" s="1"/>
  <c r="Y93" i="4"/>
  <c r="Z93" i="4" s="1"/>
  <c r="Y89" i="4"/>
  <c r="Z89" i="4" s="1"/>
  <c r="W81" i="4"/>
  <c r="Y77" i="4"/>
  <c r="Z77" i="4" s="1"/>
  <c r="W73" i="4"/>
  <c r="X73" i="4" s="1"/>
  <c r="W65" i="4"/>
  <c r="Y61" i="4"/>
  <c r="Z61" i="4" s="1"/>
  <c r="Y57" i="4"/>
  <c r="Z57" i="4" s="1"/>
  <c r="W49" i="4"/>
  <c r="X49" i="4" s="1"/>
  <c r="W41" i="4"/>
  <c r="W33" i="4"/>
  <c r="Y29" i="4"/>
  <c r="Z29" i="4" s="1"/>
  <c r="Y25" i="4"/>
  <c r="Z25" i="4" s="1"/>
  <c r="W17" i="4"/>
  <c r="Y13" i="4"/>
  <c r="Z13" i="4" s="1"/>
  <c r="W9" i="4"/>
  <c r="X9" i="4" s="1"/>
  <c r="W490" i="4"/>
  <c r="X490" i="4" s="1"/>
  <c r="W458" i="4"/>
  <c r="W395" i="4"/>
  <c r="W331" i="4"/>
  <c r="X331" i="4" s="1"/>
  <c r="Y323" i="4"/>
  <c r="Z323" i="4" s="1"/>
  <c r="W246" i="4"/>
  <c r="W202" i="4"/>
  <c r="Y162" i="4"/>
  <c r="Z162" i="4" s="1"/>
  <c r="W138" i="4"/>
  <c r="X138" i="4" s="1"/>
  <c r="W74" i="4"/>
  <c r="W10" i="4"/>
  <c r="Y451" i="4"/>
  <c r="Z451" i="4" s="1"/>
  <c r="W427" i="4"/>
  <c r="X427" i="4" s="1"/>
  <c r="Y387" i="4"/>
  <c r="Z387" i="4" s="1"/>
  <c r="W363" i="4"/>
  <c r="W299" i="4"/>
  <c r="X299" i="4" s="1"/>
  <c r="W267" i="4"/>
  <c r="X267" i="4" s="1"/>
  <c r="W235" i="4"/>
  <c r="X235" i="4" s="1"/>
  <c r="W506" i="4"/>
  <c r="W498" i="4"/>
  <c r="X498" i="4" s="1"/>
  <c r="W482" i="4"/>
  <c r="X482" i="4" s="1"/>
  <c r="W474" i="4"/>
  <c r="X474" i="4" s="1"/>
  <c r="W466" i="4"/>
  <c r="W438" i="4"/>
  <c r="X438" i="4" s="1"/>
  <c r="W406" i="4"/>
  <c r="X406" i="4" s="1"/>
  <c r="W374" i="4"/>
  <c r="X374" i="4" s="1"/>
  <c r="W342" i="4"/>
  <c r="W310" i="4"/>
  <c r="X310" i="4" s="1"/>
  <c r="W278" i="4"/>
  <c r="X278" i="4" s="1"/>
  <c r="W214" i="4"/>
  <c r="X214" i="4" s="1"/>
  <c r="W186" i="4"/>
  <c r="W170" i="4"/>
  <c r="W154" i="4"/>
  <c r="X154" i="4" s="1"/>
  <c r="W122" i="4"/>
  <c r="W106" i="4"/>
  <c r="Y98" i="4"/>
  <c r="Z98" i="4" s="1"/>
  <c r="W90" i="4"/>
  <c r="X90" i="4" s="1"/>
  <c r="W58" i="4"/>
  <c r="X58" i="4" s="1"/>
  <c r="W42" i="4"/>
  <c r="Y34" i="4"/>
  <c r="Z34" i="4" s="1"/>
  <c r="W26" i="4"/>
  <c r="W488" i="4"/>
  <c r="X488" i="4" s="1"/>
  <c r="W472" i="4"/>
  <c r="W440" i="4"/>
  <c r="X440" i="4" s="1"/>
  <c r="W408" i="4"/>
  <c r="X408" i="4" s="1"/>
  <c r="W376" i="4"/>
  <c r="X376" i="4" s="1"/>
  <c r="W344" i="4"/>
  <c r="W312" i="4"/>
  <c r="W280" i="4"/>
  <c r="X280" i="4" s="1"/>
  <c r="W260" i="4"/>
  <c r="X260" i="4" s="1"/>
  <c r="W252" i="4"/>
  <c r="W240" i="4"/>
  <c r="X240" i="4" s="1"/>
  <c r="W232" i="4"/>
  <c r="X232" i="4" s="1"/>
  <c r="W196" i="4"/>
  <c r="X196" i="4" s="1"/>
  <c r="W188" i="4"/>
  <c r="W152" i="4"/>
  <c r="X152" i="4" s="1"/>
  <c r="W148" i="4"/>
  <c r="X148" i="4" s="1"/>
  <c r="W120" i="4"/>
  <c r="W116" i="4"/>
  <c r="W88" i="4"/>
  <c r="X88" i="4" s="1"/>
  <c r="W84" i="4"/>
  <c r="X84" i="4" s="1"/>
  <c r="W56" i="4"/>
  <c r="X56" i="4" s="1"/>
  <c r="W52" i="4"/>
  <c r="W24" i="4"/>
  <c r="X24" i="4" s="1"/>
  <c r="W20" i="4"/>
  <c r="X20" i="4" s="1"/>
  <c r="W503" i="4"/>
  <c r="X503" i="4" s="1"/>
  <c r="W495" i="4"/>
  <c r="W487" i="4"/>
  <c r="X487" i="4" s="1"/>
  <c r="W479" i="4"/>
  <c r="X479" i="4" s="1"/>
  <c r="W471" i="4"/>
  <c r="W463" i="4"/>
  <c r="W455" i="4"/>
  <c r="X455" i="4" s="1"/>
  <c r="W434" i="4"/>
  <c r="X434" i="4" s="1"/>
  <c r="W423" i="4"/>
  <c r="X423" i="4" s="1"/>
  <c r="W402" i="4"/>
  <c r="W391" i="4"/>
  <c r="X391" i="4" s="1"/>
  <c r="W370" i="4"/>
  <c r="X370" i="4" s="1"/>
  <c r="W359" i="4"/>
  <c r="X359" i="4" s="1"/>
  <c r="W338" i="4"/>
  <c r="W327" i="4"/>
  <c r="X327" i="4" s="1"/>
  <c r="W317" i="4"/>
  <c r="X317" i="4" s="1"/>
  <c r="W306" i="4"/>
  <c r="X306" i="4" s="1"/>
  <c r="W295" i="4"/>
  <c r="W285" i="4"/>
  <c r="X285" i="4" s="1"/>
  <c r="W274" i="4"/>
  <c r="X274" i="4" s="1"/>
  <c r="W263" i="4"/>
  <c r="X263" i="4" s="1"/>
  <c r="W253" i="4"/>
  <c r="W242" i="4"/>
  <c r="X242" i="4" s="1"/>
  <c r="W231" i="4"/>
  <c r="X231" i="4" s="1"/>
  <c r="W221" i="4"/>
  <c r="W210" i="4"/>
  <c r="W197" i="4"/>
  <c r="X197" i="4" s="1"/>
  <c r="W181" i="4"/>
  <c r="X181" i="4" s="1"/>
  <c r="Y169" i="4"/>
  <c r="Z169" i="4" s="1"/>
  <c r="W165" i="4"/>
  <c r="W149" i="4"/>
  <c r="X149" i="4" s="1"/>
  <c r="W133" i="4"/>
  <c r="X133" i="4" s="1"/>
  <c r="Y126" i="4"/>
  <c r="Z126" i="4" s="1"/>
  <c r="W117" i="4"/>
  <c r="Y105" i="4"/>
  <c r="Z105" i="4" s="1"/>
  <c r="W101" i="4"/>
  <c r="X101" i="4" s="1"/>
  <c r="W85" i="4"/>
  <c r="X85" i="4" s="1"/>
  <c r="W69" i="4"/>
  <c r="Y62" i="4"/>
  <c r="Z62" i="4" s="1"/>
  <c r="W53" i="4"/>
  <c r="X53" i="4" s="1"/>
  <c r="Y41" i="4"/>
  <c r="Z41" i="4" s="1"/>
  <c r="W37" i="4"/>
  <c r="W21" i="4"/>
  <c r="X21" i="4" s="1"/>
  <c r="W5" i="4"/>
  <c r="X5" i="4" s="1"/>
  <c r="Y188" i="4"/>
  <c r="Z188" i="4" s="1"/>
  <c r="Y419" i="4"/>
  <c r="Z419" i="4" s="1"/>
  <c r="W347" i="4"/>
  <c r="X347" i="4" s="1"/>
  <c r="W315" i="4"/>
  <c r="X315" i="4" s="1"/>
  <c r="W283" i="4"/>
  <c r="X283" i="4" s="1"/>
  <c r="W219" i="4"/>
  <c r="W305" i="4"/>
  <c r="X305" i="4" s="1"/>
  <c r="W301" i="4"/>
  <c r="X301" i="4" s="1"/>
  <c r="W273" i="4"/>
  <c r="X273" i="4" s="1"/>
  <c r="W269" i="4"/>
  <c r="W241" i="4"/>
  <c r="X241" i="4" s="1"/>
  <c r="W237" i="4"/>
  <c r="X237" i="4" s="1"/>
  <c r="W209" i="4"/>
  <c r="X209" i="4" s="1"/>
  <c r="W205" i="4"/>
  <c r="Y201" i="4"/>
  <c r="Z201" i="4" s="1"/>
  <c r="W189" i="4"/>
  <c r="X189" i="4" s="1"/>
  <c r="W173" i="4"/>
  <c r="W157" i="4"/>
  <c r="W141" i="4"/>
  <c r="X141" i="4" s="1"/>
  <c r="Y137" i="4"/>
  <c r="Z137" i="4" s="1"/>
  <c r="W125" i="4"/>
  <c r="X125" i="4" s="1"/>
  <c r="W109" i="4"/>
  <c r="W93" i="4"/>
  <c r="X93" i="4" s="1"/>
  <c r="W77" i="4"/>
  <c r="X77" i="4" s="1"/>
  <c r="Y73" i="4"/>
  <c r="Z73" i="4" s="1"/>
  <c r="W61" i="4"/>
  <c r="W45" i="4"/>
  <c r="X45" i="4" s="1"/>
  <c r="W29" i="4"/>
  <c r="X29" i="4" s="1"/>
  <c r="W13" i="4"/>
  <c r="X13" i="4" s="1"/>
  <c r="Y9" i="4"/>
  <c r="Z9" i="4" s="1"/>
  <c r="Y120" i="4"/>
  <c r="Z120" i="4" s="1"/>
  <c r="Y219" i="4"/>
  <c r="Z219" i="4" s="1"/>
  <c r="Y291" i="4"/>
  <c r="Z291" i="4" s="1"/>
  <c r="W510" i="4"/>
  <c r="W502" i="4"/>
  <c r="X502" i="4" s="1"/>
  <c r="W494" i="4"/>
  <c r="X494" i="4" s="1"/>
  <c r="W486" i="4"/>
  <c r="X486" i="4" s="1"/>
  <c r="W478" i="4"/>
  <c r="W470" i="4"/>
  <c r="X470" i="4" s="1"/>
  <c r="W462" i="4"/>
  <c r="X462" i="4" s="1"/>
  <c r="W454" i="4"/>
  <c r="W422" i="4"/>
  <c r="W390" i="4"/>
  <c r="X390" i="4" s="1"/>
  <c r="W358" i="4"/>
  <c r="X358" i="4" s="1"/>
  <c r="W326" i="4"/>
  <c r="X326" i="4" s="1"/>
  <c r="W294" i="4"/>
  <c r="W262" i="4"/>
  <c r="X262" i="4" s="1"/>
  <c r="W230" i="4"/>
  <c r="X230" i="4" s="1"/>
  <c r="W194" i="4"/>
  <c r="X194" i="4" s="1"/>
  <c r="W178" i="4"/>
  <c r="W162" i="4"/>
  <c r="X162" i="4" s="1"/>
  <c r="W146" i="4"/>
  <c r="X146" i="4" s="1"/>
  <c r="Y130" i="4"/>
  <c r="Z130" i="4" s="1"/>
  <c r="W114" i="4"/>
  <c r="W98" i="4"/>
  <c r="X98" i="4" s="1"/>
  <c r="W82" i="4"/>
  <c r="X82" i="4" s="1"/>
  <c r="Y66" i="4"/>
  <c r="Z66" i="4" s="1"/>
  <c r="W50" i="4"/>
  <c r="W34" i="4"/>
  <c r="X34" i="4" s="1"/>
  <c r="W18" i="4"/>
  <c r="X18" i="4" s="1"/>
  <c r="W2" i="4"/>
  <c r="X2" i="4" s="1"/>
  <c r="Y56" i="4"/>
  <c r="Z56" i="4" s="1"/>
  <c r="Y260" i="4"/>
  <c r="Z260" i="4" s="1"/>
  <c r="Y509" i="4"/>
  <c r="Z509" i="4" s="1"/>
  <c r="W509" i="4"/>
  <c r="X509" i="4" s="1"/>
  <c r="Y497" i="4"/>
  <c r="Z497" i="4" s="1"/>
  <c r="W497" i="4"/>
  <c r="X497" i="4" s="1"/>
  <c r="Y489" i="4"/>
  <c r="Z489" i="4" s="1"/>
  <c r="W489" i="4"/>
  <c r="Y481" i="4"/>
  <c r="Z481" i="4" s="1"/>
  <c r="W481" i="4"/>
  <c r="X481" i="4" s="1"/>
  <c r="Y469" i="4"/>
  <c r="Z469" i="4" s="1"/>
  <c r="W469" i="4"/>
  <c r="X469" i="4" s="1"/>
  <c r="Y457" i="4"/>
  <c r="Z457" i="4" s="1"/>
  <c r="W457" i="4"/>
  <c r="X457" i="4" s="1"/>
  <c r="Y329" i="4"/>
  <c r="Z329" i="4" s="1"/>
  <c r="W329" i="4"/>
  <c r="W417" i="4"/>
  <c r="W385" i="4"/>
  <c r="X385" i="4" s="1"/>
  <c r="Y504" i="4"/>
  <c r="Z504" i="4" s="1"/>
  <c r="W504" i="4"/>
  <c r="X504" i="4" s="1"/>
  <c r="W500" i="4"/>
  <c r="X500" i="4" s="1"/>
  <c r="Y500" i="4"/>
  <c r="Z500" i="4" s="1"/>
  <c r="Y496" i="4"/>
  <c r="Z496" i="4" s="1"/>
  <c r="W496" i="4"/>
  <c r="Y492" i="4"/>
  <c r="Z492" i="4" s="1"/>
  <c r="W492" i="4"/>
  <c r="X492" i="4" s="1"/>
  <c r="Y484" i="4"/>
  <c r="Z484" i="4" s="1"/>
  <c r="W484" i="4"/>
  <c r="X484" i="4" s="1"/>
  <c r="Y480" i="4"/>
  <c r="Z480" i="4" s="1"/>
  <c r="W480" i="4"/>
  <c r="X480" i="4" s="1"/>
  <c r="Y476" i="4"/>
  <c r="Z476" i="4" s="1"/>
  <c r="W476" i="4"/>
  <c r="X476" i="4" s="1"/>
  <c r="Y464" i="4"/>
  <c r="Z464" i="4" s="1"/>
  <c r="W464" i="4"/>
  <c r="X464" i="4" s="1"/>
  <c r="Y432" i="4"/>
  <c r="Z432" i="4" s="1"/>
  <c r="W432" i="4"/>
  <c r="X432" i="4" s="1"/>
  <c r="Y400" i="4"/>
  <c r="Z400" i="4" s="1"/>
  <c r="W400" i="4"/>
  <c r="X400" i="4" s="1"/>
  <c r="W392" i="4"/>
  <c r="X392" i="4" s="1"/>
  <c r="Y392" i="4"/>
  <c r="Z392" i="4" s="1"/>
  <c r="Y388" i="4"/>
  <c r="Z388" i="4" s="1"/>
  <c r="W388" i="4"/>
  <c r="X388" i="4" s="1"/>
  <c r="Y384" i="4"/>
  <c r="Z384" i="4" s="1"/>
  <c r="W384" i="4"/>
  <c r="X384" i="4" s="1"/>
  <c r="Y380" i="4"/>
  <c r="Z380" i="4" s="1"/>
  <c r="W380" i="4"/>
  <c r="X380" i="4" s="1"/>
  <c r="Y368" i="4"/>
  <c r="Z368" i="4" s="1"/>
  <c r="W368" i="4"/>
  <c r="X368" i="4" s="1"/>
  <c r="Y336" i="4"/>
  <c r="Z336" i="4" s="1"/>
  <c r="W336" i="4"/>
  <c r="X336" i="4" s="1"/>
  <c r="Y304" i="4"/>
  <c r="Z304" i="4" s="1"/>
  <c r="W304" i="4"/>
  <c r="Y256" i="4"/>
  <c r="Z256" i="4" s="1"/>
  <c r="W256" i="4"/>
  <c r="X256" i="4" s="1"/>
  <c r="Y236" i="4"/>
  <c r="Z236" i="4" s="1"/>
  <c r="W236" i="4"/>
  <c r="X236" i="4" s="1"/>
  <c r="Y224" i="4"/>
  <c r="Z224" i="4" s="1"/>
  <c r="W224" i="4"/>
  <c r="X224" i="4" s="1"/>
  <c r="Y216" i="4"/>
  <c r="Z216" i="4" s="1"/>
  <c r="W216" i="4"/>
  <c r="X216" i="4" s="1"/>
  <c r="W204" i="4"/>
  <c r="Y204" i="4"/>
  <c r="Z204" i="4" s="1"/>
  <c r="Y176" i="4"/>
  <c r="Z176" i="4" s="1"/>
  <c r="W176" i="4"/>
  <c r="X176" i="4" s="1"/>
  <c r="Y112" i="4"/>
  <c r="Z112" i="4" s="1"/>
  <c r="W112" i="4"/>
  <c r="X112" i="4" s="1"/>
  <c r="W104" i="4"/>
  <c r="X104" i="4" s="1"/>
  <c r="Y104" i="4"/>
  <c r="Z104" i="4" s="1"/>
  <c r="Y96" i="4"/>
  <c r="Z96" i="4" s="1"/>
  <c r="W96" i="4"/>
  <c r="X96" i="4" s="1"/>
  <c r="Y76" i="4"/>
  <c r="Z76" i="4" s="1"/>
  <c r="W76" i="4"/>
  <c r="X76" i="4" s="1"/>
  <c r="Y44" i="4"/>
  <c r="Z44" i="4" s="1"/>
  <c r="W44" i="4"/>
  <c r="X44" i="4" s="1"/>
  <c r="Y16" i="4"/>
  <c r="Z16" i="4" s="1"/>
  <c r="W16" i="4"/>
  <c r="X16" i="4" s="1"/>
  <c r="W8" i="4"/>
  <c r="Y8" i="4"/>
  <c r="Z8" i="4" s="1"/>
  <c r="Y232" i="4"/>
  <c r="Z232" i="4" s="1"/>
  <c r="Y408" i="4"/>
  <c r="Z408" i="4" s="1"/>
  <c r="Y507" i="4"/>
  <c r="Z507" i="4" s="1"/>
  <c r="Y495" i="4"/>
  <c r="Z495" i="4" s="1"/>
  <c r="Y487" i="4"/>
  <c r="Z487" i="4" s="1"/>
  <c r="Y475" i="4"/>
  <c r="Z475" i="4" s="1"/>
  <c r="Y467" i="4"/>
  <c r="Z467" i="4" s="1"/>
  <c r="Y455" i="4"/>
  <c r="Z455" i="4" s="1"/>
  <c r="Y443" i="4"/>
  <c r="Z443" i="4" s="1"/>
  <c r="Y435" i="4"/>
  <c r="Z435" i="4" s="1"/>
  <c r="W435" i="4"/>
  <c r="Y423" i="4"/>
  <c r="Z423" i="4" s="1"/>
  <c r="Y411" i="4"/>
  <c r="Z411" i="4" s="1"/>
  <c r="Y403" i="4"/>
  <c r="Z403" i="4" s="1"/>
  <c r="W403" i="4"/>
  <c r="Y391" i="4"/>
  <c r="Z391" i="4" s="1"/>
  <c r="Y379" i="4"/>
  <c r="Z379" i="4" s="1"/>
  <c r="Y371" i="4"/>
  <c r="Z371" i="4" s="1"/>
  <c r="W371" i="4"/>
  <c r="Y367" i="4"/>
  <c r="Z367" i="4" s="1"/>
  <c r="W367" i="4"/>
  <c r="X367" i="4" s="1"/>
  <c r="W355" i="4"/>
  <c r="Y343" i="4"/>
  <c r="Z343" i="4" s="1"/>
  <c r="Y335" i="4"/>
  <c r="Z335" i="4" s="1"/>
  <c r="W335" i="4"/>
  <c r="X335" i="4" s="1"/>
  <c r="W323" i="4"/>
  <c r="X323" i="4" s="1"/>
  <c r="Y311" i="4"/>
  <c r="Z311" i="4" s="1"/>
  <c r="Y303" i="4"/>
  <c r="Z303" i="4" s="1"/>
  <c r="W303" i="4"/>
  <c r="X303" i="4" s="1"/>
  <c r="Y295" i="4"/>
  <c r="Z295" i="4" s="1"/>
  <c r="Y279" i="4"/>
  <c r="Z279" i="4" s="1"/>
  <c r="Y267" i="4"/>
  <c r="Z267" i="4" s="1"/>
  <c r="Y251" i="4"/>
  <c r="Z251" i="4" s="1"/>
  <c r="Y235" i="4"/>
  <c r="Z235" i="4" s="1"/>
  <c r="Y227" i="4"/>
  <c r="Z227" i="4" s="1"/>
  <c r="W227" i="4"/>
  <c r="X227" i="4" s="1"/>
  <c r="W211" i="4"/>
  <c r="X211" i="4" s="1"/>
  <c r="W199" i="4"/>
  <c r="Y199" i="4"/>
  <c r="Z199" i="4" s="1"/>
  <c r="W191" i="4"/>
  <c r="X191" i="4" s="1"/>
  <c r="Y191" i="4"/>
  <c r="Z191" i="4" s="1"/>
  <c r="Y187" i="4"/>
  <c r="Z187" i="4" s="1"/>
  <c r="W187" i="4"/>
  <c r="W175" i="4"/>
  <c r="X175" i="4" s="1"/>
  <c r="Y175" i="4"/>
  <c r="Z175" i="4" s="1"/>
  <c r="Y167" i="4"/>
  <c r="Z167" i="4" s="1"/>
  <c r="W167" i="4"/>
  <c r="Y155" i="4"/>
  <c r="Z155" i="4" s="1"/>
  <c r="W155" i="4"/>
  <c r="X155" i="4" s="1"/>
  <c r="Y147" i="4"/>
  <c r="Z147" i="4" s="1"/>
  <c r="W147" i="4"/>
  <c r="Y135" i="4"/>
  <c r="Z135" i="4" s="1"/>
  <c r="W135" i="4"/>
  <c r="X135" i="4" s="1"/>
  <c r="Y127" i="4"/>
  <c r="Z127" i="4" s="1"/>
  <c r="W127" i="4"/>
  <c r="X127" i="4" s="1"/>
  <c r="Y115" i="4"/>
  <c r="Z115" i="4" s="1"/>
  <c r="W115" i="4"/>
  <c r="X115" i="4" s="1"/>
  <c r="Y103" i="4"/>
  <c r="Z103" i="4" s="1"/>
  <c r="W103" i="4"/>
  <c r="Y95" i="4"/>
  <c r="Z95" i="4" s="1"/>
  <c r="W95" i="4"/>
  <c r="X95" i="4" s="1"/>
  <c r="Y83" i="4"/>
  <c r="Z83" i="4" s="1"/>
  <c r="W83" i="4"/>
  <c r="Y75" i="4"/>
  <c r="Z75" i="4" s="1"/>
  <c r="W75" i="4"/>
  <c r="X75" i="4" s="1"/>
  <c r="Y63" i="4"/>
  <c r="Z63" i="4" s="1"/>
  <c r="W63" i="4"/>
  <c r="X63" i="4" s="1"/>
  <c r="Y55" i="4"/>
  <c r="Z55" i="4" s="1"/>
  <c r="W55" i="4"/>
  <c r="X55" i="4" s="1"/>
  <c r="Y43" i="4"/>
  <c r="Z43" i="4" s="1"/>
  <c r="W43" i="4"/>
  <c r="Y35" i="4"/>
  <c r="Z35" i="4" s="1"/>
  <c r="W35" i="4"/>
  <c r="X35" i="4" s="1"/>
  <c r="Y23" i="4"/>
  <c r="Z23" i="4" s="1"/>
  <c r="W23" i="4"/>
  <c r="Y11" i="4"/>
  <c r="Z11" i="4" s="1"/>
  <c r="W11" i="4"/>
  <c r="X11" i="4" s="1"/>
  <c r="Y3" i="4"/>
  <c r="Z3" i="4" s="1"/>
  <c r="W3" i="4"/>
  <c r="W443" i="4"/>
  <c r="X443" i="4" s="1"/>
  <c r="W433" i="4"/>
  <c r="X433" i="4" s="1"/>
  <c r="W411" i="4"/>
  <c r="W401" i="4"/>
  <c r="W379" i="4"/>
  <c r="X379" i="4" s="1"/>
  <c r="W369" i="4"/>
  <c r="X369" i="4" s="1"/>
  <c r="W337" i="4"/>
  <c r="X337" i="4" s="1"/>
  <c r="W251" i="4"/>
  <c r="W130" i="4"/>
  <c r="X130" i="4" s="1"/>
  <c r="W66" i="4"/>
  <c r="X66" i="4" s="1"/>
  <c r="Y24" i="4"/>
  <c r="Z24" i="4" s="1"/>
  <c r="Y45" i="4"/>
  <c r="Z45" i="4" s="1"/>
  <c r="Y88" i="4"/>
  <c r="Z88" i="4" s="1"/>
  <c r="Y109" i="4"/>
  <c r="Z109" i="4" s="1"/>
  <c r="Y152" i="4"/>
  <c r="Z152" i="4" s="1"/>
  <c r="Y173" i="4"/>
  <c r="Z173" i="4" s="1"/>
  <c r="Y240" i="4"/>
  <c r="Z240" i="4" s="1"/>
  <c r="Y355" i="4"/>
  <c r="Z355" i="4" s="1"/>
  <c r="Y488" i="4"/>
  <c r="Z488" i="4" s="1"/>
  <c r="Y505" i="4"/>
  <c r="Z505" i="4" s="1"/>
  <c r="W505" i="4"/>
  <c r="X505" i="4" s="1"/>
  <c r="Y501" i="4"/>
  <c r="Z501" i="4" s="1"/>
  <c r="W501" i="4"/>
  <c r="X501" i="4" s="1"/>
  <c r="Y493" i="4"/>
  <c r="Z493" i="4" s="1"/>
  <c r="W493" i="4"/>
  <c r="X493" i="4" s="1"/>
  <c r="Y485" i="4"/>
  <c r="Z485" i="4" s="1"/>
  <c r="W485" i="4"/>
  <c r="X485" i="4" s="1"/>
  <c r="Y477" i="4"/>
  <c r="Z477" i="4" s="1"/>
  <c r="W477" i="4"/>
  <c r="X477" i="4" s="1"/>
  <c r="Y473" i="4"/>
  <c r="Z473" i="4" s="1"/>
  <c r="W473" i="4"/>
  <c r="X473" i="4" s="1"/>
  <c r="Y465" i="4"/>
  <c r="Z465" i="4" s="1"/>
  <c r="W465" i="4"/>
  <c r="X465" i="4" s="1"/>
  <c r="Y461" i="4"/>
  <c r="Z461" i="4" s="1"/>
  <c r="W461" i="4"/>
  <c r="Y453" i="4"/>
  <c r="Z453" i="4" s="1"/>
  <c r="W453" i="4"/>
  <c r="X453" i="4" s="1"/>
  <c r="Y441" i="4"/>
  <c r="Z441" i="4" s="1"/>
  <c r="W441" i="4"/>
  <c r="X441" i="4" s="1"/>
  <c r="Y437" i="4"/>
  <c r="Z437" i="4" s="1"/>
  <c r="W437" i="4"/>
  <c r="X437" i="4" s="1"/>
  <c r="Y425" i="4"/>
  <c r="Z425" i="4" s="1"/>
  <c r="W425" i="4"/>
  <c r="X425" i="4" s="1"/>
  <c r="Y421" i="4"/>
  <c r="Z421" i="4" s="1"/>
  <c r="W421" i="4"/>
  <c r="X421" i="4" s="1"/>
  <c r="Y409" i="4"/>
  <c r="Z409" i="4" s="1"/>
  <c r="W409" i="4"/>
  <c r="X409" i="4" s="1"/>
  <c r="Y405" i="4"/>
  <c r="Z405" i="4" s="1"/>
  <c r="W405" i="4"/>
  <c r="X405" i="4" s="1"/>
  <c r="Y393" i="4"/>
  <c r="Z393" i="4" s="1"/>
  <c r="W393" i="4"/>
  <c r="X393" i="4" s="1"/>
  <c r="Y389" i="4"/>
  <c r="Z389" i="4" s="1"/>
  <c r="W389" i="4"/>
  <c r="X389" i="4" s="1"/>
  <c r="Y377" i="4"/>
  <c r="Z377" i="4" s="1"/>
  <c r="W377" i="4"/>
  <c r="X377" i="4" s="1"/>
  <c r="Y373" i="4"/>
  <c r="Z373" i="4" s="1"/>
  <c r="W373" i="4"/>
  <c r="X373" i="4" s="1"/>
  <c r="Y361" i="4"/>
  <c r="Z361" i="4" s="1"/>
  <c r="W361" i="4"/>
  <c r="X361" i="4" s="1"/>
  <c r="Y357" i="4"/>
  <c r="Z357" i="4" s="1"/>
  <c r="W357" i="4"/>
  <c r="X357" i="4" s="1"/>
  <c r="Y345" i="4"/>
  <c r="Z345" i="4" s="1"/>
  <c r="W345" i="4"/>
  <c r="X345" i="4" s="1"/>
  <c r="Y341" i="4"/>
  <c r="Z341" i="4" s="1"/>
  <c r="W341" i="4"/>
  <c r="X341" i="4" s="1"/>
  <c r="W449" i="4"/>
  <c r="X449" i="4" s="1"/>
  <c r="W353" i="4"/>
  <c r="X353" i="4" s="1"/>
  <c r="Y508" i="4"/>
  <c r="Z508" i="4" s="1"/>
  <c r="W508" i="4"/>
  <c r="Y468" i="4"/>
  <c r="Z468" i="4" s="1"/>
  <c r="W468" i="4"/>
  <c r="X468" i="4" s="1"/>
  <c r="Y460" i="4"/>
  <c r="Z460" i="4" s="1"/>
  <c r="W460" i="4"/>
  <c r="X460" i="4" s="1"/>
  <c r="W456" i="4"/>
  <c r="X456" i="4" s="1"/>
  <c r="Y456" i="4"/>
  <c r="Z456" i="4" s="1"/>
  <c r="Y452" i="4"/>
  <c r="Z452" i="4" s="1"/>
  <c r="W452" i="4"/>
  <c r="X452" i="4" s="1"/>
  <c r="Y448" i="4"/>
  <c r="Z448" i="4" s="1"/>
  <c r="W448" i="4"/>
  <c r="X448" i="4" s="1"/>
  <c r="Y444" i="4"/>
  <c r="Z444" i="4" s="1"/>
  <c r="W444" i="4"/>
  <c r="X444" i="4" s="1"/>
  <c r="Y436" i="4"/>
  <c r="Z436" i="4" s="1"/>
  <c r="W436" i="4"/>
  <c r="Y428" i="4"/>
  <c r="Z428" i="4" s="1"/>
  <c r="W428" i="4"/>
  <c r="X428" i="4" s="1"/>
  <c r="W424" i="4"/>
  <c r="X424" i="4" s="1"/>
  <c r="Y424" i="4"/>
  <c r="Z424" i="4" s="1"/>
  <c r="Y420" i="4"/>
  <c r="Z420" i="4" s="1"/>
  <c r="W420" i="4"/>
  <c r="X420" i="4" s="1"/>
  <c r="Y416" i="4"/>
  <c r="Z416" i="4" s="1"/>
  <c r="W416" i="4"/>
  <c r="X416" i="4" s="1"/>
  <c r="Y412" i="4"/>
  <c r="Z412" i="4" s="1"/>
  <c r="W412" i="4"/>
  <c r="X412" i="4" s="1"/>
  <c r="Y404" i="4"/>
  <c r="Z404" i="4" s="1"/>
  <c r="W404" i="4"/>
  <c r="Y396" i="4"/>
  <c r="Z396" i="4" s="1"/>
  <c r="W396" i="4"/>
  <c r="X396" i="4" s="1"/>
  <c r="Y372" i="4"/>
  <c r="Z372" i="4" s="1"/>
  <c r="W372" i="4"/>
  <c r="X372" i="4" s="1"/>
  <c r="Y364" i="4"/>
  <c r="Z364" i="4" s="1"/>
  <c r="W364" i="4"/>
  <c r="X364" i="4" s="1"/>
  <c r="W360" i="4"/>
  <c r="X360" i="4" s="1"/>
  <c r="Y360" i="4"/>
  <c r="Z360" i="4" s="1"/>
  <c r="Y356" i="4"/>
  <c r="Z356" i="4" s="1"/>
  <c r="W356" i="4"/>
  <c r="X356" i="4" s="1"/>
  <c r="Y352" i="4"/>
  <c r="Z352" i="4" s="1"/>
  <c r="W352" i="4"/>
  <c r="X352" i="4" s="1"/>
  <c r="Y348" i="4"/>
  <c r="Z348" i="4" s="1"/>
  <c r="W348" i="4"/>
  <c r="X348" i="4" s="1"/>
  <c r="Y340" i="4"/>
  <c r="Z340" i="4" s="1"/>
  <c r="W340" i="4"/>
  <c r="X340" i="4" s="1"/>
  <c r="Y332" i="4"/>
  <c r="Z332" i="4" s="1"/>
  <c r="W332" i="4"/>
  <c r="X332" i="4" s="1"/>
  <c r="W328" i="4"/>
  <c r="X328" i="4" s="1"/>
  <c r="Y328" i="4"/>
  <c r="Z328" i="4" s="1"/>
  <c r="Y324" i="4"/>
  <c r="Z324" i="4" s="1"/>
  <c r="W324" i="4"/>
  <c r="X324" i="4" s="1"/>
  <c r="Y320" i="4"/>
  <c r="Z320" i="4" s="1"/>
  <c r="W320" i="4"/>
  <c r="X320" i="4" s="1"/>
  <c r="Y316" i="4"/>
  <c r="Z316" i="4" s="1"/>
  <c r="W316" i="4"/>
  <c r="X316" i="4" s="1"/>
  <c r="Y308" i="4"/>
  <c r="Z308" i="4" s="1"/>
  <c r="W308" i="4"/>
  <c r="X308" i="4" s="1"/>
  <c r="Y300" i="4"/>
  <c r="Z300" i="4" s="1"/>
  <c r="W300" i="4"/>
  <c r="X300" i="4" s="1"/>
  <c r="W296" i="4"/>
  <c r="X296" i="4" s="1"/>
  <c r="Y296" i="4"/>
  <c r="Z296" i="4" s="1"/>
  <c r="Y292" i="4"/>
  <c r="Z292" i="4" s="1"/>
  <c r="W292" i="4"/>
  <c r="X292" i="4" s="1"/>
  <c r="Y288" i="4"/>
  <c r="Z288" i="4" s="1"/>
  <c r="W288" i="4"/>
  <c r="X288" i="4" s="1"/>
  <c r="Y284" i="4"/>
  <c r="Z284" i="4" s="1"/>
  <c r="W284" i="4"/>
  <c r="X284" i="4" s="1"/>
  <c r="Y276" i="4"/>
  <c r="Z276" i="4" s="1"/>
  <c r="W276" i="4"/>
  <c r="X276" i="4" s="1"/>
  <c r="Y272" i="4"/>
  <c r="Z272" i="4" s="1"/>
  <c r="W272" i="4"/>
  <c r="X272" i="4" s="1"/>
  <c r="Y268" i="4"/>
  <c r="Z268" i="4" s="1"/>
  <c r="W268" i="4"/>
  <c r="W264" i="4"/>
  <c r="X264" i="4" s="1"/>
  <c r="Y264" i="4"/>
  <c r="Z264" i="4" s="1"/>
  <c r="Y248" i="4"/>
  <c r="Z248" i="4" s="1"/>
  <c r="W248" i="4"/>
  <c r="Y244" i="4"/>
  <c r="Z244" i="4" s="1"/>
  <c r="W244" i="4"/>
  <c r="X244" i="4" s="1"/>
  <c r="W228" i="4"/>
  <c r="X228" i="4" s="1"/>
  <c r="Y228" i="4"/>
  <c r="Z228" i="4" s="1"/>
  <c r="W220" i="4"/>
  <c r="Y220" i="4"/>
  <c r="Z220" i="4" s="1"/>
  <c r="Y212" i="4"/>
  <c r="Z212" i="4" s="1"/>
  <c r="W212" i="4"/>
  <c r="X212" i="4" s="1"/>
  <c r="Y208" i="4"/>
  <c r="Z208" i="4" s="1"/>
  <c r="W208" i="4"/>
  <c r="X208" i="4" s="1"/>
  <c r="Y200" i="4"/>
  <c r="Z200" i="4" s="1"/>
  <c r="W200" i="4"/>
  <c r="Y192" i="4"/>
  <c r="Z192" i="4" s="1"/>
  <c r="W192" i="4"/>
  <c r="X192" i="4" s="1"/>
  <c r="Y184" i="4"/>
  <c r="Z184" i="4" s="1"/>
  <c r="W184" i="4"/>
  <c r="X184" i="4" s="1"/>
  <c r="W180" i="4"/>
  <c r="Y180" i="4"/>
  <c r="Z180" i="4" s="1"/>
  <c r="Y172" i="4"/>
  <c r="Z172" i="4" s="1"/>
  <c r="W172" i="4"/>
  <c r="X172" i="4" s="1"/>
  <c r="W168" i="4"/>
  <c r="X168" i="4" s="1"/>
  <c r="Y168" i="4"/>
  <c r="Z168" i="4" s="1"/>
  <c r="W164" i="4"/>
  <c r="X164" i="4" s="1"/>
  <c r="Y164" i="4"/>
  <c r="Z164" i="4" s="1"/>
  <c r="Y160" i="4"/>
  <c r="Z160" i="4" s="1"/>
  <c r="W160" i="4"/>
  <c r="X160" i="4" s="1"/>
  <c r="Y156" i="4"/>
  <c r="Z156" i="4" s="1"/>
  <c r="W156" i="4"/>
  <c r="X156" i="4" s="1"/>
  <c r="Y144" i="4"/>
  <c r="Z144" i="4" s="1"/>
  <c r="W144" i="4"/>
  <c r="X144" i="4" s="1"/>
  <c r="Y140" i="4"/>
  <c r="Z140" i="4" s="1"/>
  <c r="W140" i="4"/>
  <c r="W136" i="4"/>
  <c r="Y136" i="4"/>
  <c r="Z136" i="4" s="1"/>
  <c r="W132" i="4"/>
  <c r="X132" i="4" s="1"/>
  <c r="Y132" i="4"/>
  <c r="Z132" i="4" s="1"/>
  <c r="Y128" i="4"/>
  <c r="Z128" i="4" s="1"/>
  <c r="W128" i="4"/>
  <c r="X128" i="4" s="1"/>
  <c r="Y124" i="4"/>
  <c r="Z124" i="4" s="1"/>
  <c r="W124" i="4"/>
  <c r="X124" i="4" s="1"/>
  <c r="Y108" i="4"/>
  <c r="Z108" i="4" s="1"/>
  <c r="W108" i="4"/>
  <c r="X108" i="4" s="1"/>
  <c r="W100" i="4"/>
  <c r="X100" i="4" s="1"/>
  <c r="Y100" i="4"/>
  <c r="Z100" i="4" s="1"/>
  <c r="Y92" i="4"/>
  <c r="Z92" i="4" s="1"/>
  <c r="W92" i="4"/>
  <c r="X92" i="4" s="1"/>
  <c r="Y80" i="4"/>
  <c r="Z80" i="4" s="1"/>
  <c r="W80" i="4"/>
  <c r="X80" i="4" s="1"/>
  <c r="W72" i="4"/>
  <c r="X72" i="4" s="1"/>
  <c r="Y72" i="4"/>
  <c r="Z72" i="4" s="1"/>
  <c r="W68" i="4"/>
  <c r="X68" i="4" s="1"/>
  <c r="Y68" i="4"/>
  <c r="Z68" i="4" s="1"/>
  <c r="Y64" i="4"/>
  <c r="Z64" i="4" s="1"/>
  <c r="W64" i="4"/>
  <c r="X64" i="4" s="1"/>
  <c r="Y60" i="4"/>
  <c r="Z60" i="4" s="1"/>
  <c r="W60" i="4"/>
  <c r="X60" i="4" s="1"/>
  <c r="Y48" i="4"/>
  <c r="Z48" i="4" s="1"/>
  <c r="W48" i="4"/>
  <c r="X48" i="4" s="1"/>
  <c r="W40" i="4"/>
  <c r="X40" i="4" s="1"/>
  <c r="Y40" i="4"/>
  <c r="Z40" i="4" s="1"/>
  <c r="W36" i="4"/>
  <c r="X36" i="4" s="1"/>
  <c r="Y36" i="4"/>
  <c r="Z36" i="4" s="1"/>
  <c r="Y32" i="4"/>
  <c r="Z32" i="4" s="1"/>
  <c r="W32" i="4"/>
  <c r="X32" i="4" s="1"/>
  <c r="Y28" i="4"/>
  <c r="Z28" i="4" s="1"/>
  <c r="W28" i="4"/>
  <c r="X28" i="4" s="1"/>
  <c r="Y12" i="4"/>
  <c r="Z12" i="4" s="1"/>
  <c r="W12" i="4"/>
  <c r="X12" i="4" s="1"/>
  <c r="W4" i="4"/>
  <c r="Y4" i="4"/>
  <c r="Z4" i="4" s="1"/>
  <c r="W445" i="4"/>
  <c r="X445" i="4" s="1"/>
  <c r="W413" i="4"/>
  <c r="X413" i="4" s="1"/>
  <c r="W381" i="4"/>
  <c r="X381" i="4" s="1"/>
  <c r="W349" i="4"/>
  <c r="X349" i="4" s="1"/>
  <c r="Y20" i="4"/>
  <c r="Z20" i="4" s="1"/>
  <c r="Y84" i="4"/>
  <c r="Z84" i="4" s="1"/>
  <c r="Y148" i="4"/>
  <c r="Z148" i="4" s="1"/>
  <c r="Y196" i="4"/>
  <c r="Z196" i="4" s="1"/>
  <c r="Y280" i="4"/>
  <c r="Z280" i="4" s="1"/>
  <c r="Y344" i="4"/>
  <c r="Z344" i="4" s="1"/>
  <c r="Y472" i="4"/>
  <c r="Z472" i="4" s="1"/>
  <c r="Y503" i="4"/>
  <c r="Z503" i="4" s="1"/>
  <c r="Y499" i="4"/>
  <c r="Z499" i="4" s="1"/>
  <c r="Y491" i="4"/>
  <c r="Z491" i="4" s="1"/>
  <c r="Y483" i="4"/>
  <c r="Z483" i="4" s="1"/>
  <c r="Y479" i="4"/>
  <c r="Z479" i="4" s="1"/>
  <c r="Y471" i="4"/>
  <c r="Z471" i="4" s="1"/>
  <c r="Y463" i="4"/>
  <c r="Z463" i="4" s="1"/>
  <c r="Y459" i="4"/>
  <c r="Z459" i="4" s="1"/>
  <c r="W451" i="4"/>
  <c r="X451" i="4" s="1"/>
  <c r="Y447" i="4"/>
  <c r="Z447" i="4" s="1"/>
  <c r="W447" i="4"/>
  <c r="X447" i="4" s="1"/>
  <c r="Y439" i="4"/>
  <c r="Z439" i="4" s="1"/>
  <c r="Y431" i="4"/>
  <c r="Z431" i="4" s="1"/>
  <c r="W431" i="4"/>
  <c r="X431" i="4" s="1"/>
  <c r="Y427" i="4"/>
  <c r="Z427" i="4" s="1"/>
  <c r="W419" i="4"/>
  <c r="X419" i="4" s="1"/>
  <c r="Y415" i="4"/>
  <c r="Z415" i="4" s="1"/>
  <c r="W415" i="4"/>
  <c r="X415" i="4" s="1"/>
  <c r="Y407" i="4"/>
  <c r="Z407" i="4" s="1"/>
  <c r="Y399" i="4"/>
  <c r="Z399" i="4" s="1"/>
  <c r="W399" i="4"/>
  <c r="X399" i="4" s="1"/>
  <c r="Y395" i="4"/>
  <c r="Z395" i="4" s="1"/>
  <c r="W387" i="4"/>
  <c r="X387" i="4" s="1"/>
  <c r="Y383" i="4"/>
  <c r="Z383" i="4" s="1"/>
  <c r="W383" i="4"/>
  <c r="X383" i="4" s="1"/>
  <c r="Y375" i="4"/>
  <c r="Z375" i="4" s="1"/>
  <c r="Y363" i="4"/>
  <c r="Z363" i="4" s="1"/>
  <c r="Y359" i="4"/>
  <c r="Z359" i="4" s="1"/>
  <c r="Y351" i="4"/>
  <c r="Z351" i="4" s="1"/>
  <c r="W351" i="4"/>
  <c r="X351" i="4" s="1"/>
  <c r="Y347" i="4"/>
  <c r="Z347" i="4" s="1"/>
  <c r="Y339" i="4"/>
  <c r="Z339" i="4" s="1"/>
  <c r="W339" i="4"/>
  <c r="X339" i="4" s="1"/>
  <c r="Y331" i="4"/>
  <c r="Z331" i="4" s="1"/>
  <c r="Y327" i="4"/>
  <c r="Z327" i="4" s="1"/>
  <c r="Y319" i="4"/>
  <c r="Z319" i="4" s="1"/>
  <c r="W319" i="4"/>
  <c r="X319" i="4" s="1"/>
  <c r="Y315" i="4"/>
  <c r="Z315" i="4" s="1"/>
  <c r="Y307" i="4"/>
  <c r="Z307" i="4" s="1"/>
  <c r="W307" i="4"/>
  <c r="X307" i="4" s="1"/>
  <c r="Y299" i="4"/>
  <c r="Z299" i="4" s="1"/>
  <c r="W291" i="4"/>
  <c r="X291" i="4" s="1"/>
  <c r="Y287" i="4"/>
  <c r="Z287" i="4" s="1"/>
  <c r="W287" i="4"/>
  <c r="X287" i="4" s="1"/>
  <c r="Y283" i="4"/>
  <c r="Z283" i="4" s="1"/>
  <c r="Y275" i="4"/>
  <c r="Z275" i="4" s="1"/>
  <c r="W275" i="4"/>
  <c r="X275" i="4" s="1"/>
  <c r="Y271" i="4"/>
  <c r="Z271" i="4" s="1"/>
  <c r="W271" i="4"/>
  <c r="X271" i="4" s="1"/>
  <c r="Y263" i="4"/>
  <c r="Z263" i="4" s="1"/>
  <c r="Y259" i="4"/>
  <c r="Z259" i="4" s="1"/>
  <c r="W259" i="4"/>
  <c r="X259" i="4" s="1"/>
  <c r="Y255" i="4"/>
  <c r="Z255" i="4" s="1"/>
  <c r="W255" i="4"/>
  <c r="X255" i="4" s="1"/>
  <c r="Y247" i="4"/>
  <c r="Z247" i="4" s="1"/>
  <c r="W243" i="4"/>
  <c r="X243" i="4" s="1"/>
  <c r="Y243" i="4"/>
  <c r="Z243" i="4" s="1"/>
  <c r="Y239" i="4"/>
  <c r="Z239" i="4" s="1"/>
  <c r="W239" i="4"/>
  <c r="X239" i="4" s="1"/>
  <c r="Y231" i="4"/>
  <c r="Z231" i="4" s="1"/>
  <c r="Y223" i="4"/>
  <c r="Z223" i="4" s="1"/>
  <c r="W223" i="4"/>
  <c r="X223" i="4" s="1"/>
  <c r="Y215" i="4"/>
  <c r="Z215" i="4" s="1"/>
  <c r="Y207" i="4"/>
  <c r="Z207" i="4" s="1"/>
  <c r="W207" i="4"/>
  <c r="X207" i="4" s="1"/>
  <c r="Y203" i="4"/>
  <c r="Z203" i="4" s="1"/>
  <c r="W203" i="4"/>
  <c r="X203" i="4" s="1"/>
  <c r="W195" i="4"/>
  <c r="X195" i="4" s="1"/>
  <c r="Y195" i="4"/>
  <c r="Z195" i="4" s="1"/>
  <c r="W183" i="4"/>
  <c r="X183" i="4" s="1"/>
  <c r="Y179" i="4"/>
  <c r="Z179" i="4" s="1"/>
  <c r="W179" i="4"/>
  <c r="X179" i="4" s="1"/>
  <c r="Y171" i="4"/>
  <c r="Z171" i="4" s="1"/>
  <c r="W171" i="4"/>
  <c r="X171" i="4" s="1"/>
  <c r="Y163" i="4"/>
  <c r="Z163" i="4" s="1"/>
  <c r="W163" i="4"/>
  <c r="X163" i="4" s="1"/>
  <c r="Y159" i="4"/>
  <c r="Z159" i="4" s="1"/>
  <c r="W159" i="4"/>
  <c r="X159" i="4" s="1"/>
  <c r="Y151" i="4"/>
  <c r="Z151" i="4" s="1"/>
  <c r="W151" i="4"/>
  <c r="X151" i="4" s="1"/>
  <c r="Y143" i="4"/>
  <c r="Z143" i="4" s="1"/>
  <c r="W143" i="4"/>
  <c r="X143" i="4" s="1"/>
  <c r="Y139" i="4"/>
  <c r="Z139" i="4" s="1"/>
  <c r="W139" i="4"/>
  <c r="X139" i="4" s="1"/>
  <c r="Y131" i="4"/>
  <c r="Z131" i="4" s="1"/>
  <c r="W131" i="4"/>
  <c r="X131" i="4" s="1"/>
  <c r="Y123" i="4"/>
  <c r="Z123" i="4" s="1"/>
  <c r="W123" i="4"/>
  <c r="X123" i="4" s="1"/>
  <c r="Y119" i="4"/>
  <c r="Z119" i="4" s="1"/>
  <c r="W119" i="4"/>
  <c r="X119" i="4" s="1"/>
  <c r="Y111" i="4"/>
  <c r="Z111" i="4" s="1"/>
  <c r="W111" i="4"/>
  <c r="X111" i="4" s="1"/>
  <c r="Y107" i="4"/>
  <c r="Z107" i="4" s="1"/>
  <c r="W107" i="4"/>
  <c r="X107" i="4" s="1"/>
  <c r="Y99" i="4"/>
  <c r="Z99" i="4" s="1"/>
  <c r="W99" i="4"/>
  <c r="X99" i="4" s="1"/>
  <c r="Y91" i="4"/>
  <c r="Z91" i="4" s="1"/>
  <c r="W91" i="4"/>
  <c r="X91" i="4" s="1"/>
  <c r="Y87" i="4"/>
  <c r="Z87" i="4" s="1"/>
  <c r="W87" i="4"/>
  <c r="X87" i="4" s="1"/>
  <c r="Y79" i="4"/>
  <c r="Z79" i="4" s="1"/>
  <c r="W79" i="4"/>
  <c r="X79" i="4" s="1"/>
  <c r="Y71" i="4"/>
  <c r="Z71" i="4" s="1"/>
  <c r="W71" i="4"/>
  <c r="X71" i="4" s="1"/>
  <c r="Y67" i="4"/>
  <c r="Z67" i="4" s="1"/>
  <c r="W67" i="4"/>
  <c r="X67" i="4" s="1"/>
  <c r="Y59" i="4"/>
  <c r="Z59" i="4" s="1"/>
  <c r="W59" i="4"/>
  <c r="X59" i="4" s="1"/>
  <c r="Y51" i="4"/>
  <c r="Z51" i="4" s="1"/>
  <c r="W51" i="4"/>
  <c r="X51" i="4" s="1"/>
  <c r="Y47" i="4"/>
  <c r="Z47" i="4" s="1"/>
  <c r="W47" i="4"/>
  <c r="X47" i="4" s="1"/>
  <c r="Y39" i="4"/>
  <c r="Z39" i="4" s="1"/>
  <c r="W39" i="4"/>
  <c r="X39" i="4" s="1"/>
  <c r="Y31" i="4"/>
  <c r="Z31" i="4" s="1"/>
  <c r="W31" i="4"/>
  <c r="X31" i="4" s="1"/>
  <c r="Y27" i="4"/>
  <c r="Z27" i="4" s="1"/>
  <c r="W27" i="4"/>
  <c r="X27" i="4" s="1"/>
  <c r="Y19" i="4"/>
  <c r="Z19" i="4" s="1"/>
  <c r="W19" i="4"/>
  <c r="X19" i="4" s="1"/>
  <c r="Y15" i="4"/>
  <c r="Z15" i="4" s="1"/>
  <c r="W15" i="4"/>
  <c r="X15" i="4" s="1"/>
  <c r="Y7" i="4"/>
  <c r="Z7" i="4" s="1"/>
  <c r="W7" i="4"/>
  <c r="X7" i="4" s="1"/>
  <c r="Y510" i="4"/>
  <c r="Z510" i="4" s="1"/>
  <c r="Y506" i="4"/>
  <c r="Z506" i="4" s="1"/>
  <c r="Y502" i="4"/>
  <c r="Z502" i="4" s="1"/>
  <c r="Y498" i="4"/>
  <c r="Z498" i="4" s="1"/>
  <c r="Y494" i="4"/>
  <c r="Z494" i="4" s="1"/>
  <c r="Y490" i="4"/>
  <c r="Z490" i="4" s="1"/>
  <c r="Y486" i="4"/>
  <c r="Z486" i="4" s="1"/>
  <c r="Y482" i="4"/>
  <c r="Z482" i="4" s="1"/>
  <c r="Y478" i="4"/>
  <c r="Z478" i="4" s="1"/>
  <c r="Y474" i="4"/>
  <c r="Z474" i="4" s="1"/>
  <c r="Y470" i="4"/>
  <c r="Z470" i="4" s="1"/>
  <c r="Y466" i="4"/>
  <c r="Z466" i="4" s="1"/>
  <c r="Y462" i="4"/>
  <c r="Z462" i="4" s="1"/>
  <c r="Y458" i="4"/>
  <c r="Z458" i="4" s="1"/>
  <c r="Y454" i="4"/>
  <c r="Z454" i="4" s="1"/>
  <c r="Y450" i="4"/>
  <c r="Z450" i="4" s="1"/>
  <c r="Y446" i="4"/>
  <c r="Z446" i="4" s="1"/>
  <c r="W446" i="4"/>
  <c r="X446" i="4" s="1"/>
  <c r="Y442" i="4"/>
  <c r="Z442" i="4" s="1"/>
  <c r="W442" i="4"/>
  <c r="X442" i="4" s="1"/>
  <c r="Y438" i="4"/>
  <c r="Z438" i="4" s="1"/>
  <c r="Y434" i="4"/>
  <c r="Z434" i="4" s="1"/>
  <c r="Y430" i="4"/>
  <c r="Z430" i="4" s="1"/>
  <c r="W430" i="4"/>
  <c r="X430" i="4" s="1"/>
  <c r="Y426" i="4"/>
  <c r="Z426" i="4" s="1"/>
  <c r="W426" i="4"/>
  <c r="X426" i="4" s="1"/>
  <c r="Y422" i="4"/>
  <c r="Z422" i="4" s="1"/>
  <c r="Y418" i="4"/>
  <c r="Z418" i="4" s="1"/>
  <c r="Y414" i="4"/>
  <c r="Z414" i="4" s="1"/>
  <c r="W414" i="4"/>
  <c r="X414" i="4" s="1"/>
  <c r="Y410" i="4"/>
  <c r="Z410" i="4" s="1"/>
  <c r="W410" i="4"/>
  <c r="X410" i="4" s="1"/>
  <c r="Y406" i="4"/>
  <c r="Z406" i="4" s="1"/>
  <c r="Y402" i="4"/>
  <c r="Z402" i="4" s="1"/>
  <c r="Y398" i="4"/>
  <c r="Z398" i="4" s="1"/>
  <c r="W398" i="4"/>
  <c r="X398" i="4" s="1"/>
  <c r="Y394" i="4"/>
  <c r="Z394" i="4" s="1"/>
  <c r="W394" i="4"/>
  <c r="X394" i="4" s="1"/>
  <c r="Y390" i="4"/>
  <c r="Z390" i="4" s="1"/>
  <c r="Y386" i="4"/>
  <c r="Z386" i="4" s="1"/>
  <c r="Y382" i="4"/>
  <c r="Z382" i="4" s="1"/>
  <c r="W382" i="4"/>
  <c r="X382" i="4" s="1"/>
  <c r="Y378" i="4"/>
  <c r="Z378" i="4" s="1"/>
  <c r="W378" i="4"/>
  <c r="X378" i="4" s="1"/>
  <c r="Y374" i="4"/>
  <c r="Z374" i="4" s="1"/>
  <c r="Y370" i="4"/>
  <c r="Z370" i="4" s="1"/>
  <c r="Y366" i="4"/>
  <c r="Z366" i="4" s="1"/>
  <c r="W366" i="4"/>
  <c r="X366" i="4" s="1"/>
  <c r="Y362" i="4"/>
  <c r="Z362" i="4" s="1"/>
  <c r="W362" i="4"/>
  <c r="X362" i="4" s="1"/>
  <c r="Y358" i="4"/>
  <c r="Z358" i="4" s="1"/>
  <c r="Y354" i="4"/>
  <c r="Z354" i="4" s="1"/>
  <c r="Y350" i="4"/>
  <c r="Z350" i="4" s="1"/>
  <c r="W350" i="4"/>
  <c r="X350" i="4" s="1"/>
  <c r="Y346" i="4"/>
  <c r="Z346" i="4" s="1"/>
  <c r="W346" i="4"/>
  <c r="X346" i="4" s="1"/>
  <c r="Y342" i="4"/>
  <c r="Z342" i="4" s="1"/>
  <c r="Y338" i="4"/>
  <c r="Z338" i="4" s="1"/>
  <c r="Y334" i="4"/>
  <c r="Z334" i="4" s="1"/>
  <c r="W334" i="4"/>
  <c r="Y330" i="4"/>
  <c r="Z330" i="4" s="1"/>
  <c r="W330" i="4"/>
  <c r="X330" i="4" s="1"/>
  <c r="Y326" i="4"/>
  <c r="Z326" i="4" s="1"/>
  <c r="Y322" i="4"/>
  <c r="Z322" i="4" s="1"/>
  <c r="Y318" i="4"/>
  <c r="Z318" i="4" s="1"/>
  <c r="W318" i="4"/>
  <c r="X318" i="4" s="1"/>
  <c r="Y314" i="4"/>
  <c r="Z314" i="4" s="1"/>
  <c r="W314" i="4"/>
  <c r="X314" i="4" s="1"/>
  <c r="Y310" i="4"/>
  <c r="Z310" i="4" s="1"/>
  <c r="Y306" i="4"/>
  <c r="Z306" i="4" s="1"/>
  <c r="Y302" i="4"/>
  <c r="Z302" i="4" s="1"/>
  <c r="W302" i="4"/>
  <c r="X302" i="4" s="1"/>
  <c r="Y298" i="4"/>
  <c r="Z298" i="4" s="1"/>
  <c r="W298" i="4"/>
  <c r="X298" i="4" s="1"/>
  <c r="Y294" i="4"/>
  <c r="Z294" i="4" s="1"/>
  <c r="Y290" i="4"/>
  <c r="Z290" i="4" s="1"/>
  <c r="Y286" i="4"/>
  <c r="Z286" i="4" s="1"/>
  <c r="W286" i="4"/>
  <c r="X286" i="4" s="1"/>
  <c r="Y282" i="4"/>
  <c r="Z282" i="4" s="1"/>
  <c r="W282" i="4"/>
  <c r="X282" i="4" s="1"/>
  <c r="Y278" i="4"/>
  <c r="Z278" i="4" s="1"/>
  <c r="Y274" i="4"/>
  <c r="Z274" i="4" s="1"/>
  <c r="Y270" i="4"/>
  <c r="Z270" i="4" s="1"/>
  <c r="W270" i="4"/>
  <c r="X270" i="4" s="1"/>
  <c r="Y266" i="4"/>
  <c r="Z266" i="4" s="1"/>
  <c r="W266" i="4"/>
  <c r="X266" i="4" s="1"/>
  <c r="Y262" i="4"/>
  <c r="Z262" i="4" s="1"/>
  <c r="Y258" i="4"/>
  <c r="Z258" i="4" s="1"/>
  <c r="Y254" i="4"/>
  <c r="Z254" i="4" s="1"/>
  <c r="W254" i="4"/>
  <c r="X254" i="4" s="1"/>
  <c r="Y250" i="4"/>
  <c r="Z250" i="4" s="1"/>
  <c r="W250" i="4"/>
  <c r="X250" i="4" s="1"/>
  <c r="Y246" i="4"/>
  <c r="Z246" i="4" s="1"/>
  <c r="Y242" i="4"/>
  <c r="Z242" i="4" s="1"/>
  <c r="Y238" i="4"/>
  <c r="Z238" i="4" s="1"/>
  <c r="W238" i="4"/>
  <c r="X238" i="4" s="1"/>
  <c r="Y234" i="4"/>
  <c r="Z234" i="4" s="1"/>
  <c r="W234" i="4"/>
  <c r="X234" i="4" s="1"/>
  <c r="Y230" i="4"/>
  <c r="Z230" i="4" s="1"/>
  <c r="Y226" i="4"/>
  <c r="Z226" i="4" s="1"/>
  <c r="Y222" i="4"/>
  <c r="Z222" i="4" s="1"/>
  <c r="W222" i="4"/>
  <c r="X222" i="4" s="1"/>
  <c r="Y218" i="4"/>
  <c r="Z218" i="4" s="1"/>
  <c r="W218" i="4"/>
  <c r="X218" i="4" s="1"/>
  <c r="Y214" i="4"/>
  <c r="Z214" i="4" s="1"/>
  <c r="Y210" i="4"/>
  <c r="Z210" i="4" s="1"/>
  <c r="Y206" i="4"/>
  <c r="Z206" i="4" s="1"/>
  <c r="W206" i="4"/>
  <c r="X206" i="4" s="1"/>
  <c r="Y202" i="4"/>
  <c r="Z202" i="4" s="1"/>
  <c r="Y198" i="4"/>
  <c r="Z198" i="4" s="1"/>
  <c r="W198" i="4"/>
  <c r="X198" i="4" s="1"/>
  <c r="Y194" i="4"/>
  <c r="Z194" i="4" s="1"/>
  <c r="Y190" i="4"/>
  <c r="Z190" i="4" s="1"/>
  <c r="W190" i="4"/>
  <c r="X190" i="4" s="1"/>
  <c r="Y186" i="4"/>
  <c r="Z186" i="4" s="1"/>
  <c r="Y182" i="4"/>
  <c r="Z182" i="4" s="1"/>
  <c r="W182" i="4"/>
  <c r="X182" i="4" s="1"/>
  <c r="Y178" i="4"/>
  <c r="Z178" i="4" s="1"/>
  <c r="Y174" i="4"/>
  <c r="Z174" i="4" s="1"/>
  <c r="W174" i="4"/>
  <c r="X174" i="4" s="1"/>
  <c r="Y170" i="4"/>
  <c r="Z170" i="4" s="1"/>
  <c r="Y166" i="4"/>
  <c r="Z166" i="4" s="1"/>
  <c r="W166" i="4"/>
  <c r="X166" i="4" s="1"/>
  <c r="W158" i="4"/>
  <c r="X158" i="4" s="1"/>
  <c r="Y154" i="4"/>
  <c r="Z154" i="4" s="1"/>
  <c r="Y150" i="4"/>
  <c r="Z150" i="4" s="1"/>
  <c r="W150" i="4"/>
  <c r="X150" i="4" s="1"/>
  <c r="Y146" i="4"/>
  <c r="Z146" i="4" s="1"/>
  <c r="W142" i="4"/>
  <c r="X142" i="4" s="1"/>
  <c r="Y142" i="4"/>
  <c r="Z142" i="4" s="1"/>
  <c r="Y138" i="4"/>
  <c r="Z138" i="4" s="1"/>
  <c r="Y134" i="4"/>
  <c r="Z134" i="4" s="1"/>
  <c r="W134" i="4"/>
  <c r="X134" i="4" s="1"/>
  <c r="W126" i="4"/>
  <c r="X126" i="4" s="1"/>
  <c r="Y122" i="4"/>
  <c r="Z122" i="4" s="1"/>
  <c r="Y118" i="4"/>
  <c r="Z118" i="4" s="1"/>
  <c r="W118" i="4"/>
  <c r="X118" i="4" s="1"/>
  <c r="Y114" i="4"/>
  <c r="Z114" i="4" s="1"/>
  <c r="W110" i="4"/>
  <c r="X110" i="4" s="1"/>
  <c r="Y110" i="4"/>
  <c r="Z110" i="4" s="1"/>
  <c r="Y106" i="4"/>
  <c r="Z106" i="4" s="1"/>
  <c r="Y102" i="4"/>
  <c r="Z102" i="4" s="1"/>
  <c r="W102" i="4"/>
  <c r="X102" i="4" s="1"/>
  <c r="W94" i="4"/>
  <c r="X94" i="4" s="1"/>
  <c r="Y90" i="4"/>
  <c r="Z90" i="4" s="1"/>
  <c r="Y86" i="4"/>
  <c r="Z86" i="4" s="1"/>
  <c r="W86" i="4"/>
  <c r="X86" i="4" s="1"/>
  <c r="Y82" i="4"/>
  <c r="Z82" i="4" s="1"/>
  <c r="W78" i="4"/>
  <c r="X78" i="4" s="1"/>
  <c r="Y78" i="4"/>
  <c r="Z78" i="4" s="1"/>
  <c r="Y74" i="4"/>
  <c r="Z74" i="4" s="1"/>
  <c r="Y70" i="4"/>
  <c r="Z70" i="4" s="1"/>
  <c r="W70" i="4"/>
  <c r="X70" i="4" s="1"/>
  <c r="W62" i="4"/>
  <c r="X62" i="4" s="1"/>
  <c r="Y58" i="4"/>
  <c r="Z58" i="4" s="1"/>
  <c r="Y54" i="4"/>
  <c r="Z54" i="4" s="1"/>
  <c r="W54" i="4"/>
  <c r="X54" i="4" s="1"/>
  <c r="Y50" i="4"/>
  <c r="Z50" i="4" s="1"/>
  <c r="W46" i="4"/>
  <c r="X46" i="4" s="1"/>
  <c r="Y46" i="4"/>
  <c r="Z46" i="4" s="1"/>
  <c r="Y42" i="4"/>
  <c r="Z42" i="4" s="1"/>
  <c r="Y38" i="4"/>
  <c r="Z38" i="4" s="1"/>
  <c r="W38" i="4"/>
  <c r="X38" i="4" s="1"/>
  <c r="W30" i="4"/>
  <c r="X30" i="4" s="1"/>
  <c r="Y26" i="4"/>
  <c r="Z26" i="4" s="1"/>
  <c r="Y22" i="4"/>
  <c r="Z22" i="4" s="1"/>
  <c r="W22" i="4"/>
  <c r="X22" i="4" s="1"/>
  <c r="Y18" i="4"/>
  <c r="Z18" i="4" s="1"/>
  <c r="W14" i="4"/>
  <c r="X14" i="4" s="1"/>
  <c r="Y14" i="4"/>
  <c r="Z14" i="4" s="1"/>
  <c r="Y10" i="4"/>
  <c r="Z10" i="4" s="1"/>
  <c r="Y6" i="4"/>
  <c r="Z6" i="4" s="1"/>
  <c r="W6" i="4"/>
  <c r="X6" i="4" s="1"/>
  <c r="W507" i="4"/>
  <c r="X507" i="4" s="1"/>
  <c r="W499" i="4"/>
  <c r="X499" i="4" s="1"/>
  <c r="W491" i="4"/>
  <c r="W483" i="4"/>
  <c r="X483" i="4" s="1"/>
  <c r="W475" i="4"/>
  <c r="X475" i="4" s="1"/>
  <c r="W467" i="4"/>
  <c r="X467" i="4" s="1"/>
  <c r="W459" i="4"/>
  <c r="X459" i="4" s="1"/>
  <c r="W450" i="4"/>
  <c r="X450" i="4" s="1"/>
  <c r="W439" i="4"/>
  <c r="X439" i="4" s="1"/>
  <c r="W429" i="4"/>
  <c r="X429" i="4" s="1"/>
  <c r="W418" i="4"/>
  <c r="X418" i="4" s="1"/>
  <c r="W407" i="4"/>
  <c r="X407" i="4" s="1"/>
  <c r="W397" i="4"/>
  <c r="X397" i="4" s="1"/>
  <c r="W386" i="4"/>
  <c r="X386" i="4" s="1"/>
  <c r="W375" i="4"/>
  <c r="X375" i="4" s="1"/>
  <c r="W365" i="4"/>
  <c r="X365" i="4" s="1"/>
  <c r="W354" i="4"/>
  <c r="X354" i="4" s="1"/>
  <c r="W343" i="4"/>
  <c r="X343" i="4" s="1"/>
  <c r="W333" i="4"/>
  <c r="X333" i="4" s="1"/>
  <c r="W322" i="4"/>
  <c r="X322" i="4" s="1"/>
  <c r="W311" i="4"/>
  <c r="X311" i="4" s="1"/>
  <c r="W290" i="4"/>
  <c r="X290" i="4" s="1"/>
  <c r="W279" i="4"/>
  <c r="X279" i="4" s="1"/>
  <c r="W258" i="4"/>
  <c r="X258" i="4" s="1"/>
  <c r="W247" i="4"/>
  <c r="X247" i="4" s="1"/>
  <c r="W226" i="4"/>
  <c r="X226" i="4" s="1"/>
  <c r="W215" i="4"/>
  <c r="X215" i="4" s="1"/>
  <c r="Y30" i="4"/>
  <c r="Z30" i="4" s="1"/>
  <c r="Y52" i="4"/>
  <c r="Z52" i="4" s="1"/>
  <c r="Y94" i="4"/>
  <c r="Z94" i="4" s="1"/>
  <c r="Y116" i="4"/>
  <c r="Z116" i="4" s="1"/>
  <c r="Y158" i="4"/>
  <c r="Z158" i="4" s="1"/>
  <c r="Y183" i="4"/>
  <c r="Z183" i="4" s="1"/>
  <c r="Y211" i="4"/>
  <c r="Z211" i="4" s="1"/>
  <c r="Y252" i="4"/>
  <c r="Z252" i="4" s="1"/>
  <c r="Y312" i="4"/>
  <c r="Z312" i="4" s="1"/>
  <c r="Y376" i="4"/>
  <c r="Z376" i="4" s="1"/>
  <c r="Y440" i="4"/>
  <c r="Z440" i="4" s="1"/>
  <c r="W153" i="4"/>
  <c r="X153" i="4" s="1"/>
  <c r="W121" i="4"/>
  <c r="X121" i="4" s="1"/>
  <c r="W89" i="4"/>
  <c r="X89" i="4" s="1"/>
  <c r="W57" i="4"/>
  <c r="X57" i="4" s="1"/>
  <c r="W25" i="4"/>
  <c r="X25" i="4" s="1"/>
  <c r="Y325" i="4"/>
  <c r="Z325" i="4" s="1"/>
  <c r="Y321" i="4"/>
  <c r="Z321" i="4" s="1"/>
  <c r="Y317" i="4"/>
  <c r="Z317" i="4" s="1"/>
  <c r="Y313" i="4"/>
  <c r="Z313" i="4" s="1"/>
  <c r="Y309" i="4"/>
  <c r="Z309" i="4" s="1"/>
  <c r="Y305" i="4"/>
  <c r="Z305" i="4" s="1"/>
  <c r="Y301" i="4"/>
  <c r="Z301" i="4" s="1"/>
  <c r="Y297" i="4"/>
  <c r="Z297" i="4" s="1"/>
  <c r="Y293" i="4"/>
  <c r="Z293" i="4" s="1"/>
  <c r="Y289" i="4"/>
  <c r="Z289" i="4" s="1"/>
  <c r="Y285" i="4"/>
  <c r="Z285" i="4" s="1"/>
  <c r="Y281" i="4"/>
  <c r="Z281" i="4" s="1"/>
  <c r="Y277" i="4"/>
  <c r="Z277" i="4" s="1"/>
  <c r="Y273" i="4"/>
  <c r="Z273" i="4" s="1"/>
  <c r="Y269" i="4"/>
  <c r="Z269" i="4" s="1"/>
  <c r="Y265" i="4"/>
  <c r="Z265" i="4" s="1"/>
  <c r="Y261" i="4"/>
  <c r="Z261" i="4" s="1"/>
  <c r="Y257" i="4"/>
  <c r="Z257" i="4" s="1"/>
  <c r="Y253" i="4"/>
  <c r="Z253" i="4" s="1"/>
  <c r="Y249" i="4"/>
  <c r="Z249" i="4" s="1"/>
  <c r="Y245" i="4"/>
  <c r="Z245" i="4" s="1"/>
  <c r="Y241" i="4"/>
  <c r="Z241" i="4" s="1"/>
  <c r="Y237" i="4"/>
  <c r="Z237" i="4" s="1"/>
  <c r="Y233" i="4"/>
  <c r="Z233" i="4" s="1"/>
  <c r="Y229" i="4"/>
  <c r="Z229" i="4" s="1"/>
  <c r="Y225" i="4"/>
  <c r="Z225" i="4" s="1"/>
  <c r="Y221" i="4"/>
  <c r="Z221" i="4" s="1"/>
  <c r="Y217" i="4"/>
  <c r="Z217" i="4" s="1"/>
  <c r="Y213" i="4"/>
  <c r="Z213" i="4" s="1"/>
  <c r="Y205" i="4"/>
  <c r="Z205" i="4" s="1"/>
  <c r="Y197" i="4"/>
  <c r="Z197" i="4" s="1"/>
  <c r="Y193" i="4"/>
  <c r="Z193" i="4" s="1"/>
  <c r="Y185" i="4"/>
  <c r="Z185" i="4" s="1"/>
  <c r="Y181" i="4"/>
  <c r="Z181" i="4" s="1"/>
  <c r="Y177" i="4"/>
  <c r="Z177" i="4" s="1"/>
  <c r="Y165" i="4"/>
  <c r="Z165" i="4" s="1"/>
  <c r="Y161" i="4"/>
  <c r="Z161" i="4" s="1"/>
  <c r="Y149" i="4"/>
  <c r="Z149" i="4" s="1"/>
  <c r="Y145" i="4"/>
  <c r="Z145" i="4" s="1"/>
  <c r="Y133" i="4"/>
  <c r="Z133" i="4" s="1"/>
  <c r="Y129" i="4"/>
  <c r="Z129" i="4" s="1"/>
  <c r="Y117" i="4"/>
  <c r="Z117" i="4" s="1"/>
  <c r="Y113" i="4"/>
  <c r="Z113" i="4" s="1"/>
  <c r="Y101" i="4"/>
  <c r="Z101" i="4" s="1"/>
  <c r="Y97" i="4"/>
  <c r="Z97" i="4" s="1"/>
  <c r="Y85" i="4"/>
  <c r="Z85" i="4" s="1"/>
  <c r="Y81" i="4"/>
  <c r="Z81" i="4" s="1"/>
  <c r="Y69" i="4"/>
  <c r="Z69" i="4" s="1"/>
  <c r="Y65" i="4"/>
  <c r="Z65" i="4" s="1"/>
  <c r="Y53" i="4"/>
  <c r="Z53" i="4" s="1"/>
  <c r="Y49" i="4"/>
  <c r="Z49" i="4" s="1"/>
  <c r="Y37" i="4"/>
  <c r="Z37" i="4" s="1"/>
  <c r="Y33" i="4"/>
  <c r="Z33" i="4" s="1"/>
  <c r="Y21" i="4"/>
  <c r="Z21" i="4" s="1"/>
  <c r="Y17" i="4"/>
  <c r="Z17" i="4" s="1"/>
  <c r="Y5" i="4"/>
  <c r="Z5" i="4" s="1"/>
  <c r="W313" i="4"/>
  <c r="X313" i="4" s="1"/>
  <c r="W297" i="4"/>
  <c r="X297" i="4" s="1"/>
  <c r="W281" i="4"/>
  <c r="X281" i="4" s="1"/>
  <c r="W265" i="4"/>
  <c r="X265" i="4" s="1"/>
  <c r="W249" i="4"/>
  <c r="X249" i="4" s="1"/>
  <c r="W233" i="4"/>
  <c r="X233" i="4" s="1"/>
  <c r="W217" i="4"/>
  <c r="X217" i="4" s="1"/>
  <c r="Y2" i="4"/>
  <c r="Z2" i="4" s="1"/>
  <c r="X508" i="4"/>
  <c r="X496" i="4"/>
  <c r="X436" i="4"/>
  <c r="X344" i="4"/>
  <c r="X312" i="4"/>
  <c r="X304" i="4"/>
  <c r="X268" i="4"/>
  <c r="X252" i="4"/>
  <c r="X248" i="4"/>
  <c r="X220" i="4"/>
  <c r="X204" i="4"/>
  <c r="X200" i="4"/>
  <c r="X188" i="4"/>
  <c r="X180" i="4"/>
  <c r="X140" i="4"/>
  <c r="X136" i="4"/>
  <c r="X120" i="4"/>
  <c r="X116" i="4"/>
  <c r="X52" i="4"/>
  <c r="X8" i="4"/>
  <c r="X4" i="4"/>
  <c r="X472" i="4"/>
  <c r="X404" i="4"/>
  <c r="X489" i="4"/>
  <c r="X461" i="4"/>
  <c r="X417" i="4"/>
  <c r="X401" i="4"/>
  <c r="X329" i="4"/>
  <c r="X325" i="4"/>
  <c r="X321" i="4"/>
  <c r="X289" i="4"/>
  <c r="X277" i="4"/>
  <c r="X269" i="4"/>
  <c r="X253" i="4"/>
  <c r="X245" i="4"/>
  <c r="X229" i="4"/>
  <c r="X221" i="4"/>
  <c r="X205" i="4"/>
  <c r="X201" i="4"/>
  <c r="X185" i="4"/>
  <c r="X177" i="4"/>
  <c r="X173" i="4"/>
  <c r="X165" i="4"/>
  <c r="X157" i="4"/>
  <c r="X137" i="4"/>
  <c r="X129" i="4"/>
  <c r="X117" i="4"/>
  <c r="X295" i="4"/>
  <c r="X506" i="4"/>
  <c r="X458" i="4"/>
  <c r="X202" i="4"/>
  <c r="X186" i="4"/>
  <c r="X170" i="4"/>
  <c r="X122" i="4"/>
  <c r="X106" i="4"/>
  <c r="X74" i="4"/>
  <c r="X251" i="4"/>
  <c r="X219" i="4"/>
  <c r="X199" i="4"/>
  <c r="X187" i="4"/>
  <c r="X167" i="4"/>
  <c r="X147" i="4"/>
  <c r="X103" i="4"/>
  <c r="X83" i="4"/>
  <c r="X43" i="4"/>
  <c r="X23" i="4"/>
  <c r="X3" i="4"/>
  <c r="X42" i="4"/>
  <c r="X26" i="4"/>
  <c r="X10" i="4"/>
  <c r="X491" i="4"/>
  <c r="X471" i="4"/>
  <c r="X435" i="4"/>
  <c r="X403" i="4"/>
  <c r="X395" i="4"/>
  <c r="X371" i="4"/>
  <c r="X363" i="4"/>
  <c r="X355" i="4"/>
  <c r="X495" i="4"/>
  <c r="X463" i="4"/>
  <c r="X411" i="4"/>
  <c r="X510" i="4"/>
  <c r="X478" i="4"/>
  <c r="X466" i="4"/>
  <c r="X454" i="4"/>
  <c r="X422" i="4"/>
  <c r="X402" i="4"/>
  <c r="X342" i="4"/>
  <c r="X338" i="4"/>
  <c r="X334" i="4"/>
  <c r="X294" i="4"/>
  <c r="X246" i="4"/>
  <c r="X210" i="4"/>
  <c r="X178" i="4"/>
  <c r="X114" i="4"/>
  <c r="X50" i="4"/>
  <c r="X113" i="4"/>
  <c r="X109" i="4"/>
  <c r="X105" i="4"/>
  <c r="X81" i="4"/>
  <c r="X69" i="4"/>
  <c r="X65" i="4"/>
  <c r="X61" i="4"/>
  <c r="X41" i="4"/>
  <c r="X37" i="4"/>
  <c r="X33" i="4"/>
  <c r="X17" i="4"/>
</calcChain>
</file>

<file path=xl/sharedStrings.xml><?xml version="1.0" encoding="utf-8"?>
<sst xmlns="http://schemas.openxmlformats.org/spreadsheetml/2006/main" count="12004" uniqueCount="1096">
  <si>
    <t>350 ml</t>
  </si>
  <si>
    <t>Vaso High Ball (Grueso) a 2 Tintas</t>
  </si>
  <si>
    <t>YV0121T2</t>
  </si>
  <si>
    <t>Vaso High Ball (Grueso) a 1 Tinta</t>
  </si>
  <si>
    <t>YV0121T1</t>
  </si>
  <si>
    <t>Vaso High Ball (Grueso) Liso</t>
  </si>
  <si>
    <t>YV0121FLO</t>
  </si>
  <si>
    <t>240 ml</t>
  </si>
  <si>
    <t>Vaso Agua (Cubero) a 2 Tintas</t>
  </si>
  <si>
    <t>YV0160T2</t>
  </si>
  <si>
    <t>Vaso Agua (Cubero) a 1 tinta</t>
  </si>
  <si>
    <t>YV0160T1</t>
  </si>
  <si>
    <t>Vaso Agua (Cubero) Liso</t>
  </si>
  <si>
    <t>YV0160FLO</t>
  </si>
  <si>
    <t>250 ml</t>
  </si>
  <si>
    <t>Vaso Cafetero a 2 tintas</t>
  </si>
  <si>
    <t>YV0123T2</t>
  </si>
  <si>
    <t>Vaso Cafetero a 1 Tinta</t>
  </si>
  <si>
    <t>YV0123T1</t>
  </si>
  <si>
    <t xml:space="preserve">Vaso Cafetero Liso </t>
  </si>
  <si>
    <t>YV0123FLO</t>
  </si>
  <si>
    <t>LINEA ECONOMICA</t>
  </si>
  <si>
    <t>9.3 cm</t>
  </si>
  <si>
    <t>Cenicero Cuadrado a 2 tintas.</t>
  </si>
  <si>
    <t>YT0952T2</t>
  </si>
  <si>
    <t>Cenicero Cuadrado a 1 tinta</t>
  </si>
  <si>
    <t>YT0952T1</t>
  </si>
  <si>
    <t>Cenicero Cuadrado Liso</t>
  </si>
  <si>
    <t>YT0952FLO</t>
  </si>
  <si>
    <t>12.7 cm</t>
  </si>
  <si>
    <t>Cenicero Seguridad a 2 tintas</t>
  </si>
  <si>
    <t>YT0957T2</t>
  </si>
  <si>
    <t>Cenicero Seguridad a 1 tinta</t>
  </si>
  <si>
    <t>YT0957T1</t>
  </si>
  <si>
    <t>Cenicero Seguridad Liso</t>
  </si>
  <si>
    <t>YT0957FLO</t>
  </si>
  <si>
    <t>9.7 cm</t>
  </si>
  <si>
    <t>Cenicero Ovalado a 2 tintas</t>
  </si>
  <si>
    <t>YT0900T2</t>
  </si>
  <si>
    <t>Cenicero Ovalado a 1 tinta</t>
  </si>
  <si>
    <t>YT0900T1</t>
  </si>
  <si>
    <t>Cenicero Ovalado</t>
  </si>
  <si>
    <t>YT0900FLO</t>
  </si>
  <si>
    <t>CENICEROS</t>
  </si>
  <si>
    <t>220 ml</t>
  </si>
  <si>
    <t>Copa Mariscos a 2 tintas</t>
  </si>
  <si>
    <t>YC2211T2</t>
  </si>
  <si>
    <t>Copa Mariscos a 1 tinta</t>
  </si>
  <si>
    <t>YC2211T1</t>
  </si>
  <si>
    <t>Copa Mariscos Lisa</t>
  </si>
  <si>
    <t>YC2211FLO</t>
  </si>
  <si>
    <t>630 ml</t>
  </si>
  <si>
    <t>Copa Cerveza Chabela a 2 tintas</t>
  </si>
  <si>
    <t>YC2247T2</t>
  </si>
  <si>
    <t>Copa Cerveza Chabela a 1 tinta</t>
  </si>
  <si>
    <t>YC2247T1</t>
  </si>
  <si>
    <t>Copa Cerveza Chabela Lisa</t>
  </si>
  <si>
    <t>YC2247FLO</t>
  </si>
  <si>
    <t>285 ml</t>
  </si>
  <si>
    <t>Copa Martini Imperio a 2 tintas</t>
  </si>
  <si>
    <t>YC0144T2</t>
  </si>
  <si>
    <t>Copa Martini Imperio a 1 tinta</t>
  </si>
  <si>
    <t>YC0144T1</t>
  </si>
  <si>
    <t>270 ml</t>
  </si>
  <si>
    <t>Copa Martini Imperio Lisa</t>
  </si>
  <si>
    <t>YC0144FLO</t>
  </si>
  <si>
    <t>180 ml</t>
  </si>
  <si>
    <t>Copa Flauta Imperio a 2 tintas</t>
  </si>
  <si>
    <t>YC9501T2</t>
  </si>
  <si>
    <t>Copa Flauta Imperio a 1 tinta</t>
  </si>
  <si>
    <t>YC9501T1</t>
  </si>
  <si>
    <t>Copa Flauta Imperio Lisa</t>
  </si>
  <si>
    <t>YC9501FLO</t>
  </si>
  <si>
    <t>Copa Agua Imperio a 2 tintas</t>
  </si>
  <si>
    <t>YC9502T2</t>
  </si>
  <si>
    <t>Copa Agua Imperio a 1 tinta</t>
  </si>
  <si>
    <t>YC9502T1</t>
  </si>
  <si>
    <t>Copa Agua Imperio Lisa</t>
  </si>
  <si>
    <t>YC9502FLO</t>
  </si>
  <si>
    <t>245 ml</t>
  </si>
  <si>
    <t>Copa Vino Tinto / Blanco Imperio a 2 tintas</t>
  </si>
  <si>
    <t>YC9504T2</t>
  </si>
  <si>
    <t>Copa Vino Tinto / Blanco Imperio a 1 tinta</t>
  </si>
  <si>
    <t>YC9504T1</t>
  </si>
  <si>
    <t>Copa Vino Tinto / Blanco Imperio Lisa</t>
  </si>
  <si>
    <t>YC9504FLO</t>
  </si>
  <si>
    <t>150 ml</t>
  </si>
  <si>
    <t>Copa Vino Blanco Imperio a 2 tintas</t>
  </si>
  <si>
    <t>YC057T2</t>
  </si>
  <si>
    <t>Copa Vino Blanco Imperio a 1 tinta</t>
  </si>
  <si>
    <t>YC057T1</t>
  </si>
  <si>
    <t>Copa Vino Blanco Imperio Lisa</t>
  </si>
  <si>
    <t>YC057FLO</t>
  </si>
  <si>
    <t>540 ml</t>
  </si>
  <si>
    <t>Copa Cognac Vaporera Imperio a 2 tintas</t>
  </si>
  <si>
    <t>YC9505T2</t>
  </si>
  <si>
    <t>Copa Cognac Vaporera Imperio a 1 tinta</t>
  </si>
  <si>
    <t>YC9505T1</t>
  </si>
  <si>
    <t>Copa Cognac Vaporera Imperio Lisa</t>
  </si>
  <si>
    <t>YC9505FLO</t>
  </si>
  <si>
    <t>130 ml</t>
  </si>
  <si>
    <t>Copa Cognac Brandy Imperio a 2 tintas</t>
  </si>
  <si>
    <t>YC9500T2</t>
  </si>
  <si>
    <t>Copa Cognac Brandy Imperio a 1 tinta</t>
  </si>
  <si>
    <t>YC9500T1</t>
  </si>
  <si>
    <t>Copa Cognac Brandy Imperio Liso</t>
  </si>
  <si>
    <t>YC9500FLO</t>
  </si>
  <si>
    <t>COPAS</t>
  </si>
  <si>
    <t>354 ml</t>
  </si>
  <si>
    <t>Tarro Cervecero a 2 tintas</t>
  </si>
  <si>
    <t>YV5681T2</t>
  </si>
  <si>
    <t>Tarro Cervecero a 1 tinta</t>
  </si>
  <si>
    <t>YV5681T1</t>
  </si>
  <si>
    <t>Tarro Cervecero Liso</t>
  </si>
  <si>
    <t>YV5681FLO</t>
  </si>
  <si>
    <t>59 ml</t>
  </si>
  <si>
    <t>Vaso Tequilero Doble Especial a 2 tintas</t>
  </si>
  <si>
    <t>YV0973T2</t>
  </si>
  <si>
    <t>Vaso Tequilero Doble Especial a 1 tinta</t>
  </si>
  <si>
    <t>YV0973T1</t>
  </si>
  <si>
    <t>Vaso Tequilero Doble Especial Liso</t>
  </si>
  <si>
    <t>YV0973FLO</t>
  </si>
  <si>
    <t>44 ml</t>
  </si>
  <si>
    <t>Vaso Tequilero Doble a 2 tintas</t>
  </si>
  <si>
    <t>YV0972T2</t>
  </si>
  <si>
    <t>Vaso Tequilero Doble a 1 tinta</t>
  </si>
  <si>
    <t>YV0972T1</t>
  </si>
  <si>
    <t xml:space="preserve">Vaso Tequilero Doble Liso </t>
  </si>
  <si>
    <t>YV0972FLO</t>
  </si>
  <si>
    <t>296 ml</t>
  </si>
  <si>
    <t>Vaso Old Fashion a 2 tintas</t>
  </si>
  <si>
    <t>YV6714T2</t>
  </si>
  <si>
    <t>Vaso Old Fashion a 1 tinta</t>
  </si>
  <si>
    <t>YV6714T1</t>
  </si>
  <si>
    <t>Vaso Old Fashion</t>
  </si>
  <si>
    <t>YV6714FLO</t>
  </si>
  <si>
    <t>Vaso High Ball a 2 tintas</t>
  </si>
  <si>
    <t>YV6621T2</t>
  </si>
  <si>
    <t>Vaso High Ball a 1 tinta</t>
  </si>
  <si>
    <t>YV6621T1</t>
  </si>
  <si>
    <t xml:space="preserve">Vaso High Ball </t>
  </si>
  <si>
    <t>YV6621FLO</t>
  </si>
  <si>
    <t>290 ml</t>
  </si>
  <si>
    <t>Vaso Agua (Cubero) a 2 tintas</t>
  </si>
  <si>
    <t>YV6660T2</t>
  </si>
  <si>
    <t>YV6660T1</t>
  </si>
  <si>
    <t>YV6660FLO</t>
  </si>
  <si>
    <t>YV0128T2</t>
  </si>
  <si>
    <t>Vaso Cafetero a 1 tinta</t>
  </si>
  <si>
    <t>YV0128T1</t>
  </si>
  <si>
    <t>YV0128FLO</t>
  </si>
  <si>
    <t>VASOS</t>
  </si>
  <si>
    <t>15 grs.</t>
  </si>
  <si>
    <t>Cacahuate Salado en Sobre Matizado Personalizado</t>
  </si>
  <si>
    <t>CA15-SMP</t>
  </si>
  <si>
    <t>Cacahuate Salado en Sobre Blanco Personalizado</t>
  </si>
  <si>
    <t>CA15-SBP</t>
  </si>
  <si>
    <t>Cacahuate Salado en Sobre Transparente Personalizado</t>
  </si>
  <si>
    <t>CA15-STP</t>
  </si>
  <si>
    <t>Cacahuate Salado en Sobre Transparente Flo</t>
  </si>
  <si>
    <t>CA15-STF</t>
  </si>
  <si>
    <t>CACAHUATE SALADO</t>
  </si>
  <si>
    <t>1 pza.</t>
  </si>
  <si>
    <t>Mini Dulcero a 2 tintas</t>
  </si>
  <si>
    <t>TD5914T2</t>
  </si>
  <si>
    <t>Mini Dulcero a 1 tinta</t>
  </si>
  <si>
    <t>TD5914T1</t>
  </si>
  <si>
    <t>MINI DULCERO</t>
  </si>
  <si>
    <t>1 Pza.</t>
  </si>
  <si>
    <t>Bolígrafo Especial Aqua</t>
  </si>
  <si>
    <t>BE01-TBQ</t>
  </si>
  <si>
    <t>Bolígrafo Tapa Blanca (Tipo Bic) Aqua</t>
  </si>
  <si>
    <t>BO01-TBQ</t>
  </si>
  <si>
    <t>Costurero en Cartera Aqua</t>
  </si>
  <si>
    <t>CC01-CBQ</t>
  </si>
  <si>
    <t>Calzador Plástico en Bolsa Celofán Aqua</t>
  </si>
  <si>
    <t>CP01-STQ</t>
  </si>
  <si>
    <t>Peine Plástico en Bolsa Celofán Aqua</t>
  </si>
  <si>
    <t>PP01-STQ</t>
  </si>
  <si>
    <t>1 Pza</t>
  </si>
  <si>
    <t>Pañuelo Desechable Paq. 10 Hojas Aqua</t>
  </si>
  <si>
    <t>PD10-STQ</t>
  </si>
  <si>
    <t>Preservativo en Cartera Aqua</t>
  </si>
  <si>
    <t>PR01-CBQ</t>
  </si>
  <si>
    <t>60 grs.</t>
  </si>
  <si>
    <t>Sales Aromaticas en Tarro Aqua</t>
  </si>
  <si>
    <t>SA60-TTQ</t>
  </si>
  <si>
    <t xml:space="preserve">VARIOS AQUA </t>
  </si>
  <si>
    <t>Bolígrafo Especial Tornade</t>
  </si>
  <si>
    <t>BE01-TBT</t>
  </si>
  <si>
    <t>Bolígrafo Tapa Blanca (Tipo Bic) Tornade</t>
  </si>
  <si>
    <t>BO01-TBT</t>
  </si>
  <si>
    <t>Costurero en Cartera Tornade</t>
  </si>
  <si>
    <t>CC01-CBT</t>
  </si>
  <si>
    <t>Calzador Plástico en Bolsa Celofán Tornade</t>
  </si>
  <si>
    <t>CP01-STT</t>
  </si>
  <si>
    <t>Pañuelo Desechable Paq. 10 Hojas Tornade</t>
  </si>
  <si>
    <t>PD10-STT</t>
  </si>
  <si>
    <t>Preservativo en Cartera Tornade</t>
  </si>
  <si>
    <t>PR01-CBT</t>
  </si>
  <si>
    <t>Peine Plástico en Bolsa Celofán Tornade</t>
  </si>
  <si>
    <t>PP01-STT</t>
  </si>
  <si>
    <t>Sales Aromaticas en Tarro Tornade</t>
  </si>
  <si>
    <t>SA60-TTT</t>
  </si>
  <si>
    <t>VARIOS TORNADE</t>
  </si>
  <si>
    <t>Bolígrafo Especial Fifth</t>
  </si>
  <si>
    <t>BE01-TBH</t>
  </si>
  <si>
    <t>Bolígrafo Tapa Blanca (Tipo Bic) Fifth</t>
  </si>
  <si>
    <t>BO01-TBH</t>
  </si>
  <si>
    <t>Costurero en Cartera Fifth</t>
  </si>
  <si>
    <t>CC01-CBH</t>
  </si>
  <si>
    <t>Calzador Plástico en Bolsa Celofán Fifth</t>
  </si>
  <si>
    <t>CP01-STH</t>
  </si>
  <si>
    <t>Pañuelo Desechable Paq. 10 Hojas Fifth</t>
  </si>
  <si>
    <t>PD10-STH</t>
  </si>
  <si>
    <t>Preservativo en Cartera Fifth</t>
  </si>
  <si>
    <t>PR01-CBH</t>
  </si>
  <si>
    <t>Peine Plástico en Bolsa Celofán Fifth</t>
  </si>
  <si>
    <t>PP01-STH</t>
  </si>
  <si>
    <t>Sales Aromaticas en Tarro Fifth</t>
  </si>
  <si>
    <t>SA60-TTH</t>
  </si>
  <si>
    <t>VARIOS FIFTH</t>
  </si>
  <si>
    <t>2 g.</t>
  </si>
  <si>
    <t>Pastillas Dulce Surtido (1 pza.) en Sobre Matte Aqua</t>
  </si>
  <si>
    <t>PM01-SMQ</t>
  </si>
  <si>
    <t>DULCE AQUA</t>
  </si>
  <si>
    <t>Pastillas Dulce Surtido (1 pza.) en Sobre Matte Tornade</t>
  </si>
  <si>
    <t>PM01-SMT</t>
  </si>
  <si>
    <t>DULCE TORNADE</t>
  </si>
  <si>
    <t>Pastillas Dulce Surtido (1 pza.) en Sobre Matte Fifth</t>
  </si>
  <si>
    <t>PM01-SMH</t>
  </si>
  <si>
    <t>DULCE FIFTH</t>
  </si>
  <si>
    <t>20ml</t>
  </si>
  <si>
    <t>Gel Fijador  para Cabello en tarro Aqua</t>
  </si>
  <si>
    <t>GF20-TBQ</t>
  </si>
  <si>
    <t>GEL FIJADOR AQUA</t>
  </si>
  <si>
    <t>Gel Fijador  para Cabello en tarro Tornade</t>
  </si>
  <si>
    <t>GF20-TBT</t>
  </si>
  <si>
    <t>GEL FIJADOR TORNADE</t>
  </si>
  <si>
    <t>Gel Fijador  para Cabello en tarro Fifth</t>
  </si>
  <si>
    <t>GF20-TBH</t>
  </si>
  <si>
    <t>GEL FIJADOR FIFTH</t>
  </si>
  <si>
    <t>Esponja de Baño en sobre Matte Aqua</t>
  </si>
  <si>
    <t>ES01-SMQ</t>
  </si>
  <si>
    <t>ESPONJA AQUA</t>
  </si>
  <si>
    <t>Esponja de Baño en sobre Matte Tornade</t>
  </si>
  <si>
    <t>ES01-SMT</t>
  </si>
  <si>
    <t>ESPONJA TORNADE</t>
  </si>
  <si>
    <t>Esponja de Baño en sobre Matte Fifth</t>
  </si>
  <si>
    <t>ES01-SMH</t>
  </si>
  <si>
    <t>ESPONJA FIFTH</t>
  </si>
  <si>
    <t>Cepillo Dental con Pasta en Cajilla Aqua</t>
  </si>
  <si>
    <t>CD01-CBQ</t>
  </si>
  <si>
    <t>CEPILLO DENTAL AQUA</t>
  </si>
  <si>
    <t>Cepillo Dental con Pasta en Cajilla Tornade</t>
  </si>
  <si>
    <t>CD01-CBT</t>
  </si>
  <si>
    <t>CEPILLO DENTAL TORNADE</t>
  </si>
  <si>
    <t>Cepillo Dental con Pasta en Cajilla Fifth</t>
  </si>
  <si>
    <t>CD01-CBH</t>
  </si>
  <si>
    <t>CEPILLO DENTAL FIFTH</t>
  </si>
  <si>
    <t>Sandalia Pellón en Sobre Celofán Aqua</t>
  </si>
  <si>
    <t>SA01-PBQ</t>
  </si>
  <si>
    <t>SANDALIA AQUA</t>
  </si>
  <si>
    <t>Sandalia Pellón en Sobre Celofán Tornade</t>
  </si>
  <si>
    <t>SA01-PBT</t>
  </si>
  <si>
    <t>SANDALIA TORNADE</t>
  </si>
  <si>
    <t>Sandalia Pellón en Sobre Celofán Fifth</t>
  </si>
  <si>
    <t>SA01-PBH</t>
  </si>
  <si>
    <t>SANDALIA FIFTH</t>
  </si>
  <si>
    <t>Lustracalzado en Estuche Plástico Aqua</t>
  </si>
  <si>
    <t>LC01-EPQ</t>
  </si>
  <si>
    <t>Lustracalzado Cojín en Cajilla Aqua</t>
  </si>
  <si>
    <t>LC01-CBQ</t>
  </si>
  <si>
    <t>Guantaleta Lustra Calzado Franela Aqua</t>
  </si>
  <si>
    <t>LG01-FBQ</t>
  </si>
  <si>
    <t>Guantaleta Lustra Calzado Pellón Aqua</t>
  </si>
  <si>
    <t>LG01-PBQ</t>
  </si>
  <si>
    <t>Toalleta Pellón Lustra Calzado Aqua</t>
  </si>
  <si>
    <t>LT01-PBQ</t>
  </si>
  <si>
    <t>LUSTRACALZADO AQUA</t>
  </si>
  <si>
    <t>Lustracalzado en Estuche Plástico Tornade</t>
  </si>
  <si>
    <t>LC01-EPT</t>
  </si>
  <si>
    <t>Lustracalzado Cojín en Cajilla Tornade</t>
  </si>
  <si>
    <t>LC01-CBT</t>
  </si>
  <si>
    <t>Guantaleta Lustra Calzado Franela Tornade</t>
  </si>
  <si>
    <t>LG01-FBT</t>
  </si>
  <si>
    <t>Guantaleta Lustra Calzado Pellón Tornade</t>
  </si>
  <si>
    <t>LG01-PBT</t>
  </si>
  <si>
    <t>Toalleta Pellón Lustra Calzado Tornade</t>
  </si>
  <si>
    <t>LT01-PBT</t>
  </si>
  <si>
    <t>LUSTRACALZADO TORNADE</t>
  </si>
  <si>
    <t>Lustracalzado en Estuche Plástico Fifth</t>
  </si>
  <si>
    <t>LC01-EPH</t>
  </si>
  <si>
    <t>Lustracalzado Cojín en Cajilla Fifth</t>
  </si>
  <si>
    <t>LC01-CBH</t>
  </si>
  <si>
    <t>Guantaleta Lustra Calzado Franela Fifth</t>
  </si>
  <si>
    <t>LG01-FBH</t>
  </si>
  <si>
    <t>Guantaleta Lustra Calzado Pellón Fifth</t>
  </si>
  <si>
    <t>LG01-PBH</t>
  </si>
  <si>
    <t>Toalleta Pellón Lustra Calzado Fifth</t>
  </si>
  <si>
    <t>LT01-PBH</t>
  </si>
  <si>
    <t>LUSTRACALZADO FIFTH</t>
  </si>
  <si>
    <t>Tira Sanitaria Bidet Aqua</t>
  </si>
  <si>
    <t>TB01-PBQ</t>
  </si>
  <si>
    <t>Tira Sanitaria WC Aqua</t>
  </si>
  <si>
    <t>TW01-PBQ</t>
  </si>
  <si>
    <t>TIRA SANITARIA AQUA</t>
  </si>
  <si>
    <t>Tira Sanitaria Bidet Tornade</t>
  </si>
  <si>
    <t>TB01-PBT</t>
  </si>
  <si>
    <t>Tira Sanitaria WC Tornade</t>
  </si>
  <si>
    <t>TW01-PBT</t>
  </si>
  <si>
    <t>TIRA SANITARIA TORNADE</t>
  </si>
  <si>
    <t>Tira Sanitaria Bidet Fifth</t>
  </si>
  <si>
    <t>TB01-PBH</t>
  </si>
  <si>
    <t>Tira Sanitaria WC Fifth</t>
  </si>
  <si>
    <t>TW01-PBH</t>
  </si>
  <si>
    <t>TIRA SANITARIA FIFTH</t>
  </si>
  <si>
    <t>Gorra de Baño en Almohadilla Aqua</t>
  </si>
  <si>
    <t>GB01-ABQ</t>
  </si>
  <si>
    <t>Gorra de Baño en Cajilla Aqua</t>
  </si>
  <si>
    <t>GB01-CBQ</t>
  </si>
  <si>
    <t>Gorra de Baño en Sobre Matte Aqua</t>
  </si>
  <si>
    <t>GB01-SMQ</t>
  </si>
  <si>
    <t>GORRA AQUA</t>
  </si>
  <si>
    <t>Gorra de Baño en Almohadilla Tornade</t>
  </si>
  <si>
    <t>GB01-ABT</t>
  </si>
  <si>
    <t>Gorra de Baño en Cajilla Tornade</t>
  </si>
  <si>
    <t>GB01-CBT</t>
  </si>
  <si>
    <t>Gorra de Baño en Sobre Matte Tornade</t>
  </si>
  <si>
    <t>GB01-SMT</t>
  </si>
  <si>
    <t>GORRA TORNADE</t>
  </si>
  <si>
    <t>Gorra de Baño en Almohadilla Fifth</t>
  </si>
  <si>
    <t>GB01-ABH</t>
  </si>
  <si>
    <t>Gorra de Baño en Cajilla Fifth</t>
  </si>
  <si>
    <t>GB01-CBH</t>
  </si>
  <si>
    <t>Gorra de Baño en Sobre Matte Fifth</t>
  </si>
  <si>
    <t>GB01-SMH</t>
  </si>
  <si>
    <t>GORRA FIFTH</t>
  </si>
  <si>
    <t>45 ml.</t>
  </si>
  <si>
    <t>Enjuague Bucal en Botella Invertida Aqua</t>
  </si>
  <si>
    <t>EB45-BNQ</t>
  </si>
  <si>
    <t>35 ml.</t>
  </si>
  <si>
    <t>EB35-BNQ</t>
  </si>
  <si>
    <t>40 ml.</t>
  </si>
  <si>
    <t>Enjuague Bucal en Botella Cilíndrica Aqua</t>
  </si>
  <si>
    <t>EB40-BLQ</t>
  </si>
  <si>
    <t>30 ml.</t>
  </si>
  <si>
    <t>EB30-BLQ</t>
  </si>
  <si>
    <t>ENJUAGUE BUCAL AQUA</t>
  </si>
  <si>
    <t>Enjuague Bucal en Botella Invertida Tornade</t>
  </si>
  <si>
    <t>EB45-BNT</t>
  </si>
  <si>
    <t>EB35-BNT</t>
  </si>
  <si>
    <t>Enjuague Bucal en Botella Cilíndrica Tornade</t>
  </si>
  <si>
    <t>EB40-BLT</t>
  </si>
  <si>
    <t>EB30-BLT</t>
  </si>
  <si>
    <t>ENJUAGUE BUCAL TORNADE</t>
  </si>
  <si>
    <t>Enjuague Bucal en Botella Invertida Fifth</t>
  </si>
  <si>
    <t>EB45-BNH</t>
  </si>
  <si>
    <t>EB35-BNH</t>
  </si>
  <si>
    <t>Enjuague Bucal en Botella Cilíndrica Fifth</t>
  </si>
  <si>
    <t>EB40-BLH</t>
  </si>
  <si>
    <t>EB30-BLH</t>
  </si>
  <si>
    <t>ENJUAGUE BUCAL FIFTH</t>
  </si>
  <si>
    <t>20 ml.</t>
  </si>
  <si>
    <t>Crema Humectante en Tarro Plástico Aqua</t>
  </si>
  <si>
    <t>CH20-TBQ</t>
  </si>
  <si>
    <t>Crema Humectante en Botella Invertida Aqua</t>
  </si>
  <si>
    <t>CH45-BNQ</t>
  </si>
  <si>
    <t>CH35-BNQ</t>
  </si>
  <si>
    <t>Crema Humectante en Botella Cilíndrica Aqua</t>
  </si>
  <si>
    <t>CH40-BLQ</t>
  </si>
  <si>
    <t>CH30-BLQ</t>
  </si>
  <si>
    <t>CREMA AQUA</t>
  </si>
  <si>
    <t>Crema Humectante en Tarro Plástico Tornade</t>
  </si>
  <si>
    <t>CH20-TBT</t>
  </si>
  <si>
    <t>Crema Humectante en Botella Invertida Tornade</t>
  </si>
  <si>
    <t>CH45-BNT</t>
  </si>
  <si>
    <t>CH35-BNT</t>
  </si>
  <si>
    <t>Crema Humectante en Botella Cilíndrica Tornade</t>
  </si>
  <si>
    <t>CH40-BLT</t>
  </si>
  <si>
    <t>CH30-BLT</t>
  </si>
  <si>
    <t>CREMA TORNADE</t>
  </si>
  <si>
    <t>Crema Humectante en Tarro Plástico Fifth</t>
  </si>
  <si>
    <t>CH20-TBH</t>
  </si>
  <si>
    <t>Crema Humectante en Botella Invertida Fifth</t>
  </si>
  <si>
    <t>CH45-BNH</t>
  </si>
  <si>
    <t>CH35-BNH</t>
  </si>
  <si>
    <t>Crema Humectante en Botella Cilíndrica Fifth</t>
  </si>
  <si>
    <t>CH40-BLH</t>
  </si>
  <si>
    <t>CH30-BLH</t>
  </si>
  <si>
    <t>CREMA FIFTH</t>
  </si>
  <si>
    <t>Baño Burbujas en Botella Invertida Aqua</t>
  </si>
  <si>
    <t>BB45-BNQ</t>
  </si>
  <si>
    <t>BB35-BNQ</t>
  </si>
  <si>
    <t>Baño Burbujas en Botella Cilíndrica Aqua</t>
  </si>
  <si>
    <t>BB40-BLQ</t>
  </si>
  <si>
    <t>BB30-BLQ</t>
  </si>
  <si>
    <t>BAÑO BURBUJAS AQUA</t>
  </si>
  <si>
    <t>Baño Burbujas en Botella Invertida Tornade</t>
  </si>
  <si>
    <t>BB45-BNT</t>
  </si>
  <si>
    <t>BB35-BNT</t>
  </si>
  <si>
    <t>Baño Burbujas en Botella Cilíndrica Tornade</t>
  </si>
  <si>
    <t>BB40-BLT</t>
  </si>
  <si>
    <t>BB30-BLT</t>
  </si>
  <si>
    <t>BAÑO BURBUJAS TORNADE</t>
  </si>
  <si>
    <t>Baño Burbujas en Botella Invertida Fifth</t>
  </si>
  <si>
    <t>BB45-BNH</t>
  </si>
  <si>
    <t>BB35-BNH</t>
  </si>
  <si>
    <t>Baño Burbujas en Botella Cilíndrica Fifth</t>
  </si>
  <si>
    <t>BB40-BLH</t>
  </si>
  <si>
    <t>BB30-BLH</t>
  </si>
  <si>
    <t>BAÑO BURBUJAS FIFTH</t>
  </si>
  <si>
    <t>2 en 1 en Botella Invertida Aqua</t>
  </si>
  <si>
    <t>DU45-BNQ</t>
  </si>
  <si>
    <t>DU35-BNQ</t>
  </si>
  <si>
    <t>2 en 1 en Botella Cilíndrica Aqua</t>
  </si>
  <si>
    <t>DU40-BLQ</t>
  </si>
  <si>
    <t>DU30-BLQ</t>
  </si>
  <si>
    <t>2 EN 1 AQUA</t>
  </si>
  <si>
    <t>2 en 1 en Botella Invertida Tornade</t>
  </si>
  <si>
    <t>DU45-BNT</t>
  </si>
  <si>
    <t>DU35-BNT</t>
  </si>
  <si>
    <t>2 en 1 en Botella Cilíndrica Tornade</t>
  </si>
  <si>
    <t>DU40-BLT</t>
  </si>
  <si>
    <t>DU30-BLT</t>
  </si>
  <si>
    <t>2 EN 1 TORNADE</t>
  </si>
  <si>
    <t>2 en 1 en Botella Invertida Fifth</t>
  </si>
  <si>
    <t>DU45-BNH</t>
  </si>
  <si>
    <t>DU35-BNH</t>
  </si>
  <si>
    <t>2 en 1 en Botella Cilíndrica Fifth</t>
  </si>
  <si>
    <t>DU40-BLH</t>
  </si>
  <si>
    <t>DU30-BLH</t>
  </si>
  <si>
    <t>2 EN 1 FIFTH</t>
  </si>
  <si>
    <t>Acondicionador en Botella Invertida Aqua</t>
  </si>
  <si>
    <t>AC45-BNQ</t>
  </si>
  <si>
    <t>AC35-BNQ</t>
  </si>
  <si>
    <t>Acondicionador en Botella Cilíndrica Aqua</t>
  </si>
  <si>
    <t>AC40-BLQ</t>
  </si>
  <si>
    <t>AC30-BLQ</t>
  </si>
  <si>
    <t>ACONDICIONADOR AQUA</t>
  </si>
  <si>
    <t>Acondicionador en Botella Invertida Tornade</t>
  </si>
  <si>
    <t>AC45-BNT</t>
  </si>
  <si>
    <t>AC35-BNT</t>
  </si>
  <si>
    <t>Acondicionador en Botella Cilíndrica Tornade</t>
  </si>
  <si>
    <t>AC40-BLT</t>
  </si>
  <si>
    <t>AC30-BLT</t>
  </si>
  <si>
    <t>ACONDICIONADOR TORNADE</t>
  </si>
  <si>
    <t>Acondicionador en Botella Invertida Fifth</t>
  </si>
  <si>
    <t>AC45-BNH</t>
  </si>
  <si>
    <t>AC35-BNH</t>
  </si>
  <si>
    <t>Acondicionador en Botella Cilíndrica Fifth</t>
  </si>
  <si>
    <t>AC40-BLH</t>
  </si>
  <si>
    <t>AC30-BLH</t>
  </si>
  <si>
    <t>ACONDICIONADOR FIFTH</t>
  </si>
  <si>
    <t>Shampoo en Botella Invertida Aqua</t>
  </si>
  <si>
    <t>SC45-BNQ</t>
  </si>
  <si>
    <t>SC35-BNQ</t>
  </si>
  <si>
    <t>Shampoo en Botella Cilíndrica Aqua</t>
  </si>
  <si>
    <t>SC40-BLQ</t>
  </si>
  <si>
    <t>SC30-BLQ</t>
  </si>
  <si>
    <t>SHAMPOO AQUA</t>
  </si>
  <si>
    <t>Shampoo en Botella Invertida Tornade</t>
  </si>
  <si>
    <t>SC45-BNT</t>
  </si>
  <si>
    <t>SC35-BNT</t>
  </si>
  <si>
    <t>Shampoo en Botella Cilíndrica Tornade</t>
  </si>
  <si>
    <t>SC40-BLT</t>
  </si>
  <si>
    <t>SC30-BLT</t>
  </si>
  <si>
    <t>SHAMPOO TORNADE</t>
  </si>
  <si>
    <t>Shampoo en Botella Invertida Fifth</t>
  </si>
  <si>
    <t>SC45-BNH</t>
  </si>
  <si>
    <t>SC35-BNH</t>
  </si>
  <si>
    <t>Shampoo en Botella Cilíndrica Fifth</t>
  </si>
  <si>
    <t>SC40-BLH</t>
  </si>
  <si>
    <t>SC30-BLH</t>
  </si>
  <si>
    <t xml:space="preserve">SHAMPOO FIFTH </t>
  </si>
  <si>
    <t>30 grs.</t>
  </si>
  <si>
    <t>Jabón Green Fresh Aqua en Cajilla Per.</t>
  </si>
  <si>
    <t>JQ30-CBP</t>
  </si>
  <si>
    <t>Jabón Green Fresh Aqua en Cajilla Aqua</t>
  </si>
  <si>
    <t>JQ30-CBQ</t>
  </si>
  <si>
    <t>Jabón Green Fresh Aqua en Sobre Per.</t>
  </si>
  <si>
    <t>JQ30-SMP</t>
  </si>
  <si>
    <t>Jabón Green Fresh Aqua en Sobre Aqua</t>
  </si>
  <si>
    <t>JQ30-SMQ</t>
  </si>
  <si>
    <t>AQUA ESSENCE</t>
  </si>
  <si>
    <t>20 grs.</t>
  </si>
  <si>
    <t>JQ20-CBP</t>
  </si>
  <si>
    <t>JABON</t>
  </si>
  <si>
    <t>JQ20-CBQ</t>
  </si>
  <si>
    <t>JQ20-SMP</t>
  </si>
  <si>
    <t>JQ20-SMQ</t>
  </si>
  <si>
    <t>Jabón Green Fresh Aqua Granel</t>
  </si>
  <si>
    <t>JQ20-GRA</t>
  </si>
  <si>
    <t>Jabón Naranja Miel Tornade en Cajilla Per.</t>
  </si>
  <si>
    <t>JT30-CBP</t>
  </si>
  <si>
    <t>Jabón Naranja Miel Tornade en Cajilla Tornade.</t>
  </si>
  <si>
    <t>JT30-CBT</t>
  </si>
  <si>
    <t>Jabón Naranja Miel Tornade en Sobre Per.</t>
  </si>
  <si>
    <t>JT30-SMP</t>
  </si>
  <si>
    <t>Jabón Naranja Miel Tornade en Sobre Tornade</t>
  </si>
  <si>
    <t>JT30-SMT</t>
  </si>
  <si>
    <t>TORNADE</t>
  </si>
  <si>
    <t>JT20-CBP</t>
  </si>
  <si>
    <t>JT20-CBT</t>
  </si>
  <si>
    <t>JT20-SMP</t>
  </si>
  <si>
    <t>JT20-SMT</t>
  </si>
  <si>
    <t>Jabón Naranja Miel Tornade a Granel</t>
  </si>
  <si>
    <t>JT20-GRA</t>
  </si>
  <si>
    <t>Jabón Herbal Cremoso Fifth Avenue en Cajilla Per.</t>
  </si>
  <si>
    <t>JH30-CBP</t>
  </si>
  <si>
    <t>Jabón Herbal Cremoso Fifth Avenue en Cajilla Fifth</t>
  </si>
  <si>
    <t>JH30-CBH</t>
  </si>
  <si>
    <t>Jabón Herbal Cremoso Fifth Avenue en Sobre Per.</t>
  </si>
  <si>
    <t>JH30-SMP</t>
  </si>
  <si>
    <t>Jabón Herbal Cremoso Fifth Avenue en Sobre Fifth</t>
  </si>
  <si>
    <t>JH30-SMH</t>
  </si>
  <si>
    <t>JH20-CBP</t>
  </si>
  <si>
    <t xml:space="preserve">Jabón Herbal Cremoso Fifth Avenue en Cajilla Fifth </t>
  </si>
  <si>
    <t>JH20-CBH</t>
  </si>
  <si>
    <t>JH20-SMP</t>
  </si>
  <si>
    <t>JH20-SMH</t>
  </si>
  <si>
    <t>Jabón Herbal Cremoso Fifth Avenue a Granel</t>
  </si>
  <si>
    <t>JH20-GRA</t>
  </si>
  <si>
    <t>JABON                  FIFTH AVENUE</t>
  </si>
  <si>
    <t>Hielera de Plástico Personalizada (1 Tinta)</t>
  </si>
  <si>
    <t>HP01-PBP</t>
  </si>
  <si>
    <t>Gel Antibacterial en Sobre Personalizado</t>
  </si>
  <si>
    <t>GA10-STP</t>
  </si>
  <si>
    <t>Bolígrafo Especial Flo ó Personalizado (1 tinta)</t>
  </si>
  <si>
    <t>BE01-TBP</t>
  </si>
  <si>
    <t>Bolígrafo Tapa Blanca (Tipo Bic) Personalizado (1 Tinta)</t>
  </si>
  <si>
    <t>BO01-TBP</t>
  </si>
  <si>
    <t>Blonda para Vaso Cartulina Absorvente Personalizado</t>
  </si>
  <si>
    <t>BV01-CBP</t>
  </si>
  <si>
    <t>Agitador de Bebidas Plástico Personalizado (1 ó 2 Tintas a 1 Cara)</t>
  </si>
  <si>
    <t>AB01-PBP</t>
  </si>
  <si>
    <t>Costurero en Cartera Personalizada</t>
  </si>
  <si>
    <t>CC01-CBP</t>
  </si>
  <si>
    <t>Pañuelo Desechable Paq. 10 Hojas Personalizado (1 o 2 Tintas a 1 Cara)</t>
  </si>
  <si>
    <t>PD10-STP</t>
  </si>
  <si>
    <t>Calzador Plástico en Bolsa Celofán Personalizado (1 o 2 Tintas a 1 Cara)</t>
  </si>
  <si>
    <t>CP01-STP</t>
  </si>
  <si>
    <t>Peine Plástico en Bolsa Celofán Personalizado (1 o 2 Tintas a 1 Cara)</t>
  </si>
  <si>
    <t>PP01-STP</t>
  </si>
  <si>
    <t>Sales Aromaticas en Tarro Personalizado</t>
  </si>
  <si>
    <t>SA60-TTP</t>
  </si>
  <si>
    <t>ACCESORIOS PERSONALIZADOS</t>
  </si>
  <si>
    <t>Pinzas de Plástico para Hielera</t>
  </si>
  <si>
    <t>PH01-GRA</t>
  </si>
  <si>
    <t>Hielera de Plástico Flo</t>
  </si>
  <si>
    <t>HP01-GRA</t>
  </si>
  <si>
    <t>Horma Plastico Dama en Blister Flo</t>
  </si>
  <si>
    <t>HD01-SCF</t>
  </si>
  <si>
    <t>Horma Plastico Caballero en Blister Flo</t>
  </si>
  <si>
    <t>HC01-SCF</t>
  </si>
  <si>
    <t>Gel Antibacterial en Sobre Flo</t>
  </si>
  <si>
    <t>GA10-STF</t>
  </si>
  <si>
    <t>Bolígrafo Especial Flo</t>
  </si>
  <si>
    <t>BE01-TBF</t>
  </si>
  <si>
    <t>Bolígrafo Tapa Blanca (Tipo Bic) Flo</t>
  </si>
  <si>
    <t>BO01-TBF</t>
  </si>
  <si>
    <t>Blonda para Vaso Cartulina Absorvente Flo</t>
  </si>
  <si>
    <t>BV01-GRA</t>
  </si>
  <si>
    <t>Agitador de Bebidas Plástico Flo</t>
  </si>
  <si>
    <t>AB01-GRA</t>
  </si>
  <si>
    <t>Costurero en Cartera Flo</t>
  </si>
  <si>
    <t>CC01-CBF</t>
  </si>
  <si>
    <t>Costurero a Granel</t>
  </si>
  <si>
    <t>CC01-GRA</t>
  </si>
  <si>
    <t>Pañuelo Desechable Paq. 10 Hojas Flo</t>
  </si>
  <si>
    <t>PD10-GRA</t>
  </si>
  <si>
    <t>Rastrillo con Crema de Afeitar en Sobre Celofán</t>
  </si>
  <si>
    <t>RC01-STF</t>
  </si>
  <si>
    <t>Calzador Plástico en Bolsa Celofán Flo</t>
  </si>
  <si>
    <t>CP01-STF</t>
  </si>
  <si>
    <t>Peine Plástico en Bolsa Celofán Flo</t>
  </si>
  <si>
    <t>PP01-STF</t>
  </si>
  <si>
    <t>Peine Plástico a Granel</t>
  </si>
  <si>
    <t>PP01-GRA</t>
  </si>
  <si>
    <t>Sales Aromaticas en Tarro Fló</t>
  </si>
  <si>
    <t>SA60-TTF</t>
  </si>
  <si>
    <t>ACCESORIOS FLO</t>
  </si>
  <si>
    <t>Pastillas Dulce Surtido en Sobre Matte Personalizado</t>
  </si>
  <si>
    <t>PM01-SMP</t>
  </si>
  <si>
    <t>Pastillas Dulce Surtido en Sobre Blanco Personalizado</t>
  </si>
  <si>
    <t>PM01-SBP</t>
  </si>
  <si>
    <t>Pastillas Dulce Surtido en Sobre Transparente Personalizado</t>
  </si>
  <si>
    <t>PM01-STP</t>
  </si>
  <si>
    <t>Pastillas Dulce Surtido en Sobre Transparente Flo</t>
  </si>
  <si>
    <t>PM01-STF</t>
  </si>
  <si>
    <t>DULCE</t>
  </si>
  <si>
    <t>Encendedor Tokai Largo Personalizado (1 Tinta a 1 Cara)</t>
  </si>
  <si>
    <t>ET01-LBP</t>
  </si>
  <si>
    <t>Encendedor Tokai Mini Personalizado (1 Tinta a 1 Cara)</t>
  </si>
  <si>
    <t>ET01-MBP</t>
  </si>
  <si>
    <t>ENCENDEDOR</t>
  </si>
  <si>
    <t>Toalleta Refrescante en Sobre Personalizado</t>
  </si>
  <si>
    <t>TR01-SBP</t>
  </si>
  <si>
    <t>Toalleta Antibacterial en Sobre Personalizado</t>
  </si>
  <si>
    <t>TA01-SBP</t>
  </si>
  <si>
    <t>Toalleta Refrescante en Sobre Flo</t>
  </si>
  <si>
    <t>TR01-SBF</t>
  </si>
  <si>
    <t>Toalleta Antibacterial en Sobre Flo</t>
  </si>
  <si>
    <t>TA01-SBF</t>
  </si>
  <si>
    <t>TOALLETA</t>
  </si>
  <si>
    <t>Cepillo Dental con Pasta en Cajilla Personalizada</t>
  </si>
  <si>
    <t>CD01-CBP</t>
  </si>
  <si>
    <t>Cepillo Dental con Pasta en Cajilla Flo</t>
  </si>
  <si>
    <t>CD01-CBF</t>
  </si>
  <si>
    <t xml:space="preserve">Cepillo Dental con Pasta en Sobre Celofán </t>
  </si>
  <si>
    <t>CD01-STF</t>
  </si>
  <si>
    <t>CEPILLO DENTAL</t>
  </si>
  <si>
    <t>Esponja de Baño en Sobre Matte Personalizada</t>
  </si>
  <si>
    <t>ES01-SMP</t>
  </si>
  <si>
    <t>Esponja de Baño en Sobre Blanco Personalizada</t>
  </si>
  <si>
    <t>ES01-SBP</t>
  </si>
  <si>
    <t>Esponja de Baño en Sobre Transparente Personalizada</t>
  </si>
  <si>
    <t>ES01-STP</t>
  </si>
  <si>
    <t>Esponja de Baño en Sobre Transparente Flo</t>
  </si>
  <si>
    <t>ES01-STF</t>
  </si>
  <si>
    <t>ESPONJA</t>
  </si>
  <si>
    <t>Preservativo en Cartera Personalizada</t>
  </si>
  <si>
    <t>PR01-CBP</t>
  </si>
  <si>
    <t>Preservativo en Cartera Flo</t>
  </si>
  <si>
    <t>PR01-CBF</t>
  </si>
  <si>
    <t>Preservativo a Granel</t>
  </si>
  <si>
    <t>PR01-GRA</t>
  </si>
  <si>
    <t>PRESERVATIVO</t>
  </si>
  <si>
    <t>Sandalia Foami en Sobre Celofán Flo</t>
  </si>
  <si>
    <t>SA01-FBF</t>
  </si>
  <si>
    <t>Sandalia Pellón en Sobre Celofán Personalizada</t>
  </si>
  <si>
    <t>SA01-PBP</t>
  </si>
  <si>
    <t>Sandalia Pellón en Sobre Celofán Flo</t>
  </si>
  <si>
    <t>SA01-PBF</t>
  </si>
  <si>
    <t>SANDALIA</t>
  </si>
  <si>
    <t>Lustracalzado en Estuche Plástico Personalizado (1 Tinta)</t>
  </si>
  <si>
    <t>LC01-EPP</t>
  </si>
  <si>
    <t>Lustracalzado Cojín en Cajilla Personalizada</t>
  </si>
  <si>
    <t>LC01-CBP</t>
  </si>
  <si>
    <t>Guantaleta Lustracalzado Franela Personalizada (1 Tinta)</t>
  </si>
  <si>
    <t>LG01-FBP</t>
  </si>
  <si>
    <t>Guantaleta Lustracalzado Pellón Personalizada (1 Tinta)</t>
  </si>
  <si>
    <t>LG01-PBP</t>
  </si>
  <si>
    <t>Toalleta Pellón Lustracalzado Personalizada</t>
  </si>
  <si>
    <t>LT01-PBP</t>
  </si>
  <si>
    <t>Lustracalzado en Estuche Plástico Flo</t>
  </si>
  <si>
    <t>LC01-EPF</t>
  </si>
  <si>
    <t>Lustracalzado Cojín en Cajilla Flo</t>
  </si>
  <si>
    <t>LC01-CBF</t>
  </si>
  <si>
    <t>Guantaleta Lustracalzado Franela Flo</t>
  </si>
  <si>
    <t>LG01-FBF</t>
  </si>
  <si>
    <t>Guantaleta Lustracalzado Pellón Flo</t>
  </si>
  <si>
    <t>LG01-PBF</t>
  </si>
  <si>
    <t>Lustracalzado Sobre Matte Flo</t>
  </si>
  <si>
    <t>LS01-SMF</t>
  </si>
  <si>
    <t>Toalleta Pellón Lustra Calzado Flo</t>
  </si>
  <si>
    <t>LT01-PBF</t>
  </si>
  <si>
    <t>LUSTRACALZADO</t>
  </si>
  <si>
    <t>Tira Sanitaria Bidet Personalizada</t>
  </si>
  <si>
    <t>TB01-PBP</t>
  </si>
  <si>
    <t>Tira Sanitaria Bidet Flo</t>
  </si>
  <si>
    <t>TB01-PBF</t>
  </si>
  <si>
    <t>Tira Sanitaria WC Personalizada</t>
  </si>
  <si>
    <t>TW01-PBP</t>
  </si>
  <si>
    <t>Tira Sanitaria WC Flo</t>
  </si>
  <si>
    <t>TW01-PBF</t>
  </si>
  <si>
    <t>TIRA SANITARIA</t>
  </si>
  <si>
    <t>Gorra de Baño en Almohadilla Personalizada</t>
  </si>
  <si>
    <t>GB01-ABP</t>
  </si>
  <si>
    <t>Gorra de Baño en Almohadilla Flo</t>
  </si>
  <si>
    <t>GB01-ABF</t>
  </si>
  <si>
    <t>Gorra de Baño en Cajilla Personalizada</t>
  </si>
  <si>
    <t>GB01-CBP</t>
  </si>
  <si>
    <t>Gorra de Baño en Cajilla Flo</t>
  </si>
  <si>
    <t>GB01-CBF</t>
  </si>
  <si>
    <t>Gorra de Baño en Sobre Matte Personalizada</t>
  </si>
  <si>
    <t>GB01-SMP</t>
  </si>
  <si>
    <t>Gorra de Baño en Sobre Blanco Personalizada</t>
  </si>
  <si>
    <t>GB01-SBP</t>
  </si>
  <si>
    <t>Gorra de Baño en Sobre Transparente Personalizada</t>
  </si>
  <si>
    <t>GB01-STP</t>
  </si>
  <si>
    <t xml:space="preserve">Gorra de Baño en Sobre Transparente Flo </t>
  </si>
  <si>
    <t>GB01-STF</t>
  </si>
  <si>
    <t>GORRA</t>
  </si>
  <si>
    <t>Gorra de Baño a granel</t>
  </si>
  <si>
    <t>GB01-GRA</t>
  </si>
  <si>
    <t>Gel Fijador para Cabello en Tarro Personalizado</t>
  </si>
  <si>
    <t>GF20-TBP</t>
  </si>
  <si>
    <t>Gel Fijador para Cabello en Tarro Flo</t>
  </si>
  <si>
    <t>GF20-TBF</t>
  </si>
  <si>
    <t>15 ml.</t>
  </si>
  <si>
    <t>Gel Fijador para Cabello en Sobre Matte Personalizado</t>
  </si>
  <si>
    <t>GF15-SMP</t>
  </si>
  <si>
    <t>Gel Fijador para Cabello en Sobre Blanco Personalizado</t>
  </si>
  <si>
    <t>GF15-SBP</t>
  </si>
  <si>
    <t>Gel Fijador para Cabello en Sobre Transparente Personalizado</t>
  </si>
  <si>
    <t>GF15-STP</t>
  </si>
  <si>
    <t>Gel Fijador para Cabello en Sobre Transparente Flo</t>
  </si>
  <si>
    <t>GF15-STF</t>
  </si>
  <si>
    <t>GEL FIJADOR</t>
  </si>
  <si>
    <t>Enjuague Bucal en Botella Invertida Personalizada</t>
  </si>
  <si>
    <t>EB45-BNP</t>
  </si>
  <si>
    <t>Enjuague Bucal en Botella Invertida Flo</t>
  </si>
  <si>
    <t>EB45-BNF</t>
  </si>
  <si>
    <t>EB35-BNP</t>
  </si>
  <si>
    <t>EB35-BNF</t>
  </si>
  <si>
    <t>Enjuague Bucal en Botella Cilindrica Personalizada</t>
  </si>
  <si>
    <t>EB40-BLP</t>
  </si>
  <si>
    <t>Enjuague Bucal en Botella Cilindrica Flo</t>
  </si>
  <si>
    <t>EB40-BLF</t>
  </si>
  <si>
    <t>EB30-BLP</t>
  </si>
  <si>
    <t>EB30-BLF</t>
  </si>
  <si>
    <t>50 ml.</t>
  </si>
  <si>
    <t>Enjuague Bucal en Botella Campana Personalizada</t>
  </si>
  <si>
    <t>EB50-BCP</t>
  </si>
  <si>
    <t>Enjuague Bucal en Botella Campana Flo</t>
  </si>
  <si>
    <t>EB50-BCF</t>
  </si>
  <si>
    <t>EB30-BCP</t>
  </si>
  <si>
    <t>EB30-BCF</t>
  </si>
  <si>
    <t>25 ml.</t>
  </si>
  <si>
    <t>Enjuague Bucal en Botella Lapiz Personalizada</t>
  </si>
  <si>
    <t>EB25-BZP</t>
  </si>
  <si>
    <t>Enjuague Bucal en Botella Lapiz Flo</t>
  </si>
  <si>
    <t>EB25-BZF</t>
  </si>
  <si>
    <t>ENJUAGUE     BUCAL</t>
  </si>
  <si>
    <t>Gel Corporal en Botella Lapiz Personalizada</t>
  </si>
  <si>
    <t>GC25-BZP</t>
  </si>
  <si>
    <t>Gel Corporal en Botella Invertida Personalizada</t>
  </si>
  <si>
    <t>GC45-BNP</t>
  </si>
  <si>
    <t>GC35-BNP</t>
  </si>
  <si>
    <t>Gel Corporal en Botella Cilindrica Personalizada</t>
  </si>
  <si>
    <t>GC40-BLP</t>
  </si>
  <si>
    <t>GC30-BLP</t>
  </si>
  <si>
    <t>Gel Corporal en Botella Campana Personalizada</t>
  </si>
  <si>
    <t>GC50-BCP</t>
  </si>
  <si>
    <t>GC30-BCP</t>
  </si>
  <si>
    <t>Gel Corporal en Botella Lapiz Flo</t>
  </si>
  <si>
    <t>GC25-BZF</t>
  </si>
  <si>
    <t>Gel Corporal en Botella Invertida Flo</t>
  </si>
  <si>
    <t>GC45-BNF</t>
  </si>
  <si>
    <t>GC35-BNF</t>
  </si>
  <si>
    <t>Gel Corporal en Botella Cilindrica Flo</t>
  </si>
  <si>
    <t>GC40-BLF</t>
  </si>
  <si>
    <t>GC30-BLF</t>
  </si>
  <si>
    <t>Gel Corporal en Botella Campana Flo</t>
  </si>
  <si>
    <t>GC50-BCF</t>
  </si>
  <si>
    <t>GC30-BCF</t>
  </si>
  <si>
    <t>Gel Corporal en Sobre Matte Personalizado</t>
  </si>
  <si>
    <t>GC15-SMP</t>
  </si>
  <si>
    <t>Gel Corporal en Sobre Blanco Personalizado</t>
  </si>
  <si>
    <t>GC15-SBP</t>
  </si>
  <si>
    <t>Gel Corporal en Sobre Transparente Personalizado</t>
  </si>
  <si>
    <t>GC15-STP</t>
  </si>
  <si>
    <t>Gel Corporal en Sobre Transparente Flo</t>
  </si>
  <si>
    <t>GC15-STF</t>
  </si>
  <si>
    <t>GEL CORPORAL</t>
  </si>
  <si>
    <t>Crema Humectante en Tarro Plástico Personalizada</t>
  </si>
  <si>
    <t>CH20-TBP</t>
  </si>
  <si>
    <t>Crema Humectante en Tarro Plástico Flo</t>
  </si>
  <si>
    <t>CH20-TBF</t>
  </si>
  <si>
    <t>Crema Humectante en Botella Invertida Personalizada</t>
  </si>
  <si>
    <t>CH45-BNP</t>
  </si>
  <si>
    <t>Crema Humectante en Botella Invertida Flo</t>
  </si>
  <si>
    <t>CH45-BNF</t>
  </si>
  <si>
    <t>CH35-BNP</t>
  </si>
  <si>
    <t>CH35-BNF</t>
  </si>
  <si>
    <t>Crema Humectante en Botella Cilindrica Personalizada</t>
  </si>
  <si>
    <t>CH40-BLP</t>
  </si>
  <si>
    <t>Crema Humectante en Botella Cilindrica Flo</t>
  </si>
  <si>
    <t>CH40-BLF</t>
  </si>
  <si>
    <t>CH30-BLP</t>
  </si>
  <si>
    <t>CH30-BLF</t>
  </si>
  <si>
    <t>Crema Humectante en Botella Campana Personalizada</t>
  </si>
  <si>
    <t>CH50-BCP</t>
  </si>
  <si>
    <t>Crema Humectante en Botella Campana Flo</t>
  </si>
  <si>
    <t>CH50-BCF</t>
  </si>
  <si>
    <t>CH30-BCP</t>
  </si>
  <si>
    <t>CH30-BCF</t>
  </si>
  <si>
    <t>Crema Humectante en Botella Lapiz Personalizada</t>
  </si>
  <si>
    <t>CH25-BZP</t>
  </si>
  <si>
    <t>Crema Humectante en Botella Lapiz Flo</t>
  </si>
  <si>
    <t>CH25-BZF</t>
  </si>
  <si>
    <t>10 ml.</t>
  </si>
  <si>
    <t>Crema Humectante en Sobre Matte Personalizado</t>
  </si>
  <si>
    <t>CH10-SMP</t>
  </si>
  <si>
    <t>Crema Humectante en Sobre Blanco Personalizado</t>
  </si>
  <si>
    <t>CH10-SBP</t>
  </si>
  <si>
    <t>Crema Humectante en Sobre Transparente Personalizado</t>
  </si>
  <si>
    <t>CH10-STP</t>
  </si>
  <si>
    <t>Crema Humectante en Sobre Transparente Flo</t>
  </si>
  <si>
    <t>CH10-STF</t>
  </si>
  <si>
    <t>CREMA HUMECTANTE</t>
  </si>
  <si>
    <t>Baño de Burbujas en Botella Invertida Personalizada</t>
  </si>
  <si>
    <t>BB45-BNP</t>
  </si>
  <si>
    <t>Baño de Burbujas en Botella Invertida Flo</t>
  </si>
  <si>
    <t>BB45-BNF</t>
  </si>
  <si>
    <t>BB35-BNP</t>
  </si>
  <si>
    <t>BB35-BNF</t>
  </si>
  <si>
    <t>Baño de Burbujas en Botella Cilindrica Personalizada</t>
  </si>
  <si>
    <t>BB40-BLP</t>
  </si>
  <si>
    <t>Baño de Burbujas en Botella Cilindrica Flo</t>
  </si>
  <si>
    <t>BB40-BLF</t>
  </si>
  <si>
    <t>BB30-BLP</t>
  </si>
  <si>
    <t>BB30-BLF</t>
  </si>
  <si>
    <t>Baño de Burbujas en Botella Campana Personalizada</t>
  </si>
  <si>
    <t>BB50-BCP</t>
  </si>
  <si>
    <t>Baño de Burbujas en Botella Campana Flo</t>
  </si>
  <si>
    <t>BB50-BCF</t>
  </si>
  <si>
    <t>BB30-BCP</t>
  </si>
  <si>
    <t>BB30-BCF</t>
  </si>
  <si>
    <t>Baño de Burbujas en Botella Lapiz Personalizada</t>
  </si>
  <si>
    <t>BB25-BZP</t>
  </si>
  <si>
    <t>Baño de Burbujas en Botella Lapiz Flo</t>
  </si>
  <si>
    <t>BB25-BZF</t>
  </si>
  <si>
    <t>Baño de Burbujas en Sobre Matte Personalizado</t>
  </si>
  <si>
    <t>BB25-SMP</t>
  </si>
  <si>
    <t>Baño de Burbujas en Sobre Blanco Personalizado</t>
  </si>
  <si>
    <t>BB25-SBP</t>
  </si>
  <si>
    <t>Baño de Burbujas en Sobre Transparente Personalizado</t>
  </si>
  <si>
    <t>BB25-STP</t>
  </si>
  <si>
    <t>Baño de Burbujas en Sobre Transparente Flo</t>
  </si>
  <si>
    <t>BB25-STF</t>
  </si>
  <si>
    <t>BAÑO DE BURBUJAS</t>
  </si>
  <si>
    <t>2 en 1 en Botella Invertida Personalizada</t>
  </si>
  <si>
    <t>DU45-BNP</t>
  </si>
  <si>
    <t>2 en 1 en Botella Invertida Flo</t>
  </si>
  <si>
    <t>DU45-BNF</t>
  </si>
  <si>
    <t>DU35-BNP</t>
  </si>
  <si>
    <t>DU35-BNF</t>
  </si>
  <si>
    <t>2 en 1 en Botella Cilindrica Personalizada</t>
  </si>
  <si>
    <t>DU40-BLP</t>
  </si>
  <si>
    <t>2 en 1 en Botella Cilindrica Flo</t>
  </si>
  <si>
    <t>DU40-BLF</t>
  </si>
  <si>
    <t>DU30-BLP</t>
  </si>
  <si>
    <t>DU30-BLF</t>
  </si>
  <si>
    <t>2 en 1 en Botella Campana Personalizada</t>
  </si>
  <si>
    <t>DU50-BCP</t>
  </si>
  <si>
    <t>2 en 1 en Botella Campana Flo</t>
  </si>
  <si>
    <t>DU50-BCF</t>
  </si>
  <si>
    <t>DU30-BCP</t>
  </si>
  <si>
    <t>DU30-BCF</t>
  </si>
  <si>
    <t>2 en 1 en Botella Lapiz Personalizada</t>
  </si>
  <si>
    <t>DU25-BZP</t>
  </si>
  <si>
    <t>2 en 1 en Botella Lapiz Flo</t>
  </si>
  <si>
    <t>DU25-BZF</t>
  </si>
  <si>
    <t>2 en 1 en Sobre Matte Personalizado</t>
  </si>
  <si>
    <t>DU15-SMP</t>
  </si>
  <si>
    <t>2 en 1 en Sobre Blanco Personalizado</t>
  </si>
  <si>
    <t>DU15-SBP</t>
  </si>
  <si>
    <t>2 en 1 en Sobre Transparente Personalizado</t>
  </si>
  <si>
    <t>DU15-STP</t>
  </si>
  <si>
    <t>2 en 1 en Sobre Transparente Flo</t>
  </si>
  <si>
    <t>DU15-STF</t>
  </si>
  <si>
    <t>2 EN 1</t>
  </si>
  <si>
    <t>Acondicionador en Botella Invertida Personalizada</t>
  </si>
  <si>
    <t>AC45-BNP</t>
  </si>
  <si>
    <t>Acondicionador en Botella Invertida Flo</t>
  </si>
  <si>
    <t>AC45-BNF</t>
  </si>
  <si>
    <t>AC35-BNP</t>
  </si>
  <si>
    <t>AC35-BNF</t>
  </si>
  <si>
    <t>Acondicionador en Botella Cilindrica Personalizada</t>
  </si>
  <si>
    <t>AC40-BLP</t>
  </si>
  <si>
    <t>Acondicionador en Botella Cilindrica Flo</t>
  </si>
  <si>
    <t>AC40-BLF</t>
  </si>
  <si>
    <t>AC30-BLP</t>
  </si>
  <si>
    <t>AC30-BLF</t>
  </si>
  <si>
    <t>Acondicionador en Botella Campana Personalizada</t>
  </si>
  <si>
    <t>AC50-BCP</t>
  </si>
  <si>
    <t>Acondicionador en Botella Campana Flo</t>
  </si>
  <si>
    <t>AC50-BCF</t>
  </si>
  <si>
    <t>AC30-BCP</t>
  </si>
  <si>
    <t>AC30-BCF</t>
  </si>
  <si>
    <t>Acondicionador en Botella Lapiz Personalizada</t>
  </si>
  <si>
    <t>AC25-BZP</t>
  </si>
  <si>
    <t>Acondicionador en Botella Lapiz Flo</t>
  </si>
  <si>
    <t>AC25-BZF</t>
  </si>
  <si>
    <t>Acondicionador en Sobre Matte Personalizado</t>
  </si>
  <si>
    <t>AC15-SMP</t>
  </si>
  <si>
    <t>Acondicionador en Sobre Blanco Personalizado</t>
  </si>
  <si>
    <t>AC15-SBP</t>
  </si>
  <si>
    <t>Acondicionador en Sobre Transparente Personalizado</t>
  </si>
  <si>
    <t>AC15-STP</t>
  </si>
  <si>
    <t>Acondicionador en Sobre Transparente Flo</t>
  </si>
  <si>
    <t>AC15-STF</t>
  </si>
  <si>
    <t>ACONDICIONADOR</t>
  </si>
  <si>
    <t>Shampoo Herbal en Botella Invertida Personalizada</t>
  </si>
  <si>
    <t>SH45-BNP</t>
  </si>
  <si>
    <t>Shampoo Herbal en Botella Invertida Flo</t>
  </si>
  <si>
    <t>SH45-BNF</t>
  </si>
  <si>
    <t>SH35-BNP</t>
  </si>
  <si>
    <t>SH35-BNF</t>
  </si>
  <si>
    <t>Shampoo Herbal en Botella Cilindrica Personalizada</t>
  </si>
  <si>
    <t>SH40-BLP</t>
  </si>
  <si>
    <t>Shampoo Herbal en Botella Cilindrica Flo</t>
  </si>
  <si>
    <t>SH40-BLF</t>
  </si>
  <si>
    <t>SH30-BLP</t>
  </si>
  <si>
    <t>SH30-BLF</t>
  </si>
  <si>
    <t>Shampoo Herbal en Botella Campana Personalizada</t>
  </si>
  <si>
    <t>SH50-BCP</t>
  </si>
  <si>
    <t>Shampoo Herbal en Botella Campana Flo</t>
  </si>
  <si>
    <t>SH50-BCF</t>
  </si>
  <si>
    <t>SH30-BCP</t>
  </si>
  <si>
    <t>SH30-BCF</t>
  </si>
  <si>
    <t xml:space="preserve">25 ml. </t>
  </si>
  <si>
    <t>Shampoo Herbal en Botella Lapiz Personalizada</t>
  </si>
  <si>
    <t>SH25-BZP</t>
  </si>
  <si>
    <t>Shampoo Herbal en Botella Lapiz Flo</t>
  </si>
  <si>
    <t>SH25-BZF</t>
  </si>
  <si>
    <t>Shampoo Herbal en Sobre Matte Personalizado</t>
  </si>
  <si>
    <t>SH15-SMP</t>
  </si>
  <si>
    <t>Shampoo Herbal en Sobre Blanco Personalizado</t>
  </si>
  <si>
    <t>SH15-SBP</t>
  </si>
  <si>
    <t>Shampoo Herbal en Sobre Transparente Personalizado</t>
  </si>
  <si>
    <t>SH15-STP</t>
  </si>
  <si>
    <t>Shampoo Herbal en Sobre Transparente Flo</t>
  </si>
  <si>
    <t>SH15-STF</t>
  </si>
  <si>
    <t>SHAMPOO HERBAL</t>
  </si>
  <si>
    <t>20 G</t>
  </si>
  <si>
    <t>Jabon Yogurt Miel Troquelado en Almohadilla Per.</t>
  </si>
  <si>
    <t>JY20T-ABP</t>
  </si>
  <si>
    <t>Jabon Yogurt Miel Troquelado en Envoltura Plegable Per.</t>
  </si>
  <si>
    <t>JY20T-PBP</t>
  </si>
  <si>
    <t>Jabon Yogurt Miel Troquelado en Cajilla Per.</t>
  </si>
  <si>
    <t>JY20T-CBP</t>
  </si>
  <si>
    <t>Jabon Yogurt Miel Troquelado en Sobre Blanco Per.</t>
  </si>
  <si>
    <t>JY20T-SBP</t>
  </si>
  <si>
    <t>Jabon Yogurt Miel Troquelado en Sobre Transparente Per.</t>
  </si>
  <si>
    <t>JY20T-STP</t>
  </si>
  <si>
    <t>Jabon Yogurt Miel en Almohadilla Personalizada</t>
  </si>
  <si>
    <t>JY20-ABP</t>
  </si>
  <si>
    <t>Jabon Yogurt Miel en Almohadilla Flo</t>
  </si>
  <si>
    <t>JY20-ABF</t>
  </si>
  <si>
    <t>Jabon Yogurt Miel en Envoltura Plegable a Color Personalizada</t>
  </si>
  <si>
    <t>JY20-PCP</t>
  </si>
  <si>
    <t>Jabon Yogurt Miel en Envoltura Plegable Blanca Personalizada</t>
  </si>
  <si>
    <t>JY20-PBP</t>
  </si>
  <si>
    <t>Jabon Yogurt Miel en Envoltura Plegable Blanca Flo</t>
  </si>
  <si>
    <t>JY20-PBF</t>
  </si>
  <si>
    <t>Jabon Yogurt Miel en Cajilla Blanca Personalizado</t>
  </si>
  <si>
    <t>JY20-CBP</t>
  </si>
  <si>
    <t>Jabon Yogurt Miel en Cajilla Blanca Flo</t>
  </si>
  <si>
    <t>JY20-CBF</t>
  </si>
  <si>
    <t>Jabón Yogurt Miel en Sobre Matte Personalizado</t>
  </si>
  <si>
    <t>JY20-SMP</t>
  </si>
  <si>
    <t>Jabón Yogurt Miel en Sobre Blanco Personalizado</t>
  </si>
  <si>
    <t>JY20-SBP</t>
  </si>
  <si>
    <t>Jabon Yogurt Miel en Sobre Transparente Personalizado</t>
  </si>
  <si>
    <t>JY20-STP</t>
  </si>
  <si>
    <t>Jabon Yogurt Miel en Sobre Transparente Flo</t>
  </si>
  <si>
    <t>JY20-STF</t>
  </si>
  <si>
    <t>Jabon Yogurt Miel a Granel</t>
  </si>
  <si>
    <t>JY20-GRA</t>
  </si>
  <si>
    <t>15 G</t>
  </si>
  <si>
    <t>Jabon Yogurt Miel en Sobre Blanco Per.</t>
  </si>
  <si>
    <t>JY15-SBP</t>
  </si>
  <si>
    <t>Jabon Yogurt Miel en Sobre Transparente Per.</t>
  </si>
  <si>
    <t>JY15-STP</t>
  </si>
  <si>
    <t xml:space="preserve">15 G </t>
  </si>
  <si>
    <t>JY15-GRA</t>
  </si>
  <si>
    <t>JABON        YOGURT MIEL</t>
  </si>
  <si>
    <t>Jabon Avena Coco Troquelado en Almohadilla Per.</t>
  </si>
  <si>
    <t>JA20T-ABP</t>
  </si>
  <si>
    <t>Jabon Avena Coco Troquelado en Envoltura Plegable Per.</t>
  </si>
  <si>
    <t>JA20T-PBP</t>
  </si>
  <si>
    <t>Jabon Avena Coco Troquelado en Cajilla Per.</t>
  </si>
  <si>
    <t>JA20T-CBP</t>
  </si>
  <si>
    <t>Jabon Avena Coco Troquelado en Sobre Blanco Per.</t>
  </si>
  <si>
    <t>JA20T-SBP</t>
  </si>
  <si>
    <t>Jabon Avena Coco Troquelado en Sobre Transparente Per.</t>
  </si>
  <si>
    <t>JA20T-STP</t>
  </si>
  <si>
    <t>Jabon Avena Coco en Almohadilla Personalizada</t>
  </si>
  <si>
    <t>JA20-ABP</t>
  </si>
  <si>
    <t xml:space="preserve">Jabon Avena Coco en Almohadilla Flo </t>
  </si>
  <si>
    <t>JA20-ABF</t>
  </si>
  <si>
    <t>Jabon Avena Coco en Envoltura Plegable a Color Personalizada</t>
  </si>
  <si>
    <t>JA20-PCP</t>
  </si>
  <si>
    <t>Jabon Avena Coco en Envoltura Plegable Blanca Personalizada</t>
  </si>
  <si>
    <t>JA20-PBP</t>
  </si>
  <si>
    <t xml:space="preserve">Jabon Avena Coco en Envoltura Plegable Blanca Flo </t>
  </si>
  <si>
    <t>JA20-PBF</t>
  </si>
  <si>
    <t>Jabon Avena Coco en Cajilla Blanca Personalizado</t>
  </si>
  <si>
    <t>JA20-CBP</t>
  </si>
  <si>
    <t>Jabon Avena Coco en Cajilla Blanca Flo</t>
  </si>
  <si>
    <t>JA20-CBF</t>
  </si>
  <si>
    <t>Jabón Avena Coco en Sobre Matte Personalizado</t>
  </si>
  <si>
    <t>JA20-SMP</t>
  </si>
  <si>
    <t>Jabon Avena Coco en Sobre Blanco Personalizado</t>
  </si>
  <si>
    <t>JA20-SBP</t>
  </si>
  <si>
    <t>Jabon Avena Coco en Sobre Transparente Personalizado</t>
  </si>
  <si>
    <t>JA20-STP</t>
  </si>
  <si>
    <t xml:space="preserve">Jabon Avena Coco en Sobre Transparente Flo </t>
  </si>
  <si>
    <t>JA20-STF</t>
  </si>
  <si>
    <t>Jabon Avena Coco a Granel</t>
  </si>
  <si>
    <t>JA20-GRA</t>
  </si>
  <si>
    <t>Jabon Avena Coco en Sobre Blanco Per.</t>
  </si>
  <si>
    <t>JA15-SBP</t>
  </si>
  <si>
    <t>Jabon Avena Coco en Sobre Transparente Per.</t>
  </si>
  <si>
    <t>JA15-STP</t>
  </si>
  <si>
    <t>JA15-GRA</t>
  </si>
  <si>
    <t>JABON        AVENA COCO</t>
  </si>
  <si>
    <t>Jabon Flo Troquelado en Almohadilla Per.</t>
  </si>
  <si>
    <t>JF20T-ABP</t>
  </si>
  <si>
    <t>Jabon Flo Troquelado en Envoltura Plegable Per.</t>
  </si>
  <si>
    <t>JF20T-PBP</t>
  </si>
  <si>
    <t>Jabon Flo Troquelado en Cajilla Per.</t>
  </si>
  <si>
    <t>JF20T-CBP</t>
  </si>
  <si>
    <t>Jabon Flo Troquelado en Sobre Blanco Per.</t>
  </si>
  <si>
    <t>JF20T-SBP</t>
  </si>
  <si>
    <t>Jabon Flo Troquelado en Sobre Transparente Per.</t>
  </si>
  <si>
    <t>JF20T-STP</t>
  </si>
  <si>
    <t>Jabon Flo en Almohadilla Personalizada</t>
  </si>
  <si>
    <t>JF20-ABP</t>
  </si>
  <si>
    <t>Jabon Flo en Almohadilla Flo</t>
  </si>
  <si>
    <t>JF20-ABF</t>
  </si>
  <si>
    <t>Jabon Flo en Envoltura Plegable a Color Personalizada</t>
  </si>
  <si>
    <t>JF20-PCP</t>
  </si>
  <si>
    <t>Jabon Flo en Envoltura Plegable Blanca Personalizada</t>
  </si>
  <si>
    <t>JF20-PBP</t>
  </si>
  <si>
    <t>Jabon Flo en Envoltura Plegable Blanca Flo</t>
  </si>
  <si>
    <t>JF20-PBF</t>
  </si>
  <si>
    <t>Jabon Flo en Cajilla Blanca Personalizado</t>
  </si>
  <si>
    <t>JF20-CBP</t>
  </si>
  <si>
    <t>Jabon Flo en Cajilla Blanca Flo</t>
  </si>
  <si>
    <t>JF20-CBF</t>
  </si>
  <si>
    <t>Jabón Flo en Sobre Matte Personalizado</t>
  </si>
  <si>
    <t>JF20-SMP</t>
  </si>
  <si>
    <t>Jabon Flo en Sobre Blanco Personalizado</t>
  </si>
  <si>
    <t>JF20-SBP</t>
  </si>
  <si>
    <t>Jabon Flo en Sobre Transparente Personalizado</t>
  </si>
  <si>
    <t>JF20-STP</t>
  </si>
  <si>
    <t>Jabon Flo en Sobre Transparente Flo</t>
  </si>
  <si>
    <t>JF20-STF</t>
  </si>
  <si>
    <t>Jabon Flo a Granel</t>
  </si>
  <si>
    <t>JF20-GRA</t>
  </si>
  <si>
    <t>JABON CREMOSO</t>
  </si>
  <si>
    <t>Jabon Liso en Sobre Transparente Personalizado</t>
  </si>
  <si>
    <t>JL15-STP</t>
  </si>
  <si>
    <t>Jabon Liso en Sobre Blanco Personalizado</t>
  </si>
  <si>
    <t>JL15-SBP</t>
  </si>
  <si>
    <t xml:space="preserve">Jabon Liso en Sobre Transparente Flo </t>
  </si>
  <si>
    <t>JL15-STF</t>
  </si>
  <si>
    <t>Jabon Liso a Granel</t>
  </si>
  <si>
    <t>JL15-GRA</t>
  </si>
  <si>
    <t>JABON         FLORAL</t>
  </si>
  <si>
    <t>UNIDAD</t>
  </si>
  <si>
    <t>CAJA</t>
  </si>
  <si>
    <t>NETO</t>
  </si>
  <si>
    <t xml:space="preserve">PRECIO </t>
  </si>
  <si>
    <t>PZAS</t>
  </si>
  <si>
    <t>CONT.</t>
  </si>
  <si>
    <t>DESCRIPCION</t>
  </si>
  <si>
    <t>CLAVE</t>
  </si>
  <si>
    <t>PRODUCTO</t>
  </si>
  <si>
    <t>PROCESOS DE PRODUCION</t>
  </si>
  <si>
    <t>CAPTURA</t>
  </si>
  <si>
    <t>EMPAQUE</t>
  </si>
  <si>
    <t>RUTA</t>
  </si>
  <si>
    <t>ENTREGADO</t>
  </si>
  <si>
    <t>FLEXO</t>
  </si>
  <si>
    <t>TERMINADO</t>
  </si>
  <si>
    <t>OFFSET</t>
  </si>
  <si>
    <t>SUAJE</t>
  </si>
  <si>
    <t>TEMRINADO</t>
  </si>
  <si>
    <t>TAMPO</t>
  </si>
  <si>
    <t>CERIGRAFIA</t>
  </si>
  <si>
    <t xml:space="preserve">RUTA </t>
  </si>
  <si>
    <t>HORNO</t>
  </si>
  <si>
    <t>Columna1</t>
  </si>
  <si>
    <t>Columna2</t>
  </si>
  <si>
    <t>Columna3</t>
  </si>
  <si>
    <t>Columna4</t>
  </si>
  <si>
    <t>Columna5</t>
  </si>
  <si>
    <t>Columna6</t>
  </si>
  <si>
    <t>Columna7</t>
  </si>
  <si>
    <t>DISENIO</t>
  </si>
  <si>
    <t>Procesos</t>
  </si>
  <si>
    <t>Columna8</t>
  </si>
  <si>
    <t>Columna17</t>
  </si>
  <si>
    <t>P1</t>
  </si>
  <si>
    <t>P2</t>
  </si>
  <si>
    <t>P3</t>
  </si>
  <si>
    <t>P4</t>
  </si>
  <si>
    <t>P5</t>
  </si>
  <si>
    <t>P6</t>
  </si>
  <si>
    <t>P7</t>
  </si>
  <si>
    <t>Columna18</t>
  </si>
  <si>
    <t>Captura</t>
  </si>
  <si>
    <t>disenio</t>
  </si>
  <si>
    <t>offset</t>
  </si>
  <si>
    <t>suaje</t>
  </si>
  <si>
    <t>empaque</t>
  </si>
  <si>
    <t>terminado</t>
  </si>
  <si>
    <t>ruta</t>
  </si>
  <si>
    <t>entregado</t>
  </si>
  <si>
    <t>tampo</t>
  </si>
  <si>
    <t>SERIGRAFIA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</si>
</sst>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&quot;$&quot;\ \ \ 0.00"/>
    <numFmt numFmtId="166" formatCode="[$-C0A]d\-mmm\-yy;@"/>
    <numFmt numFmtId="167" formatCode="[$-80A]dd&quot; de &quot;mmmm&quot; de &quot;yy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3"/>
      <name val="Arial"/>
      <family val="2"/>
    </font>
    <font>
      <sz val="15"/>
      <name val="Arial"/>
      <family val="2"/>
    </font>
    <font>
      <sz val="24"/>
      <name val="AvantGarde Md BT"/>
      <family val="2"/>
    </font>
    <font>
      <sz val="18"/>
      <name val="Arial"/>
      <family val="2"/>
    </font>
    <font>
      <i/>
      <sz val="14"/>
      <name val="Arial"/>
      <family val="2"/>
    </font>
    <font>
      <sz val="16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1" fillId="0" borderId="0" xfId="1" applyFont="1" applyFill="1"/>
    <xf numFmtId="165" fontId="1" fillId="0" borderId="0" xfId="1" applyNumberFormat="1" applyFont="1" applyFill="1" applyAlignment="1">
      <alignment horizont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center"/>
    </xf>
    <xf numFmtId="3" fontId="2" fillId="0" borderId="16" xfId="2" applyNumberFormat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vertical="center"/>
    </xf>
    <xf numFmtId="3" fontId="2" fillId="0" borderId="29" xfId="2" applyNumberFormat="1" applyFont="1" applyFill="1" applyBorder="1" applyAlignment="1">
      <alignment horizontal="center" vertical="center"/>
    </xf>
    <xf numFmtId="0" fontId="2" fillId="0" borderId="29" xfId="1" applyFont="1" applyFill="1" applyBorder="1" applyAlignment="1">
      <alignment horizontal="center" vertical="center"/>
    </xf>
    <xf numFmtId="0" fontId="2" fillId="0" borderId="29" xfId="1" applyFont="1" applyFill="1" applyBorder="1" applyAlignment="1">
      <alignment vertical="center"/>
    </xf>
    <xf numFmtId="3" fontId="2" fillId="0" borderId="31" xfId="2" applyNumberFormat="1" applyFont="1" applyFill="1" applyBorder="1" applyAlignment="1">
      <alignment horizontal="center" vertical="center"/>
    </xf>
    <xf numFmtId="0" fontId="2" fillId="0" borderId="31" xfId="1" applyFont="1" applyFill="1" applyBorder="1" applyAlignment="1">
      <alignment horizontal="center" vertical="center"/>
    </xf>
    <xf numFmtId="0" fontId="2" fillId="0" borderId="32" xfId="1" applyFont="1" applyFill="1" applyBorder="1" applyAlignment="1">
      <alignment vertical="center"/>
    </xf>
    <xf numFmtId="0" fontId="2" fillId="0" borderId="33" xfId="1" applyFont="1" applyFill="1" applyBorder="1" applyAlignment="1">
      <alignment vertical="center"/>
    </xf>
    <xf numFmtId="0" fontId="2" fillId="0" borderId="31" xfId="1" applyFont="1" applyFill="1" applyBorder="1" applyAlignment="1">
      <alignment vertical="center"/>
    </xf>
    <xf numFmtId="3" fontId="2" fillId="0" borderId="26" xfId="2" applyNumberFormat="1" applyFont="1" applyFill="1" applyBorder="1" applyAlignment="1">
      <alignment horizontal="center" vertical="center"/>
    </xf>
    <xf numFmtId="0" fontId="2" fillId="0" borderId="26" xfId="1" applyFont="1" applyFill="1" applyBorder="1" applyAlignment="1">
      <alignment horizontal="center" vertical="center"/>
    </xf>
    <xf numFmtId="0" fontId="2" fillId="0" borderId="34" xfId="1" applyFont="1" applyFill="1" applyBorder="1" applyAlignment="1">
      <alignment vertical="center"/>
    </xf>
    <xf numFmtId="0" fontId="2" fillId="0" borderId="26" xfId="1" applyFont="1" applyFill="1" applyBorder="1" applyAlignment="1">
      <alignment vertical="center"/>
    </xf>
    <xf numFmtId="3" fontId="2" fillId="0" borderId="35" xfId="2" applyNumberFormat="1" applyFont="1" applyFill="1" applyBorder="1" applyAlignment="1">
      <alignment horizontal="center" vertical="center"/>
    </xf>
    <xf numFmtId="0" fontId="2" fillId="0" borderId="35" xfId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vertical="center"/>
    </xf>
    <xf numFmtId="0" fontId="2" fillId="0" borderId="35" xfId="1" applyFont="1" applyFill="1" applyBorder="1" applyAlignment="1">
      <alignment vertical="center"/>
    </xf>
    <xf numFmtId="0" fontId="2" fillId="0" borderId="37" xfId="1" applyFont="1" applyFill="1" applyBorder="1" applyAlignment="1">
      <alignment vertical="center"/>
    </xf>
    <xf numFmtId="0" fontId="2" fillId="0" borderId="39" xfId="1" applyFont="1" applyFill="1" applyBorder="1" applyAlignment="1">
      <alignment vertical="center"/>
    </xf>
    <xf numFmtId="3" fontId="2" fillId="0" borderId="20" xfId="2" applyNumberFormat="1" applyFont="1" applyFill="1" applyBorder="1" applyAlignment="1">
      <alignment horizontal="center" vertical="center"/>
    </xf>
    <xf numFmtId="0" fontId="2" fillId="0" borderId="20" xfId="1" applyFont="1" applyFill="1" applyBorder="1" applyAlignment="1">
      <alignment horizontal="center" vertical="center"/>
    </xf>
    <xf numFmtId="0" fontId="2" fillId="0" borderId="20" xfId="1" applyFont="1" applyFill="1" applyBorder="1" applyAlignment="1">
      <alignment vertical="center"/>
    </xf>
    <xf numFmtId="0" fontId="2" fillId="0" borderId="42" xfId="1" applyFont="1" applyFill="1" applyBorder="1" applyAlignment="1">
      <alignment vertical="center"/>
    </xf>
    <xf numFmtId="0" fontId="2" fillId="0" borderId="40" xfId="1" applyFont="1" applyFill="1" applyBorder="1" applyAlignment="1">
      <alignment vertical="center"/>
    </xf>
    <xf numFmtId="0" fontId="2" fillId="0" borderId="17" xfId="1" applyFont="1" applyFill="1" applyBorder="1" applyAlignment="1">
      <alignment vertical="center"/>
    </xf>
    <xf numFmtId="0" fontId="2" fillId="0" borderId="21" xfId="1" applyFont="1" applyFill="1" applyBorder="1" applyAlignment="1">
      <alignment vertical="center"/>
    </xf>
    <xf numFmtId="0" fontId="2" fillId="0" borderId="13" xfId="1" applyFont="1" applyFill="1" applyBorder="1" applyAlignment="1">
      <alignment vertical="center"/>
    </xf>
    <xf numFmtId="0" fontId="2" fillId="0" borderId="47" xfId="1" applyFont="1" applyFill="1" applyBorder="1" applyAlignment="1">
      <alignment vertical="center"/>
    </xf>
    <xf numFmtId="3" fontId="2" fillId="0" borderId="24" xfId="2" applyNumberFormat="1" applyFont="1" applyFill="1" applyBorder="1" applyAlignment="1">
      <alignment horizontal="center" vertical="center"/>
    </xf>
    <xf numFmtId="0" fontId="2" fillId="0" borderId="24" xfId="1" applyFont="1" applyFill="1" applyBorder="1" applyAlignment="1">
      <alignment vertical="center"/>
    </xf>
    <xf numFmtId="0" fontId="2" fillId="0" borderId="46" xfId="1" applyFont="1" applyFill="1" applyBorder="1" applyAlignment="1">
      <alignment vertical="center"/>
    </xf>
    <xf numFmtId="3" fontId="2" fillId="0" borderId="49" xfId="2" applyNumberFormat="1" applyFont="1" applyFill="1" applyBorder="1" applyAlignment="1">
      <alignment horizontal="center" vertical="center"/>
    </xf>
    <xf numFmtId="3" fontId="2" fillId="0" borderId="30" xfId="2" applyNumberFormat="1" applyFont="1" applyFill="1" applyBorder="1" applyAlignment="1">
      <alignment horizontal="center" vertical="center"/>
    </xf>
    <xf numFmtId="0" fontId="2" fillId="0" borderId="30" xfId="1" applyFont="1" applyFill="1" applyBorder="1" applyAlignment="1">
      <alignment vertical="center"/>
    </xf>
    <xf numFmtId="0" fontId="2" fillId="0" borderId="48" xfId="1" applyFont="1" applyFill="1" applyBorder="1" applyAlignment="1">
      <alignment vertical="center"/>
    </xf>
    <xf numFmtId="0" fontId="3" fillId="0" borderId="26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20" xfId="1" applyFont="1" applyFill="1" applyBorder="1" applyAlignment="1">
      <alignment horizontal="center" vertical="center" wrapText="1"/>
    </xf>
    <xf numFmtId="3" fontId="2" fillId="0" borderId="13" xfId="2" applyNumberFormat="1" applyFont="1" applyFill="1" applyBorder="1" applyAlignment="1">
      <alignment horizontal="center" vertical="center"/>
    </xf>
    <xf numFmtId="0" fontId="2" fillId="0" borderId="50" xfId="1" applyFont="1" applyFill="1" applyBorder="1" applyAlignment="1">
      <alignment vertical="center"/>
    </xf>
    <xf numFmtId="0" fontId="3" fillId="0" borderId="0" xfId="1" applyFont="1" applyFill="1" applyAlignment="1">
      <alignment horizontal="center" vertical="center" wrapText="1"/>
    </xf>
    <xf numFmtId="0" fontId="2" fillId="0" borderId="0" xfId="1" applyFont="1" applyFill="1" applyBorder="1" applyAlignment="1">
      <alignment vertical="center"/>
    </xf>
    <xf numFmtId="0" fontId="2" fillId="0" borderId="49" xfId="1" applyFont="1" applyFill="1" applyBorder="1" applyAlignment="1">
      <alignment vertical="center"/>
    </xf>
    <xf numFmtId="0" fontId="2" fillId="0" borderId="9" xfId="1" applyFont="1" applyFill="1" applyBorder="1" applyAlignment="1">
      <alignment vertical="center"/>
    </xf>
    <xf numFmtId="0" fontId="2" fillId="0" borderId="51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41" xfId="1" applyFont="1" applyFill="1" applyBorder="1" applyAlignment="1">
      <alignment horizontal="center" vertical="center" wrapText="1"/>
    </xf>
    <xf numFmtId="0" fontId="2" fillId="0" borderId="26" xfId="1" applyFont="1" applyFill="1" applyBorder="1"/>
    <xf numFmtId="0" fontId="2" fillId="0" borderId="16" xfId="1" applyFont="1" applyFill="1" applyBorder="1"/>
    <xf numFmtId="0" fontId="2" fillId="0" borderId="20" xfId="1" applyFont="1" applyFill="1" applyBorder="1"/>
    <xf numFmtId="0" fontId="2" fillId="0" borderId="14" xfId="1" applyFont="1" applyFill="1" applyBorder="1" applyAlignment="1">
      <alignment vertical="center"/>
    </xf>
    <xf numFmtId="0" fontId="2" fillId="0" borderId="13" xfId="1" applyFont="1" applyFill="1" applyBorder="1"/>
    <xf numFmtId="0" fontId="2" fillId="0" borderId="29" xfId="1" applyFont="1" applyFill="1" applyBorder="1"/>
    <xf numFmtId="0" fontId="3" fillId="0" borderId="29" xfId="1" applyFont="1" applyFill="1" applyBorder="1" applyAlignment="1">
      <alignment horizontal="center" vertical="center" wrapText="1"/>
    </xf>
    <xf numFmtId="0" fontId="2" fillId="0" borderId="24" xfId="1" applyFont="1" applyFill="1" applyBorder="1" applyAlignment="1">
      <alignment horizontal="center" vertical="center"/>
    </xf>
    <xf numFmtId="0" fontId="2" fillId="0" borderId="30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 wrapText="1"/>
    </xf>
    <xf numFmtId="0" fontId="2" fillId="0" borderId="34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37" xfId="1" applyFont="1" applyFill="1" applyBorder="1" applyAlignment="1">
      <alignment horizontal="center" vertical="center"/>
    </xf>
    <xf numFmtId="0" fontId="1" fillId="0" borderId="0" xfId="1" applyFont="1" applyFill="1" applyBorder="1"/>
    <xf numFmtId="0" fontId="2" fillId="0" borderId="52" xfId="1" applyFont="1" applyFill="1" applyBorder="1" applyAlignment="1">
      <alignment horizontal="center" vertical="center"/>
    </xf>
    <xf numFmtId="0" fontId="2" fillId="0" borderId="38" xfId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center" vertical="center"/>
    </xf>
    <xf numFmtId="0" fontId="2" fillId="0" borderId="45" xfId="1" applyFont="1" applyFill="1" applyBorder="1" applyAlignment="1">
      <alignment vertical="center"/>
    </xf>
    <xf numFmtId="0" fontId="2" fillId="0" borderId="44" xfId="1" applyFont="1" applyFill="1" applyBorder="1" applyAlignment="1">
      <alignment vertical="center"/>
    </xf>
    <xf numFmtId="0" fontId="1" fillId="0" borderId="0" xfId="1" applyFont="1" applyFill="1" applyBorder="1" applyAlignment="1">
      <alignment horizontal="center"/>
    </xf>
    <xf numFmtId="0" fontId="2" fillId="0" borderId="24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165" fontId="2" fillId="0" borderId="38" xfId="1" applyNumberFormat="1" applyFont="1" applyFill="1" applyBorder="1" applyAlignment="1">
      <alignment horizontal="center" vertical="center"/>
    </xf>
    <xf numFmtId="165" fontId="2" fillId="0" borderId="37" xfId="1" applyNumberFormat="1" applyFont="1" applyFill="1" applyBorder="1" applyAlignment="1">
      <alignment horizontal="center" vertical="center"/>
    </xf>
    <xf numFmtId="165" fontId="2" fillId="0" borderId="34" xfId="1" applyNumberFormat="1" applyFont="1" applyFill="1" applyBorder="1" applyAlignment="1">
      <alignment horizontal="center" vertical="center"/>
    </xf>
    <xf numFmtId="165" fontId="2" fillId="0" borderId="21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46" xfId="1" applyNumberFormat="1" applyFont="1" applyFill="1" applyBorder="1" applyAlignment="1">
      <alignment horizontal="center" vertical="center"/>
    </xf>
    <xf numFmtId="165" fontId="2" fillId="0" borderId="52" xfId="1" applyNumberFormat="1" applyFont="1" applyFill="1" applyBorder="1" applyAlignment="1">
      <alignment horizontal="center" vertical="center"/>
    </xf>
    <xf numFmtId="165" fontId="2" fillId="0" borderId="51" xfId="1" applyNumberFormat="1" applyFont="1" applyFill="1" applyBorder="1" applyAlignment="1">
      <alignment horizontal="center" vertical="center"/>
    </xf>
    <xf numFmtId="165" fontId="2" fillId="0" borderId="47" xfId="1" applyNumberFormat="1" applyFont="1" applyFill="1" applyBorder="1" applyAlignment="1">
      <alignment horizontal="center" vertical="center"/>
    </xf>
    <xf numFmtId="165" fontId="2" fillId="0" borderId="36" xfId="1" applyNumberFormat="1" applyFont="1" applyFill="1" applyBorder="1" applyAlignment="1">
      <alignment horizontal="center" vertical="center"/>
    </xf>
    <xf numFmtId="165" fontId="2" fillId="0" borderId="14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2" fillId="0" borderId="48" xfId="1" applyNumberFormat="1" applyFont="1" applyFill="1" applyBorder="1" applyAlignment="1">
      <alignment horizontal="center" vertical="center"/>
    </xf>
    <xf numFmtId="165" fontId="2" fillId="0" borderId="32" xfId="1" applyNumberFormat="1" applyFont="1" applyFill="1" applyBorder="1" applyAlignment="1">
      <alignment horizontal="center" vertical="center"/>
    </xf>
    <xf numFmtId="0" fontId="1" fillId="0" borderId="62" xfId="1" applyFont="1" applyFill="1" applyBorder="1" applyAlignment="1">
      <alignment horizontal="center" vertical="center"/>
    </xf>
    <xf numFmtId="0" fontId="1" fillId="0" borderId="63" xfId="1" applyFont="1" applyFill="1" applyBorder="1" applyAlignment="1">
      <alignment horizontal="center" vertical="center"/>
    </xf>
    <xf numFmtId="0" fontId="1" fillId="0" borderId="63" xfId="1" applyFont="1" applyFill="1" applyBorder="1" applyAlignment="1">
      <alignment vertical="center"/>
    </xf>
    <xf numFmtId="0" fontId="1" fillId="0" borderId="64" xfId="1" applyFont="1" applyFill="1" applyBorder="1" applyAlignment="1">
      <alignment vertical="center"/>
    </xf>
    <xf numFmtId="0" fontId="1" fillId="0" borderId="65" xfId="1" applyFont="1" applyFill="1" applyBorder="1" applyAlignment="1">
      <alignment horizontal="center" vertical="center"/>
    </xf>
    <xf numFmtId="0" fontId="1" fillId="0" borderId="66" xfId="1" applyFont="1" applyFill="1" applyBorder="1" applyAlignment="1">
      <alignment horizontal="center" vertical="center"/>
    </xf>
    <xf numFmtId="0" fontId="1" fillId="0" borderId="66" xfId="1" applyFont="1" applyFill="1" applyBorder="1" applyAlignment="1">
      <alignment vertical="center"/>
    </xf>
    <xf numFmtId="0" fontId="1" fillId="0" borderId="67" xfId="1" applyFont="1" applyFill="1" applyBorder="1" applyAlignment="1">
      <alignment vertical="center"/>
    </xf>
    <xf numFmtId="0" fontId="1" fillId="0" borderId="68" xfId="1" applyFont="1" applyFill="1" applyBorder="1" applyAlignment="1">
      <alignment horizontal="center" vertical="center"/>
    </xf>
    <xf numFmtId="0" fontId="1" fillId="0" borderId="69" xfId="1" applyFont="1" applyFill="1" applyBorder="1" applyAlignment="1">
      <alignment horizontal="center" vertical="center"/>
    </xf>
    <xf numFmtId="0" fontId="1" fillId="0" borderId="70" xfId="1" applyFont="1" applyFill="1" applyBorder="1" applyAlignment="1">
      <alignment vertical="center"/>
    </xf>
    <xf numFmtId="0" fontId="1" fillId="0" borderId="67" xfId="1" applyFont="1" applyFill="1" applyBorder="1" applyAlignment="1">
      <alignment horizontal="center" vertical="center"/>
    </xf>
    <xf numFmtId="0" fontId="1" fillId="0" borderId="70" xfId="1" applyFont="1" applyFill="1" applyBorder="1" applyAlignment="1">
      <alignment horizontal="center" vertical="center"/>
    </xf>
    <xf numFmtId="0" fontId="1" fillId="0" borderId="69" xfId="1" applyFont="1" applyFill="1" applyBorder="1" applyAlignment="1">
      <alignment vertical="center"/>
    </xf>
    <xf numFmtId="0" fontId="1" fillId="0" borderId="64" xfId="1" applyFont="1" applyFill="1" applyBorder="1" applyAlignment="1">
      <alignment horizontal="center" vertical="center"/>
    </xf>
    <xf numFmtId="0" fontId="3" fillId="0" borderId="48" xfId="1" applyFont="1" applyFill="1" applyBorder="1" applyAlignment="1">
      <alignment horizontal="center" vertical="center" wrapText="1"/>
    </xf>
    <xf numFmtId="165" fontId="2" fillId="0" borderId="55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2" fillId="0" borderId="7" xfId="1" applyFont="1" applyFill="1" applyBorder="1" applyAlignment="1">
      <alignment horizontal="center" vertical="center"/>
    </xf>
    <xf numFmtId="3" fontId="2" fillId="0" borderId="7" xfId="2" applyNumberFormat="1" applyFont="1" applyFill="1" applyBorder="1" applyAlignment="1">
      <alignment horizontal="center" vertical="center"/>
    </xf>
    <xf numFmtId="3" fontId="2" fillId="0" borderId="7" xfId="2" applyNumberFormat="1" applyFont="1" applyFill="1" applyBorder="1" applyAlignment="1">
      <alignment horizontal="center"/>
    </xf>
    <xf numFmtId="165" fontId="2" fillId="0" borderId="53" xfId="1" applyNumberFormat="1" applyFont="1" applyFill="1" applyBorder="1" applyAlignment="1">
      <alignment horizontal="center"/>
    </xf>
    <xf numFmtId="0" fontId="8" fillId="0" borderId="55" xfId="1" applyFont="1" applyFill="1" applyBorder="1" applyAlignment="1">
      <alignment horizontal="center" vertical="center"/>
    </xf>
    <xf numFmtId="0" fontId="8" fillId="0" borderId="48" xfId="1" applyFont="1" applyFill="1" applyBorder="1" applyAlignment="1">
      <alignment horizontal="center" vertical="center"/>
    </xf>
    <xf numFmtId="0" fontId="8" fillId="0" borderId="57" xfId="1" applyFont="1" applyFill="1" applyBorder="1" applyAlignment="1">
      <alignment vertical="center"/>
    </xf>
    <xf numFmtId="0" fontId="9" fillId="0" borderId="0" xfId="1" applyFont="1" applyFill="1"/>
    <xf numFmtId="3" fontId="2" fillId="0" borderId="5" xfId="2" applyNumberFormat="1" applyFont="1" applyFill="1" applyBorder="1" applyAlignment="1">
      <alignment horizontal="center" vertical="center"/>
    </xf>
    <xf numFmtId="3" fontId="2" fillId="0" borderId="5" xfId="2" applyNumberFormat="1" applyFont="1" applyFill="1" applyBorder="1" applyAlignment="1">
      <alignment horizontal="center" vertical="top"/>
    </xf>
    <xf numFmtId="166" fontId="2" fillId="0" borderId="54" xfId="1" applyNumberFormat="1" applyFont="1" applyFill="1" applyBorder="1" applyAlignment="1">
      <alignment horizontal="center" vertical="top"/>
    </xf>
    <xf numFmtId="0" fontId="4" fillId="0" borderId="30" xfId="1" applyFont="1" applyFill="1" applyBorder="1" applyAlignment="1">
      <alignment horizontal="center"/>
    </xf>
    <xf numFmtId="0" fontId="4" fillId="0" borderId="24" xfId="1" applyFont="1" applyFill="1" applyBorder="1" applyAlignment="1">
      <alignment horizontal="center"/>
    </xf>
    <xf numFmtId="0" fontId="4" fillId="0" borderId="13" xfId="1" applyFont="1" applyFill="1" applyBorder="1" applyAlignment="1">
      <alignment horizontal="center"/>
    </xf>
    <xf numFmtId="0" fontId="4" fillId="0" borderId="24" xfId="1" applyFont="1" applyFill="1" applyBorder="1" applyAlignment="1"/>
    <xf numFmtId="0" fontId="4" fillId="0" borderId="13" xfId="1" applyFont="1" applyFill="1" applyBorder="1" applyAlignment="1"/>
    <xf numFmtId="0" fontId="2" fillId="0" borderId="3" xfId="1" applyFont="1" applyFill="1" applyBorder="1" applyAlignment="1">
      <alignment vertical="center"/>
    </xf>
    <xf numFmtId="0" fontId="2" fillId="0" borderId="43" xfId="1" applyFont="1" applyFill="1" applyBorder="1" applyAlignment="1">
      <alignment vertical="center"/>
    </xf>
    <xf numFmtId="165" fontId="2" fillId="0" borderId="57" xfId="1" applyNumberFormat="1" applyFont="1" applyFill="1" applyBorder="1" applyAlignment="1">
      <alignment horizontal="center" vertical="center"/>
    </xf>
    <xf numFmtId="0" fontId="2" fillId="0" borderId="38" xfId="1" applyFont="1" applyFill="1" applyBorder="1" applyAlignment="1">
      <alignment vertical="center"/>
    </xf>
    <xf numFmtId="18" fontId="2" fillId="0" borderId="35" xfId="1" applyNumberFormat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wrapText="1"/>
    </xf>
    <xf numFmtId="0" fontId="4" fillId="0" borderId="31" xfId="1" applyFont="1" applyFill="1" applyBorder="1" applyAlignment="1">
      <alignment horizontal="center" vertical="center" wrapText="1"/>
    </xf>
    <xf numFmtId="0" fontId="2" fillId="0" borderId="28" xfId="1" applyFont="1" applyFill="1" applyBorder="1" applyAlignment="1">
      <alignment vertical="center"/>
    </xf>
    <xf numFmtId="0" fontId="2" fillId="0" borderId="27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2" fillId="0" borderId="22" xfId="1" applyFont="1" applyFill="1" applyBorder="1" applyAlignment="1">
      <alignment vertical="center"/>
    </xf>
    <xf numFmtId="3" fontId="2" fillId="0" borderId="25" xfId="2" applyNumberFormat="1" applyFont="1" applyFill="1" applyBorder="1" applyAlignment="1">
      <alignment horizontal="center" vertical="center"/>
    </xf>
    <xf numFmtId="165" fontId="2" fillId="0" borderId="59" xfId="1" applyNumberFormat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vertical="center"/>
    </xf>
    <xf numFmtId="3" fontId="2" fillId="0" borderId="23" xfId="2" applyNumberFormat="1" applyFont="1" applyFill="1" applyBorder="1" applyAlignment="1">
      <alignment horizontal="center" vertical="center"/>
    </xf>
    <xf numFmtId="165" fontId="2" fillId="0" borderId="60" xfId="1" applyNumberFormat="1" applyFont="1" applyFill="1" applyBorder="1" applyAlignment="1">
      <alignment horizontal="center" vertical="center"/>
    </xf>
    <xf numFmtId="3" fontId="2" fillId="0" borderId="19" xfId="2" applyNumberFormat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vertical="center"/>
    </xf>
    <xf numFmtId="3" fontId="2" fillId="0" borderId="15" xfId="2" applyNumberFormat="1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vertical="center"/>
    </xf>
    <xf numFmtId="3" fontId="2" fillId="0" borderId="12" xfId="2" applyNumberFormat="1" applyFont="1" applyFill="1" applyBorder="1" applyAlignment="1">
      <alignment horizontal="center" vertical="center"/>
    </xf>
    <xf numFmtId="165" fontId="2" fillId="0" borderId="58" xfId="1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vertical="center"/>
    </xf>
    <xf numFmtId="0" fontId="2" fillId="0" borderId="10" xfId="1" applyFont="1" applyFill="1" applyBorder="1" applyAlignment="1">
      <alignment vertical="center"/>
    </xf>
    <xf numFmtId="0" fontId="2" fillId="0" borderId="9" xfId="1" applyFont="1" applyFill="1" applyBorder="1" applyAlignment="1">
      <alignment horizontal="center" vertical="center"/>
    </xf>
    <xf numFmtId="3" fontId="2" fillId="0" borderId="8" xfId="2" applyNumberFormat="1" applyFont="1" applyFill="1" applyBorder="1" applyAlignment="1">
      <alignment horizontal="center" vertical="center"/>
    </xf>
    <xf numFmtId="165" fontId="2" fillId="0" borderId="54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0" fontId="2" fillId="0" borderId="4" xfId="1" applyFont="1" applyFill="1" applyBorder="1" applyAlignment="1">
      <alignment vertical="center"/>
    </xf>
    <xf numFmtId="0" fontId="2" fillId="0" borderId="3" xfId="1" applyFont="1" applyFill="1" applyBorder="1" applyAlignment="1">
      <alignment horizontal="center" vertical="center"/>
    </xf>
    <xf numFmtId="3" fontId="2" fillId="0" borderId="2" xfId="2" applyNumberFormat="1" applyFont="1" applyFill="1" applyBorder="1" applyAlignment="1">
      <alignment horizontal="center" vertical="center"/>
    </xf>
    <xf numFmtId="165" fontId="2" fillId="0" borderId="61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24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8" fillId="0" borderId="55" xfId="1" applyFont="1" applyFill="1" applyBorder="1" applyAlignment="1">
      <alignment horizontal="center" vertical="center"/>
    </xf>
    <xf numFmtId="0" fontId="8" fillId="0" borderId="48" xfId="1" applyFont="1" applyFill="1" applyBorder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1" fillId="0" borderId="71" xfId="1" applyFont="1" applyFill="1" applyBorder="1" applyAlignment="1">
      <alignment horizontal="center" vertical="center"/>
    </xf>
    <xf numFmtId="0" fontId="1" fillId="0" borderId="23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2" fillId="0" borderId="72" xfId="0" applyNumberFormat="1" applyFont="1" applyFill="1" applyBorder="1" applyAlignment="1" applyProtection="1">
      <alignment vertical="center"/>
    </xf>
    <xf numFmtId="0" fontId="2" fillId="0" borderId="46" xfId="0" applyNumberFormat="1" applyFont="1" applyFill="1" applyBorder="1" applyAlignment="1" applyProtection="1">
      <alignment vertical="center"/>
    </xf>
    <xf numFmtId="0" fontId="2" fillId="0" borderId="35" xfId="0" applyNumberFormat="1" applyFont="1" applyFill="1" applyBorder="1" applyAlignment="1" applyProtection="1">
      <alignment horizontal="center" vertical="center"/>
    </xf>
    <xf numFmtId="3" fontId="2" fillId="0" borderId="73" xfId="0" applyNumberFormat="1" applyFont="1" applyFill="1" applyBorder="1" applyAlignment="1">
      <alignment horizontal="center" vertical="center"/>
    </xf>
    <xf numFmtId="165" fontId="2" fillId="0" borderId="74" xfId="0" applyNumberFormat="1" applyFont="1" applyFill="1" applyBorder="1" applyAlignment="1" applyProtection="1">
      <alignment horizontal="center" vertical="center"/>
    </xf>
    <xf numFmtId="0" fontId="1" fillId="0" borderId="65" xfId="0" applyNumberFormat="1" applyFont="1" applyFill="1" applyBorder="1" applyAlignment="1" applyProtection="1">
      <alignment horizontal="center" vertical="center"/>
    </xf>
    <xf numFmtId="0" fontId="1" fillId="0" borderId="23" xfId="0" applyNumberFormat="1" applyFont="1" applyFill="1" applyBorder="1" applyAlignment="1" applyProtection="1">
      <alignment horizontal="center" vertical="center"/>
    </xf>
    <xf numFmtId="0" fontId="1" fillId="0" borderId="66" xfId="0" applyNumberFormat="1" applyFont="1" applyFill="1" applyBorder="1" applyAlignment="1" applyProtection="1">
      <alignment horizontal="center" vertical="center"/>
    </xf>
    <xf numFmtId="0" fontId="1" fillId="0" borderId="67" xfId="0" applyNumberFormat="1" applyFont="1" applyFill="1" applyBorder="1" applyAlignment="1" applyProtection="1">
      <alignment horizontal="center" vertical="center"/>
    </xf>
    <xf numFmtId="0" fontId="2" fillId="2" borderId="20" xfId="1" applyFont="1" applyFill="1" applyBorder="1" applyAlignment="1">
      <alignment vertical="center"/>
    </xf>
    <xf numFmtId="0" fontId="2" fillId="2" borderId="16" xfId="1" applyFont="1" applyFill="1" applyBorder="1" applyAlignment="1">
      <alignment vertical="center"/>
    </xf>
    <xf numFmtId="0" fontId="1" fillId="0" borderId="66" xfId="0" applyFont="1" applyFill="1" applyBorder="1" applyAlignment="1" applyProtection="1">
      <alignment horizontal="center" vertical="center"/>
    </xf>
    <xf numFmtId="0" fontId="2" fillId="3" borderId="16" xfId="1" applyFont="1" applyFill="1" applyBorder="1" applyAlignment="1">
      <alignment vertical="center"/>
    </xf>
    <xf numFmtId="0" fontId="2" fillId="4" borderId="20" xfId="1" applyFont="1" applyFill="1" applyBorder="1" applyAlignment="1">
      <alignment vertical="center"/>
    </xf>
    <xf numFmtId="0" fontId="2" fillId="4" borderId="16" xfId="1" applyFont="1" applyFill="1" applyBorder="1" applyAlignment="1">
      <alignment vertical="center"/>
    </xf>
    <xf numFmtId="0" fontId="1" fillId="4" borderId="63" xfId="1" applyFont="1" applyFill="1" applyBorder="1" applyAlignment="1">
      <alignment horizontal="center" vertical="center"/>
    </xf>
    <xf numFmtId="0" fontId="1" fillId="4" borderId="69" xfId="1" applyFont="1" applyFill="1" applyBorder="1" applyAlignment="1">
      <alignment horizontal="center" vertical="center"/>
    </xf>
    <xf numFmtId="0" fontId="1" fillId="4" borderId="66" xfId="1" applyFont="1" applyFill="1" applyBorder="1" applyAlignment="1">
      <alignment horizontal="center" vertical="center"/>
    </xf>
    <xf numFmtId="0" fontId="2" fillId="4" borderId="26" xfId="1" applyFont="1" applyFill="1" applyBorder="1" applyAlignment="1">
      <alignment vertical="center"/>
    </xf>
    <xf numFmtId="0" fontId="2" fillId="3" borderId="16" xfId="1" applyFont="1" applyFill="1" applyBorder="1" applyAlignment="1">
      <alignment horizontal="center" vertical="center"/>
    </xf>
    <xf numFmtId="3" fontId="2" fillId="3" borderId="16" xfId="2" applyNumberFormat="1" applyFont="1" applyFill="1" applyBorder="1" applyAlignment="1">
      <alignment horizontal="center" vertical="center"/>
    </xf>
    <xf numFmtId="165" fontId="2" fillId="3" borderId="37" xfId="1" applyNumberFormat="1" applyFont="1" applyFill="1" applyBorder="1" applyAlignment="1">
      <alignment horizontal="center" vertical="center"/>
    </xf>
    <xf numFmtId="0" fontId="1" fillId="3" borderId="65" xfId="1" applyFont="1" applyFill="1" applyBorder="1" applyAlignment="1">
      <alignment horizontal="center" vertical="center"/>
    </xf>
    <xf numFmtId="0" fontId="1" fillId="3" borderId="23" xfId="1" applyFont="1" applyFill="1" applyBorder="1" applyAlignment="1">
      <alignment horizontal="center" vertical="center"/>
    </xf>
    <xf numFmtId="0" fontId="1" fillId="3" borderId="66" xfId="1" applyFont="1" applyFill="1" applyBorder="1" applyAlignment="1">
      <alignment horizontal="center" vertical="center"/>
    </xf>
    <xf numFmtId="0" fontId="2" fillId="3" borderId="26" xfId="1" applyFont="1" applyFill="1" applyBorder="1" applyAlignment="1">
      <alignment vertical="center"/>
    </xf>
    <xf numFmtId="0" fontId="2" fillId="3" borderId="26" xfId="1" applyFont="1" applyFill="1" applyBorder="1" applyAlignment="1">
      <alignment horizontal="center" vertical="center"/>
    </xf>
    <xf numFmtId="3" fontId="2" fillId="3" borderId="26" xfId="2" applyNumberFormat="1" applyFont="1" applyFill="1" applyBorder="1" applyAlignment="1">
      <alignment horizontal="center" vertical="center"/>
    </xf>
    <xf numFmtId="165" fontId="2" fillId="3" borderId="34" xfId="1" applyNumberFormat="1" applyFont="1" applyFill="1" applyBorder="1" applyAlignment="1">
      <alignment horizontal="center" vertical="center"/>
    </xf>
    <xf numFmtId="0" fontId="1" fillId="3" borderId="68" xfId="1" applyFont="1" applyFill="1" applyBorder="1" applyAlignment="1">
      <alignment horizontal="center" vertical="center"/>
    </xf>
    <xf numFmtId="0" fontId="1" fillId="3" borderId="69" xfId="1" applyFont="1" applyFill="1" applyBorder="1" applyAlignment="1">
      <alignment horizontal="center" vertical="center"/>
    </xf>
    <xf numFmtId="0" fontId="1" fillId="3" borderId="70" xfId="1" applyFont="1" applyFill="1" applyBorder="1" applyAlignment="1">
      <alignment vertical="center"/>
    </xf>
    <xf numFmtId="0" fontId="2" fillId="3" borderId="20" xfId="1" applyFont="1" applyFill="1" applyBorder="1" applyAlignment="1">
      <alignment vertical="center"/>
    </xf>
    <xf numFmtId="0" fontId="2" fillId="3" borderId="20" xfId="1" applyFont="1" applyFill="1" applyBorder="1" applyAlignment="1">
      <alignment horizontal="center" vertical="center"/>
    </xf>
    <xf numFmtId="3" fontId="2" fillId="3" borderId="20" xfId="2" applyNumberFormat="1" applyFont="1" applyFill="1" applyBorder="1" applyAlignment="1">
      <alignment horizontal="center" vertical="center"/>
    </xf>
    <xf numFmtId="165" fontId="2" fillId="3" borderId="38" xfId="1" applyNumberFormat="1" applyFont="1" applyFill="1" applyBorder="1" applyAlignment="1">
      <alignment horizontal="center" vertical="center"/>
    </xf>
    <xf numFmtId="0" fontId="1" fillId="3" borderId="62" xfId="1" applyFont="1" applyFill="1" applyBorder="1" applyAlignment="1">
      <alignment horizontal="center" vertical="center"/>
    </xf>
    <xf numFmtId="0" fontId="1" fillId="3" borderId="63" xfId="1" applyFont="1" applyFill="1" applyBorder="1" applyAlignment="1">
      <alignment horizontal="center" vertical="center"/>
    </xf>
    <xf numFmtId="0" fontId="1" fillId="3" borderId="64" xfId="1" applyFont="1" applyFill="1" applyBorder="1" applyAlignment="1">
      <alignment vertical="center"/>
    </xf>
    <xf numFmtId="0" fontId="1" fillId="3" borderId="67" xfId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7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4" fillId="0" borderId="30" xfId="1" applyFont="1" applyFill="1" applyBorder="1" applyAlignment="1">
      <alignment horizontal="center" vertical="center" wrapText="1"/>
    </xf>
    <xf numFmtId="0" fontId="4" fillId="0" borderId="24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8" fillId="0" borderId="30" xfId="1" applyFont="1" applyFill="1" applyBorder="1" applyAlignment="1">
      <alignment horizontal="center" vertical="center" wrapText="1"/>
    </xf>
    <xf numFmtId="0" fontId="8" fillId="0" borderId="24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4" fillId="0" borderId="30" xfId="1" applyFont="1" applyFill="1" applyBorder="1" applyAlignment="1">
      <alignment horizontal="center" vertical="center"/>
    </xf>
    <xf numFmtId="0" fontId="4" fillId="0" borderId="24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 wrapText="1"/>
    </xf>
    <xf numFmtId="0" fontId="4" fillId="0" borderId="16" xfId="1" applyFont="1" applyFill="1" applyBorder="1" applyAlignment="1">
      <alignment horizontal="center" vertical="center" wrapText="1"/>
    </xf>
    <xf numFmtId="0" fontId="4" fillId="0" borderId="26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/>
    </xf>
    <xf numFmtId="0" fontId="2" fillId="0" borderId="24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29" xfId="1" applyFont="1" applyFill="1" applyBorder="1" applyAlignment="1">
      <alignment horizontal="center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8" fillId="0" borderId="55" xfId="1" applyFont="1" applyFill="1" applyBorder="1" applyAlignment="1">
      <alignment horizontal="center" vertical="center"/>
    </xf>
    <xf numFmtId="0" fontId="8" fillId="0" borderId="48" xfId="1" applyFont="1" applyFill="1" applyBorder="1" applyAlignment="1">
      <alignment horizontal="center" vertical="center"/>
    </xf>
    <xf numFmtId="0" fontId="8" fillId="0" borderId="56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/>
    </xf>
    <xf numFmtId="167" fontId="2" fillId="0" borderId="0" xfId="1" applyNumberFormat="1" applyFont="1" applyFill="1" applyBorder="1" applyAlignment="1">
      <alignment horizontal="center"/>
    </xf>
    <xf numFmtId="0" fontId="2" fillId="0" borderId="7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</cellXfs>
  <cellStyles count="3">
    <cellStyle name="Millares_flo sep.98" xfId="2"/>
    <cellStyle name="Normal" xfId="0" builtinId="0"/>
    <cellStyle name="Normal 3 2" xfId="1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medium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5" formatCode="&quot;$&quot;\ \ \ 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hair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5" formatCode="&quot;$&quot;\ \ \ 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hair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medium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hair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hair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5" formatCode="&quot;$&quot;\ \ \ 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hair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5" formatCode="&quot;$&quot;\ \ \ 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hair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hair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O511" totalsRowCount="1" headerRowDxfId="72" dataDxfId="71" headerRowCellStyle="Normal 3 2" dataCellStyle="Normal 3 2">
  <autoFilter ref="A1:O510">
    <filterColumn colId="13">
      <filters>
        <filter val="7"/>
      </filters>
    </filterColumn>
  </autoFilter>
  <tableColumns count="15">
    <tableColumn id="1" name="CLAVE" dataDxfId="70" totalsRowDxfId="69" dataCellStyle="Normal 3 2"/>
    <tableColumn id="2" name="DESCRIPCION" dataDxfId="68" totalsRowDxfId="67" dataCellStyle="Normal 3 2"/>
    <tableColumn id="3" name="CONT." totalsRowFunction="custom" dataDxfId="66" totalsRowDxfId="65" dataCellStyle="Normal 3 2">
      <totalsRowFormula>COUNT(C4:C444)</totalsRowFormula>
    </tableColumn>
    <tableColumn id="4" name="PZAS" dataDxfId="64" totalsRowDxfId="63" dataCellStyle="Millares_flo sep.98"/>
    <tableColumn id="5" name="PRECIO " dataDxfId="62" totalsRowDxfId="61" dataCellStyle="Normal 3 2"/>
    <tableColumn id="6" name="PROCESOS DE PRODUCION" dataDxfId="60" totalsRowDxfId="59" dataCellStyle="Normal 3 2"/>
    <tableColumn id="14" name="Columna7" dataDxfId="58" totalsRowDxfId="57" dataCellStyle="Normal 3 2"/>
    <tableColumn id="7" name="Columna1" dataDxfId="56" totalsRowDxfId="55" dataCellStyle="Normal 3 2"/>
    <tableColumn id="8" name="Columna2" dataDxfId="54" totalsRowDxfId="53" dataCellStyle="Normal 3 2"/>
    <tableColumn id="9" name="Columna3" dataDxfId="52" totalsRowDxfId="51" dataCellStyle="Normal 3 2"/>
    <tableColumn id="10" name="Columna4" dataDxfId="50" totalsRowDxfId="49" dataCellStyle="Normal 3 2"/>
    <tableColumn id="11" name="Columna5" dataDxfId="48" totalsRowDxfId="47" dataCellStyle="Normal 3 2"/>
    <tableColumn id="12" name="Columna6" dataDxfId="46" totalsRowDxfId="45" dataCellStyle="Normal 3 2"/>
    <tableColumn id="15" name="Procesos" dataDxfId="44" totalsRowDxfId="43" dataCellStyle="Normal 3 2">
      <calculatedColumnFormula>COUNTA(Tabla1[[#This Row],[PROCESOS DE PRODUCION]:[Columna6]])</calculatedColumnFormula>
    </tableColumn>
    <tableColumn id="16" name="Columna8" dataDxfId="42" totalsRowDxfId="41" dataCellStyle="Normal 3 2">
      <calculatedColumnFormula>TRIM(F2 &amp; "/" &amp; G2  &amp;"/" &amp; H2 &amp;"/"&amp; I2 &amp;"/"&amp; J2 &amp;"/"&amp; K2 &amp;"/"&amp; L2 &amp;"/"&amp; M2)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X511" totalsRowCount="1" headerRowDxfId="40" dataDxfId="39" headerRowCellStyle="Normal 3 2" dataCellStyle="Normal 3 2">
  <autoFilter ref="A1:X510"/>
  <tableColumns count="24">
    <tableColumn id="1" name="CLAVE" dataDxfId="38" totalsRowDxfId="37" dataCellStyle="Normal 3 2"/>
    <tableColumn id="2" name="DESCRIPCION" dataDxfId="36" totalsRowDxfId="35" dataCellStyle="Normal 3 2"/>
    <tableColumn id="3" name="CONT." totalsRowFunction="custom" dataDxfId="34" totalsRowDxfId="33" dataCellStyle="Normal 3 2">
      <totalsRowFormula>COUNT(C4:C444)</totalsRowFormula>
    </tableColumn>
    <tableColumn id="4" name="PZAS" dataDxfId="32" totalsRowDxfId="31" dataCellStyle="Millares_flo sep.98"/>
    <tableColumn id="5" name="PRECIO " dataDxfId="30" totalsRowDxfId="29" dataCellStyle="Normal 3 2"/>
    <tableColumn id="6" name="PROCESOS DE PRODUCION" dataDxfId="28" totalsRowDxfId="27" dataCellStyle="Normal 3 2"/>
    <tableColumn id="14" name="Columna7" dataDxfId="26" totalsRowDxfId="25" dataCellStyle="Normal 3 2"/>
    <tableColumn id="7" name="Columna1" dataDxfId="24" totalsRowDxfId="23" dataCellStyle="Normal 3 2"/>
    <tableColumn id="8" name="Columna2" dataDxfId="22" totalsRowDxfId="21" dataCellStyle="Normal 3 2"/>
    <tableColumn id="9" name="Columna3" dataDxfId="20" totalsRowDxfId="19" dataCellStyle="Normal 3 2"/>
    <tableColumn id="10" name="Columna4" dataDxfId="18" totalsRowDxfId="17" dataCellStyle="Normal 3 2"/>
    <tableColumn id="11" name="Columna5" dataDxfId="16" totalsRowDxfId="15" dataCellStyle="Normal 3 2"/>
    <tableColumn id="12" name="Columna6" dataDxfId="14" totalsRowDxfId="13" dataCellStyle="Normal 3 2"/>
    <tableColumn id="15" name="Procesos" dataDxfId="12" totalsRowDxfId="11" dataCellStyle="Normal 3 2">
      <calculatedColumnFormula>COUNTA(Tabla13[[#This Row],[PROCESOS DE PRODUCION]:[Columna6]])</calculatedColumnFormula>
    </tableColumn>
    <tableColumn id="16" name="Columna8" dataDxfId="10" totalsRowDxfId="9" dataCellStyle="Normal 3 2">
      <calculatedColumnFormula>IF(LEN(Tabla13[[#This Row],[PROCESOS DE PRODUCION]])&gt;0,Tabla13[[#This Row],[PROCESOS DE PRODUCION]]&amp;"/","")</calculatedColumnFormula>
    </tableColumn>
    <tableColumn id="17" name="P1" dataDxfId="8" dataCellStyle="Normal 3 2">
      <calculatedColumnFormula>IF(LEN(Tabla13[[#This Row],[Columna7]])&gt;0,Tabla13[[#This Row],[Columna7]]&amp;"/","")</calculatedColumnFormula>
    </tableColumn>
    <tableColumn id="18" name="P2" dataDxfId="7" dataCellStyle="Normal 3 2">
      <calculatedColumnFormula>IF(LEN(Tabla13[[#This Row],[Columna1]])&gt;0,Tabla13[[#This Row],[Columna1]]&amp;"/","")</calculatedColumnFormula>
    </tableColumn>
    <tableColumn id="19" name="P3" dataDxfId="6" dataCellStyle="Normal 3 2">
      <calculatedColumnFormula>IF(LEN(Tabla13[[#This Row],[Columna2]])&gt;0,Tabla13[[#This Row],[Columna2]]&amp;"/","")</calculatedColumnFormula>
    </tableColumn>
    <tableColumn id="20" name="P4" dataDxfId="5" dataCellStyle="Normal 3 2">
      <calculatedColumnFormula>IF(LEN(Tabla13[[#This Row],[Columna3]])&gt;0,Tabla13[[#This Row],[Columna3]]&amp;"/","")</calculatedColumnFormula>
    </tableColumn>
    <tableColumn id="21" name="P5" dataDxfId="4" dataCellStyle="Normal 3 2">
      <calculatedColumnFormula>IF(LEN(Tabla13[[#This Row],[Columna4]])&gt;0,Tabla13[[#This Row],[Columna4]]&amp;"/","")</calculatedColumnFormula>
    </tableColumn>
    <tableColumn id="22" name="P6" dataDxfId="3" dataCellStyle="Normal 3 2">
      <calculatedColumnFormula>IF(LEN(Tabla13[[#This Row],[Columna5]])&gt;0,Tabla13[[#This Row],[Columna5]]&amp;"/","")</calculatedColumnFormula>
    </tableColumn>
    <tableColumn id="23" name="P7" dataDxfId="2" dataCellStyle="Normal 3 2">
      <calculatedColumnFormula>IF(LEN(Tabla13[[#This Row],[Columna6]])&gt;0,Tabla13[[#This Row],[Columna6]]&amp;"/","")</calculatedColumnFormula>
    </tableColumn>
    <tableColumn id="25" name="Columna17" dataDxfId="1" dataCellStyle="Normal 3 2">
      <calculatedColumnFormula>_xlfn.CONCAT(Tabla13[[#This Row],[Columna8]],Tabla13[[#This Row],[P1]],Tabla13[[#This Row],[P2]],Tabla13[[#This Row],[P3]],Tabla13[[#This Row],[P4]],Tabla13[[#This Row],[P5]],Tabla13[[#This Row],[P6]],Tabla13[[#This Row],[P7]])</calculatedColumnFormula>
    </tableColumn>
    <tableColumn id="26" name="Columna18" dataDxfId="0" dataCellStyle="Normal 3 2">
      <calculatedColumnFormula>MID(Tabla13[[#This Row],[Columna17]],1,LEN(Tabla13[[#This Row],[Columna17]])-1)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98"/>
  <sheetViews>
    <sheetView topLeftCell="D2" zoomScale="80" zoomScaleNormal="80" workbookViewId="0">
      <selection activeCell="J519" sqref="J519"/>
    </sheetView>
  </sheetViews>
  <sheetFormatPr baseColWidth="10" defaultColWidth="11.42578125" defaultRowHeight="12.75"/>
  <cols>
    <col min="1" max="1" width="28.28515625" style="4" customWidth="1"/>
    <col min="2" max="2" width="1.140625" style="4" customWidth="1"/>
    <col min="3" max="3" width="18.42578125" style="4" customWidth="1"/>
    <col min="4" max="4" width="80.140625" style="4" customWidth="1"/>
    <col min="5" max="5" width="9.5703125" style="3" customWidth="1"/>
    <col min="6" max="6" width="9.140625" style="1" customWidth="1"/>
    <col min="7" max="7" width="13" style="2" customWidth="1"/>
    <col min="8" max="15" width="20.7109375" style="1" customWidth="1"/>
    <col min="16" max="16384" width="11.42578125" style="1"/>
  </cols>
  <sheetData>
    <row r="1" spans="1:15" ht="0.75" hidden="1" customHeight="1">
      <c r="A1" s="108"/>
      <c r="B1" s="108"/>
      <c r="C1" s="108"/>
      <c r="D1" s="108"/>
      <c r="E1" s="109"/>
      <c r="F1" s="108"/>
      <c r="G1" s="108"/>
    </row>
    <row r="2" spans="1:15" ht="3" customHeight="1">
      <c r="A2" s="108"/>
      <c r="B2" s="108"/>
      <c r="C2" s="108"/>
      <c r="D2" s="108"/>
      <c r="E2" s="109"/>
      <c r="F2" s="108"/>
      <c r="G2" s="108"/>
    </row>
    <row r="3" spans="1:15" ht="22.5" customHeight="1">
      <c r="A3" s="245"/>
      <c r="B3" s="245"/>
      <c r="C3" s="245"/>
      <c r="D3" s="245"/>
      <c r="E3" s="245"/>
      <c r="F3" s="245"/>
      <c r="G3" s="245"/>
    </row>
    <row r="4" spans="1:15" ht="6.75" customHeight="1">
      <c r="A4" s="110"/>
      <c r="B4" s="110"/>
      <c r="C4" s="110"/>
      <c r="D4" s="110"/>
      <c r="E4" s="110"/>
      <c r="F4" s="110"/>
      <c r="G4" s="110"/>
    </row>
    <row r="5" spans="1:15" ht="15" customHeight="1">
      <c r="A5" s="246"/>
      <c r="B5" s="246"/>
      <c r="C5" s="246"/>
      <c r="D5" s="246"/>
      <c r="E5" s="246"/>
      <c r="F5" s="246"/>
      <c r="G5" s="246"/>
    </row>
    <row r="6" spans="1:15" ht="8.25" customHeight="1" thickBot="1">
      <c r="A6" s="73"/>
      <c r="B6" s="73"/>
      <c r="C6" s="73"/>
      <c r="D6" s="73"/>
      <c r="E6" s="76"/>
      <c r="F6" s="67"/>
      <c r="G6" s="111"/>
    </row>
    <row r="7" spans="1:15" s="119" customFormat="1" ht="20.100000000000001" customHeight="1">
      <c r="A7" s="247" t="s">
        <v>1052</v>
      </c>
      <c r="B7" s="249"/>
      <c r="C7" s="247" t="s">
        <v>1051</v>
      </c>
      <c r="D7" s="247" t="s">
        <v>1050</v>
      </c>
      <c r="E7" s="113" t="s">
        <v>1049</v>
      </c>
      <c r="F7" s="114" t="s">
        <v>1048</v>
      </c>
      <c r="G7" s="115" t="s">
        <v>1047</v>
      </c>
      <c r="H7" s="241" t="s">
        <v>1053</v>
      </c>
      <c r="I7" s="242"/>
      <c r="J7" s="242"/>
      <c r="K7" s="242"/>
      <c r="L7" s="242"/>
      <c r="M7" s="242"/>
      <c r="N7" s="242"/>
      <c r="O7" s="118"/>
    </row>
    <row r="8" spans="1:15" s="119" customFormat="1" ht="20.25" customHeight="1" thickBot="1">
      <c r="A8" s="248"/>
      <c r="B8" s="249"/>
      <c r="C8" s="248"/>
      <c r="D8" s="248"/>
      <c r="E8" s="120" t="s">
        <v>1046</v>
      </c>
      <c r="F8" s="121" t="s">
        <v>1045</v>
      </c>
      <c r="G8" s="122" t="s">
        <v>1044</v>
      </c>
      <c r="H8" s="243"/>
      <c r="I8" s="244"/>
      <c r="J8" s="244"/>
      <c r="K8" s="244"/>
      <c r="L8" s="244"/>
      <c r="M8" s="244"/>
      <c r="N8" s="244"/>
      <c r="O8" s="118"/>
    </row>
    <row r="9" spans="1:15" ht="21.95" customHeight="1">
      <c r="A9" s="231" t="s">
        <v>1043</v>
      </c>
      <c r="B9" s="47"/>
      <c r="C9" s="28" t="s">
        <v>1042</v>
      </c>
      <c r="D9" s="28" t="s">
        <v>1041</v>
      </c>
      <c r="E9" s="27" t="s">
        <v>952</v>
      </c>
      <c r="F9" s="26">
        <v>900</v>
      </c>
      <c r="G9" s="77">
        <v>0.9</v>
      </c>
      <c r="H9" s="91" t="s">
        <v>1054</v>
      </c>
      <c r="I9" s="92" t="s">
        <v>1056</v>
      </c>
      <c r="J9" s="92" t="s">
        <v>1057</v>
      </c>
      <c r="K9" s="93"/>
      <c r="L9" s="93"/>
      <c r="M9" s="93"/>
      <c r="N9" s="94"/>
    </row>
    <row r="10" spans="1:15" ht="21.95" customHeight="1">
      <c r="A10" s="232"/>
      <c r="B10" s="47"/>
      <c r="C10" s="7" t="s">
        <v>1040</v>
      </c>
      <c r="D10" s="7" t="s">
        <v>1039</v>
      </c>
      <c r="E10" s="6" t="s">
        <v>952</v>
      </c>
      <c r="F10" s="5">
        <v>700</v>
      </c>
      <c r="G10" s="78">
        <v>0.95</v>
      </c>
      <c r="H10" s="95" t="s">
        <v>1054</v>
      </c>
      <c r="I10" s="96" t="s">
        <v>1056</v>
      </c>
      <c r="J10" s="96" t="s">
        <v>1057</v>
      </c>
      <c r="K10" s="97"/>
      <c r="L10" s="97"/>
      <c r="M10" s="97"/>
      <c r="N10" s="98"/>
    </row>
    <row r="11" spans="1:15" ht="21.95" customHeight="1">
      <c r="A11" s="232"/>
      <c r="B11" s="47"/>
      <c r="C11" s="7" t="s">
        <v>1038</v>
      </c>
      <c r="D11" s="7" t="s">
        <v>1037</v>
      </c>
      <c r="E11" s="6" t="s">
        <v>957</v>
      </c>
      <c r="F11" s="5">
        <v>700</v>
      </c>
      <c r="G11" s="78">
        <v>0.95</v>
      </c>
      <c r="H11" s="95" t="s">
        <v>1054</v>
      </c>
      <c r="I11" s="96" t="s">
        <v>1058</v>
      </c>
      <c r="J11" s="96" t="s">
        <v>1055</v>
      </c>
      <c r="K11" s="96" t="s">
        <v>1059</v>
      </c>
      <c r="L11" s="96" t="s">
        <v>1056</v>
      </c>
      <c r="M11" s="96" t="s">
        <v>1057</v>
      </c>
      <c r="N11" s="98"/>
    </row>
    <row r="12" spans="1:15" ht="21.95" customHeight="1" thickBot="1">
      <c r="A12" s="233"/>
      <c r="B12" s="47"/>
      <c r="C12" s="19" t="s">
        <v>1036</v>
      </c>
      <c r="D12" s="19" t="s">
        <v>1035</v>
      </c>
      <c r="E12" s="17" t="s">
        <v>952</v>
      </c>
      <c r="F12" s="16">
        <v>700</v>
      </c>
      <c r="G12" s="79">
        <v>0.95</v>
      </c>
      <c r="H12" s="99" t="s">
        <v>1054</v>
      </c>
      <c r="I12" s="100" t="s">
        <v>1058</v>
      </c>
      <c r="J12" s="100" t="s">
        <v>1055</v>
      </c>
      <c r="K12" s="100" t="s">
        <v>1059</v>
      </c>
      <c r="L12" s="100" t="s">
        <v>1056</v>
      </c>
      <c r="M12" s="100" t="s">
        <v>1057</v>
      </c>
      <c r="N12" s="101"/>
    </row>
    <row r="13" spans="1:15" ht="21.95" customHeight="1">
      <c r="A13" s="219" t="s">
        <v>1034</v>
      </c>
      <c r="B13" s="47"/>
      <c r="C13" s="28" t="s">
        <v>1033</v>
      </c>
      <c r="D13" s="32" t="s">
        <v>1032</v>
      </c>
      <c r="E13" s="69" t="s">
        <v>917</v>
      </c>
      <c r="F13" s="26">
        <v>750</v>
      </c>
      <c r="G13" s="80">
        <v>1</v>
      </c>
      <c r="H13" s="91" t="s">
        <v>1054</v>
      </c>
      <c r="I13" s="92" t="s">
        <v>1056</v>
      </c>
      <c r="J13" s="92" t="s">
        <v>1057</v>
      </c>
      <c r="K13" s="93"/>
      <c r="L13" s="93"/>
      <c r="M13" s="93"/>
      <c r="N13" s="94"/>
    </row>
    <row r="14" spans="1:15" ht="21.95" customHeight="1">
      <c r="A14" s="220"/>
      <c r="B14" s="47"/>
      <c r="C14" s="7" t="s">
        <v>1031</v>
      </c>
      <c r="D14" s="31" t="s">
        <v>1030</v>
      </c>
      <c r="E14" s="66" t="s">
        <v>917</v>
      </c>
      <c r="F14" s="5">
        <v>600</v>
      </c>
      <c r="G14" s="81">
        <v>1.05</v>
      </c>
      <c r="H14" s="95" t="s">
        <v>1054</v>
      </c>
      <c r="I14" s="96" t="s">
        <v>1056</v>
      </c>
      <c r="J14" s="96" t="s">
        <v>1057</v>
      </c>
      <c r="K14" s="97"/>
      <c r="L14" s="97"/>
      <c r="M14" s="97"/>
      <c r="N14" s="98"/>
    </row>
    <row r="15" spans="1:15" ht="21.95" customHeight="1">
      <c r="A15" s="220"/>
      <c r="B15" s="47"/>
      <c r="C15" s="7" t="s">
        <v>1029</v>
      </c>
      <c r="D15" s="31" t="s">
        <v>1028</v>
      </c>
      <c r="E15" s="66" t="s">
        <v>917</v>
      </c>
      <c r="F15" s="5">
        <v>600</v>
      </c>
      <c r="G15" s="81">
        <v>1.05</v>
      </c>
      <c r="H15" s="95" t="s">
        <v>1054</v>
      </c>
      <c r="I15" s="96" t="s">
        <v>1058</v>
      </c>
      <c r="J15" s="96" t="s">
        <v>1055</v>
      </c>
      <c r="K15" s="96" t="s">
        <v>1059</v>
      </c>
      <c r="L15" s="96" t="s">
        <v>1056</v>
      </c>
      <c r="M15" s="96" t="s">
        <v>1057</v>
      </c>
      <c r="N15" s="98"/>
    </row>
    <row r="16" spans="1:15" ht="21.95" customHeight="1">
      <c r="A16" s="220"/>
      <c r="B16" s="47"/>
      <c r="C16" s="7" t="s">
        <v>1027</v>
      </c>
      <c r="D16" s="31" t="s">
        <v>1026</v>
      </c>
      <c r="E16" s="66" t="s">
        <v>917</v>
      </c>
      <c r="F16" s="5">
        <v>600</v>
      </c>
      <c r="G16" s="81">
        <v>1.05</v>
      </c>
      <c r="H16" s="95" t="s">
        <v>1054</v>
      </c>
      <c r="I16" s="96" t="s">
        <v>1058</v>
      </c>
      <c r="J16" s="96" t="s">
        <v>1055</v>
      </c>
      <c r="K16" s="96" t="s">
        <v>1059</v>
      </c>
      <c r="L16" s="96" t="s">
        <v>1056</v>
      </c>
      <c r="M16" s="96" t="s">
        <v>1057</v>
      </c>
      <c r="N16" s="98"/>
    </row>
    <row r="17" spans="1:14" ht="21.95" customHeight="1">
      <c r="A17" s="220"/>
      <c r="B17" s="47"/>
      <c r="C17" s="7" t="s">
        <v>1025</v>
      </c>
      <c r="D17" s="31" t="s">
        <v>1024</v>
      </c>
      <c r="E17" s="66" t="s">
        <v>917</v>
      </c>
      <c r="F17" s="5">
        <v>600</v>
      </c>
      <c r="G17" s="81">
        <v>1.1499999999999999</v>
      </c>
      <c r="H17" s="95" t="s">
        <v>1054</v>
      </c>
      <c r="I17" s="96" t="s">
        <v>1058</v>
      </c>
      <c r="J17" s="96" t="s">
        <v>1055</v>
      </c>
      <c r="K17" s="96" t="s">
        <v>1059</v>
      </c>
      <c r="L17" s="96" t="s">
        <v>1056</v>
      </c>
      <c r="M17" s="96" t="s">
        <v>1057</v>
      </c>
      <c r="N17" s="98"/>
    </row>
    <row r="18" spans="1:14" ht="21.95" customHeight="1">
      <c r="A18" s="220"/>
      <c r="B18" s="47"/>
      <c r="C18" s="7" t="s">
        <v>1023</v>
      </c>
      <c r="D18" s="31" t="s">
        <v>1022</v>
      </c>
      <c r="E18" s="66" t="s">
        <v>917</v>
      </c>
      <c r="F18" s="5">
        <v>500</v>
      </c>
      <c r="G18" s="81">
        <v>1.6</v>
      </c>
      <c r="H18" s="95" t="s">
        <v>1054</v>
      </c>
      <c r="I18" s="96" t="s">
        <v>1056</v>
      </c>
      <c r="J18" s="96" t="s">
        <v>1057</v>
      </c>
      <c r="K18" s="97"/>
      <c r="L18" s="97"/>
      <c r="M18" s="97"/>
      <c r="N18" s="98"/>
    </row>
    <row r="19" spans="1:14" ht="21.95" customHeight="1">
      <c r="A19" s="220"/>
      <c r="B19" s="47"/>
      <c r="C19" s="7" t="s">
        <v>1021</v>
      </c>
      <c r="D19" s="31" t="s">
        <v>1020</v>
      </c>
      <c r="E19" s="66" t="s">
        <v>917</v>
      </c>
      <c r="F19" s="5">
        <v>500</v>
      </c>
      <c r="G19" s="81">
        <v>1.6</v>
      </c>
      <c r="H19" s="95" t="s">
        <v>1054</v>
      </c>
      <c r="I19" s="96" t="s">
        <v>1060</v>
      </c>
      <c r="J19" s="96" t="s">
        <v>1061</v>
      </c>
      <c r="K19" s="96" t="s">
        <v>1055</v>
      </c>
      <c r="L19" s="96" t="s">
        <v>1062</v>
      </c>
      <c r="M19" s="96" t="s">
        <v>1056</v>
      </c>
      <c r="N19" s="102" t="s">
        <v>1057</v>
      </c>
    </row>
    <row r="20" spans="1:14" ht="21.95" customHeight="1">
      <c r="A20" s="220"/>
      <c r="B20" s="47"/>
      <c r="C20" s="7" t="s">
        <v>1019</v>
      </c>
      <c r="D20" s="31" t="s">
        <v>1018</v>
      </c>
      <c r="E20" s="66" t="s">
        <v>917</v>
      </c>
      <c r="F20" s="5">
        <v>700</v>
      </c>
      <c r="G20" s="81">
        <v>1.65</v>
      </c>
      <c r="H20" s="95" t="s">
        <v>1054</v>
      </c>
      <c r="I20" s="96" t="s">
        <v>1056</v>
      </c>
      <c r="J20" s="96" t="s">
        <v>1057</v>
      </c>
      <c r="K20" s="97"/>
      <c r="L20" s="97"/>
      <c r="M20" s="97"/>
      <c r="N20" s="98"/>
    </row>
    <row r="21" spans="1:14" ht="21.95" customHeight="1">
      <c r="A21" s="220"/>
      <c r="B21" s="47"/>
      <c r="C21" s="7" t="s">
        <v>1017</v>
      </c>
      <c r="D21" s="31" t="s">
        <v>1016</v>
      </c>
      <c r="E21" s="66" t="s">
        <v>917</v>
      </c>
      <c r="F21" s="5">
        <v>700</v>
      </c>
      <c r="G21" s="81">
        <v>1.65</v>
      </c>
      <c r="H21" s="95" t="s">
        <v>1054</v>
      </c>
      <c r="I21" s="96" t="s">
        <v>1058</v>
      </c>
      <c r="J21" s="96" t="s">
        <v>1055</v>
      </c>
      <c r="K21" s="96" t="s">
        <v>1059</v>
      </c>
      <c r="L21" s="96" t="s">
        <v>1056</v>
      </c>
      <c r="M21" s="96" t="s">
        <v>1057</v>
      </c>
      <c r="N21" s="98"/>
    </row>
    <row r="22" spans="1:14" ht="21.95" customHeight="1">
      <c r="A22" s="220"/>
      <c r="B22" s="47"/>
      <c r="C22" s="7" t="s">
        <v>1015</v>
      </c>
      <c r="D22" s="7" t="s">
        <v>1014</v>
      </c>
      <c r="E22" s="66" t="s">
        <v>917</v>
      </c>
      <c r="F22" s="5">
        <v>700</v>
      </c>
      <c r="G22" s="81">
        <v>1.75</v>
      </c>
      <c r="H22" s="95" t="s">
        <v>1054</v>
      </c>
      <c r="I22" s="96" t="s">
        <v>1058</v>
      </c>
      <c r="J22" s="96" t="s">
        <v>1055</v>
      </c>
      <c r="K22" s="96" t="s">
        <v>1059</v>
      </c>
      <c r="L22" s="96" t="s">
        <v>1056</v>
      </c>
      <c r="M22" s="96" t="s">
        <v>1057</v>
      </c>
      <c r="N22" s="98"/>
    </row>
    <row r="23" spans="1:14" ht="21.95" customHeight="1">
      <c r="A23" s="220"/>
      <c r="B23" s="47"/>
      <c r="C23" s="7" t="s">
        <v>1013</v>
      </c>
      <c r="D23" s="72" t="s">
        <v>1012</v>
      </c>
      <c r="E23" s="66" t="s">
        <v>917</v>
      </c>
      <c r="F23" s="5">
        <v>300</v>
      </c>
      <c r="G23" s="81">
        <v>1.7</v>
      </c>
      <c r="H23" s="95" t="s">
        <v>1054</v>
      </c>
      <c r="I23" s="96" t="s">
        <v>1056</v>
      </c>
      <c r="J23" s="96" t="s">
        <v>1057</v>
      </c>
      <c r="K23" s="97"/>
      <c r="L23" s="97"/>
      <c r="M23" s="97"/>
      <c r="N23" s="98"/>
    </row>
    <row r="24" spans="1:14" ht="21.95" customHeight="1">
      <c r="A24" s="220"/>
      <c r="B24" s="47"/>
      <c r="C24" s="23" t="s">
        <v>1011</v>
      </c>
      <c r="D24" s="71" t="s">
        <v>1010</v>
      </c>
      <c r="E24" s="21" t="s">
        <v>917</v>
      </c>
      <c r="F24" s="20">
        <v>300</v>
      </c>
      <c r="G24" s="82">
        <v>1.7</v>
      </c>
      <c r="H24" s="95" t="s">
        <v>1054</v>
      </c>
      <c r="I24" s="96" t="s">
        <v>1060</v>
      </c>
      <c r="J24" s="96" t="s">
        <v>1061</v>
      </c>
      <c r="K24" s="96" t="s">
        <v>1055</v>
      </c>
      <c r="L24" s="96" t="s">
        <v>1062</v>
      </c>
      <c r="M24" s="96" t="s">
        <v>1056</v>
      </c>
      <c r="N24" s="102" t="s">
        <v>1057</v>
      </c>
    </row>
    <row r="25" spans="1:14" ht="21.95" customHeight="1">
      <c r="A25" s="220"/>
      <c r="B25" s="47"/>
      <c r="C25" s="10" t="s">
        <v>1009</v>
      </c>
      <c r="D25" s="10" t="s">
        <v>1008</v>
      </c>
      <c r="E25" s="9" t="s">
        <v>917</v>
      </c>
      <c r="F25" s="8">
        <v>600</v>
      </c>
      <c r="G25" s="83">
        <v>1.1499999999999999</v>
      </c>
      <c r="H25" s="95" t="s">
        <v>1054</v>
      </c>
      <c r="I25" s="96" t="s">
        <v>1058</v>
      </c>
      <c r="J25" s="96" t="s">
        <v>1055</v>
      </c>
      <c r="K25" s="96" t="s">
        <v>1059</v>
      </c>
      <c r="L25" s="96" t="s">
        <v>1056</v>
      </c>
      <c r="M25" s="96" t="s">
        <v>1057</v>
      </c>
      <c r="N25" s="98"/>
    </row>
    <row r="26" spans="1:14" ht="21.95" customHeight="1">
      <c r="A26" s="220"/>
      <c r="B26" s="47"/>
      <c r="C26" s="7" t="s">
        <v>1007</v>
      </c>
      <c r="D26" s="7" t="s">
        <v>1006</v>
      </c>
      <c r="E26" s="6" t="s">
        <v>917</v>
      </c>
      <c r="F26" s="5">
        <v>600</v>
      </c>
      <c r="G26" s="78">
        <v>1.1499999999999999</v>
      </c>
      <c r="H26" s="95" t="s">
        <v>1054</v>
      </c>
      <c r="I26" s="96" t="s">
        <v>1058</v>
      </c>
      <c r="J26" s="96" t="s">
        <v>1055</v>
      </c>
      <c r="K26" s="96" t="s">
        <v>1059</v>
      </c>
      <c r="L26" s="96" t="s">
        <v>1056</v>
      </c>
      <c r="M26" s="96" t="s">
        <v>1057</v>
      </c>
      <c r="N26" s="98"/>
    </row>
    <row r="27" spans="1:14" ht="21.95" customHeight="1">
      <c r="A27" s="220"/>
      <c r="B27" s="47"/>
      <c r="C27" s="7" t="s">
        <v>1005</v>
      </c>
      <c r="D27" s="7" t="s">
        <v>1004</v>
      </c>
      <c r="E27" s="6" t="s">
        <v>917</v>
      </c>
      <c r="F27" s="5">
        <v>500</v>
      </c>
      <c r="G27" s="78">
        <v>1.7</v>
      </c>
      <c r="H27" s="95" t="s">
        <v>1054</v>
      </c>
      <c r="I27" s="96" t="s">
        <v>1060</v>
      </c>
      <c r="J27" s="96" t="s">
        <v>1061</v>
      </c>
      <c r="K27" s="96" t="s">
        <v>1055</v>
      </c>
      <c r="L27" s="96" t="s">
        <v>1062</v>
      </c>
      <c r="M27" s="96" t="s">
        <v>1056</v>
      </c>
      <c r="N27" s="102" t="s">
        <v>1057</v>
      </c>
    </row>
    <row r="28" spans="1:14" ht="21.95" customHeight="1">
      <c r="A28" s="220"/>
      <c r="B28" s="47"/>
      <c r="C28" s="7" t="s">
        <v>1003</v>
      </c>
      <c r="D28" s="7" t="s">
        <v>1002</v>
      </c>
      <c r="E28" s="6" t="s">
        <v>917</v>
      </c>
      <c r="F28" s="5">
        <v>700</v>
      </c>
      <c r="G28" s="78">
        <v>1.75</v>
      </c>
      <c r="H28" s="95" t="s">
        <v>1054</v>
      </c>
      <c r="I28" s="96" t="s">
        <v>1058</v>
      </c>
      <c r="J28" s="96" t="s">
        <v>1055</v>
      </c>
      <c r="K28" s="96" t="s">
        <v>1059</v>
      </c>
      <c r="L28" s="96" t="s">
        <v>1056</v>
      </c>
      <c r="M28" s="96" t="s">
        <v>1057</v>
      </c>
      <c r="N28" s="98"/>
    </row>
    <row r="29" spans="1:14" ht="21.95" customHeight="1" thickBot="1">
      <c r="A29" s="221"/>
      <c r="B29" s="47"/>
      <c r="C29" s="19" t="s">
        <v>1001</v>
      </c>
      <c r="D29" s="19" t="s">
        <v>1000</v>
      </c>
      <c r="E29" s="17" t="s">
        <v>917</v>
      </c>
      <c r="F29" s="16">
        <v>300</v>
      </c>
      <c r="G29" s="79">
        <v>1.8</v>
      </c>
      <c r="H29" s="99" t="s">
        <v>1054</v>
      </c>
      <c r="I29" s="100" t="s">
        <v>1060</v>
      </c>
      <c r="J29" s="100" t="s">
        <v>1061</v>
      </c>
      <c r="K29" s="100" t="s">
        <v>1055</v>
      </c>
      <c r="L29" s="100" t="s">
        <v>1062</v>
      </c>
      <c r="M29" s="100" t="s">
        <v>1056</v>
      </c>
      <c r="N29" s="103" t="s">
        <v>1057</v>
      </c>
    </row>
    <row r="30" spans="1:14" ht="21.95" customHeight="1">
      <c r="A30" s="219" t="s">
        <v>999</v>
      </c>
      <c r="B30" s="47"/>
      <c r="C30" s="28" t="s">
        <v>998</v>
      </c>
      <c r="D30" s="32" t="s">
        <v>992</v>
      </c>
      <c r="E30" s="69" t="s">
        <v>952</v>
      </c>
      <c r="F30" s="26">
        <v>900</v>
      </c>
      <c r="G30" s="80">
        <v>1</v>
      </c>
      <c r="H30" s="91" t="s">
        <v>1054</v>
      </c>
      <c r="I30" s="92" t="s">
        <v>1056</v>
      </c>
      <c r="J30" s="92" t="s">
        <v>1057</v>
      </c>
      <c r="K30" s="93"/>
      <c r="L30" s="93"/>
      <c r="M30" s="93"/>
      <c r="N30" s="94"/>
    </row>
    <row r="31" spans="1:14" ht="21.95" customHeight="1">
      <c r="A31" s="220"/>
      <c r="B31" s="47"/>
      <c r="C31" s="10" t="s">
        <v>997</v>
      </c>
      <c r="D31" s="51" t="s">
        <v>996</v>
      </c>
      <c r="E31" s="68" t="s">
        <v>952</v>
      </c>
      <c r="F31" s="8">
        <v>700</v>
      </c>
      <c r="G31" s="84">
        <v>1.05</v>
      </c>
      <c r="H31" s="95" t="s">
        <v>1054</v>
      </c>
      <c r="I31" s="96" t="s">
        <v>1058</v>
      </c>
      <c r="J31" s="96" t="s">
        <v>1055</v>
      </c>
      <c r="K31" s="96" t="s">
        <v>1059</v>
      </c>
      <c r="L31" s="96" t="s">
        <v>1056</v>
      </c>
      <c r="M31" s="96" t="s">
        <v>1057</v>
      </c>
      <c r="N31" s="98"/>
    </row>
    <row r="32" spans="1:14" ht="21.95" customHeight="1">
      <c r="A32" s="220"/>
      <c r="B32" s="47"/>
      <c r="C32" s="10" t="s">
        <v>995</v>
      </c>
      <c r="D32" s="51" t="s">
        <v>994</v>
      </c>
      <c r="E32" s="68" t="s">
        <v>952</v>
      </c>
      <c r="F32" s="8">
        <v>700</v>
      </c>
      <c r="G32" s="84">
        <v>1.05</v>
      </c>
      <c r="H32" s="95" t="s">
        <v>1054</v>
      </c>
      <c r="I32" s="96" t="s">
        <v>1058</v>
      </c>
      <c r="J32" s="96" t="s">
        <v>1055</v>
      </c>
      <c r="K32" s="96" t="s">
        <v>1059</v>
      </c>
      <c r="L32" s="96" t="s">
        <v>1056</v>
      </c>
      <c r="M32" s="96" t="s">
        <v>1057</v>
      </c>
      <c r="N32" s="98"/>
    </row>
    <row r="33" spans="1:14" ht="21.95" customHeight="1">
      <c r="A33" s="220"/>
      <c r="B33" s="47"/>
      <c r="C33" s="10" t="s">
        <v>993</v>
      </c>
      <c r="D33" s="51" t="s">
        <v>992</v>
      </c>
      <c r="E33" s="68" t="s">
        <v>917</v>
      </c>
      <c r="F33" s="8">
        <v>750</v>
      </c>
      <c r="G33" s="84">
        <v>1.1000000000000001</v>
      </c>
      <c r="H33" s="95" t="s">
        <v>1054</v>
      </c>
      <c r="I33" s="96" t="s">
        <v>1056</v>
      </c>
      <c r="J33" s="96" t="s">
        <v>1057</v>
      </c>
      <c r="K33" s="97"/>
      <c r="L33" s="97"/>
      <c r="M33" s="97"/>
      <c r="N33" s="98"/>
    </row>
    <row r="34" spans="1:14" ht="21.95" customHeight="1">
      <c r="A34" s="220"/>
      <c r="B34" s="47"/>
      <c r="C34" s="7" t="s">
        <v>991</v>
      </c>
      <c r="D34" s="31" t="s">
        <v>990</v>
      </c>
      <c r="E34" s="66" t="s">
        <v>917</v>
      </c>
      <c r="F34" s="5">
        <v>600</v>
      </c>
      <c r="G34" s="81">
        <v>1.1499999999999999</v>
      </c>
      <c r="H34" s="95" t="s">
        <v>1054</v>
      </c>
      <c r="I34" s="96" t="s">
        <v>1056</v>
      </c>
      <c r="J34" s="96" t="s">
        <v>1057</v>
      </c>
      <c r="K34" s="97"/>
      <c r="L34" s="97"/>
      <c r="M34" s="97"/>
      <c r="N34" s="98"/>
    </row>
    <row r="35" spans="1:14" ht="21.95" customHeight="1">
      <c r="A35" s="220"/>
      <c r="B35" s="47"/>
      <c r="C35" s="7" t="s">
        <v>989</v>
      </c>
      <c r="D35" s="31" t="s">
        <v>988</v>
      </c>
      <c r="E35" s="66" t="s">
        <v>917</v>
      </c>
      <c r="F35" s="5">
        <v>600</v>
      </c>
      <c r="G35" s="81">
        <v>1.1499999999999999</v>
      </c>
      <c r="H35" s="95" t="s">
        <v>1054</v>
      </c>
      <c r="I35" s="96" t="s">
        <v>1058</v>
      </c>
      <c r="J35" s="96" t="s">
        <v>1055</v>
      </c>
      <c r="K35" s="96" t="s">
        <v>1059</v>
      </c>
      <c r="L35" s="96" t="s">
        <v>1056</v>
      </c>
      <c r="M35" s="96" t="s">
        <v>1057</v>
      </c>
      <c r="N35" s="98"/>
    </row>
    <row r="36" spans="1:14" ht="21.95" customHeight="1">
      <c r="A36" s="220"/>
      <c r="B36" s="47"/>
      <c r="C36" s="7" t="s">
        <v>987</v>
      </c>
      <c r="D36" s="31" t="s">
        <v>986</v>
      </c>
      <c r="E36" s="66" t="s">
        <v>917</v>
      </c>
      <c r="F36" s="5">
        <v>600</v>
      </c>
      <c r="G36" s="81">
        <v>1.1499999999999999</v>
      </c>
      <c r="H36" s="95" t="s">
        <v>1054</v>
      </c>
      <c r="I36" s="96" t="s">
        <v>1058</v>
      </c>
      <c r="J36" s="96" t="s">
        <v>1055</v>
      </c>
      <c r="K36" s="96" t="s">
        <v>1059</v>
      </c>
      <c r="L36" s="96" t="s">
        <v>1056</v>
      </c>
      <c r="M36" s="96" t="s">
        <v>1057</v>
      </c>
      <c r="N36" s="98"/>
    </row>
    <row r="37" spans="1:14" ht="21.95" customHeight="1">
      <c r="A37" s="220"/>
      <c r="B37" s="47"/>
      <c r="C37" s="7" t="s">
        <v>985</v>
      </c>
      <c r="D37" s="31" t="s">
        <v>984</v>
      </c>
      <c r="E37" s="66" t="s">
        <v>917</v>
      </c>
      <c r="F37" s="5">
        <v>600</v>
      </c>
      <c r="G37" s="81">
        <v>1.25</v>
      </c>
      <c r="H37" s="95" t="s">
        <v>1054</v>
      </c>
      <c r="I37" s="96" t="s">
        <v>1058</v>
      </c>
      <c r="J37" s="96" t="s">
        <v>1055</v>
      </c>
      <c r="K37" s="96" t="s">
        <v>1059</v>
      </c>
      <c r="L37" s="96" t="s">
        <v>1056</v>
      </c>
      <c r="M37" s="96" t="s">
        <v>1057</v>
      </c>
      <c r="N37" s="98"/>
    </row>
    <row r="38" spans="1:14" ht="21.95" customHeight="1">
      <c r="A38" s="220"/>
      <c r="B38" s="47"/>
      <c r="C38" s="7" t="s">
        <v>983</v>
      </c>
      <c r="D38" s="31" t="s">
        <v>982</v>
      </c>
      <c r="E38" s="66" t="s">
        <v>917</v>
      </c>
      <c r="F38" s="5">
        <v>500</v>
      </c>
      <c r="G38" s="81">
        <v>1.7</v>
      </c>
      <c r="H38" s="95" t="s">
        <v>1054</v>
      </c>
      <c r="I38" s="96" t="s">
        <v>1056</v>
      </c>
      <c r="J38" s="96" t="s">
        <v>1057</v>
      </c>
      <c r="K38" s="97"/>
      <c r="L38" s="97"/>
      <c r="M38" s="97"/>
      <c r="N38" s="98"/>
    </row>
    <row r="39" spans="1:14" ht="21.95" customHeight="1">
      <c r="A39" s="220"/>
      <c r="B39" s="47"/>
      <c r="C39" s="7" t="s">
        <v>981</v>
      </c>
      <c r="D39" s="31" t="s">
        <v>980</v>
      </c>
      <c r="E39" s="66" t="s">
        <v>917</v>
      </c>
      <c r="F39" s="5">
        <v>500</v>
      </c>
      <c r="G39" s="81">
        <v>1.7</v>
      </c>
      <c r="H39" s="95" t="s">
        <v>1054</v>
      </c>
      <c r="I39" s="96" t="s">
        <v>1060</v>
      </c>
      <c r="J39" s="96" t="s">
        <v>1061</v>
      </c>
      <c r="K39" s="96" t="s">
        <v>1055</v>
      </c>
      <c r="L39" s="96" t="s">
        <v>1062</v>
      </c>
      <c r="M39" s="96" t="s">
        <v>1056</v>
      </c>
      <c r="N39" s="102" t="s">
        <v>1057</v>
      </c>
    </row>
    <row r="40" spans="1:14" ht="21.95" customHeight="1">
      <c r="A40" s="220"/>
      <c r="B40" s="47"/>
      <c r="C40" s="7" t="s">
        <v>979</v>
      </c>
      <c r="D40" s="31" t="s">
        <v>978</v>
      </c>
      <c r="E40" s="66" t="s">
        <v>917</v>
      </c>
      <c r="F40" s="5">
        <v>700</v>
      </c>
      <c r="G40" s="81">
        <v>1.75</v>
      </c>
      <c r="H40" s="95" t="s">
        <v>1054</v>
      </c>
      <c r="I40" s="96" t="s">
        <v>1056</v>
      </c>
      <c r="J40" s="96" t="s">
        <v>1057</v>
      </c>
      <c r="K40" s="97"/>
      <c r="L40" s="97"/>
      <c r="M40" s="97"/>
      <c r="N40" s="98"/>
    </row>
    <row r="41" spans="1:14" ht="21.95" customHeight="1">
      <c r="A41" s="220"/>
      <c r="B41" s="47"/>
      <c r="C41" s="7" t="s">
        <v>977</v>
      </c>
      <c r="D41" s="31" t="s">
        <v>976</v>
      </c>
      <c r="E41" s="66" t="s">
        <v>917</v>
      </c>
      <c r="F41" s="5">
        <v>700</v>
      </c>
      <c r="G41" s="81">
        <v>1.75</v>
      </c>
      <c r="H41" s="95" t="s">
        <v>1054</v>
      </c>
      <c r="I41" s="96" t="s">
        <v>1058</v>
      </c>
      <c r="J41" s="96" t="s">
        <v>1055</v>
      </c>
      <c r="K41" s="96" t="s">
        <v>1059</v>
      </c>
      <c r="L41" s="96" t="s">
        <v>1056</v>
      </c>
      <c r="M41" s="96" t="s">
        <v>1057</v>
      </c>
      <c r="N41" s="98"/>
    </row>
    <row r="42" spans="1:14" ht="21.95" customHeight="1">
      <c r="A42" s="220"/>
      <c r="B42" s="47"/>
      <c r="C42" s="7" t="s">
        <v>975</v>
      </c>
      <c r="D42" s="7" t="s">
        <v>974</v>
      </c>
      <c r="E42" s="66" t="s">
        <v>917</v>
      </c>
      <c r="F42" s="5">
        <v>700</v>
      </c>
      <c r="G42" s="81">
        <v>1.85</v>
      </c>
      <c r="H42" s="95" t="s">
        <v>1054</v>
      </c>
      <c r="I42" s="96" t="s">
        <v>1058</v>
      </c>
      <c r="J42" s="96" t="s">
        <v>1055</v>
      </c>
      <c r="K42" s="96" t="s">
        <v>1059</v>
      </c>
      <c r="L42" s="96" t="s">
        <v>1056</v>
      </c>
      <c r="M42" s="96" t="s">
        <v>1057</v>
      </c>
      <c r="N42" s="98"/>
    </row>
    <row r="43" spans="1:14" ht="21.95" customHeight="1">
      <c r="A43" s="220"/>
      <c r="B43" s="47"/>
      <c r="C43" s="7" t="s">
        <v>973</v>
      </c>
      <c r="D43" s="31" t="s">
        <v>972</v>
      </c>
      <c r="E43" s="66" t="s">
        <v>917</v>
      </c>
      <c r="F43" s="5">
        <v>300</v>
      </c>
      <c r="G43" s="81">
        <v>1.85</v>
      </c>
      <c r="H43" s="95" t="s">
        <v>1054</v>
      </c>
      <c r="I43" s="96" t="s">
        <v>1056</v>
      </c>
      <c r="J43" s="96" t="s">
        <v>1057</v>
      </c>
      <c r="K43" s="97"/>
      <c r="L43" s="97"/>
      <c r="M43" s="97"/>
      <c r="N43" s="98"/>
    </row>
    <row r="44" spans="1:14" ht="21.95" customHeight="1">
      <c r="A44" s="220"/>
      <c r="B44" s="47"/>
      <c r="C44" s="23" t="s">
        <v>971</v>
      </c>
      <c r="D44" s="37" t="s">
        <v>970</v>
      </c>
      <c r="E44" s="70" t="s">
        <v>917</v>
      </c>
      <c r="F44" s="20">
        <v>300</v>
      </c>
      <c r="G44" s="82">
        <v>1.85</v>
      </c>
      <c r="H44" s="95" t="s">
        <v>1054</v>
      </c>
      <c r="I44" s="96" t="s">
        <v>1060</v>
      </c>
      <c r="J44" s="96" t="s">
        <v>1061</v>
      </c>
      <c r="K44" s="96" t="s">
        <v>1055</v>
      </c>
      <c r="L44" s="96" t="s">
        <v>1062</v>
      </c>
      <c r="M44" s="96" t="s">
        <v>1056</v>
      </c>
      <c r="N44" s="102" t="s">
        <v>1057</v>
      </c>
    </row>
    <row r="45" spans="1:14" ht="21.95" customHeight="1">
      <c r="A45" s="220"/>
      <c r="B45" s="47"/>
      <c r="C45" s="7" t="s">
        <v>969</v>
      </c>
      <c r="D45" s="7" t="s">
        <v>968</v>
      </c>
      <c r="E45" s="6" t="s">
        <v>917</v>
      </c>
      <c r="F45" s="5">
        <v>600</v>
      </c>
      <c r="G45" s="78">
        <v>1.25</v>
      </c>
      <c r="H45" s="95" t="s">
        <v>1054</v>
      </c>
      <c r="I45" s="96" t="s">
        <v>1058</v>
      </c>
      <c r="J45" s="96" t="s">
        <v>1055</v>
      </c>
      <c r="K45" s="96" t="s">
        <v>1059</v>
      </c>
      <c r="L45" s="96" t="s">
        <v>1056</v>
      </c>
      <c r="M45" s="96" t="s">
        <v>1057</v>
      </c>
      <c r="N45" s="98"/>
    </row>
    <row r="46" spans="1:14" ht="21.95" customHeight="1">
      <c r="A46" s="220"/>
      <c r="B46" s="47"/>
      <c r="C46" s="7" t="s">
        <v>967</v>
      </c>
      <c r="D46" s="7" t="s">
        <v>966</v>
      </c>
      <c r="E46" s="6" t="s">
        <v>917</v>
      </c>
      <c r="F46" s="5">
        <v>600</v>
      </c>
      <c r="G46" s="78">
        <v>1.25</v>
      </c>
      <c r="H46" s="95" t="s">
        <v>1054</v>
      </c>
      <c r="I46" s="96" t="s">
        <v>1058</v>
      </c>
      <c r="J46" s="96" t="s">
        <v>1055</v>
      </c>
      <c r="K46" s="96" t="s">
        <v>1059</v>
      </c>
      <c r="L46" s="96" t="s">
        <v>1056</v>
      </c>
      <c r="M46" s="96" t="s">
        <v>1057</v>
      </c>
      <c r="N46" s="98"/>
    </row>
    <row r="47" spans="1:14" ht="21.95" customHeight="1">
      <c r="A47" s="220"/>
      <c r="B47" s="47"/>
      <c r="C47" s="7" t="s">
        <v>965</v>
      </c>
      <c r="D47" s="7" t="s">
        <v>964</v>
      </c>
      <c r="E47" s="6" t="s">
        <v>917</v>
      </c>
      <c r="F47" s="5">
        <v>500</v>
      </c>
      <c r="G47" s="78">
        <v>1.8</v>
      </c>
      <c r="H47" s="95" t="s">
        <v>1054</v>
      </c>
      <c r="I47" s="96" t="s">
        <v>1060</v>
      </c>
      <c r="J47" s="96" t="s">
        <v>1061</v>
      </c>
      <c r="K47" s="96" t="s">
        <v>1055</v>
      </c>
      <c r="L47" s="96" t="s">
        <v>1062</v>
      </c>
      <c r="M47" s="96" t="s">
        <v>1056</v>
      </c>
      <c r="N47" s="102" t="s">
        <v>1057</v>
      </c>
    </row>
    <row r="48" spans="1:14" ht="21.95" customHeight="1">
      <c r="A48" s="220"/>
      <c r="B48" s="47"/>
      <c r="C48" s="7" t="s">
        <v>963</v>
      </c>
      <c r="D48" s="7" t="s">
        <v>962</v>
      </c>
      <c r="E48" s="6" t="s">
        <v>917</v>
      </c>
      <c r="F48" s="5">
        <v>700</v>
      </c>
      <c r="G48" s="78">
        <v>1.85</v>
      </c>
      <c r="H48" s="95" t="s">
        <v>1054</v>
      </c>
      <c r="I48" s="96" t="s">
        <v>1058</v>
      </c>
      <c r="J48" s="96" t="s">
        <v>1055</v>
      </c>
      <c r="K48" s="96" t="s">
        <v>1059</v>
      </c>
      <c r="L48" s="96" t="s">
        <v>1056</v>
      </c>
      <c r="M48" s="96" t="s">
        <v>1057</v>
      </c>
      <c r="N48" s="98"/>
    </row>
    <row r="49" spans="1:14" ht="21.95" customHeight="1" thickBot="1">
      <c r="A49" s="221"/>
      <c r="B49" s="47"/>
      <c r="C49" s="19" t="s">
        <v>961</v>
      </c>
      <c r="D49" s="19" t="s">
        <v>960</v>
      </c>
      <c r="E49" s="17" t="s">
        <v>917</v>
      </c>
      <c r="F49" s="16">
        <v>300</v>
      </c>
      <c r="G49" s="79">
        <v>1.95</v>
      </c>
      <c r="H49" s="99" t="s">
        <v>1054</v>
      </c>
      <c r="I49" s="100" t="s">
        <v>1060</v>
      </c>
      <c r="J49" s="100" t="s">
        <v>1061</v>
      </c>
      <c r="K49" s="100" t="s">
        <v>1055</v>
      </c>
      <c r="L49" s="100" t="s">
        <v>1062</v>
      </c>
      <c r="M49" s="100" t="s">
        <v>1056</v>
      </c>
      <c r="N49" s="103" t="s">
        <v>1057</v>
      </c>
    </row>
    <row r="50" spans="1:14" ht="21.95" customHeight="1">
      <c r="A50" s="219" t="s">
        <v>959</v>
      </c>
      <c r="B50" s="47"/>
      <c r="C50" s="28" t="s">
        <v>958</v>
      </c>
      <c r="D50" s="32" t="s">
        <v>950</v>
      </c>
      <c r="E50" s="69" t="s">
        <v>957</v>
      </c>
      <c r="F50" s="26">
        <v>900</v>
      </c>
      <c r="G50" s="80">
        <v>1.05</v>
      </c>
      <c r="H50" s="91" t="s">
        <v>1054</v>
      </c>
      <c r="I50" s="92" t="s">
        <v>1056</v>
      </c>
      <c r="J50" s="92" t="s">
        <v>1057</v>
      </c>
      <c r="K50" s="93"/>
      <c r="L50" s="93"/>
      <c r="M50" s="93"/>
      <c r="N50" s="94"/>
    </row>
    <row r="51" spans="1:14" ht="21.95" customHeight="1">
      <c r="A51" s="220"/>
      <c r="B51" s="47"/>
      <c r="C51" s="10" t="s">
        <v>956</v>
      </c>
      <c r="D51" s="51" t="s">
        <v>955</v>
      </c>
      <c r="E51" s="68" t="s">
        <v>952</v>
      </c>
      <c r="F51" s="8">
        <v>700</v>
      </c>
      <c r="G51" s="84">
        <v>1.1000000000000001</v>
      </c>
      <c r="H51" s="95" t="s">
        <v>1054</v>
      </c>
      <c r="I51" s="96" t="s">
        <v>1058</v>
      </c>
      <c r="J51" s="96" t="s">
        <v>1055</v>
      </c>
      <c r="K51" s="96" t="s">
        <v>1059</v>
      </c>
      <c r="L51" s="96" t="s">
        <v>1056</v>
      </c>
      <c r="M51" s="96" t="s">
        <v>1057</v>
      </c>
      <c r="N51" s="98"/>
    </row>
    <row r="52" spans="1:14" ht="21.95" customHeight="1">
      <c r="A52" s="220"/>
      <c r="B52" s="47"/>
      <c r="C52" s="10" t="s">
        <v>954</v>
      </c>
      <c r="D52" s="51" t="s">
        <v>953</v>
      </c>
      <c r="E52" s="68" t="s">
        <v>952</v>
      </c>
      <c r="F52" s="8">
        <v>700</v>
      </c>
      <c r="G52" s="84">
        <v>1.1000000000000001</v>
      </c>
      <c r="H52" s="95" t="s">
        <v>1054</v>
      </c>
      <c r="I52" s="96" t="s">
        <v>1058</v>
      </c>
      <c r="J52" s="96" t="s">
        <v>1055</v>
      </c>
      <c r="K52" s="96" t="s">
        <v>1059</v>
      </c>
      <c r="L52" s="96" t="s">
        <v>1056</v>
      </c>
      <c r="M52" s="96" t="s">
        <v>1057</v>
      </c>
      <c r="N52" s="98"/>
    </row>
    <row r="53" spans="1:14" ht="21.95" customHeight="1">
      <c r="A53" s="220"/>
      <c r="B53" s="47"/>
      <c r="C53" s="10" t="s">
        <v>951</v>
      </c>
      <c r="D53" s="51" t="s">
        <v>950</v>
      </c>
      <c r="E53" s="68" t="s">
        <v>917</v>
      </c>
      <c r="F53" s="8">
        <v>750</v>
      </c>
      <c r="G53" s="84">
        <v>1.1499999999999999</v>
      </c>
      <c r="H53" s="95" t="s">
        <v>1054</v>
      </c>
      <c r="I53" s="96" t="s">
        <v>1056</v>
      </c>
      <c r="J53" s="96" t="s">
        <v>1057</v>
      </c>
      <c r="K53" s="97"/>
      <c r="L53" s="97"/>
      <c r="M53" s="97"/>
      <c r="N53" s="98"/>
    </row>
    <row r="54" spans="1:14" ht="21.95" customHeight="1">
      <c r="A54" s="220"/>
      <c r="B54" s="47"/>
      <c r="C54" s="7" t="s">
        <v>949</v>
      </c>
      <c r="D54" s="31" t="s">
        <v>948</v>
      </c>
      <c r="E54" s="66" t="s">
        <v>917</v>
      </c>
      <c r="F54" s="5">
        <v>600</v>
      </c>
      <c r="G54" s="81">
        <v>1.2</v>
      </c>
      <c r="H54" s="95" t="s">
        <v>1054</v>
      </c>
      <c r="I54" s="96" t="s">
        <v>1056</v>
      </c>
      <c r="J54" s="96" t="s">
        <v>1057</v>
      </c>
      <c r="K54" s="97"/>
      <c r="L54" s="97"/>
      <c r="M54" s="97"/>
      <c r="N54" s="98"/>
    </row>
    <row r="55" spans="1:14" ht="21.95" customHeight="1">
      <c r="A55" s="220"/>
      <c r="B55" s="47"/>
      <c r="C55" s="7" t="s">
        <v>947</v>
      </c>
      <c r="D55" s="31" t="s">
        <v>946</v>
      </c>
      <c r="E55" s="66" t="s">
        <v>917</v>
      </c>
      <c r="F55" s="5">
        <v>600</v>
      </c>
      <c r="G55" s="81">
        <v>1.2</v>
      </c>
      <c r="H55" s="95" t="s">
        <v>1054</v>
      </c>
      <c r="I55" s="96" t="s">
        <v>1058</v>
      </c>
      <c r="J55" s="96" t="s">
        <v>1055</v>
      </c>
      <c r="K55" s="96" t="s">
        <v>1059</v>
      </c>
      <c r="L55" s="96" t="s">
        <v>1056</v>
      </c>
      <c r="M55" s="96" t="s">
        <v>1057</v>
      </c>
      <c r="N55" s="98"/>
    </row>
    <row r="56" spans="1:14" ht="21.95" customHeight="1">
      <c r="A56" s="220"/>
      <c r="B56" s="47"/>
      <c r="C56" s="7" t="s">
        <v>945</v>
      </c>
      <c r="D56" s="31" t="s">
        <v>944</v>
      </c>
      <c r="E56" s="66" t="s">
        <v>917</v>
      </c>
      <c r="F56" s="5">
        <v>600</v>
      </c>
      <c r="G56" s="81">
        <v>1.2</v>
      </c>
      <c r="H56" s="95" t="s">
        <v>1054</v>
      </c>
      <c r="I56" s="96" t="s">
        <v>1058</v>
      </c>
      <c r="J56" s="96" t="s">
        <v>1055</v>
      </c>
      <c r="K56" s="96" t="s">
        <v>1059</v>
      </c>
      <c r="L56" s="96" t="s">
        <v>1056</v>
      </c>
      <c r="M56" s="96" t="s">
        <v>1057</v>
      </c>
      <c r="N56" s="98"/>
    </row>
    <row r="57" spans="1:14" ht="21.95" customHeight="1">
      <c r="A57" s="220"/>
      <c r="B57" s="47"/>
      <c r="C57" s="7" t="s">
        <v>943</v>
      </c>
      <c r="D57" s="31" t="s">
        <v>942</v>
      </c>
      <c r="E57" s="66" t="s">
        <v>917</v>
      </c>
      <c r="F57" s="5">
        <v>600</v>
      </c>
      <c r="G57" s="81">
        <v>1.3</v>
      </c>
      <c r="H57" s="95" t="s">
        <v>1054</v>
      </c>
      <c r="I57" s="96" t="s">
        <v>1058</v>
      </c>
      <c r="J57" s="96" t="s">
        <v>1055</v>
      </c>
      <c r="K57" s="96" t="s">
        <v>1059</v>
      </c>
      <c r="L57" s="96" t="s">
        <v>1056</v>
      </c>
      <c r="M57" s="96" t="s">
        <v>1057</v>
      </c>
      <c r="N57" s="98"/>
    </row>
    <row r="58" spans="1:14" ht="21.95" customHeight="1">
      <c r="A58" s="220"/>
      <c r="B58" s="47"/>
      <c r="C58" s="7" t="s">
        <v>941</v>
      </c>
      <c r="D58" s="31" t="s">
        <v>940</v>
      </c>
      <c r="E58" s="66" t="s">
        <v>917</v>
      </c>
      <c r="F58" s="5">
        <v>500</v>
      </c>
      <c r="G58" s="81">
        <v>1.75</v>
      </c>
      <c r="H58" s="95" t="s">
        <v>1054</v>
      </c>
      <c r="I58" s="96" t="s">
        <v>1056</v>
      </c>
      <c r="J58" s="96" t="s">
        <v>1057</v>
      </c>
      <c r="K58" s="97"/>
      <c r="L58" s="97"/>
      <c r="M58" s="97"/>
      <c r="N58" s="98"/>
    </row>
    <row r="59" spans="1:14" ht="21.95" customHeight="1">
      <c r="A59" s="220"/>
      <c r="B59" s="47"/>
      <c r="C59" s="7" t="s">
        <v>939</v>
      </c>
      <c r="D59" s="31" t="s">
        <v>938</v>
      </c>
      <c r="E59" s="66" t="s">
        <v>917</v>
      </c>
      <c r="F59" s="5">
        <v>500</v>
      </c>
      <c r="G59" s="81">
        <v>1.75</v>
      </c>
      <c r="H59" s="95" t="s">
        <v>1054</v>
      </c>
      <c r="I59" s="96" t="s">
        <v>1060</v>
      </c>
      <c r="J59" s="96" t="s">
        <v>1061</v>
      </c>
      <c r="K59" s="96" t="s">
        <v>1055</v>
      </c>
      <c r="L59" s="96" t="s">
        <v>1062</v>
      </c>
      <c r="M59" s="96" t="s">
        <v>1056</v>
      </c>
      <c r="N59" s="102" t="s">
        <v>1057</v>
      </c>
    </row>
    <row r="60" spans="1:14" ht="21.95" customHeight="1">
      <c r="A60" s="220"/>
      <c r="B60" s="47"/>
      <c r="C60" s="7" t="s">
        <v>937</v>
      </c>
      <c r="D60" s="31" t="s">
        <v>936</v>
      </c>
      <c r="E60" s="66" t="s">
        <v>917</v>
      </c>
      <c r="F60" s="5">
        <v>700</v>
      </c>
      <c r="G60" s="81">
        <v>1.8</v>
      </c>
      <c r="H60" s="95" t="s">
        <v>1054</v>
      </c>
      <c r="I60" s="96" t="s">
        <v>1056</v>
      </c>
      <c r="J60" s="96" t="s">
        <v>1057</v>
      </c>
      <c r="K60" s="97"/>
      <c r="L60" s="97"/>
      <c r="M60" s="97"/>
      <c r="N60" s="98"/>
    </row>
    <row r="61" spans="1:14" ht="21.95" customHeight="1">
      <c r="A61" s="220"/>
      <c r="B61" s="47"/>
      <c r="C61" s="7" t="s">
        <v>935</v>
      </c>
      <c r="D61" s="31" t="s">
        <v>934</v>
      </c>
      <c r="E61" s="66" t="s">
        <v>917</v>
      </c>
      <c r="F61" s="5">
        <v>700</v>
      </c>
      <c r="G61" s="81">
        <v>1.8</v>
      </c>
      <c r="H61" s="95" t="s">
        <v>1054</v>
      </c>
      <c r="I61" s="96" t="s">
        <v>1058</v>
      </c>
      <c r="J61" s="96" t="s">
        <v>1055</v>
      </c>
      <c r="K61" s="96" t="s">
        <v>1059</v>
      </c>
      <c r="L61" s="96" t="s">
        <v>1056</v>
      </c>
      <c r="M61" s="96" t="s">
        <v>1057</v>
      </c>
      <c r="N61" s="98"/>
    </row>
    <row r="62" spans="1:14" ht="21.95" customHeight="1">
      <c r="A62" s="220"/>
      <c r="B62" s="47"/>
      <c r="C62" s="7" t="s">
        <v>933</v>
      </c>
      <c r="D62" s="7" t="s">
        <v>932</v>
      </c>
      <c r="E62" s="66" t="s">
        <v>917</v>
      </c>
      <c r="F62" s="5">
        <v>700</v>
      </c>
      <c r="G62" s="81">
        <v>1.9</v>
      </c>
      <c r="H62" s="95" t="s">
        <v>1054</v>
      </c>
      <c r="I62" s="96" t="s">
        <v>1058</v>
      </c>
      <c r="J62" s="96" t="s">
        <v>1055</v>
      </c>
      <c r="K62" s="96" t="s">
        <v>1059</v>
      </c>
      <c r="L62" s="96" t="s">
        <v>1056</v>
      </c>
      <c r="M62" s="96" t="s">
        <v>1057</v>
      </c>
      <c r="N62" s="98"/>
    </row>
    <row r="63" spans="1:14" ht="21.95" customHeight="1">
      <c r="A63" s="220"/>
      <c r="B63" s="47"/>
      <c r="C63" s="7" t="s">
        <v>931</v>
      </c>
      <c r="D63" s="31" t="s">
        <v>930</v>
      </c>
      <c r="E63" s="66" t="s">
        <v>917</v>
      </c>
      <c r="F63" s="5">
        <v>300</v>
      </c>
      <c r="G63" s="81">
        <v>1.9</v>
      </c>
      <c r="H63" s="95" t="s">
        <v>1054</v>
      </c>
      <c r="I63" s="96" t="s">
        <v>1056</v>
      </c>
      <c r="J63" s="96" t="s">
        <v>1057</v>
      </c>
      <c r="K63" s="97"/>
      <c r="L63" s="97"/>
      <c r="M63" s="97"/>
      <c r="N63" s="98"/>
    </row>
    <row r="64" spans="1:14" ht="21.95" customHeight="1" thickBot="1">
      <c r="A64" s="220"/>
      <c r="B64" s="47"/>
      <c r="C64" s="19" t="s">
        <v>929</v>
      </c>
      <c r="D64" s="34" t="s">
        <v>928</v>
      </c>
      <c r="E64" s="64" t="s">
        <v>917</v>
      </c>
      <c r="F64" s="16">
        <v>300</v>
      </c>
      <c r="G64" s="85">
        <v>1.9</v>
      </c>
      <c r="H64" s="95" t="s">
        <v>1054</v>
      </c>
      <c r="I64" s="96" t="s">
        <v>1060</v>
      </c>
      <c r="J64" s="96" t="s">
        <v>1061</v>
      </c>
      <c r="K64" s="96" t="s">
        <v>1055</v>
      </c>
      <c r="L64" s="96" t="s">
        <v>1062</v>
      </c>
      <c r="M64" s="96" t="s">
        <v>1056</v>
      </c>
      <c r="N64" s="102" t="s">
        <v>1057</v>
      </c>
    </row>
    <row r="65" spans="1:14" ht="21.95" customHeight="1">
      <c r="A65" s="220"/>
      <c r="B65" s="47"/>
      <c r="C65" s="7" t="s">
        <v>927</v>
      </c>
      <c r="D65" s="7" t="s">
        <v>926</v>
      </c>
      <c r="E65" s="6" t="s">
        <v>917</v>
      </c>
      <c r="F65" s="5">
        <v>600</v>
      </c>
      <c r="G65" s="78">
        <v>1.3</v>
      </c>
      <c r="H65" s="95" t="s">
        <v>1054</v>
      </c>
      <c r="I65" s="96" t="s">
        <v>1058</v>
      </c>
      <c r="J65" s="96" t="s">
        <v>1055</v>
      </c>
      <c r="K65" s="96" t="s">
        <v>1059</v>
      </c>
      <c r="L65" s="96" t="s">
        <v>1056</v>
      </c>
      <c r="M65" s="96" t="s">
        <v>1057</v>
      </c>
      <c r="N65" s="98"/>
    </row>
    <row r="66" spans="1:14" ht="21.95" customHeight="1">
      <c r="A66" s="220"/>
      <c r="B66" s="47"/>
      <c r="C66" s="7" t="s">
        <v>925</v>
      </c>
      <c r="D66" s="7" t="s">
        <v>924</v>
      </c>
      <c r="E66" s="6" t="s">
        <v>917</v>
      </c>
      <c r="F66" s="5">
        <v>600</v>
      </c>
      <c r="G66" s="78">
        <v>1.3</v>
      </c>
      <c r="H66" s="95" t="s">
        <v>1054</v>
      </c>
      <c r="I66" s="96" t="s">
        <v>1058</v>
      </c>
      <c r="J66" s="96" t="s">
        <v>1055</v>
      </c>
      <c r="K66" s="96" t="s">
        <v>1059</v>
      </c>
      <c r="L66" s="96" t="s">
        <v>1056</v>
      </c>
      <c r="M66" s="96" t="s">
        <v>1057</v>
      </c>
      <c r="N66" s="98"/>
    </row>
    <row r="67" spans="1:14" ht="21.95" customHeight="1">
      <c r="A67" s="220"/>
      <c r="B67" s="47"/>
      <c r="C67" s="7" t="s">
        <v>923</v>
      </c>
      <c r="D67" s="7" t="s">
        <v>922</v>
      </c>
      <c r="E67" s="6" t="s">
        <v>917</v>
      </c>
      <c r="F67" s="5">
        <v>500</v>
      </c>
      <c r="G67" s="78">
        <v>1.85</v>
      </c>
      <c r="H67" s="95" t="s">
        <v>1054</v>
      </c>
      <c r="I67" s="96" t="s">
        <v>1060</v>
      </c>
      <c r="J67" s="96" t="s">
        <v>1061</v>
      </c>
      <c r="K67" s="96" t="s">
        <v>1055</v>
      </c>
      <c r="L67" s="96" t="s">
        <v>1062</v>
      </c>
      <c r="M67" s="96" t="s">
        <v>1056</v>
      </c>
      <c r="N67" s="102" t="s">
        <v>1057</v>
      </c>
    </row>
    <row r="68" spans="1:14" ht="21.95" customHeight="1">
      <c r="A68" s="220"/>
      <c r="B68" s="47"/>
      <c r="C68" s="7" t="s">
        <v>921</v>
      </c>
      <c r="D68" s="7" t="s">
        <v>920</v>
      </c>
      <c r="E68" s="6" t="s">
        <v>917</v>
      </c>
      <c r="F68" s="5">
        <v>700</v>
      </c>
      <c r="G68" s="78">
        <v>1.9</v>
      </c>
      <c r="H68" s="95" t="s">
        <v>1054</v>
      </c>
      <c r="I68" s="96" t="s">
        <v>1058</v>
      </c>
      <c r="J68" s="96" t="s">
        <v>1055</v>
      </c>
      <c r="K68" s="96" t="s">
        <v>1059</v>
      </c>
      <c r="L68" s="96" t="s">
        <v>1056</v>
      </c>
      <c r="M68" s="96" t="s">
        <v>1057</v>
      </c>
      <c r="N68" s="98"/>
    </row>
    <row r="69" spans="1:14" ht="21.95" customHeight="1" thickBot="1">
      <c r="A69" s="221"/>
      <c r="B69" s="47"/>
      <c r="C69" s="19" t="s">
        <v>919</v>
      </c>
      <c r="D69" s="19" t="s">
        <v>918</v>
      </c>
      <c r="E69" s="17" t="s">
        <v>917</v>
      </c>
      <c r="F69" s="16">
        <v>300</v>
      </c>
      <c r="G69" s="79">
        <v>2</v>
      </c>
      <c r="H69" s="99" t="s">
        <v>1054</v>
      </c>
      <c r="I69" s="100" t="s">
        <v>1060</v>
      </c>
      <c r="J69" s="100" t="s">
        <v>1061</v>
      </c>
      <c r="K69" s="100" t="s">
        <v>1055</v>
      </c>
      <c r="L69" s="100" t="s">
        <v>1062</v>
      </c>
      <c r="M69" s="100" t="s">
        <v>1056</v>
      </c>
      <c r="N69" s="103" t="s">
        <v>1057</v>
      </c>
    </row>
    <row r="70" spans="1:14" ht="21.95" customHeight="1">
      <c r="A70" s="231" t="s">
        <v>916</v>
      </c>
      <c r="B70" s="53"/>
      <c r="C70" s="28" t="s">
        <v>915</v>
      </c>
      <c r="D70" s="32" t="s">
        <v>914</v>
      </c>
      <c r="E70" s="28" t="s">
        <v>690</v>
      </c>
      <c r="F70" s="26">
        <v>600</v>
      </c>
      <c r="G70" s="77">
        <v>0.65</v>
      </c>
      <c r="H70" s="91" t="s">
        <v>1054</v>
      </c>
      <c r="I70" s="92" t="s">
        <v>1056</v>
      </c>
      <c r="J70" s="92" t="s">
        <v>1057</v>
      </c>
      <c r="K70" s="93"/>
      <c r="L70" s="93"/>
      <c r="M70" s="93"/>
      <c r="N70" s="94"/>
    </row>
    <row r="71" spans="1:14" ht="21.95" customHeight="1">
      <c r="A71" s="232"/>
      <c r="B71" s="53"/>
      <c r="C71" s="7" t="s">
        <v>913</v>
      </c>
      <c r="D71" s="31" t="s">
        <v>912</v>
      </c>
      <c r="E71" s="7" t="s">
        <v>690</v>
      </c>
      <c r="F71" s="5">
        <v>600</v>
      </c>
      <c r="G71" s="78">
        <v>0.65</v>
      </c>
      <c r="H71" s="95" t="s">
        <v>1054</v>
      </c>
      <c r="I71" s="96" t="s">
        <v>1058</v>
      </c>
      <c r="J71" s="96" t="s">
        <v>1055</v>
      </c>
      <c r="K71" s="96" t="s">
        <v>1059</v>
      </c>
      <c r="L71" s="96" t="s">
        <v>1056</v>
      </c>
      <c r="M71" s="96" t="s">
        <v>1057</v>
      </c>
      <c r="N71" s="98"/>
    </row>
    <row r="72" spans="1:14" ht="21.95" customHeight="1">
      <c r="A72" s="232"/>
      <c r="B72" s="47"/>
      <c r="C72" s="7" t="s">
        <v>911</v>
      </c>
      <c r="D72" s="31" t="s">
        <v>910</v>
      </c>
      <c r="E72" s="7" t="s">
        <v>690</v>
      </c>
      <c r="F72" s="5">
        <v>600</v>
      </c>
      <c r="G72" s="78">
        <v>0.65</v>
      </c>
      <c r="H72" s="95" t="s">
        <v>1054</v>
      </c>
      <c r="I72" s="96" t="s">
        <v>1058</v>
      </c>
      <c r="J72" s="96" t="s">
        <v>1055</v>
      </c>
      <c r="K72" s="96" t="s">
        <v>1059</v>
      </c>
      <c r="L72" s="96" t="s">
        <v>1056</v>
      </c>
      <c r="M72" s="96" t="s">
        <v>1057</v>
      </c>
      <c r="N72" s="98"/>
    </row>
    <row r="73" spans="1:14" ht="21.95" customHeight="1">
      <c r="A73" s="232"/>
      <c r="B73" s="47"/>
      <c r="C73" s="7" t="s">
        <v>909</v>
      </c>
      <c r="D73" s="31" t="s">
        <v>908</v>
      </c>
      <c r="E73" s="7" t="s">
        <v>690</v>
      </c>
      <c r="F73" s="5">
        <v>600</v>
      </c>
      <c r="G73" s="78">
        <v>0.75</v>
      </c>
      <c r="H73" s="95" t="s">
        <v>1054</v>
      </c>
      <c r="I73" s="96" t="s">
        <v>1058</v>
      </c>
      <c r="J73" s="96" t="s">
        <v>1055</v>
      </c>
      <c r="K73" s="96" t="s">
        <v>1059</v>
      </c>
      <c r="L73" s="96" t="s">
        <v>1056</v>
      </c>
      <c r="M73" s="96" t="s">
        <v>1057</v>
      </c>
      <c r="N73" s="98"/>
    </row>
    <row r="74" spans="1:14" ht="21.95" customHeight="1">
      <c r="A74" s="232"/>
      <c r="B74" s="47"/>
      <c r="C74" s="7" t="s">
        <v>907</v>
      </c>
      <c r="D74" s="31" t="s">
        <v>906</v>
      </c>
      <c r="E74" s="24" t="s">
        <v>719</v>
      </c>
      <c r="F74" s="5">
        <v>380</v>
      </c>
      <c r="G74" s="78">
        <v>2.2000000000000002</v>
      </c>
      <c r="H74" s="95" t="s">
        <v>1054</v>
      </c>
      <c r="I74" s="96" t="s">
        <v>1056</v>
      </c>
      <c r="J74" s="96" t="s">
        <v>1057</v>
      </c>
      <c r="K74" s="97"/>
      <c r="L74" s="97"/>
      <c r="M74" s="97"/>
      <c r="N74" s="98"/>
    </row>
    <row r="75" spans="1:14" s="67" customFormat="1" ht="21.95" customHeight="1">
      <c r="A75" s="232"/>
      <c r="B75" s="47"/>
      <c r="C75" s="7" t="s">
        <v>905</v>
      </c>
      <c r="D75" s="31" t="s">
        <v>904</v>
      </c>
      <c r="E75" s="24" t="s">
        <v>903</v>
      </c>
      <c r="F75" s="5">
        <v>380</v>
      </c>
      <c r="G75" s="78">
        <v>2.2000000000000002</v>
      </c>
      <c r="H75" s="95" t="s">
        <v>1054</v>
      </c>
      <c r="I75" s="96" t="s">
        <v>1058</v>
      </c>
      <c r="J75" s="96" t="s">
        <v>1055</v>
      </c>
      <c r="K75" s="96" t="s">
        <v>1059</v>
      </c>
      <c r="L75" s="96" t="s">
        <v>1056</v>
      </c>
      <c r="M75" s="96" t="s">
        <v>1057</v>
      </c>
      <c r="N75" s="98"/>
    </row>
    <row r="76" spans="1:14" s="67" customFormat="1" ht="21.95" customHeight="1">
      <c r="A76" s="232"/>
      <c r="B76" s="47"/>
      <c r="C76" s="7" t="s">
        <v>902</v>
      </c>
      <c r="D76" s="31" t="s">
        <v>899</v>
      </c>
      <c r="E76" s="66" t="s">
        <v>346</v>
      </c>
      <c r="F76" s="5">
        <v>300</v>
      </c>
      <c r="G76" s="78">
        <v>2.2000000000000002</v>
      </c>
      <c r="H76" s="95" t="s">
        <v>1054</v>
      </c>
      <c r="I76" s="96" t="s">
        <v>1056</v>
      </c>
      <c r="J76" s="96" t="s">
        <v>1057</v>
      </c>
      <c r="K76" s="97"/>
      <c r="L76" s="97"/>
      <c r="M76" s="97"/>
      <c r="N76" s="98"/>
    </row>
    <row r="77" spans="1:14" s="67" customFormat="1" ht="21.95" customHeight="1">
      <c r="A77" s="232"/>
      <c r="B77" s="47"/>
      <c r="C77" s="7" t="s">
        <v>901</v>
      </c>
      <c r="D77" s="31" t="s">
        <v>897</v>
      </c>
      <c r="E77" s="66" t="s">
        <v>346</v>
      </c>
      <c r="F77" s="5">
        <v>300</v>
      </c>
      <c r="G77" s="78">
        <v>2.2000000000000002</v>
      </c>
      <c r="H77" s="95" t="s">
        <v>1054</v>
      </c>
      <c r="I77" s="96" t="s">
        <v>1058</v>
      </c>
      <c r="J77" s="96" t="s">
        <v>1055</v>
      </c>
      <c r="K77" s="96" t="s">
        <v>1059</v>
      </c>
      <c r="L77" s="96" t="s">
        <v>1056</v>
      </c>
      <c r="M77" s="96" t="s">
        <v>1057</v>
      </c>
      <c r="N77" s="98"/>
    </row>
    <row r="78" spans="1:14" s="67" customFormat="1" ht="21.95" customHeight="1">
      <c r="A78" s="232"/>
      <c r="B78" s="47"/>
      <c r="C78" s="7" t="s">
        <v>900</v>
      </c>
      <c r="D78" s="31" t="s">
        <v>899</v>
      </c>
      <c r="E78" s="66" t="s">
        <v>712</v>
      </c>
      <c r="F78" s="5">
        <v>240</v>
      </c>
      <c r="G78" s="78">
        <v>2.4500000000000002</v>
      </c>
      <c r="H78" s="95" t="s">
        <v>1054</v>
      </c>
      <c r="I78" s="96" t="s">
        <v>1056</v>
      </c>
      <c r="J78" s="96" t="s">
        <v>1057</v>
      </c>
      <c r="K78" s="97"/>
      <c r="L78" s="97"/>
      <c r="M78" s="97"/>
      <c r="N78" s="98"/>
    </row>
    <row r="79" spans="1:14" s="67" customFormat="1" ht="21.95" customHeight="1">
      <c r="A79" s="232"/>
      <c r="B79" s="47"/>
      <c r="C79" s="7" t="s">
        <v>898</v>
      </c>
      <c r="D79" s="31" t="s">
        <v>897</v>
      </c>
      <c r="E79" s="66" t="s">
        <v>712</v>
      </c>
      <c r="F79" s="5">
        <v>240</v>
      </c>
      <c r="G79" s="78">
        <v>2.4500000000000002</v>
      </c>
      <c r="H79" s="95" t="s">
        <v>1054</v>
      </c>
      <c r="I79" s="96" t="s">
        <v>1058</v>
      </c>
      <c r="J79" s="96" t="s">
        <v>1055</v>
      </c>
      <c r="K79" s="96" t="s">
        <v>1059</v>
      </c>
      <c r="L79" s="96" t="s">
        <v>1056</v>
      </c>
      <c r="M79" s="96" t="s">
        <v>1057</v>
      </c>
      <c r="N79" s="98"/>
    </row>
    <row r="80" spans="1:14" s="67" customFormat="1" ht="21.95" customHeight="1">
      <c r="A80" s="232"/>
      <c r="B80" s="47"/>
      <c r="C80" s="7" t="s">
        <v>896</v>
      </c>
      <c r="D80" s="31" t="s">
        <v>893</v>
      </c>
      <c r="E80" s="66" t="s">
        <v>346</v>
      </c>
      <c r="F80" s="5">
        <v>390</v>
      </c>
      <c r="G80" s="78">
        <v>2.2000000000000002</v>
      </c>
      <c r="H80" s="95" t="s">
        <v>1054</v>
      </c>
      <c r="I80" s="96" t="s">
        <v>1056</v>
      </c>
      <c r="J80" s="96" t="s">
        <v>1057</v>
      </c>
      <c r="K80" s="97"/>
      <c r="L80" s="97"/>
      <c r="M80" s="97"/>
      <c r="N80" s="98"/>
    </row>
    <row r="81" spans="1:14" s="67" customFormat="1" ht="21.95" customHeight="1">
      <c r="A81" s="232"/>
      <c r="B81" s="47"/>
      <c r="C81" s="7" t="s">
        <v>895</v>
      </c>
      <c r="D81" s="31" t="s">
        <v>891</v>
      </c>
      <c r="E81" s="66" t="s">
        <v>346</v>
      </c>
      <c r="F81" s="5">
        <v>390</v>
      </c>
      <c r="G81" s="78">
        <v>2.2000000000000002</v>
      </c>
      <c r="H81" s="95" t="s">
        <v>1054</v>
      </c>
      <c r="I81" s="96" t="s">
        <v>1058</v>
      </c>
      <c r="J81" s="96" t="s">
        <v>1055</v>
      </c>
      <c r="K81" s="96" t="s">
        <v>1059</v>
      </c>
      <c r="L81" s="96" t="s">
        <v>1056</v>
      </c>
      <c r="M81" s="96" t="s">
        <v>1057</v>
      </c>
      <c r="N81" s="98"/>
    </row>
    <row r="82" spans="1:14" s="67" customFormat="1" ht="21.95" customHeight="1">
      <c r="A82" s="232"/>
      <c r="B82" s="47"/>
      <c r="C82" s="7" t="s">
        <v>894</v>
      </c>
      <c r="D82" s="31" t="s">
        <v>893</v>
      </c>
      <c r="E82" s="66" t="s">
        <v>343</v>
      </c>
      <c r="F82" s="5">
        <v>260</v>
      </c>
      <c r="G82" s="78">
        <v>2.4500000000000002</v>
      </c>
      <c r="H82" s="95" t="s">
        <v>1054</v>
      </c>
      <c r="I82" s="96" t="s">
        <v>1056</v>
      </c>
      <c r="J82" s="96" t="s">
        <v>1057</v>
      </c>
      <c r="K82" s="97"/>
      <c r="L82" s="97"/>
      <c r="M82" s="97"/>
      <c r="N82" s="98"/>
    </row>
    <row r="83" spans="1:14" s="67" customFormat="1" ht="21.95" customHeight="1">
      <c r="A83" s="232"/>
      <c r="B83" s="47"/>
      <c r="C83" s="7" t="s">
        <v>892</v>
      </c>
      <c r="D83" s="31" t="s">
        <v>891</v>
      </c>
      <c r="E83" s="66" t="s">
        <v>343</v>
      </c>
      <c r="F83" s="5">
        <v>260</v>
      </c>
      <c r="G83" s="78">
        <v>2.4500000000000002</v>
      </c>
      <c r="H83" s="95" t="s">
        <v>1054</v>
      </c>
      <c r="I83" s="96" t="s">
        <v>1058</v>
      </c>
      <c r="J83" s="96" t="s">
        <v>1055</v>
      </c>
      <c r="K83" s="96" t="s">
        <v>1059</v>
      </c>
      <c r="L83" s="96" t="s">
        <v>1056</v>
      </c>
      <c r="M83" s="96" t="s">
        <v>1057</v>
      </c>
      <c r="N83" s="98"/>
    </row>
    <row r="84" spans="1:14" s="67" customFormat="1" ht="21.95" customHeight="1">
      <c r="A84" s="232"/>
      <c r="B84" s="47"/>
      <c r="C84" s="7" t="s">
        <v>890</v>
      </c>
      <c r="D84" s="31" t="s">
        <v>887</v>
      </c>
      <c r="E84" s="66" t="s">
        <v>341</v>
      </c>
      <c r="F84" s="5">
        <v>300</v>
      </c>
      <c r="G84" s="78">
        <v>2.5</v>
      </c>
      <c r="H84" s="95" t="s">
        <v>1054</v>
      </c>
      <c r="I84" s="96" t="s">
        <v>1056</v>
      </c>
      <c r="J84" s="96" t="s">
        <v>1057</v>
      </c>
      <c r="K84" s="97"/>
      <c r="L84" s="97"/>
      <c r="M84" s="97"/>
      <c r="N84" s="98"/>
    </row>
    <row r="85" spans="1:14" s="67" customFormat="1" ht="21.95" customHeight="1">
      <c r="A85" s="232"/>
      <c r="B85" s="47"/>
      <c r="C85" s="7" t="s">
        <v>889</v>
      </c>
      <c r="D85" s="31" t="s">
        <v>885</v>
      </c>
      <c r="E85" s="66" t="s">
        <v>341</v>
      </c>
      <c r="F85" s="5">
        <v>300</v>
      </c>
      <c r="G85" s="78">
        <v>2.5</v>
      </c>
      <c r="H85" s="95" t="s">
        <v>1054</v>
      </c>
      <c r="I85" s="96" t="s">
        <v>1063</v>
      </c>
      <c r="J85" s="96" t="s">
        <v>1055</v>
      </c>
      <c r="K85" s="96" t="s">
        <v>1059</v>
      </c>
      <c r="L85" s="96" t="s">
        <v>1056</v>
      </c>
      <c r="M85" s="96" t="s">
        <v>1057</v>
      </c>
      <c r="N85" s="98"/>
    </row>
    <row r="86" spans="1:14" s="67" customFormat="1" ht="21.95" customHeight="1">
      <c r="A86" s="232"/>
      <c r="B86" s="47"/>
      <c r="C86" s="7" t="s">
        <v>888</v>
      </c>
      <c r="D86" s="31" t="s">
        <v>887</v>
      </c>
      <c r="E86" s="66" t="s">
        <v>338</v>
      </c>
      <c r="F86" s="5">
        <v>250</v>
      </c>
      <c r="G86" s="78">
        <v>2.75</v>
      </c>
      <c r="H86" s="95" t="s">
        <v>1054</v>
      </c>
      <c r="I86" s="96" t="s">
        <v>1056</v>
      </c>
      <c r="J86" s="96" t="s">
        <v>1057</v>
      </c>
      <c r="K86" s="97"/>
      <c r="L86" s="97"/>
      <c r="M86" s="97"/>
      <c r="N86" s="98"/>
    </row>
    <row r="87" spans="1:14" s="67" customFormat="1" ht="21.95" customHeight="1" thickBot="1">
      <c r="A87" s="233"/>
      <c r="B87" s="47"/>
      <c r="C87" s="19" t="s">
        <v>886</v>
      </c>
      <c r="D87" s="34" t="s">
        <v>885</v>
      </c>
      <c r="E87" s="64" t="s">
        <v>338</v>
      </c>
      <c r="F87" s="16">
        <v>250</v>
      </c>
      <c r="G87" s="79">
        <v>2.75</v>
      </c>
      <c r="H87" s="99" t="s">
        <v>1054</v>
      </c>
      <c r="I87" s="100" t="s">
        <v>1063</v>
      </c>
      <c r="J87" s="100" t="s">
        <v>1055</v>
      </c>
      <c r="K87" s="100" t="s">
        <v>1059</v>
      </c>
      <c r="L87" s="100" t="s">
        <v>1056</v>
      </c>
      <c r="M87" s="100" t="s">
        <v>1057</v>
      </c>
      <c r="N87" s="101"/>
    </row>
    <row r="88" spans="1:14" s="67" customFormat="1" ht="21.95" customHeight="1">
      <c r="A88" s="234" t="s">
        <v>884</v>
      </c>
      <c r="B88" s="47"/>
      <c r="C88" s="28" t="s">
        <v>883</v>
      </c>
      <c r="D88" s="32" t="s">
        <v>882</v>
      </c>
      <c r="E88" s="28" t="s">
        <v>690</v>
      </c>
      <c r="F88" s="26">
        <v>600</v>
      </c>
      <c r="G88" s="77">
        <v>0.75</v>
      </c>
      <c r="H88" s="91" t="s">
        <v>1054</v>
      </c>
      <c r="I88" s="92" t="s">
        <v>1056</v>
      </c>
      <c r="J88" s="92" t="s">
        <v>1057</v>
      </c>
      <c r="K88" s="93"/>
      <c r="L88" s="93"/>
      <c r="M88" s="93"/>
      <c r="N88" s="94"/>
    </row>
    <row r="89" spans="1:14" s="67" customFormat="1" ht="21.95" customHeight="1">
      <c r="A89" s="235"/>
      <c r="B89" s="47"/>
      <c r="C89" s="7" t="s">
        <v>881</v>
      </c>
      <c r="D89" s="31" t="s">
        <v>880</v>
      </c>
      <c r="E89" s="7" t="s">
        <v>690</v>
      </c>
      <c r="F89" s="5">
        <v>600</v>
      </c>
      <c r="G89" s="83">
        <v>0.75</v>
      </c>
      <c r="H89" s="95" t="s">
        <v>1054</v>
      </c>
      <c r="I89" s="96" t="s">
        <v>1058</v>
      </c>
      <c r="J89" s="96" t="s">
        <v>1055</v>
      </c>
      <c r="K89" s="96" t="s">
        <v>1059</v>
      </c>
      <c r="L89" s="96" t="s">
        <v>1056</v>
      </c>
      <c r="M89" s="96" t="s">
        <v>1057</v>
      </c>
      <c r="N89" s="98"/>
    </row>
    <row r="90" spans="1:14" s="67" customFormat="1" ht="21.95" customHeight="1">
      <c r="A90" s="235"/>
      <c r="B90" s="47"/>
      <c r="C90" s="7" t="s">
        <v>879</v>
      </c>
      <c r="D90" s="31" t="s">
        <v>878</v>
      </c>
      <c r="E90" s="7" t="s">
        <v>690</v>
      </c>
      <c r="F90" s="5">
        <v>600</v>
      </c>
      <c r="G90" s="83">
        <v>0.75</v>
      </c>
      <c r="H90" s="95" t="s">
        <v>1054</v>
      </c>
      <c r="I90" s="96" t="s">
        <v>1058</v>
      </c>
      <c r="J90" s="96" t="s">
        <v>1055</v>
      </c>
      <c r="K90" s="96" t="s">
        <v>1059</v>
      </c>
      <c r="L90" s="96" t="s">
        <v>1056</v>
      </c>
      <c r="M90" s="96" t="s">
        <v>1057</v>
      </c>
      <c r="N90" s="98"/>
    </row>
    <row r="91" spans="1:14" s="67" customFormat="1" ht="21.95" customHeight="1">
      <c r="A91" s="235"/>
      <c r="B91" s="47"/>
      <c r="C91" s="7" t="s">
        <v>877</v>
      </c>
      <c r="D91" s="31" t="s">
        <v>876</v>
      </c>
      <c r="E91" s="7" t="s">
        <v>690</v>
      </c>
      <c r="F91" s="5">
        <v>600</v>
      </c>
      <c r="G91" s="83">
        <v>0.85</v>
      </c>
      <c r="H91" s="95" t="s">
        <v>1054</v>
      </c>
      <c r="I91" s="96" t="s">
        <v>1058</v>
      </c>
      <c r="J91" s="96" t="s">
        <v>1055</v>
      </c>
      <c r="K91" s="96" t="s">
        <v>1059</v>
      </c>
      <c r="L91" s="96" t="s">
        <v>1056</v>
      </c>
      <c r="M91" s="96" t="s">
        <v>1057</v>
      </c>
      <c r="N91" s="98"/>
    </row>
    <row r="92" spans="1:14" s="67" customFormat="1" ht="21.95" customHeight="1">
      <c r="A92" s="235"/>
      <c r="B92" s="47"/>
      <c r="C92" s="7" t="s">
        <v>875</v>
      </c>
      <c r="D92" s="31" t="s">
        <v>874</v>
      </c>
      <c r="E92" s="24" t="s">
        <v>719</v>
      </c>
      <c r="F92" s="5">
        <v>380</v>
      </c>
      <c r="G92" s="83">
        <v>2.35</v>
      </c>
      <c r="H92" s="95" t="s">
        <v>1054</v>
      </c>
      <c r="I92" s="96" t="s">
        <v>1056</v>
      </c>
      <c r="J92" s="96" t="s">
        <v>1057</v>
      </c>
      <c r="K92" s="97"/>
      <c r="L92" s="97"/>
      <c r="M92" s="97"/>
      <c r="N92" s="98"/>
    </row>
    <row r="93" spans="1:14" s="67" customFormat="1" ht="21.95" customHeight="1">
      <c r="A93" s="235"/>
      <c r="B93" s="47"/>
      <c r="C93" s="7" t="s">
        <v>873</v>
      </c>
      <c r="D93" s="31" t="s">
        <v>872</v>
      </c>
      <c r="E93" s="24" t="s">
        <v>719</v>
      </c>
      <c r="F93" s="5">
        <v>380</v>
      </c>
      <c r="G93" s="83">
        <v>2.35</v>
      </c>
      <c r="H93" s="95" t="s">
        <v>1054</v>
      </c>
      <c r="I93" s="96" t="s">
        <v>1058</v>
      </c>
      <c r="J93" s="96" t="s">
        <v>1055</v>
      </c>
      <c r="K93" s="96" t="s">
        <v>1059</v>
      </c>
      <c r="L93" s="96" t="s">
        <v>1056</v>
      </c>
      <c r="M93" s="96" t="s">
        <v>1057</v>
      </c>
      <c r="N93" s="98"/>
    </row>
    <row r="94" spans="1:14" s="67" customFormat="1" ht="21.95" customHeight="1">
      <c r="A94" s="235"/>
      <c r="B94" s="47"/>
      <c r="C94" s="7" t="s">
        <v>871</v>
      </c>
      <c r="D94" s="31" t="s">
        <v>868</v>
      </c>
      <c r="E94" s="66" t="s">
        <v>346</v>
      </c>
      <c r="F94" s="5">
        <v>300</v>
      </c>
      <c r="G94" s="83">
        <v>2.35</v>
      </c>
      <c r="H94" s="95" t="s">
        <v>1054</v>
      </c>
      <c r="I94" s="96" t="s">
        <v>1056</v>
      </c>
      <c r="J94" s="96" t="s">
        <v>1057</v>
      </c>
      <c r="K94" s="97"/>
      <c r="L94" s="97"/>
      <c r="M94" s="97"/>
      <c r="N94" s="98"/>
    </row>
    <row r="95" spans="1:14" s="67" customFormat="1" ht="21.95" customHeight="1">
      <c r="A95" s="235"/>
      <c r="B95" s="47"/>
      <c r="C95" s="7" t="s">
        <v>870</v>
      </c>
      <c r="D95" s="31" t="s">
        <v>866</v>
      </c>
      <c r="E95" s="66" t="s">
        <v>346</v>
      </c>
      <c r="F95" s="5">
        <v>300</v>
      </c>
      <c r="G95" s="83">
        <v>2.35</v>
      </c>
      <c r="H95" s="95" t="s">
        <v>1054</v>
      </c>
      <c r="I95" s="96" t="s">
        <v>1058</v>
      </c>
      <c r="J95" s="96" t="s">
        <v>1055</v>
      </c>
      <c r="K95" s="96" t="s">
        <v>1059</v>
      </c>
      <c r="L95" s="96" t="s">
        <v>1056</v>
      </c>
      <c r="M95" s="96" t="s">
        <v>1057</v>
      </c>
      <c r="N95" s="98"/>
    </row>
    <row r="96" spans="1:14" s="67" customFormat="1" ht="21.95" customHeight="1">
      <c r="A96" s="235"/>
      <c r="B96" s="47"/>
      <c r="C96" s="7" t="s">
        <v>869</v>
      </c>
      <c r="D96" s="31" t="s">
        <v>868</v>
      </c>
      <c r="E96" s="66" t="s">
        <v>712</v>
      </c>
      <c r="F96" s="5">
        <v>240</v>
      </c>
      <c r="G96" s="83">
        <v>2.5499999999999998</v>
      </c>
      <c r="H96" s="95" t="s">
        <v>1054</v>
      </c>
      <c r="I96" s="96" t="s">
        <v>1056</v>
      </c>
      <c r="J96" s="96" t="s">
        <v>1057</v>
      </c>
      <c r="K96" s="97"/>
      <c r="L96" s="97"/>
      <c r="M96" s="97"/>
      <c r="N96" s="98"/>
    </row>
    <row r="97" spans="1:14" s="67" customFormat="1" ht="21.95" customHeight="1">
      <c r="A97" s="235"/>
      <c r="B97" s="47"/>
      <c r="C97" s="7" t="s">
        <v>867</v>
      </c>
      <c r="D97" s="31" t="s">
        <v>866</v>
      </c>
      <c r="E97" s="66" t="s">
        <v>712</v>
      </c>
      <c r="F97" s="5">
        <v>240</v>
      </c>
      <c r="G97" s="83">
        <v>2.5499999999999998</v>
      </c>
      <c r="H97" s="95" t="s">
        <v>1054</v>
      </c>
      <c r="I97" s="96" t="s">
        <v>1058</v>
      </c>
      <c r="J97" s="96" t="s">
        <v>1055</v>
      </c>
      <c r="K97" s="96" t="s">
        <v>1059</v>
      </c>
      <c r="L97" s="96" t="s">
        <v>1056</v>
      </c>
      <c r="M97" s="96" t="s">
        <v>1057</v>
      </c>
      <c r="N97" s="98"/>
    </row>
    <row r="98" spans="1:14" s="67" customFormat="1" ht="21.95" customHeight="1">
      <c r="A98" s="235"/>
      <c r="B98" s="47"/>
      <c r="C98" s="7" t="s">
        <v>865</v>
      </c>
      <c r="D98" s="31" t="s">
        <v>862</v>
      </c>
      <c r="E98" s="66" t="s">
        <v>346</v>
      </c>
      <c r="F98" s="5">
        <v>390</v>
      </c>
      <c r="G98" s="83">
        <v>2.35</v>
      </c>
      <c r="H98" s="95" t="s">
        <v>1054</v>
      </c>
      <c r="I98" s="96" t="s">
        <v>1056</v>
      </c>
      <c r="J98" s="96" t="s">
        <v>1057</v>
      </c>
      <c r="K98" s="97"/>
      <c r="L98" s="97"/>
      <c r="M98" s="97"/>
      <c r="N98" s="98"/>
    </row>
    <row r="99" spans="1:14" s="67" customFormat="1" ht="21.95" customHeight="1">
      <c r="A99" s="235"/>
      <c r="B99" s="47"/>
      <c r="C99" s="7" t="s">
        <v>864</v>
      </c>
      <c r="D99" s="31" t="s">
        <v>860</v>
      </c>
      <c r="E99" s="66" t="s">
        <v>346</v>
      </c>
      <c r="F99" s="5">
        <v>390</v>
      </c>
      <c r="G99" s="83">
        <v>2.35</v>
      </c>
      <c r="H99" s="95" t="s">
        <v>1054</v>
      </c>
      <c r="I99" s="96" t="s">
        <v>1058</v>
      </c>
      <c r="J99" s="96" t="s">
        <v>1055</v>
      </c>
      <c r="K99" s="96" t="s">
        <v>1059</v>
      </c>
      <c r="L99" s="96" t="s">
        <v>1056</v>
      </c>
      <c r="M99" s="96" t="s">
        <v>1057</v>
      </c>
      <c r="N99" s="98"/>
    </row>
    <row r="100" spans="1:14" s="67" customFormat="1" ht="21.95" customHeight="1">
      <c r="A100" s="235"/>
      <c r="B100" s="47"/>
      <c r="C100" s="7" t="s">
        <v>863</v>
      </c>
      <c r="D100" s="31" t="s">
        <v>862</v>
      </c>
      <c r="E100" s="66" t="s">
        <v>343</v>
      </c>
      <c r="F100" s="5">
        <v>260</v>
      </c>
      <c r="G100" s="83">
        <v>2.5499999999999998</v>
      </c>
      <c r="H100" s="95" t="s">
        <v>1054</v>
      </c>
      <c r="I100" s="96" t="s">
        <v>1056</v>
      </c>
      <c r="J100" s="96" t="s">
        <v>1057</v>
      </c>
      <c r="K100" s="97"/>
      <c r="L100" s="97"/>
      <c r="M100" s="97"/>
      <c r="N100" s="98"/>
    </row>
    <row r="101" spans="1:14" s="67" customFormat="1" ht="21.95" customHeight="1">
      <c r="A101" s="235"/>
      <c r="B101" s="47"/>
      <c r="C101" s="7" t="s">
        <v>861</v>
      </c>
      <c r="D101" s="31" t="s">
        <v>860</v>
      </c>
      <c r="E101" s="66" t="s">
        <v>343</v>
      </c>
      <c r="F101" s="5">
        <v>260</v>
      </c>
      <c r="G101" s="83">
        <v>2.5499999999999998</v>
      </c>
      <c r="H101" s="95" t="s">
        <v>1054</v>
      </c>
      <c r="I101" s="96" t="s">
        <v>1058</v>
      </c>
      <c r="J101" s="96" t="s">
        <v>1055</v>
      </c>
      <c r="K101" s="96" t="s">
        <v>1059</v>
      </c>
      <c r="L101" s="96" t="s">
        <v>1056</v>
      </c>
      <c r="M101" s="96" t="s">
        <v>1057</v>
      </c>
      <c r="N101" s="98"/>
    </row>
    <row r="102" spans="1:14" s="67" customFormat="1" ht="21.95" customHeight="1">
      <c r="A102" s="235"/>
      <c r="B102" s="47"/>
      <c r="C102" s="7" t="s">
        <v>859</v>
      </c>
      <c r="D102" s="31" t="s">
        <v>856</v>
      </c>
      <c r="E102" s="66" t="s">
        <v>341</v>
      </c>
      <c r="F102" s="5">
        <v>300</v>
      </c>
      <c r="G102" s="78">
        <v>2.6</v>
      </c>
      <c r="H102" s="95" t="s">
        <v>1054</v>
      </c>
      <c r="I102" s="96" t="s">
        <v>1056</v>
      </c>
      <c r="J102" s="96" t="s">
        <v>1057</v>
      </c>
      <c r="K102" s="97"/>
      <c r="L102" s="97"/>
      <c r="M102" s="97"/>
      <c r="N102" s="98"/>
    </row>
    <row r="103" spans="1:14" s="67" customFormat="1" ht="21.95" customHeight="1">
      <c r="A103" s="235"/>
      <c r="B103" s="47"/>
      <c r="C103" s="7" t="s">
        <v>858</v>
      </c>
      <c r="D103" s="31" t="s">
        <v>854</v>
      </c>
      <c r="E103" s="66" t="s">
        <v>341</v>
      </c>
      <c r="F103" s="5">
        <v>300</v>
      </c>
      <c r="G103" s="86">
        <v>2.6</v>
      </c>
      <c r="H103" s="95" t="s">
        <v>1054</v>
      </c>
      <c r="I103" s="96" t="s">
        <v>1063</v>
      </c>
      <c r="J103" s="96" t="s">
        <v>1055</v>
      </c>
      <c r="K103" s="96" t="s">
        <v>1059</v>
      </c>
      <c r="L103" s="96" t="s">
        <v>1056</v>
      </c>
      <c r="M103" s="96" t="s">
        <v>1057</v>
      </c>
      <c r="N103" s="98"/>
    </row>
    <row r="104" spans="1:14" s="67" customFormat="1" ht="21.95" customHeight="1">
      <c r="A104" s="235"/>
      <c r="B104" s="47"/>
      <c r="C104" s="7" t="s">
        <v>857</v>
      </c>
      <c r="D104" s="31" t="s">
        <v>856</v>
      </c>
      <c r="E104" s="66" t="s">
        <v>338</v>
      </c>
      <c r="F104" s="5">
        <v>250</v>
      </c>
      <c r="G104" s="86">
        <v>2.85</v>
      </c>
      <c r="H104" s="95" t="s">
        <v>1054</v>
      </c>
      <c r="I104" s="96" t="s">
        <v>1056</v>
      </c>
      <c r="J104" s="96" t="s">
        <v>1057</v>
      </c>
      <c r="K104" s="97"/>
      <c r="L104" s="97"/>
      <c r="M104" s="97"/>
      <c r="N104" s="98"/>
    </row>
    <row r="105" spans="1:14" s="67" customFormat="1" ht="21.95" customHeight="1" thickBot="1">
      <c r="A105" s="240"/>
      <c r="B105" s="47"/>
      <c r="C105" s="19" t="s">
        <v>855</v>
      </c>
      <c r="D105" s="34" t="s">
        <v>854</v>
      </c>
      <c r="E105" s="64" t="s">
        <v>338</v>
      </c>
      <c r="F105" s="16">
        <v>250</v>
      </c>
      <c r="G105" s="79">
        <v>2.85</v>
      </c>
      <c r="H105" s="99" t="s">
        <v>1054</v>
      </c>
      <c r="I105" s="100" t="s">
        <v>1063</v>
      </c>
      <c r="J105" s="100" t="s">
        <v>1055</v>
      </c>
      <c r="K105" s="100" t="s">
        <v>1059</v>
      </c>
      <c r="L105" s="100" t="s">
        <v>1056</v>
      </c>
      <c r="M105" s="100" t="s">
        <v>1057</v>
      </c>
      <c r="N105" s="101"/>
    </row>
    <row r="106" spans="1:14" s="67" customFormat="1" ht="21.95" customHeight="1">
      <c r="A106" s="234" t="s">
        <v>853</v>
      </c>
      <c r="B106" s="47"/>
      <c r="C106" s="28" t="s">
        <v>852</v>
      </c>
      <c r="D106" s="32" t="s">
        <v>851</v>
      </c>
      <c r="E106" s="28" t="s">
        <v>690</v>
      </c>
      <c r="F106" s="26">
        <v>600</v>
      </c>
      <c r="G106" s="77">
        <v>0.85</v>
      </c>
      <c r="H106" s="91" t="s">
        <v>1054</v>
      </c>
      <c r="I106" s="92" t="s">
        <v>1056</v>
      </c>
      <c r="J106" s="92" t="s">
        <v>1057</v>
      </c>
      <c r="K106" s="93"/>
      <c r="L106" s="93"/>
      <c r="M106" s="93"/>
      <c r="N106" s="94"/>
    </row>
    <row r="107" spans="1:14" s="67" customFormat="1" ht="21.95" customHeight="1">
      <c r="A107" s="235"/>
      <c r="B107" s="47"/>
      <c r="C107" s="7" t="s">
        <v>850</v>
      </c>
      <c r="D107" s="31" t="s">
        <v>849</v>
      </c>
      <c r="E107" s="7" t="s">
        <v>690</v>
      </c>
      <c r="F107" s="5">
        <v>600</v>
      </c>
      <c r="G107" s="78">
        <v>0.85</v>
      </c>
      <c r="H107" s="95" t="s">
        <v>1054</v>
      </c>
      <c r="I107" s="96" t="s">
        <v>1058</v>
      </c>
      <c r="J107" s="96" t="s">
        <v>1055</v>
      </c>
      <c r="K107" s="96" t="s">
        <v>1059</v>
      </c>
      <c r="L107" s="96" t="s">
        <v>1056</v>
      </c>
      <c r="M107" s="96" t="s">
        <v>1057</v>
      </c>
      <c r="N107" s="98"/>
    </row>
    <row r="108" spans="1:14" ht="21.95" customHeight="1">
      <c r="A108" s="235"/>
      <c r="B108" s="47"/>
      <c r="C108" s="7" t="s">
        <v>848</v>
      </c>
      <c r="D108" s="31" t="s">
        <v>847</v>
      </c>
      <c r="E108" s="7" t="s">
        <v>690</v>
      </c>
      <c r="F108" s="5">
        <v>600</v>
      </c>
      <c r="G108" s="78">
        <v>0.85</v>
      </c>
      <c r="H108" s="95" t="s">
        <v>1054</v>
      </c>
      <c r="I108" s="96" t="s">
        <v>1058</v>
      </c>
      <c r="J108" s="96" t="s">
        <v>1055</v>
      </c>
      <c r="K108" s="96" t="s">
        <v>1059</v>
      </c>
      <c r="L108" s="96" t="s">
        <v>1056</v>
      </c>
      <c r="M108" s="96" t="s">
        <v>1057</v>
      </c>
      <c r="N108" s="98"/>
    </row>
    <row r="109" spans="1:14" ht="21.95" customHeight="1">
      <c r="A109" s="235"/>
      <c r="B109" s="47"/>
      <c r="C109" s="7" t="s">
        <v>846</v>
      </c>
      <c r="D109" s="31" t="s">
        <v>845</v>
      </c>
      <c r="E109" s="7" t="s">
        <v>690</v>
      </c>
      <c r="F109" s="5">
        <v>600</v>
      </c>
      <c r="G109" s="78">
        <v>0.95</v>
      </c>
      <c r="H109" s="95" t="s">
        <v>1054</v>
      </c>
      <c r="I109" s="96" t="s">
        <v>1058</v>
      </c>
      <c r="J109" s="96" t="s">
        <v>1055</v>
      </c>
      <c r="K109" s="96" t="s">
        <v>1059</v>
      </c>
      <c r="L109" s="96" t="s">
        <v>1056</v>
      </c>
      <c r="M109" s="96" t="s">
        <v>1057</v>
      </c>
      <c r="N109" s="98"/>
    </row>
    <row r="110" spans="1:14" ht="21.95" customHeight="1">
      <c r="A110" s="235"/>
      <c r="B110" s="47"/>
      <c r="C110" s="7" t="s">
        <v>844</v>
      </c>
      <c r="D110" s="31" t="s">
        <v>843</v>
      </c>
      <c r="E110" s="24" t="s">
        <v>719</v>
      </c>
      <c r="F110" s="5">
        <v>380</v>
      </c>
      <c r="G110" s="86">
        <v>2.4500000000000002</v>
      </c>
      <c r="H110" s="95" t="s">
        <v>1054</v>
      </c>
      <c r="I110" s="96" t="s">
        <v>1056</v>
      </c>
      <c r="J110" s="96" t="s">
        <v>1057</v>
      </c>
      <c r="K110" s="97"/>
      <c r="L110" s="97"/>
      <c r="M110" s="97"/>
      <c r="N110" s="98"/>
    </row>
    <row r="111" spans="1:14" ht="21.95" customHeight="1">
      <c r="A111" s="235"/>
      <c r="B111" s="47"/>
      <c r="C111" s="7" t="s">
        <v>842</v>
      </c>
      <c r="D111" s="31" t="s">
        <v>841</v>
      </c>
      <c r="E111" s="24" t="s">
        <v>719</v>
      </c>
      <c r="F111" s="5">
        <v>380</v>
      </c>
      <c r="G111" s="86">
        <v>2.4500000000000002</v>
      </c>
      <c r="H111" s="95" t="s">
        <v>1054</v>
      </c>
      <c r="I111" s="96" t="s">
        <v>1058</v>
      </c>
      <c r="J111" s="96" t="s">
        <v>1055</v>
      </c>
      <c r="K111" s="96" t="s">
        <v>1059</v>
      </c>
      <c r="L111" s="96" t="s">
        <v>1056</v>
      </c>
      <c r="M111" s="96" t="s">
        <v>1057</v>
      </c>
      <c r="N111" s="98"/>
    </row>
    <row r="112" spans="1:14" ht="21.95" customHeight="1">
      <c r="A112" s="235"/>
      <c r="B112" s="47"/>
      <c r="C112" s="7" t="s">
        <v>840</v>
      </c>
      <c r="D112" s="31" t="s">
        <v>837</v>
      </c>
      <c r="E112" s="66" t="s">
        <v>346</v>
      </c>
      <c r="F112" s="5">
        <v>300</v>
      </c>
      <c r="G112" s="86">
        <v>2.4500000000000002</v>
      </c>
      <c r="H112" s="95" t="s">
        <v>1054</v>
      </c>
      <c r="I112" s="96" t="s">
        <v>1056</v>
      </c>
      <c r="J112" s="96" t="s">
        <v>1057</v>
      </c>
      <c r="K112" s="97"/>
      <c r="L112" s="97"/>
      <c r="M112" s="97"/>
      <c r="N112" s="98"/>
    </row>
    <row r="113" spans="1:14" ht="21.95" customHeight="1">
      <c r="A113" s="235"/>
      <c r="B113" s="47"/>
      <c r="C113" s="7" t="s">
        <v>839</v>
      </c>
      <c r="D113" s="31" t="s">
        <v>835</v>
      </c>
      <c r="E113" s="66" t="s">
        <v>346</v>
      </c>
      <c r="F113" s="5">
        <v>300</v>
      </c>
      <c r="G113" s="78">
        <v>2.4500000000000002</v>
      </c>
      <c r="H113" s="95" t="s">
        <v>1054</v>
      </c>
      <c r="I113" s="96" t="s">
        <v>1058</v>
      </c>
      <c r="J113" s="96" t="s">
        <v>1055</v>
      </c>
      <c r="K113" s="96" t="s">
        <v>1059</v>
      </c>
      <c r="L113" s="96" t="s">
        <v>1056</v>
      </c>
      <c r="M113" s="96" t="s">
        <v>1057</v>
      </c>
      <c r="N113" s="98"/>
    </row>
    <row r="114" spans="1:14" ht="21.95" customHeight="1">
      <c r="A114" s="235"/>
      <c r="B114" s="47"/>
      <c r="C114" s="7" t="s">
        <v>838</v>
      </c>
      <c r="D114" s="31" t="s">
        <v>837</v>
      </c>
      <c r="E114" s="66" t="s">
        <v>712</v>
      </c>
      <c r="F114" s="5">
        <v>240</v>
      </c>
      <c r="G114" s="83">
        <v>2.7</v>
      </c>
      <c r="H114" s="95" t="s">
        <v>1054</v>
      </c>
      <c r="I114" s="96" t="s">
        <v>1056</v>
      </c>
      <c r="J114" s="96" t="s">
        <v>1057</v>
      </c>
      <c r="K114" s="97"/>
      <c r="L114" s="97"/>
      <c r="M114" s="97"/>
      <c r="N114" s="98"/>
    </row>
    <row r="115" spans="1:14" ht="21.95" customHeight="1">
      <c r="A115" s="235"/>
      <c r="B115" s="47"/>
      <c r="C115" s="7" t="s">
        <v>836</v>
      </c>
      <c r="D115" s="31" t="s">
        <v>835</v>
      </c>
      <c r="E115" s="66" t="s">
        <v>712</v>
      </c>
      <c r="F115" s="5">
        <v>240</v>
      </c>
      <c r="G115" s="78">
        <v>2.7</v>
      </c>
      <c r="H115" s="95" t="s">
        <v>1054</v>
      </c>
      <c r="I115" s="96" t="s">
        <v>1058</v>
      </c>
      <c r="J115" s="96" t="s">
        <v>1055</v>
      </c>
      <c r="K115" s="96" t="s">
        <v>1059</v>
      </c>
      <c r="L115" s="96" t="s">
        <v>1056</v>
      </c>
      <c r="M115" s="96" t="s">
        <v>1057</v>
      </c>
      <c r="N115" s="98"/>
    </row>
    <row r="116" spans="1:14" ht="21.95" customHeight="1">
      <c r="A116" s="235"/>
      <c r="B116" s="47"/>
      <c r="C116" s="7" t="s">
        <v>834</v>
      </c>
      <c r="D116" s="31" t="s">
        <v>831</v>
      </c>
      <c r="E116" s="66" t="s">
        <v>346</v>
      </c>
      <c r="F116" s="5">
        <v>390</v>
      </c>
      <c r="G116" s="86">
        <v>2.4500000000000002</v>
      </c>
      <c r="H116" s="95" t="s">
        <v>1054</v>
      </c>
      <c r="I116" s="96" t="s">
        <v>1056</v>
      </c>
      <c r="J116" s="96" t="s">
        <v>1057</v>
      </c>
      <c r="K116" s="97"/>
      <c r="L116" s="97"/>
      <c r="M116" s="97"/>
      <c r="N116" s="98"/>
    </row>
    <row r="117" spans="1:14" ht="21.95" customHeight="1">
      <c r="A117" s="235"/>
      <c r="B117" s="47"/>
      <c r="C117" s="7" t="s">
        <v>833</v>
      </c>
      <c r="D117" s="31" t="s">
        <v>829</v>
      </c>
      <c r="E117" s="66" t="s">
        <v>346</v>
      </c>
      <c r="F117" s="5">
        <v>390</v>
      </c>
      <c r="G117" s="78">
        <v>2.4500000000000002</v>
      </c>
      <c r="H117" s="95" t="s">
        <v>1054</v>
      </c>
      <c r="I117" s="96" t="s">
        <v>1058</v>
      </c>
      <c r="J117" s="96" t="s">
        <v>1055</v>
      </c>
      <c r="K117" s="96" t="s">
        <v>1059</v>
      </c>
      <c r="L117" s="96" t="s">
        <v>1056</v>
      </c>
      <c r="M117" s="96" t="s">
        <v>1057</v>
      </c>
      <c r="N117" s="98"/>
    </row>
    <row r="118" spans="1:14" ht="21.95" customHeight="1">
      <c r="A118" s="235"/>
      <c r="B118" s="47"/>
      <c r="C118" s="7" t="s">
        <v>832</v>
      </c>
      <c r="D118" s="31" t="s">
        <v>831</v>
      </c>
      <c r="E118" s="66" t="s">
        <v>343</v>
      </c>
      <c r="F118" s="5">
        <v>260</v>
      </c>
      <c r="G118" s="83">
        <v>2.7</v>
      </c>
      <c r="H118" s="95" t="s">
        <v>1054</v>
      </c>
      <c r="I118" s="96" t="s">
        <v>1056</v>
      </c>
      <c r="J118" s="96" t="s">
        <v>1057</v>
      </c>
      <c r="K118" s="97"/>
      <c r="L118" s="97"/>
      <c r="M118" s="97"/>
      <c r="N118" s="98"/>
    </row>
    <row r="119" spans="1:14" ht="21.95" customHeight="1">
      <c r="A119" s="235"/>
      <c r="B119" s="47"/>
      <c r="C119" s="7" t="s">
        <v>830</v>
      </c>
      <c r="D119" s="31" t="s">
        <v>829</v>
      </c>
      <c r="E119" s="66" t="s">
        <v>343</v>
      </c>
      <c r="F119" s="5">
        <v>260</v>
      </c>
      <c r="G119" s="78">
        <v>2.7</v>
      </c>
      <c r="H119" s="95" t="s">
        <v>1054</v>
      </c>
      <c r="I119" s="96" t="s">
        <v>1058</v>
      </c>
      <c r="J119" s="96" t="s">
        <v>1055</v>
      </c>
      <c r="K119" s="96" t="s">
        <v>1059</v>
      </c>
      <c r="L119" s="96" t="s">
        <v>1056</v>
      </c>
      <c r="M119" s="96" t="s">
        <v>1057</v>
      </c>
      <c r="N119" s="98"/>
    </row>
    <row r="120" spans="1:14" ht="21.95" customHeight="1">
      <c r="A120" s="235"/>
      <c r="B120" s="47"/>
      <c r="C120" s="7" t="s">
        <v>828</v>
      </c>
      <c r="D120" s="31" t="s">
        <v>825</v>
      </c>
      <c r="E120" s="66" t="s">
        <v>341</v>
      </c>
      <c r="F120" s="5">
        <v>300</v>
      </c>
      <c r="G120" s="78">
        <v>2.75</v>
      </c>
      <c r="H120" s="95" t="s">
        <v>1054</v>
      </c>
      <c r="I120" s="96" t="s">
        <v>1056</v>
      </c>
      <c r="J120" s="96" t="s">
        <v>1057</v>
      </c>
      <c r="K120" s="97"/>
      <c r="L120" s="97"/>
      <c r="M120" s="97"/>
      <c r="N120" s="98"/>
    </row>
    <row r="121" spans="1:14" ht="21.95" customHeight="1">
      <c r="A121" s="235"/>
      <c r="B121" s="47"/>
      <c r="C121" s="7" t="s">
        <v>827</v>
      </c>
      <c r="D121" s="31" t="s">
        <v>823</v>
      </c>
      <c r="E121" s="66" t="s">
        <v>341</v>
      </c>
      <c r="F121" s="5">
        <v>300</v>
      </c>
      <c r="G121" s="86">
        <v>2.75</v>
      </c>
      <c r="H121" s="95" t="s">
        <v>1054</v>
      </c>
      <c r="I121" s="96" t="s">
        <v>1063</v>
      </c>
      <c r="J121" s="96" t="s">
        <v>1055</v>
      </c>
      <c r="K121" s="96" t="s">
        <v>1059</v>
      </c>
      <c r="L121" s="96" t="s">
        <v>1056</v>
      </c>
      <c r="M121" s="96" t="s">
        <v>1057</v>
      </c>
      <c r="N121" s="98"/>
    </row>
    <row r="122" spans="1:14" ht="21.95" customHeight="1">
      <c r="A122" s="235"/>
      <c r="B122" s="47"/>
      <c r="C122" s="7" t="s">
        <v>826</v>
      </c>
      <c r="D122" s="31" t="s">
        <v>825</v>
      </c>
      <c r="E122" s="66" t="s">
        <v>338</v>
      </c>
      <c r="F122" s="5">
        <v>250</v>
      </c>
      <c r="G122" s="86">
        <v>2.95</v>
      </c>
      <c r="H122" s="95" t="s">
        <v>1054</v>
      </c>
      <c r="I122" s="96" t="s">
        <v>1056</v>
      </c>
      <c r="J122" s="96" t="s">
        <v>1057</v>
      </c>
      <c r="K122" s="97"/>
      <c r="L122" s="97"/>
      <c r="M122" s="97"/>
      <c r="N122" s="98"/>
    </row>
    <row r="123" spans="1:14" ht="21.95" customHeight="1" thickBot="1">
      <c r="A123" s="240"/>
      <c r="B123" s="47"/>
      <c r="C123" s="19" t="s">
        <v>824</v>
      </c>
      <c r="D123" s="34" t="s">
        <v>823</v>
      </c>
      <c r="E123" s="64" t="s">
        <v>338</v>
      </c>
      <c r="F123" s="16">
        <v>250</v>
      </c>
      <c r="G123" s="86">
        <v>2.95</v>
      </c>
      <c r="H123" s="99" t="s">
        <v>1054</v>
      </c>
      <c r="I123" s="100" t="s">
        <v>1063</v>
      </c>
      <c r="J123" s="100" t="s">
        <v>1055</v>
      </c>
      <c r="K123" s="100" t="s">
        <v>1059</v>
      </c>
      <c r="L123" s="100" t="s">
        <v>1056</v>
      </c>
      <c r="M123" s="100" t="s">
        <v>1057</v>
      </c>
      <c r="N123" s="101"/>
    </row>
    <row r="124" spans="1:14" ht="21.95" customHeight="1">
      <c r="A124" s="231" t="s">
        <v>822</v>
      </c>
      <c r="B124" s="47"/>
      <c r="C124" s="28" t="s">
        <v>821</v>
      </c>
      <c r="D124" s="28" t="s">
        <v>820</v>
      </c>
      <c r="E124" s="28" t="s">
        <v>719</v>
      </c>
      <c r="F124" s="26">
        <v>400</v>
      </c>
      <c r="G124" s="77">
        <v>1.1000000000000001</v>
      </c>
      <c r="H124" s="91" t="s">
        <v>1054</v>
      </c>
      <c r="I124" s="92" t="s">
        <v>1056</v>
      </c>
      <c r="J124" s="92" t="s">
        <v>1057</v>
      </c>
      <c r="K124" s="93"/>
      <c r="L124" s="93"/>
      <c r="M124" s="93"/>
      <c r="N124" s="94"/>
    </row>
    <row r="125" spans="1:14" ht="21.95" customHeight="1">
      <c r="A125" s="232"/>
      <c r="B125" s="47"/>
      <c r="C125" s="7" t="s">
        <v>819</v>
      </c>
      <c r="D125" s="7" t="s">
        <v>818</v>
      </c>
      <c r="E125" s="7" t="s">
        <v>719</v>
      </c>
      <c r="F125" s="5">
        <v>400</v>
      </c>
      <c r="G125" s="78">
        <v>1.1000000000000001</v>
      </c>
      <c r="H125" s="95" t="s">
        <v>1054</v>
      </c>
      <c r="I125" s="96" t="s">
        <v>1058</v>
      </c>
      <c r="J125" s="96" t="s">
        <v>1055</v>
      </c>
      <c r="K125" s="96" t="s">
        <v>1059</v>
      </c>
      <c r="L125" s="96" t="s">
        <v>1056</v>
      </c>
      <c r="M125" s="96" t="s">
        <v>1057</v>
      </c>
      <c r="N125" s="98"/>
    </row>
    <row r="126" spans="1:14" ht="21.95" customHeight="1">
      <c r="A126" s="232"/>
      <c r="B126" s="47"/>
      <c r="C126" s="7" t="s">
        <v>817</v>
      </c>
      <c r="D126" s="7" t="s">
        <v>816</v>
      </c>
      <c r="E126" s="7" t="s">
        <v>719</v>
      </c>
      <c r="F126" s="5">
        <v>400</v>
      </c>
      <c r="G126" s="78">
        <v>1.1000000000000001</v>
      </c>
      <c r="H126" s="95" t="s">
        <v>1054</v>
      </c>
      <c r="I126" s="96" t="s">
        <v>1058</v>
      </c>
      <c r="J126" s="96" t="s">
        <v>1055</v>
      </c>
      <c r="K126" s="96" t="s">
        <v>1059</v>
      </c>
      <c r="L126" s="96" t="s">
        <v>1056</v>
      </c>
      <c r="M126" s="96" t="s">
        <v>1057</v>
      </c>
      <c r="N126" s="98"/>
    </row>
    <row r="127" spans="1:14" ht="21.95" customHeight="1">
      <c r="A127" s="232"/>
      <c r="B127" s="47"/>
      <c r="C127" s="7" t="s">
        <v>815</v>
      </c>
      <c r="D127" s="7" t="s">
        <v>814</v>
      </c>
      <c r="E127" s="7" t="s">
        <v>719</v>
      </c>
      <c r="F127" s="5">
        <v>400</v>
      </c>
      <c r="G127" s="78">
        <v>1.2</v>
      </c>
      <c r="H127" s="95" t="s">
        <v>1054</v>
      </c>
      <c r="I127" s="96" t="s">
        <v>1058</v>
      </c>
      <c r="J127" s="96" t="s">
        <v>1055</v>
      </c>
      <c r="K127" s="96" t="s">
        <v>1059</v>
      </c>
      <c r="L127" s="96" t="s">
        <v>1056</v>
      </c>
      <c r="M127" s="96" t="s">
        <v>1057</v>
      </c>
      <c r="N127" s="98"/>
    </row>
    <row r="128" spans="1:14" ht="21.95" customHeight="1">
      <c r="A128" s="232"/>
      <c r="B128" s="47"/>
      <c r="C128" s="7" t="s">
        <v>813</v>
      </c>
      <c r="D128" s="7" t="s">
        <v>812</v>
      </c>
      <c r="E128" s="7" t="s">
        <v>719</v>
      </c>
      <c r="F128" s="5">
        <v>380</v>
      </c>
      <c r="G128" s="78">
        <v>2.35</v>
      </c>
      <c r="H128" s="95" t="s">
        <v>1054</v>
      </c>
      <c r="I128" s="96" t="s">
        <v>1056</v>
      </c>
      <c r="J128" s="96" t="s">
        <v>1057</v>
      </c>
      <c r="K128" s="97"/>
      <c r="L128" s="97"/>
      <c r="M128" s="97"/>
      <c r="N128" s="98"/>
    </row>
    <row r="129" spans="1:14" ht="21.95" customHeight="1">
      <c r="A129" s="232"/>
      <c r="B129" s="47"/>
      <c r="C129" s="7" t="s">
        <v>811</v>
      </c>
      <c r="D129" s="7" t="s">
        <v>810</v>
      </c>
      <c r="E129" s="7" t="s">
        <v>719</v>
      </c>
      <c r="F129" s="5">
        <v>380</v>
      </c>
      <c r="G129" s="78">
        <v>2.35</v>
      </c>
      <c r="H129" s="95" t="s">
        <v>1054</v>
      </c>
      <c r="I129" s="96" t="s">
        <v>1058</v>
      </c>
      <c r="J129" s="96" t="s">
        <v>1055</v>
      </c>
      <c r="K129" s="96" t="s">
        <v>1059</v>
      </c>
      <c r="L129" s="96" t="s">
        <v>1056</v>
      </c>
      <c r="M129" s="96" t="s">
        <v>1057</v>
      </c>
      <c r="N129" s="98"/>
    </row>
    <row r="130" spans="1:14" ht="21.95" customHeight="1">
      <c r="A130" s="232"/>
      <c r="B130" s="47"/>
      <c r="C130" s="7" t="s">
        <v>809</v>
      </c>
      <c r="D130" s="7" t="s">
        <v>806</v>
      </c>
      <c r="E130" s="6" t="s">
        <v>346</v>
      </c>
      <c r="F130" s="5">
        <v>300</v>
      </c>
      <c r="G130" s="78">
        <v>2.35</v>
      </c>
      <c r="H130" s="95" t="s">
        <v>1054</v>
      </c>
      <c r="I130" s="96" t="s">
        <v>1056</v>
      </c>
      <c r="J130" s="96" t="s">
        <v>1057</v>
      </c>
      <c r="K130" s="97"/>
      <c r="L130" s="97"/>
      <c r="M130" s="97"/>
      <c r="N130" s="98"/>
    </row>
    <row r="131" spans="1:14" ht="21.95" customHeight="1">
      <c r="A131" s="232"/>
      <c r="B131" s="47"/>
      <c r="C131" s="7" t="s">
        <v>808</v>
      </c>
      <c r="D131" s="7" t="s">
        <v>804</v>
      </c>
      <c r="E131" s="6" t="s">
        <v>346</v>
      </c>
      <c r="F131" s="5">
        <v>300</v>
      </c>
      <c r="G131" s="78">
        <v>2.35</v>
      </c>
      <c r="H131" s="95" t="s">
        <v>1054</v>
      </c>
      <c r="I131" s="96" t="s">
        <v>1058</v>
      </c>
      <c r="J131" s="96" t="s">
        <v>1055</v>
      </c>
      <c r="K131" s="96" t="s">
        <v>1059</v>
      </c>
      <c r="L131" s="96" t="s">
        <v>1056</v>
      </c>
      <c r="M131" s="96" t="s">
        <v>1057</v>
      </c>
      <c r="N131" s="98"/>
    </row>
    <row r="132" spans="1:14" ht="21.95" customHeight="1">
      <c r="A132" s="232"/>
      <c r="B132" s="47"/>
      <c r="C132" s="7" t="s">
        <v>807</v>
      </c>
      <c r="D132" s="7" t="s">
        <v>806</v>
      </c>
      <c r="E132" s="6" t="s">
        <v>712</v>
      </c>
      <c r="F132" s="5">
        <v>240</v>
      </c>
      <c r="G132" s="78">
        <v>2.6</v>
      </c>
      <c r="H132" s="95" t="s">
        <v>1054</v>
      </c>
      <c r="I132" s="96" t="s">
        <v>1056</v>
      </c>
      <c r="J132" s="96" t="s">
        <v>1057</v>
      </c>
      <c r="K132" s="97"/>
      <c r="L132" s="97"/>
      <c r="M132" s="97"/>
      <c r="N132" s="98"/>
    </row>
    <row r="133" spans="1:14" ht="21.95" customHeight="1">
      <c r="A133" s="232"/>
      <c r="B133" s="47"/>
      <c r="C133" s="7" t="s">
        <v>805</v>
      </c>
      <c r="D133" s="7" t="s">
        <v>804</v>
      </c>
      <c r="E133" s="6" t="s">
        <v>712</v>
      </c>
      <c r="F133" s="5">
        <v>240</v>
      </c>
      <c r="G133" s="78">
        <v>2.6</v>
      </c>
      <c r="H133" s="95" t="s">
        <v>1054</v>
      </c>
      <c r="I133" s="96" t="s">
        <v>1058</v>
      </c>
      <c r="J133" s="96" t="s">
        <v>1055</v>
      </c>
      <c r="K133" s="96" t="s">
        <v>1059</v>
      </c>
      <c r="L133" s="96" t="s">
        <v>1056</v>
      </c>
      <c r="M133" s="96" t="s">
        <v>1057</v>
      </c>
      <c r="N133" s="98"/>
    </row>
    <row r="134" spans="1:14" ht="21.95" customHeight="1">
      <c r="A134" s="232"/>
      <c r="B134" s="47"/>
      <c r="C134" s="7" t="s">
        <v>803</v>
      </c>
      <c r="D134" s="7" t="s">
        <v>800</v>
      </c>
      <c r="E134" s="6" t="s">
        <v>346</v>
      </c>
      <c r="F134" s="5">
        <v>390</v>
      </c>
      <c r="G134" s="78">
        <v>2.35</v>
      </c>
      <c r="H134" s="95" t="s">
        <v>1054</v>
      </c>
      <c r="I134" s="96" t="s">
        <v>1056</v>
      </c>
      <c r="J134" s="96" t="s">
        <v>1057</v>
      </c>
      <c r="K134" s="97"/>
      <c r="L134" s="97"/>
      <c r="M134" s="97"/>
      <c r="N134" s="98"/>
    </row>
    <row r="135" spans="1:14" ht="21.95" customHeight="1">
      <c r="A135" s="232"/>
      <c r="B135" s="47"/>
      <c r="C135" s="7" t="s">
        <v>802</v>
      </c>
      <c r="D135" s="7" t="s">
        <v>798</v>
      </c>
      <c r="E135" s="6" t="s">
        <v>346</v>
      </c>
      <c r="F135" s="5">
        <v>390</v>
      </c>
      <c r="G135" s="78">
        <v>2.35</v>
      </c>
      <c r="H135" s="95" t="s">
        <v>1054</v>
      </c>
      <c r="I135" s="96" t="s">
        <v>1058</v>
      </c>
      <c r="J135" s="96" t="s">
        <v>1055</v>
      </c>
      <c r="K135" s="96" t="s">
        <v>1059</v>
      </c>
      <c r="L135" s="96" t="s">
        <v>1056</v>
      </c>
      <c r="M135" s="96" t="s">
        <v>1057</v>
      </c>
      <c r="N135" s="98"/>
    </row>
    <row r="136" spans="1:14" ht="21.95" customHeight="1">
      <c r="A136" s="232"/>
      <c r="B136" s="47"/>
      <c r="C136" s="7" t="s">
        <v>801</v>
      </c>
      <c r="D136" s="7" t="s">
        <v>800</v>
      </c>
      <c r="E136" s="6" t="s">
        <v>343</v>
      </c>
      <c r="F136" s="5">
        <v>260</v>
      </c>
      <c r="G136" s="78">
        <v>2.6</v>
      </c>
      <c r="H136" s="95" t="s">
        <v>1054</v>
      </c>
      <c r="I136" s="96" t="s">
        <v>1056</v>
      </c>
      <c r="J136" s="96" t="s">
        <v>1057</v>
      </c>
      <c r="K136" s="97"/>
      <c r="L136" s="97"/>
      <c r="M136" s="97"/>
      <c r="N136" s="98"/>
    </row>
    <row r="137" spans="1:14" ht="21.95" customHeight="1">
      <c r="A137" s="232"/>
      <c r="B137" s="47"/>
      <c r="C137" s="7" t="s">
        <v>799</v>
      </c>
      <c r="D137" s="7" t="s">
        <v>798</v>
      </c>
      <c r="E137" s="6" t="s">
        <v>343</v>
      </c>
      <c r="F137" s="5">
        <v>260</v>
      </c>
      <c r="G137" s="78">
        <v>2.6</v>
      </c>
      <c r="H137" s="95" t="s">
        <v>1054</v>
      </c>
      <c r="I137" s="96" t="s">
        <v>1058</v>
      </c>
      <c r="J137" s="96" t="s">
        <v>1055</v>
      </c>
      <c r="K137" s="96" t="s">
        <v>1059</v>
      </c>
      <c r="L137" s="96" t="s">
        <v>1056</v>
      </c>
      <c r="M137" s="96" t="s">
        <v>1057</v>
      </c>
      <c r="N137" s="98"/>
    </row>
    <row r="138" spans="1:14" ht="21.95" customHeight="1">
      <c r="A138" s="232"/>
      <c r="B138" s="47"/>
      <c r="C138" s="7" t="s">
        <v>797</v>
      </c>
      <c r="D138" s="7" t="s">
        <v>794</v>
      </c>
      <c r="E138" s="6" t="s">
        <v>341</v>
      </c>
      <c r="F138" s="5">
        <v>300</v>
      </c>
      <c r="G138" s="78">
        <v>2.65</v>
      </c>
      <c r="H138" s="95" t="s">
        <v>1054</v>
      </c>
      <c r="I138" s="96" t="s">
        <v>1056</v>
      </c>
      <c r="J138" s="96" t="s">
        <v>1057</v>
      </c>
      <c r="K138" s="97"/>
      <c r="L138" s="97"/>
      <c r="M138" s="97"/>
      <c r="N138" s="98"/>
    </row>
    <row r="139" spans="1:14" ht="21.95" customHeight="1">
      <c r="A139" s="232"/>
      <c r="B139" s="47"/>
      <c r="C139" s="7" t="s">
        <v>796</v>
      </c>
      <c r="D139" s="7" t="s">
        <v>792</v>
      </c>
      <c r="E139" s="6" t="s">
        <v>341</v>
      </c>
      <c r="F139" s="5">
        <v>300</v>
      </c>
      <c r="G139" s="78">
        <v>2.65</v>
      </c>
      <c r="H139" s="95" t="s">
        <v>1054</v>
      </c>
      <c r="I139" s="96" t="s">
        <v>1063</v>
      </c>
      <c r="J139" s="96" t="s">
        <v>1055</v>
      </c>
      <c r="K139" s="96" t="s">
        <v>1059</v>
      </c>
      <c r="L139" s="96" t="s">
        <v>1056</v>
      </c>
      <c r="M139" s="96" t="s">
        <v>1057</v>
      </c>
      <c r="N139" s="98"/>
    </row>
    <row r="140" spans="1:14" ht="21.95" customHeight="1">
      <c r="A140" s="232"/>
      <c r="B140" s="47"/>
      <c r="C140" s="7" t="s">
        <v>795</v>
      </c>
      <c r="D140" s="7" t="s">
        <v>794</v>
      </c>
      <c r="E140" s="6" t="s">
        <v>338</v>
      </c>
      <c r="F140" s="5">
        <v>250</v>
      </c>
      <c r="G140" s="78">
        <v>2.9</v>
      </c>
      <c r="H140" s="95" t="s">
        <v>1054</v>
      </c>
      <c r="I140" s="96" t="s">
        <v>1056</v>
      </c>
      <c r="J140" s="96" t="s">
        <v>1057</v>
      </c>
      <c r="K140" s="97"/>
      <c r="L140" s="97"/>
      <c r="M140" s="97"/>
      <c r="N140" s="98"/>
    </row>
    <row r="141" spans="1:14" ht="21.95" customHeight="1" thickBot="1">
      <c r="A141" s="233"/>
      <c r="B141" s="47"/>
      <c r="C141" s="19" t="s">
        <v>793</v>
      </c>
      <c r="D141" s="19" t="s">
        <v>792</v>
      </c>
      <c r="E141" s="17" t="s">
        <v>338</v>
      </c>
      <c r="F141" s="16">
        <v>250</v>
      </c>
      <c r="G141" s="79">
        <v>2.9</v>
      </c>
      <c r="H141" s="99" t="s">
        <v>1054</v>
      </c>
      <c r="I141" s="100" t="s">
        <v>1063</v>
      </c>
      <c r="J141" s="100" t="s">
        <v>1055</v>
      </c>
      <c r="K141" s="100" t="s">
        <v>1059</v>
      </c>
      <c r="L141" s="100" t="s">
        <v>1056</v>
      </c>
      <c r="M141" s="100" t="s">
        <v>1057</v>
      </c>
      <c r="N141" s="101"/>
    </row>
    <row r="142" spans="1:14" ht="21.95" customHeight="1">
      <c r="A142" s="231" t="s">
        <v>791</v>
      </c>
      <c r="B142" s="47"/>
      <c r="C142" s="28" t="s">
        <v>790</v>
      </c>
      <c r="D142" s="28" t="s">
        <v>789</v>
      </c>
      <c r="E142" s="28" t="s">
        <v>782</v>
      </c>
      <c r="F142" s="26">
        <v>700</v>
      </c>
      <c r="G142" s="77">
        <v>0.8</v>
      </c>
      <c r="H142" s="91" t="s">
        <v>1054</v>
      </c>
      <c r="I142" s="92" t="s">
        <v>1056</v>
      </c>
      <c r="J142" s="92" t="s">
        <v>1057</v>
      </c>
      <c r="K142" s="93"/>
      <c r="L142" s="93"/>
      <c r="M142" s="93"/>
      <c r="N142" s="94"/>
    </row>
    <row r="143" spans="1:14" ht="21.95" customHeight="1">
      <c r="A143" s="232"/>
      <c r="B143" s="47"/>
      <c r="C143" s="7" t="s">
        <v>788</v>
      </c>
      <c r="D143" s="7" t="s">
        <v>787</v>
      </c>
      <c r="E143" s="7" t="s">
        <v>782</v>
      </c>
      <c r="F143" s="5">
        <v>700</v>
      </c>
      <c r="G143" s="78">
        <v>0.8</v>
      </c>
      <c r="H143" s="95" t="s">
        <v>1054</v>
      </c>
      <c r="I143" s="96" t="s">
        <v>1058</v>
      </c>
      <c r="J143" s="96" t="s">
        <v>1055</v>
      </c>
      <c r="K143" s="96" t="s">
        <v>1059</v>
      </c>
      <c r="L143" s="96" t="s">
        <v>1056</v>
      </c>
      <c r="M143" s="96" t="s">
        <v>1057</v>
      </c>
      <c r="N143" s="98"/>
    </row>
    <row r="144" spans="1:14" ht="21.95" customHeight="1">
      <c r="A144" s="232"/>
      <c r="B144" s="47"/>
      <c r="C144" s="7" t="s">
        <v>786</v>
      </c>
      <c r="D144" s="7" t="s">
        <v>785</v>
      </c>
      <c r="E144" s="7" t="s">
        <v>782</v>
      </c>
      <c r="F144" s="5">
        <v>700</v>
      </c>
      <c r="G144" s="78">
        <v>0.8</v>
      </c>
      <c r="H144" s="95" t="s">
        <v>1054</v>
      </c>
      <c r="I144" s="96" t="s">
        <v>1058</v>
      </c>
      <c r="J144" s="96" t="s">
        <v>1055</v>
      </c>
      <c r="K144" s="96" t="s">
        <v>1059</v>
      </c>
      <c r="L144" s="96" t="s">
        <v>1056</v>
      </c>
      <c r="M144" s="96" t="s">
        <v>1057</v>
      </c>
      <c r="N144" s="98"/>
    </row>
    <row r="145" spans="1:14" ht="21.95" customHeight="1">
      <c r="A145" s="232"/>
      <c r="B145" s="47"/>
      <c r="C145" s="7" t="s">
        <v>784</v>
      </c>
      <c r="D145" s="7" t="s">
        <v>783</v>
      </c>
      <c r="E145" s="6" t="s">
        <v>782</v>
      </c>
      <c r="F145" s="5">
        <v>700</v>
      </c>
      <c r="G145" s="78">
        <v>0.9</v>
      </c>
      <c r="H145" s="95" t="s">
        <v>1054</v>
      </c>
      <c r="I145" s="96" t="s">
        <v>1058</v>
      </c>
      <c r="J145" s="96" t="s">
        <v>1055</v>
      </c>
      <c r="K145" s="96" t="s">
        <v>1059</v>
      </c>
      <c r="L145" s="96" t="s">
        <v>1056</v>
      </c>
      <c r="M145" s="96" t="s">
        <v>1057</v>
      </c>
      <c r="N145" s="98"/>
    </row>
    <row r="146" spans="1:14" ht="21.95" customHeight="1">
      <c r="A146" s="232"/>
      <c r="B146" s="47"/>
      <c r="C146" s="7" t="s">
        <v>781</v>
      </c>
      <c r="D146" s="7" t="s">
        <v>780</v>
      </c>
      <c r="E146" s="6" t="s">
        <v>719</v>
      </c>
      <c r="F146" s="5">
        <v>380</v>
      </c>
      <c r="G146" s="78">
        <v>2.5</v>
      </c>
      <c r="H146" s="95" t="s">
        <v>1054</v>
      </c>
      <c r="I146" s="96" t="s">
        <v>1056</v>
      </c>
      <c r="J146" s="96" t="s">
        <v>1057</v>
      </c>
      <c r="K146" s="97"/>
      <c r="L146" s="97"/>
      <c r="M146" s="97"/>
      <c r="N146" s="98"/>
    </row>
    <row r="147" spans="1:14" ht="21.95" customHeight="1">
      <c r="A147" s="232"/>
      <c r="B147" s="47"/>
      <c r="C147" s="7" t="s">
        <v>779</v>
      </c>
      <c r="D147" s="7" t="s">
        <v>778</v>
      </c>
      <c r="E147" s="6" t="s">
        <v>719</v>
      </c>
      <c r="F147" s="5">
        <v>380</v>
      </c>
      <c r="G147" s="78">
        <v>2.5</v>
      </c>
      <c r="H147" s="95" t="s">
        <v>1054</v>
      </c>
      <c r="I147" s="96" t="s">
        <v>1058</v>
      </c>
      <c r="J147" s="96" t="s">
        <v>1055</v>
      </c>
      <c r="K147" s="96" t="s">
        <v>1059</v>
      </c>
      <c r="L147" s="96" t="s">
        <v>1056</v>
      </c>
      <c r="M147" s="96" t="s">
        <v>1057</v>
      </c>
      <c r="N147" s="98"/>
    </row>
    <row r="148" spans="1:14" ht="21.95" customHeight="1">
      <c r="A148" s="232"/>
      <c r="B148" s="47"/>
      <c r="C148" s="7" t="s">
        <v>777</v>
      </c>
      <c r="D148" s="7" t="s">
        <v>774</v>
      </c>
      <c r="E148" s="6" t="s">
        <v>346</v>
      </c>
      <c r="F148" s="5">
        <v>300</v>
      </c>
      <c r="G148" s="78">
        <v>2.5</v>
      </c>
      <c r="H148" s="95" t="s">
        <v>1054</v>
      </c>
      <c r="I148" s="96" t="s">
        <v>1056</v>
      </c>
      <c r="J148" s="96" t="s">
        <v>1057</v>
      </c>
      <c r="K148" s="97"/>
      <c r="L148" s="97"/>
      <c r="M148" s="97"/>
      <c r="N148" s="98"/>
    </row>
    <row r="149" spans="1:14" ht="21.95" customHeight="1">
      <c r="A149" s="232"/>
      <c r="B149" s="47"/>
      <c r="C149" s="7" t="s">
        <v>776</v>
      </c>
      <c r="D149" s="7" t="s">
        <v>772</v>
      </c>
      <c r="E149" s="6" t="s">
        <v>346</v>
      </c>
      <c r="F149" s="5">
        <v>300</v>
      </c>
      <c r="G149" s="78">
        <v>2.5</v>
      </c>
      <c r="H149" s="95" t="s">
        <v>1054</v>
      </c>
      <c r="I149" s="96" t="s">
        <v>1058</v>
      </c>
      <c r="J149" s="96" t="s">
        <v>1055</v>
      </c>
      <c r="K149" s="96" t="s">
        <v>1059</v>
      </c>
      <c r="L149" s="96" t="s">
        <v>1056</v>
      </c>
      <c r="M149" s="96" t="s">
        <v>1057</v>
      </c>
      <c r="N149" s="98"/>
    </row>
    <row r="150" spans="1:14" ht="21.95" customHeight="1">
      <c r="A150" s="232"/>
      <c r="B150" s="47"/>
      <c r="C150" s="7" t="s">
        <v>775</v>
      </c>
      <c r="D150" s="7" t="s">
        <v>774</v>
      </c>
      <c r="E150" s="6" t="s">
        <v>712</v>
      </c>
      <c r="F150" s="5">
        <v>240</v>
      </c>
      <c r="G150" s="78">
        <v>2.75</v>
      </c>
      <c r="H150" s="95" t="s">
        <v>1054</v>
      </c>
      <c r="I150" s="96" t="s">
        <v>1056</v>
      </c>
      <c r="J150" s="96" t="s">
        <v>1057</v>
      </c>
      <c r="K150" s="97"/>
      <c r="L150" s="97"/>
      <c r="M150" s="97"/>
      <c r="N150" s="98"/>
    </row>
    <row r="151" spans="1:14" ht="21.95" customHeight="1">
      <c r="A151" s="232"/>
      <c r="B151" s="47"/>
      <c r="C151" s="7" t="s">
        <v>773</v>
      </c>
      <c r="D151" s="7" t="s">
        <v>772</v>
      </c>
      <c r="E151" s="6" t="s">
        <v>712</v>
      </c>
      <c r="F151" s="5">
        <v>240</v>
      </c>
      <c r="G151" s="78">
        <v>2.75</v>
      </c>
      <c r="H151" s="95" t="s">
        <v>1054</v>
      </c>
      <c r="I151" s="96" t="s">
        <v>1058</v>
      </c>
      <c r="J151" s="96" t="s">
        <v>1055</v>
      </c>
      <c r="K151" s="96" t="s">
        <v>1059</v>
      </c>
      <c r="L151" s="96" t="s">
        <v>1056</v>
      </c>
      <c r="M151" s="96" t="s">
        <v>1057</v>
      </c>
      <c r="N151" s="98"/>
    </row>
    <row r="152" spans="1:14" ht="21.95" customHeight="1">
      <c r="A152" s="232"/>
      <c r="B152" s="47"/>
      <c r="C152" s="7" t="s">
        <v>771</v>
      </c>
      <c r="D152" s="7" t="s">
        <v>768</v>
      </c>
      <c r="E152" s="6" t="s">
        <v>346</v>
      </c>
      <c r="F152" s="5">
        <v>390</v>
      </c>
      <c r="G152" s="78">
        <v>2.5</v>
      </c>
      <c r="H152" s="95" t="s">
        <v>1054</v>
      </c>
      <c r="I152" s="96" t="s">
        <v>1056</v>
      </c>
      <c r="J152" s="96" t="s">
        <v>1057</v>
      </c>
      <c r="K152" s="97"/>
      <c r="L152" s="97"/>
      <c r="M152" s="97"/>
      <c r="N152" s="98"/>
    </row>
    <row r="153" spans="1:14" ht="21.95" customHeight="1">
      <c r="A153" s="232"/>
      <c r="B153" s="47"/>
      <c r="C153" s="7" t="s">
        <v>770</v>
      </c>
      <c r="D153" s="7" t="s">
        <v>766</v>
      </c>
      <c r="E153" s="6" t="s">
        <v>343</v>
      </c>
      <c r="F153" s="5">
        <v>390</v>
      </c>
      <c r="G153" s="78">
        <v>2.5</v>
      </c>
      <c r="H153" s="95" t="s">
        <v>1054</v>
      </c>
      <c r="I153" s="96" t="s">
        <v>1058</v>
      </c>
      <c r="J153" s="96" t="s">
        <v>1055</v>
      </c>
      <c r="K153" s="96" t="s">
        <v>1059</v>
      </c>
      <c r="L153" s="96" t="s">
        <v>1056</v>
      </c>
      <c r="M153" s="96" t="s">
        <v>1057</v>
      </c>
      <c r="N153" s="98"/>
    </row>
    <row r="154" spans="1:14" ht="21.95" customHeight="1">
      <c r="A154" s="232"/>
      <c r="B154" s="47"/>
      <c r="C154" s="7" t="s">
        <v>769</v>
      </c>
      <c r="D154" s="7" t="s">
        <v>768</v>
      </c>
      <c r="E154" s="6" t="s">
        <v>343</v>
      </c>
      <c r="F154" s="5">
        <v>260</v>
      </c>
      <c r="G154" s="78">
        <v>2.75</v>
      </c>
      <c r="H154" s="95" t="s">
        <v>1054</v>
      </c>
      <c r="I154" s="96" t="s">
        <v>1056</v>
      </c>
      <c r="J154" s="96" t="s">
        <v>1057</v>
      </c>
      <c r="K154" s="97"/>
      <c r="L154" s="97"/>
      <c r="M154" s="97"/>
      <c r="N154" s="98"/>
    </row>
    <row r="155" spans="1:14" ht="21.95" customHeight="1">
      <c r="A155" s="232"/>
      <c r="B155" s="47"/>
      <c r="C155" s="7" t="s">
        <v>767</v>
      </c>
      <c r="D155" s="7" t="s">
        <v>766</v>
      </c>
      <c r="E155" s="6" t="s">
        <v>341</v>
      </c>
      <c r="F155" s="5">
        <v>260</v>
      </c>
      <c r="G155" s="78">
        <v>2.75</v>
      </c>
      <c r="H155" s="95" t="s">
        <v>1054</v>
      </c>
      <c r="I155" s="96" t="s">
        <v>1058</v>
      </c>
      <c r="J155" s="96" t="s">
        <v>1055</v>
      </c>
      <c r="K155" s="96" t="s">
        <v>1059</v>
      </c>
      <c r="L155" s="96" t="s">
        <v>1056</v>
      </c>
      <c r="M155" s="96" t="s">
        <v>1057</v>
      </c>
      <c r="N155" s="98"/>
    </row>
    <row r="156" spans="1:14" ht="21.95" customHeight="1">
      <c r="A156" s="232"/>
      <c r="B156" s="47"/>
      <c r="C156" s="7" t="s">
        <v>765</v>
      </c>
      <c r="D156" s="7" t="s">
        <v>762</v>
      </c>
      <c r="E156" s="6" t="s">
        <v>341</v>
      </c>
      <c r="F156" s="5">
        <v>300</v>
      </c>
      <c r="G156" s="78">
        <v>2.8</v>
      </c>
      <c r="H156" s="95" t="s">
        <v>1054</v>
      </c>
      <c r="I156" s="96" t="s">
        <v>1056</v>
      </c>
      <c r="J156" s="96" t="s">
        <v>1057</v>
      </c>
      <c r="K156" s="97"/>
      <c r="L156" s="97"/>
      <c r="M156" s="97"/>
      <c r="N156" s="98"/>
    </row>
    <row r="157" spans="1:14" ht="21.95" customHeight="1">
      <c r="A157" s="232"/>
      <c r="B157" s="47"/>
      <c r="C157" s="7" t="s">
        <v>764</v>
      </c>
      <c r="D157" s="7" t="s">
        <v>760</v>
      </c>
      <c r="E157" s="6" t="s">
        <v>338</v>
      </c>
      <c r="F157" s="5">
        <v>300</v>
      </c>
      <c r="G157" s="78">
        <v>2.8</v>
      </c>
      <c r="H157" s="95" t="s">
        <v>1054</v>
      </c>
      <c r="I157" s="96" t="s">
        <v>1063</v>
      </c>
      <c r="J157" s="96" t="s">
        <v>1055</v>
      </c>
      <c r="K157" s="96" t="s">
        <v>1059</v>
      </c>
      <c r="L157" s="96" t="s">
        <v>1056</v>
      </c>
      <c r="M157" s="96" t="s">
        <v>1057</v>
      </c>
      <c r="N157" s="98"/>
    </row>
    <row r="158" spans="1:14" ht="21.95" customHeight="1">
      <c r="A158" s="232"/>
      <c r="B158" s="47"/>
      <c r="C158" s="7" t="s">
        <v>763</v>
      </c>
      <c r="D158" s="7" t="s">
        <v>762</v>
      </c>
      <c r="E158" s="6" t="s">
        <v>338</v>
      </c>
      <c r="F158" s="5">
        <v>250</v>
      </c>
      <c r="G158" s="78">
        <v>3.05</v>
      </c>
      <c r="H158" s="95" t="s">
        <v>1054</v>
      </c>
      <c r="I158" s="96" t="s">
        <v>1056</v>
      </c>
      <c r="J158" s="96" t="s">
        <v>1057</v>
      </c>
      <c r="K158" s="97"/>
      <c r="L158" s="97"/>
      <c r="M158" s="97"/>
      <c r="N158" s="98"/>
    </row>
    <row r="159" spans="1:14" ht="21.95" customHeight="1">
      <c r="A159" s="232"/>
      <c r="B159" s="47"/>
      <c r="C159" s="7" t="s">
        <v>761</v>
      </c>
      <c r="D159" s="7" t="s">
        <v>760</v>
      </c>
      <c r="E159" s="6" t="s">
        <v>338</v>
      </c>
      <c r="F159" s="5">
        <v>250</v>
      </c>
      <c r="G159" s="78">
        <v>3.05</v>
      </c>
      <c r="H159" s="95" t="s">
        <v>1054</v>
      </c>
      <c r="I159" s="96" t="s">
        <v>1063</v>
      </c>
      <c r="J159" s="96" t="s">
        <v>1055</v>
      </c>
      <c r="K159" s="96" t="s">
        <v>1059</v>
      </c>
      <c r="L159" s="96" t="s">
        <v>1056</v>
      </c>
      <c r="M159" s="96" t="s">
        <v>1057</v>
      </c>
      <c r="N159" s="98"/>
    </row>
    <row r="160" spans="1:14" ht="21.95" customHeight="1">
      <c r="A160" s="232"/>
      <c r="B160" s="47"/>
      <c r="C160" s="7" t="s">
        <v>759</v>
      </c>
      <c r="D160" s="7" t="s">
        <v>758</v>
      </c>
      <c r="E160" s="6" t="s">
        <v>363</v>
      </c>
      <c r="F160" s="5">
        <v>500</v>
      </c>
      <c r="G160" s="78">
        <v>2.2999999999999998</v>
      </c>
      <c r="H160" s="95" t="s">
        <v>1054</v>
      </c>
      <c r="I160" s="96" t="s">
        <v>1056</v>
      </c>
      <c r="J160" s="96" t="s">
        <v>1057</v>
      </c>
      <c r="K160" s="97"/>
      <c r="L160" s="97"/>
      <c r="M160" s="97"/>
      <c r="N160" s="98"/>
    </row>
    <row r="161" spans="1:14" ht="21.95" customHeight="1" thickBot="1">
      <c r="A161" s="233"/>
      <c r="B161" s="63"/>
      <c r="C161" s="19" t="s">
        <v>757</v>
      </c>
      <c r="D161" s="19" t="s">
        <v>756</v>
      </c>
      <c r="E161" s="17" t="s">
        <v>363</v>
      </c>
      <c r="F161" s="16">
        <v>500</v>
      </c>
      <c r="G161" s="79">
        <v>2.2999999999999998</v>
      </c>
      <c r="H161" s="99" t="s">
        <v>1054</v>
      </c>
      <c r="I161" s="100" t="s">
        <v>1063</v>
      </c>
      <c r="J161" s="100" t="s">
        <v>1055</v>
      </c>
      <c r="K161" s="100" t="s">
        <v>1059</v>
      </c>
      <c r="L161" s="100" t="s">
        <v>1056</v>
      </c>
      <c r="M161" s="100" t="s">
        <v>1057</v>
      </c>
      <c r="N161" s="101"/>
    </row>
    <row r="162" spans="1:14" ht="21.95" customHeight="1">
      <c r="A162" s="231" t="s">
        <v>755</v>
      </c>
      <c r="B162" s="52"/>
      <c r="C162" s="36" t="s">
        <v>754</v>
      </c>
      <c r="D162" s="36" t="s">
        <v>753</v>
      </c>
      <c r="E162" s="61" t="s">
        <v>690</v>
      </c>
      <c r="F162" s="35">
        <v>600</v>
      </c>
      <c r="G162" s="88">
        <v>0.8</v>
      </c>
      <c r="H162" s="91" t="s">
        <v>1054</v>
      </c>
      <c r="I162" s="92" t="s">
        <v>1056</v>
      </c>
      <c r="J162" s="92" t="s">
        <v>1057</v>
      </c>
      <c r="K162" s="93"/>
      <c r="L162" s="93"/>
      <c r="M162" s="93"/>
      <c r="N162" s="94"/>
    </row>
    <row r="163" spans="1:14" ht="21.95" customHeight="1">
      <c r="A163" s="232"/>
      <c r="B163" s="52"/>
      <c r="C163" s="36" t="s">
        <v>752</v>
      </c>
      <c r="D163" s="36" t="s">
        <v>751</v>
      </c>
      <c r="E163" s="61" t="s">
        <v>690</v>
      </c>
      <c r="F163" s="35">
        <v>600</v>
      </c>
      <c r="G163" s="88">
        <v>0.8</v>
      </c>
      <c r="H163" s="95" t="s">
        <v>1054</v>
      </c>
      <c r="I163" s="96" t="s">
        <v>1058</v>
      </c>
      <c r="J163" s="96" t="s">
        <v>1055</v>
      </c>
      <c r="K163" s="96" t="s">
        <v>1059</v>
      </c>
      <c r="L163" s="96" t="s">
        <v>1056</v>
      </c>
      <c r="M163" s="96" t="s">
        <v>1057</v>
      </c>
      <c r="N163" s="98"/>
    </row>
    <row r="164" spans="1:14" ht="21.95" customHeight="1">
      <c r="A164" s="232"/>
      <c r="B164" s="52"/>
      <c r="C164" s="36" t="s">
        <v>750</v>
      </c>
      <c r="D164" s="36" t="s">
        <v>749</v>
      </c>
      <c r="E164" s="61" t="s">
        <v>690</v>
      </c>
      <c r="F164" s="35">
        <v>600</v>
      </c>
      <c r="G164" s="88">
        <v>0.8</v>
      </c>
      <c r="H164" s="95" t="s">
        <v>1054</v>
      </c>
      <c r="I164" s="96" t="s">
        <v>1058</v>
      </c>
      <c r="J164" s="96" t="s">
        <v>1055</v>
      </c>
      <c r="K164" s="96" t="s">
        <v>1059</v>
      </c>
      <c r="L164" s="96" t="s">
        <v>1056</v>
      </c>
      <c r="M164" s="96" t="s">
        <v>1057</v>
      </c>
      <c r="N164" s="98"/>
    </row>
    <row r="165" spans="1:14" ht="21.95" customHeight="1">
      <c r="A165" s="232"/>
      <c r="B165" s="52"/>
      <c r="C165" s="36" t="s">
        <v>748</v>
      </c>
      <c r="D165" s="36" t="s">
        <v>747</v>
      </c>
      <c r="E165" s="61" t="s">
        <v>690</v>
      </c>
      <c r="F165" s="35">
        <v>600</v>
      </c>
      <c r="G165" s="88">
        <v>0.9</v>
      </c>
      <c r="H165" s="95" t="s">
        <v>1054</v>
      </c>
      <c r="I165" s="96" t="s">
        <v>1058</v>
      </c>
      <c r="J165" s="96" t="s">
        <v>1055</v>
      </c>
      <c r="K165" s="96" t="s">
        <v>1059</v>
      </c>
      <c r="L165" s="96" t="s">
        <v>1056</v>
      </c>
      <c r="M165" s="96" t="s">
        <v>1057</v>
      </c>
      <c r="N165" s="98"/>
    </row>
    <row r="166" spans="1:14" ht="21.95" customHeight="1">
      <c r="A166" s="232"/>
      <c r="B166" s="52"/>
      <c r="C166" s="36" t="s">
        <v>746</v>
      </c>
      <c r="D166" s="36" t="s">
        <v>744</v>
      </c>
      <c r="E166" s="61" t="s">
        <v>346</v>
      </c>
      <c r="F166" s="35">
        <v>300</v>
      </c>
      <c r="G166" s="88">
        <v>2.35</v>
      </c>
      <c r="H166" s="95" t="s">
        <v>1054</v>
      </c>
      <c r="I166" s="96" t="s">
        <v>1056</v>
      </c>
      <c r="J166" s="96" t="s">
        <v>1057</v>
      </c>
      <c r="K166" s="97"/>
      <c r="L166" s="97"/>
      <c r="M166" s="97"/>
      <c r="N166" s="98"/>
    </row>
    <row r="167" spans="1:14" ht="21.95" customHeight="1">
      <c r="A167" s="232"/>
      <c r="B167" s="52"/>
      <c r="C167" s="36" t="s">
        <v>745</v>
      </c>
      <c r="D167" s="36" t="s">
        <v>744</v>
      </c>
      <c r="E167" s="61" t="s">
        <v>712</v>
      </c>
      <c r="F167" s="35">
        <v>240</v>
      </c>
      <c r="G167" s="88">
        <v>2.6</v>
      </c>
      <c r="H167" s="95" t="s">
        <v>1054</v>
      </c>
      <c r="I167" s="96" t="s">
        <v>1056</v>
      </c>
      <c r="J167" s="96" t="s">
        <v>1057</v>
      </c>
      <c r="K167" s="97"/>
      <c r="L167" s="97"/>
      <c r="M167" s="97"/>
      <c r="N167" s="98"/>
    </row>
    <row r="168" spans="1:14" ht="21.95" customHeight="1">
      <c r="A168" s="232"/>
      <c r="B168" s="52"/>
      <c r="C168" s="36" t="s">
        <v>743</v>
      </c>
      <c r="D168" s="36" t="s">
        <v>741</v>
      </c>
      <c r="E168" s="61" t="s">
        <v>346</v>
      </c>
      <c r="F168" s="35">
        <v>390</v>
      </c>
      <c r="G168" s="88">
        <v>2.35</v>
      </c>
      <c r="H168" s="95" t="s">
        <v>1054</v>
      </c>
      <c r="I168" s="96" t="s">
        <v>1056</v>
      </c>
      <c r="J168" s="96" t="s">
        <v>1057</v>
      </c>
      <c r="K168" s="97"/>
      <c r="L168" s="97"/>
      <c r="M168" s="97"/>
      <c r="N168" s="98"/>
    </row>
    <row r="169" spans="1:14" ht="21.95" customHeight="1">
      <c r="A169" s="232"/>
      <c r="B169" s="52"/>
      <c r="C169" s="36" t="s">
        <v>742</v>
      </c>
      <c r="D169" s="36" t="s">
        <v>741</v>
      </c>
      <c r="E169" s="61" t="s">
        <v>343</v>
      </c>
      <c r="F169" s="35">
        <v>260</v>
      </c>
      <c r="G169" s="88">
        <v>2.6</v>
      </c>
      <c r="H169" s="95" t="s">
        <v>1054</v>
      </c>
      <c r="I169" s="96" t="s">
        <v>1056</v>
      </c>
      <c r="J169" s="96" t="s">
        <v>1057</v>
      </c>
      <c r="K169" s="97"/>
      <c r="L169" s="97"/>
      <c r="M169" s="97"/>
      <c r="N169" s="98"/>
    </row>
    <row r="170" spans="1:14" ht="21.95" customHeight="1">
      <c r="A170" s="232"/>
      <c r="B170" s="52"/>
      <c r="C170" s="36" t="s">
        <v>740</v>
      </c>
      <c r="D170" s="36" t="s">
        <v>738</v>
      </c>
      <c r="E170" s="61" t="s">
        <v>341</v>
      </c>
      <c r="F170" s="35">
        <v>300</v>
      </c>
      <c r="G170" s="88">
        <v>2.65</v>
      </c>
      <c r="H170" s="95" t="s">
        <v>1054</v>
      </c>
      <c r="I170" s="96" t="s">
        <v>1056</v>
      </c>
      <c r="J170" s="96" t="s">
        <v>1057</v>
      </c>
      <c r="K170" s="97"/>
      <c r="L170" s="97"/>
      <c r="M170" s="97"/>
      <c r="N170" s="98"/>
    </row>
    <row r="171" spans="1:14" ht="21.95" customHeight="1">
      <c r="A171" s="232"/>
      <c r="B171" s="52"/>
      <c r="C171" s="36" t="s">
        <v>739</v>
      </c>
      <c r="D171" s="36" t="s">
        <v>738</v>
      </c>
      <c r="E171" s="61" t="s">
        <v>338</v>
      </c>
      <c r="F171" s="35">
        <v>250</v>
      </c>
      <c r="G171" s="88">
        <v>2.8</v>
      </c>
      <c r="H171" s="95" t="s">
        <v>1054</v>
      </c>
      <c r="I171" s="96" t="s">
        <v>1056</v>
      </c>
      <c r="J171" s="96" t="s">
        <v>1057</v>
      </c>
      <c r="K171" s="97"/>
      <c r="L171" s="97"/>
      <c r="M171" s="97"/>
      <c r="N171" s="98"/>
    </row>
    <row r="172" spans="1:14" ht="21.95" customHeight="1">
      <c r="A172" s="232"/>
      <c r="B172" s="52"/>
      <c r="C172" s="36" t="s">
        <v>737</v>
      </c>
      <c r="D172" s="36" t="s">
        <v>736</v>
      </c>
      <c r="E172" s="61" t="s">
        <v>719</v>
      </c>
      <c r="F172" s="35">
        <v>380</v>
      </c>
      <c r="G172" s="88">
        <v>2.35</v>
      </c>
      <c r="H172" s="95" t="s">
        <v>1054</v>
      </c>
      <c r="I172" s="96" t="s">
        <v>1056</v>
      </c>
      <c r="J172" s="96" t="s">
        <v>1057</v>
      </c>
      <c r="K172" s="97"/>
      <c r="L172" s="97"/>
      <c r="M172" s="97"/>
      <c r="N172" s="98"/>
    </row>
    <row r="173" spans="1:14" ht="21.95" customHeight="1">
      <c r="A173" s="232"/>
      <c r="B173" s="52"/>
      <c r="C173" s="36" t="s">
        <v>735</v>
      </c>
      <c r="D173" s="36" t="s">
        <v>733</v>
      </c>
      <c r="E173" s="61" t="s">
        <v>346</v>
      </c>
      <c r="F173" s="35">
        <v>300</v>
      </c>
      <c r="G173" s="88">
        <v>2.35</v>
      </c>
      <c r="H173" s="95" t="s">
        <v>1054</v>
      </c>
      <c r="I173" s="96" t="s">
        <v>1058</v>
      </c>
      <c r="J173" s="96" t="s">
        <v>1055</v>
      </c>
      <c r="K173" s="96" t="s">
        <v>1059</v>
      </c>
      <c r="L173" s="96" t="s">
        <v>1056</v>
      </c>
      <c r="M173" s="96" t="s">
        <v>1057</v>
      </c>
      <c r="N173" s="98"/>
    </row>
    <row r="174" spans="1:14" ht="21.95" customHeight="1">
      <c r="A174" s="232"/>
      <c r="B174" s="52"/>
      <c r="C174" s="36" t="s">
        <v>734</v>
      </c>
      <c r="D174" s="36" t="s">
        <v>733</v>
      </c>
      <c r="E174" s="61" t="s">
        <v>712</v>
      </c>
      <c r="F174" s="35">
        <v>240</v>
      </c>
      <c r="G174" s="88">
        <v>2.6</v>
      </c>
      <c r="H174" s="95" t="s">
        <v>1054</v>
      </c>
      <c r="I174" s="96" t="s">
        <v>1058</v>
      </c>
      <c r="J174" s="96" t="s">
        <v>1055</v>
      </c>
      <c r="K174" s="96" t="s">
        <v>1059</v>
      </c>
      <c r="L174" s="96" t="s">
        <v>1056</v>
      </c>
      <c r="M174" s="96" t="s">
        <v>1057</v>
      </c>
      <c r="N174" s="98"/>
    </row>
    <row r="175" spans="1:14" ht="21.95" customHeight="1">
      <c r="A175" s="232"/>
      <c r="B175" s="52"/>
      <c r="C175" s="36" t="s">
        <v>732</v>
      </c>
      <c r="D175" s="36" t="s">
        <v>730</v>
      </c>
      <c r="E175" s="61" t="s">
        <v>346</v>
      </c>
      <c r="F175" s="35">
        <v>390</v>
      </c>
      <c r="G175" s="88">
        <v>2.35</v>
      </c>
      <c r="H175" s="95" t="s">
        <v>1054</v>
      </c>
      <c r="I175" s="96" t="s">
        <v>1058</v>
      </c>
      <c r="J175" s="96" t="s">
        <v>1055</v>
      </c>
      <c r="K175" s="96" t="s">
        <v>1059</v>
      </c>
      <c r="L175" s="96" t="s">
        <v>1056</v>
      </c>
      <c r="M175" s="96" t="s">
        <v>1057</v>
      </c>
      <c r="N175" s="98"/>
    </row>
    <row r="176" spans="1:14" ht="21.95" customHeight="1">
      <c r="A176" s="232"/>
      <c r="B176" s="52"/>
      <c r="C176" s="36" t="s">
        <v>731</v>
      </c>
      <c r="D176" s="36" t="s">
        <v>730</v>
      </c>
      <c r="E176" s="61" t="s">
        <v>343</v>
      </c>
      <c r="F176" s="35">
        <v>260</v>
      </c>
      <c r="G176" s="88">
        <v>2.6</v>
      </c>
      <c r="H176" s="95" t="s">
        <v>1054</v>
      </c>
      <c r="I176" s="96" t="s">
        <v>1058</v>
      </c>
      <c r="J176" s="96" t="s">
        <v>1055</v>
      </c>
      <c r="K176" s="96" t="s">
        <v>1059</v>
      </c>
      <c r="L176" s="96" t="s">
        <v>1056</v>
      </c>
      <c r="M176" s="96" t="s">
        <v>1057</v>
      </c>
      <c r="N176" s="98"/>
    </row>
    <row r="177" spans="1:14" ht="21.95" customHeight="1">
      <c r="A177" s="232"/>
      <c r="B177" s="52"/>
      <c r="C177" s="36" t="s">
        <v>729</v>
      </c>
      <c r="D177" s="36" t="s">
        <v>727</v>
      </c>
      <c r="E177" s="61" t="s">
        <v>341</v>
      </c>
      <c r="F177" s="35">
        <v>300</v>
      </c>
      <c r="G177" s="88">
        <v>2.65</v>
      </c>
      <c r="H177" s="95" t="s">
        <v>1054</v>
      </c>
      <c r="I177" s="96" t="s">
        <v>1063</v>
      </c>
      <c r="J177" s="96" t="s">
        <v>1055</v>
      </c>
      <c r="K177" s="96" t="s">
        <v>1059</v>
      </c>
      <c r="L177" s="96" t="s">
        <v>1056</v>
      </c>
      <c r="M177" s="96" t="s">
        <v>1057</v>
      </c>
      <c r="N177" s="98"/>
    </row>
    <row r="178" spans="1:14" ht="21.95" customHeight="1">
      <c r="A178" s="232"/>
      <c r="B178" s="52"/>
      <c r="C178" s="36" t="s">
        <v>728</v>
      </c>
      <c r="D178" s="36" t="s">
        <v>727</v>
      </c>
      <c r="E178" s="61" t="s">
        <v>338</v>
      </c>
      <c r="F178" s="35">
        <v>250</v>
      </c>
      <c r="G178" s="88">
        <v>2.8</v>
      </c>
      <c r="H178" s="95" t="s">
        <v>1054</v>
      </c>
      <c r="I178" s="96" t="s">
        <v>1063</v>
      </c>
      <c r="J178" s="96" t="s">
        <v>1055</v>
      </c>
      <c r="K178" s="96" t="s">
        <v>1059</v>
      </c>
      <c r="L178" s="96" t="s">
        <v>1056</v>
      </c>
      <c r="M178" s="96" t="s">
        <v>1057</v>
      </c>
      <c r="N178" s="98"/>
    </row>
    <row r="179" spans="1:14" ht="21.95" customHeight="1" thickBot="1">
      <c r="A179" s="233"/>
      <c r="B179" s="52"/>
      <c r="C179" s="36" t="s">
        <v>726</v>
      </c>
      <c r="D179" s="36" t="s">
        <v>725</v>
      </c>
      <c r="E179" s="61" t="s">
        <v>719</v>
      </c>
      <c r="F179" s="35">
        <v>380</v>
      </c>
      <c r="G179" s="88">
        <v>2.35</v>
      </c>
      <c r="H179" s="99" t="s">
        <v>1054</v>
      </c>
      <c r="I179" s="100" t="s">
        <v>1058</v>
      </c>
      <c r="J179" s="100" t="s">
        <v>1055</v>
      </c>
      <c r="K179" s="100" t="s">
        <v>1059</v>
      </c>
      <c r="L179" s="100" t="s">
        <v>1056</v>
      </c>
      <c r="M179" s="100" t="s">
        <v>1057</v>
      </c>
      <c r="N179" s="101"/>
    </row>
    <row r="180" spans="1:14" ht="21.95" customHeight="1">
      <c r="A180" s="231" t="s">
        <v>724</v>
      </c>
      <c r="B180" s="53"/>
      <c r="C180" s="28" t="s">
        <v>723</v>
      </c>
      <c r="D180" s="28" t="s">
        <v>722</v>
      </c>
      <c r="E180" s="27" t="s">
        <v>719</v>
      </c>
      <c r="F180" s="26">
        <v>360</v>
      </c>
      <c r="G180" s="80">
        <v>2.65</v>
      </c>
      <c r="H180" s="91" t="s">
        <v>1054</v>
      </c>
      <c r="I180" s="92" t="s">
        <v>1056</v>
      </c>
      <c r="J180" s="92" t="s">
        <v>1057</v>
      </c>
      <c r="K180" s="93"/>
      <c r="L180" s="93"/>
      <c r="M180" s="93"/>
      <c r="N180" s="94"/>
    </row>
    <row r="181" spans="1:14" ht="21.95" customHeight="1">
      <c r="A181" s="232"/>
      <c r="B181" s="53"/>
      <c r="C181" s="7" t="s">
        <v>721</v>
      </c>
      <c r="D181" s="31" t="s">
        <v>720</v>
      </c>
      <c r="E181" s="6" t="s">
        <v>719</v>
      </c>
      <c r="F181" s="5">
        <v>360</v>
      </c>
      <c r="G181" s="81">
        <v>2.65</v>
      </c>
      <c r="H181" s="95" t="s">
        <v>1054</v>
      </c>
      <c r="I181" s="96" t="s">
        <v>1058</v>
      </c>
      <c r="J181" s="96" t="s">
        <v>1055</v>
      </c>
      <c r="K181" s="96" t="s">
        <v>1059</v>
      </c>
      <c r="L181" s="96" t="s">
        <v>1056</v>
      </c>
      <c r="M181" s="96" t="s">
        <v>1057</v>
      </c>
      <c r="N181" s="98"/>
    </row>
    <row r="182" spans="1:14" ht="21.95" customHeight="1">
      <c r="A182" s="232"/>
      <c r="B182" s="52"/>
      <c r="C182" s="10" t="s">
        <v>718</v>
      </c>
      <c r="D182" s="10" t="s">
        <v>715</v>
      </c>
      <c r="E182" s="9" t="s">
        <v>346</v>
      </c>
      <c r="F182" s="8">
        <v>300</v>
      </c>
      <c r="G182" s="84">
        <v>2.65</v>
      </c>
      <c r="H182" s="95" t="s">
        <v>1054</v>
      </c>
      <c r="I182" s="96" t="s">
        <v>1056</v>
      </c>
      <c r="J182" s="96" t="s">
        <v>1057</v>
      </c>
      <c r="K182" s="97"/>
      <c r="L182" s="97"/>
      <c r="M182" s="97"/>
      <c r="N182" s="98"/>
    </row>
    <row r="183" spans="1:14" ht="21.95" customHeight="1">
      <c r="A183" s="232"/>
      <c r="B183" s="52"/>
      <c r="C183" s="10" t="s">
        <v>717</v>
      </c>
      <c r="D183" s="51" t="s">
        <v>713</v>
      </c>
      <c r="E183" s="9" t="s">
        <v>346</v>
      </c>
      <c r="F183" s="8">
        <v>300</v>
      </c>
      <c r="G183" s="84">
        <v>2.65</v>
      </c>
      <c r="H183" s="95" t="s">
        <v>1054</v>
      </c>
      <c r="I183" s="96" t="s">
        <v>1058</v>
      </c>
      <c r="J183" s="96" t="s">
        <v>1055</v>
      </c>
      <c r="K183" s="96" t="s">
        <v>1059</v>
      </c>
      <c r="L183" s="96" t="s">
        <v>1056</v>
      </c>
      <c r="M183" s="96" t="s">
        <v>1057</v>
      </c>
      <c r="N183" s="98"/>
    </row>
    <row r="184" spans="1:14" ht="21.95" customHeight="1">
      <c r="A184" s="232"/>
      <c r="B184" s="47"/>
      <c r="C184" s="7" t="s">
        <v>716</v>
      </c>
      <c r="D184" s="31" t="s">
        <v>715</v>
      </c>
      <c r="E184" s="6" t="s">
        <v>712</v>
      </c>
      <c r="F184" s="5">
        <v>240</v>
      </c>
      <c r="G184" s="81">
        <v>2.9</v>
      </c>
      <c r="H184" s="95" t="s">
        <v>1054</v>
      </c>
      <c r="I184" s="96" t="s">
        <v>1056</v>
      </c>
      <c r="J184" s="96" t="s">
        <v>1057</v>
      </c>
      <c r="K184" s="97"/>
      <c r="L184" s="97"/>
      <c r="M184" s="97"/>
      <c r="N184" s="98"/>
    </row>
    <row r="185" spans="1:14" ht="21.95" customHeight="1">
      <c r="A185" s="232"/>
      <c r="B185" s="47"/>
      <c r="C185" s="7" t="s">
        <v>714</v>
      </c>
      <c r="D185" s="31" t="s">
        <v>713</v>
      </c>
      <c r="E185" s="6" t="s">
        <v>712</v>
      </c>
      <c r="F185" s="5">
        <v>240</v>
      </c>
      <c r="G185" s="81">
        <v>2.9</v>
      </c>
      <c r="H185" s="95" t="s">
        <v>1054</v>
      </c>
      <c r="I185" s="96" t="s">
        <v>1058</v>
      </c>
      <c r="J185" s="96" t="s">
        <v>1055</v>
      </c>
      <c r="K185" s="96" t="s">
        <v>1059</v>
      </c>
      <c r="L185" s="96" t="s">
        <v>1056</v>
      </c>
      <c r="M185" s="96" t="s">
        <v>1057</v>
      </c>
      <c r="N185" s="98"/>
    </row>
    <row r="186" spans="1:14" ht="18" customHeight="1">
      <c r="A186" s="232"/>
      <c r="B186" s="47"/>
      <c r="C186" s="7" t="s">
        <v>711</v>
      </c>
      <c r="D186" s="31" t="s">
        <v>708</v>
      </c>
      <c r="E186" s="6" t="s">
        <v>346</v>
      </c>
      <c r="F186" s="5">
        <v>390</v>
      </c>
      <c r="G186" s="81">
        <v>2.65</v>
      </c>
      <c r="H186" s="95" t="s">
        <v>1054</v>
      </c>
      <c r="I186" s="96" t="s">
        <v>1056</v>
      </c>
      <c r="J186" s="96" t="s">
        <v>1057</v>
      </c>
      <c r="K186" s="97"/>
      <c r="L186" s="97"/>
      <c r="M186" s="97"/>
      <c r="N186" s="98"/>
    </row>
    <row r="187" spans="1:14" ht="18" customHeight="1">
      <c r="A187" s="232"/>
      <c r="B187" s="47"/>
      <c r="C187" s="7" t="s">
        <v>710</v>
      </c>
      <c r="D187" s="31" t="s">
        <v>706</v>
      </c>
      <c r="E187" s="6" t="s">
        <v>346</v>
      </c>
      <c r="F187" s="5">
        <v>390</v>
      </c>
      <c r="G187" s="81">
        <v>2.65</v>
      </c>
      <c r="H187" s="95" t="s">
        <v>1054</v>
      </c>
      <c r="I187" s="96" t="s">
        <v>1058</v>
      </c>
      <c r="J187" s="96" t="s">
        <v>1055</v>
      </c>
      <c r="K187" s="96" t="s">
        <v>1059</v>
      </c>
      <c r="L187" s="96" t="s">
        <v>1056</v>
      </c>
      <c r="M187" s="96" t="s">
        <v>1057</v>
      </c>
      <c r="N187" s="98"/>
    </row>
    <row r="188" spans="1:14" ht="18" customHeight="1">
      <c r="A188" s="232"/>
      <c r="B188" s="47"/>
      <c r="C188" s="23" t="s">
        <v>709</v>
      </c>
      <c r="D188" s="31" t="s">
        <v>708</v>
      </c>
      <c r="E188" s="21" t="s">
        <v>343</v>
      </c>
      <c r="F188" s="5">
        <v>260</v>
      </c>
      <c r="G188" s="82">
        <v>2.9</v>
      </c>
      <c r="H188" s="95" t="s">
        <v>1054</v>
      </c>
      <c r="I188" s="96" t="s">
        <v>1056</v>
      </c>
      <c r="J188" s="96" t="s">
        <v>1057</v>
      </c>
      <c r="K188" s="97"/>
      <c r="L188" s="97"/>
      <c r="M188" s="97"/>
      <c r="N188" s="98"/>
    </row>
    <row r="189" spans="1:14" ht="18" customHeight="1">
      <c r="A189" s="232"/>
      <c r="B189" s="47"/>
      <c r="C189" s="23" t="s">
        <v>707</v>
      </c>
      <c r="D189" s="31" t="s">
        <v>706</v>
      </c>
      <c r="E189" s="21" t="s">
        <v>343</v>
      </c>
      <c r="F189" s="5">
        <v>260</v>
      </c>
      <c r="G189" s="82">
        <v>2.9</v>
      </c>
      <c r="H189" s="95" t="s">
        <v>1054</v>
      </c>
      <c r="I189" s="96" t="s">
        <v>1058</v>
      </c>
      <c r="J189" s="96" t="s">
        <v>1055</v>
      </c>
      <c r="K189" s="96" t="s">
        <v>1059</v>
      </c>
      <c r="L189" s="96" t="s">
        <v>1056</v>
      </c>
      <c r="M189" s="96" t="s">
        <v>1057</v>
      </c>
      <c r="N189" s="98"/>
    </row>
    <row r="190" spans="1:14" ht="18" customHeight="1">
      <c r="A190" s="232"/>
      <c r="B190" s="47"/>
      <c r="C190" s="23" t="s">
        <v>705</v>
      </c>
      <c r="D190" s="31" t="s">
        <v>702</v>
      </c>
      <c r="E190" s="6" t="s">
        <v>341</v>
      </c>
      <c r="F190" s="5">
        <v>300</v>
      </c>
      <c r="G190" s="81">
        <v>2.95</v>
      </c>
      <c r="H190" s="95" t="s">
        <v>1054</v>
      </c>
      <c r="I190" s="96" t="s">
        <v>1056</v>
      </c>
      <c r="J190" s="96" t="s">
        <v>1057</v>
      </c>
      <c r="K190" s="97"/>
      <c r="L190" s="97"/>
      <c r="M190" s="97"/>
      <c r="N190" s="98"/>
    </row>
    <row r="191" spans="1:14" ht="19.5" customHeight="1">
      <c r="A191" s="232"/>
      <c r="B191" s="47"/>
      <c r="C191" s="23" t="s">
        <v>704</v>
      </c>
      <c r="D191" s="31" t="s">
        <v>700</v>
      </c>
      <c r="E191" s="6" t="s">
        <v>341</v>
      </c>
      <c r="F191" s="5">
        <v>300</v>
      </c>
      <c r="G191" s="81">
        <v>2.95</v>
      </c>
      <c r="H191" s="95" t="s">
        <v>1054</v>
      </c>
      <c r="I191" s="96" t="s">
        <v>1063</v>
      </c>
      <c r="J191" s="96" t="s">
        <v>1055</v>
      </c>
      <c r="K191" s="96" t="s">
        <v>1059</v>
      </c>
      <c r="L191" s="96" t="s">
        <v>1056</v>
      </c>
      <c r="M191" s="96" t="s">
        <v>1057</v>
      </c>
      <c r="N191" s="98"/>
    </row>
    <row r="192" spans="1:14" ht="18" customHeight="1">
      <c r="A192" s="232"/>
      <c r="B192" s="63"/>
      <c r="C192" s="23" t="s">
        <v>703</v>
      </c>
      <c r="D192" s="37" t="s">
        <v>702</v>
      </c>
      <c r="E192" s="21" t="s">
        <v>338</v>
      </c>
      <c r="F192" s="20">
        <v>250</v>
      </c>
      <c r="G192" s="82">
        <v>3.2</v>
      </c>
      <c r="H192" s="95" t="s">
        <v>1054</v>
      </c>
      <c r="I192" s="96" t="s">
        <v>1056</v>
      </c>
      <c r="J192" s="96" t="s">
        <v>1057</v>
      </c>
      <c r="K192" s="97"/>
      <c r="L192" s="97"/>
      <c r="M192" s="97"/>
      <c r="N192" s="98"/>
    </row>
    <row r="193" spans="1:14" ht="18.75" customHeight="1" thickBot="1">
      <c r="A193" s="233"/>
      <c r="B193" s="63"/>
      <c r="C193" s="19" t="s">
        <v>701</v>
      </c>
      <c r="D193" s="34" t="s">
        <v>700</v>
      </c>
      <c r="E193" s="17" t="s">
        <v>338</v>
      </c>
      <c r="F193" s="16">
        <v>250</v>
      </c>
      <c r="G193" s="85">
        <v>3.2</v>
      </c>
      <c r="H193" s="99" t="s">
        <v>1054</v>
      </c>
      <c r="I193" s="100" t="s">
        <v>1063</v>
      </c>
      <c r="J193" s="100" t="s">
        <v>1055</v>
      </c>
      <c r="K193" s="100" t="s">
        <v>1059</v>
      </c>
      <c r="L193" s="100" t="s">
        <v>1056</v>
      </c>
      <c r="M193" s="100" t="s">
        <v>1057</v>
      </c>
      <c r="N193" s="101"/>
    </row>
    <row r="194" spans="1:14" ht="18" customHeight="1">
      <c r="A194" s="234" t="s">
        <v>699</v>
      </c>
      <c r="B194" s="52"/>
      <c r="C194" s="28" t="s">
        <v>698</v>
      </c>
      <c r="D194" s="28" t="s">
        <v>697</v>
      </c>
      <c r="E194" s="28" t="s">
        <v>690</v>
      </c>
      <c r="F194" s="26">
        <v>600</v>
      </c>
      <c r="G194" s="77">
        <v>0.9</v>
      </c>
      <c r="H194" s="91" t="s">
        <v>1054</v>
      </c>
      <c r="I194" s="92" t="s">
        <v>1056</v>
      </c>
      <c r="J194" s="92" t="s">
        <v>1057</v>
      </c>
      <c r="K194" s="93"/>
      <c r="L194" s="93"/>
      <c r="M194" s="93"/>
      <c r="N194" s="94"/>
    </row>
    <row r="195" spans="1:14" ht="18" customHeight="1">
      <c r="A195" s="235"/>
      <c r="B195" s="52"/>
      <c r="C195" s="7" t="s">
        <v>696</v>
      </c>
      <c r="D195" s="7" t="s">
        <v>695</v>
      </c>
      <c r="E195" s="7" t="s">
        <v>690</v>
      </c>
      <c r="F195" s="5">
        <v>600</v>
      </c>
      <c r="G195" s="78">
        <v>0.9</v>
      </c>
      <c r="H195" s="95" t="s">
        <v>1054</v>
      </c>
      <c r="I195" s="96" t="s">
        <v>1058</v>
      </c>
      <c r="J195" s="96" t="s">
        <v>1055</v>
      </c>
      <c r="K195" s="96" t="s">
        <v>1059</v>
      </c>
      <c r="L195" s="96" t="s">
        <v>1056</v>
      </c>
      <c r="M195" s="96" t="s">
        <v>1057</v>
      </c>
      <c r="N195" s="98"/>
    </row>
    <row r="196" spans="1:14" ht="18.75" customHeight="1">
      <c r="A196" s="235"/>
      <c r="B196" s="52"/>
      <c r="C196" s="7" t="s">
        <v>694</v>
      </c>
      <c r="D196" s="7" t="s">
        <v>693</v>
      </c>
      <c r="E196" s="7" t="s">
        <v>690</v>
      </c>
      <c r="F196" s="5">
        <v>600</v>
      </c>
      <c r="G196" s="78">
        <v>0.9</v>
      </c>
      <c r="H196" s="95" t="s">
        <v>1054</v>
      </c>
      <c r="I196" s="96" t="s">
        <v>1058</v>
      </c>
      <c r="J196" s="96" t="s">
        <v>1055</v>
      </c>
      <c r="K196" s="96" t="s">
        <v>1059</v>
      </c>
      <c r="L196" s="96" t="s">
        <v>1056</v>
      </c>
      <c r="M196" s="96" t="s">
        <v>1057</v>
      </c>
      <c r="N196" s="98"/>
    </row>
    <row r="197" spans="1:14" ht="18" customHeight="1">
      <c r="A197" s="235"/>
      <c r="B197" s="52"/>
      <c r="C197" s="7" t="s">
        <v>692</v>
      </c>
      <c r="D197" s="7" t="s">
        <v>691</v>
      </c>
      <c r="E197" s="7" t="s">
        <v>690</v>
      </c>
      <c r="F197" s="5">
        <v>600</v>
      </c>
      <c r="G197" s="78">
        <v>1</v>
      </c>
      <c r="H197" s="95" t="s">
        <v>1054</v>
      </c>
      <c r="I197" s="96" t="s">
        <v>1058</v>
      </c>
      <c r="J197" s="96" t="s">
        <v>1055</v>
      </c>
      <c r="K197" s="96" t="s">
        <v>1059</v>
      </c>
      <c r="L197" s="96" t="s">
        <v>1056</v>
      </c>
      <c r="M197" s="96" t="s">
        <v>1057</v>
      </c>
      <c r="N197" s="98"/>
    </row>
    <row r="198" spans="1:14" ht="18" customHeight="1">
      <c r="A198" s="235"/>
      <c r="B198" s="52"/>
      <c r="C198" s="7" t="s">
        <v>689</v>
      </c>
      <c r="D198" s="7" t="s">
        <v>688</v>
      </c>
      <c r="E198" s="6" t="s">
        <v>363</v>
      </c>
      <c r="F198" s="5">
        <v>500</v>
      </c>
      <c r="G198" s="78">
        <v>2.1</v>
      </c>
      <c r="H198" s="95" t="s">
        <v>1054</v>
      </c>
      <c r="I198" s="96" t="s">
        <v>1056</v>
      </c>
      <c r="J198" s="96" t="s">
        <v>1057</v>
      </c>
      <c r="K198" s="97"/>
      <c r="L198" s="97"/>
      <c r="M198" s="97"/>
      <c r="N198" s="98"/>
    </row>
    <row r="199" spans="1:14" ht="18.75" customHeight="1" thickBot="1">
      <c r="A199" s="235"/>
      <c r="B199" s="52"/>
      <c r="C199" s="23" t="s">
        <v>687</v>
      </c>
      <c r="D199" s="23" t="s">
        <v>686</v>
      </c>
      <c r="E199" s="21" t="s">
        <v>363</v>
      </c>
      <c r="F199" s="20">
        <v>500</v>
      </c>
      <c r="G199" s="86">
        <v>2.1</v>
      </c>
      <c r="H199" s="99" t="s">
        <v>1054</v>
      </c>
      <c r="I199" s="100" t="s">
        <v>1063</v>
      </c>
      <c r="J199" s="100" t="s">
        <v>1055</v>
      </c>
      <c r="K199" s="100" t="s">
        <v>1059</v>
      </c>
      <c r="L199" s="100" t="s">
        <v>1056</v>
      </c>
      <c r="M199" s="100" t="s">
        <v>1057</v>
      </c>
      <c r="N199" s="101"/>
    </row>
    <row r="200" spans="1:14" ht="18" customHeight="1">
      <c r="A200" s="62"/>
      <c r="B200" s="106"/>
      <c r="C200" s="40" t="s">
        <v>685</v>
      </c>
      <c r="D200" s="40" t="s">
        <v>684</v>
      </c>
      <c r="E200" s="9" t="s">
        <v>168</v>
      </c>
      <c r="F200" s="39">
        <v>5000</v>
      </c>
      <c r="G200" s="107">
        <v>0.56000000000000005</v>
      </c>
      <c r="H200" s="91" t="s">
        <v>1054</v>
      </c>
      <c r="I200" s="92" t="s">
        <v>1056</v>
      </c>
      <c r="J200" s="92" t="s">
        <v>1057</v>
      </c>
      <c r="K200" s="93"/>
      <c r="L200" s="93"/>
      <c r="M200" s="93"/>
      <c r="N200" s="94"/>
    </row>
    <row r="201" spans="1:14" ht="18" customHeight="1">
      <c r="A201" s="226" t="s">
        <v>683</v>
      </c>
      <c r="B201" s="60"/>
      <c r="C201" s="10" t="s">
        <v>682</v>
      </c>
      <c r="D201" s="10" t="s">
        <v>681</v>
      </c>
      <c r="E201" s="9" t="s">
        <v>168</v>
      </c>
      <c r="F201" s="8">
        <v>1000</v>
      </c>
      <c r="G201" s="83">
        <v>1.4</v>
      </c>
      <c r="H201" s="95" t="s">
        <v>1054</v>
      </c>
      <c r="I201" s="96" t="s">
        <v>1056</v>
      </c>
      <c r="J201" s="96" t="s">
        <v>1057</v>
      </c>
      <c r="K201" s="97"/>
      <c r="L201" s="97"/>
      <c r="M201" s="97"/>
      <c r="N201" s="98"/>
    </row>
    <row r="202" spans="1:14" ht="18" customHeight="1">
      <c r="A202" s="226"/>
      <c r="B202" s="43"/>
      <c r="C202" s="7" t="s">
        <v>680</v>
      </c>
      <c r="D202" s="7" t="s">
        <v>679</v>
      </c>
      <c r="E202" s="6" t="s">
        <v>168</v>
      </c>
      <c r="F202" s="5">
        <v>1000</v>
      </c>
      <c r="G202" s="78">
        <v>1.4</v>
      </c>
      <c r="H202" s="95" t="s">
        <v>1054</v>
      </c>
      <c r="I202" s="96" t="s">
        <v>1058</v>
      </c>
      <c r="J202" s="96" t="s">
        <v>1055</v>
      </c>
      <c r="K202" s="96" t="s">
        <v>1059</v>
      </c>
      <c r="L202" s="96" t="s">
        <v>1056</v>
      </c>
      <c r="M202" s="96" t="s">
        <v>1057</v>
      </c>
      <c r="N202" s="98"/>
    </row>
    <row r="203" spans="1:14" ht="18.75" customHeight="1">
      <c r="A203" s="226"/>
      <c r="B203" s="43"/>
      <c r="C203" s="7" t="s">
        <v>678</v>
      </c>
      <c r="D203" s="7" t="s">
        <v>677</v>
      </c>
      <c r="E203" s="6" t="s">
        <v>168</v>
      </c>
      <c r="F203" s="5">
        <v>1000</v>
      </c>
      <c r="G203" s="78">
        <v>1.4</v>
      </c>
      <c r="H203" s="95" t="s">
        <v>1054</v>
      </c>
      <c r="I203" s="96" t="s">
        <v>1058</v>
      </c>
      <c r="J203" s="96" t="s">
        <v>1055</v>
      </c>
      <c r="K203" s="96" t="s">
        <v>1059</v>
      </c>
      <c r="L203" s="96" t="s">
        <v>1056</v>
      </c>
      <c r="M203" s="96" t="s">
        <v>1057</v>
      </c>
      <c r="N203" s="98"/>
    </row>
    <row r="204" spans="1:14" ht="18" customHeight="1">
      <c r="A204" s="226"/>
      <c r="B204" s="43"/>
      <c r="C204" s="7" t="s">
        <v>676</v>
      </c>
      <c r="D204" s="7" t="s">
        <v>675</v>
      </c>
      <c r="E204" s="6" t="s">
        <v>168</v>
      </c>
      <c r="F204" s="5">
        <v>1000</v>
      </c>
      <c r="G204" s="78">
        <v>1.5</v>
      </c>
      <c r="H204" s="95" t="s">
        <v>1054</v>
      </c>
      <c r="I204" s="96" t="s">
        <v>1058</v>
      </c>
      <c r="J204" s="96" t="s">
        <v>1055</v>
      </c>
      <c r="K204" s="96" t="s">
        <v>1059</v>
      </c>
      <c r="L204" s="96" t="s">
        <v>1056</v>
      </c>
      <c r="M204" s="96" t="s">
        <v>1057</v>
      </c>
      <c r="N204" s="98"/>
    </row>
    <row r="205" spans="1:14" ht="18" customHeight="1">
      <c r="A205" s="226"/>
      <c r="B205" s="43"/>
      <c r="C205" s="7" t="s">
        <v>674</v>
      </c>
      <c r="D205" s="7" t="s">
        <v>673</v>
      </c>
      <c r="E205" s="6" t="s">
        <v>168</v>
      </c>
      <c r="F205" s="5">
        <v>500</v>
      </c>
      <c r="G205" s="78">
        <v>2</v>
      </c>
      <c r="H205" s="95" t="s">
        <v>1054</v>
      </c>
      <c r="I205" s="96" t="s">
        <v>1056</v>
      </c>
      <c r="J205" s="96" t="s">
        <v>1057</v>
      </c>
      <c r="K205" s="97"/>
      <c r="L205" s="97"/>
      <c r="M205" s="97"/>
      <c r="N205" s="98"/>
    </row>
    <row r="206" spans="1:14" ht="18" customHeight="1">
      <c r="A206" s="226"/>
      <c r="B206" s="43"/>
      <c r="C206" s="7" t="s">
        <v>672</v>
      </c>
      <c r="D206" s="7" t="s">
        <v>671</v>
      </c>
      <c r="E206" s="6" t="s">
        <v>168</v>
      </c>
      <c r="F206" s="5">
        <v>500</v>
      </c>
      <c r="G206" s="78">
        <v>2</v>
      </c>
      <c r="H206" s="95" t="s">
        <v>1054</v>
      </c>
      <c r="I206" s="96" t="s">
        <v>1060</v>
      </c>
      <c r="J206" s="96" t="s">
        <v>1061</v>
      </c>
      <c r="K206" s="96" t="s">
        <v>1055</v>
      </c>
      <c r="L206" s="96" t="s">
        <v>1062</v>
      </c>
      <c r="M206" s="96" t="s">
        <v>1056</v>
      </c>
      <c r="N206" s="102" t="s">
        <v>1057</v>
      </c>
    </row>
    <row r="207" spans="1:14" ht="18" customHeight="1">
      <c r="A207" s="226"/>
      <c r="B207" s="43"/>
      <c r="C207" s="7" t="s">
        <v>670</v>
      </c>
      <c r="D207" s="7" t="s">
        <v>669</v>
      </c>
      <c r="E207" s="6" t="s">
        <v>168</v>
      </c>
      <c r="F207" s="5">
        <v>300</v>
      </c>
      <c r="G207" s="78">
        <v>2.1</v>
      </c>
      <c r="H207" s="95" t="s">
        <v>1054</v>
      </c>
      <c r="I207" s="96" t="s">
        <v>1056</v>
      </c>
      <c r="J207" s="96" t="s">
        <v>1057</v>
      </c>
      <c r="K207" s="97"/>
      <c r="L207" s="97"/>
      <c r="M207" s="97"/>
      <c r="N207" s="98"/>
    </row>
    <row r="208" spans="1:14" ht="18" customHeight="1" thickBot="1">
      <c r="A208" s="227"/>
      <c r="B208" s="42"/>
      <c r="C208" s="19" t="s">
        <v>668</v>
      </c>
      <c r="D208" s="19" t="s">
        <v>667</v>
      </c>
      <c r="E208" s="17" t="s">
        <v>168</v>
      </c>
      <c r="F208" s="16">
        <v>300</v>
      </c>
      <c r="G208" s="79">
        <v>2.1</v>
      </c>
      <c r="H208" s="95" t="s">
        <v>1054</v>
      </c>
      <c r="I208" s="96" t="s">
        <v>1060</v>
      </c>
      <c r="J208" s="96" t="s">
        <v>1061</v>
      </c>
      <c r="K208" s="96" t="s">
        <v>1055</v>
      </c>
      <c r="L208" s="96" t="s">
        <v>1062</v>
      </c>
      <c r="M208" s="96" t="s">
        <v>1056</v>
      </c>
      <c r="N208" s="102" t="s">
        <v>1057</v>
      </c>
    </row>
    <row r="209" spans="1:14" ht="18" customHeight="1">
      <c r="A209" s="225" t="s">
        <v>666</v>
      </c>
      <c r="B209" s="44"/>
      <c r="C209" s="28" t="s">
        <v>665</v>
      </c>
      <c r="D209" s="28" t="s">
        <v>664</v>
      </c>
      <c r="E209" s="27" t="s">
        <v>168</v>
      </c>
      <c r="F209" s="26">
        <v>12000</v>
      </c>
      <c r="G209" s="77">
        <v>0.37</v>
      </c>
      <c r="H209" s="91" t="s">
        <v>1054</v>
      </c>
      <c r="I209" s="92" t="s">
        <v>1056</v>
      </c>
      <c r="J209" s="92" t="s">
        <v>1057</v>
      </c>
      <c r="K209" s="93"/>
      <c r="L209" s="93"/>
      <c r="M209" s="93"/>
      <c r="N209" s="94"/>
    </row>
    <row r="210" spans="1:14" ht="18" customHeight="1">
      <c r="A210" s="226"/>
      <c r="B210" s="43"/>
      <c r="C210" s="7" t="s">
        <v>663</v>
      </c>
      <c r="D210" s="7" t="s">
        <v>662</v>
      </c>
      <c r="E210" s="6" t="s">
        <v>168</v>
      </c>
      <c r="F210" s="5">
        <v>12000</v>
      </c>
      <c r="G210" s="78">
        <v>0.37</v>
      </c>
      <c r="H210" s="95" t="s">
        <v>1054</v>
      </c>
      <c r="I210" s="96" t="s">
        <v>1060</v>
      </c>
      <c r="J210" s="96" t="s">
        <v>1061</v>
      </c>
      <c r="K210" s="96" t="s">
        <v>1055</v>
      </c>
      <c r="L210" s="96" t="s">
        <v>1062</v>
      </c>
      <c r="M210" s="96" t="s">
        <v>1056</v>
      </c>
      <c r="N210" s="102" t="s">
        <v>1057</v>
      </c>
    </row>
    <row r="211" spans="1:14" ht="18" customHeight="1">
      <c r="A211" s="226"/>
      <c r="B211" s="43"/>
      <c r="C211" s="7" t="s">
        <v>661</v>
      </c>
      <c r="D211" s="7" t="s">
        <v>660</v>
      </c>
      <c r="E211" s="6" t="s">
        <v>168</v>
      </c>
      <c r="F211" s="5">
        <v>6000</v>
      </c>
      <c r="G211" s="78">
        <v>0.57999999999999996</v>
      </c>
      <c r="H211" s="95" t="s">
        <v>1054</v>
      </c>
      <c r="I211" s="96" t="s">
        <v>1056</v>
      </c>
      <c r="J211" s="96" t="s">
        <v>1057</v>
      </c>
      <c r="K211" s="97"/>
      <c r="L211" s="97"/>
      <c r="M211" s="97"/>
      <c r="N211" s="98"/>
    </row>
    <row r="212" spans="1:14" ht="18" customHeight="1" thickBot="1">
      <c r="A212" s="227"/>
      <c r="B212" s="42"/>
      <c r="C212" s="19" t="s">
        <v>659</v>
      </c>
      <c r="D212" s="19" t="s">
        <v>658</v>
      </c>
      <c r="E212" s="17" t="s">
        <v>168</v>
      </c>
      <c r="F212" s="16">
        <v>6000</v>
      </c>
      <c r="G212" s="79">
        <v>0.57999999999999996</v>
      </c>
      <c r="H212" s="99" t="s">
        <v>1054</v>
      </c>
      <c r="I212" s="100" t="s">
        <v>1060</v>
      </c>
      <c r="J212" s="100" t="s">
        <v>1061</v>
      </c>
      <c r="K212" s="100" t="s">
        <v>1055</v>
      </c>
      <c r="L212" s="100" t="s">
        <v>1062</v>
      </c>
      <c r="M212" s="100" t="s">
        <v>1056</v>
      </c>
      <c r="N212" s="103" t="s">
        <v>1057</v>
      </c>
    </row>
    <row r="213" spans="1:14" ht="18" customHeight="1" thickBot="1">
      <c r="A213" s="236" t="s">
        <v>657</v>
      </c>
      <c r="B213" s="44"/>
      <c r="C213" s="28" t="s">
        <v>656</v>
      </c>
      <c r="D213" s="28" t="s">
        <v>655</v>
      </c>
      <c r="E213" s="27" t="s">
        <v>168</v>
      </c>
      <c r="F213" s="26">
        <v>1200</v>
      </c>
      <c r="G213" s="77">
        <v>0.6</v>
      </c>
      <c r="H213" s="91" t="s">
        <v>1054</v>
      </c>
      <c r="I213" s="92" t="s">
        <v>1056</v>
      </c>
      <c r="J213" s="92" t="s">
        <v>1057</v>
      </c>
      <c r="K213" s="93"/>
      <c r="L213" s="93"/>
      <c r="M213" s="93"/>
      <c r="N213" s="94"/>
    </row>
    <row r="214" spans="1:14" ht="18" customHeight="1">
      <c r="A214" s="237"/>
      <c r="B214" s="60"/>
      <c r="C214" s="10" t="s">
        <v>654</v>
      </c>
      <c r="D214" s="7" t="s">
        <v>653</v>
      </c>
      <c r="E214" s="27" t="s">
        <v>168</v>
      </c>
      <c r="F214" s="8">
        <v>630</v>
      </c>
      <c r="G214" s="83">
        <v>2.1</v>
      </c>
      <c r="H214" s="95" t="s">
        <v>1054</v>
      </c>
      <c r="I214" s="96" t="s">
        <v>1056</v>
      </c>
      <c r="J214" s="96" t="s">
        <v>1057</v>
      </c>
      <c r="K214" s="97"/>
      <c r="L214" s="97"/>
      <c r="M214" s="97"/>
      <c r="N214" s="98"/>
    </row>
    <row r="215" spans="1:14" ht="18" customHeight="1">
      <c r="A215" s="238"/>
      <c r="B215" s="43"/>
      <c r="C215" s="7" t="s">
        <v>652</v>
      </c>
      <c r="D215" s="7" t="s">
        <v>651</v>
      </c>
      <c r="E215" s="6" t="s">
        <v>168</v>
      </c>
      <c r="F215" s="5">
        <v>500</v>
      </c>
      <c r="G215" s="78">
        <v>1.55</v>
      </c>
      <c r="H215" s="95" t="s">
        <v>1054</v>
      </c>
      <c r="I215" s="96" t="s">
        <v>1056</v>
      </c>
      <c r="J215" s="96" t="s">
        <v>1057</v>
      </c>
      <c r="K215" s="97"/>
      <c r="L215" s="97"/>
      <c r="M215" s="97"/>
      <c r="N215" s="98"/>
    </row>
    <row r="216" spans="1:14" ht="18" customHeight="1">
      <c r="A216" s="238"/>
      <c r="B216" s="43"/>
      <c r="C216" s="7" t="s">
        <v>650</v>
      </c>
      <c r="D216" s="7" t="s">
        <v>649</v>
      </c>
      <c r="E216" s="6" t="s">
        <v>168</v>
      </c>
      <c r="F216" s="5">
        <v>500</v>
      </c>
      <c r="G216" s="78">
        <v>3.5</v>
      </c>
      <c r="H216" s="95" t="s">
        <v>1054</v>
      </c>
      <c r="I216" s="96" t="s">
        <v>1056</v>
      </c>
      <c r="J216" s="96" t="s">
        <v>1057</v>
      </c>
      <c r="K216" s="97"/>
      <c r="L216" s="97"/>
      <c r="M216" s="97"/>
      <c r="N216" s="98"/>
    </row>
    <row r="217" spans="1:14" ht="18" customHeight="1">
      <c r="A217" s="238"/>
      <c r="B217" s="43"/>
      <c r="C217" s="7" t="s">
        <v>648</v>
      </c>
      <c r="D217" s="7" t="s">
        <v>647</v>
      </c>
      <c r="E217" s="6" t="s">
        <v>168</v>
      </c>
      <c r="F217" s="5">
        <v>420</v>
      </c>
      <c r="G217" s="78">
        <v>2.1</v>
      </c>
      <c r="H217" s="95" t="s">
        <v>1054</v>
      </c>
      <c r="I217" s="96" t="s">
        <v>1056</v>
      </c>
      <c r="J217" s="96" t="s">
        <v>1057</v>
      </c>
      <c r="K217" s="97"/>
      <c r="L217" s="97"/>
      <c r="M217" s="97"/>
      <c r="N217" s="98"/>
    </row>
    <row r="218" spans="1:14" ht="18" customHeight="1">
      <c r="A218" s="238"/>
      <c r="B218" s="43"/>
      <c r="C218" s="7" t="s">
        <v>646</v>
      </c>
      <c r="D218" s="7" t="s">
        <v>645</v>
      </c>
      <c r="E218" s="6" t="s">
        <v>168</v>
      </c>
      <c r="F218" s="5">
        <v>735</v>
      </c>
      <c r="G218" s="78">
        <v>3.1</v>
      </c>
      <c r="H218" s="95" t="s">
        <v>1054</v>
      </c>
      <c r="I218" s="96" t="s">
        <v>1056</v>
      </c>
      <c r="J218" s="96" t="s">
        <v>1057</v>
      </c>
      <c r="K218" s="97"/>
      <c r="L218" s="97"/>
      <c r="M218" s="97"/>
      <c r="N218" s="98"/>
    </row>
    <row r="219" spans="1:14" ht="18" customHeight="1">
      <c r="A219" s="238"/>
      <c r="B219" s="43"/>
      <c r="C219" s="7" t="s">
        <v>644</v>
      </c>
      <c r="D219" s="7" t="s">
        <v>643</v>
      </c>
      <c r="E219" s="6" t="s">
        <v>168</v>
      </c>
      <c r="F219" s="5">
        <v>1200</v>
      </c>
      <c r="G219" s="78">
        <v>0.6</v>
      </c>
      <c r="H219" s="95" t="s">
        <v>1054</v>
      </c>
      <c r="I219" s="96" t="s">
        <v>1058</v>
      </c>
      <c r="J219" s="96" t="s">
        <v>1055</v>
      </c>
      <c r="K219" s="96" t="s">
        <v>1059</v>
      </c>
      <c r="L219" s="96" t="s">
        <v>1056</v>
      </c>
      <c r="M219" s="96" t="s">
        <v>1057</v>
      </c>
      <c r="N219" s="98"/>
    </row>
    <row r="220" spans="1:14" ht="18" customHeight="1">
      <c r="A220" s="238"/>
      <c r="B220" s="43"/>
      <c r="C220" s="7" t="s">
        <v>642</v>
      </c>
      <c r="D220" s="7" t="s">
        <v>641</v>
      </c>
      <c r="E220" s="6" t="s">
        <v>168</v>
      </c>
      <c r="F220" s="5">
        <v>500</v>
      </c>
      <c r="G220" s="78">
        <v>1.55</v>
      </c>
      <c r="H220" s="95" t="s">
        <v>1054</v>
      </c>
      <c r="I220" s="96" t="s">
        <v>1064</v>
      </c>
      <c r="J220" s="96" t="s">
        <v>1055</v>
      </c>
      <c r="K220" s="96" t="s">
        <v>1059</v>
      </c>
      <c r="L220" s="96" t="s">
        <v>1065</v>
      </c>
      <c r="M220" s="96" t="s">
        <v>1057</v>
      </c>
      <c r="N220" s="98"/>
    </row>
    <row r="221" spans="1:14" ht="18" customHeight="1">
      <c r="A221" s="238"/>
      <c r="B221" s="43"/>
      <c r="C221" s="7" t="s">
        <v>640</v>
      </c>
      <c r="D221" s="7" t="s">
        <v>639</v>
      </c>
      <c r="E221" s="6" t="s">
        <v>168</v>
      </c>
      <c r="F221" s="5">
        <v>500</v>
      </c>
      <c r="G221" s="78">
        <v>3.5</v>
      </c>
      <c r="H221" s="95" t="s">
        <v>1054</v>
      </c>
      <c r="I221" s="96" t="s">
        <v>1064</v>
      </c>
      <c r="J221" s="96" t="s">
        <v>1055</v>
      </c>
      <c r="K221" s="96" t="s">
        <v>1059</v>
      </c>
      <c r="L221" s="96" t="s">
        <v>1065</v>
      </c>
      <c r="M221" s="96" t="s">
        <v>1057</v>
      </c>
      <c r="N221" s="98"/>
    </row>
    <row r="222" spans="1:14" ht="18" customHeight="1">
      <c r="A222" s="238"/>
      <c r="B222" s="43"/>
      <c r="C222" s="7" t="s">
        <v>638</v>
      </c>
      <c r="D222" s="7" t="s">
        <v>637</v>
      </c>
      <c r="E222" s="6" t="s">
        <v>168</v>
      </c>
      <c r="F222" s="5">
        <v>420</v>
      </c>
      <c r="G222" s="78">
        <v>2.1</v>
      </c>
      <c r="H222" s="95" t="s">
        <v>1054</v>
      </c>
      <c r="I222" s="96" t="s">
        <v>1060</v>
      </c>
      <c r="J222" s="96" t="s">
        <v>1061</v>
      </c>
      <c r="K222" s="96" t="s">
        <v>1055</v>
      </c>
      <c r="L222" s="96" t="s">
        <v>1059</v>
      </c>
      <c r="M222" s="96" t="s">
        <v>1065</v>
      </c>
      <c r="N222" s="102" t="s">
        <v>1057</v>
      </c>
    </row>
    <row r="223" spans="1:14" ht="18" customHeight="1" thickBot="1">
      <c r="A223" s="239"/>
      <c r="B223" s="42"/>
      <c r="C223" s="19" t="s">
        <v>636</v>
      </c>
      <c r="D223" s="19" t="s">
        <v>635</v>
      </c>
      <c r="E223" s="17" t="s">
        <v>168</v>
      </c>
      <c r="F223" s="16">
        <v>735</v>
      </c>
      <c r="G223" s="79">
        <v>3.1</v>
      </c>
      <c r="H223" s="99" t="s">
        <v>1054</v>
      </c>
      <c r="I223" s="100" t="s">
        <v>1063</v>
      </c>
      <c r="J223" s="100" t="s">
        <v>1055</v>
      </c>
      <c r="K223" s="100" t="s">
        <v>1059</v>
      </c>
      <c r="L223" s="100" t="s">
        <v>1056</v>
      </c>
      <c r="M223" s="100" t="s">
        <v>1057</v>
      </c>
      <c r="N223" s="101"/>
    </row>
    <row r="224" spans="1:14" ht="18" customHeight="1">
      <c r="A224" s="226" t="s">
        <v>634</v>
      </c>
      <c r="B224" s="47"/>
      <c r="C224" s="56" t="s">
        <v>633</v>
      </c>
      <c r="D224" s="32" t="s">
        <v>632</v>
      </c>
      <c r="E224" s="27" t="s">
        <v>168</v>
      </c>
      <c r="F224" s="26">
        <v>250</v>
      </c>
      <c r="G224" s="80">
        <v>2.8</v>
      </c>
      <c r="H224" s="91" t="s">
        <v>1054</v>
      </c>
      <c r="I224" s="92" t="s">
        <v>1056</v>
      </c>
      <c r="J224" s="92" t="s">
        <v>1057</v>
      </c>
      <c r="K224" s="93"/>
      <c r="L224" s="93"/>
      <c r="M224" s="93"/>
      <c r="N224" s="94"/>
    </row>
    <row r="225" spans="1:14" ht="18" customHeight="1">
      <c r="A225" s="226"/>
      <c r="B225" s="47"/>
      <c r="C225" s="59" t="s">
        <v>631</v>
      </c>
      <c r="D225" s="51" t="s">
        <v>630</v>
      </c>
      <c r="E225" s="9" t="s">
        <v>168</v>
      </c>
      <c r="F225" s="8">
        <v>250</v>
      </c>
      <c r="G225" s="84">
        <v>2.8</v>
      </c>
      <c r="H225" s="95" t="s">
        <v>1054</v>
      </c>
      <c r="I225" s="96" t="s">
        <v>1064</v>
      </c>
      <c r="J225" s="96" t="s">
        <v>1055</v>
      </c>
      <c r="K225" s="96" t="s">
        <v>1059</v>
      </c>
      <c r="L225" s="96" t="s">
        <v>1065</v>
      </c>
      <c r="M225" s="96" t="s">
        <v>1057</v>
      </c>
      <c r="N225" s="98"/>
    </row>
    <row r="226" spans="1:14" ht="18" customHeight="1" thickBot="1">
      <c r="A226" s="227"/>
      <c r="B226" s="47"/>
      <c r="C226" s="58" t="s">
        <v>629</v>
      </c>
      <c r="D226" s="57" t="s">
        <v>628</v>
      </c>
      <c r="E226" s="65" t="s">
        <v>168</v>
      </c>
      <c r="F226" s="45">
        <v>500</v>
      </c>
      <c r="G226" s="87">
        <v>4</v>
      </c>
      <c r="H226" s="99" t="s">
        <v>1054</v>
      </c>
      <c r="I226" s="100" t="s">
        <v>1056</v>
      </c>
      <c r="J226" s="100" t="s">
        <v>1057</v>
      </c>
      <c r="K226" s="104"/>
      <c r="L226" s="104"/>
      <c r="M226" s="104"/>
      <c r="N226" s="101"/>
    </row>
    <row r="227" spans="1:14" ht="18" customHeight="1">
      <c r="A227" s="225" t="s">
        <v>627</v>
      </c>
      <c r="B227" s="47"/>
      <c r="C227" s="56" t="s">
        <v>626</v>
      </c>
      <c r="D227" s="28" t="s">
        <v>625</v>
      </c>
      <c r="E227" s="27" t="s">
        <v>168</v>
      </c>
      <c r="F227" s="26">
        <v>1000</v>
      </c>
      <c r="G227" s="77">
        <v>2.2000000000000002</v>
      </c>
      <c r="H227" s="91" t="s">
        <v>1054</v>
      </c>
      <c r="I227" s="92" t="s">
        <v>1056</v>
      </c>
      <c r="J227" s="92" t="s">
        <v>1057</v>
      </c>
      <c r="K227" s="93"/>
      <c r="L227" s="93"/>
      <c r="M227" s="93"/>
      <c r="N227" s="94"/>
    </row>
    <row r="228" spans="1:14" ht="18" customHeight="1">
      <c r="A228" s="226"/>
      <c r="B228" s="47"/>
      <c r="C228" s="55" t="s">
        <v>624</v>
      </c>
      <c r="D228" s="7" t="s">
        <v>623</v>
      </c>
      <c r="E228" s="6" t="s">
        <v>168</v>
      </c>
      <c r="F228" s="5">
        <v>1000</v>
      </c>
      <c r="G228" s="78">
        <v>2.75</v>
      </c>
      <c r="H228" s="95" t="s">
        <v>1054</v>
      </c>
      <c r="I228" s="96" t="s">
        <v>1056</v>
      </c>
      <c r="J228" s="96" t="s">
        <v>1057</v>
      </c>
      <c r="K228" s="97"/>
      <c r="L228" s="97"/>
      <c r="M228" s="97"/>
      <c r="N228" s="98"/>
    </row>
    <row r="229" spans="1:14" ht="18" customHeight="1" thickBot="1">
      <c r="A229" s="227"/>
      <c r="B229" s="47"/>
      <c r="C229" s="54" t="s">
        <v>622</v>
      </c>
      <c r="D229" s="19" t="s">
        <v>621</v>
      </c>
      <c r="E229" s="17" t="s">
        <v>168</v>
      </c>
      <c r="F229" s="16">
        <v>1000</v>
      </c>
      <c r="G229" s="79">
        <v>2.75</v>
      </c>
      <c r="H229" s="99" t="s">
        <v>1054</v>
      </c>
      <c r="I229" s="100" t="s">
        <v>1060</v>
      </c>
      <c r="J229" s="100" t="s">
        <v>1061</v>
      </c>
      <c r="K229" s="100" t="s">
        <v>1055</v>
      </c>
      <c r="L229" s="100" t="s">
        <v>1062</v>
      </c>
      <c r="M229" s="100" t="s">
        <v>1056</v>
      </c>
      <c r="N229" s="103" t="s">
        <v>1057</v>
      </c>
    </row>
    <row r="230" spans="1:14" ht="18" customHeight="1">
      <c r="A230" s="225" t="s">
        <v>620</v>
      </c>
      <c r="B230" s="47"/>
      <c r="C230" s="28" t="s">
        <v>619</v>
      </c>
      <c r="D230" s="28" t="s">
        <v>618</v>
      </c>
      <c r="E230" s="27" t="s">
        <v>168</v>
      </c>
      <c r="F230" s="26">
        <v>250</v>
      </c>
      <c r="G230" s="77">
        <v>1.3</v>
      </c>
      <c r="H230" s="91" t="s">
        <v>1054</v>
      </c>
      <c r="I230" s="92" t="s">
        <v>1056</v>
      </c>
      <c r="J230" s="92" t="s">
        <v>1057</v>
      </c>
      <c r="K230" s="93"/>
      <c r="L230" s="93"/>
      <c r="M230" s="93"/>
      <c r="N230" s="94"/>
    </row>
    <row r="231" spans="1:14" ht="18" customHeight="1">
      <c r="A231" s="226"/>
      <c r="B231" s="53"/>
      <c r="C231" s="7" t="s">
        <v>617</v>
      </c>
      <c r="D231" s="7" t="s">
        <v>616</v>
      </c>
      <c r="E231" s="6" t="s">
        <v>168</v>
      </c>
      <c r="F231" s="5">
        <v>250</v>
      </c>
      <c r="G231" s="78">
        <v>1.3</v>
      </c>
      <c r="H231" s="95" t="s">
        <v>1054</v>
      </c>
      <c r="I231" s="96" t="s">
        <v>1058</v>
      </c>
      <c r="J231" s="96" t="s">
        <v>1055</v>
      </c>
      <c r="K231" s="96" t="s">
        <v>1059</v>
      </c>
      <c r="L231" s="96" t="s">
        <v>1056</v>
      </c>
      <c r="M231" s="96" t="s">
        <v>1057</v>
      </c>
      <c r="N231" s="98"/>
    </row>
    <row r="232" spans="1:14" ht="18" customHeight="1">
      <c r="A232" s="226"/>
      <c r="B232" s="52"/>
      <c r="C232" s="7" t="s">
        <v>615</v>
      </c>
      <c r="D232" s="7" t="s">
        <v>614</v>
      </c>
      <c r="E232" s="6" t="s">
        <v>168</v>
      </c>
      <c r="F232" s="5">
        <v>250</v>
      </c>
      <c r="G232" s="78">
        <v>1.3</v>
      </c>
      <c r="H232" s="95" t="s">
        <v>1054</v>
      </c>
      <c r="I232" s="96" t="s">
        <v>1058</v>
      </c>
      <c r="J232" s="96" t="s">
        <v>1055</v>
      </c>
      <c r="K232" s="96" t="s">
        <v>1059</v>
      </c>
      <c r="L232" s="96" t="s">
        <v>1056</v>
      </c>
      <c r="M232" s="96" t="s">
        <v>1057</v>
      </c>
      <c r="N232" s="98"/>
    </row>
    <row r="233" spans="1:14" ht="18" customHeight="1" thickBot="1">
      <c r="A233" s="227"/>
      <c r="B233" s="52"/>
      <c r="C233" s="19" t="s">
        <v>613</v>
      </c>
      <c r="D233" s="19" t="s">
        <v>612</v>
      </c>
      <c r="E233" s="17" t="s">
        <v>168</v>
      </c>
      <c r="F233" s="16">
        <v>250</v>
      </c>
      <c r="G233" s="79">
        <v>1.4</v>
      </c>
      <c r="H233" s="99" t="s">
        <v>1054</v>
      </c>
      <c r="I233" s="100" t="s">
        <v>1058</v>
      </c>
      <c r="J233" s="100" t="s">
        <v>1055</v>
      </c>
      <c r="K233" s="100" t="s">
        <v>1059</v>
      </c>
      <c r="L233" s="100" t="s">
        <v>1056</v>
      </c>
      <c r="M233" s="100" t="s">
        <v>1057</v>
      </c>
      <c r="N233" s="101"/>
    </row>
    <row r="234" spans="1:14" ht="18" customHeight="1">
      <c r="A234" s="225" t="s">
        <v>611</v>
      </c>
      <c r="B234" s="47"/>
      <c r="C234" s="28" t="s">
        <v>610</v>
      </c>
      <c r="D234" s="28" t="s">
        <v>609</v>
      </c>
      <c r="E234" s="27" t="s">
        <v>168</v>
      </c>
      <c r="F234" s="26">
        <v>500</v>
      </c>
      <c r="G234" s="77">
        <v>3.3</v>
      </c>
      <c r="H234" s="91" t="s">
        <v>1054</v>
      </c>
      <c r="I234" s="92" t="s">
        <v>1056</v>
      </c>
      <c r="J234" s="92" t="s">
        <v>1057</v>
      </c>
      <c r="K234" s="93"/>
      <c r="L234" s="93"/>
      <c r="M234" s="93"/>
      <c r="N234" s="94"/>
    </row>
    <row r="235" spans="1:14" ht="18" customHeight="1">
      <c r="A235" s="226"/>
      <c r="B235" s="47"/>
      <c r="C235" s="7" t="s">
        <v>608</v>
      </c>
      <c r="D235" s="7" t="s">
        <v>607</v>
      </c>
      <c r="E235" s="6" t="s">
        <v>168</v>
      </c>
      <c r="F235" s="5">
        <v>250</v>
      </c>
      <c r="G235" s="78">
        <v>4.2</v>
      </c>
      <c r="H235" s="95" t="s">
        <v>1054</v>
      </c>
      <c r="I235" s="96" t="s">
        <v>1056</v>
      </c>
      <c r="J235" s="96" t="s">
        <v>1057</v>
      </c>
      <c r="K235" s="97"/>
      <c r="L235" s="97"/>
      <c r="M235" s="97"/>
      <c r="N235" s="98"/>
    </row>
    <row r="236" spans="1:14" ht="18" customHeight="1" thickBot="1">
      <c r="A236" s="227"/>
      <c r="B236" s="47"/>
      <c r="C236" s="19" t="s">
        <v>606</v>
      </c>
      <c r="D236" s="19" t="s">
        <v>605</v>
      </c>
      <c r="E236" s="17" t="s">
        <v>168</v>
      </c>
      <c r="F236" s="16">
        <v>250</v>
      </c>
      <c r="G236" s="79">
        <v>4.2</v>
      </c>
      <c r="H236" s="99" t="s">
        <v>1054</v>
      </c>
      <c r="I236" s="100" t="s">
        <v>1060</v>
      </c>
      <c r="J236" s="100" t="s">
        <v>1061</v>
      </c>
      <c r="K236" s="100" t="s">
        <v>1055</v>
      </c>
      <c r="L236" s="100" t="s">
        <v>1062</v>
      </c>
      <c r="M236" s="100" t="s">
        <v>1056</v>
      </c>
      <c r="N236" s="103" t="s">
        <v>1057</v>
      </c>
    </row>
    <row r="237" spans="1:14" ht="18" customHeight="1">
      <c r="A237" s="225" t="s">
        <v>604</v>
      </c>
      <c r="B237" s="47"/>
      <c r="C237" s="28" t="s">
        <v>603</v>
      </c>
      <c r="D237" s="28" t="s">
        <v>602</v>
      </c>
      <c r="E237" s="27" t="s">
        <v>168</v>
      </c>
      <c r="F237" s="26">
        <v>2000</v>
      </c>
      <c r="G237" s="77">
        <v>0.75</v>
      </c>
      <c r="H237" s="91" t="s">
        <v>1054</v>
      </c>
      <c r="I237" s="92" t="s">
        <v>1056</v>
      </c>
      <c r="J237" s="92" t="s">
        <v>1057</v>
      </c>
      <c r="K237" s="93"/>
      <c r="L237" s="93"/>
      <c r="M237" s="93"/>
      <c r="N237" s="94"/>
    </row>
    <row r="238" spans="1:14" ht="18" customHeight="1">
      <c r="A238" s="226"/>
      <c r="B238" s="47"/>
      <c r="C238" s="7" t="s">
        <v>601</v>
      </c>
      <c r="D238" s="7" t="s">
        <v>600</v>
      </c>
      <c r="E238" s="6" t="s">
        <v>168</v>
      </c>
      <c r="F238" s="5">
        <v>2000</v>
      </c>
      <c r="G238" s="78">
        <v>0.45</v>
      </c>
      <c r="H238" s="95" t="s">
        <v>1054</v>
      </c>
      <c r="I238" s="96" t="s">
        <v>1056</v>
      </c>
      <c r="J238" s="96" t="s">
        <v>1057</v>
      </c>
      <c r="K238" s="97"/>
      <c r="L238" s="97"/>
      <c r="M238" s="97"/>
      <c r="N238" s="98"/>
    </row>
    <row r="239" spans="1:14" ht="18" customHeight="1">
      <c r="A239" s="226"/>
      <c r="B239" s="47"/>
      <c r="C239" s="7" t="s">
        <v>599</v>
      </c>
      <c r="D239" s="7" t="s">
        <v>598</v>
      </c>
      <c r="E239" s="6" t="s">
        <v>168</v>
      </c>
      <c r="F239" s="5">
        <v>2000</v>
      </c>
      <c r="G239" s="78">
        <v>0.75</v>
      </c>
      <c r="H239" s="95" t="s">
        <v>1054</v>
      </c>
      <c r="I239" s="96" t="s">
        <v>1058</v>
      </c>
      <c r="J239" s="96" t="s">
        <v>1055</v>
      </c>
      <c r="K239" s="96" t="s">
        <v>1059</v>
      </c>
      <c r="L239" s="96" t="s">
        <v>1056</v>
      </c>
      <c r="M239" s="96" t="s">
        <v>1057</v>
      </c>
      <c r="N239" s="98"/>
    </row>
    <row r="240" spans="1:14" ht="18" customHeight="1" thickBot="1">
      <c r="A240" s="227"/>
      <c r="B240" s="47"/>
      <c r="C240" s="19" t="s">
        <v>597</v>
      </c>
      <c r="D240" s="19" t="s">
        <v>596</v>
      </c>
      <c r="E240" s="17" t="s">
        <v>168</v>
      </c>
      <c r="F240" s="16">
        <v>2000</v>
      </c>
      <c r="G240" s="79">
        <v>0.45</v>
      </c>
      <c r="H240" s="99" t="s">
        <v>1054</v>
      </c>
      <c r="I240" s="100" t="s">
        <v>1058</v>
      </c>
      <c r="J240" s="100" t="s">
        <v>1055</v>
      </c>
      <c r="K240" s="100" t="s">
        <v>1059</v>
      </c>
      <c r="L240" s="100" t="s">
        <v>1056</v>
      </c>
      <c r="M240" s="100" t="s">
        <v>1057</v>
      </c>
      <c r="N240" s="101"/>
    </row>
    <row r="241" spans="1:14" ht="18" customHeight="1">
      <c r="A241" s="225" t="s">
        <v>595</v>
      </c>
      <c r="B241" s="47"/>
      <c r="C241" s="28" t="s">
        <v>594</v>
      </c>
      <c r="D241" s="28" t="s">
        <v>593</v>
      </c>
      <c r="E241" s="27" t="s">
        <v>168</v>
      </c>
      <c r="F241" s="26">
        <v>1000</v>
      </c>
      <c r="G241" s="77">
        <v>6</v>
      </c>
      <c r="H241" s="91" t="s">
        <v>1054</v>
      </c>
      <c r="I241" s="92" t="s">
        <v>1063</v>
      </c>
      <c r="J241" s="92" t="s">
        <v>1055</v>
      </c>
      <c r="K241" s="92" t="s">
        <v>1059</v>
      </c>
      <c r="L241" s="92" t="s">
        <v>1056</v>
      </c>
      <c r="M241" s="92" t="s">
        <v>1057</v>
      </c>
      <c r="N241" s="94"/>
    </row>
    <row r="242" spans="1:14" ht="18" customHeight="1" thickBot="1">
      <c r="A242" s="226"/>
      <c r="B242" s="47"/>
      <c r="C242" s="7" t="s">
        <v>592</v>
      </c>
      <c r="D242" s="7" t="s">
        <v>591</v>
      </c>
      <c r="E242" s="6" t="s">
        <v>168</v>
      </c>
      <c r="F242" s="5">
        <v>1000</v>
      </c>
      <c r="G242" s="78">
        <v>6.3</v>
      </c>
      <c r="H242" s="99" t="s">
        <v>1054</v>
      </c>
      <c r="I242" s="100" t="s">
        <v>1063</v>
      </c>
      <c r="J242" s="100" t="s">
        <v>1055</v>
      </c>
      <c r="K242" s="100" t="s">
        <v>1059</v>
      </c>
      <c r="L242" s="100" t="s">
        <v>1056</v>
      </c>
      <c r="M242" s="100" t="s">
        <v>1057</v>
      </c>
      <c r="N242" s="101"/>
    </row>
    <row r="243" spans="1:14" ht="18" customHeight="1">
      <c r="A243" s="225" t="s">
        <v>590</v>
      </c>
      <c r="B243" s="47"/>
      <c r="C243" s="28" t="s">
        <v>589</v>
      </c>
      <c r="D243" s="28" t="s">
        <v>588</v>
      </c>
      <c r="E243" s="27" t="s">
        <v>168</v>
      </c>
      <c r="F243" s="26">
        <v>4000</v>
      </c>
      <c r="G243" s="77">
        <v>0.35</v>
      </c>
      <c r="H243" s="91" t="s">
        <v>1054</v>
      </c>
      <c r="I243" s="92" t="s">
        <v>1056</v>
      </c>
      <c r="J243" s="92" t="s">
        <v>1057</v>
      </c>
      <c r="K243" s="93"/>
      <c r="L243" s="93"/>
      <c r="M243" s="93"/>
      <c r="N243" s="94"/>
    </row>
    <row r="244" spans="1:14" ht="18" customHeight="1">
      <c r="A244" s="226"/>
      <c r="B244" s="47"/>
      <c r="C244" s="7" t="s">
        <v>587</v>
      </c>
      <c r="D244" s="7" t="s">
        <v>586</v>
      </c>
      <c r="E244" s="6" t="s">
        <v>168</v>
      </c>
      <c r="F244" s="5">
        <v>4000</v>
      </c>
      <c r="G244" s="78">
        <v>0.35</v>
      </c>
      <c r="H244" s="95" t="s">
        <v>1054</v>
      </c>
      <c r="I244" s="96" t="s">
        <v>1058</v>
      </c>
      <c r="J244" s="96" t="s">
        <v>1055</v>
      </c>
      <c r="K244" s="96" t="s">
        <v>1059</v>
      </c>
      <c r="L244" s="96" t="s">
        <v>1056</v>
      </c>
      <c r="M244" s="96" t="s">
        <v>1057</v>
      </c>
      <c r="N244" s="98"/>
    </row>
    <row r="245" spans="1:14" ht="18" customHeight="1">
      <c r="A245" s="226"/>
      <c r="B245" s="47"/>
      <c r="C245" s="7" t="s">
        <v>585</v>
      </c>
      <c r="D245" s="7" t="s">
        <v>584</v>
      </c>
      <c r="E245" s="6" t="s">
        <v>168</v>
      </c>
      <c r="F245" s="5">
        <v>4000</v>
      </c>
      <c r="G245" s="78">
        <v>0.35</v>
      </c>
      <c r="H245" s="95" t="s">
        <v>1054</v>
      </c>
      <c r="I245" s="96" t="s">
        <v>1058</v>
      </c>
      <c r="J245" s="96" t="s">
        <v>1055</v>
      </c>
      <c r="K245" s="96" t="s">
        <v>1059</v>
      </c>
      <c r="L245" s="96" t="s">
        <v>1056</v>
      </c>
      <c r="M245" s="96" t="s">
        <v>1057</v>
      </c>
      <c r="N245" s="98"/>
    </row>
    <row r="246" spans="1:14" ht="18" customHeight="1" thickBot="1">
      <c r="A246" s="227"/>
      <c r="B246" s="47"/>
      <c r="C246" s="19" t="s">
        <v>583</v>
      </c>
      <c r="D246" s="19" t="s">
        <v>582</v>
      </c>
      <c r="E246" s="17" t="s">
        <v>168</v>
      </c>
      <c r="F246" s="16">
        <v>4000</v>
      </c>
      <c r="G246" s="79">
        <v>0.45</v>
      </c>
      <c r="H246" s="99" t="s">
        <v>1054</v>
      </c>
      <c r="I246" s="100" t="s">
        <v>1058</v>
      </c>
      <c r="J246" s="100" t="s">
        <v>1055</v>
      </c>
      <c r="K246" s="100" t="s">
        <v>1059</v>
      </c>
      <c r="L246" s="100" t="s">
        <v>1056</v>
      </c>
      <c r="M246" s="100" t="s">
        <v>1057</v>
      </c>
      <c r="N246" s="101"/>
    </row>
    <row r="247" spans="1:14" ht="18" customHeight="1">
      <c r="A247" s="219" t="s">
        <v>581</v>
      </c>
      <c r="B247" s="47"/>
      <c r="C247" s="28" t="s">
        <v>580</v>
      </c>
      <c r="D247" s="32" t="s">
        <v>579</v>
      </c>
      <c r="E247" s="27" t="s">
        <v>184</v>
      </c>
      <c r="F247" s="26">
        <v>300</v>
      </c>
      <c r="G247" s="80">
        <v>4.2</v>
      </c>
      <c r="H247" s="91" t="s">
        <v>1054</v>
      </c>
      <c r="I247" s="92" t="s">
        <v>1056</v>
      </c>
      <c r="J247" s="92" t="s">
        <v>1057</v>
      </c>
      <c r="K247" s="93"/>
      <c r="L247" s="93"/>
      <c r="M247" s="93"/>
      <c r="N247" s="94"/>
    </row>
    <row r="248" spans="1:14" ht="18" customHeight="1">
      <c r="A248" s="220"/>
      <c r="B248" s="47"/>
      <c r="C248" s="10" t="s">
        <v>578</v>
      </c>
      <c r="D248" s="51" t="s">
        <v>577</v>
      </c>
      <c r="E248" s="6" t="s">
        <v>168</v>
      </c>
      <c r="F248" s="8">
        <v>1000</v>
      </c>
      <c r="G248" s="84">
        <v>1.8</v>
      </c>
      <c r="H248" s="95" t="s">
        <v>1054</v>
      </c>
      <c r="I248" s="96" t="s">
        <v>1056</v>
      </c>
      <c r="J248" s="96" t="s">
        <v>1057</v>
      </c>
      <c r="K248" s="97"/>
      <c r="L248" s="97"/>
      <c r="M248" s="97"/>
      <c r="N248" s="98"/>
    </row>
    <row r="249" spans="1:14" ht="18" customHeight="1">
      <c r="A249" s="220"/>
      <c r="B249" s="47"/>
      <c r="C249" s="10" t="s">
        <v>576</v>
      </c>
      <c r="D249" s="51" t="s">
        <v>575</v>
      </c>
      <c r="E249" s="6" t="s">
        <v>168</v>
      </c>
      <c r="F249" s="8">
        <v>1000</v>
      </c>
      <c r="G249" s="84">
        <v>1.8</v>
      </c>
      <c r="H249" s="95" t="s">
        <v>1054</v>
      </c>
      <c r="I249" s="96" t="s">
        <v>1056</v>
      </c>
      <c r="J249" s="96" t="s">
        <v>1057</v>
      </c>
      <c r="K249" s="97"/>
      <c r="L249" s="97"/>
      <c r="M249" s="97"/>
      <c r="N249" s="98"/>
    </row>
    <row r="250" spans="1:14" ht="18" customHeight="1">
      <c r="A250" s="220"/>
      <c r="B250" s="47"/>
      <c r="C250" s="10" t="s">
        <v>574</v>
      </c>
      <c r="D250" s="51" t="s">
        <v>573</v>
      </c>
      <c r="E250" s="6" t="s">
        <v>168</v>
      </c>
      <c r="F250" s="8">
        <v>1000</v>
      </c>
      <c r="G250" s="84">
        <v>2.5499999999999998</v>
      </c>
      <c r="H250" s="95" t="s">
        <v>1054</v>
      </c>
      <c r="I250" s="96" t="s">
        <v>1056</v>
      </c>
      <c r="J250" s="96" t="s">
        <v>1057</v>
      </c>
      <c r="K250" s="97"/>
      <c r="L250" s="97"/>
      <c r="M250" s="97"/>
      <c r="N250" s="98"/>
    </row>
    <row r="251" spans="1:14" ht="18" customHeight="1">
      <c r="A251" s="220"/>
      <c r="B251" s="47"/>
      <c r="C251" s="7" t="s">
        <v>572</v>
      </c>
      <c r="D251" s="31" t="s">
        <v>571</v>
      </c>
      <c r="E251" s="6" t="s">
        <v>168</v>
      </c>
      <c r="F251" s="5">
        <v>200</v>
      </c>
      <c r="G251" s="81">
        <v>4.5</v>
      </c>
      <c r="H251" s="95" t="s">
        <v>1054</v>
      </c>
      <c r="I251" s="96" t="s">
        <v>1056</v>
      </c>
      <c r="J251" s="96" t="s">
        <v>1057</v>
      </c>
      <c r="K251" s="97"/>
      <c r="L251" s="97"/>
      <c r="M251" s="97"/>
      <c r="N251" s="98"/>
    </row>
    <row r="252" spans="1:14" ht="18" customHeight="1">
      <c r="A252" s="220"/>
      <c r="B252" s="47"/>
      <c r="C252" s="7" t="s">
        <v>570</v>
      </c>
      <c r="D252" s="31" t="s">
        <v>569</v>
      </c>
      <c r="E252" s="6" t="s">
        <v>168</v>
      </c>
      <c r="F252" s="5">
        <v>1000</v>
      </c>
      <c r="G252" s="81">
        <v>2</v>
      </c>
      <c r="H252" s="95" t="s">
        <v>1054</v>
      </c>
      <c r="I252" s="96" t="s">
        <v>1056</v>
      </c>
      <c r="J252" s="96" t="s">
        <v>1057</v>
      </c>
      <c r="K252" s="97"/>
      <c r="L252" s="97"/>
      <c r="M252" s="97"/>
      <c r="N252" s="98"/>
    </row>
    <row r="253" spans="1:14" ht="18" customHeight="1">
      <c r="A253" s="220"/>
      <c r="B253" s="47"/>
      <c r="C253" s="7" t="s">
        <v>568</v>
      </c>
      <c r="D253" s="31" t="s">
        <v>567</v>
      </c>
      <c r="E253" s="6" t="s">
        <v>168</v>
      </c>
      <c r="F253" s="5">
        <v>5000</v>
      </c>
      <c r="G253" s="81">
        <v>1.5</v>
      </c>
      <c r="H253" s="95" t="s">
        <v>1054</v>
      </c>
      <c r="I253" s="96" t="s">
        <v>1056</v>
      </c>
      <c r="J253" s="96" t="s">
        <v>1057</v>
      </c>
      <c r="K253" s="97"/>
      <c r="L253" s="97"/>
      <c r="M253" s="97"/>
      <c r="N253" s="98"/>
    </row>
    <row r="254" spans="1:14" ht="18" customHeight="1">
      <c r="A254" s="220"/>
      <c r="B254" s="47"/>
      <c r="C254" s="7" t="s">
        <v>566</v>
      </c>
      <c r="D254" s="31" t="s">
        <v>565</v>
      </c>
      <c r="E254" s="6" t="s">
        <v>168</v>
      </c>
      <c r="F254" s="5">
        <v>1000</v>
      </c>
      <c r="G254" s="81">
        <v>1.8</v>
      </c>
      <c r="H254" s="95" t="s">
        <v>1054</v>
      </c>
      <c r="I254" s="96" t="s">
        <v>1056</v>
      </c>
      <c r="J254" s="96" t="s">
        <v>1057</v>
      </c>
      <c r="K254" s="97"/>
      <c r="L254" s="97"/>
      <c r="M254" s="97"/>
      <c r="N254" s="98"/>
    </row>
    <row r="255" spans="1:14" ht="18" customHeight="1">
      <c r="A255" s="220"/>
      <c r="B255" s="47"/>
      <c r="C255" s="7" t="s">
        <v>564</v>
      </c>
      <c r="D255" s="31" t="s">
        <v>563</v>
      </c>
      <c r="E255" s="6" t="s">
        <v>168</v>
      </c>
      <c r="F255" s="5">
        <v>1500</v>
      </c>
      <c r="G255" s="81">
        <v>1.7</v>
      </c>
      <c r="H255" s="95" t="s">
        <v>1054</v>
      </c>
      <c r="I255" s="96" t="s">
        <v>1056</v>
      </c>
      <c r="J255" s="96" t="s">
        <v>1057</v>
      </c>
      <c r="K255" s="97"/>
      <c r="L255" s="97"/>
      <c r="M255" s="97"/>
      <c r="N255" s="98"/>
    </row>
    <row r="256" spans="1:14" ht="18" customHeight="1">
      <c r="A256" s="220"/>
      <c r="B256" s="47"/>
      <c r="C256" s="7" t="s">
        <v>562</v>
      </c>
      <c r="D256" s="31" t="s">
        <v>561</v>
      </c>
      <c r="E256" s="6" t="s">
        <v>168</v>
      </c>
      <c r="F256" s="5">
        <v>7000</v>
      </c>
      <c r="G256" s="81">
        <v>0.5</v>
      </c>
      <c r="H256" s="95" t="s">
        <v>1054</v>
      </c>
      <c r="I256" s="96" t="s">
        <v>1056</v>
      </c>
      <c r="J256" s="96" t="s">
        <v>1057</v>
      </c>
      <c r="K256" s="97"/>
      <c r="L256" s="97"/>
      <c r="M256" s="97"/>
      <c r="N256" s="98"/>
    </row>
    <row r="257" spans="1:14" ht="18" customHeight="1">
      <c r="A257" s="220"/>
      <c r="B257" s="47"/>
      <c r="C257" s="7" t="s">
        <v>560</v>
      </c>
      <c r="D257" s="31" t="s">
        <v>559</v>
      </c>
      <c r="E257" s="6" t="s">
        <v>168</v>
      </c>
      <c r="F257" s="5">
        <v>1000</v>
      </c>
      <c r="G257" s="81">
        <v>2.2000000000000002</v>
      </c>
      <c r="H257" s="95" t="s">
        <v>1054</v>
      </c>
      <c r="I257" s="96" t="s">
        <v>1056</v>
      </c>
      <c r="J257" s="96" t="s">
        <v>1057</v>
      </c>
      <c r="K257" s="97"/>
      <c r="L257" s="97"/>
      <c r="M257" s="97"/>
      <c r="N257" s="98"/>
    </row>
    <row r="258" spans="1:14" ht="18" customHeight="1">
      <c r="A258" s="220"/>
      <c r="B258" s="47"/>
      <c r="C258" s="7" t="s">
        <v>558</v>
      </c>
      <c r="D258" s="31" t="s">
        <v>557</v>
      </c>
      <c r="E258" s="6" t="s">
        <v>168</v>
      </c>
      <c r="F258" s="5">
        <v>1000</v>
      </c>
      <c r="G258" s="81">
        <v>3.2</v>
      </c>
      <c r="H258" s="95" t="s">
        <v>1054</v>
      </c>
      <c r="I258" s="96" t="s">
        <v>1056</v>
      </c>
      <c r="J258" s="96" t="s">
        <v>1057</v>
      </c>
      <c r="K258" s="97"/>
      <c r="L258" s="97"/>
      <c r="M258" s="97"/>
      <c r="N258" s="98"/>
    </row>
    <row r="259" spans="1:14" ht="18" customHeight="1">
      <c r="A259" s="220"/>
      <c r="B259" s="47"/>
      <c r="C259" s="7" t="s">
        <v>556</v>
      </c>
      <c r="D259" s="31" t="s">
        <v>555</v>
      </c>
      <c r="E259" s="6" t="s">
        <v>168</v>
      </c>
      <c r="F259" s="5">
        <v>4000</v>
      </c>
      <c r="G259" s="81">
        <v>0.7</v>
      </c>
      <c r="H259" s="95" t="s">
        <v>1054</v>
      </c>
      <c r="I259" s="96" t="s">
        <v>1056</v>
      </c>
      <c r="J259" s="96" t="s">
        <v>1057</v>
      </c>
      <c r="K259" s="97"/>
      <c r="L259" s="97"/>
      <c r="M259" s="97"/>
      <c r="N259" s="98"/>
    </row>
    <row r="260" spans="1:14" ht="18" customHeight="1">
      <c r="A260" s="220"/>
      <c r="B260" s="47"/>
      <c r="C260" s="50" t="s">
        <v>554</v>
      </c>
      <c r="D260" s="48" t="s">
        <v>553</v>
      </c>
      <c r="E260" s="6" t="s">
        <v>168</v>
      </c>
      <c r="F260" s="35">
        <v>12</v>
      </c>
      <c r="G260" s="88">
        <v>55</v>
      </c>
      <c r="H260" s="95" t="s">
        <v>1054</v>
      </c>
      <c r="I260" s="96" t="s">
        <v>1056</v>
      </c>
      <c r="J260" s="96" t="s">
        <v>1057</v>
      </c>
      <c r="K260" s="97"/>
      <c r="L260" s="97"/>
      <c r="M260" s="97"/>
      <c r="N260" s="98"/>
    </row>
    <row r="261" spans="1:14" ht="18" customHeight="1">
      <c r="A261" s="220"/>
      <c r="B261" s="47"/>
      <c r="C261" s="50" t="s">
        <v>552</v>
      </c>
      <c r="D261" s="7" t="s">
        <v>551</v>
      </c>
      <c r="E261" s="6" t="s">
        <v>168</v>
      </c>
      <c r="F261" s="5">
        <v>12</v>
      </c>
      <c r="G261" s="81">
        <v>55</v>
      </c>
      <c r="H261" s="95" t="s">
        <v>1054</v>
      </c>
      <c r="I261" s="96" t="s">
        <v>1056</v>
      </c>
      <c r="J261" s="96" t="s">
        <v>1057</v>
      </c>
      <c r="K261" s="97"/>
      <c r="L261" s="97"/>
      <c r="M261" s="97"/>
      <c r="N261" s="98"/>
    </row>
    <row r="262" spans="1:14" ht="18" customHeight="1">
      <c r="A262" s="220"/>
      <c r="B262" s="47"/>
      <c r="C262" s="49" t="s">
        <v>550</v>
      </c>
      <c r="D262" s="48" t="s">
        <v>549</v>
      </c>
      <c r="E262" s="6" t="s">
        <v>168</v>
      </c>
      <c r="F262" s="5">
        <v>50</v>
      </c>
      <c r="G262" s="81">
        <v>9</v>
      </c>
      <c r="H262" s="95" t="s">
        <v>1054</v>
      </c>
      <c r="I262" s="96" t="s">
        <v>1056</v>
      </c>
      <c r="J262" s="96" t="s">
        <v>1057</v>
      </c>
      <c r="K262" s="97"/>
      <c r="L262" s="97"/>
      <c r="M262" s="97"/>
      <c r="N262" s="98"/>
    </row>
    <row r="263" spans="1:14" ht="18" customHeight="1" thickBot="1">
      <c r="A263" s="220"/>
      <c r="B263" s="47"/>
      <c r="C263" s="46" t="s">
        <v>548</v>
      </c>
      <c r="D263" s="19" t="s">
        <v>547</v>
      </c>
      <c r="E263" s="17" t="s">
        <v>168</v>
      </c>
      <c r="F263" s="45">
        <v>50</v>
      </c>
      <c r="G263" s="87">
        <v>3.8</v>
      </c>
      <c r="H263" s="99" t="s">
        <v>1054</v>
      </c>
      <c r="I263" s="100" t="s">
        <v>1056</v>
      </c>
      <c r="J263" s="100" t="s">
        <v>1057</v>
      </c>
      <c r="K263" s="104"/>
      <c r="L263" s="104"/>
      <c r="M263" s="104"/>
      <c r="N263" s="101"/>
    </row>
    <row r="264" spans="1:14" ht="18" customHeight="1">
      <c r="A264" s="228" t="s">
        <v>546</v>
      </c>
      <c r="B264" s="44"/>
      <c r="C264" s="28" t="s">
        <v>545</v>
      </c>
      <c r="D264" s="28" t="s">
        <v>544</v>
      </c>
      <c r="E264" s="27" t="s">
        <v>184</v>
      </c>
      <c r="F264" s="26">
        <v>300</v>
      </c>
      <c r="G264" s="77">
        <v>4.2</v>
      </c>
      <c r="H264" s="91" t="s">
        <v>1054</v>
      </c>
      <c r="I264" s="92" t="s">
        <v>1058</v>
      </c>
      <c r="J264" s="92" t="s">
        <v>1055</v>
      </c>
      <c r="K264" s="92" t="s">
        <v>1059</v>
      </c>
      <c r="L264" s="92" t="s">
        <v>1056</v>
      </c>
      <c r="M264" s="92" t="s">
        <v>1057</v>
      </c>
      <c r="N264" s="94"/>
    </row>
    <row r="265" spans="1:14" ht="18" customHeight="1">
      <c r="A265" s="229"/>
      <c r="B265" s="43"/>
      <c r="C265" s="7" t="s">
        <v>543</v>
      </c>
      <c r="D265" s="7" t="s">
        <v>542</v>
      </c>
      <c r="E265" s="6" t="s">
        <v>168</v>
      </c>
      <c r="F265" s="5">
        <v>1000</v>
      </c>
      <c r="G265" s="78">
        <v>1.8</v>
      </c>
      <c r="H265" s="95" t="s">
        <v>1054</v>
      </c>
      <c r="I265" s="96" t="s">
        <v>1063</v>
      </c>
      <c r="J265" s="96" t="s">
        <v>1055</v>
      </c>
      <c r="K265" s="96" t="s">
        <v>1059</v>
      </c>
      <c r="L265" s="96" t="s">
        <v>1056</v>
      </c>
      <c r="M265" s="96" t="s">
        <v>1057</v>
      </c>
      <c r="N265" s="98"/>
    </row>
    <row r="266" spans="1:14" ht="18" customHeight="1">
      <c r="A266" s="229"/>
      <c r="B266" s="43"/>
      <c r="C266" s="7" t="s">
        <v>541</v>
      </c>
      <c r="D266" s="7" t="s">
        <v>540</v>
      </c>
      <c r="E266" s="6" t="s">
        <v>168</v>
      </c>
      <c r="F266" s="5">
        <v>1000</v>
      </c>
      <c r="G266" s="78">
        <v>2.5499999999999998</v>
      </c>
      <c r="H266" s="95" t="s">
        <v>1054</v>
      </c>
      <c r="I266" s="96" t="s">
        <v>1063</v>
      </c>
      <c r="J266" s="96" t="s">
        <v>1055</v>
      </c>
      <c r="K266" s="96" t="s">
        <v>1059</v>
      </c>
      <c r="L266" s="96" t="s">
        <v>1056</v>
      </c>
      <c r="M266" s="96" t="s">
        <v>1057</v>
      </c>
      <c r="N266" s="98"/>
    </row>
    <row r="267" spans="1:14" ht="18" customHeight="1">
      <c r="A267" s="229"/>
      <c r="B267" s="43"/>
      <c r="C267" s="7" t="s">
        <v>539</v>
      </c>
      <c r="D267" s="7" t="s">
        <v>538</v>
      </c>
      <c r="E267" s="6" t="s">
        <v>168</v>
      </c>
      <c r="F267" s="5">
        <v>1000</v>
      </c>
      <c r="G267" s="78">
        <v>2</v>
      </c>
      <c r="H267" s="95" t="s">
        <v>1054</v>
      </c>
      <c r="I267" s="96" t="s">
        <v>1063</v>
      </c>
      <c r="J267" s="96" t="s">
        <v>1055</v>
      </c>
      <c r="K267" s="96" t="s">
        <v>1059</v>
      </c>
      <c r="L267" s="96" t="s">
        <v>1056</v>
      </c>
      <c r="M267" s="96" t="s">
        <v>1057</v>
      </c>
      <c r="N267" s="98"/>
    </row>
    <row r="268" spans="1:14" ht="18" customHeight="1">
      <c r="A268" s="229"/>
      <c r="B268" s="43"/>
      <c r="C268" s="7" t="s">
        <v>537</v>
      </c>
      <c r="D268" s="7" t="s">
        <v>536</v>
      </c>
      <c r="E268" s="6" t="s">
        <v>168</v>
      </c>
      <c r="F268" s="5">
        <v>1000</v>
      </c>
      <c r="G268" s="78">
        <v>1.8</v>
      </c>
      <c r="H268" s="95" t="s">
        <v>1054</v>
      </c>
      <c r="I268" s="96" t="s">
        <v>1060</v>
      </c>
      <c r="J268" s="96" t="s">
        <v>1061</v>
      </c>
      <c r="K268" s="96" t="s">
        <v>1055</v>
      </c>
      <c r="L268" s="96" t="s">
        <v>1059</v>
      </c>
      <c r="M268" s="96" t="s">
        <v>1065</v>
      </c>
      <c r="N268" s="102" t="s">
        <v>1057</v>
      </c>
    </row>
    <row r="269" spans="1:14" ht="18" customHeight="1">
      <c r="A269" s="229"/>
      <c r="B269" s="43"/>
      <c r="C269" s="7" t="s">
        <v>535</v>
      </c>
      <c r="D269" s="7" t="s">
        <v>534</v>
      </c>
      <c r="E269" s="6" t="s">
        <v>168</v>
      </c>
      <c r="F269" s="5">
        <v>1500</v>
      </c>
      <c r="G269" s="78">
        <v>1.7</v>
      </c>
      <c r="H269" s="95" t="s">
        <v>1054</v>
      </c>
      <c r="I269" s="96" t="s">
        <v>1063</v>
      </c>
      <c r="J269" s="96" t="s">
        <v>1055</v>
      </c>
      <c r="K269" s="96" t="s">
        <v>1059</v>
      </c>
      <c r="L269" s="96" t="s">
        <v>1056</v>
      </c>
      <c r="M269" s="96" t="s">
        <v>1057</v>
      </c>
      <c r="N269" s="98"/>
    </row>
    <row r="270" spans="1:14" ht="18" customHeight="1">
      <c r="A270" s="229"/>
      <c r="B270" s="43"/>
      <c r="C270" s="7" t="s">
        <v>533</v>
      </c>
      <c r="D270" s="7" t="s">
        <v>532</v>
      </c>
      <c r="E270" s="6" t="s">
        <v>168</v>
      </c>
      <c r="F270" s="5">
        <v>7000</v>
      </c>
      <c r="G270" s="78">
        <v>0.5</v>
      </c>
      <c r="H270" s="95" t="s">
        <v>1054</v>
      </c>
      <c r="I270" s="96" t="s">
        <v>1060</v>
      </c>
      <c r="J270" s="96" t="s">
        <v>1061</v>
      </c>
      <c r="K270" s="96" t="s">
        <v>1055</v>
      </c>
      <c r="L270" s="96" t="s">
        <v>1059</v>
      </c>
      <c r="M270" s="96" t="s">
        <v>1065</v>
      </c>
      <c r="N270" s="102" t="s">
        <v>1057</v>
      </c>
    </row>
    <row r="271" spans="1:14" ht="18" customHeight="1">
      <c r="A271" s="229"/>
      <c r="B271" s="43"/>
      <c r="C271" s="7" t="s">
        <v>531</v>
      </c>
      <c r="D271" s="7" t="s">
        <v>530</v>
      </c>
      <c r="E271" s="6" t="s">
        <v>168</v>
      </c>
      <c r="F271" s="5">
        <v>1000</v>
      </c>
      <c r="G271" s="78">
        <v>2.2000000000000002</v>
      </c>
      <c r="H271" s="95" t="s">
        <v>1054</v>
      </c>
      <c r="I271" s="96" t="s">
        <v>1063</v>
      </c>
      <c r="J271" s="96" t="s">
        <v>1055</v>
      </c>
      <c r="K271" s="96" t="s">
        <v>1059</v>
      </c>
      <c r="L271" s="96" t="s">
        <v>1056</v>
      </c>
      <c r="M271" s="96" t="s">
        <v>1057</v>
      </c>
      <c r="N271" s="98"/>
    </row>
    <row r="272" spans="1:14" ht="18" customHeight="1">
      <c r="A272" s="229"/>
      <c r="B272" s="43"/>
      <c r="C272" s="7" t="s">
        <v>529</v>
      </c>
      <c r="D272" s="7" t="s">
        <v>528</v>
      </c>
      <c r="E272" s="6" t="s">
        <v>168</v>
      </c>
      <c r="F272" s="5">
        <v>1000</v>
      </c>
      <c r="G272" s="78">
        <v>3.2</v>
      </c>
      <c r="H272" s="95" t="s">
        <v>1054</v>
      </c>
      <c r="I272" s="96" t="s">
        <v>1063</v>
      </c>
      <c r="J272" s="96" t="s">
        <v>1055</v>
      </c>
      <c r="K272" s="96" t="s">
        <v>1059</v>
      </c>
      <c r="L272" s="96" t="s">
        <v>1056</v>
      </c>
      <c r="M272" s="96" t="s">
        <v>1057</v>
      </c>
      <c r="N272" s="98"/>
    </row>
    <row r="273" spans="1:14" ht="18" customHeight="1">
      <c r="A273" s="229"/>
      <c r="B273" s="43"/>
      <c r="C273" s="7" t="s">
        <v>527</v>
      </c>
      <c r="D273" s="7" t="s">
        <v>526</v>
      </c>
      <c r="E273" s="6" t="s">
        <v>168</v>
      </c>
      <c r="F273" s="5">
        <v>4000</v>
      </c>
      <c r="G273" s="78">
        <v>0.7</v>
      </c>
      <c r="H273" s="95" t="s">
        <v>1054</v>
      </c>
      <c r="I273" s="96" t="s">
        <v>1058</v>
      </c>
      <c r="J273" s="96" t="s">
        <v>1055</v>
      </c>
      <c r="K273" s="96" t="s">
        <v>1059</v>
      </c>
      <c r="L273" s="96" t="s">
        <v>1056</v>
      </c>
      <c r="M273" s="96" t="s">
        <v>1057</v>
      </c>
      <c r="N273" s="98"/>
    </row>
    <row r="274" spans="1:14" ht="18" customHeight="1" thickBot="1">
      <c r="A274" s="230"/>
      <c r="B274" s="42"/>
      <c r="C274" s="19" t="s">
        <v>525</v>
      </c>
      <c r="D274" s="19" t="s">
        <v>524</v>
      </c>
      <c r="E274" s="17" t="s">
        <v>168</v>
      </c>
      <c r="F274" s="16">
        <v>50</v>
      </c>
      <c r="G274" s="79">
        <v>9</v>
      </c>
      <c r="H274" s="99" t="s">
        <v>1054</v>
      </c>
      <c r="I274" s="100" t="s">
        <v>1063</v>
      </c>
      <c r="J274" s="100" t="s">
        <v>1055</v>
      </c>
      <c r="K274" s="100" t="s">
        <v>1059</v>
      </c>
      <c r="L274" s="100" t="s">
        <v>1056</v>
      </c>
      <c r="M274" s="100" t="s">
        <v>1057</v>
      </c>
      <c r="N274" s="101"/>
    </row>
    <row r="275" spans="1:14" ht="18" customHeight="1" thickBot="1">
      <c r="A275" s="219" t="s">
        <v>523</v>
      </c>
      <c r="B275" s="52"/>
      <c r="C275" s="28" t="s">
        <v>522</v>
      </c>
      <c r="D275" s="28" t="s">
        <v>521</v>
      </c>
      <c r="E275" s="28" t="s">
        <v>485</v>
      </c>
      <c r="F275" s="26">
        <v>750</v>
      </c>
      <c r="G275" s="77">
        <v>1.25</v>
      </c>
      <c r="H275" s="91" t="s">
        <v>1054</v>
      </c>
      <c r="I275" s="92" t="s">
        <v>1056</v>
      </c>
      <c r="J275" s="92" t="s">
        <v>1057</v>
      </c>
      <c r="K275" s="93"/>
      <c r="L275" s="93"/>
      <c r="M275" s="93"/>
      <c r="N275" s="94"/>
    </row>
    <row r="276" spans="1:14" ht="18" customHeight="1">
      <c r="A276" s="220"/>
      <c r="B276" s="52"/>
      <c r="C276" s="28" t="s">
        <v>520</v>
      </c>
      <c r="D276" s="28" t="s">
        <v>514</v>
      </c>
      <c r="E276" s="28" t="s">
        <v>485</v>
      </c>
      <c r="F276" s="26">
        <v>600</v>
      </c>
      <c r="G276" s="77">
        <v>1.3</v>
      </c>
      <c r="H276" s="95" t="s">
        <v>1054</v>
      </c>
      <c r="I276" s="96" t="s">
        <v>1058</v>
      </c>
      <c r="J276" s="96" t="s">
        <v>1055</v>
      </c>
      <c r="K276" s="96" t="s">
        <v>1059</v>
      </c>
      <c r="L276" s="96" t="s">
        <v>1056</v>
      </c>
      <c r="M276" s="96" t="s">
        <v>1057</v>
      </c>
      <c r="N276" s="98"/>
    </row>
    <row r="277" spans="1:14" ht="18" customHeight="1">
      <c r="A277" s="220"/>
      <c r="B277" s="52"/>
      <c r="C277" s="7" t="s">
        <v>519</v>
      </c>
      <c r="D277" s="7" t="s">
        <v>512</v>
      </c>
      <c r="E277" s="7" t="s">
        <v>485</v>
      </c>
      <c r="F277" s="5">
        <v>600</v>
      </c>
      <c r="G277" s="78">
        <v>1.35</v>
      </c>
      <c r="H277" s="95" t="s">
        <v>1054</v>
      </c>
      <c r="I277" s="96" t="s">
        <v>1056</v>
      </c>
      <c r="J277" s="96" t="s">
        <v>1057</v>
      </c>
      <c r="K277" s="97"/>
      <c r="L277" s="97"/>
      <c r="M277" s="97"/>
      <c r="N277" s="98"/>
    </row>
    <row r="278" spans="1:14" ht="18" customHeight="1">
      <c r="A278" s="220"/>
      <c r="B278" s="52"/>
      <c r="C278" s="7" t="s">
        <v>518</v>
      </c>
      <c r="D278" s="7" t="s">
        <v>517</v>
      </c>
      <c r="E278" s="7" t="s">
        <v>485</v>
      </c>
      <c r="F278" s="5">
        <v>500</v>
      </c>
      <c r="G278" s="78">
        <v>1.75</v>
      </c>
      <c r="H278" s="95" t="s">
        <v>1054</v>
      </c>
      <c r="I278" s="96" t="s">
        <v>1056</v>
      </c>
      <c r="J278" s="96" t="s">
        <v>1057</v>
      </c>
      <c r="K278" s="97"/>
      <c r="L278" s="97"/>
      <c r="M278" s="97"/>
      <c r="N278" s="98"/>
    </row>
    <row r="279" spans="1:14" ht="18" customHeight="1" thickBot="1">
      <c r="A279" s="220"/>
      <c r="B279" s="52"/>
      <c r="C279" s="19" t="s">
        <v>516</v>
      </c>
      <c r="D279" s="19" t="s">
        <v>508</v>
      </c>
      <c r="E279" s="19" t="s">
        <v>485</v>
      </c>
      <c r="F279" s="16">
        <v>500</v>
      </c>
      <c r="G279" s="79">
        <v>1.75</v>
      </c>
      <c r="H279" s="95" t="s">
        <v>1054</v>
      </c>
      <c r="I279" s="96" t="s">
        <v>1060</v>
      </c>
      <c r="J279" s="96" t="s">
        <v>1061</v>
      </c>
      <c r="K279" s="96" t="s">
        <v>1055</v>
      </c>
      <c r="L279" s="96" t="s">
        <v>1059</v>
      </c>
      <c r="M279" s="96" t="s">
        <v>1065</v>
      </c>
      <c r="N279" s="102" t="s">
        <v>1057</v>
      </c>
    </row>
    <row r="280" spans="1:14" ht="18" customHeight="1">
      <c r="A280" s="220"/>
      <c r="B280" s="52"/>
      <c r="C280" s="28" t="s">
        <v>515</v>
      </c>
      <c r="D280" s="28" t="s">
        <v>514</v>
      </c>
      <c r="E280" s="28" t="s">
        <v>475</v>
      </c>
      <c r="F280" s="26">
        <v>450</v>
      </c>
      <c r="G280" s="77">
        <v>1.65</v>
      </c>
      <c r="H280" s="95" t="s">
        <v>1054</v>
      </c>
      <c r="I280" s="96" t="s">
        <v>1056</v>
      </c>
      <c r="J280" s="96" t="s">
        <v>1057</v>
      </c>
      <c r="K280" s="97"/>
      <c r="L280" s="97"/>
      <c r="M280" s="97"/>
      <c r="N280" s="98"/>
    </row>
    <row r="281" spans="1:14" ht="18" customHeight="1">
      <c r="A281" s="220"/>
      <c r="B281" s="52"/>
      <c r="C281" s="7" t="s">
        <v>513</v>
      </c>
      <c r="D281" s="7" t="s">
        <v>512</v>
      </c>
      <c r="E281" s="7" t="s">
        <v>475</v>
      </c>
      <c r="F281" s="5">
        <v>450</v>
      </c>
      <c r="G281" s="78">
        <v>1.7</v>
      </c>
      <c r="H281" s="95" t="s">
        <v>1054</v>
      </c>
      <c r="I281" s="96" t="s">
        <v>1058</v>
      </c>
      <c r="J281" s="96" t="s">
        <v>1055</v>
      </c>
      <c r="K281" s="96" t="s">
        <v>1059</v>
      </c>
      <c r="L281" s="96" t="s">
        <v>1056</v>
      </c>
      <c r="M281" s="96" t="s">
        <v>1057</v>
      </c>
      <c r="N281" s="98"/>
    </row>
    <row r="282" spans="1:14" ht="18" customHeight="1">
      <c r="A282" s="220"/>
      <c r="B282" s="52"/>
      <c r="C282" s="7" t="s">
        <v>511</v>
      </c>
      <c r="D282" s="7" t="s">
        <v>510</v>
      </c>
      <c r="E282" s="7" t="s">
        <v>475</v>
      </c>
      <c r="F282" s="5">
        <v>400</v>
      </c>
      <c r="G282" s="78">
        <v>2.1</v>
      </c>
      <c r="H282" s="95" t="s">
        <v>1054</v>
      </c>
      <c r="I282" s="96" t="s">
        <v>1056</v>
      </c>
      <c r="J282" s="96" t="s">
        <v>1057</v>
      </c>
      <c r="K282" s="97"/>
      <c r="L282" s="97"/>
      <c r="M282" s="97"/>
      <c r="N282" s="98"/>
    </row>
    <row r="283" spans="1:14" ht="18" customHeight="1" thickBot="1">
      <c r="A283" s="221"/>
      <c r="B283" s="52"/>
      <c r="C283" s="19" t="s">
        <v>509</v>
      </c>
      <c r="D283" s="19" t="s">
        <v>508</v>
      </c>
      <c r="E283" s="19" t="s">
        <v>475</v>
      </c>
      <c r="F283" s="16">
        <v>400</v>
      </c>
      <c r="G283" s="79">
        <v>2.1</v>
      </c>
      <c r="H283" s="99" t="s">
        <v>1054</v>
      </c>
      <c r="I283" s="100" t="s">
        <v>1060</v>
      </c>
      <c r="J283" s="100" t="s">
        <v>1061</v>
      </c>
      <c r="K283" s="100" t="s">
        <v>1055</v>
      </c>
      <c r="L283" s="100" t="s">
        <v>1059</v>
      </c>
      <c r="M283" s="100" t="s">
        <v>1065</v>
      </c>
      <c r="N283" s="103" t="s">
        <v>1057</v>
      </c>
    </row>
    <row r="284" spans="1:14" ht="18" customHeight="1" thickBot="1">
      <c r="A284" s="123"/>
      <c r="B284" s="52"/>
      <c r="C284" s="40" t="s">
        <v>507</v>
      </c>
      <c r="D284" s="41" t="s">
        <v>506</v>
      </c>
      <c r="E284" s="40" t="s">
        <v>485</v>
      </c>
      <c r="F284" s="39">
        <v>750</v>
      </c>
      <c r="G284" s="89">
        <v>1.25</v>
      </c>
      <c r="H284" s="91" t="s">
        <v>1054</v>
      </c>
      <c r="I284" s="92" t="s">
        <v>1056</v>
      </c>
      <c r="J284" s="92" t="s">
        <v>1057</v>
      </c>
      <c r="K284" s="93"/>
      <c r="L284" s="93"/>
      <c r="M284" s="93"/>
      <c r="N284" s="94"/>
    </row>
    <row r="285" spans="1:14" ht="18" customHeight="1">
      <c r="A285" s="124"/>
      <c r="B285" s="52"/>
      <c r="C285" s="40" t="s">
        <v>505</v>
      </c>
      <c r="D285" s="41" t="s">
        <v>499</v>
      </c>
      <c r="E285" s="40" t="s">
        <v>485</v>
      </c>
      <c r="F285" s="39">
        <v>600</v>
      </c>
      <c r="G285" s="89">
        <v>1.3</v>
      </c>
      <c r="H285" s="95" t="s">
        <v>1054</v>
      </c>
      <c r="I285" s="96" t="s">
        <v>1056</v>
      </c>
      <c r="J285" s="96" t="s">
        <v>1057</v>
      </c>
      <c r="K285" s="97"/>
      <c r="L285" s="97"/>
      <c r="M285" s="97"/>
      <c r="N285" s="98"/>
    </row>
    <row r="286" spans="1:14" ht="18" customHeight="1">
      <c r="A286" s="124"/>
      <c r="B286" s="52"/>
      <c r="C286" s="23" t="s">
        <v>504</v>
      </c>
      <c r="D286" s="37" t="s">
        <v>497</v>
      </c>
      <c r="E286" s="36" t="s">
        <v>485</v>
      </c>
      <c r="F286" s="38">
        <v>600</v>
      </c>
      <c r="G286" s="82">
        <v>1.35</v>
      </c>
      <c r="H286" s="95" t="s">
        <v>1054</v>
      </c>
      <c r="I286" s="96" t="s">
        <v>1058</v>
      </c>
      <c r="J286" s="96" t="s">
        <v>1055</v>
      </c>
      <c r="K286" s="96" t="s">
        <v>1059</v>
      </c>
      <c r="L286" s="96" t="s">
        <v>1056</v>
      </c>
      <c r="M286" s="96" t="s">
        <v>1057</v>
      </c>
      <c r="N286" s="98"/>
    </row>
    <row r="287" spans="1:14" ht="18" customHeight="1">
      <c r="A287" s="124"/>
      <c r="B287" s="52"/>
      <c r="C287" s="23" t="s">
        <v>503</v>
      </c>
      <c r="D287" s="37" t="s">
        <v>495</v>
      </c>
      <c r="E287" s="36" t="s">
        <v>485</v>
      </c>
      <c r="F287" s="35">
        <v>500</v>
      </c>
      <c r="G287" s="82">
        <v>1.75</v>
      </c>
      <c r="H287" s="95" t="s">
        <v>1054</v>
      </c>
      <c r="I287" s="96" t="s">
        <v>1056</v>
      </c>
      <c r="J287" s="96" t="s">
        <v>1057</v>
      </c>
      <c r="K287" s="97"/>
      <c r="L287" s="97"/>
      <c r="M287" s="97"/>
      <c r="N287" s="98"/>
    </row>
    <row r="288" spans="1:14" ht="18" customHeight="1" thickBot="1">
      <c r="A288" s="124" t="s">
        <v>487</v>
      </c>
      <c r="B288" s="52"/>
      <c r="C288" s="19" t="s">
        <v>502</v>
      </c>
      <c r="D288" s="34" t="s">
        <v>493</v>
      </c>
      <c r="E288" s="33" t="s">
        <v>485</v>
      </c>
      <c r="F288" s="16">
        <v>500</v>
      </c>
      <c r="G288" s="85">
        <v>1.75</v>
      </c>
      <c r="H288" s="95" t="s">
        <v>1054</v>
      </c>
      <c r="I288" s="96" t="s">
        <v>1060</v>
      </c>
      <c r="J288" s="96" t="s">
        <v>1061</v>
      </c>
      <c r="K288" s="96" t="s">
        <v>1055</v>
      </c>
      <c r="L288" s="96" t="s">
        <v>1059</v>
      </c>
      <c r="M288" s="96" t="s">
        <v>1065</v>
      </c>
      <c r="N288" s="102" t="s">
        <v>1057</v>
      </c>
    </row>
    <row r="289" spans="1:14" ht="18" customHeight="1">
      <c r="A289" s="124" t="s">
        <v>501</v>
      </c>
      <c r="B289" s="52"/>
      <c r="C289" s="40" t="s">
        <v>500</v>
      </c>
      <c r="D289" s="41" t="s">
        <v>499</v>
      </c>
      <c r="E289" s="40" t="s">
        <v>475</v>
      </c>
      <c r="F289" s="39">
        <v>450</v>
      </c>
      <c r="G289" s="89">
        <v>1.65</v>
      </c>
      <c r="H289" s="95" t="s">
        <v>1054</v>
      </c>
      <c r="I289" s="96" t="s">
        <v>1056</v>
      </c>
      <c r="J289" s="96" t="s">
        <v>1057</v>
      </c>
      <c r="K289" s="97"/>
      <c r="L289" s="97"/>
      <c r="M289" s="97"/>
      <c r="N289" s="98"/>
    </row>
    <row r="290" spans="1:14" ht="18" customHeight="1">
      <c r="A290" s="124"/>
      <c r="B290" s="52"/>
      <c r="C290" s="23" t="s">
        <v>498</v>
      </c>
      <c r="D290" s="37" t="s">
        <v>497</v>
      </c>
      <c r="E290" s="36" t="s">
        <v>475</v>
      </c>
      <c r="F290" s="20">
        <v>450</v>
      </c>
      <c r="G290" s="82">
        <v>1.7</v>
      </c>
      <c r="H290" s="95" t="s">
        <v>1054</v>
      </c>
      <c r="I290" s="96" t="s">
        <v>1058</v>
      </c>
      <c r="J290" s="96" t="s">
        <v>1055</v>
      </c>
      <c r="K290" s="96" t="s">
        <v>1059</v>
      </c>
      <c r="L290" s="96" t="s">
        <v>1056</v>
      </c>
      <c r="M290" s="96" t="s">
        <v>1057</v>
      </c>
      <c r="N290" s="98"/>
    </row>
    <row r="291" spans="1:14" ht="18" customHeight="1">
      <c r="A291" s="124"/>
      <c r="B291" s="52"/>
      <c r="C291" s="23" t="s">
        <v>496</v>
      </c>
      <c r="D291" s="37" t="s">
        <v>495</v>
      </c>
      <c r="E291" s="36" t="s">
        <v>475</v>
      </c>
      <c r="F291" s="20">
        <v>400</v>
      </c>
      <c r="G291" s="82">
        <v>2.1</v>
      </c>
      <c r="H291" s="95" t="s">
        <v>1054</v>
      </c>
      <c r="I291" s="96" t="s">
        <v>1056</v>
      </c>
      <c r="J291" s="96" t="s">
        <v>1057</v>
      </c>
      <c r="K291" s="97"/>
      <c r="L291" s="97"/>
      <c r="M291" s="97"/>
      <c r="N291" s="98"/>
    </row>
    <row r="292" spans="1:14" ht="18" customHeight="1" thickBot="1">
      <c r="A292" s="125"/>
      <c r="B292" s="52"/>
      <c r="C292" s="19" t="s">
        <v>494</v>
      </c>
      <c r="D292" s="34" t="s">
        <v>493</v>
      </c>
      <c r="E292" s="33" t="s">
        <v>475</v>
      </c>
      <c r="F292" s="16">
        <v>400</v>
      </c>
      <c r="G292" s="85">
        <v>2.1</v>
      </c>
      <c r="H292" s="99" t="s">
        <v>1054</v>
      </c>
      <c r="I292" s="100" t="s">
        <v>1060</v>
      </c>
      <c r="J292" s="100" t="s">
        <v>1061</v>
      </c>
      <c r="K292" s="100" t="s">
        <v>1055</v>
      </c>
      <c r="L292" s="100" t="s">
        <v>1059</v>
      </c>
      <c r="M292" s="100" t="s">
        <v>1065</v>
      </c>
      <c r="N292" s="103" t="s">
        <v>1057</v>
      </c>
    </row>
    <row r="293" spans="1:14" ht="18" customHeight="1" thickBot="1">
      <c r="A293" s="123"/>
      <c r="B293" s="52"/>
      <c r="C293" s="40" t="s">
        <v>492</v>
      </c>
      <c r="D293" s="41" t="s">
        <v>491</v>
      </c>
      <c r="E293" s="40" t="s">
        <v>485</v>
      </c>
      <c r="F293" s="39">
        <v>750</v>
      </c>
      <c r="G293" s="89">
        <v>1.25</v>
      </c>
      <c r="H293" s="91" t="s">
        <v>1054</v>
      </c>
      <c r="I293" s="92" t="s">
        <v>1056</v>
      </c>
      <c r="J293" s="92" t="s">
        <v>1057</v>
      </c>
      <c r="K293" s="93"/>
      <c r="L293" s="93"/>
      <c r="M293" s="93"/>
      <c r="N293" s="94"/>
    </row>
    <row r="294" spans="1:14" ht="18" customHeight="1">
      <c r="A294" s="124"/>
      <c r="B294" s="52"/>
      <c r="C294" s="40" t="s">
        <v>490</v>
      </c>
      <c r="D294" s="41" t="s">
        <v>482</v>
      </c>
      <c r="E294" s="40" t="s">
        <v>485</v>
      </c>
      <c r="F294" s="39">
        <v>600</v>
      </c>
      <c r="G294" s="89">
        <v>1.3</v>
      </c>
      <c r="H294" s="95" t="s">
        <v>1054</v>
      </c>
      <c r="I294" s="96" t="s">
        <v>1056</v>
      </c>
      <c r="J294" s="96" t="s">
        <v>1057</v>
      </c>
      <c r="K294" s="97"/>
      <c r="L294" s="97"/>
      <c r="M294" s="97"/>
      <c r="N294" s="98"/>
    </row>
    <row r="295" spans="1:14" ht="18" customHeight="1">
      <c r="A295" s="124"/>
      <c r="B295" s="52"/>
      <c r="C295" s="23" t="s">
        <v>489</v>
      </c>
      <c r="D295" s="37" t="s">
        <v>480</v>
      </c>
      <c r="E295" s="36" t="s">
        <v>485</v>
      </c>
      <c r="F295" s="38">
        <v>600</v>
      </c>
      <c r="G295" s="82">
        <v>1.35</v>
      </c>
      <c r="H295" s="95" t="s">
        <v>1054</v>
      </c>
      <c r="I295" s="96" t="s">
        <v>1058</v>
      </c>
      <c r="J295" s="96" t="s">
        <v>1055</v>
      </c>
      <c r="K295" s="96" t="s">
        <v>1059</v>
      </c>
      <c r="L295" s="96" t="s">
        <v>1056</v>
      </c>
      <c r="M295" s="96" t="s">
        <v>1057</v>
      </c>
      <c r="N295" s="98"/>
    </row>
    <row r="296" spans="1:14" ht="18" customHeight="1">
      <c r="A296" s="124"/>
      <c r="B296" s="52"/>
      <c r="C296" s="23" t="s">
        <v>488</v>
      </c>
      <c r="D296" s="37" t="s">
        <v>478</v>
      </c>
      <c r="E296" s="36" t="s">
        <v>485</v>
      </c>
      <c r="F296" s="35">
        <v>500</v>
      </c>
      <c r="G296" s="82">
        <v>1.75</v>
      </c>
      <c r="H296" s="95" t="s">
        <v>1054</v>
      </c>
      <c r="I296" s="96" t="s">
        <v>1056</v>
      </c>
      <c r="J296" s="96" t="s">
        <v>1057</v>
      </c>
      <c r="K296" s="97"/>
      <c r="L296" s="97"/>
      <c r="M296" s="97"/>
      <c r="N296" s="98"/>
    </row>
    <row r="297" spans="1:14" ht="18" customHeight="1" thickBot="1">
      <c r="A297" s="124" t="s">
        <v>487</v>
      </c>
      <c r="B297" s="52"/>
      <c r="C297" s="19" t="s">
        <v>486</v>
      </c>
      <c r="D297" s="34" t="s">
        <v>476</v>
      </c>
      <c r="E297" s="33" t="s">
        <v>485</v>
      </c>
      <c r="F297" s="16">
        <v>500</v>
      </c>
      <c r="G297" s="85">
        <v>1.75</v>
      </c>
      <c r="H297" s="95" t="s">
        <v>1054</v>
      </c>
      <c r="I297" s="96" t="s">
        <v>1060</v>
      </c>
      <c r="J297" s="96" t="s">
        <v>1061</v>
      </c>
      <c r="K297" s="96" t="s">
        <v>1055</v>
      </c>
      <c r="L297" s="96" t="s">
        <v>1059</v>
      </c>
      <c r="M297" s="96" t="s">
        <v>1065</v>
      </c>
      <c r="N297" s="102" t="s">
        <v>1057</v>
      </c>
    </row>
    <row r="298" spans="1:14" ht="18" customHeight="1">
      <c r="A298" s="124" t="s">
        <v>484</v>
      </c>
      <c r="B298" s="52"/>
      <c r="C298" s="40" t="s">
        <v>483</v>
      </c>
      <c r="D298" s="41" t="s">
        <v>482</v>
      </c>
      <c r="E298" s="40" t="s">
        <v>475</v>
      </c>
      <c r="F298" s="39">
        <v>450</v>
      </c>
      <c r="G298" s="89">
        <v>1.65</v>
      </c>
      <c r="H298" s="95" t="s">
        <v>1054</v>
      </c>
      <c r="I298" s="96" t="s">
        <v>1056</v>
      </c>
      <c r="J298" s="96" t="s">
        <v>1057</v>
      </c>
      <c r="K298" s="97"/>
      <c r="L298" s="97"/>
      <c r="M298" s="97"/>
      <c r="N298" s="98"/>
    </row>
    <row r="299" spans="1:14" ht="18" customHeight="1">
      <c r="A299" s="126"/>
      <c r="B299" s="52"/>
      <c r="C299" s="23" t="s">
        <v>481</v>
      </c>
      <c r="D299" s="37" t="s">
        <v>480</v>
      </c>
      <c r="E299" s="36" t="s">
        <v>475</v>
      </c>
      <c r="F299" s="20">
        <v>450</v>
      </c>
      <c r="G299" s="82">
        <v>1.7</v>
      </c>
      <c r="H299" s="95" t="s">
        <v>1054</v>
      </c>
      <c r="I299" s="96" t="s">
        <v>1058</v>
      </c>
      <c r="J299" s="96" t="s">
        <v>1055</v>
      </c>
      <c r="K299" s="96" t="s">
        <v>1059</v>
      </c>
      <c r="L299" s="96" t="s">
        <v>1056</v>
      </c>
      <c r="M299" s="96" t="s">
        <v>1057</v>
      </c>
      <c r="N299" s="98"/>
    </row>
    <row r="300" spans="1:14" ht="18" customHeight="1">
      <c r="A300" s="126"/>
      <c r="B300" s="52"/>
      <c r="C300" s="23" t="s">
        <v>479</v>
      </c>
      <c r="D300" s="37" t="s">
        <v>478</v>
      </c>
      <c r="E300" s="36" t="s">
        <v>475</v>
      </c>
      <c r="F300" s="20">
        <v>400</v>
      </c>
      <c r="G300" s="82">
        <v>2.1</v>
      </c>
      <c r="H300" s="95" t="s">
        <v>1054</v>
      </c>
      <c r="I300" s="96" t="s">
        <v>1056</v>
      </c>
      <c r="J300" s="96" t="s">
        <v>1057</v>
      </c>
      <c r="K300" s="97"/>
      <c r="L300" s="97"/>
      <c r="M300" s="97"/>
      <c r="N300" s="98"/>
    </row>
    <row r="301" spans="1:14" ht="18" customHeight="1" thickBot="1">
      <c r="A301" s="127"/>
      <c r="B301" s="52"/>
      <c r="C301" s="19" t="s">
        <v>477</v>
      </c>
      <c r="D301" s="34" t="s">
        <v>476</v>
      </c>
      <c r="E301" s="33" t="s">
        <v>475</v>
      </c>
      <c r="F301" s="16">
        <v>400</v>
      </c>
      <c r="G301" s="85">
        <v>2.1</v>
      </c>
      <c r="H301" s="99" t="s">
        <v>1054</v>
      </c>
      <c r="I301" s="100" t="s">
        <v>1060</v>
      </c>
      <c r="J301" s="100" t="s">
        <v>1061</v>
      </c>
      <c r="K301" s="100" t="s">
        <v>1055</v>
      </c>
      <c r="L301" s="100" t="s">
        <v>1059</v>
      </c>
      <c r="M301" s="100" t="s">
        <v>1065</v>
      </c>
      <c r="N301" s="103" t="s">
        <v>1057</v>
      </c>
    </row>
    <row r="302" spans="1:14" ht="18" customHeight="1">
      <c r="A302" s="219" t="s">
        <v>474</v>
      </c>
      <c r="B302" s="52"/>
      <c r="C302" s="28" t="s">
        <v>473</v>
      </c>
      <c r="D302" s="32" t="s">
        <v>471</v>
      </c>
      <c r="E302" s="27" t="s">
        <v>346</v>
      </c>
      <c r="F302" s="26">
        <v>390</v>
      </c>
      <c r="G302" s="80">
        <v>2.5</v>
      </c>
      <c r="H302" s="91" t="s">
        <v>1054</v>
      </c>
      <c r="I302" s="92" t="s">
        <v>1056</v>
      </c>
      <c r="J302" s="92" t="s">
        <v>1057</v>
      </c>
      <c r="K302" s="93"/>
      <c r="L302" s="93"/>
      <c r="M302" s="93"/>
      <c r="N302" s="94"/>
    </row>
    <row r="303" spans="1:14" ht="18" customHeight="1">
      <c r="A303" s="220"/>
      <c r="B303" s="52"/>
      <c r="C303" s="7" t="s">
        <v>472</v>
      </c>
      <c r="D303" s="31" t="s">
        <v>471</v>
      </c>
      <c r="E303" s="6" t="s">
        <v>343</v>
      </c>
      <c r="F303" s="5">
        <v>260</v>
      </c>
      <c r="G303" s="81">
        <v>2.8</v>
      </c>
      <c r="H303" s="95" t="s">
        <v>1054</v>
      </c>
      <c r="I303" s="96" t="s">
        <v>1056</v>
      </c>
      <c r="J303" s="96" t="s">
        <v>1057</v>
      </c>
      <c r="K303" s="97"/>
      <c r="L303" s="97"/>
      <c r="M303" s="97"/>
      <c r="N303" s="98"/>
    </row>
    <row r="304" spans="1:14" ht="18" customHeight="1">
      <c r="A304" s="220"/>
      <c r="B304" s="52"/>
      <c r="C304" s="7" t="s">
        <v>470</v>
      </c>
      <c r="D304" s="31" t="s">
        <v>468</v>
      </c>
      <c r="E304" s="6" t="s">
        <v>341</v>
      </c>
      <c r="F304" s="5">
        <v>300</v>
      </c>
      <c r="G304" s="81">
        <v>2.85</v>
      </c>
      <c r="H304" s="95" t="s">
        <v>1054</v>
      </c>
      <c r="I304" s="96" t="s">
        <v>1056</v>
      </c>
      <c r="J304" s="96" t="s">
        <v>1057</v>
      </c>
      <c r="K304" s="97"/>
      <c r="L304" s="97"/>
      <c r="M304" s="97"/>
      <c r="N304" s="98"/>
    </row>
    <row r="305" spans="1:14" ht="18" customHeight="1" thickBot="1">
      <c r="A305" s="221"/>
      <c r="B305" s="52"/>
      <c r="C305" s="19" t="s">
        <v>469</v>
      </c>
      <c r="D305" s="34" t="s">
        <v>468</v>
      </c>
      <c r="E305" s="17" t="s">
        <v>338</v>
      </c>
      <c r="F305" s="16">
        <v>250</v>
      </c>
      <c r="G305" s="85">
        <v>3.15</v>
      </c>
      <c r="H305" s="99" t="s">
        <v>1054</v>
      </c>
      <c r="I305" s="100" t="s">
        <v>1056</v>
      </c>
      <c r="J305" s="100" t="s">
        <v>1057</v>
      </c>
      <c r="K305" s="104"/>
      <c r="L305" s="104"/>
      <c r="M305" s="104"/>
      <c r="N305" s="101"/>
    </row>
    <row r="306" spans="1:14" ht="18" customHeight="1">
      <c r="A306" s="219" t="s">
        <v>467</v>
      </c>
      <c r="B306" s="52"/>
      <c r="C306" s="28" t="s">
        <v>466</v>
      </c>
      <c r="D306" s="32" t="s">
        <v>464</v>
      </c>
      <c r="E306" s="27" t="s">
        <v>346</v>
      </c>
      <c r="F306" s="26">
        <v>390</v>
      </c>
      <c r="G306" s="80">
        <v>2.5</v>
      </c>
      <c r="H306" s="91" t="s">
        <v>1054</v>
      </c>
      <c r="I306" s="92" t="s">
        <v>1056</v>
      </c>
      <c r="J306" s="92" t="s">
        <v>1057</v>
      </c>
      <c r="K306" s="93"/>
      <c r="L306" s="93"/>
      <c r="M306" s="93"/>
      <c r="N306" s="94"/>
    </row>
    <row r="307" spans="1:14" ht="18" customHeight="1">
      <c r="A307" s="220"/>
      <c r="B307" s="52"/>
      <c r="C307" s="7" t="s">
        <v>465</v>
      </c>
      <c r="D307" s="31" t="s">
        <v>464</v>
      </c>
      <c r="E307" s="6" t="s">
        <v>343</v>
      </c>
      <c r="F307" s="5">
        <v>260</v>
      </c>
      <c r="G307" s="81">
        <v>2.8</v>
      </c>
      <c r="H307" s="95" t="s">
        <v>1054</v>
      </c>
      <c r="I307" s="96" t="s">
        <v>1056</v>
      </c>
      <c r="J307" s="96" t="s">
        <v>1057</v>
      </c>
      <c r="K307" s="97"/>
      <c r="L307" s="97"/>
      <c r="M307" s="97"/>
      <c r="N307" s="98"/>
    </row>
    <row r="308" spans="1:14" ht="18" customHeight="1">
      <c r="A308" s="220"/>
      <c r="B308" s="52"/>
      <c r="C308" s="7" t="s">
        <v>463</v>
      </c>
      <c r="D308" s="31" t="s">
        <v>461</v>
      </c>
      <c r="E308" s="6" t="s">
        <v>341</v>
      </c>
      <c r="F308" s="5">
        <v>300</v>
      </c>
      <c r="G308" s="81">
        <v>2.85</v>
      </c>
      <c r="H308" s="95" t="s">
        <v>1054</v>
      </c>
      <c r="I308" s="96" t="s">
        <v>1056</v>
      </c>
      <c r="J308" s="96" t="s">
        <v>1057</v>
      </c>
      <c r="K308" s="97"/>
      <c r="L308" s="97"/>
      <c r="M308" s="97"/>
      <c r="N308" s="98"/>
    </row>
    <row r="309" spans="1:14" ht="18" customHeight="1" thickBot="1">
      <c r="A309" s="221"/>
      <c r="B309" s="52"/>
      <c r="C309" s="19" t="s">
        <v>462</v>
      </c>
      <c r="D309" s="34" t="s">
        <v>461</v>
      </c>
      <c r="E309" s="17" t="s">
        <v>338</v>
      </c>
      <c r="F309" s="16">
        <v>250</v>
      </c>
      <c r="G309" s="85">
        <v>3.15</v>
      </c>
      <c r="H309" s="99" t="s">
        <v>1054</v>
      </c>
      <c r="I309" s="100" t="s">
        <v>1056</v>
      </c>
      <c r="J309" s="100" t="s">
        <v>1057</v>
      </c>
      <c r="K309" s="104"/>
      <c r="L309" s="104"/>
      <c r="M309" s="104"/>
      <c r="N309" s="101"/>
    </row>
    <row r="310" spans="1:14" ht="18" customHeight="1">
      <c r="A310" s="219" t="s">
        <v>460</v>
      </c>
      <c r="B310" s="52"/>
      <c r="C310" s="28" t="s">
        <v>459</v>
      </c>
      <c r="D310" s="32" t="s">
        <v>457</v>
      </c>
      <c r="E310" s="27" t="s">
        <v>346</v>
      </c>
      <c r="F310" s="26">
        <v>390</v>
      </c>
      <c r="G310" s="80">
        <v>2.5</v>
      </c>
      <c r="H310" s="91" t="s">
        <v>1054</v>
      </c>
      <c r="I310" s="92" t="s">
        <v>1056</v>
      </c>
      <c r="J310" s="92" t="s">
        <v>1057</v>
      </c>
      <c r="K310" s="93"/>
      <c r="L310" s="93"/>
      <c r="M310" s="93"/>
      <c r="N310" s="94"/>
    </row>
    <row r="311" spans="1:14" ht="18" customHeight="1">
      <c r="A311" s="220"/>
      <c r="B311" s="52"/>
      <c r="C311" s="7" t="s">
        <v>458</v>
      </c>
      <c r="D311" s="31" t="s">
        <v>457</v>
      </c>
      <c r="E311" s="6" t="s">
        <v>343</v>
      </c>
      <c r="F311" s="5">
        <v>260</v>
      </c>
      <c r="G311" s="81">
        <v>2.8</v>
      </c>
      <c r="H311" s="95" t="s">
        <v>1054</v>
      </c>
      <c r="I311" s="96" t="s">
        <v>1056</v>
      </c>
      <c r="J311" s="96" t="s">
        <v>1057</v>
      </c>
      <c r="K311" s="97"/>
      <c r="L311" s="97"/>
      <c r="M311" s="97"/>
      <c r="N311" s="98"/>
    </row>
    <row r="312" spans="1:14" ht="18" customHeight="1">
      <c r="A312" s="220"/>
      <c r="B312" s="52"/>
      <c r="C312" s="7" t="s">
        <v>456</v>
      </c>
      <c r="D312" s="31" t="s">
        <v>454</v>
      </c>
      <c r="E312" s="6" t="s">
        <v>341</v>
      </c>
      <c r="F312" s="5">
        <v>300</v>
      </c>
      <c r="G312" s="81">
        <v>2.85</v>
      </c>
      <c r="H312" s="95" t="s">
        <v>1054</v>
      </c>
      <c r="I312" s="96" t="s">
        <v>1056</v>
      </c>
      <c r="J312" s="96" t="s">
        <v>1057</v>
      </c>
      <c r="K312" s="97"/>
      <c r="L312" s="97"/>
      <c r="M312" s="97"/>
      <c r="N312" s="98"/>
    </row>
    <row r="313" spans="1:14" ht="18" customHeight="1" thickBot="1">
      <c r="A313" s="221"/>
      <c r="B313" s="52"/>
      <c r="C313" s="19" t="s">
        <v>455</v>
      </c>
      <c r="D313" s="34" t="s">
        <v>454</v>
      </c>
      <c r="E313" s="17" t="s">
        <v>338</v>
      </c>
      <c r="F313" s="16">
        <v>250</v>
      </c>
      <c r="G313" s="85">
        <v>3.15</v>
      </c>
      <c r="H313" s="99" t="s">
        <v>1054</v>
      </c>
      <c r="I313" s="100" t="s">
        <v>1056</v>
      </c>
      <c r="J313" s="100" t="s">
        <v>1057</v>
      </c>
      <c r="K313" s="104"/>
      <c r="L313" s="104"/>
      <c r="M313" s="104"/>
      <c r="N313" s="101"/>
    </row>
    <row r="314" spans="1:14" ht="18" customHeight="1">
      <c r="A314" s="219" t="s">
        <v>453</v>
      </c>
      <c r="B314" s="52"/>
      <c r="C314" s="28" t="s">
        <v>452</v>
      </c>
      <c r="D314" s="32" t="s">
        <v>450</v>
      </c>
      <c r="E314" s="27" t="s">
        <v>346</v>
      </c>
      <c r="F314" s="26">
        <v>390</v>
      </c>
      <c r="G314" s="80">
        <v>2.65</v>
      </c>
      <c r="H314" s="91" t="s">
        <v>1054</v>
      </c>
      <c r="I314" s="92" t="s">
        <v>1056</v>
      </c>
      <c r="J314" s="92" t="s">
        <v>1057</v>
      </c>
      <c r="K314" s="93"/>
      <c r="L314" s="93"/>
      <c r="M314" s="93"/>
      <c r="N314" s="94"/>
    </row>
    <row r="315" spans="1:14" ht="18" customHeight="1">
      <c r="A315" s="220"/>
      <c r="B315" s="52"/>
      <c r="C315" s="7" t="s">
        <v>451</v>
      </c>
      <c r="D315" s="37" t="s">
        <v>450</v>
      </c>
      <c r="E315" s="21" t="s">
        <v>343</v>
      </c>
      <c r="F315" s="5">
        <v>260</v>
      </c>
      <c r="G315" s="82">
        <v>2.9</v>
      </c>
      <c r="H315" s="95" t="s">
        <v>1054</v>
      </c>
      <c r="I315" s="96" t="s">
        <v>1056</v>
      </c>
      <c r="J315" s="96" t="s">
        <v>1057</v>
      </c>
      <c r="K315" s="97"/>
      <c r="L315" s="97"/>
      <c r="M315" s="97"/>
      <c r="N315" s="98"/>
    </row>
    <row r="316" spans="1:14" ht="18" customHeight="1">
      <c r="A316" s="220"/>
      <c r="B316" s="52"/>
      <c r="C316" s="7" t="s">
        <v>449</v>
      </c>
      <c r="D316" s="31" t="s">
        <v>447</v>
      </c>
      <c r="E316" s="6" t="s">
        <v>341</v>
      </c>
      <c r="F316" s="5">
        <v>300</v>
      </c>
      <c r="G316" s="81">
        <v>2.95</v>
      </c>
      <c r="H316" s="95" t="s">
        <v>1054</v>
      </c>
      <c r="I316" s="96" t="s">
        <v>1056</v>
      </c>
      <c r="J316" s="96" t="s">
        <v>1057</v>
      </c>
      <c r="K316" s="97"/>
      <c r="L316" s="97"/>
      <c r="M316" s="97"/>
      <c r="N316" s="98"/>
    </row>
    <row r="317" spans="1:14" ht="18" customHeight="1" thickBot="1">
      <c r="A317" s="221"/>
      <c r="B317" s="52"/>
      <c r="C317" s="19" t="s">
        <v>448</v>
      </c>
      <c r="D317" s="34" t="s">
        <v>447</v>
      </c>
      <c r="E317" s="17" t="s">
        <v>338</v>
      </c>
      <c r="F317" s="16">
        <v>250</v>
      </c>
      <c r="G317" s="85">
        <v>3.2</v>
      </c>
      <c r="H317" s="99" t="s">
        <v>1054</v>
      </c>
      <c r="I317" s="100" t="s">
        <v>1056</v>
      </c>
      <c r="J317" s="100" t="s">
        <v>1057</v>
      </c>
      <c r="K317" s="104"/>
      <c r="L317" s="104"/>
      <c r="M317" s="104"/>
      <c r="N317" s="101"/>
    </row>
    <row r="318" spans="1:14" ht="18" customHeight="1">
      <c r="A318" s="219" t="s">
        <v>446</v>
      </c>
      <c r="B318" s="52"/>
      <c r="C318" s="28" t="s">
        <v>445</v>
      </c>
      <c r="D318" s="32" t="s">
        <v>443</v>
      </c>
      <c r="E318" s="27" t="s">
        <v>346</v>
      </c>
      <c r="F318" s="26">
        <v>390</v>
      </c>
      <c r="G318" s="80">
        <v>2.65</v>
      </c>
      <c r="H318" s="91" t="s">
        <v>1054</v>
      </c>
      <c r="I318" s="92" t="s">
        <v>1056</v>
      </c>
      <c r="J318" s="92" t="s">
        <v>1057</v>
      </c>
      <c r="K318" s="93"/>
      <c r="L318" s="93"/>
      <c r="M318" s="93"/>
      <c r="N318" s="94"/>
    </row>
    <row r="319" spans="1:14" ht="18" customHeight="1">
      <c r="A319" s="220"/>
      <c r="B319" s="52"/>
      <c r="C319" s="7" t="s">
        <v>444</v>
      </c>
      <c r="D319" s="37" t="s">
        <v>443</v>
      </c>
      <c r="E319" s="21" t="s">
        <v>343</v>
      </c>
      <c r="F319" s="5">
        <v>260</v>
      </c>
      <c r="G319" s="82">
        <v>2.9</v>
      </c>
      <c r="H319" s="95" t="s">
        <v>1054</v>
      </c>
      <c r="I319" s="96" t="s">
        <v>1056</v>
      </c>
      <c r="J319" s="96" t="s">
        <v>1057</v>
      </c>
      <c r="K319" s="97"/>
      <c r="L319" s="97"/>
      <c r="M319" s="97"/>
      <c r="N319" s="98"/>
    </row>
    <row r="320" spans="1:14" ht="18" customHeight="1">
      <c r="A320" s="220"/>
      <c r="B320" s="52"/>
      <c r="C320" s="7" t="s">
        <v>442</v>
      </c>
      <c r="D320" s="31" t="s">
        <v>440</v>
      </c>
      <c r="E320" s="6" t="s">
        <v>341</v>
      </c>
      <c r="F320" s="5">
        <v>300</v>
      </c>
      <c r="G320" s="81">
        <v>2.95</v>
      </c>
      <c r="H320" s="95" t="s">
        <v>1054</v>
      </c>
      <c r="I320" s="96" t="s">
        <v>1056</v>
      </c>
      <c r="J320" s="96" t="s">
        <v>1057</v>
      </c>
      <c r="K320" s="97"/>
      <c r="L320" s="97"/>
      <c r="M320" s="97"/>
      <c r="N320" s="98"/>
    </row>
    <row r="321" spans="1:14" ht="18" customHeight="1" thickBot="1">
      <c r="A321" s="221"/>
      <c r="B321" s="52"/>
      <c r="C321" s="19" t="s">
        <v>441</v>
      </c>
      <c r="D321" s="34" t="s">
        <v>440</v>
      </c>
      <c r="E321" s="17" t="s">
        <v>338</v>
      </c>
      <c r="F321" s="16">
        <v>250</v>
      </c>
      <c r="G321" s="85">
        <v>3.2</v>
      </c>
      <c r="H321" s="99" t="s">
        <v>1054</v>
      </c>
      <c r="I321" s="100" t="s">
        <v>1056</v>
      </c>
      <c r="J321" s="100" t="s">
        <v>1057</v>
      </c>
      <c r="K321" s="104"/>
      <c r="L321" s="104"/>
      <c r="M321" s="104"/>
      <c r="N321" s="101"/>
    </row>
    <row r="322" spans="1:14" ht="18" customHeight="1">
      <c r="A322" s="219" t="s">
        <v>439</v>
      </c>
      <c r="B322" s="52"/>
      <c r="C322" s="28" t="s">
        <v>438</v>
      </c>
      <c r="D322" s="32" t="s">
        <v>436</v>
      </c>
      <c r="E322" s="27" t="s">
        <v>346</v>
      </c>
      <c r="F322" s="26">
        <v>390</v>
      </c>
      <c r="G322" s="80">
        <v>2.65</v>
      </c>
      <c r="H322" s="91" t="s">
        <v>1054</v>
      </c>
      <c r="I322" s="92" t="s">
        <v>1056</v>
      </c>
      <c r="J322" s="92" t="s">
        <v>1057</v>
      </c>
      <c r="K322" s="93"/>
      <c r="L322" s="93"/>
      <c r="M322" s="93"/>
      <c r="N322" s="94"/>
    </row>
    <row r="323" spans="1:14" ht="18" customHeight="1">
      <c r="A323" s="220"/>
      <c r="B323" s="52"/>
      <c r="C323" s="7" t="s">
        <v>437</v>
      </c>
      <c r="D323" s="37" t="s">
        <v>436</v>
      </c>
      <c r="E323" s="21" t="s">
        <v>343</v>
      </c>
      <c r="F323" s="5">
        <v>260</v>
      </c>
      <c r="G323" s="82">
        <v>2.9</v>
      </c>
      <c r="H323" s="95" t="s">
        <v>1054</v>
      </c>
      <c r="I323" s="96" t="s">
        <v>1056</v>
      </c>
      <c r="J323" s="96" t="s">
        <v>1057</v>
      </c>
      <c r="K323" s="97"/>
      <c r="L323" s="97"/>
      <c r="M323" s="97"/>
      <c r="N323" s="98"/>
    </row>
    <row r="324" spans="1:14" ht="18" customHeight="1">
      <c r="A324" s="220"/>
      <c r="B324" s="52"/>
      <c r="C324" s="7" t="s">
        <v>435</v>
      </c>
      <c r="D324" s="31" t="s">
        <v>433</v>
      </c>
      <c r="E324" s="6" t="s">
        <v>341</v>
      </c>
      <c r="F324" s="5">
        <v>300</v>
      </c>
      <c r="G324" s="81">
        <v>2.95</v>
      </c>
      <c r="H324" s="95" t="s">
        <v>1054</v>
      </c>
      <c r="I324" s="96" t="s">
        <v>1056</v>
      </c>
      <c r="J324" s="96" t="s">
        <v>1057</v>
      </c>
      <c r="K324" s="97"/>
      <c r="L324" s="97"/>
      <c r="M324" s="97"/>
      <c r="N324" s="98"/>
    </row>
    <row r="325" spans="1:14" ht="18" customHeight="1" thickBot="1">
      <c r="A325" s="221"/>
      <c r="B325" s="52"/>
      <c r="C325" s="19" t="s">
        <v>434</v>
      </c>
      <c r="D325" s="34" t="s">
        <v>433</v>
      </c>
      <c r="E325" s="17" t="s">
        <v>338</v>
      </c>
      <c r="F325" s="16">
        <v>250</v>
      </c>
      <c r="G325" s="85">
        <v>3.2</v>
      </c>
      <c r="H325" s="99" t="s">
        <v>1054</v>
      </c>
      <c r="I325" s="100" t="s">
        <v>1056</v>
      </c>
      <c r="J325" s="100" t="s">
        <v>1057</v>
      </c>
      <c r="K325" s="104"/>
      <c r="L325" s="104"/>
      <c r="M325" s="104"/>
      <c r="N325" s="101"/>
    </row>
    <row r="326" spans="1:14" ht="18" customHeight="1">
      <c r="A326" s="219" t="s">
        <v>432</v>
      </c>
      <c r="B326" s="52"/>
      <c r="C326" s="28" t="s">
        <v>431</v>
      </c>
      <c r="D326" s="32" t="s">
        <v>429</v>
      </c>
      <c r="E326" s="27" t="s">
        <v>346</v>
      </c>
      <c r="F326" s="26">
        <v>390</v>
      </c>
      <c r="G326" s="80">
        <v>2.8</v>
      </c>
      <c r="H326" s="91" t="s">
        <v>1054</v>
      </c>
      <c r="I326" s="92" t="s">
        <v>1056</v>
      </c>
      <c r="J326" s="92" t="s">
        <v>1057</v>
      </c>
      <c r="K326" s="93"/>
      <c r="L326" s="93"/>
      <c r="M326" s="93"/>
      <c r="N326" s="94"/>
    </row>
    <row r="327" spans="1:14" ht="18" customHeight="1">
      <c r="A327" s="220"/>
      <c r="B327" s="52"/>
      <c r="C327" s="7" t="s">
        <v>430</v>
      </c>
      <c r="D327" s="37" t="s">
        <v>429</v>
      </c>
      <c r="E327" s="21" t="s">
        <v>343</v>
      </c>
      <c r="F327" s="5">
        <v>260</v>
      </c>
      <c r="G327" s="82">
        <v>3.05</v>
      </c>
      <c r="H327" s="95" t="s">
        <v>1054</v>
      </c>
      <c r="I327" s="96" t="s">
        <v>1056</v>
      </c>
      <c r="J327" s="96" t="s">
        <v>1057</v>
      </c>
      <c r="K327" s="97"/>
      <c r="L327" s="97"/>
      <c r="M327" s="97"/>
      <c r="N327" s="98"/>
    </row>
    <row r="328" spans="1:14" ht="18" customHeight="1">
      <c r="A328" s="220"/>
      <c r="B328" s="52"/>
      <c r="C328" s="7" t="s">
        <v>428</v>
      </c>
      <c r="D328" s="31" t="s">
        <v>426</v>
      </c>
      <c r="E328" s="6" t="s">
        <v>341</v>
      </c>
      <c r="F328" s="5">
        <v>300</v>
      </c>
      <c r="G328" s="81">
        <v>3.1</v>
      </c>
      <c r="H328" s="95" t="s">
        <v>1054</v>
      </c>
      <c r="I328" s="96" t="s">
        <v>1056</v>
      </c>
      <c r="J328" s="96" t="s">
        <v>1057</v>
      </c>
      <c r="K328" s="97"/>
      <c r="L328" s="97"/>
      <c r="M328" s="97"/>
      <c r="N328" s="98"/>
    </row>
    <row r="329" spans="1:14" ht="18" customHeight="1" thickBot="1">
      <c r="A329" s="221"/>
      <c r="B329" s="52"/>
      <c r="C329" s="19" t="s">
        <v>427</v>
      </c>
      <c r="D329" s="34" t="s">
        <v>426</v>
      </c>
      <c r="E329" s="17" t="s">
        <v>338</v>
      </c>
      <c r="F329" s="16">
        <v>250</v>
      </c>
      <c r="G329" s="85">
        <v>3.35</v>
      </c>
      <c r="H329" s="99" t="s">
        <v>1054</v>
      </c>
      <c r="I329" s="100" t="s">
        <v>1056</v>
      </c>
      <c r="J329" s="100" t="s">
        <v>1057</v>
      </c>
      <c r="K329" s="104"/>
      <c r="L329" s="104"/>
      <c r="M329" s="104"/>
      <c r="N329" s="101"/>
    </row>
    <row r="330" spans="1:14" ht="18" customHeight="1">
      <c r="A330" s="219" t="s">
        <v>425</v>
      </c>
      <c r="B330" s="52"/>
      <c r="C330" s="28" t="s">
        <v>424</v>
      </c>
      <c r="D330" s="32" t="s">
        <v>422</v>
      </c>
      <c r="E330" s="27" t="s">
        <v>346</v>
      </c>
      <c r="F330" s="26">
        <v>390</v>
      </c>
      <c r="G330" s="80">
        <v>2.8</v>
      </c>
      <c r="H330" s="91" t="s">
        <v>1054</v>
      </c>
      <c r="I330" s="92" t="s">
        <v>1056</v>
      </c>
      <c r="J330" s="92" t="s">
        <v>1057</v>
      </c>
      <c r="K330" s="93"/>
      <c r="L330" s="93"/>
      <c r="M330" s="93"/>
      <c r="N330" s="94"/>
    </row>
    <row r="331" spans="1:14" ht="18" customHeight="1">
      <c r="A331" s="220"/>
      <c r="B331" s="52"/>
      <c r="C331" s="7" t="s">
        <v>423</v>
      </c>
      <c r="D331" s="37" t="s">
        <v>422</v>
      </c>
      <c r="E331" s="21" t="s">
        <v>343</v>
      </c>
      <c r="F331" s="5">
        <v>260</v>
      </c>
      <c r="G331" s="82">
        <v>3.05</v>
      </c>
      <c r="H331" s="95" t="s">
        <v>1054</v>
      </c>
      <c r="I331" s="96" t="s">
        <v>1056</v>
      </c>
      <c r="J331" s="96" t="s">
        <v>1057</v>
      </c>
      <c r="K331" s="97"/>
      <c r="L331" s="97"/>
      <c r="M331" s="97"/>
      <c r="N331" s="98"/>
    </row>
    <row r="332" spans="1:14" ht="18" customHeight="1">
      <c r="A332" s="220"/>
      <c r="B332" s="52"/>
      <c r="C332" s="7" t="s">
        <v>421</v>
      </c>
      <c r="D332" s="31" t="s">
        <v>419</v>
      </c>
      <c r="E332" s="6" t="s">
        <v>341</v>
      </c>
      <c r="F332" s="5">
        <v>300</v>
      </c>
      <c r="G332" s="81">
        <v>3.1</v>
      </c>
      <c r="H332" s="95" t="s">
        <v>1054</v>
      </c>
      <c r="I332" s="96" t="s">
        <v>1056</v>
      </c>
      <c r="J332" s="96" t="s">
        <v>1057</v>
      </c>
      <c r="K332" s="97"/>
      <c r="L332" s="97"/>
      <c r="M332" s="97"/>
      <c r="N332" s="98"/>
    </row>
    <row r="333" spans="1:14" ht="18" customHeight="1" thickBot="1">
      <c r="A333" s="221"/>
      <c r="B333" s="52"/>
      <c r="C333" s="19" t="s">
        <v>420</v>
      </c>
      <c r="D333" s="34" t="s">
        <v>419</v>
      </c>
      <c r="E333" s="17" t="s">
        <v>338</v>
      </c>
      <c r="F333" s="16">
        <v>250</v>
      </c>
      <c r="G333" s="85">
        <v>3.35</v>
      </c>
      <c r="H333" s="99" t="s">
        <v>1054</v>
      </c>
      <c r="I333" s="100" t="s">
        <v>1056</v>
      </c>
      <c r="J333" s="100" t="s">
        <v>1057</v>
      </c>
      <c r="K333" s="104"/>
      <c r="L333" s="104"/>
      <c r="M333" s="104"/>
      <c r="N333" s="101"/>
    </row>
    <row r="334" spans="1:14" ht="18" customHeight="1">
      <c r="A334" s="219" t="s">
        <v>418</v>
      </c>
      <c r="B334" s="52"/>
      <c r="C334" s="28" t="s">
        <v>417</v>
      </c>
      <c r="D334" s="32" t="s">
        <v>415</v>
      </c>
      <c r="E334" s="27" t="s">
        <v>346</v>
      </c>
      <c r="F334" s="26">
        <v>390</v>
      </c>
      <c r="G334" s="80">
        <v>2.8</v>
      </c>
      <c r="H334" s="91" t="s">
        <v>1054</v>
      </c>
      <c r="I334" s="92" t="s">
        <v>1056</v>
      </c>
      <c r="J334" s="92" t="s">
        <v>1057</v>
      </c>
      <c r="K334" s="93"/>
      <c r="L334" s="93"/>
      <c r="M334" s="93"/>
      <c r="N334" s="94"/>
    </row>
    <row r="335" spans="1:14" ht="18" customHeight="1">
      <c r="A335" s="220"/>
      <c r="B335" s="52"/>
      <c r="C335" s="7" t="s">
        <v>416</v>
      </c>
      <c r="D335" s="37" t="s">
        <v>415</v>
      </c>
      <c r="E335" s="21" t="s">
        <v>343</v>
      </c>
      <c r="F335" s="5">
        <v>260</v>
      </c>
      <c r="G335" s="82">
        <v>3.05</v>
      </c>
      <c r="H335" s="95" t="s">
        <v>1054</v>
      </c>
      <c r="I335" s="96" t="s">
        <v>1056</v>
      </c>
      <c r="J335" s="96" t="s">
        <v>1057</v>
      </c>
      <c r="K335" s="97"/>
      <c r="L335" s="97"/>
      <c r="M335" s="97"/>
      <c r="N335" s="98"/>
    </row>
    <row r="336" spans="1:14" ht="18" customHeight="1">
      <c r="A336" s="220"/>
      <c r="B336" s="52"/>
      <c r="C336" s="7" t="s">
        <v>414</v>
      </c>
      <c r="D336" s="31" t="s">
        <v>412</v>
      </c>
      <c r="E336" s="6" t="s">
        <v>341</v>
      </c>
      <c r="F336" s="5">
        <v>300</v>
      </c>
      <c r="G336" s="81">
        <v>3.1</v>
      </c>
      <c r="H336" s="95" t="s">
        <v>1054</v>
      </c>
      <c r="I336" s="96" t="s">
        <v>1056</v>
      </c>
      <c r="J336" s="96" t="s">
        <v>1057</v>
      </c>
      <c r="K336" s="97"/>
      <c r="L336" s="97"/>
      <c r="M336" s="97"/>
      <c r="N336" s="98"/>
    </row>
    <row r="337" spans="1:14" ht="18" customHeight="1" thickBot="1">
      <c r="A337" s="221"/>
      <c r="B337" s="52"/>
      <c r="C337" s="19" t="s">
        <v>413</v>
      </c>
      <c r="D337" s="34" t="s">
        <v>412</v>
      </c>
      <c r="E337" s="17" t="s">
        <v>338</v>
      </c>
      <c r="F337" s="16">
        <v>250</v>
      </c>
      <c r="G337" s="85">
        <v>3.35</v>
      </c>
      <c r="H337" s="99" t="s">
        <v>1054</v>
      </c>
      <c r="I337" s="100" t="s">
        <v>1056</v>
      </c>
      <c r="J337" s="100" t="s">
        <v>1057</v>
      </c>
      <c r="K337" s="104"/>
      <c r="L337" s="104"/>
      <c r="M337" s="104"/>
      <c r="N337" s="101"/>
    </row>
    <row r="338" spans="1:14" ht="18" customHeight="1">
      <c r="A338" s="219" t="s">
        <v>411</v>
      </c>
      <c r="B338" s="52"/>
      <c r="C338" s="28" t="s">
        <v>410</v>
      </c>
      <c r="D338" s="32" t="s">
        <v>408</v>
      </c>
      <c r="E338" s="27" t="s">
        <v>346</v>
      </c>
      <c r="F338" s="26">
        <v>390</v>
      </c>
      <c r="G338" s="80">
        <v>2.65</v>
      </c>
      <c r="H338" s="91" t="s">
        <v>1054</v>
      </c>
      <c r="I338" s="92" t="s">
        <v>1056</v>
      </c>
      <c r="J338" s="92" t="s">
        <v>1057</v>
      </c>
      <c r="K338" s="93"/>
      <c r="L338" s="93"/>
      <c r="M338" s="93"/>
      <c r="N338" s="94"/>
    </row>
    <row r="339" spans="1:14" ht="18" customHeight="1">
      <c r="A339" s="220"/>
      <c r="B339" s="52"/>
      <c r="C339" s="7" t="s">
        <v>409</v>
      </c>
      <c r="D339" s="37" t="s">
        <v>408</v>
      </c>
      <c r="E339" s="21" t="s">
        <v>343</v>
      </c>
      <c r="F339" s="5">
        <v>260</v>
      </c>
      <c r="G339" s="82">
        <v>2.95</v>
      </c>
      <c r="H339" s="95" t="s">
        <v>1054</v>
      </c>
      <c r="I339" s="96" t="s">
        <v>1056</v>
      </c>
      <c r="J339" s="96" t="s">
        <v>1057</v>
      </c>
      <c r="K339" s="97"/>
      <c r="L339" s="97"/>
      <c r="M339" s="97"/>
      <c r="N339" s="98"/>
    </row>
    <row r="340" spans="1:14" ht="18" customHeight="1">
      <c r="A340" s="220"/>
      <c r="B340" s="52"/>
      <c r="C340" s="7" t="s">
        <v>407</v>
      </c>
      <c r="D340" s="31" t="s">
        <v>405</v>
      </c>
      <c r="E340" s="6" t="s">
        <v>341</v>
      </c>
      <c r="F340" s="5">
        <v>300</v>
      </c>
      <c r="G340" s="81">
        <v>3</v>
      </c>
      <c r="H340" s="95" t="s">
        <v>1054</v>
      </c>
      <c r="I340" s="96" t="s">
        <v>1056</v>
      </c>
      <c r="J340" s="96" t="s">
        <v>1057</v>
      </c>
      <c r="K340" s="97"/>
      <c r="L340" s="97"/>
      <c r="M340" s="97"/>
      <c r="N340" s="98"/>
    </row>
    <row r="341" spans="1:14" ht="18" customHeight="1" thickBot="1">
      <c r="A341" s="221"/>
      <c r="B341" s="52"/>
      <c r="C341" s="23" t="s">
        <v>406</v>
      </c>
      <c r="D341" s="37" t="s">
        <v>405</v>
      </c>
      <c r="E341" s="21" t="s">
        <v>338</v>
      </c>
      <c r="F341" s="20">
        <v>250</v>
      </c>
      <c r="G341" s="82">
        <v>3.25</v>
      </c>
      <c r="H341" s="99" t="s">
        <v>1054</v>
      </c>
      <c r="I341" s="100" t="s">
        <v>1056</v>
      </c>
      <c r="J341" s="100" t="s">
        <v>1057</v>
      </c>
      <c r="K341" s="104"/>
      <c r="L341" s="104"/>
      <c r="M341" s="104"/>
      <c r="N341" s="101"/>
    </row>
    <row r="342" spans="1:14" ht="18" customHeight="1">
      <c r="A342" s="219" t="s">
        <v>404</v>
      </c>
      <c r="B342" s="52"/>
      <c r="C342" s="28" t="s">
        <v>403</v>
      </c>
      <c r="D342" s="32" t="s">
        <v>401</v>
      </c>
      <c r="E342" s="27" t="s">
        <v>346</v>
      </c>
      <c r="F342" s="26">
        <v>390</v>
      </c>
      <c r="G342" s="80">
        <v>2.65</v>
      </c>
      <c r="H342" s="91" t="s">
        <v>1054</v>
      </c>
      <c r="I342" s="92" t="s">
        <v>1056</v>
      </c>
      <c r="J342" s="92" t="s">
        <v>1057</v>
      </c>
      <c r="K342" s="93"/>
      <c r="L342" s="93"/>
      <c r="M342" s="93"/>
      <c r="N342" s="94"/>
    </row>
    <row r="343" spans="1:14" ht="18" customHeight="1">
      <c r="A343" s="220"/>
      <c r="B343" s="52"/>
      <c r="C343" s="7" t="s">
        <v>402</v>
      </c>
      <c r="D343" s="37" t="s">
        <v>401</v>
      </c>
      <c r="E343" s="21" t="s">
        <v>343</v>
      </c>
      <c r="F343" s="5">
        <v>260</v>
      </c>
      <c r="G343" s="82">
        <v>2.95</v>
      </c>
      <c r="H343" s="95" t="s">
        <v>1054</v>
      </c>
      <c r="I343" s="96" t="s">
        <v>1056</v>
      </c>
      <c r="J343" s="96" t="s">
        <v>1057</v>
      </c>
      <c r="K343" s="97"/>
      <c r="L343" s="97"/>
      <c r="M343" s="97"/>
      <c r="N343" s="98"/>
    </row>
    <row r="344" spans="1:14" ht="18" customHeight="1">
      <c r="A344" s="220"/>
      <c r="B344" s="52"/>
      <c r="C344" s="7" t="s">
        <v>400</v>
      </c>
      <c r="D344" s="31" t="s">
        <v>398</v>
      </c>
      <c r="E344" s="6" t="s">
        <v>341</v>
      </c>
      <c r="F344" s="5">
        <v>300</v>
      </c>
      <c r="G344" s="81">
        <v>3</v>
      </c>
      <c r="H344" s="95" t="s">
        <v>1054</v>
      </c>
      <c r="I344" s="96" t="s">
        <v>1056</v>
      </c>
      <c r="J344" s="96" t="s">
        <v>1057</v>
      </c>
      <c r="K344" s="97"/>
      <c r="L344" s="97"/>
      <c r="M344" s="97"/>
      <c r="N344" s="98"/>
    </row>
    <row r="345" spans="1:14" ht="18" customHeight="1" thickBot="1">
      <c r="A345" s="221"/>
      <c r="B345" s="52"/>
      <c r="C345" s="23" t="s">
        <v>399</v>
      </c>
      <c r="D345" s="37" t="s">
        <v>398</v>
      </c>
      <c r="E345" s="21" t="s">
        <v>338</v>
      </c>
      <c r="F345" s="20">
        <v>250</v>
      </c>
      <c r="G345" s="82">
        <v>3.25</v>
      </c>
      <c r="H345" s="99" t="s">
        <v>1054</v>
      </c>
      <c r="I345" s="100" t="s">
        <v>1056</v>
      </c>
      <c r="J345" s="100" t="s">
        <v>1057</v>
      </c>
      <c r="K345" s="104"/>
      <c r="L345" s="104"/>
      <c r="M345" s="104"/>
      <c r="N345" s="101"/>
    </row>
    <row r="346" spans="1:14" ht="18" customHeight="1">
      <c r="A346" s="219" t="s">
        <v>397</v>
      </c>
      <c r="B346" s="52"/>
      <c r="C346" s="28" t="s">
        <v>396</v>
      </c>
      <c r="D346" s="32" t="s">
        <v>394</v>
      </c>
      <c r="E346" s="27" t="s">
        <v>346</v>
      </c>
      <c r="F346" s="26">
        <v>390</v>
      </c>
      <c r="G346" s="80">
        <v>2.65</v>
      </c>
      <c r="H346" s="91" t="s">
        <v>1054</v>
      </c>
      <c r="I346" s="92" t="s">
        <v>1056</v>
      </c>
      <c r="J346" s="92" t="s">
        <v>1057</v>
      </c>
      <c r="K346" s="93"/>
      <c r="L346" s="93"/>
      <c r="M346" s="93"/>
      <c r="N346" s="94"/>
    </row>
    <row r="347" spans="1:14" ht="18" customHeight="1">
      <c r="A347" s="220"/>
      <c r="B347" s="52"/>
      <c r="C347" s="7" t="s">
        <v>395</v>
      </c>
      <c r="D347" s="37" t="s">
        <v>394</v>
      </c>
      <c r="E347" s="21" t="s">
        <v>343</v>
      </c>
      <c r="F347" s="5">
        <v>260</v>
      </c>
      <c r="G347" s="82">
        <v>2.95</v>
      </c>
      <c r="H347" s="95" t="s">
        <v>1054</v>
      </c>
      <c r="I347" s="96" t="s">
        <v>1056</v>
      </c>
      <c r="J347" s="96" t="s">
        <v>1057</v>
      </c>
      <c r="K347" s="97"/>
      <c r="L347" s="97"/>
      <c r="M347" s="97"/>
      <c r="N347" s="98"/>
    </row>
    <row r="348" spans="1:14" ht="18" customHeight="1">
      <c r="A348" s="220"/>
      <c r="B348" s="52"/>
      <c r="C348" s="7" t="s">
        <v>393</v>
      </c>
      <c r="D348" s="31" t="s">
        <v>391</v>
      </c>
      <c r="E348" s="6" t="s">
        <v>341</v>
      </c>
      <c r="F348" s="5">
        <v>300</v>
      </c>
      <c r="G348" s="81">
        <v>3</v>
      </c>
      <c r="H348" s="95" t="s">
        <v>1054</v>
      </c>
      <c r="I348" s="96" t="s">
        <v>1056</v>
      </c>
      <c r="J348" s="96" t="s">
        <v>1057</v>
      </c>
      <c r="K348" s="97"/>
      <c r="L348" s="97"/>
      <c r="M348" s="97"/>
      <c r="N348" s="98"/>
    </row>
    <row r="349" spans="1:14" ht="18" customHeight="1" thickBot="1">
      <c r="A349" s="221"/>
      <c r="B349" s="52"/>
      <c r="C349" s="23" t="s">
        <v>392</v>
      </c>
      <c r="D349" s="37" t="s">
        <v>391</v>
      </c>
      <c r="E349" s="21" t="s">
        <v>338</v>
      </c>
      <c r="F349" s="20">
        <v>250</v>
      </c>
      <c r="G349" s="82">
        <v>3.25</v>
      </c>
      <c r="H349" s="99" t="s">
        <v>1054</v>
      </c>
      <c r="I349" s="100" t="s">
        <v>1056</v>
      </c>
      <c r="J349" s="100" t="s">
        <v>1057</v>
      </c>
      <c r="K349" s="104"/>
      <c r="L349" s="104"/>
      <c r="M349" s="104"/>
      <c r="N349" s="101"/>
    </row>
    <row r="350" spans="1:14" ht="18" customHeight="1">
      <c r="A350" s="219" t="s">
        <v>390</v>
      </c>
      <c r="B350" s="52"/>
      <c r="C350" s="28" t="s">
        <v>389</v>
      </c>
      <c r="D350" s="32" t="s">
        <v>387</v>
      </c>
      <c r="E350" s="27" t="s">
        <v>346</v>
      </c>
      <c r="F350" s="26">
        <v>390</v>
      </c>
      <c r="G350" s="80">
        <v>2.85</v>
      </c>
      <c r="H350" s="91" t="s">
        <v>1054</v>
      </c>
      <c r="I350" s="92" t="s">
        <v>1056</v>
      </c>
      <c r="J350" s="92" t="s">
        <v>1057</v>
      </c>
      <c r="K350" s="93"/>
      <c r="L350" s="93"/>
      <c r="M350" s="93"/>
      <c r="N350" s="94"/>
    </row>
    <row r="351" spans="1:14" ht="18" customHeight="1">
      <c r="A351" s="220"/>
      <c r="B351" s="52"/>
      <c r="C351" s="7" t="s">
        <v>388</v>
      </c>
      <c r="D351" s="31" t="s">
        <v>387</v>
      </c>
      <c r="E351" s="6" t="s">
        <v>343</v>
      </c>
      <c r="F351" s="5">
        <v>260</v>
      </c>
      <c r="G351" s="81">
        <v>3.1</v>
      </c>
      <c r="H351" s="95" t="s">
        <v>1054</v>
      </c>
      <c r="I351" s="96" t="s">
        <v>1056</v>
      </c>
      <c r="J351" s="96" t="s">
        <v>1057</v>
      </c>
      <c r="K351" s="97"/>
      <c r="L351" s="97"/>
      <c r="M351" s="97"/>
      <c r="N351" s="98"/>
    </row>
    <row r="352" spans="1:14" ht="18" customHeight="1">
      <c r="A352" s="220"/>
      <c r="B352" s="52"/>
      <c r="C352" s="7" t="s">
        <v>386</v>
      </c>
      <c r="D352" s="31" t="s">
        <v>384</v>
      </c>
      <c r="E352" s="6" t="s">
        <v>341</v>
      </c>
      <c r="F352" s="5">
        <v>300</v>
      </c>
      <c r="G352" s="81">
        <v>3.2</v>
      </c>
      <c r="H352" s="95" t="s">
        <v>1054</v>
      </c>
      <c r="I352" s="96" t="s">
        <v>1056</v>
      </c>
      <c r="J352" s="96" t="s">
        <v>1057</v>
      </c>
      <c r="K352" s="97"/>
      <c r="L352" s="97"/>
      <c r="M352" s="97"/>
      <c r="N352" s="98"/>
    </row>
    <row r="353" spans="1:14" ht="18" customHeight="1">
      <c r="A353" s="220"/>
      <c r="B353" s="52"/>
      <c r="C353" s="128" t="s">
        <v>385</v>
      </c>
      <c r="D353" s="31" t="s">
        <v>384</v>
      </c>
      <c r="E353" s="6" t="s">
        <v>338</v>
      </c>
      <c r="F353" s="5">
        <v>250</v>
      </c>
      <c r="G353" s="81">
        <v>3.45</v>
      </c>
      <c r="H353" s="95" t="s">
        <v>1054</v>
      </c>
      <c r="I353" s="96" t="s">
        <v>1056</v>
      </c>
      <c r="J353" s="96" t="s">
        <v>1057</v>
      </c>
      <c r="K353" s="97"/>
      <c r="L353" s="97"/>
      <c r="M353" s="97"/>
      <c r="N353" s="98"/>
    </row>
    <row r="354" spans="1:14" ht="18" customHeight="1" thickBot="1">
      <c r="A354" s="221"/>
      <c r="B354" s="63"/>
      <c r="C354" s="33" t="s">
        <v>383</v>
      </c>
      <c r="D354" s="57" t="s">
        <v>382</v>
      </c>
      <c r="E354" s="65" t="s">
        <v>363</v>
      </c>
      <c r="F354" s="45">
        <v>500</v>
      </c>
      <c r="G354" s="87">
        <v>2.6</v>
      </c>
      <c r="H354" s="99" t="s">
        <v>1054</v>
      </c>
      <c r="I354" s="100" t="s">
        <v>1056</v>
      </c>
      <c r="J354" s="100" t="s">
        <v>1057</v>
      </c>
      <c r="K354" s="104"/>
      <c r="L354" s="104"/>
      <c r="M354" s="104"/>
      <c r="N354" s="101"/>
    </row>
    <row r="355" spans="1:14" ht="18" customHeight="1">
      <c r="A355" s="219" t="s">
        <v>381</v>
      </c>
      <c r="B355" s="52"/>
      <c r="C355" s="28" t="s">
        <v>380</v>
      </c>
      <c r="D355" s="32" t="s">
        <v>378</v>
      </c>
      <c r="E355" s="27" t="s">
        <v>346</v>
      </c>
      <c r="F355" s="26">
        <v>390</v>
      </c>
      <c r="G355" s="80">
        <v>2.85</v>
      </c>
      <c r="H355" s="91" t="s">
        <v>1054</v>
      </c>
      <c r="I355" s="92" t="s">
        <v>1056</v>
      </c>
      <c r="J355" s="92" t="s">
        <v>1057</v>
      </c>
      <c r="K355" s="93"/>
      <c r="L355" s="93"/>
      <c r="M355" s="93"/>
      <c r="N355" s="94"/>
    </row>
    <row r="356" spans="1:14" ht="18" customHeight="1">
      <c r="A356" s="220"/>
      <c r="B356" s="52"/>
      <c r="C356" s="7" t="s">
        <v>379</v>
      </c>
      <c r="D356" s="31" t="s">
        <v>378</v>
      </c>
      <c r="E356" s="6" t="s">
        <v>343</v>
      </c>
      <c r="F356" s="5">
        <v>260</v>
      </c>
      <c r="G356" s="81">
        <v>3.1</v>
      </c>
      <c r="H356" s="95" t="s">
        <v>1054</v>
      </c>
      <c r="I356" s="96" t="s">
        <v>1056</v>
      </c>
      <c r="J356" s="96" t="s">
        <v>1057</v>
      </c>
      <c r="K356" s="97"/>
      <c r="L356" s="97"/>
      <c r="M356" s="97"/>
      <c r="N356" s="98"/>
    </row>
    <row r="357" spans="1:14" ht="18" customHeight="1">
      <c r="A357" s="220"/>
      <c r="B357" s="52"/>
      <c r="C357" s="7" t="s">
        <v>377</v>
      </c>
      <c r="D357" s="31" t="s">
        <v>375</v>
      </c>
      <c r="E357" s="6" t="s">
        <v>341</v>
      </c>
      <c r="F357" s="5">
        <v>300</v>
      </c>
      <c r="G357" s="81">
        <v>3.2</v>
      </c>
      <c r="H357" s="95" t="s">
        <v>1054</v>
      </c>
      <c r="I357" s="96" t="s">
        <v>1056</v>
      </c>
      <c r="J357" s="96" t="s">
        <v>1057</v>
      </c>
      <c r="K357" s="97"/>
      <c r="L357" s="97"/>
      <c r="M357" s="97"/>
      <c r="N357" s="98"/>
    </row>
    <row r="358" spans="1:14" ht="18" customHeight="1">
      <c r="A358" s="220"/>
      <c r="B358" s="52"/>
      <c r="C358" s="128" t="s">
        <v>376</v>
      </c>
      <c r="D358" s="31" t="s">
        <v>375</v>
      </c>
      <c r="E358" s="6" t="s">
        <v>338</v>
      </c>
      <c r="F358" s="5">
        <v>250</v>
      </c>
      <c r="G358" s="81">
        <v>3.45</v>
      </c>
      <c r="H358" s="95" t="s">
        <v>1054</v>
      </c>
      <c r="I358" s="96" t="s">
        <v>1056</v>
      </c>
      <c r="J358" s="96" t="s">
        <v>1057</v>
      </c>
      <c r="K358" s="97"/>
      <c r="L358" s="97"/>
      <c r="M358" s="97"/>
      <c r="N358" s="98"/>
    </row>
    <row r="359" spans="1:14" ht="18" customHeight="1" thickBot="1">
      <c r="A359" s="221"/>
      <c r="B359" s="63"/>
      <c r="C359" s="33" t="s">
        <v>374</v>
      </c>
      <c r="D359" s="57" t="s">
        <v>373</v>
      </c>
      <c r="E359" s="65" t="s">
        <v>363</v>
      </c>
      <c r="F359" s="45">
        <v>500</v>
      </c>
      <c r="G359" s="87">
        <v>2.6</v>
      </c>
      <c r="H359" s="99" t="s">
        <v>1054</v>
      </c>
      <c r="I359" s="100" t="s">
        <v>1056</v>
      </c>
      <c r="J359" s="100" t="s">
        <v>1057</v>
      </c>
      <c r="K359" s="104"/>
      <c r="L359" s="104"/>
      <c r="M359" s="104"/>
      <c r="N359" s="101"/>
    </row>
    <row r="360" spans="1:14" ht="18" customHeight="1">
      <c r="A360" s="219" t="s">
        <v>372</v>
      </c>
      <c r="B360" s="52"/>
      <c r="C360" s="28" t="s">
        <v>371</v>
      </c>
      <c r="D360" s="32" t="s">
        <v>369</v>
      </c>
      <c r="E360" s="27" t="s">
        <v>346</v>
      </c>
      <c r="F360" s="26">
        <v>390</v>
      </c>
      <c r="G360" s="80">
        <v>2.85</v>
      </c>
      <c r="H360" s="91" t="s">
        <v>1054</v>
      </c>
      <c r="I360" s="92" t="s">
        <v>1056</v>
      </c>
      <c r="J360" s="92" t="s">
        <v>1057</v>
      </c>
      <c r="K360" s="93"/>
      <c r="L360" s="93"/>
      <c r="M360" s="93"/>
      <c r="N360" s="94"/>
    </row>
    <row r="361" spans="1:14" ht="18" customHeight="1">
      <c r="A361" s="220"/>
      <c r="B361" s="52"/>
      <c r="C361" s="7" t="s">
        <v>370</v>
      </c>
      <c r="D361" s="31" t="s">
        <v>369</v>
      </c>
      <c r="E361" s="6" t="s">
        <v>343</v>
      </c>
      <c r="F361" s="5">
        <v>260</v>
      </c>
      <c r="G361" s="81">
        <v>3.1</v>
      </c>
      <c r="H361" s="95" t="s">
        <v>1054</v>
      </c>
      <c r="I361" s="96" t="s">
        <v>1056</v>
      </c>
      <c r="J361" s="96" t="s">
        <v>1057</v>
      </c>
      <c r="K361" s="97"/>
      <c r="L361" s="97"/>
      <c r="M361" s="97"/>
      <c r="N361" s="98"/>
    </row>
    <row r="362" spans="1:14" ht="18" customHeight="1">
      <c r="A362" s="220"/>
      <c r="B362" s="52"/>
      <c r="C362" s="7" t="s">
        <v>368</v>
      </c>
      <c r="D362" s="31" t="s">
        <v>366</v>
      </c>
      <c r="E362" s="6" t="s">
        <v>341</v>
      </c>
      <c r="F362" s="5">
        <v>300</v>
      </c>
      <c r="G362" s="81">
        <v>3.2</v>
      </c>
      <c r="H362" s="95" t="s">
        <v>1054</v>
      </c>
      <c r="I362" s="96" t="s">
        <v>1056</v>
      </c>
      <c r="J362" s="96" t="s">
        <v>1057</v>
      </c>
      <c r="K362" s="97"/>
      <c r="L362" s="97"/>
      <c r="M362" s="97"/>
      <c r="N362" s="98"/>
    </row>
    <row r="363" spans="1:14" ht="18" customHeight="1">
      <c r="A363" s="220"/>
      <c r="B363" s="52"/>
      <c r="C363" s="128" t="s">
        <v>367</v>
      </c>
      <c r="D363" s="31" t="s">
        <v>366</v>
      </c>
      <c r="E363" s="6" t="s">
        <v>338</v>
      </c>
      <c r="F363" s="5">
        <v>250</v>
      </c>
      <c r="G363" s="81">
        <v>3.45</v>
      </c>
      <c r="H363" s="95" t="s">
        <v>1054</v>
      </c>
      <c r="I363" s="96" t="s">
        <v>1056</v>
      </c>
      <c r="J363" s="96" t="s">
        <v>1057</v>
      </c>
      <c r="K363" s="97"/>
      <c r="L363" s="97"/>
      <c r="M363" s="97"/>
      <c r="N363" s="98"/>
    </row>
    <row r="364" spans="1:14" ht="18" customHeight="1" thickBot="1">
      <c r="A364" s="221"/>
      <c r="B364" s="63"/>
      <c r="C364" s="33" t="s">
        <v>365</v>
      </c>
      <c r="D364" s="57" t="s">
        <v>364</v>
      </c>
      <c r="E364" s="65" t="s">
        <v>363</v>
      </c>
      <c r="F364" s="45">
        <v>500</v>
      </c>
      <c r="G364" s="87">
        <v>2.6</v>
      </c>
      <c r="H364" s="99" t="s">
        <v>1054</v>
      </c>
      <c r="I364" s="100" t="s">
        <v>1056</v>
      </c>
      <c r="J364" s="100" t="s">
        <v>1057</v>
      </c>
      <c r="K364" s="104"/>
      <c r="L364" s="104"/>
      <c r="M364" s="104"/>
      <c r="N364" s="101"/>
    </row>
    <row r="365" spans="1:14" ht="18" customHeight="1">
      <c r="A365" s="219" t="s">
        <v>362</v>
      </c>
      <c r="B365" s="53"/>
      <c r="C365" s="28" t="s">
        <v>361</v>
      </c>
      <c r="D365" s="30" t="s">
        <v>359</v>
      </c>
      <c r="E365" s="27" t="s">
        <v>346</v>
      </c>
      <c r="F365" s="26">
        <v>390</v>
      </c>
      <c r="G365" s="77">
        <v>2.65</v>
      </c>
      <c r="H365" s="91" t="s">
        <v>1054</v>
      </c>
      <c r="I365" s="92" t="s">
        <v>1056</v>
      </c>
      <c r="J365" s="92" t="s">
        <v>1057</v>
      </c>
      <c r="K365" s="93"/>
      <c r="L365" s="93"/>
      <c r="M365" s="93"/>
      <c r="N365" s="94"/>
    </row>
    <row r="366" spans="1:14" ht="18" customHeight="1">
      <c r="A366" s="220"/>
      <c r="B366" s="52"/>
      <c r="C366" s="7" t="s">
        <v>360</v>
      </c>
      <c r="D366" s="129" t="s">
        <v>359</v>
      </c>
      <c r="E366" s="21" t="s">
        <v>343</v>
      </c>
      <c r="F366" s="5">
        <v>260</v>
      </c>
      <c r="G366" s="86">
        <v>2.9</v>
      </c>
      <c r="H366" s="95" t="s">
        <v>1054</v>
      </c>
      <c r="I366" s="96" t="s">
        <v>1056</v>
      </c>
      <c r="J366" s="96" t="s">
        <v>1057</v>
      </c>
      <c r="K366" s="97"/>
      <c r="L366" s="97"/>
      <c r="M366" s="97"/>
      <c r="N366" s="98"/>
    </row>
    <row r="367" spans="1:14" ht="18" customHeight="1">
      <c r="A367" s="220"/>
      <c r="B367" s="52"/>
      <c r="C367" s="7" t="s">
        <v>358</v>
      </c>
      <c r="D367" s="29" t="s">
        <v>356</v>
      </c>
      <c r="E367" s="6" t="s">
        <v>341</v>
      </c>
      <c r="F367" s="5">
        <v>300</v>
      </c>
      <c r="G367" s="78">
        <v>2.95</v>
      </c>
      <c r="H367" s="95" t="s">
        <v>1054</v>
      </c>
      <c r="I367" s="96" t="s">
        <v>1056</v>
      </c>
      <c r="J367" s="96" t="s">
        <v>1057</v>
      </c>
      <c r="K367" s="97"/>
      <c r="L367" s="97"/>
      <c r="M367" s="97"/>
      <c r="N367" s="98"/>
    </row>
    <row r="368" spans="1:14" ht="18" customHeight="1" thickBot="1">
      <c r="A368" s="221"/>
      <c r="B368" s="63"/>
      <c r="C368" s="19" t="s">
        <v>357</v>
      </c>
      <c r="D368" s="25" t="s">
        <v>356</v>
      </c>
      <c r="E368" s="17" t="s">
        <v>338</v>
      </c>
      <c r="F368" s="16">
        <v>250</v>
      </c>
      <c r="G368" s="79">
        <v>3.2</v>
      </c>
      <c r="H368" s="99" t="s">
        <v>1054</v>
      </c>
      <c r="I368" s="100" t="s">
        <v>1056</v>
      </c>
      <c r="J368" s="100" t="s">
        <v>1057</v>
      </c>
      <c r="K368" s="104"/>
      <c r="L368" s="104"/>
      <c r="M368" s="104"/>
      <c r="N368" s="101"/>
    </row>
    <row r="369" spans="1:14" ht="18" customHeight="1">
      <c r="A369" s="219" t="s">
        <v>355</v>
      </c>
      <c r="B369" s="53"/>
      <c r="C369" s="28" t="s">
        <v>354</v>
      </c>
      <c r="D369" s="30" t="s">
        <v>352</v>
      </c>
      <c r="E369" s="27" t="s">
        <v>346</v>
      </c>
      <c r="F369" s="26">
        <v>390</v>
      </c>
      <c r="G369" s="77">
        <v>2.65</v>
      </c>
      <c r="H369" s="91" t="s">
        <v>1054</v>
      </c>
      <c r="I369" s="92" t="s">
        <v>1056</v>
      </c>
      <c r="J369" s="92" t="s">
        <v>1057</v>
      </c>
      <c r="K369" s="93"/>
      <c r="L369" s="93"/>
      <c r="M369" s="93"/>
      <c r="N369" s="94"/>
    </row>
    <row r="370" spans="1:14" ht="18" customHeight="1">
      <c r="A370" s="220"/>
      <c r="B370" s="52"/>
      <c r="C370" s="7" t="s">
        <v>353</v>
      </c>
      <c r="D370" s="129" t="s">
        <v>352</v>
      </c>
      <c r="E370" s="21" t="s">
        <v>343</v>
      </c>
      <c r="F370" s="5">
        <v>260</v>
      </c>
      <c r="G370" s="86">
        <v>2.9</v>
      </c>
      <c r="H370" s="95" t="s">
        <v>1054</v>
      </c>
      <c r="I370" s="96" t="s">
        <v>1056</v>
      </c>
      <c r="J370" s="96" t="s">
        <v>1057</v>
      </c>
      <c r="K370" s="97"/>
      <c r="L370" s="97"/>
      <c r="M370" s="97"/>
      <c r="N370" s="98"/>
    </row>
    <row r="371" spans="1:14" ht="18" customHeight="1">
      <c r="A371" s="220"/>
      <c r="B371" s="52"/>
      <c r="C371" s="7" t="s">
        <v>351</v>
      </c>
      <c r="D371" s="29" t="s">
        <v>349</v>
      </c>
      <c r="E371" s="6" t="s">
        <v>341</v>
      </c>
      <c r="F371" s="5">
        <v>300</v>
      </c>
      <c r="G371" s="78">
        <v>2.95</v>
      </c>
      <c r="H371" s="95" t="s">
        <v>1054</v>
      </c>
      <c r="I371" s="96" t="s">
        <v>1056</v>
      </c>
      <c r="J371" s="96" t="s">
        <v>1057</v>
      </c>
      <c r="K371" s="97"/>
      <c r="L371" s="97"/>
      <c r="M371" s="97"/>
      <c r="N371" s="98"/>
    </row>
    <row r="372" spans="1:14" ht="18" customHeight="1" thickBot="1">
      <c r="A372" s="221"/>
      <c r="B372" s="63"/>
      <c r="C372" s="19" t="s">
        <v>350</v>
      </c>
      <c r="D372" s="25" t="s">
        <v>349</v>
      </c>
      <c r="E372" s="17" t="s">
        <v>338</v>
      </c>
      <c r="F372" s="16">
        <v>250</v>
      </c>
      <c r="G372" s="79">
        <v>3.2</v>
      </c>
      <c r="H372" s="99" t="s">
        <v>1054</v>
      </c>
      <c r="I372" s="100" t="s">
        <v>1056</v>
      </c>
      <c r="J372" s="100" t="s">
        <v>1057</v>
      </c>
      <c r="K372" s="104"/>
      <c r="L372" s="104"/>
      <c r="M372" s="104"/>
      <c r="N372" s="101"/>
    </row>
    <row r="373" spans="1:14" ht="18" customHeight="1">
      <c r="A373" s="219" t="s">
        <v>348</v>
      </c>
      <c r="B373" s="53"/>
      <c r="C373" s="28" t="s">
        <v>347</v>
      </c>
      <c r="D373" s="30" t="s">
        <v>344</v>
      </c>
      <c r="E373" s="27" t="s">
        <v>346</v>
      </c>
      <c r="F373" s="26">
        <v>390</v>
      </c>
      <c r="G373" s="77">
        <v>2.65</v>
      </c>
      <c r="H373" s="91" t="s">
        <v>1054</v>
      </c>
      <c r="I373" s="92" t="s">
        <v>1056</v>
      </c>
      <c r="J373" s="92" t="s">
        <v>1057</v>
      </c>
      <c r="K373" s="93"/>
      <c r="L373" s="93"/>
      <c r="M373" s="93"/>
      <c r="N373" s="94"/>
    </row>
    <row r="374" spans="1:14" ht="18" customHeight="1">
      <c r="A374" s="220"/>
      <c r="B374" s="52"/>
      <c r="C374" s="7" t="s">
        <v>345</v>
      </c>
      <c r="D374" s="129" t="s">
        <v>344</v>
      </c>
      <c r="E374" s="21" t="s">
        <v>343</v>
      </c>
      <c r="F374" s="5">
        <v>260</v>
      </c>
      <c r="G374" s="86">
        <v>2.9</v>
      </c>
      <c r="H374" s="95" t="s">
        <v>1054</v>
      </c>
      <c r="I374" s="96" t="s">
        <v>1056</v>
      </c>
      <c r="J374" s="96" t="s">
        <v>1057</v>
      </c>
      <c r="K374" s="97"/>
      <c r="L374" s="97"/>
      <c r="M374" s="97"/>
      <c r="N374" s="98"/>
    </row>
    <row r="375" spans="1:14" ht="18" customHeight="1">
      <c r="A375" s="220"/>
      <c r="B375" s="52"/>
      <c r="C375" s="7" t="s">
        <v>342</v>
      </c>
      <c r="D375" s="29" t="s">
        <v>339</v>
      </c>
      <c r="E375" s="6" t="s">
        <v>341</v>
      </c>
      <c r="F375" s="5">
        <v>300</v>
      </c>
      <c r="G375" s="78">
        <v>2.95</v>
      </c>
      <c r="H375" s="95" t="s">
        <v>1054</v>
      </c>
      <c r="I375" s="96" t="s">
        <v>1056</v>
      </c>
      <c r="J375" s="96" t="s">
        <v>1057</v>
      </c>
      <c r="K375" s="97"/>
      <c r="L375" s="97"/>
      <c r="M375" s="97"/>
      <c r="N375" s="98"/>
    </row>
    <row r="376" spans="1:14" ht="18" customHeight="1" thickBot="1">
      <c r="A376" s="221"/>
      <c r="B376" s="63"/>
      <c r="C376" s="19" t="s">
        <v>340</v>
      </c>
      <c r="D376" s="25" t="s">
        <v>339</v>
      </c>
      <c r="E376" s="17" t="s">
        <v>338</v>
      </c>
      <c r="F376" s="16">
        <v>250</v>
      </c>
      <c r="G376" s="79">
        <v>3.2</v>
      </c>
      <c r="H376" s="99" t="s">
        <v>1054</v>
      </c>
      <c r="I376" s="100" t="s">
        <v>1056</v>
      </c>
      <c r="J376" s="100" t="s">
        <v>1057</v>
      </c>
      <c r="K376" s="104"/>
      <c r="L376" s="104"/>
      <c r="M376" s="104"/>
      <c r="N376" s="101"/>
    </row>
    <row r="377" spans="1:14" ht="18.75" customHeight="1">
      <c r="A377" s="219" t="s">
        <v>337</v>
      </c>
      <c r="B377" s="52"/>
      <c r="C377" s="28" t="s">
        <v>336</v>
      </c>
      <c r="D377" s="28" t="s">
        <v>335</v>
      </c>
      <c r="E377" s="27" t="s">
        <v>168</v>
      </c>
      <c r="F377" s="26">
        <v>1000</v>
      </c>
      <c r="G377" s="77">
        <v>1.5</v>
      </c>
      <c r="H377" s="91" t="s">
        <v>1054</v>
      </c>
      <c r="I377" s="92" t="s">
        <v>1056</v>
      </c>
      <c r="J377" s="92" t="s">
        <v>1057</v>
      </c>
      <c r="K377" s="93"/>
      <c r="L377" s="93"/>
      <c r="M377" s="93"/>
      <c r="N377" s="94"/>
    </row>
    <row r="378" spans="1:14" ht="18.75" customHeight="1">
      <c r="A378" s="220"/>
      <c r="B378" s="53"/>
      <c r="C378" s="7" t="s">
        <v>334</v>
      </c>
      <c r="D378" s="7" t="s">
        <v>333</v>
      </c>
      <c r="E378" s="6" t="s">
        <v>168</v>
      </c>
      <c r="F378" s="5">
        <v>500</v>
      </c>
      <c r="G378" s="78">
        <v>2.1</v>
      </c>
      <c r="H378" s="95" t="s">
        <v>1054</v>
      </c>
      <c r="I378" s="96" t="s">
        <v>1056</v>
      </c>
      <c r="J378" s="96" t="s">
        <v>1057</v>
      </c>
      <c r="K378" s="97"/>
      <c r="L378" s="97"/>
      <c r="M378" s="97"/>
      <c r="N378" s="98"/>
    </row>
    <row r="379" spans="1:14" ht="18" customHeight="1" thickBot="1">
      <c r="A379" s="221"/>
      <c r="B379" s="52"/>
      <c r="C379" s="19" t="s">
        <v>332</v>
      </c>
      <c r="D379" s="19" t="s">
        <v>331</v>
      </c>
      <c r="E379" s="17" t="s">
        <v>168</v>
      </c>
      <c r="F379" s="16">
        <v>300</v>
      </c>
      <c r="G379" s="79">
        <v>2</v>
      </c>
      <c r="H379" s="99" t="s">
        <v>1054</v>
      </c>
      <c r="I379" s="100" t="s">
        <v>1056</v>
      </c>
      <c r="J379" s="100" t="s">
        <v>1057</v>
      </c>
      <c r="K379" s="104"/>
      <c r="L379" s="104"/>
      <c r="M379" s="104"/>
      <c r="N379" s="101"/>
    </row>
    <row r="380" spans="1:14" ht="18" customHeight="1">
      <c r="A380" s="219" t="s">
        <v>330</v>
      </c>
      <c r="B380" s="53"/>
      <c r="C380" s="28" t="s">
        <v>329</v>
      </c>
      <c r="D380" s="28" t="s">
        <v>328</v>
      </c>
      <c r="E380" s="27" t="s">
        <v>168</v>
      </c>
      <c r="F380" s="26">
        <v>1000</v>
      </c>
      <c r="G380" s="77">
        <v>1.5</v>
      </c>
      <c r="H380" s="91" t="s">
        <v>1054</v>
      </c>
      <c r="I380" s="92" t="s">
        <v>1056</v>
      </c>
      <c r="J380" s="92" t="s">
        <v>1057</v>
      </c>
      <c r="K380" s="93"/>
      <c r="L380" s="93"/>
      <c r="M380" s="93"/>
      <c r="N380" s="94"/>
    </row>
    <row r="381" spans="1:14" ht="18" customHeight="1">
      <c r="A381" s="220"/>
      <c r="B381" s="52"/>
      <c r="C381" s="36" t="s">
        <v>327</v>
      </c>
      <c r="D381" s="36" t="s">
        <v>326</v>
      </c>
      <c r="E381" s="61" t="s">
        <v>168</v>
      </c>
      <c r="F381" s="35">
        <v>500</v>
      </c>
      <c r="G381" s="130">
        <v>2.1</v>
      </c>
      <c r="H381" s="95" t="s">
        <v>1054</v>
      </c>
      <c r="I381" s="96" t="s">
        <v>1056</v>
      </c>
      <c r="J381" s="96" t="s">
        <v>1057</v>
      </c>
      <c r="K381" s="97"/>
      <c r="L381" s="97"/>
      <c r="M381" s="97"/>
      <c r="N381" s="98"/>
    </row>
    <row r="382" spans="1:14" ht="18" customHeight="1" thickBot="1">
      <c r="A382" s="221"/>
      <c r="B382" s="52"/>
      <c r="C382" s="19" t="s">
        <v>325</v>
      </c>
      <c r="D382" s="19" t="s">
        <v>324</v>
      </c>
      <c r="E382" s="17" t="s">
        <v>168</v>
      </c>
      <c r="F382" s="16">
        <v>300</v>
      </c>
      <c r="G382" s="79">
        <v>2</v>
      </c>
      <c r="H382" s="99" t="s">
        <v>1054</v>
      </c>
      <c r="I382" s="100" t="s">
        <v>1056</v>
      </c>
      <c r="J382" s="100" t="s">
        <v>1057</v>
      </c>
      <c r="K382" s="104"/>
      <c r="L382" s="104"/>
      <c r="M382" s="104"/>
      <c r="N382" s="101"/>
    </row>
    <row r="383" spans="1:14" ht="18" customHeight="1">
      <c r="A383" s="219" t="s">
        <v>323</v>
      </c>
      <c r="B383" s="53"/>
      <c r="C383" s="28" t="s">
        <v>322</v>
      </c>
      <c r="D383" s="28" t="s">
        <v>321</v>
      </c>
      <c r="E383" s="27" t="s">
        <v>168</v>
      </c>
      <c r="F383" s="26">
        <v>1000</v>
      </c>
      <c r="G383" s="77">
        <v>1.5</v>
      </c>
      <c r="H383" s="91" t="s">
        <v>1054</v>
      </c>
      <c r="I383" s="92" t="s">
        <v>1056</v>
      </c>
      <c r="J383" s="92" t="s">
        <v>1057</v>
      </c>
      <c r="K383" s="93"/>
      <c r="L383" s="93"/>
      <c r="M383" s="93"/>
      <c r="N383" s="94"/>
    </row>
    <row r="384" spans="1:14" ht="18" customHeight="1">
      <c r="A384" s="220"/>
      <c r="B384" s="52"/>
      <c r="C384" s="36" t="s">
        <v>320</v>
      </c>
      <c r="D384" s="36" t="s">
        <v>319</v>
      </c>
      <c r="E384" s="61" t="s">
        <v>168</v>
      </c>
      <c r="F384" s="35">
        <v>500</v>
      </c>
      <c r="G384" s="130">
        <v>2.1</v>
      </c>
      <c r="H384" s="95" t="s">
        <v>1054</v>
      </c>
      <c r="I384" s="96" t="s">
        <v>1056</v>
      </c>
      <c r="J384" s="96" t="s">
        <v>1057</v>
      </c>
      <c r="K384" s="97"/>
      <c r="L384" s="97"/>
      <c r="M384" s="97"/>
      <c r="N384" s="98"/>
    </row>
    <row r="385" spans="1:14" ht="18" customHeight="1" thickBot="1">
      <c r="A385" s="221"/>
      <c r="B385" s="52"/>
      <c r="C385" s="19" t="s">
        <v>318</v>
      </c>
      <c r="D385" s="19" t="s">
        <v>317</v>
      </c>
      <c r="E385" s="17" t="s">
        <v>168</v>
      </c>
      <c r="F385" s="16">
        <v>300</v>
      </c>
      <c r="G385" s="79">
        <v>2</v>
      </c>
      <c r="H385" s="99" t="s">
        <v>1054</v>
      </c>
      <c r="I385" s="100" t="s">
        <v>1056</v>
      </c>
      <c r="J385" s="100" t="s">
        <v>1057</v>
      </c>
      <c r="K385" s="104"/>
      <c r="L385" s="104"/>
      <c r="M385" s="104"/>
      <c r="N385" s="101"/>
    </row>
    <row r="386" spans="1:14" ht="18" customHeight="1">
      <c r="A386" s="219" t="s">
        <v>316</v>
      </c>
      <c r="B386" s="52"/>
      <c r="C386" s="28" t="s">
        <v>315</v>
      </c>
      <c r="D386" s="30" t="s">
        <v>314</v>
      </c>
      <c r="E386" s="27" t="s">
        <v>168</v>
      </c>
      <c r="F386" s="26">
        <v>12000</v>
      </c>
      <c r="G386" s="77">
        <v>0.37</v>
      </c>
      <c r="H386" s="91" t="s">
        <v>1054</v>
      </c>
      <c r="I386" s="92" t="s">
        <v>1056</v>
      </c>
      <c r="J386" s="92" t="s">
        <v>1057</v>
      </c>
      <c r="K386" s="93"/>
      <c r="L386" s="93"/>
      <c r="M386" s="93"/>
      <c r="N386" s="94"/>
    </row>
    <row r="387" spans="1:14" ht="18" customHeight="1" thickBot="1">
      <c r="A387" s="221"/>
      <c r="B387" s="52"/>
      <c r="C387" s="19" t="s">
        <v>313</v>
      </c>
      <c r="D387" s="25" t="s">
        <v>312</v>
      </c>
      <c r="E387" s="17" t="s">
        <v>168</v>
      </c>
      <c r="F387" s="16">
        <v>6000</v>
      </c>
      <c r="G387" s="79">
        <v>0.57999999999999996</v>
      </c>
      <c r="H387" s="99" t="s">
        <v>1054</v>
      </c>
      <c r="I387" s="100" t="s">
        <v>1056</v>
      </c>
      <c r="J387" s="100" t="s">
        <v>1057</v>
      </c>
      <c r="K387" s="104"/>
      <c r="L387" s="104"/>
      <c r="M387" s="104"/>
      <c r="N387" s="101"/>
    </row>
    <row r="388" spans="1:14" ht="18" customHeight="1">
      <c r="A388" s="219" t="s">
        <v>311</v>
      </c>
      <c r="B388" s="52"/>
      <c r="C388" s="28" t="s">
        <v>310</v>
      </c>
      <c r="D388" s="30" t="s">
        <v>309</v>
      </c>
      <c r="E388" s="27" t="s">
        <v>168</v>
      </c>
      <c r="F388" s="26">
        <v>12000</v>
      </c>
      <c r="G388" s="77">
        <v>0.37</v>
      </c>
      <c r="H388" s="91" t="s">
        <v>1054</v>
      </c>
      <c r="I388" s="92" t="s">
        <v>1056</v>
      </c>
      <c r="J388" s="92" t="s">
        <v>1057</v>
      </c>
      <c r="K388" s="93"/>
      <c r="L388" s="93"/>
      <c r="M388" s="93"/>
      <c r="N388" s="94"/>
    </row>
    <row r="389" spans="1:14" ht="18" customHeight="1" thickBot="1">
      <c r="A389" s="221"/>
      <c r="B389" s="52"/>
      <c r="C389" s="19" t="s">
        <v>308</v>
      </c>
      <c r="D389" s="25" t="s">
        <v>307</v>
      </c>
      <c r="E389" s="17" t="s">
        <v>168</v>
      </c>
      <c r="F389" s="16">
        <v>6000</v>
      </c>
      <c r="G389" s="79">
        <v>0.57999999999999996</v>
      </c>
      <c r="H389" s="99" t="s">
        <v>1054</v>
      </c>
      <c r="I389" s="100" t="s">
        <v>1056</v>
      </c>
      <c r="J389" s="100" t="s">
        <v>1057</v>
      </c>
      <c r="K389" s="104"/>
      <c r="L389" s="104"/>
      <c r="M389" s="104"/>
      <c r="N389" s="101"/>
    </row>
    <row r="390" spans="1:14" ht="18.75" customHeight="1">
      <c r="A390" s="219" t="s">
        <v>306</v>
      </c>
      <c r="B390" s="52"/>
      <c r="C390" s="28" t="s">
        <v>305</v>
      </c>
      <c r="D390" s="30" t="s">
        <v>304</v>
      </c>
      <c r="E390" s="27" t="s">
        <v>168</v>
      </c>
      <c r="F390" s="26">
        <v>12000</v>
      </c>
      <c r="G390" s="77">
        <v>0.37</v>
      </c>
      <c r="H390" s="91" t="s">
        <v>1054</v>
      </c>
      <c r="I390" s="92" t="s">
        <v>1056</v>
      </c>
      <c r="J390" s="92" t="s">
        <v>1057</v>
      </c>
      <c r="K390" s="93"/>
      <c r="L390" s="93"/>
      <c r="M390" s="93"/>
      <c r="N390" s="94"/>
    </row>
    <row r="391" spans="1:14" ht="18" customHeight="1" thickBot="1">
      <c r="A391" s="221"/>
      <c r="B391" s="52"/>
      <c r="C391" s="19" t="s">
        <v>303</v>
      </c>
      <c r="D391" s="25" t="s">
        <v>302</v>
      </c>
      <c r="E391" s="17" t="s">
        <v>168</v>
      </c>
      <c r="F391" s="16">
        <v>6000</v>
      </c>
      <c r="G391" s="79">
        <v>0.57999999999999996</v>
      </c>
      <c r="H391" s="99" t="s">
        <v>1054</v>
      </c>
      <c r="I391" s="100" t="s">
        <v>1056</v>
      </c>
      <c r="J391" s="100" t="s">
        <v>1057</v>
      </c>
      <c r="K391" s="104"/>
      <c r="L391" s="104"/>
      <c r="M391" s="104"/>
      <c r="N391" s="101"/>
    </row>
    <row r="392" spans="1:14" ht="18" customHeight="1">
      <c r="A392" s="219" t="s">
        <v>301</v>
      </c>
      <c r="B392" s="52"/>
      <c r="C392" s="10" t="s">
        <v>300</v>
      </c>
      <c r="D392" s="131" t="s">
        <v>299</v>
      </c>
      <c r="E392" s="27" t="s">
        <v>168</v>
      </c>
      <c r="F392" s="26">
        <v>1200</v>
      </c>
      <c r="G392" s="77">
        <v>0.6</v>
      </c>
      <c r="H392" s="91" t="s">
        <v>1054</v>
      </c>
      <c r="I392" s="92" t="s">
        <v>1056</v>
      </c>
      <c r="J392" s="92" t="s">
        <v>1057</v>
      </c>
      <c r="K392" s="93"/>
      <c r="L392" s="93"/>
      <c r="M392" s="93"/>
      <c r="N392" s="94"/>
    </row>
    <row r="393" spans="1:14" ht="18" customHeight="1">
      <c r="A393" s="220"/>
      <c r="B393" s="52"/>
      <c r="C393" s="7" t="s">
        <v>298</v>
      </c>
      <c r="D393" s="24" t="s">
        <v>297</v>
      </c>
      <c r="E393" s="6" t="s">
        <v>168</v>
      </c>
      <c r="F393" s="5">
        <v>500</v>
      </c>
      <c r="G393" s="78">
        <v>1.55</v>
      </c>
      <c r="H393" s="95" t="s">
        <v>1054</v>
      </c>
      <c r="I393" s="96" t="s">
        <v>1056</v>
      </c>
      <c r="J393" s="96" t="s">
        <v>1057</v>
      </c>
      <c r="K393" s="97"/>
      <c r="L393" s="97"/>
      <c r="M393" s="97"/>
      <c r="N393" s="98"/>
    </row>
    <row r="394" spans="1:14" ht="18" customHeight="1">
      <c r="A394" s="220"/>
      <c r="B394" s="52"/>
      <c r="C394" s="23" t="s">
        <v>296</v>
      </c>
      <c r="D394" s="22" t="s">
        <v>295</v>
      </c>
      <c r="E394" s="21" t="s">
        <v>168</v>
      </c>
      <c r="F394" s="20">
        <v>500</v>
      </c>
      <c r="G394" s="86">
        <v>3.5</v>
      </c>
      <c r="H394" s="95" t="s">
        <v>1054</v>
      </c>
      <c r="I394" s="96" t="s">
        <v>1056</v>
      </c>
      <c r="J394" s="96" t="s">
        <v>1057</v>
      </c>
      <c r="K394" s="97"/>
      <c r="L394" s="97"/>
      <c r="M394" s="97"/>
      <c r="N394" s="98"/>
    </row>
    <row r="395" spans="1:14" ht="18" customHeight="1">
      <c r="A395" s="220"/>
      <c r="B395" s="52"/>
      <c r="C395" s="23" t="s">
        <v>294</v>
      </c>
      <c r="D395" s="22" t="s">
        <v>293</v>
      </c>
      <c r="E395" s="132" t="s">
        <v>168</v>
      </c>
      <c r="F395" s="20">
        <v>420</v>
      </c>
      <c r="G395" s="86">
        <v>2.1</v>
      </c>
      <c r="H395" s="95" t="s">
        <v>1054</v>
      </c>
      <c r="I395" s="96" t="s">
        <v>1056</v>
      </c>
      <c r="J395" s="96" t="s">
        <v>1057</v>
      </c>
      <c r="K395" s="97"/>
      <c r="L395" s="97"/>
      <c r="M395" s="97"/>
      <c r="N395" s="98"/>
    </row>
    <row r="396" spans="1:14" ht="18" customHeight="1" thickBot="1">
      <c r="A396" s="221"/>
      <c r="B396" s="52"/>
      <c r="C396" s="19" t="s">
        <v>292</v>
      </c>
      <c r="D396" s="18" t="s">
        <v>291</v>
      </c>
      <c r="E396" s="17" t="s">
        <v>168</v>
      </c>
      <c r="F396" s="16">
        <v>735</v>
      </c>
      <c r="G396" s="79">
        <v>3.1</v>
      </c>
      <c r="H396" s="99" t="s">
        <v>1054</v>
      </c>
      <c r="I396" s="100" t="s">
        <v>1056</v>
      </c>
      <c r="J396" s="100" t="s">
        <v>1057</v>
      </c>
      <c r="K396" s="104"/>
      <c r="L396" s="104"/>
      <c r="M396" s="104"/>
      <c r="N396" s="101"/>
    </row>
    <row r="397" spans="1:14" ht="18" customHeight="1">
      <c r="A397" s="219" t="s">
        <v>290</v>
      </c>
      <c r="B397" s="52"/>
      <c r="C397" s="10" t="s">
        <v>289</v>
      </c>
      <c r="D397" s="131" t="s">
        <v>288</v>
      </c>
      <c r="E397" s="27" t="s">
        <v>168</v>
      </c>
      <c r="F397" s="26">
        <v>1200</v>
      </c>
      <c r="G397" s="77">
        <v>0.6</v>
      </c>
      <c r="H397" s="91" t="s">
        <v>1054</v>
      </c>
      <c r="I397" s="92" t="s">
        <v>1056</v>
      </c>
      <c r="J397" s="92" t="s">
        <v>1057</v>
      </c>
      <c r="K397" s="93"/>
      <c r="L397" s="93"/>
      <c r="M397" s="93"/>
      <c r="N397" s="94"/>
    </row>
    <row r="398" spans="1:14" ht="18" customHeight="1">
      <c r="A398" s="220"/>
      <c r="B398" s="52"/>
      <c r="C398" s="7" t="s">
        <v>287</v>
      </c>
      <c r="D398" s="24" t="s">
        <v>286</v>
      </c>
      <c r="E398" s="6" t="s">
        <v>168</v>
      </c>
      <c r="F398" s="5">
        <v>500</v>
      </c>
      <c r="G398" s="78">
        <v>1.55</v>
      </c>
      <c r="H398" s="95" t="s">
        <v>1054</v>
      </c>
      <c r="I398" s="96" t="s">
        <v>1056</v>
      </c>
      <c r="J398" s="96" t="s">
        <v>1057</v>
      </c>
      <c r="K398" s="97"/>
      <c r="L398" s="97"/>
      <c r="M398" s="97"/>
      <c r="N398" s="98"/>
    </row>
    <row r="399" spans="1:14" ht="18" customHeight="1">
      <c r="A399" s="220"/>
      <c r="B399" s="52"/>
      <c r="C399" s="23" t="s">
        <v>285</v>
      </c>
      <c r="D399" s="22" t="s">
        <v>284</v>
      </c>
      <c r="E399" s="21" t="s">
        <v>168</v>
      </c>
      <c r="F399" s="20">
        <v>500</v>
      </c>
      <c r="G399" s="86">
        <v>3.5</v>
      </c>
      <c r="H399" s="95" t="s">
        <v>1054</v>
      </c>
      <c r="I399" s="96" t="s">
        <v>1056</v>
      </c>
      <c r="J399" s="96" t="s">
        <v>1057</v>
      </c>
      <c r="K399" s="97"/>
      <c r="L399" s="97"/>
      <c r="M399" s="97"/>
      <c r="N399" s="98"/>
    </row>
    <row r="400" spans="1:14" ht="18" customHeight="1">
      <c r="A400" s="220"/>
      <c r="B400" s="52"/>
      <c r="C400" s="23" t="s">
        <v>283</v>
      </c>
      <c r="D400" s="22" t="s">
        <v>282</v>
      </c>
      <c r="E400" s="132" t="s">
        <v>168</v>
      </c>
      <c r="F400" s="20">
        <v>420</v>
      </c>
      <c r="G400" s="86">
        <v>2.1</v>
      </c>
      <c r="H400" s="95" t="s">
        <v>1054</v>
      </c>
      <c r="I400" s="96" t="s">
        <v>1056</v>
      </c>
      <c r="J400" s="96" t="s">
        <v>1057</v>
      </c>
      <c r="K400" s="97"/>
      <c r="L400" s="97"/>
      <c r="M400" s="97"/>
      <c r="N400" s="98"/>
    </row>
    <row r="401" spans="1:14" ht="18" customHeight="1" thickBot="1">
      <c r="A401" s="221"/>
      <c r="B401" s="52"/>
      <c r="C401" s="19" t="s">
        <v>281</v>
      </c>
      <c r="D401" s="18" t="s">
        <v>280</v>
      </c>
      <c r="E401" s="17" t="s">
        <v>168</v>
      </c>
      <c r="F401" s="16">
        <v>735</v>
      </c>
      <c r="G401" s="79">
        <v>3.1</v>
      </c>
      <c r="H401" s="99" t="s">
        <v>1054</v>
      </c>
      <c r="I401" s="100" t="s">
        <v>1056</v>
      </c>
      <c r="J401" s="100" t="s">
        <v>1057</v>
      </c>
      <c r="K401" s="104"/>
      <c r="L401" s="104"/>
      <c r="M401" s="104"/>
      <c r="N401" s="101"/>
    </row>
    <row r="402" spans="1:14" ht="18" customHeight="1">
      <c r="A402" s="219" t="s">
        <v>279</v>
      </c>
      <c r="B402" s="52"/>
      <c r="C402" s="10" t="s">
        <v>278</v>
      </c>
      <c r="D402" s="131" t="s">
        <v>277</v>
      </c>
      <c r="E402" s="27" t="s">
        <v>168</v>
      </c>
      <c r="F402" s="26">
        <v>1200</v>
      </c>
      <c r="G402" s="77">
        <v>0.6</v>
      </c>
      <c r="H402" s="91" t="s">
        <v>1054</v>
      </c>
      <c r="I402" s="92" t="s">
        <v>1056</v>
      </c>
      <c r="J402" s="92" t="s">
        <v>1057</v>
      </c>
      <c r="K402" s="93"/>
      <c r="L402" s="93"/>
      <c r="M402" s="93"/>
      <c r="N402" s="94"/>
    </row>
    <row r="403" spans="1:14" ht="18" customHeight="1">
      <c r="A403" s="220"/>
      <c r="B403" s="52"/>
      <c r="C403" s="7" t="s">
        <v>276</v>
      </c>
      <c r="D403" s="24" t="s">
        <v>275</v>
      </c>
      <c r="E403" s="6" t="s">
        <v>168</v>
      </c>
      <c r="F403" s="5">
        <v>500</v>
      </c>
      <c r="G403" s="78">
        <v>1.55</v>
      </c>
      <c r="H403" s="95" t="s">
        <v>1054</v>
      </c>
      <c r="I403" s="96" t="s">
        <v>1056</v>
      </c>
      <c r="J403" s="96" t="s">
        <v>1057</v>
      </c>
      <c r="K403" s="97"/>
      <c r="L403" s="97"/>
      <c r="M403" s="97"/>
      <c r="N403" s="98"/>
    </row>
    <row r="404" spans="1:14" ht="18" customHeight="1">
      <c r="A404" s="220"/>
      <c r="B404" s="52"/>
      <c r="C404" s="23" t="s">
        <v>274</v>
      </c>
      <c r="D404" s="22" t="s">
        <v>273</v>
      </c>
      <c r="E404" s="21" t="s">
        <v>168</v>
      </c>
      <c r="F404" s="20">
        <v>500</v>
      </c>
      <c r="G404" s="86">
        <v>3.5</v>
      </c>
      <c r="H404" s="95" t="s">
        <v>1054</v>
      </c>
      <c r="I404" s="96" t="s">
        <v>1056</v>
      </c>
      <c r="J404" s="96" t="s">
        <v>1057</v>
      </c>
      <c r="K404" s="97"/>
      <c r="L404" s="97"/>
      <c r="M404" s="97"/>
      <c r="N404" s="98"/>
    </row>
    <row r="405" spans="1:14" ht="18" customHeight="1">
      <c r="A405" s="220"/>
      <c r="B405" s="52"/>
      <c r="C405" s="23" t="s">
        <v>272</v>
      </c>
      <c r="D405" s="22" t="s">
        <v>271</v>
      </c>
      <c r="E405" s="132" t="s">
        <v>168</v>
      </c>
      <c r="F405" s="20">
        <v>420</v>
      </c>
      <c r="G405" s="86">
        <v>2.1</v>
      </c>
      <c r="H405" s="95" t="s">
        <v>1054</v>
      </c>
      <c r="I405" s="96" t="s">
        <v>1056</v>
      </c>
      <c r="J405" s="96" t="s">
        <v>1057</v>
      </c>
      <c r="K405" s="97"/>
      <c r="L405" s="97"/>
      <c r="M405" s="97"/>
      <c r="N405" s="98"/>
    </row>
    <row r="406" spans="1:14" ht="18.75" customHeight="1" thickBot="1">
      <c r="A406" s="221"/>
      <c r="B406" s="52"/>
      <c r="C406" s="19" t="s">
        <v>270</v>
      </c>
      <c r="D406" s="18" t="s">
        <v>269</v>
      </c>
      <c r="E406" s="17" t="s">
        <v>168</v>
      </c>
      <c r="F406" s="16">
        <v>735</v>
      </c>
      <c r="G406" s="79">
        <v>3.1</v>
      </c>
      <c r="H406" s="99" t="s">
        <v>1054</v>
      </c>
      <c r="I406" s="100" t="s">
        <v>1056</v>
      </c>
      <c r="J406" s="100" t="s">
        <v>1057</v>
      </c>
      <c r="K406" s="104"/>
      <c r="L406" s="104"/>
      <c r="M406" s="104"/>
      <c r="N406" s="101"/>
    </row>
    <row r="407" spans="1:14" ht="18" customHeight="1" thickBot="1">
      <c r="A407" s="133" t="s">
        <v>268</v>
      </c>
      <c r="B407" s="52"/>
      <c r="C407" s="15" t="s">
        <v>267</v>
      </c>
      <c r="D407" s="14" t="s">
        <v>266</v>
      </c>
      <c r="E407" s="12" t="s">
        <v>168</v>
      </c>
      <c r="F407" s="11">
        <v>250</v>
      </c>
      <c r="G407" s="90">
        <v>2.8</v>
      </c>
      <c r="H407" s="91" t="s">
        <v>1054</v>
      </c>
      <c r="I407" s="92" t="s">
        <v>1056</v>
      </c>
      <c r="J407" s="92" t="s">
        <v>1057</v>
      </c>
      <c r="K407" s="93"/>
      <c r="L407" s="93"/>
      <c r="M407" s="93"/>
      <c r="N407" s="94"/>
    </row>
    <row r="408" spans="1:14" ht="18" customHeight="1" thickBot="1">
      <c r="A408" s="133" t="s">
        <v>265</v>
      </c>
      <c r="B408" s="52"/>
      <c r="C408" s="15" t="s">
        <v>264</v>
      </c>
      <c r="D408" s="14" t="s">
        <v>263</v>
      </c>
      <c r="E408" s="12" t="s">
        <v>168</v>
      </c>
      <c r="F408" s="11">
        <v>250</v>
      </c>
      <c r="G408" s="90">
        <v>2.8</v>
      </c>
      <c r="H408" s="95" t="s">
        <v>1054</v>
      </c>
      <c r="I408" s="96" t="s">
        <v>1056</v>
      </c>
      <c r="J408" s="96" t="s">
        <v>1057</v>
      </c>
      <c r="K408" s="97"/>
      <c r="L408" s="97"/>
      <c r="M408" s="97"/>
      <c r="N408" s="98"/>
    </row>
    <row r="409" spans="1:14" ht="18" customHeight="1" thickBot="1">
      <c r="A409" s="133" t="s">
        <v>262</v>
      </c>
      <c r="B409" s="52"/>
      <c r="C409" s="15" t="s">
        <v>261</v>
      </c>
      <c r="D409" s="14" t="s">
        <v>260</v>
      </c>
      <c r="E409" s="12" t="s">
        <v>168</v>
      </c>
      <c r="F409" s="11">
        <v>250</v>
      </c>
      <c r="G409" s="90">
        <v>2.8</v>
      </c>
      <c r="H409" s="99" t="s">
        <v>1054</v>
      </c>
      <c r="I409" s="100" t="s">
        <v>1056</v>
      </c>
      <c r="J409" s="100" t="s">
        <v>1057</v>
      </c>
      <c r="K409" s="104"/>
      <c r="L409" s="104"/>
      <c r="M409" s="104"/>
      <c r="N409" s="101"/>
    </row>
    <row r="410" spans="1:14" ht="18" customHeight="1" thickBot="1">
      <c r="A410" s="134" t="s">
        <v>259</v>
      </c>
      <c r="B410" s="52"/>
      <c r="C410" s="36" t="s">
        <v>258</v>
      </c>
      <c r="D410" s="48" t="s">
        <v>257</v>
      </c>
      <c r="E410" s="61" t="s">
        <v>168</v>
      </c>
      <c r="F410" s="35">
        <v>250</v>
      </c>
      <c r="G410" s="130">
        <v>4.2</v>
      </c>
      <c r="H410" s="91" t="s">
        <v>1054</v>
      </c>
      <c r="I410" s="92" t="s">
        <v>1056</v>
      </c>
      <c r="J410" s="92" t="s">
        <v>1057</v>
      </c>
      <c r="K410" s="93"/>
      <c r="L410" s="93"/>
      <c r="M410" s="93"/>
      <c r="N410" s="94"/>
    </row>
    <row r="411" spans="1:14" ht="18" customHeight="1" thickBot="1">
      <c r="A411" s="134" t="s">
        <v>256</v>
      </c>
      <c r="B411" s="52"/>
      <c r="C411" s="36" t="s">
        <v>255</v>
      </c>
      <c r="D411" s="48" t="s">
        <v>254</v>
      </c>
      <c r="E411" s="61" t="s">
        <v>168</v>
      </c>
      <c r="F411" s="35">
        <v>250</v>
      </c>
      <c r="G411" s="130">
        <v>4.2</v>
      </c>
      <c r="H411" s="95" t="s">
        <v>1054</v>
      </c>
      <c r="I411" s="96" t="s">
        <v>1056</v>
      </c>
      <c r="J411" s="96" t="s">
        <v>1057</v>
      </c>
      <c r="K411" s="97"/>
      <c r="L411" s="97"/>
      <c r="M411" s="97"/>
      <c r="N411" s="98"/>
    </row>
    <row r="412" spans="1:14" ht="18" customHeight="1" thickBot="1">
      <c r="A412" s="134" t="s">
        <v>253</v>
      </c>
      <c r="B412" s="52"/>
      <c r="C412" s="36" t="s">
        <v>252</v>
      </c>
      <c r="D412" s="48" t="s">
        <v>251</v>
      </c>
      <c r="E412" s="61" t="s">
        <v>168</v>
      </c>
      <c r="F412" s="35">
        <v>250</v>
      </c>
      <c r="G412" s="130">
        <v>4.2</v>
      </c>
      <c r="H412" s="99" t="s">
        <v>1054</v>
      </c>
      <c r="I412" s="100" t="s">
        <v>1056</v>
      </c>
      <c r="J412" s="100" t="s">
        <v>1057</v>
      </c>
      <c r="K412" s="104"/>
      <c r="L412" s="104"/>
      <c r="M412" s="104"/>
      <c r="N412" s="101"/>
    </row>
    <row r="413" spans="1:14" ht="18" customHeight="1" thickBot="1">
      <c r="A413" s="134" t="s">
        <v>250</v>
      </c>
      <c r="B413" s="52"/>
      <c r="C413" s="15" t="s">
        <v>249</v>
      </c>
      <c r="D413" s="14" t="s">
        <v>248</v>
      </c>
      <c r="E413" s="12" t="s">
        <v>168</v>
      </c>
      <c r="F413" s="11">
        <v>250</v>
      </c>
      <c r="G413" s="90">
        <v>1.4</v>
      </c>
      <c r="H413" s="91" t="s">
        <v>1054</v>
      </c>
      <c r="I413" s="92" t="s">
        <v>1056</v>
      </c>
      <c r="J413" s="92" t="s">
        <v>1057</v>
      </c>
      <c r="K413" s="93"/>
      <c r="L413" s="93"/>
      <c r="M413" s="93"/>
      <c r="N413" s="94"/>
    </row>
    <row r="414" spans="1:14" ht="18" customHeight="1" thickBot="1">
      <c r="A414" s="134" t="s">
        <v>247</v>
      </c>
      <c r="B414" s="52"/>
      <c r="C414" s="15" t="s">
        <v>246</v>
      </c>
      <c r="D414" s="14" t="s">
        <v>245</v>
      </c>
      <c r="E414" s="12" t="s">
        <v>168</v>
      </c>
      <c r="F414" s="11">
        <v>250</v>
      </c>
      <c r="G414" s="90">
        <v>1.4</v>
      </c>
      <c r="H414" s="95" t="s">
        <v>1054</v>
      </c>
      <c r="I414" s="96" t="s">
        <v>1056</v>
      </c>
      <c r="J414" s="96" t="s">
        <v>1057</v>
      </c>
      <c r="K414" s="97"/>
      <c r="L414" s="97"/>
      <c r="M414" s="97"/>
      <c r="N414" s="98"/>
    </row>
    <row r="415" spans="1:14" ht="18" customHeight="1" thickBot="1">
      <c r="A415" s="134" t="s">
        <v>244</v>
      </c>
      <c r="B415" s="52"/>
      <c r="C415" s="15" t="s">
        <v>243</v>
      </c>
      <c r="D415" s="14" t="s">
        <v>242</v>
      </c>
      <c r="E415" s="12" t="s">
        <v>168</v>
      </c>
      <c r="F415" s="11">
        <v>250</v>
      </c>
      <c r="G415" s="90">
        <v>1.4</v>
      </c>
      <c r="H415" s="99" t="s">
        <v>1054</v>
      </c>
      <c r="I415" s="100" t="s">
        <v>1056</v>
      </c>
      <c r="J415" s="100" t="s">
        <v>1057</v>
      </c>
      <c r="K415" s="104"/>
      <c r="L415" s="104"/>
      <c r="M415" s="104"/>
      <c r="N415" s="101"/>
    </row>
    <row r="416" spans="1:14" ht="18" customHeight="1" thickBot="1">
      <c r="A416" s="134" t="s">
        <v>241</v>
      </c>
      <c r="B416" s="52"/>
      <c r="C416" s="15" t="s">
        <v>240</v>
      </c>
      <c r="D416" s="14" t="s">
        <v>239</v>
      </c>
      <c r="E416" s="12" t="s">
        <v>232</v>
      </c>
      <c r="F416" s="11">
        <v>500</v>
      </c>
      <c r="G416" s="90">
        <v>2.1</v>
      </c>
      <c r="H416" s="91" t="s">
        <v>1054</v>
      </c>
      <c r="I416" s="92" t="s">
        <v>1056</v>
      </c>
      <c r="J416" s="92" t="s">
        <v>1057</v>
      </c>
      <c r="K416" s="93"/>
      <c r="L416" s="93"/>
      <c r="M416" s="93"/>
      <c r="N416" s="94"/>
    </row>
    <row r="417" spans="1:14" ht="18" customHeight="1" thickBot="1">
      <c r="A417" s="134" t="s">
        <v>238</v>
      </c>
      <c r="B417" s="52"/>
      <c r="C417" s="15" t="s">
        <v>237</v>
      </c>
      <c r="D417" s="14" t="s">
        <v>236</v>
      </c>
      <c r="E417" s="12" t="s">
        <v>232</v>
      </c>
      <c r="F417" s="11">
        <v>500</v>
      </c>
      <c r="G417" s="90">
        <v>2.1</v>
      </c>
      <c r="H417" s="95" t="s">
        <v>1054</v>
      </c>
      <c r="I417" s="96" t="s">
        <v>1056</v>
      </c>
      <c r="J417" s="96" t="s">
        <v>1057</v>
      </c>
      <c r="K417" s="97"/>
      <c r="L417" s="97"/>
      <c r="M417" s="97"/>
      <c r="N417" s="98"/>
    </row>
    <row r="418" spans="1:14" ht="18.75" customHeight="1" thickBot="1">
      <c r="A418" s="134" t="s">
        <v>235</v>
      </c>
      <c r="B418" s="52"/>
      <c r="C418" s="15" t="s">
        <v>234</v>
      </c>
      <c r="D418" s="14" t="s">
        <v>233</v>
      </c>
      <c r="E418" s="12" t="s">
        <v>232</v>
      </c>
      <c r="F418" s="11">
        <v>500</v>
      </c>
      <c r="G418" s="90">
        <v>2.1</v>
      </c>
      <c r="H418" s="99" t="s">
        <v>1054</v>
      </c>
      <c r="I418" s="100" t="s">
        <v>1056</v>
      </c>
      <c r="J418" s="100" t="s">
        <v>1057</v>
      </c>
      <c r="K418" s="104"/>
      <c r="L418" s="104"/>
      <c r="M418" s="104"/>
      <c r="N418" s="101"/>
    </row>
    <row r="419" spans="1:14" ht="18" customHeight="1" thickBot="1">
      <c r="A419" s="134" t="s">
        <v>231</v>
      </c>
      <c r="B419" s="52"/>
      <c r="C419" s="7" t="s">
        <v>230</v>
      </c>
      <c r="D419" s="13" t="s">
        <v>229</v>
      </c>
      <c r="E419" s="12" t="s">
        <v>222</v>
      </c>
      <c r="F419" s="11">
        <v>4000</v>
      </c>
      <c r="G419" s="90">
        <v>0.45</v>
      </c>
      <c r="H419" s="91" t="s">
        <v>1054</v>
      </c>
      <c r="I419" s="92" t="s">
        <v>1056</v>
      </c>
      <c r="J419" s="92" t="s">
        <v>1057</v>
      </c>
      <c r="K419" s="93"/>
      <c r="L419" s="93"/>
      <c r="M419" s="93"/>
      <c r="N419" s="94"/>
    </row>
    <row r="420" spans="1:14" ht="18" customHeight="1" thickBot="1">
      <c r="A420" s="134" t="s">
        <v>228</v>
      </c>
      <c r="B420" s="52"/>
      <c r="C420" s="7" t="s">
        <v>227</v>
      </c>
      <c r="D420" s="13" t="s">
        <v>226</v>
      </c>
      <c r="E420" s="12" t="s">
        <v>222</v>
      </c>
      <c r="F420" s="11">
        <v>4000</v>
      </c>
      <c r="G420" s="90">
        <v>0.45</v>
      </c>
      <c r="H420" s="95" t="s">
        <v>1054</v>
      </c>
      <c r="I420" s="96" t="s">
        <v>1056</v>
      </c>
      <c r="J420" s="96" t="s">
        <v>1057</v>
      </c>
      <c r="K420" s="97"/>
      <c r="L420" s="97"/>
      <c r="M420" s="97"/>
      <c r="N420" s="98"/>
    </row>
    <row r="421" spans="1:14" ht="18" customHeight="1" thickBot="1">
      <c r="A421" s="134" t="s">
        <v>225</v>
      </c>
      <c r="B421" s="52"/>
      <c r="C421" s="7" t="s">
        <v>224</v>
      </c>
      <c r="D421" s="13" t="s">
        <v>223</v>
      </c>
      <c r="E421" s="12" t="s">
        <v>222</v>
      </c>
      <c r="F421" s="11">
        <v>4000</v>
      </c>
      <c r="G421" s="90">
        <v>0.45</v>
      </c>
      <c r="H421" s="99" t="s">
        <v>1054</v>
      </c>
      <c r="I421" s="100" t="s">
        <v>1056</v>
      </c>
      <c r="J421" s="100" t="s">
        <v>1057</v>
      </c>
      <c r="K421" s="104"/>
      <c r="L421" s="104"/>
      <c r="M421" s="104"/>
      <c r="N421" s="101"/>
    </row>
    <row r="422" spans="1:14" ht="18" customHeight="1">
      <c r="A422" s="222" t="s">
        <v>221</v>
      </c>
      <c r="B422" s="52"/>
      <c r="C422" s="28" t="s">
        <v>220</v>
      </c>
      <c r="D422" s="10" t="s">
        <v>219</v>
      </c>
      <c r="E422" s="9" t="s">
        <v>184</v>
      </c>
      <c r="F422" s="8">
        <v>300</v>
      </c>
      <c r="G422" s="83">
        <v>4.2</v>
      </c>
      <c r="H422" s="91" t="s">
        <v>1054</v>
      </c>
      <c r="I422" s="92" t="s">
        <v>1056</v>
      </c>
      <c r="J422" s="92" t="s">
        <v>1057</v>
      </c>
      <c r="K422" s="93"/>
      <c r="L422" s="93"/>
      <c r="M422" s="93"/>
      <c r="N422" s="94"/>
    </row>
    <row r="423" spans="1:14" ht="18" customHeight="1">
      <c r="A423" s="223"/>
      <c r="B423" s="52"/>
      <c r="C423" s="10" t="s">
        <v>218</v>
      </c>
      <c r="D423" s="10" t="s">
        <v>217</v>
      </c>
      <c r="E423" s="9" t="s">
        <v>168</v>
      </c>
      <c r="F423" s="8">
        <v>1000</v>
      </c>
      <c r="G423" s="83">
        <v>1.8</v>
      </c>
      <c r="H423" s="95" t="s">
        <v>1054</v>
      </c>
      <c r="I423" s="96" t="s">
        <v>1056</v>
      </c>
      <c r="J423" s="96" t="s">
        <v>1057</v>
      </c>
      <c r="K423" s="97"/>
      <c r="L423" s="97"/>
      <c r="M423" s="97"/>
      <c r="N423" s="98"/>
    </row>
    <row r="424" spans="1:14" ht="18" customHeight="1">
      <c r="A424" s="223"/>
      <c r="B424" s="52"/>
      <c r="C424" s="10" t="s">
        <v>216</v>
      </c>
      <c r="D424" s="10" t="s">
        <v>215</v>
      </c>
      <c r="E424" s="9" t="s">
        <v>168</v>
      </c>
      <c r="F424" s="8">
        <v>1000</v>
      </c>
      <c r="G424" s="83">
        <v>2.75</v>
      </c>
      <c r="H424" s="95" t="s">
        <v>1054</v>
      </c>
      <c r="I424" s="96" t="s">
        <v>1056</v>
      </c>
      <c r="J424" s="96" t="s">
        <v>1057</v>
      </c>
      <c r="K424" s="97"/>
      <c r="L424" s="97"/>
      <c r="M424" s="97"/>
      <c r="N424" s="98"/>
    </row>
    <row r="425" spans="1:14" ht="18" customHeight="1">
      <c r="A425" s="223"/>
      <c r="B425" s="52"/>
      <c r="C425" s="10" t="s">
        <v>214</v>
      </c>
      <c r="D425" s="10" t="s">
        <v>213</v>
      </c>
      <c r="E425" s="9" t="s">
        <v>179</v>
      </c>
      <c r="F425" s="8">
        <v>1000</v>
      </c>
      <c r="G425" s="83">
        <v>2</v>
      </c>
      <c r="H425" s="95" t="s">
        <v>1054</v>
      </c>
      <c r="I425" s="96" t="s">
        <v>1056</v>
      </c>
      <c r="J425" s="96" t="s">
        <v>1057</v>
      </c>
      <c r="K425" s="97"/>
      <c r="L425" s="97"/>
      <c r="M425" s="97"/>
      <c r="N425" s="98"/>
    </row>
    <row r="426" spans="1:14" ht="18" customHeight="1">
      <c r="A426" s="223"/>
      <c r="B426" s="52"/>
      <c r="C426" s="10" t="s">
        <v>212</v>
      </c>
      <c r="D426" s="10" t="s">
        <v>211</v>
      </c>
      <c r="E426" s="9" t="s">
        <v>168</v>
      </c>
      <c r="F426" s="8">
        <v>1000</v>
      </c>
      <c r="G426" s="83">
        <v>2.5499999999999998</v>
      </c>
      <c r="H426" s="95" t="s">
        <v>1054</v>
      </c>
      <c r="I426" s="96" t="s">
        <v>1056</v>
      </c>
      <c r="J426" s="96" t="s">
        <v>1057</v>
      </c>
      <c r="K426" s="97"/>
      <c r="L426" s="97"/>
      <c r="M426" s="97"/>
      <c r="N426" s="98"/>
    </row>
    <row r="427" spans="1:14" ht="18" customHeight="1">
      <c r="A427" s="223"/>
      <c r="B427" s="52"/>
      <c r="C427" s="7" t="s">
        <v>210</v>
      </c>
      <c r="D427" s="7" t="s">
        <v>209</v>
      </c>
      <c r="E427" s="6" t="s">
        <v>168</v>
      </c>
      <c r="F427" s="5">
        <v>1000</v>
      </c>
      <c r="G427" s="78">
        <v>1.8</v>
      </c>
      <c r="H427" s="95" t="s">
        <v>1054</v>
      </c>
      <c r="I427" s="96" t="s">
        <v>1056</v>
      </c>
      <c r="J427" s="96" t="s">
        <v>1057</v>
      </c>
      <c r="K427" s="97"/>
      <c r="L427" s="97"/>
      <c r="M427" s="97"/>
      <c r="N427" s="98"/>
    </row>
    <row r="428" spans="1:14" ht="18" customHeight="1">
      <c r="A428" s="223"/>
      <c r="B428" s="52"/>
      <c r="C428" s="7" t="s">
        <v>208</v>
      </c>
      <c r="D428" s="7" t="s">
        <v>207</v>
      </c>
      <c r="E428" s="6" t="s">
        <v>168</v>
      </c>
      <c r="F428" s="5">
        <v>1000</v>
      </c>
      <c r="G428" s="78">
        <v>2.2000000000000002</v>
      </c>
      <c r="H428" s="95" t="s">
        <v>1054</v>
      </c>
      <c r="I428" s="96" t="s">
        <v>1056</v>
      </c>
      <c r="J428" s="96" t="s">
        <v>1057</v>
      </c>
      <c r="K428" s="97"/>
      <c r="L428" s="97"/>
      <c r="M428" s="97"/>
      <c r="N428" s="98"/>
    </row>
    <row r="429" spans="1:14" ht="18" customHeight="1" thickBot="1">
      <c r="A429" s="224"/>
      <c r="B429" s="52"/>
      <c r="C429" s="19" t="s">
        <v>206</v>
      </c>
      <c r="D429" s="19" t="s">
        <v>205</v>
      </c>
      <c r="E429" s="17" t="s">
        <v>168</v>
      </c>
      <c r="F429" s="16">
        <v>1000</v>
      </c>
      <c r="G429" s="79">
        <v>3.2</v>
      </c>
      <c r="H429" s="99" t="s">
        <v>1054</v>
      </c>
      <c r="I429" s="100" t="s">
        <v>1056</v>
      </c>
      <c r="J429" s="100" t="s">
        <v>1057</v>
      </c>
      <c r="K429" s="104"/>
      <c r="L429" s="104"/>
      <c r="M429" s="104"/>
      <c r="N429" s="101"/>
    </row>
    <row r="430" spans="1:14" ht="18" customHeight="1">
      <c r="A430" s="222" t="s">
        <v>204</v>
      </c>
      <c r="B430" s="52"/>
      <c r="C430" s="28" t="s">
        <v>203</v>
      </c>
      <c r="D430" s="10" t="s">
        <v>202</v>
      </c>
      <c r="E430" s="9" t="s">
        <v>184</v>
      </c>
      <c r="F430" s="8">
        <v>300</v>
      </c>
      <c r="G430" s="83">
        <v>4.2</v>
      </c>
      <c r="H430" s="91" t="s">
        <v>1054</v>
      </c>
      <c r="I430" s="92" t="s">
        <v>1056</v>
      </c>
      <c r="J430" s="92" t="s">
        <v>1057</v>
      </c>
      <c r="K430" s="93"/>
      <c r="L430" s="93"/>
      <c r="M430" s="93"/>
      <c r="N430" s="94"/>
    </row>
    <row r="431" spans="1:14" ht="18" customHeight="1">
      <c r="A431" s="223"/>
      <c r="B431" s="52"/>
      <c r="C431" s="10" t="s">
        <v>201</v>
      </c>
      <c r="D431" s="10" t="s">
        <v>200</v>
      </c>
      <c r="E431" s="9" t="s">
        <v>168</v>
      </c>
      <c r="F431" s="8">
        <v>1000</v>
      </c>
      <c r="G431" s="83">
        <v>1.8</v>
      </c>
      <c r="H431" s="95" t="s">
        <v>1054</v>
      </c>
      <c r="I431" s="96" t="s">
        <v>1056</v>
      </c>
      <c r="J431" s="96" t="s">
        <v>1057</v>
      </c>
      <c r="K431" s="97"/>
      <c r="L431" s="97"/>
      <c r="M431" s="97"/>
      <c r="N431" s="98"/>
    </row>
    <row r="432" spans="1:14" ht="18" customHeight="1">
      <c r="A432" s="223"/>
      <c r="B432" s="52"/>
      <c r="C432" s="10" t="s">
        <v>199</v>
      </c>
      <c r="D432" s="10" t="s">
        <v>198</v>
      </c>
      <c r="E432" s="9" t="s">
        <v>168</v>
      </c>
      <c r="F432" s="8">
        <v>1000</v>
      </c>
      <c r="G432" s="83">
        <v>2.75</v>
      </c>
      <c r="H432" s="95" t="s">
        <v>1054</v>
      </c>
      <c r="I432" s="96" t="s">
        <v>1056</v>
      </c>
      <c r="J432" s="96" t="s">
        <v>1057</v>
      </c>
      <c r="K432" s="97"/>
      <c r="L432" s="97"/>
      <c r="M432" s="97"/>
      <c r="N432" s="98"/>
    </row>
    <row r="433" spans="1:14" ht="18" customHeight="1">
      <c r="A433" s="223"/>
      <c r="B433" s="52"/>
      <c r="C433" s="10" t="s">
        <v>197</v>
      </c>
      <c r="D433" s="10" t="s">
        <v>196</v>
      </c>
      <c r="E433" s="9" t="s">
        <v>179</v>
      </c>
      <c r="F433" s="8">
        <v>1000</v>
      </c>
      <c r="G433" s="83">
        <v>2</v>
      </c>
      <c r="H433" s="95" t="s">
        <v>1054</v>
      </c>
      <c r="I433" s="96" t="s">
        <v>1056</v>
      </c>
      <c r="J433" s="96" t="s">
        <v>1057</v>
      </c>
      <c r="K433" s="97"/>
      <c r="L433" s="97"/>
      <c r="M433" s="97"/>
      <c r="N433" s="98"/>
    </row>
    <row r="434" spans="1:14" ht="18" customHeight="1">
      <c r="A434" s="223"/>
      <c r="B434" s="52"/>
      <c r="C434" s="10" t="s">
        <v>195</v>
      </c>
      <c r="D434" s="10" t="s">
        <v>194</v>
      </c>
      <c r="E434" s="9" t="s">
        <v>168</v>
      </c>
      <c r="F434" s="8">
        <v>1000</v>
      </c>
      <c r="G434" s="83">
        <v>2.5499999999999998</v>
      </c>
      <c r="H434" s="95" t="s">
        <v>1054</v>
      </c>
      <c r="I434" s="96" t="s">
        <v>1056</v>
      </c>
      <c r="J434" s="96" t="s">
        <v>1057</v>
      </c>
      <c r="K434" s="97"/>
      <c r="L434" s="97"/>
      <c r="M434" s="97"/>
      <c r="N434" s="98"/>
    </row>
    <row r="435" spans="1:14" ht="18" customHeight="1">
      <c r="A435" s="223"/>
      <c r="B435" s="52"/>
      <c r="C435" s="7" t="s">
        <v>193</v>
      </c>
      <c r="D435" s="7" t="s">
        <v>192</v>
      </c>
      <c r="E435" s="6" t="s">
        <v>168</v>
      </c>
      <c r="F435" s="5">
        <v>1000</v>
      </c>
      <c r="G435" s="78">
        <v>1.8</v>
      </c>
      <c r="H435" s="95" t="s">
        <v>1054</v>
      </c>
      <c r="I435" s="96" t="s">
        <v>1056</v>
      </c>
      <c r="J435" s="96" t="s">
        <v>1057</v>
      </c>
      <c r="K435" s="97"/>
      <c r="L435" s="97"/>
      <c r="M435" s="97"/>
      <c r="N435" s="98"/>
    </row>
    <row r="436" spans="1:14" ht="18" customHeight="1">
      <c r="A436" s="223"/>
      <c r="B436" s="52"/>
      <c r="C436" s="7" t="s">
        <v>191</v>
      </c>
      <c r="D436" s="7" t="s">
        <v>190</v>
      </c>
      <c r="E436" s="6" t="s">
        <v>168</v>
      </c>
      <c r="F436" s="5">
        <v>1000</v>
      </c>
      <c r="G436" s="78">
        <v>2.2000000000000002</v>
      </c>
      <c r="H436" s="95" t="s">
        <v>1054</v>
      </c>
      <c r="I436" s="96" t="s">
        <v>1056</v>
      </c>
      <c r="J436" s="96" t="s">
        <v>1057</v>
      </c>
      <c r="K436" s="97"/>
      <c r="L436" s="97"/>
      <c r="M436" s="97"/>
      <c r="N436" s="98"/>
    </row>
    <row r="437" spans="1:14" ht="18" customHeight="1" thickBot="1">
      <c r="A437" s="224"/>
      <c r="B437" s="52"/>
      <c r="C437" s="19" t="s">
        <v>189</v>
      </c>
      <c r="D437" s="19" t="s">
        <v>188</v>
      </c>
      <c r="E437" s="17" t="s">
        <v>168</v>
      </c>
      <c r="F437" s="16">
        <v>1000</v>
      </c>
      <c r="G437" s="79">
        <v>3.2</v>
      </c>
      <c r="H437" s="99" t="s">
        <v>1054</v>
      </c>
      <c r="I437" s="100" t="s">
        <v>1056</v>
      </c>
      <c r="J437" s="100" t="s">
        <v>1057</v>
      </c>
      <c r="K437" s="104"/>
      <c r="L437" s="104"/>
      <c r="M437" s="104"/>
      <c r="N437" s="101"/>
    </row>
    <row r="438" spans="1:14" ht="18" customHeight="1">
      <c r="A438" s="222" t="s">
        <v>187</v>
      </c>
      <c r="B438" s="52"/>
      <c r="C438" s="28" t="s">
        <v>186</v>
      </c>
      <c r="D438" s="10" t="s">
        <v>185</v>
      </c>
      <c r="E438" s="9" t="s">
        <v>184</v>
      </c>
      <c r="F438" s="8">
        <v>300</v>
      </c>
      <c r="G438" s="83">
        <v>4.2</v>
      </c>
      <c r="H438" s="91" t="s">
        <v>1054</v>
      </c>
      <c r="I438" s="92" t="s">
        <v>1056</v>
      </c>
      <c r="J438" s="92" t="s">
        <v>1057</v>
      </c>
      <c r="K438" s="93"/>
      <c r="L438" s="93"/>
      <c r="M438" s="93"/>
      <c r="N438" s="94"/>
    </row>
    <row r="439" spans="1:14" ht="18" customHeight="1">
      <c r="A439" s="223"/>
      <c r="B439" s="52"/>
      <c r="C439" s="10" t="s">
        <v>183</v>
      </c>
      <c r="D439" s="10" t="s">
        <v>182</v>
      </c>
      <c r="E439" s="9" t="s">
        <v>168</v>
      </c>
      <c r="F439" s="8">
        <v>1000</v>
      </c>
      <c r="G439" s="83">
        <v>2.75</v>
      </c>
      <c r="H439" s="95" t="s">
        <v>1054</v>
      </c>
      <c r="I439" s="96" t="s">
        <v>1056</v>
      </c>
      <c r="J439" s="96" t="s">
        <v>1057</v>
      </c>
      <c r="K439" s="97"/>
      <c r="L439" s="97"/>
      <c r="M439" s="97"/>
      <c r="N439" s="98"/>
    </row>
    <row r="440" spans="1:14" ht="18" customHeight="1">
      <c r="A440" s="223"/>
      <c r="B440" s="52"/>
      <c r="C440" s="10" t="s">
        <v>181</v>
      </c>
      <c r="D440" s="10" t="s">
        <v>180</v>
      </c>
      <c r="E440" s="9" t="s">
        <v>179</v>
      </c>
      <c r="F440" s="8">
        <v>1000</v>
      </c>
      <c r="G440" s="83">
        <v>2</v>
      </c>
      <c r="H440" s="95" t="s">
        <v>1054</v>
      </c>
      <c r="I440" s="96" t="s">
        <v>1056</v>
      </c>
      <c r="J440" s="96" t="s">
        <v>1057</v>
      </c>
      <c r="K440" s="97"/>
      <c r="L440" s="97"/>
      <c r="M440" s="97"/>
      <c r="N440" s="98"/>
    </row>
    <row r="441" spans="1:14" ht="18" customHeight="1">
      <c r="A441" s="223"/>
      <c r="B441" s="52"/>
      <c r="C441" s="10" t="s">
        <v>178</v>
      </c>
      <c r="D441" s="10" t="s">
        <v>177</v>
      </c>
      <c r="E441" s="9" t="s">
        <v>168</v>
      </c>
      <c r="F441" s="8">
        <v>1000</v>
      </c>
      <c r="G441" s="83">
        <v>1.8</v>
      </c>
      <c r="H441" s="95" t="s">
        <v>1054</v>
      </c>
      <c r="I441" s="96" t="s">
        <v>1056</v>
      </c>
      <c r="J441" s="96" t="s">
        <v>1057</v>
      </c>
      <c r="K441" s="97"/>
      <c r="L441" s="97"/>
      <c r="M441" s="97"/>
      <c r="N441" s="98"/>
    </row>
    <row r="442" spans="1:14" ht="18" customHeight="1">
      <c r="A442" s="223"/>
      <c r="B442" s="52"/>
      <c r="C442" s="10" t="s">
        <v>176</v>
      </c>
      <c r="D442" s="10" t="s">
        <v>175</v>
      </c>
      <c r="E442" s="9" t="s">
        <v>168</v>
      </c>
      <c r="F442" s="8">
        <v>1000</v>
      </c>
      <c r="G442" s="83">
        <v>2.5499999999999998</v>
      </c>
      <c r="H442" s="95" t="s">
        <v>1054</v>
      </c>
      <c r="I442" s="96" t="s">
        <v>1056</v>
      </c>
      <c r="J442" s="96" t="s">
        <v>1057</v>
      </c>
      <c r="K442" s="97"/>
      <c r="L442" s="97"/>
      <c r="M442" s="97"/>
      <c r="N442" s="98"/>
    </row>
    <row r="443" spans="1:14" ht="18" customHeight="1">
      <c r="A443" s="223"/>
      <c r="B443" s="52"/>
      <c r="C443" s="7" t="s">
        <v>174</v>
      </c>
      <c r="D443" s="7" t="s">
        <v>173</v>
      </c>
      <c r="E443" s="6" t="s">
        <v>168</v>
      </c>
      <c r="F443" s="5">
        <v>1000</v>
      </c>
      <c r="G443" s="78">
        <v>1.8</v>
      </c>
      <c r="H443" s="95" t="s">
        <v>1054</v>
      </c>
      <c r="I443" s="96" t="s">
        <v>1056</v>
      </c>
      <c r="J443" s="96" t="s">
        <v>1057</v>
      </c>
      <c r="K443" s="97"/>
      <c r="L443" s="97"/>
      <c r="M443" s="97"/>
      <c r="N443" s="98"/>
    </row>
    <row r="444" spans="1:14" ht="18" customHeight="1">
      <c r="A444" s="223"/>
      <c r="B444" s="52"/>
      <c r="C444" s="7" t="s">
        <v>172</v>
      </c>
      <c r="D444" s="7" t="s">
        <v>171</v>
      </c>
      <c r="E444" s="6" t="s">
        <v>168</v>
      </c>
      <c r="F444" s="5">
        <v>1000</v>
      </c>
      <c r="G444" s="78">
        <v>2.2000000000000002</v>
      </c>
      <c r="H444" s="95" t="s">
        <v>1054</v>
      </c>
      <c r="I444" s="96" t="s">
        <v>1056</v>
      </c>
      <c r="J444" s="96" t="s">
        <v>1057</v>
      </c>
      <c r="K444" s="97"/>
      <c r="L444" s="97"/>
      <c r="M444" s="97"/>
      <c r="N444" s="98"/>
    </row>
    <row r="445" spans="1:14" ht="18" customHeight="1" thickBot="1">
      <c r="A445" s="224"/>
      <c r="B445" s="52"/>
      <c r="C445" s="135" t="s">
        <v>170</v>
      </c>
      <c r="D445" s="136" t="s">
        <v>169</v>
      </c>
      <c r="E445" s="17" t="s">
        <v>168</v>
      </c>
      <c r="F445" s="16">
        <v>1000</v>
      </c>
      <c r="G445" s="79">
        <v>3.2</v>
      </c>
      <c r="H445" s="99" t="s">
        <v>1054</v>
      </c>
      <c r="I445" s="100" t="s">
        <v>1056</v>
      </c>
      <c r="J445" s="100" t="s">
        <v>1057</v>
      </c>
      <c r="K445" s="104"/>
      <c r="L445" s="104"/>
      <c r="M445" s="104"/>
      <c r="N445" s="101"/>
    </row>
    <row r="446" spans="1:14" ht="18" customHeight="1">
      <c r="A446" s="137" t="s">
        <v>167</v>
      </c>
      <c r="B446" s="52"/>
      <c r="C446" s="138" t="s">
        <v>166</v>
      </c>
      <c r="D446" s="32" t="s">
        <v>165</v>
      </c>
      <c r="E446" s="27" t="s">
        <v>162</v>
      </c>
      <c r="F446" s="139">
        <v>12</v>
      </c>
      <c r="G446" s="140">
        <v>15.09</v>
      </c>
      <c r="H446" s="91" t="s">
        <v>1054</v>
      </c>
      <c r="I446" s="92" t="s">
        <v>1064</v>
      </c>
      <c r="J446" s="92" t="s">
        <v>1066</v>
      </c>
      <c r="K446" s="92" t="s">
        <v>1059</v>
      </c>
      <c r="L446" s="92" t="s">
        <v>1056</v>
      </c>
      <c r="M446" s="92" t="s">
        <v>1057</v>
      </c>
      <c r="N446" s="94"/>
    </row>
    <row r="447" spans="1:14" ht="18" customHeight="1" thickBot="1">
      <c r="A447" s="137"/>
      <c r="B447" s="52"/>
      <c r="C447" s="141" t="s">
        <v>164</v>
      </c>
      <c r="D447" s="48" t="s">
        <v>163</v>
      </c>
      <c r="E447" s="61" t="s">
        <v>162</v>
      </c>
      <c r="F447" s="142">
        <v>12</v>
      </c>
      <c r="G447" s="143">
        <v>16.59</v>
      </c>
      <c r="H447" s="99" t="s">
        <v>1054</v>
      </c>
      <c r="I447" s="100" t="s">
        <v>1064</v>
      </c>
      <c r="J447" s="100" t="s">
        <v>1066</v>
      </c>
      <c r="K447" s="100" t="s">
        <v>1059</v>
      </c>
      <c r="L447" s="100" t="s">
        <v>1056</v>
      </c>
      <c r="M447" s="100" t="s">
        <v>1057</v>
      </c>
      <c r="N447" s="101"/>
    </row>
    <row r="448" spans="1:14" ht="18" customHeight="1">
      <c r="A448" s="213" t="s">
        <v>161</v>
      </c>
      <c r="B448" s="52"/>
      <c r="C448" s="138" t="s">
        <v>160</v>
      </c>
      <c r="D448" s="32" t="s">
        <v>159</v>
      </c>
      <c r="E448" s="27" t="s">
        <v>152</v>
      </c>
      <c r="F448" s="144">
        <v>600</v>
      </c>
      <c r="G448" s="80">
        <v>1.3</v>
      </c>
      <c r="H448" s="91" t="s">
        <v>1054</v>
      </c>
      <c r="I448" s="92" t="s">
        <v>1056</v>
      </c>
      <c r="J448" s="92" t="s">
        <v>1057</v>
      </c>
      <c r="K448" s="93"/>
      <c r="L448" s="93"/>
      <c r="M448" s="93"/>
      <c r="N448" s="94"/>
    </row>
    <row r="449" spans="1:14" ht="18" customHeight="1">
      <c r="A449" s="214"/>
      <c r="B449" s="52"/>
      <c r="C449" s="145" t="s">
        <v>158</v>
      </c>
      <c r="D449" s="31" t="s">
        <v>157</v>
      </c>
      <c r="E449" s="6" t="s">
        <v>152</v>
      </c>
      <c r="F449" s="146">
        <v>600</v>
      </c>
      <c r="G449" s="81">
        <v>1.3</v>
      </c>
      <c r="H449" s="95" t="s">
        <v>1054</v>
      </c>
      <c r="I449" s="96" t="s">
        <v>1058</v>
      </c>
      <c r="J449" s="96" t="s">
        <v>1055</v>
      </c>
      <c r="K449" s="96" t="s">
        <v>1059</v>
      </c>
      <c r="L449" s="96" t="s">
        <v>1056</v>
      </c>
      <c r="M449" s="96" t="s">
        <v>1057</v>
      </c>
      <c r="N449" s="98"/>
    </row>
    <row r="450" spans="1:14" ht="18" customHeight="1">
      <c r="A450" s="214"/>
      <c r="B450" s="52"/>
      <c r="C450" s="145" t="s">
        <v>156</v>
      </c>
      <c r="D450" s="31" t="s">
        <v>155</v>
      </c>
      <c r="E450" s="6" t="s">
        <v>152</v>
      </c>
      <c r="F450" s="146">
        <v>600</v>
      </c>
      <c r="G450" s="81">
        <v>1.3</v>
      </c>
      <c r="H450" s="95" t="s">
        <v>1054</v>
      </c>
      <c r="I450" s="96" t="s">
        <v>1058</v>
      </c>
      <c r="J450" s="96" t="s">
        <v>1055</v>
      </c>
      <c r="K450" s="96" t="s">
        <v>1059</v>
      </c>
      <c r="L450" s="96" t="s">
        <v>1056</v>
      </c>
      <c r="M450" s="96" t="s">
        <v>1057</v>
      </c>
      <c r="N450" s="98"/>
    </row>
    <row r="451" spans="1:14" ht="18" customHeight="1" thickBot="1">
      <c r="A451" s="215"/>
      <c r="B451" s="52"/>
      <c r="C451" s="147" t="s">
        <v>154</v>
      </c>
      <c r="D451" s="57" t="s">
        <v>153</v>
      </c>
      <c r="E451" s="65" t="s">
        <v>152</v>
      </c>
      <c r="F451" s="148">
        <v>600</v>
      </c>
      <c r="G451" s="149">
        <v>1.35</v>
      </c>
      <c r="H451" s="95" t="s">
        <v>1054</v>
      </c>
      <c r="I451" s="96" t="s">
        <v>1058</v>
      </c>
      <c r="J451" s="96" t="s">
        <v>1055</v>
      </c>
      <c r="K451" s="96" t="s">
        <v>1059</v>
      </c>
      <c r="L451" s="96" t="s">
        <v>1056</v>
      </c>
      <c r="M451" s="96" t="s">
        <v>1057</v>
      </c>
      <c r="N451" s="101"/>
    </row>
    <row r="452" spans="1:14" ht="18" customHeight="1">
      <c r="A452" s="216" t="s">
        <v>151</v>
      </c>
      <c r="B452" s="150"/>
      <c r="C452" s="151" t="s">
        <v>150</v>
      </c>
      <c r="D452" s="152" t="s">
        <v>19</v>
      </c>
      <c r="E452" s="153" t="s">
        <v>14</v>
      </c>
      <c r="F452" s="154">
        <v>24</v>
      </c>
      <c r="G452" s="155">
        <v>9.16</v>
      </c>
      <c r="H452" s="91" t="s">
        <v>1054</v>
      </c>
      <c r="I452" s="92" t="s">
        <v>1056</v>
      </c>
      <c r="J452" s="92" t="s">
        <v>1057</v>
      </c>
      <c r="K452" s="92"/>
      <c r="L452" s="92"/>
      <c r="M452" s="92"/>
      <c r="N452" s="105"/>
    </row>
    <row r="453" spans="1:14" ht="18" customHeight="1">
      <c r="A453" s="217"/>
      <c r="B453" s="150"/>
      <c r="C453" s="156" t="s">
        <v>149</v>
      </c>
      <c r="D453" s="157" t="s">
        <v>148</v>
      </c>
      <c r="E453" s="158" t="s">
        <v>14</v>
      </c>
      <c r="F453" s="159">
        <v>24</v>
      </c>
      <c r="G453" s="160">
        <v>10.66</v>
      </c>
      <c r="H453" s="95" t="s">
        <v>1054</v>
      </c>
      <c r="I453" s="96" t="s">
        <v>1064</v>
      </c>
      <c r="J453" s="96" t="s">
        <v>1066</v>
      </c>
      <c r="K453" s="96" t="s">
        <v>1059</v>
      </c>
      <c r="L453" s="96" t="s">
        <v>1056</v>
      </c>
      <c r="M453" s="96" t="s">
        <v>1057</v>
      </c>
      <c r="N453" s="102"/>
    </row>
    <row r="454" spans="1:14" ht="18" customHeight="1">
      <c r="A454" s="217"/>
      <c r="B454" s="150"/>
      <c r="C454" s="156" t="s">
        <v>147</v>
      </c>
      <c r="D454" s="157" t="s">
        <v>15</v>
      </c>
      <c r="E454" s="158" t="s">
        <v>14</v>
      </c>
      <c r="F454" s="159">
        <v>24</v>
      </c>
      <c r="G454" s="160">
        <v>12.16</v>
      </c>
      <c r="H454" s="95" t="s">
        <v>1054</v>
      </c>
      <c r="I454" s="96" t="s">
        <v>1064</v>
      </c>
      <c r="J454" s="96" t="s">
        <v>1066</v>
      </c>
      <c r="K454" s="96" t="s">
        <v>1059</v>
      </c>
      <c r="L454" s="96" t="s">
        <v>1056</v>
      </c>
      <c r="M454" s="96" t="s">
        <v>1057</v>
      </c>
      <c r="N454" s="102"/>
    </row>
    <row r="455" spans="1:14" ht="18" customHeight="1">
      <c r="A455" s="217"/>
      <c r="B455" s="150"/>
      <c r="C455" s="156" t="s">
        <v>146</v>
      </c>
      <c r="D455" s="157" t="s">
        <v>12</v>
      </c>
      <c r="E455" s="158" t="s">
        <v>142</v>
      </c>
      <c r="F455" s="159">
        <v>24</v>
      </c>
      <c r="G455" s="160">
        <v>8.39</v>
      </c>
      <c r="H455" s="95" t="s">
        <v>1054</v>
      </c>
      <c r="I455" s="96" t="s">
        <v>1056</v>
      </c>
      <c r="J455" s="96" t="s">
        <v>1057</v>
      </c>
      <c r="K455" s="96"/>
      <c r="L455" s="96"/>
      <c r="M455" s="96"/>
      <c r="N455" s="102"/>
    </row>
    <row r="456" spans="1:14" ht="18" customHeight="1">
      <c r="A456" s="217"/>
      <c r="B456" s="150"/>
      <c r="C456" s="156" t="s">
        <v>145</v>
      </c>
      <c r="D456" s="157" t="s">
        <v>10</v>
      </c>
      <c r="E456" s="158" t="s">
        <v>142</v>
      </c>
      <c r="F456" s="159">
        <v>24</v>
      </c>
      <c r="G456" s="160">
        <v>9.89</v>
      </c>
      <c r="H456" s="95" t="s">
        <v>1054</v>
      </c>
      <c r="I456" s="96" t="s">
        <v>1064</v>
      </c>
      <c r="J456" s="96" t="s">
        <v>1066</v>
      </c>
      <c r="K456" s="96" t="s">
        <v>1059</v>
      </c>
      <c r="L456" s="96" t="s">
        <v>1056</v>
      </c>
      <c r="M456" s="96" t="s">
        <v>1057</v>
      </c>
      <c r="N456" s="102"/>
    </row>
    <row r="457" spans="1:14" ht="18" customHeight="1">
      <c r="A457" s="217"/>
      <c r="B457" s="150"/>
      <c r="C457" s="156" t="s">
        <v>144</v>
      </c>
      <c r="D457" s="157" t="s">
        <v>143</v>
      </c>
      <c r="E457" s="158" t="s">
        <v>142</v>
      </c>
      <c r="F457" s="159">
        <v>24</v>
      </c>
      <c r="G457" s="160">
        <v>11.39</v>
      </c>
      <c r="H457" s="95" t="s">
        <v>1054</v>
      </c>
      <c r="I457" s="96" t="s">
        <v>1064</v>
      </c>
      <c r="J457" s="96" t="s">
        <v>1066</v>
      </c>
      <c r="K457" s="96" t="s">
        <v>1059</v>
      </c>
      <c r="L457" s="96" t="s">
        <v>1056</v>
      </c>
      <c r="M457" s="96" t="s">
        <v>1057</v>
      </c>
      <c r="N457" s="102"/>
    </row>
    <row r="458" spans="1:14" ht="18" customHeight="1">
      <c r="A458" s="217"/>
      <c r="B458" s="150"/>
      <c r="C458" s="156" t="s">
        <v>141</v>
      </c>
      <c r="D458" s="157" t="s">
        <v>140</v>
      </c>
      <c r="E458" s="158" t="s">
        <v>0</v>
      </c>
      <c r="F458" s="159">
        <v>24</v>
      </c>
      <c r="G458" s="160">
        <v>11.85</v>
      </c>
      <c r="H458" s="95" t="s">
        <v>1054</v>
      </c>
      <c r="I458" s="96" t="s">
        <v>1056</v>
      </c>
      <c r="J458" s="96" t="s">
        <v>1057</v>
      </c>
      <c r="K458" s="96"/>
      <c r="L458" s="96"/>
      <c r="M458" s="96"/>
      <c r="N458" s="102"/>
    </row>
    <row r="459" spans="1:14" ht="18" customHeight="1">
      <c r="A459" s="217"/>
      <c r="B459" s="150"/>
      <c r="C459" s="156" t="s">
        <v>139</v>
      </c>
      <c r="D459" s="157" t="s">
        <v>138</v>
      </c>
      <c r="E459" s="158" t="s">
        <v>0</v>
      </c>
      <c r="F459" s="159">
        <v>24</v>
      </c>
      <c r="G459" s="160">
        <v>13.35</v>
      </c>
      <c r="H459" s="95" t="s">
        <v>1054</v>
      </c>
      <c r="I459" s="96" t="s">
        <v>1064</v>
      </c>
      <c r="J459" s="96" t="s">
        <v>1066</v>
      </c>
      <c r="K459" s="96" t="s">
        <v>1059</v>
      </c>
      <c r="L459" s="96" t="s">
        <v>1056</v>
      </c>
      <c r="M459" s="96" t="s">
        <v>1057</v>
      </c>
      <c r="N459" s="102"/>
    </row>
    <row r="460" spans="1:14" ht="18" customHeight="1">
      <c r="A460" s="217"/>
      <c r="B460" s="150"/>
      <c r="C460" s="156" t="s">
        <v>137</v>
      </c>
      <c r="D460" s="157" t="s">
        <v>136</v>
      </c>
      <c r="E460" s="158" t="s">
        <v>0</v>
      </c>
      <c r="F460" s="159">
        <v>24</v>
      </c>
      <c r="G460" s="160">
        <v>14.85</v>
      </c>
      <c r="H460" s="95" t="s">
        <v>1054</v>
      </c>
      <c r="I460" s="96" t="s">
        <v>1064</v>
      </c>
      <c r="J460" s="96" t="s">
        <v>1066</v>
      </c>
      <c r="K460" s="96" t="s">
        <v>1059</v>
      </c>
      <c r="L460" s="96" t="s">
        <v>1056</v>
      </c>
      <c r="M460" s="96" t="s">
        <v>1057</v>
      </c>
      <c r="N460" s="102"/>
    </row>
    <row r="461" spans="1:14" ht="18" customHeight="1">
      <c r="A461" s="217"/>
      <c r="B461" s="150"/>
      <c r="C461" s="156" t="s">
        <v>135</v>
      </c>
      <c r="D461" s="157" t="s">
        <v>134</v>
      </c>
      <c r="E461" s="158" t="s">
        <v>129</v>
      </c>
      <c r="F461" s="159">
        <v>48</v>
      </c>
      <c r="G461" s="160">
        <v>21.69</v>
      </c>
      <c r="H461" s="95" t="s">
        <v>1054</v>
      </c>
      <c r="I461" s="96" t="s">
        <v>1056</v>
      </c>
      <c r="J461" s="96" t="s">
        <v>1057</v>
      </c>
      <c r="K461" s="96"/>
      <c r="L461" s="96"/>
      <c r="M461" s="96"/>
      <c r="N461" s="102"/>
    </row>
    <row r="462" spans="1:14" ht="18" customHeight="1">
      <c r="A462" s="217"/>
      <c r="B462" s="150"/>
      <c r="C462" s="156" t="s">
        <v>133</v>
      </c>
      <c r="D462" s="157" t="s">
        <v>132</v>
      </c>
      <c r="E462" s="158" t="s">
        <v>129</v>
      </c>
      <c r="F462" s="159">
        <v>48</v>
      </c>
      <c r="G462" s="160">
        <v>23.19</v>
      </c>
      <c r="H462" s="95" t="s">
        <v>1054</v>
      </c>
      <c r="I462" s="96" t="s">
        <v>1064</v>
      </c>
      <c r="J462" s="96" t="s">
        <v>1066</v>
      </c>
      <c r="K462" s="96" t="s">
        <v>1059</v>
      </c>
      <c r="L462" s="96" t="s">
        <v>1056</v>
      </c>
      <c r="M462" s="96" t="s">
        <v>1057</v>
      </c>
      <c r="N462" s="102"/>
    </row>
    <row r="463" spans="1:14" ht="18" customHeight="1">
      <c r="A463" s="217"/>
      <c r="B463" s="150"/>
      <c r="C463" s="156" t="s">
        <v>131</v>
      </c>
      <c r="D463" s="157" t="s">
        <v>130</v>
      </c>
      <c r="E463" s="158" t="s">
        <v>129</v>
      </c>
      <c r="F463" s="159">
        <v>48</v>
      </c>
      <c r="G463" s="160">
        <v>24.69</v>
      </c>
      <c r="H463" s="95" t="s">
        <v>1054</v>
      </c>
      <c r="I463" s="96" t="s">
        <v>1064</v>
      </c>
      <c r="J463" s="96" t="s">
        <v>1066</v>
      </c>
      <c r="K463" s="96" t="s">
        <v>1059</v>
      </c>
      <c r="L463" s="96" t="s">
        <v>1056</v>
      </c>
      <c r="M463" s="96" t="s">
        <v>1057</v>
      </c>
      <c r="N463" s="102"/>
    </row>
    <row r="464" spans="1:14" ht="18" customHeight="1">
      <c r="A464" s="217"/>
      <c r="B464" s="150"/>
      <c r="C464" s="156" t="s">
        <v>128</v>
      </c>
      <c r="D464" s="157" t="s">
        <v>127</v>
      </c>
      <c r="E464" s="158" t="s">
        <v>122</v>
      </c>
      <c r="F464" s="159">
        <v>48</v>
      </c>
      <c r="G464" s="160">
        <v>9.7899999999999991</v>
      </c>
      <c r="H464" s="95" t="s">
        <v>1054</v>
      </c>
      <c r="I464" s="96" t="s">
        <v>1056</v>
      </c>
      <c r="J464" s="96" t="s">
        <v>1057</v>
      </c>
      <c r="K464" s="96"/>
      <c r="L464" s="96"/>
      <c r="M464" s="96"/>
      <c r="N464" s="102"/>
    </row>
    <row r="465" spans="1:14" ht="18" customHeight="1">
      <c r="A465" s="217"/>
      <c r="B465" s="150"/>
      <c r="C465" s="156" t="s">
        <v>126</v>
      </c>
      <c r="D465" s="157" t="s">
        <v>125</v>
      </c>
      <c r="E465" s="158" t="s">
        <v>122</v>
      </c>
      <c r="F465" s="159">
        <v>48</v>
      </c>
      <c r="G465" s="160">
        <v>11.29</v>
      </c>
      <c r="H465" s="95" t="s">
        <v>1054</v>
      </c>
      <c r="I465" s="96" t="s">
        <v>1064</v>
      </c>
      <c r="J465" s="96" t="s">
        <v>1066</v>
      </c>
      <c r="K465" s="96" t="s">
        <v>1059</v>
      </c>
      <c r="L465" s="96" t="s">
        <v>1056</v>
      </c>
      <c r="M465" s="96" t="s">
        <v>1057</v>
      </c>
      <c r="N465" s="102"/>
    </row>
    <row r="466" spans="1:14" ht="18" customHeight="1">
      <c r="A466" s="217"/>
      <c r="B466" s="150"/>
      <c r="C466" s="156" t="s">
        <v>124</v>
      </c>
      <c r="D466" s="157" t="s">
        <v>123</v>
      </c>
      <c r="E466" s="158" t="s">
        <v>122</v>
      </c>
      <c r="F466" s="159">
        <v>48</v>
      </c>
      <c r="G466" s="160">
        <v>12.79</v>
      </c>
      <c r="H466" s="95" t="s">
        <v>1054</v>
      </c>
      <c r="I466" s="96" t="s">
        <v>1064</v>
      </c>
      <c r="J466" s="96" t="s">
        <v>1066</v>
      </c>
      <c r="K466" s="96" t="s">
        <v>1059</v>
      </c>
      <c r="L466" s="96" t="s">
        <v>1056</v>
      </c>
      <c r="M466" s="96" t="s">
        <v>1057</v>
      </c>
      <c r="N466" s="102"/>
    </row>
    <row r="467" spans="1:14" ht="18" customHeight="1">
      <c r="A467" s="217"/>
      <c r="B467" s="150"/>
      <c r="C467" s="156" t="s">
        <v>121</v>
      </c>
      <c r="D467" s="157" t="s">
        <v>120</v>
      </c>
      <c r="E467" s="158" t="s">
        <v>115</v>
      </c>
      <c r="F467" s="159">
        <v>48</v>
      </c>
      <c r="G467" s="160">
        <v>12.32</v>
      </c>
      <c r="H467" s="95" t="s">
        <v>1054</v>
      </c>
      <c r="I467" s="96" t="s">
        <v>1056</v>
      </c>
      <c r="J467" s="96" t="s">
        <v>1057</v>
      </c>
      <c r="K467" s="96"/>
      <c r="L467" s="96"/>
      <c r="M467" s="96"/>
      <c r="N467" s="102"/>
    </row>
    <row r="468" spans="1:14" ht="18" customHeight="1">
      <c r="A468" s="217"/>
      <c r="B468" s="150"/>
      <c r="C468" s="156" t="s">
        <v>119</v>
      </c>
      <c r="D468" s="157" t="s">
        <v>118</v>
      </c>
      <c r="E468" s="158" t="s">
        <v>115</v>
      </c>
      <c r="F468" s="159">
        <v>48</v>
      </c>
      <c r="G468" s="160">
        <v>13.82</v>
      </c>
      <c r="H468" s="95" t="s">
        <v>1054</v>
      </c>
      <c r="I468" s="96" t="s">
        <v>1064</v>
      </c>
      <c r="J468" s="96" t="s">
        <v>1066</v>
      </c>
      <c r="K468" s="96" t="s">
        <v>1059</v>
      </c>
      <c r="L468" s="96" t="s">
        <v>1056</v>
      </c>
      <c r="M468" s="96" t="s">
        <v>1057</v>
      </c>
      <c r="N468" s="102"/>
    </row>
    <row r="469" spans="1:14" ht="18" customHeight="1">
      <c r="A469" s="217"/>
      <c r="B469" s="150"/>
      <c r="C469" s="156" t="s">
        <v>117</v>
      </c>
      <c r="D469" s="157" t="s">
        <v>116</v>
      </c>
      <c r="E469" s="158" t="s">
        <v>115</v>
      </c>
      <c r="F469" s="159">
        <v>48</v>
      </c>
      <c r="G469" s="160">
        <v>15.32</v>
      </c>
      <c r="H469" s="95" t="s">
        <v>1054</v>
      </c>
      <c r="I469" s="96" t="s">
        <v>1064</v>
      </c>
      <c r="J469" s="96" t="s">
        <v>1066</v>
      </c>
      <c r="K469" s="96" t="s">
        <v>1059</v>
      </c>
      <c r="L469" s="96" t="s">
        <v>1056</v>
      </c>
      <c r="M469" s="96" t="s">
        <v>1057</v>
      </c>
      <c r="N469" s="102"/>
    </row>
    <row r="470" spans="1:14" ht="18" customHeight="1">
      <c r="A470" s="217"/>
      <c r="B470" s="150"/>
      <c r="C470" s="156" t="s">
        <v>114</v>
      </c>
      <c r="D470" s="157" t="s">
        <v>113</v>
      </c>
      <c r="E470" s="158" t="s">
        <v>108</v>
      </c>
      <c r="F470" s="159">
        <v>12</v>
      </c>
      <c r="G470" s="160">
        <v>64.430000000000007</v>
      </c>
      <c r="H470" s="95" t="s">
        <v>1054</v>
      </c>
      <c r="I470" s="96" t="s">
        <v>1056</v>
      </c>
      <c r="J470" s="96" t="s">
        <v>1057</v>
      </c>
      <c r="K470" s="96"/>
      <c r="L470" s="96"/>
      <c r="M470" s="96"/>
      <c r="N470" s="102"/>
    </row>
    <row r="471" spans="1:14" ht="18" customHeight="1">
      <c r="A471" s="161"/>
      <c r="B471" s="150"/>
      <c r="C471" s="156" t="s">
        <v>112</v>
      </c>
      <c r="D471" s="157" t="s">
        <v>111</v>
      </c>
      <c r="E471" s="158" t="s">
        <v>108</v>
      </c>
      <c r="F471" s="159">
        <v>12</v>
      </c>
      <c r="G471" s="160">
        <v>65.930000000000007</v>
      </c>
      <c r="H471" s="95" t="s">
        <v>1054</v>
      </c>
      <c r="I471" s="96" t="s">
        <v>1064</v>
      </c>
      <c r="J471" s="96" t="s">
        <v>1066</v>
      </c>
      <c r="K471" s="96" t="s">
        <v>1059</v>
      </c>
      <c r="L471" s="96" t="s">
        <v>1056</v>
      </c>
      <c r="M471" s="96" t="s">
        <v>1057</v>
      </c>
      <c r="N471" s="102"/>
    </row>
    <row r="472" spans="1:14" ht="18" customHeight="1">
      <c r="A472" s="162"/>
      <c r="B472" s="150"/>
      <c r="C472" s="156" t="s">
        <v>110</v>
      </c>
      <c r="D472" s="157" t="s">
        <v>109</v>
      </c>
      <c r="E472" s="158" t="s">
        <v>108</v>
      </c>
      <c r="F472" s="159">
        <v>12</v>
      </c>
      <c r="G472" s="160">
        <v>67.430000000000007</v>
      </c>
      <c r="H472" s="95" t="s">
        <v>1054</v>
      </c>
      <c r="I472" s="96" t="s">
        <v>1064</v>
      </c>
      <c r="J472" s="96" t="s">
        <v>1066</v>
      </c>
      <c r="K472" s="96" t="s">
        <v>1059</v>
      </c>
      <c r="L472" s="96" t="s">
        <v>1056</v>
      </c>
      <c r="M472" s="96" t="s">
        <v>1057</v>
      </c>
      <c r="N472" s="102"/>
    </row>
    <row r="473" spans="1:14" ht="18" customHeight="1">
      <c r="A473" s="216" t="s">
        <v>107</v>
      </c>
      <c r="B473" s="150"/>
      <c r="C473" s="156" t="s">
        <v>106</v>
      </c>
      <c r="D473" s="157" t="s">
        <v>105</v>
      </c>
      <c r="E473" s="158" t="s">
        <v>100</v>
      </c>
      <c r="F473" s="159">
        <v>24</v>
      </c>
      <c r="G473" s="160">
        <v>33.18</v>
      </c>
      <c r="H473" s="95" t="s">
        <v>1054</v>
      </c>
      <c r="I473" s="96" t="s">
        <v>1056</v>
      </c>
      <c r="J473" s="96" t="s">
        <v>1057</v>
      </c>
      <c r="K473" s="96"/>
      <c r="L473" s="96"/>
      <c r="M473" s="96"/>
      <c r="N473" s="102"/>
    </row>
    <row r="474" spans="1:14" ht="18" customHeight="1">
      <c r="A474" s="217"/>
      <c r="B474" s="150"/>
      <c r="C474" s="156" t="s">
        <v>104</v>
      </c>
      <c r="D474" s="157" t="s">
        <v>103</v>
      </c>
      <c r="E474" s="158" t="s">
        <v>100</v>
      </c>
      <c r="F474" s="159">
        <v>24</v>
      </c>
      <c r="G474" s="160">
        <v>34.68</v>
      </c>
      <c r="H474" s="95" t="s">
        <v>1054</v>
      </c>
      <c r="I474" s="96" t="s">
        <v>1064</v>
      </c>
      <c r="J474" s="96" t="s">
        <v>1066</v>
      </c>
      <c r="K474" s="96" t="s">
        <v>1059</v>
      </c>
      <c r="L474" s="96" t="s">
        <v>1056</v>
      </c>
      <c r="M474" s="96" t="s">
        <v>1057</v>
      </c>
      <c r="N474" s="102"/>
    </row>
    <row r="475" spans="1:14" ht="18" customHeight="1">
      <c r="A475" s="217"/>
      <c r="B475" s="150"/>
      <c r="C475" s="156" t="s">
        <v>102</v>
      </c>
      <c r="D475" s="157" t="s">
        <v>101</v>
      </c>
      <c r="E475" s="158" t="s">
        <v>100</v>
      </c>
      <c r="F475" s="159">
        <v>24</v>
      </c>
      <c r="G475" s="160">
        <v>36.18</v>
      </c>
      <c r="H475" s="95" t="s">
        <v>1054</v>
      </c>
      <c r="I475" s="96" t="s">
        <v>1064</v>
      </c>
      <c r="J475" s="96" t="s">
        <v>1066</v>
      </c>
      <c r="K475" s="96" t="s">
        <v>1059</v>
      </c>
      <c r="L475" s="96" t="s">
        <v>1056</v>
      </c>
      <c r="M475" s="96" t="s">
        <v>1057</v>
      </c>
      <c r="N475" s="102"/>
    </row>
    <row r="476" spans="1:14" ht="18" customHeight="1">
      <c r="A476" s="217"/>
      <c r="B476" s="150"/>
      <c r="C476" s="156" t="s">
        <v>99</v>
      </c>
      <c r="D476" s="157" t="s">
        <v>98</v>
      </c>
      <c r="E476" s="158" t="s">
        <v>93</v>
      </c>
      <c r="F476" s="159">
        <v>24</v>
      </c>
      <c r="G476" s="160">
        <v>37.44</v>
      </c>
      <c r="H476" s="95" t="s">
        <v>1054</v>
      </c>
      <c r="I476" s="96" t="s">
        <v>1056</v>
      </c>
      <c r="J476" s="96" t="s">
        <v>1057</v>
      </c>
      <c r="K476" s="96"/>
      <c r="L476" s="96"/>
      <c r="M476" s="96"/>
      <c r="N476" s="102"/>
    </row>
    <row r="477" spans="1:14" ht="18" customHeight="1">
      <c r="A477" s="217"/>
      <c r="B477" s="150"/>
      <c r="C477" s="156" t="s">
        <v>97</v>
      </c>
      <c r="D477" s="157" t="s">
        <v>96</v>
      </c>
      <c r="E477" s="158" t="s">
        <v>93</v>
      </c>
      <c r="F477" s="159">
        <v>24</v>
      </c>
      <c r="G477" s="160">
        <v>38.94</v>
      </c>
      <c r="H477" s="95" t="s">
        <v>1054</v>
      </c>
      <c r="I477" s="96" t="s">
        <v>1064</v>
      </c>
      <c r="J477" s="96" t="s">
        <v>1066</v>
      </c>
      <c r="K477" s="96" t="s">
        <v>1059</v>
      </c>
      <c r="L477" s="96" t="s">
        <v>1056</v>
      </c>
      <c r="M477" s="96" t="s">
        <v>1057</v>
      </c>
      <c r="N477" s="102"/>
    </row>
    <row r="478" spans="1:14" ht="18" customHeight="1">
      <c r="A478" s="217"/>
      <c r="B478" s="150"/>
      <c r="C478" s="156" t="s">
        <v>95</v>
      </c>
      <c r="D478" s="157" t="s">
        <v>94</v>
      </c>
      <c r="E478" s="158" t="s">
        <v>93</v>
      </c>
      <c r="F478" s="159">
        <v>24</v>
      </c>
      <c r="G478" s="160">
        <v>40.44</v>
      </c>
      <c r="H478" s="95" t="s">
        <v>1054</v>
      </c>
      <c r="I478" s="96" t="s">
        <v>1064</v>
      </c>
      <c r="J478" s="96" t="s">
        <v>1066</v>
      </c>
      <c r="K478" s="96" t="s">
        <v>1059</v>
      </c>
      <c r="L478" s="96" t="s">
        <v>1056</v>
      </c>
      <c r="M478" s="96" t="s">
        <v>1057</v>
      </c>
      <c r="N478" s="102"/>
    </row>
    <row r="479" spans="1:14" ht="18" customHeight="1">
      <c r="A479" s="217"/>
      <c r="B479" s="150"/>
      <c r="C479" s="156" t="s">
        <v>92</v>
      </c>
      <c r="D479" s="157" t="s">
        <v>91</v>
      </c>
      <c r="E479" s="158" t="s">
        <v>86</v>
      </c>
      <c r="F479" s="159">
        <v>24</v>
      </c>
      <c r="G479" s="160">
        <v>33.9</v>
      </c>
      <c r="H479" s="95" t="s">
        <v>1054</v>
      </c>
      <c r="I479" s="96" t="s">
        <v>1056</v>
      </c>
      <c r="J479" s="96" t="s">
        <v>1057</v>
      </c>
      <c r="K479" s="96"/>
      <c r="L479" s="96"/>
      <c r="M479" s="96"/>
      <c r="N479" s="102"/>
    </row>
    <row r="480" spans="1:14" ht="18" customHeight="1">
      <c r="A480" s="217"/>
      <c r="B480" s="150"/>
      <c r="C480" s="156" t="s">
        <v>90</v>
      </c>
      <c r="D480" s="157" t="s">
        <v>89</v>
      </c>
      <c r="E480" s="158" t="s">
        <v>86</v>
      </c>
      <c r="F480" s="159">
        <v>24</v>
      </c>
      <c r="G480" s="160">
        <v>35.4</v>
      </c>
      <c r="H480" s="95" t="s">
        <v>1054</v>
      </c>
      <c r="I480" s="96" t="s">
        <v>1064</v>
      </c>
      <c r="J480" s="96" t="s">
        <v>1066</v>
      </c>
      <c r="K480" s="96" t="s">
        <v>1059</v>
      </c>
      <c r="L480" s="96" t="s">
        <v>1056</v>
      </c>
      <c r="M480" s="96" t="s">
        <v>1057</v>
      </c>
      <c r="N480" s="102"/>
    </row>
    <row r="481" spans="1:14" ht="18" customHeight="1">
      <c r="A481" s="217"/>
      <c r="B481" s="150"/>
      <c r="C481" s="156" t="s">
        <v>88</v>
      </c>
      <c r="D481" s="157" t="s">
        <v>87</v>
      </c>
      <c r="E481" s="158" t="s">
        <v>86</v>
      </c>
      <c r="F481" s="159">
        <v>24</v>
      </c>
      <c r="G481" s="160">
        <v>36.9</v>
      </c>
      <c r="H481" s="95" t="s">
        <v>1054</v>
      </c>
      <c r="I481" s="96" t="s">
        <v>1064</v>
      </c>
      <c r="J481" s="96" t="s">
        <v>1066</v>
      </c>
      <c r="K481" s="96" t="s">
        <v>1059</v>
      </c>
      <c r="L481" s="96" t="s">
        <v>1056</v>
      </c>
      <c r="M481" s="96" t="s">
        <v>1057</v>
      </c>
      <c r="N481" s="102"/>
    </row>
    <row r="482" spans="1:14" ht="18" customHeight="1">
      <c r="A482" s="217"/>
      <c r="B482" s="150"/>
      <c r="C482" s="156" t="s">
        <v>85</v>
      </c>
      <c r="D482" s="157" t="s">
        <v>84</v>
      </c>
      <c r="E482" s="158" t="s">
        <v>79</v>
      </c>
      <c r="F482" s="159">
        <v>24</v>
      </c>
      <c r="G482" s="160">
        <v>33.9</v>
      </c>
      <c r="H482" s="95" t="s">
        <v>1054</v>
      </c>
      <c r="I482" s="96" t="s">
        <v>1056</v>
      </c>
      <c r="J482" s="96" t="s">
        <v>1057</v>
      </c>
      <c r="K482" s="96"/>
      <c r="L482" s="96"/>
      <c r="M482" s="96"/>
      <c r="N482" s="102"/>
    </row>
    <row r="483" spans="1:14" ht="18" customHeight="1">
      <c r="A483" s="217"/>
      <c r="B483" s="150"/>
      <c r="C483" s="156" t="s">
        <v>83</v>
      </c>
      <c r="D483" s="157" t="s">
        <v>82</v>
      </c>
      <c r="E483" s="158" t="s">
        <v>79</v>
      </c>
      <c r="F483" s="159">
        <v>24</v>
      </c>
      <c r="G483" s="160">
        <v>35.4</v>
      </c>
      <c r="H483" s="95" t="s">
        <v>1054</v>
      </c>
      <c r="I483" s="96" t="s">
        <v>1064</v>
      </c>
      <c r="J483" s="96" t="s">
        <v>1066</v>
      </c>
      <c r="K483" s="96" t="s">
        <v>1059</v>
      </c>
      <c r="L483" s="96" t="s">
        <v>1056</v>
      </c>
      <c r="M483" s="96" t="s">
        <v>1057</v>
      </c>
      <c r="N483" s="102"/>
    </row>
    <row r="484" spans="1:14" ht="18" customHeight="1">
      <c r="A484" s="217"/>
      <c r="B484" s="150"/>
      <c r="C484" s="156" t="s">
        <v>81</v>
      </c>
      <c r="D484" s="157" t="s">
        <v>80</v>
      </c>
      <c r="E484" s="158" t="s">
        <v>79</v>
      </c>
      <c r="F484" s="159">
        <v>24</v>
      </c>
      <c r="G484" s="160">
        <v>36.9</v>
      </c>
      <c r="H484" s="95" t="s">
        <v>1054</v>
      </c>
      <c r="I484" s="96" t="s">
        <v>1064</v>
      </c>
      <c r="J484" s="96" t="s">
        <v>1066</v>
      </c>
      <c r="K484" s="96" t="s">
        <v>1059</v>
      </c>
      <c r="L484" s="96" t="s">
        <v>1056</v>
      </c>
      <c r="M484" s="96" t="s">
        <v>1057</v>
      </c>
      <c r="N484" s="102"/>
    </row>
    <row r="485" spans="1:14" ht="18" customHeight="1">
      <c r="A485" s="217"/>
      <c r="B485" s="150"/>
      <c r="C485" s="156" t="s">
        <v>78</v>
      </c>
      <c r="D485" s="157" t="s">
        <v>77</v>
      </c>
      <c r="E485" s="158" t="s">
        <v>58</v>
      </c>
      <c r="F485" s="159">
        <v>24</v>
      </c>
      <c r="G485" s="160">
        <v>33.9</v>
      </c>
      <c r="H485" s="95" t="s">
        <v>1054</v>
      </c>
      <c r="I485" s="96" t="s">
        <v>1056</v>
      </c>
      <c r="J485" s="96" t="s">
        <v>1057</v>
      </c>
      <c r="K485" s="96"/>
      <c r="L485" s="96"/>
      <c r="M485" s="96"/>
      <c r="N485" s="102"/>
    </row>
    <row r="486" spans="1:14" ht="18" customHeight="1">
      <c r="A486" s="217"/>
      <c r="B486" s="150"/>
      <c r="C486" s="156" t="s">
        <v>76</v>
      </c>
      <c r="D486" s="157" t="s">
        <v>75</v>
      </c>
      <c r="E486" s="158" t="s">
        <v>58</v>
      </c>
      <c r="F486" s="159">
        <v>24</v>
      </c>
      <c r="G486" s="160">
        <v>35.4</v>
      </c>
      <c r="H486" s="95" t="s">
        <v>1054</v>
      </c>
      <c r="I486" s="96" t="s">
        <v>1064</v>
      </c>
      <c r="J486" s="96" t="s">
        <v>1066</v>
      </c>
      <c r="K486" s="96" t="s">
        <v>1059</v>
      </c>
      <c r="L486" s="96" t="s">
        <v>1056</v>
      </c>
      <c r="M486" s="96" t="s">
        <v>1057</v>
      </c>
      <c r="N486" s="102"/>
    </row>
    <row r="487" spans="1:14" ht="18" customHeight="1">
      <c r="A487" s="217"/>
      <c r="B487" s="150"/>
      <c r="C487" s="156" t="s">
        <v>74</v>
      </c>
      <c r="D487" s="157" t="s">
        <v>73</v>
      </c>
      <c r="E487" s="158" t="s">
        <v>58</v>
      </c>
      <c r="F487" s="159">
        <v>24</v>
      </c>
      <c r="G487" s="160">
        <v>36.9</v>
      </c>
      <c r="H487" s="95" t="s">
        <v>1054</v>
      </c>
      <c r="I487" s="96" t="s">
        <v>1064</v>
      </c>
      <c r="J487" s="96" t="s">
        <v>1066</v>
      </c>
      <c r="K487" s="96" t="s">
        <v>1059</v>
      </c>
      <c r="L487" s="96" t="s">
        <v>1056</v>
      </c>
      <c r="M487" s="96" t="s">
        <v>1057</v>
      </c>
      <c r="N487" s="102"/>
    </row>
    <row r="488" spans="1:14" ht="18" customHeight="1">
      <c r="A488" s="217"/>
      <c r="B488" s="150"/>
      <c r="C488" s="156" t="s">
        <v>72</v>
      </c>
      <c r="D488" s="157" t="s">
        <v>71</v>
      </c>
      <c r="E488" s="158" t="s">
        <v>66</v>
      </c>
      <c r="F488" s="159">
        <v>24</v>
      </c>
      <c r="G488" s="160">
        <v>33.9</v>
      </c>
      <c r="H488" s="95" t="s">
        <v>1054</v>
      </c>
      <c r="I488" s="96" t="s">
        <v>1056</v>
      </c>
      <c r="J488" s="96" t="s">
        <v>1057</v>
      </c>
      <c r="K488" s="96"/>
      <c r="L488" s="96"/>
      <c r="M488" s="96"/>
      <c r="N488" s="102"/>
    </row>
    <row r="489" spans="1:14" ht="18" customHeight="1">
      <c r="A489" s="217"/>
      <c r="B489" s="150"/>
      <c r="C489" s="156" t="s">
        <v>70</v>
      </c>
      <c r="D489" s="157" t="s">
        <v>69</v>
      </c>
      <c r="E489" s="158" t="s">
        <v>66</v>
      </c>
      <c r="F489" s="159">
        <v>24</v>
      </c>
      <c r="G489" s="160">
        <v>35.4</v>
      </c>
      <c r="H489" s="95" t="s">
        <v>1054</v>
      </c>
      <c r="I489" s="96" t="s">
        <v>1064</v>
      </c>
      <c r="J489" s="96" t="s">
        <v>1066</v>
      </c>
      <c r="K489" s="96" t="s">
        <v>1059</v>
      </c>
      <c r="L489" s="96" t="s">
        <v>1056</v>
      </c>
      <c r="M489" s="96" t="s">
        <v>1057</v>
      </c>
      <c r="N489" s="102"/>
    </row>
    <row r="490" spans="1:14" ht="18" customHeight="1">
      <c r="A490" s="217"/>
      <c r="B490" s="150"/>
      <c r="C490" s="156" t="s">
        <v>68</v>
      </c>
      <c r="D490" s="157" t="s">
        <v>67</v>
      </c>
      <c r="E490" s="158" t="s">
        <v>66</v>
      </c>
      <c r="F490" s="159">
        <v>24</v>
      </c>
      <c r="G490" s="160">
        <v>36.9</v>
      </c>
      <c r="H490" s="95" t="s">
        <v>1054</v>
      </c>
      <c r="I490" s="96" t="s">
        <v>1064</v>
      </c>
      <c r="J490" s="96" t="s">
        <v>1066</v>
      </c>
      <c r="K490" s="96" t="s">
        <v>1059</v>
      </c>
      <c r="L490" s="96" t="s">
        <v>1056</v>
      </c>
      <c r="M490" s="96" t="s">
        <v>1057</v>
      </c>
      <c r="N490" s="102"/>
    </row>
    <row r="491" spans="1:14" ht="18" customHeight="1">
      <c r="A491" s="217"/>
      <c r="B491" s="150"/>
      <c r="C491" s="156" t="s">
        <v>65</v>
      </c>
      <c r="D491" s="157" t="s">
        <v>64</v>
      </c>
      <c r="E491" s="158" t="s">
        <v>63</v>
      </c>
      <c r="F491" s="159">
        <v>24</v>
      </c>
      <c r="G491" s="160">
        <v>37.409999999999997</v>
      </c>
      <c r="H491" s="95" t="s">
        <v>1054</v>
      </c>
      <c r="I491" s="96" t="s">
        <v>1056</v>
      </c>
      <c r="J491" s="96" t="s">
        <v>1057</v>
      </c>
      <c r="K491" s="96"/>
      <c r="L491" s="96"/>
      <c r="M491" s="96"/>
      <c r="N491" s="102"/>
    </row>
    <row r="492" spans="1:14" ht="18" customHeight="1">
      <c r="A492" s="217"/>
      <c r="B492" s="150"/>
      <c r="C492" s="156" t="s">
        <v>62</v>
      </c>
      <c r="D492" s="157" t="s">
        <v>61</v>
      </c>
      <c r="E492" s="158" t="s">
        <v>58</v>
      </c>
      <c r="F492" s="159">
        <v>24</v>
      </c>
      <c r="G492" s="160">
        <v>38.909999999999997</v>
      </c>
      <c r="H492" s="95" t="s">
        <v>1054</v>
      </c>
      <c r="I492" s="96" t="s">
        <v>1064</v>
      </c>
      <c r="J492" s="96" t="s">
        <v>1066</v>
      </c>
      <c r="K492" s="96" t="s">
        <v>1059</v>
      </c>
      <c r="L492" s="96" t="s">
        <v>1056</v>
      </c>
      <c r="M492" s="96" t="s">
        <v>1057</v>
      </c>
      <c r="N492" s="102"/>
    </row>
    <row r="493" spans="1:14" ht="18" customHeight="1">
      <c r="A493" s="217"/>
      <c r="B493" s="150"/>
      <c r="C493" s="156" t="s">
        <v>60</v>
      </c>
      <c r="D493" s="157" t="s">
        <v>59</v>
      </c>
      <c r="E493" s="158" t="s">
        <v>58</v>
      </c>
      <c r="F493" s="159">
        <v>24</v>
      </c>
      <c r="G493" s="160">
        <v>40.409999999999997</v>
      </c>
      <c r="H493" s="95" t="s">
        <v>1054</v>
      </c>
      <c r="I493" s="96" t="s">
        <v>1064</v>
      </c>
      <c r="J493" s="96" t="s">
        <v>1066</v>
      </c>
      <c r="K493" s="96" t="s">
        <v>1059</v>
      </c>
      <c r="L493" s="96" t="s">
        <v>1056</v>
      </c>
      <c r="M493" s="96" t="s">
        <v>1057</v>
      </c>
      <c r="N493" s="102"/>
    </row>
    <row r="494" spans="1:14" ht="18" customHeight="1">
      <c r="A494" s="217"/>
      <c r="B494" s="150"/>
      <c r="C494" s="156" t="s">
        <v>57</v>
      </c>
      <c r="D494" s="157" t="s">
        <v>56</v>
      </c>
      <c r="E494" s="158" t="s">
        <v>51</v>
      </c>
      <c r="F494" s="159">
        <v>12</v>
      </c>
      <c r="G494" s="160">
        <v>68.930000000000007</v>
      </c>
      <c r="H494" s="95" t="s">
        <v>1054</v>
      </c>
      <c r="I494" s="96" t="s">
        <v>1056</v>
      </c>
      <c r="J494" s="96" t="s">
        <v>1057</v>
      </c>
      <c r="K494" s="96"/>
      <c r="L494" s="96"/>
      <c r="M494" s="96"/>
      <c r="N494" s="102"/>
    </row>
    <row r="495" spans="1:14" ht="18" customHeight="1">
      <c r="A495" s="217"/>
      <c r="B495" s="150"/>
      <c r="C495" s="156" t="s">
        <v>55</v>
      </c>
      <c r="D495" s="157" t="s">
        <v>54</v>
      </c>
      <c r="E495" s="158" t="s">
        <v>51</v>
      </c>
      <c r="F495" s="159">
        <v>12</v>
      </c>
      <c r="G495" s="160">
        <v>70.430000000000007</v>
      </c>
      <c r="H495" s="95" t="s">
        <v>1054</v>
      </c>
      <c r="I495" s="96" t="s">
        <v>1064</v>
      </c>
      <c r="J495" s="96" t="s">
        <v>1066</v>
      </c>
      <c r="K495" s="96" t="s">
        <v>1059</v>
      </c>
      <c r="L495" s="96" t="s">
        <v>1056</v>
      </c>
      <c r="M495" s="96" t="s">
        <v>1057</v>
      </c>
      <c r="N495" s="102"/>
    </row>
    <row r="496" spans="1:14" ht="18" customHeight="1">
      <c r="A496" s="217"/>
      <c r="B496" s="150"/>
      <c r="C496" s="156" t="s">
        <v>53</v>
      </c>
      <c r="D496" s="157" t="s">
        <v>52</v>
      </c>
      <c r="E496" s="158" t="s">
        <v>51</v>
      </c>
      <c r="F496" s="159">
        <v>12</v>
      </c>
      <c r="G496" s="160">
        <v>71.930000000000007</v>
      </c>
      <c r="H496" s="95" t="s">
        <v>1054</v>
      </c>
      <c r="I496" s="96" t="s">
        <v>1064</v>
      </c>
      <c r="J496" s="96" t="s">
        <v>1066</v>
      </c>
      <c r="K496" s="96" t="s">
        <v>1059</v>
      </c>
      <c r="L496" s="96" t="s">
        <v>1056</v>
      </c>
      <c r="M496" s="96" t="s">
        <v>1057</v>
      </c>
      <c r="N496" s="102"/>
    </row>
    <row r="497" spans="1:14" ht="18" customHeight="1">
      <c r="A497" s="218"/>
      <c r="B497" s="150"/>
      <c r="C497" s="156" t="s">
        <v>50</v>
      </c>
      <c r="D497" s="157" t="s">
        <v>49</v>
      </c>
      <c r="E497" s="158" t="s">
        <v>44</v>
      </c>
      <c r="F497" s="159">
        <v>36</v>
      </c>
      <c r="G497" s="160">
        <v>44.51</v>
      </c>
      <c r="H497" s="95" t="s">
        <v>1054</v>
      </c>
      <c r="I497" s="96" t="s">
        <v>1056</v>
      </c>
      <c r="J497" s="96" t="s">
        <v>1057</v>
      </c>
      <c r="K497" s="96"/>
      <c r="L497" s="96"/>
      <c r="M497" s="96"/>
      <c r="N497" s="102"/>
    </row>
    <row r="498" spans="1:14" ht="18" customHeight="1">
      <c r="A498" s="162"/>
      <c r="B498" s="150"/>
      <c r="C498" s="156" t="s">
        <v>48</v>
      </c>
      <c r="D498" s="157" t="s">
        <v>47</v>
      </c>
      <c r="E498" s="158" t="s">
        <v>44</v>
      </c>
      <c r="F498" s="159">
        <v>36</v>
      </c>
      <c r="G498" s="160">
        <v>46.01</v>
      </c>
      <c r="H498" s="95" t="s">
        <v>1054</v>
      </c>
      <c r="I498" s="96" t="s">
        <v>1064</v>
      </c>
      <c r="J498" s="96" t="s">
        <v>1066</v>
      </c>
      <c r="K498" s="96" t="s">
        <v>1059</v>
      </c>
      <c r="L498" s="96" t="s">
        <v>1056</v>
      </c>
      <c r="M498" s="96" t="s">
        <v>1057</v>
      </c>
      <c r="N498" s="102"/>
    </row>
    <row r="499" spans="1:14" ht="18" customHeight="1">
      <c r="A499" s="162"/>
      <c r="B499" s="150"/>
      <c r="C499" s="156" t="s">
        <v>46</v>
      </c>
      <c r="D499" s="157" t="s">
        <v>45</v>
      </c>
      <c r="E499" s="158" t="s">
        <v>44</v>
      </c>
      <c r="F499" s="159">
        <v>36</v>
      </c>
      <c r="G499" s="160">
        <v>47.51</v>
      </c>
      <c r="H499" s="95" t="s">
        <v>1054</v>
      </c>
      <c r="I499" s="96" t="s">
        <v>1064</v>
      </c>
      <c r="J499" s="96" t="s">
        <v>1066</v>
      </c>
      <c r="K499" s="96" t="s">
        <v>1059</v>
      </c>
      <c r="L499" s="96" t="s">
        <v>1056</v>
      </c>
      <c r="M499" s="96" t="s">
        <v>1057</v>
      </c>
      <c r="N499" s="102"/>
    </row>
    <row r="500" spans="1:14" ht="18" customHeight="1">
      <c r="A500" s="216" t="s">
        <v>43</v>
      </c>
      <c r="B500" s="150"/>
      <c r="C500" s="156" t="s">
        <v>42</v>
      </c>
      <c r="D500" s="157" t="s">
        <v>41</v>
      </c>
      <c r="E500" s="158" t="s">
        <v>36</v>
      </c>
      <c r="F500" s="159">
        <v>48</v>
      </c>
      <c r="G500" s="160">
        <v>14.63</v>
      </c>
      <c r="H500" s="95" t="s">
        <v>1054</v>
      </c>
      <c r="I500" s="96" t="s">
        <v>1056</v>
      </c>
      <c r="J500" s="96" t="s">
        <v>1057</v>
      </c>
      <c r="K500" s="96"/>
      <c r="L500" s="96"/>
      <c r="M500" s="96"/>
      <c r="N500" s="102"/>
    </row>
    <row r="501" spans="1:14" ht="18" customHeight="1">
      <c r="A501" s="217"/>
      <c r="B501" s="150"/>
      <c r="C501" s="156" t="s">
        <v>40</v>
      </c>
      <c r="D501" s="157" t="s">
        <v>39</v>
      </c>
      <c r="E501" s="158" t="s">
        <v>36</v>
      </c>
      <c r="F501" s="159">
        <v>48</v>
      </c>
      <c r="G501" s="160">
        <v>16.13</v>
      </c>
      <c r="H501" s="95" t="s">
        <v>1054</v>
      </c>
      <c r="I501" s="96" t="s">
        <v>1064</v>
      </c>
      <c r="J501" s="96" t="s">
        <v>1066</v>
      </c>
      <c r="K501" s="96" t="s">
        <v>1059</v>
      </c>
      <c r="L501" s="96" t="s">
        <v>1056</v>
      </c>
      <c r="M501" s="96" t="s">
        <v>1057</v>
      </c>
      <c r="N501" s="102"/>
    </row>
    <row r="502" spans="1:14" ht="18" customHeight="1">
      <c r="A502" s="217"/>
      <c r="B502" s="150"/>
      <c r="C502" s="156" t="s">
        <v>38</v>
      </c>
      <c r="D502" s="157" t="s">
        <v>37</v>
      </c>
      <c r="E502" s="158" t="s">
        <v>36</v>
      </c>
      <c r="F502" s="159">
        <v>48</v>
      </c>
      <c r="G502" s="160">
        <v>17.63</v>
      </c>
      <c r="H502" s="95" t="s">
        <v>1054</v>
      </c>
      <c r="I502" s="96" t="s">
        <v>1064</v>
      </c>
      <c r="J502" s="96" t="s">
        <v>1066</v>
      </c>
      <c r="K502" s="96" t="s">
        <v>1059</v>
      </c>
      <c r="L502" s="96" t="s">
        <v>1056</v>
      </c>
      <c r="M502" s="96" t="s">
        <v>1057</v>
      </c>
      <c r="N502" s="102"/>
    </row>
    <row r="503" spans="1:14" ht="18" customHeight="1">
      <c r="A503" s="217"/>
      <c r="B503" s="150"/>
      <c r="C503" s="156" t="s">
        <v>35</v>
      </c>
      <c r="D503" s="157" t="s">
        <v>34</v>
      </c>
      <c r="E503" s="158" t="s">
        <v>29</v>
      </c>
      <c r="F503" s="159">
        <v>36</v>
      </c>
      <c r="G503" s="160">
        <v>19.43</v>
      </c>
      <c r="H503" s="95" t="s">
        <v>1054</v>
      </c>
      <c r="I503" s="96" t="s">
        <v>1056</v>
      </c>
      <c r="J503" s="96" t="s">
        <v>1057</v>
      </c>
      <c r="K503" s="96"/>
      <c r="L503" s="96"/>
      <c r="M503" s="96"/>
      <c r="N503" s="102"/>
    </row>
    <row r="504" spans="1:14" ht="18" customHeight="1">
      <c r="A504" s="217"/>
      <c r="B504" s="150"/>
      <c r="C504" s="156" t="s">
        <v>33</v>
      </c>
      <c r="D504" s="157" t="s">
        <v>32</v>
      </c>
      <c r="E504" s="158" t="s">
        <v>29</v>
      </c>
      <c r="F504" s="159">
        <v>36</v>
      </c>
      <c r="G504" s="160">
        <v>20.93</v>
      </c>
      <c r="H504" s="95" t="s">
        <v>1054</v>
      </c>
      <c r="I504" s="96" t="s">
        <v>1064</v>
      </c>
      <c r="J504" s="96" t="s">
        <v>1066</v>
      </c>
      <c r="K504" s="96" t="s">
        <v>1059</v>
      </c>
      <c r="L504" s="96" t="s">
        <v>1056</v>
      </c>
      <c r="M504" s="96" t="s">
        <v>1057</v>
      </c>
      <c r="N504" s="102"/>
    </row>
    <row r="505" spans="1:14" ht="18" customHeight="1">
      <c r="A505" s="217"/>
      <c r="B505" s="150"/>
      <c r="C505" s="156" t="s">
        <v>31</v>
      </c>
      <c r="D505" s="157" t="s">
        <v>30</v>
      </c>
      <c r="E505" s="158" t="s">
        <v>29</v>
      </c>
      <c r="F505" s="159">
        <v>36</v>
      </c>
      <c r="G505" s="160">
        <v>22.43</v>
      </c>
      <c r="H505" s="95" t="s">
        <v>1054</v>
      </c>
      <c r="I505" s="96" t="s">
        <v>1064</v>
      </c>
      <c r="J505" s="96" t="s">
        <v>1066</v>
      </c>
      <c r="K505" s="96" t="s">
        <v>1059</v>
      </c>
      <c r="L505" s="96" t="s">
        <v>1056</v>
      </c>
      <c r="M505" s="96" t="s">
        <v>1057</v>
      </c>
      <c r="N505" s="102"/>
    </row>
    <row r="506" spans="1:14" ht="18" customHeight="1">
      <c r="A506" s="217"/>
      <c r="B506" s="150"/>
      <c r="C506" s="156" t="s">
        <v>28</v>
      </c>
      <c r="D506" s="157" t="s">
        <v>27</v>
      </c>
      <c r="E506" s="158" t="s">
        <v>22</v>
      </c>
      <c r="F506" s="159">
        <v>72</v>
      </c>
      <c r="G506" s="160">
        <v>11.33</v>
      </c>
      <c r="H506" s="95" t="s">
        <v>1054</v>
      </c>
      <c r="I506" s="96" t="s">
        <v>1056</v>
      </c>
      <c r="J506" s="96" t="s">
        <v>1057</v>
      </c>
      <c r="K506" s="96"/>
      <c r="L506" s="96"/>
      <c r="M506" s="96"/>
      <c r="N506" s="102"/>
    </row>
    <row r="507" spans="1:14" ht="18" customHeight="1">
      <c r="A507" s="161"/>
      <c r="B507" s="150"/>
      <c r="C507" s="156" t="s">
        <v>26</v>
      </c>
      <c r="D507" s="157" t="s">
        <v>25</v>
      </c>
      <c r="E507" s="158" t="s">
        <v>22</v>
      </c>
      <c r="F507" s="159">
        <v>72</v>
      </c>
      <c r="G507" s="160">
        <v>12.83</v>
      </c>
      <c r="H507" s="95" t="s">
        <v>1054</v>
      </c>
      <c r="I507" s="96" t="s">
        <v>1064</v>
      </c>
      <c r="J507" s="96" t="s">
        <v>1066</v>
      </c>
      <c r="K507" s="96" t="s">
        <v>1059</v>
      </c>
      <c r="L507" s="96" t="s">
        <v>1056</v>
      </c>
      <c r="M507" s="96" t="s">
        <v>1057</v>
      </c>
      <c r="N507" s="102"/>
    </row>
    <row r="508" spans="1:14" ht="18" customHeight="1">
      <c r="A508" s="161"/>
      <c r="B508" s="150"/>
      <c r="C508" s="156" t="s">
        <v>24</v>
      </c>
      <c r="D508" s="157" t="s">
        <v>23</v>
      </c>
      <c r="E508" s="158" t="s">
        <v>22</v>
      </c>
      <c r="F508" s="159">
        <v>72</v>
      </c>
      <c r="G508" s="160">
        <v>14.33</v>
      </c>
      <c r="H508" s="95" t="s">
        <v>1054</v>
      </c>
      <c r="I508" s="96" t="s">
        <v>1064</v>
      </c>
      <c r="J508" s="96" t="s">
        <v>1066</v>
      </c>
      <c r="K508" s="96" t="s">
        <v>1059</v>
      </c>
      <c r="L508" s="96" t="s">
        <v>1056</v>
      </c>
      <c r="M508" s="96" t="s">
        <v>1057</v>
      </c>
      <c r="N508" s="102"/>
    </row>
    <row r="509" spans="1:14" ht="18" customHeight="1">
      <c r="A509" s="216" t="s">
        <v>21</v>
      </c>
      <c r="B509" s="150"/>
      <c r="C509" s="156" t="s">
        <v>20</v>
      </c>
      <c r="D509" s="157" t="s">
        <v>19</v>
      </c>
      <c r="E509" s="158" t="s">
        <v>14</v>
      </c>
      <c r="F509" s="159">
        <v>20</v>
      </c>
      <c r="G509" s="160">
        <v>6.58</v>
      </c>
      <c r="H509" s="95" t="s">
        <v>1054</v>
      </c>
      <c r="I509" s="96" t="s">
        <v>1056</v>
      </c>
      <c r="J509" s="96" t="s">
        <v>1057</v>
      </c>
      <c r="K509" s="96"/>
      <c r="L509" s="96"/>
      <c r="M509" s="96"/>
      <c r="N509" s="102"/>
    </row>
    <row r="510" spans="1:14" ht="18" customHeight="1">
      <c r="A510" s="217"/>
      <c r="B510" s="150"/>
      <c r="C510" s="156" t="s">
        <v>18</v>
      </c>
      <c r="D510" s="157" t="s">
        <v>17</v>
      </c>
      <c r="E510" s="158" t="s">
        <v>14</v>
      </c>
      <c r="F510" s="159">
        <v>20</v>
      </c>
      <c r="G510" s="160">
        <v>8.08</v>
      </c>
      <c r="H510" s="95" t="s">
        <v>1054</v>
      </c>
      <c r="I510" s="96" t="s">
        <v>1064</v>
      </c>
      <c r="J510" s="96" t="s">
        <v>1066</v>
      </c>
      <c r="K510" s="96" t="s">
        <v>1059</v>
      </c>
      <c r="L510" s="96" t="s">
        <v>1056</v>
      </c>
      <c r="M510" s="96" t="s">
        <v>1057</v>
      </c>
      <c r="N510" s="102"/>
    </row>
    <row r="511" spans="1:14" ht="18" customHeight="1">
      <c r="A511" s="217"/>
      <c r="B511" s="150"/>
      <c r="C511" s="156" t="s">
        <v>16</v>
      </c>
      <c r="D511" s="157" t="s">
        <v>15</v>
      </c>
      <c r="E511" s="158" t="s">
        <v>14</v>
      </c>
      <c r="F511" s="159">
        <v>20</v>
      </c>
      <c r="G511" s="160">
        <v>9.58</v>
      </c>
      <c r="H511" s="95" t="s">
        <v>1054</v>
      </c>
      <c r="I511" s="96" t="s">
        <v>1064</v>
      </c>
      <c r="J511" s="96" t="s">
        <v>1066</v>
      </c>
      <c r="K511" s="96" t="s">
        <v>1059</v>
      </c>
      <c r="L511" s="96" t="s">
        <v>1056</v>
      </c>
      <c r="M511" s="96" t="s">
        <v>1057</v>
      </c>
      <c r="N511" s="102"/>
    </row>
    <row r="512" spans="1:14" ht="18" customHeight="1">
      <c r="A512" s="217"/>
      <c r="B512" s="150"/>
      <c r="C512" s="156" t="s">
        <v>13</v>
      </c>
      <c r="D512" s="157" t="s">
        <v>12</v>
      </c>
      <c r="E512" s="158" t="s">
        <v>7</v>
      </c>
      <c r="F512" s="159">
        <v>20</v>
      </c>
      <c r="G512" s="160">
        <v>6.76</v>
      </c>
      <c r="H512" s="95" t="s">
        <v>1054</v>
      </c>
      <c r="I512" s="96" t="s">
        <v>1056</v>
      </c>
      <c r="J512" s="96" t="s">
        <v>1057</v>
      </c>
      <c r="K512" s="96"/>
      <c r="L512" s="96"/>
      <c r="M512" s="96"/>
      <c r="N512" s="102"/>
    </row>
    <row r="513" spans="1:14" ht="18" customHeight="1">
      <c r="A513" s="217"/>
      <c r="B513" s="150"/>
      <c r="C513" s="156" t="s">
        <v>11</v>
      </c>
      <c r="D513" s="157" t="s">
        <v>10</v>
      </c>
      <c r="E513" s="158" t="s">
        <v>7</v>
      </c>
      <c r="F513" s="159">
        <v>20</v>
      </c>
      <c r="G513" s="160">
        <v>8.26</v>
      </c>
      <c r="H513" s="95" t="s">
        <v>1054</v>
      </c>
      <c r="I513" s="96" t="s">
        <v>1064</v>
      </c>
      <c r="J513" s="96" t="s">
        <v>1066</v>
      </c>
      <c r="K513" s="96" t="s">
        <v>1059</v>
      </c>
      <c r="L513" s="96" t="s">
        <v>1056</v>
      </c>
      <c r="M513" s="96" t="s">
        <v>1057</v>
      </c>
      <c r="N513" s="102"/>
    </row>
    <row r="514" spans="1:14" ht="18" customHeight="1">
      <c r="A514" s="217"/>
      <c r="B514" s="150"/>
      <c r="C514" s="156" t="s">
        <v>9</v>
      </c>
      <c r="D514" s="157" t="s">
        <v>8</v>
      </c>
      <c r="E514" s="158" t="s">
        <v>7</v>
      </c>
      <c r="F514" s="159">
        <v>20</v>
      </c>
      <c r="G514" s="160">
        <v>9.76</v>
      </c>
      <c r="H514" s="95" t="s">
        <v>1054</v>
      </c>
      <c r="I514" s="96" t="s">
        <v>1064</v>
      </c>
      <c r="J514" s="96" t="s">
        <v>1066</v>
      </c>
      <c r="K514" s="96" t="s">
        <v>1059</v>
      </c>
      <c r="L514" s="96" t="s">
        <v>1056</v>
      </c>
      <c r="M514" s="96" t="s">
        <v>1057</v>
      </c>
      <c r="N514" s="102"/>
    </row>
    <row r="515" spans="1:14" ht="18" customHeight="1">
      <c r="A515" s="217"/>
      <c r="B515" s="150"/>
      <c r="C515" s="156" t="s">
        <v>6</v>
      </c>
      <c r="D515" s="157" t="s">
        <v>5</v>
      </c>
      <c r="E515" s="158" t="s">
        <v>0</v>
      </c>
      <c r="F515" s="159">
        <v>20</v>
      </c>
      <c r="G515" s="160">
        <v>8.2899999999999991</v>
      </c>
      <c r="H515" s="95" t="s">
        <v>1054</v>
      </c>
      <c r="I515" s="96" t="s">
        <v>1056</v>
      </c>
      <c r="J515" s="96" t="s">
        <v>1057</v>
      </c>
      <c r="K515" s="96"/>
      <c r="L515" s="96"/>
      <c r="M515" s="96"/>
      <c r="N515" s="102"/>
    </row>
    <row r="516" spans="1:14" ht="18" customHeight="1">
      <c r="A516" s="217"/>
      <c r="B516" s="150"/>
      <c r="C516" s="156" t="s">
        <v>4</v>
      </c>
      <c r="D516" s="157" t="s">
        <v>3</v>
      </c>
      <c r="E516" s="158" t="s">
        <v>0</v>
      </c>
      <c r="F516" s="159">
        <v>20</v>
      </c>
      <c r="G516" s="160">
        <v>9.7899999999999991</v>
      </c>
      <c r="H516" s="95" t="s">
        <v>1054</v>
      </c>
      <c r="I516" s="96" t="s">
        <v>1064</v>
      </c>
      <c r="J516" s="96" t="s">
        <v>1066</v>
      </c>
      <c r="K516" s="96" t="s">
        <v>1059</v>
      </c>
      <c r="L516" s="96" t="s">
        <v>1056</v>
      </c>
      <c r="M516" s="96" t="s">
        <v>1057</v>
      </c>
      <c r="N516" s="102"/>
    </row>
    <row r="517" spans="1:14" ht="18" customHeight="1" thickBot="1">
      <c r="A517" s="218"/>
      <c r="B517" s="150"/>
      <c r="C517" s="156" t="s">
        <v>2</v>
      </c>
      <c r="D517" s="157" t="s">
        <v>1</v>
      </c>
      <c r="E517" s="158" t="s">
        <v>0</v>
      </c>
      <c r="F517" s="159">
        <v>20</v>
      </c>
      <c r="G517" s="160">
        <v>11.29</v>
      </c>
      <c r="H517" s="99" t="s">
        <v>1054</v>
      </c>
      <c r="I517" s="100" t="s">
        <v>1064</v>
      </c>
      <c r="J517" s="100" t="s">
        <v>1066</v>
      </c>
      <c r="K517" s="100" t="s">
        <v>1059</v>
      </c>
      <c r="L517" s="100" t="s">
        <v>1056</v>
      </c>
      <c r="M517" s="100" t="s">
        <v>1057</v>
      </c>
      <c r="N517" s="103"/>
    </row>
    <row r="518" spans="1:14" ht="18" customHeight="1"/>
    <row r="519" spans="1:14" ht="18" customHeight="1"/>
    <row r="520" spans="1:14" ht="18" customHeight="1"/>
    <row r="521" spans="1:14" ht="18" customHeight="1"/>
    <row r="522" spans="1:14" ht="18" customHeight="1"/>
    <row r="523" spans="1:14" ht="18" customHeight="1"/>
    <row r="524" spans="1:14" ht="18" customHeight="1"/>
    <row r="525" spans="1:14" ht="18" customHeight="1"/>
    <row r="526" spans="1:14" ht="18" customHeight="1"/>
    <row r="527" spans="1:14" ht="18" customHeight="1"/>
    <row r="528" spans="1:14" ht="18" customHeight="1"/>
    <row r="529" spans="5:7" s="4" customFormat="1" ht="18" customHeight="1">
      <c r="E529" s="3"/>
      <c r="F529" s="1"/>
      <c r="G529" s="2"/>
    </row>
    <row r="530" spans="5:7" s="4" customFormat="1" ht="18" customHeight="1">
      <c r="E530" s="3"/>
      <c r="F530" s="1"/>
      <c r="G530" s="2"/>
    </row>
    <row r="531" spans="5:7" s="4" customFormat="1" ht="18" customHeight="1">
      <c r="E531" s="3"/>
      <c r="F531" s="1"/>
      <c r="G531" s="2"/>
    </row>
    <row r="532" spans="5:7" s="4" customFormat="1" ht="18" customHeight="1">
      <c r="E532" s="3"/>
      <c r="F532" s="1"/>
      <c r="G532" s="2"/>
    </row>
    <row r="533" spans="5:7" s="4" customFormat="1" ht="18" customHeight="1">
      <c r="E533" s="3"/>
      <c r="F533" s="1"/>
      <c r="G533" s="2"/>
    </row>
    <row r="534" spans="5:7" s="4" customFormat="1" ht="18" customHeight="1">
      <c r="E534" s="3"/>
      <c r="F534" s="1"/>
      <c r="G534" s="2"/>
    </row>
    <row r="535" spans="5:7" s="4" customFormat="1" ht="18" customHeight="1">
      <c r="E535" s="3"/>
      <c r="F535" s="1"/>
      <c r="G535" s="2"/>
    </row>
    <row r="536" spans="5:7" s="4" customFormat="1" ht="18" customHeight="1">
      <c r="E536" s="3"/>
      <c r="F536" s="1"/>
      <c r="G536" s="2"/>
    </row>
    <row r="537" spans="5:7" s="4" customFormat="1" ht="18" customHeight="1">
      <c r="E537" s="3"/>
      <c r="F537" s="1"/>
      <c r="G537" s="2"/>
    </row>
    <row r="538" spans="5:7" s="4" customFormat="1" ht="18" customHeight="1">
      <c r="E538" s="3"/>
      <c r="F538" s="1"/>
      <c r="G538" s="2"/>
    </row>
    <row r="539" spans="5:7" s="4" customFormat="1" ht="18" customHeight="1">
      <c r="E539" s="3"/>
      <c r="F539" s="1"/>
      <c r="G539" s="2"/>
    </row>
    <row r="540" spans="5:7" s="4" customFormat="1" ht="18" customHeight="1">
      <c r="E540" s="3"/>
      <c r="F540" s="1"/>
      <c r="G540" s="2"/>
    </row>
    <row r="541" spans="5:7" s="4" customFormat="1" ht="18" customHeight="1">
      <c r="E541" s="3"/>
      <c r="F541" s="1"/>
      <c r="G541" s="2"/>
    </row>
    <row r="542" spans="5:7" s="4" customFormat="1" ht="18" customHeight="1">
      <c r="E542" s="3"/>
      <c r="F542" s="1"/>
      <c r="G542" s="2"/>
    </row>
    <row r="543" spans="5:7" s="4" customFormat="1" ht="18" customHeight="1">
      <c r="E543" s="3"/>
      <c r="F543" s="1"/>
      <c r="G543" s="2"/>
    </row>
    <row r="544" spans="5:7" s="4" customFormat="1" ht="18" customHeight="1">
      <c r="E544" s="3"/>
      <c r="F544" s="1"/>
      <c r="G544" s="2"/>
    </row>
    <row r="545" spans="5:7" s="4" customFormat="1" ht="18" customHeight="1">
      <c r="E545" s="3"/>
      <c r="F545" s="1"/>
      <c r="G545" s="2"/>
    </row>
    <row r="546" spans="5:7" s="4" customFormat="1" ht="18" customHeight="1">
      <c r="E546" s="3"/>
      <c r="F546" s="1"/>
      <c r="G546" s="2"/>
    </row>
    <row r="547" spans="5:7" s="4" customFormat="1" ht="18" customHeight="1">
      <c r="E547" s="3"/>
      <c r="F547" s="1"/>
      <c r="G547" s="2"/>
    </row>
    <row r="548" spans="5:7" s="4" customFormat="1" ht="18" customHeight="1">
      <c r="E548" s="3"/>
      <c r="F548" s="1"/>
      <c r="G548" s="2"/>
    </row>
    <row r="549" spans="5:7" s="4" customFormat="1" ht="18" customHeight="1">
      <c r="E549" s="3"/>
      <c r="F549" s="1"/>
      <c r="G549" s="2"/>
    </row>
    <row r="550" spans="5:7" s="4" customFormat="1" ht="18" customHeight="1">
      <c r="E550" s="3"/>
      <c r="F550" s="1"/>
      <c r="G550" s="2"/>
    </row>
    <row r="551" spans="5:7" s="4" customFormat="1" ht="18" customHeight="1">
      <c r="E551" s="3"/>
      <c r="F551" s="1"/>
      <c r="G551" s="2"/>
    </row>
    <row r="552" spans="5:7" s="4" customFormat="1" ht="18" customHeight="1">
      <c r="E552" s="3"/>
      <c r="F552" s="1"/>
      <c r="G552" s="2"/>
    </row>
    <row r="553" spans="5:7" s="4" customFormat="1" ht="18" customHeight="1">
      <c r="E553" s="3"/>
      <c r="F553" s="1"/>
      <c r="G553" s="2"/>
    </row>
    <row r="554" spans="5:7" s="4" customFormat="1" ht="18" customHeight="1">
      <c r="E554" s="3"/>
      <c r="F554" s="1"/>
      <c r="G554" s="2"/>
    </row>
    <row r="555" spans="5:7" s="4" customFormat="1" ht="18" customHeight="1">
      <c r="E555" s="3"/>
      <c r="F555" s="1"/>
      <c r="G555" s="2"/>
    </row>
    <row r="556" spans="5:7" s="4" customFormat="1" ht="18" customHeight="1">
      <c r="E556" s="3"/>
      <c r="F556" s="1"/>
      <c r="G556" s="2"/>
    </row>
    <row r="557" spans="5:7" s="4" customFormat="1" ht="18" customHeight="1">
      <c r="E557" s="3"/>
      <c r="F557" s="1"/>
      <c r="G557" s="2"/>
    </row>
    <row r="558" spans="5:7" s="4" customFormat="1" ht="18" customHeight="1">
      <c r="E558" s="3"/>
      <c r="F558" s="1"/>
      <c r="G558" s="2"/>
    </row>
    <row r="559" spans="5:7" s="4" customFormat="1" ht="18" customHeight="1">
      <c r="E559" s="3"/>
      <c r="F559" s="1"/>
      <c r="G559" s="2"/>
    </row>
    <row r="560" spans="5:7" s="4" customFormat="1" ht="18" customHeight="1">
      <c r="E560" s="3"/>
      <c r="F560" s="1"/>
      <c r="G560" s="2"/>
    </row>
    <row r="561" spans="5:7" s="4" customFormat="1" ht="18" customHeight="1">
      <c r="E561" s="3"/>
      <c r="F561" s="1"/>
      <c r="G561" s="2"/>
    </row>
    <row r="562" spans="5:7" s="4" customFormat="1" ht="18" customHeight="1">
      <c r="E562" s="3"/>
      <c r="F562" s="1"/>
      <c r="G562" s="2"/>
    </row>
    <row r="563" spans="5:7" s="4" customFormat="1" ht="18" customHeight="1">
      <c r="E563" s="3"/>
      <c r="F563" s="1"/>
      <c r="G563" s="2"/>
    </row>
    <row r="564" spans="5:7" s="4" customFormat="1" ht="18" customHeight="1">
      <c r="E564" s="3"/>
      <c r="F564" s="1"/>
      <c r="G564" s="2"/>
    </row>
    <row r="565" spans="5:7" s="4" customFormat="1" ht="18" customHeight="1">
      <c r="E565" s="3"/>
      <c r="F565" s="1"/>
      <c r="G565" s="2"/>
    </row>
    <row r="566" spans="5:7" s="4" customFormat="1" ht="18" customHeight="1">
      <c r="E566" s="3"/>
      <c r="F566" s="1"/>
      <c r="G566" s="2"/>
    </row>
    <row r="567" spans="5:7" s="4" customFormat="1" ht="18" customHeight="1">
      <c r="E567" s="3"/>
      <c r="F567" s="1"/>
      <c r="G567" s="2"/>
    </row>
    <row r="568" spans="5:7" s="4" customFormat="1" ht="18" customHeight="1">
      <c r="E568" s="3"/>
      <c r="F568" s="1"/>
      <c r="G568" s="2"/>
    </row>
    <row r="569" spans="5:7" s="4" customFormat="1" ht="18" customHeight="1">
      <c r="E569" s="3"/>
      <c r="F569" s="1"/>
      <c r="G569" s="2"/>
    </row>
    <row r="570" spans="5:7" s="4" customFormat="1" ht="18" customHeight="1">
      <c r="E570" s="3"/>
      <c r="F570" s="1"/>
      <c r="G570" s="2"/>
    </row>
    <row r="571" spans="5:7" s="4" customFormat="1" ht="18" customHeight="1">
      <c r="E571" s="3"/>
      <c r="F571" s="1"/>
      <c r="G571" s="2"/>
    </row>
    <row r="572" spans="5:7" s="4" customFormat="1" ht="18" customHeight="1">
      <c r="E572" s="3"/>
      <c r="F572" s="1"/>
      <c r="G572" s="2"/>
    </row>
    <row r="573" spans="5:7" s="4" customFormat="1" ht="18" customHeight="1">
      <c r="E573" s="3"/>
      <c r="F573" s="1"/>
      <c r="G573" s="2"/>
    </row>
    <row r="574" spans="5:7" s="4" customFormat="1" ht="18" customHeight="1">
      <c r="E574" s="3"/>
      <c r="F574" s="1"/>
      <c r="G574" s="2"/>
    </row>
    <row r="575" spans="5:7" s="4" customFormat="1" ht="18" customHeight="1">
      <c r="E575" s="3"/>
      <c r="F575" s="1"/>
      <c r="G575" s="2"/>
    </row>
    <row r="576" spans="5:7" s="4" customFormat="1" ht="18" customHeight="1">
      <c r="E576" s="3"/>
      <c r="F576" s="1"/>
      <c r="G576" s="2"/>
    </row>
    <row r="577" spans="5:7" s="4" customFormat="1" ht="18" customHeight="1">
      <c r="E577" s="3"/>
      <c r="F577" s="1"/>
      <c r="G577" s="2"/>
    </row>
    <row r="578" spans="5:7" s="4" customFormat="1" ht="18" customHeight="1">
      <c r="E578" s="3"/>
      <c r="F578" s="1"/>
      <c r="G578" s="2"/>
    </row>
    <row r="579" spans="5:7" s="4" customFormat="1" ht="18" customHeight="1">
      <c r="E579" s="3"/>
      <c r="F579" s="1"/>
      <c r="G579" s="2"/>
    </row>
    <row r="580" spans="5:7" s="4" customFormat="1" ht="18" customHeight="1">
      <c r="E580" s="3"/>
      <c r="F580" s="1"/>
      <c r="G580" s="2"/>
    </row>
    <row r="581" spans="5:7" s="4" customFormat="1" ht="18" customHeight="1">
      <c r="E581" s="3"/>
      <c r="F581" s="1"/>
      <c r="G581" s="2"/>
    </row>
    <row r="582" spans="5:7" s="4" customFormat="1" ht="18" customHeight="1">
      <c r="E582" s="3"/>
      <c r="F582" s="1"/>
      <c r="G582" s="2"/>
    </row>
    <row r="583" spans="5:7" s="4" customFormat="1" ht="18" customHeight="1">
      <c r="E583" s="3"/>
      <c r="F583" s="1"/>
      <c r="G583" s="2"/>
    </row>
    <row r="584" spans="5:7" s="4" customFormat="1" ht="18" customHeight="1">
      <c r="E584" s="3"/>
      <c r="F584" s="1"/>
      <c r="G584" s="2"/>
    </row>
    <row r="585" spans="5:7" s="4" customFormat="1" ht="18" customHeight="1">
      <c r="E585" s="3"/>
      <c r="F585" s="1"/>
      <c r="G585" s="2"/>
    </row>
    <row r="586" spans="5:7" s="4" customFormat="1" ht="18" customHeight="1">
      <c r="E586" s="3"/>
      <c r="F586" s="1"/>
      <c r="G586" s="2"/>
    </row>
    <row r="587" spans="5:7" s="4" customFormat="1" ht="18" customHeight="1">
      <c r="E587" s="3"/>
      <c r="F587" s="1"/>
      <c r="G587" s="2"/>
    </row>
    <row r="588" spans="5:7" s="4" customFormat="1" ht="18" customHeight="1">
      <c r="E588" s="3"/>
      <c r="F588" s="1"/>
      <c r="G588" s="2"/>
    </row>
    <row r="589" spans="5:7" s="4" customFormat="1" ht="18" customHeight="1">
      <c r="E589" s="3"/>
      <c r="F589" s="1"/>
      <c r="G589" s="2"/>
    </row>
    <row r="590" spans="5:7" s="4" customFormat="1" ht="18" customHeight="1">
      <c r="E590" s="3"/>
      <c r="F590" s="1"/>
      <c r="G590" s="2"/>
    </row>
    <row r="591" spans="5:7" s="4" customFormat="1" ht="18" customHeight="1">
      <c r="E591" s="3"/>
      <c r="F591" s="1"/>
      <c r="G591" s="2"/>
    </row>
    <row r="592" spans="5:7" s="4" customFormat="1" ht="18" customHeight="1">
      <c r="E592" s="3"/>
      <c r="F592" s="1"/>
      <c r="G592" s="2"/>
    </row>
    <row r="593" spans="5:7" s="4" customFormat="1" ht="18" customHeight="1">
      <c r="E593" s="3"/>
      <c r="F593" s="1"/>
      <c r="G593" s="2"/>
    </row>
    <row r="594" spans="5:7" s="4" customFormat="1" ht="18" customHeight="1">
      <c r="E594" s="3"/>
      <c r="F594" s="1"/>
      <c r="G594" s="2"/>
    </row>
    <row r="595" spans="5:7" s="4" customFormat="1" ht="18" customHeight="1">
      <c r="E595" s="3"/>
      <c r="F595" s="1"/>
      <c r="G595" s="2"/>
    </row>
    <row r="596" spans="5:7" s="4" customFormat="1" ht="18" customHeight="1">
      <c r="E596" s="3"/>
      <c r="F596" s="1"/>
      <c r="G596" s="2"/>
    </row>
    <row r="597" spans="5:7" s="4" customFormat="1" ht="18" customHeight="1">
      <c r="E597" s="3"/>
      <c r="F597" s="1"/>
      <c r="G597" s="2"/>
    </row>
    <row r="598" spans="5:7" s="4" customFormat="1" ht="18" customHeight="1">
      <c r="E598" s="3"/>
      <c r="F598" s="1"/>
      <c r="G598" s="2"/>
    </row>
    <row r="599" spans="5:7" s="4" customFormat="1" ht="18" customHeight="1">
      <c r="E599" s="3"/>
      <c r="F599" s="1"/>
      <c r="G599" s="2"/>
    </row>
    <row r="600" spans="5:7" s="4" customFormat="1" ht="18" customHeight="1">
      <c r="E600" s="3"/>
      <c r="F600" s="1"/>
      <c r="G600" s="2"/>
    </row>
    <row r="601" spans="5:7" s="4" customFormat="1" ht="18" customHeight="1">
      <c r="E601" s="3"/>
      <c r="F601" s="1"/>
      <c r="G601" s="2"/>
    </row>
    <row r="602" spans="5:7" s="4" customFormat="1" ht="18" customHeight="1">
      <c r="E602" s="3"/>
      <c r="F602" s="1"/>
      <c r="G602" s="2"/>
    </row>
    <row r="603" spans="5:7" s="4" customFormat="1" ht="18" customHeight="1">
      <c r="E603" s="3"/>
      <c r="F603" s="1"/>
      <c r="G603" s="2"/>
    </row>
    <row r="604" spans="5:7" s="4" customFormat="1" ht="18" customHeight="1">
      <c r="E604" s="3"/>
      <c r="F604" s="1"/>
      <c r="G604" s="2"/>
    </row>
    <row r="605" spans="5:7" s="4" customFormat="1" ht="18" customHeight="1">
      <c r="E605" s="3"/>
      <c r="F605" s="1"/>
      <c r="G605" s="2"/>
    </row>
    <row r="606" spans="5:7" s="4" customFormat="1" ht="18" customHeight="1">
      <c r="E606" s="3"/>
      <c r="F606" s="1"/>
      <c r="G606" s="2"/>
    </row>
    <row r="607" spans="5:7" s="4" customFormat="1" ht="18" customHeight="1">
      <c r="E607" s="3"/>
      <c r="F607" s="1"/>
      <c r="G607" s="2"/>
    </row>
    <row r="608" spans="5:7" s="4" customFormat="1" ht="18" customHeight="1">
      <c r="E608" s="3"/>
      <c r="F608" s="1"/>
      <c r="G608" s="2"/>
    </row>
    <row r="609" spans="5:7" s="4" customFormat="1" ht="18" customHeight="1">
      <c r="E609" s="3"/>
      <c r="F609" s="1"/>
      <c r="G609" s="2"/>
    </row>
    <row r="610" spans="5:7" s="4" customFormat="1" ht="18" customHeight="1">
      <c r="E610" s="3"/>
      <c r="F610" s="1"/>
      <c r="G610" s="2"/>
    </row>
    <row r="611" spans="5:7" s="4" customFormat="1" ht="18" customHeight="1">
      <c r="E611" s="3"/>
      <c r="F611" s="1"/>
      <c r="G611" s="2"/>
    </row>
    <row r="612" spans="5:7" s="4" customFormat="1" ht="18" customHeight="1">
      <c r="E612" s="3"/>
      <c r="F612" s="1"/>
      <c r="G612" s="2"/>
    </row>
    <row r="613" spans="5:7" s="4" customFormat="1" ht="18" customHeight="1">
      <c r="E613" s="3"/>
      <c r="F613" s="1"/>
      <c r="G613" s="2"/>
    </row>
    <row r="614" spans="5:7" s="4" customFormat="1" ht="18" customHeight="1">
      <c r="E614" s="3"/>
      <c r="F614" s="1"/>
      <c r="G614" s="2"/>
    </row>
    <row r="615" spans="5:7" s="4" customFormat="1" ht="18" customHeight="1">
      <c r="E615" s="3"/>
      <c r="F615" s="1"/>
      <c r="G615" s="2"/>
    </row>
    <row r="616" spans="5:7" s="4" customFormat="1" ht="18" customHeight="1">
      <c r="E616" s="3"/>
      <c r="F616" s="1"/>
      <c r="G616" s="2"/>
    </row>
    <row r="617" spans="5:7" s="4" customFormat="1" ht="18" customHeight="1">
      <c r="E617" s="3"/>
      <c r="F617" s="1"/>
      <c r="G617" s="2"/>
    </row>
    <row r="618" spans="5:7" s="4" customFormat="1" ht="18" customHeight="1">
      <c r="E618" s="3"/>
      <c r="F618" s="1"/>
      <c r="G618" s="2"/>
    </row>
    <row r="619" spans="5:7" s="4" customFormat="1" ht="18" customHeight="1">
      <c r="E619" s="3"/>
      <c r="F619" s="1"/>
      <c r="G619" s="2"/>
    </row>
    <row r="620" spans="5:7" s="4" customFormat="1" ht="18" customHeight="1">
      <c r="E620" s="3"/>
      <c r="F620" s="1"/>
      <c r="G620" s="2"/>
    </row>
    <row r="621" spans="5:7" s="4" customFormat="1" ht="18" customHeight="1">
      <c r="E621" s="3"/>
      <c r="F621" s="1"/>
      <c r="G621" s="2"/>
    </row>
    <row r="622" spans="5:7" s="4" customFormat="1" ht="18" customHeight="1">
      <c r="E622" s="3"/>
      <c r="F622" s="1"/>
      <c r="G622" s="2"/>
    </row>
    <row r="623" spans="5:7" s="4" customFormat="1" ht="18" customHeight="1">
      <c r="E623" s="3"/>
      <c r="F623" s="1"/>
      <c r="G623" s="2"/>
    </row>
    <row r="624" spans="5:7" s="4" customFormat="1" ht="18" customHeight="1">
      <c r="E624" s="3"/>
      <c r="F624" s="1"/>
      <c r="G624" s="2"/>
    </row>
    <row r="625" spans="5:7" s="4" customFormat="1" ht="18" customHeight="1">
      <c r="E625" s="3"/>
      <c r="F625" s="1"/>
      <c r="G625" s="2"/>
    </row>
    <row r="626" spans="5:7" s="4" customFormat="1" ht="18" customHeight="1">
      <c r="E626" s="3"/>
      <c r="F626" s="1"/>
      <c r="G626" s="2"/>
    </row>
    <row r="627" spans="5:7" s="4" customFormat="1" ht="18" customHeight="1">
      <c r="E627" s="3"/>
      <c r="F627" s="1"/>
      <c r="G627" s="2"/>
    </row>
    <row r="628" spans="5:7" s="4" customFormat="1" ht="18" customHeight="1">
      <c r="E628" s="3"/>
      <c r="F628" s="1"/>
      <c r="G628" s="2"/>
    </row>
    <row r="629" spans="5:7" s="4" customFormat="1" ht="18" customHeight="1">
      <c r="E629" s="3"/>
      <c r="F629" s="1"/>
      <c r="G629" s="2"/>
    </row>
    <row r="630" spans="5:7" s="4" customFormat="1" ht="18" customHeight="1">
      <c r="E630" s="3"/>
      <c r="F630" s="1"/>
      <c r="G630" s="2"/>
    </row>
    <row r="631" spans="5:7" s="4" customFormat="1" ht="18" customHeight="1">
      <c r="E631" s="3"/>
      <c r="F631" s="1"/>
      <c r="G631" s="2"/>
    </row>
    <row r="632" spans="5:7" s="4" customFormat="1" ht="18" customHeight="1">
      <c r="E632" s="3"/>
      <c r="F632" s="1"/>
      <c r="G632" s="2"/>
    </row>
    <row r="633" spans="5:7" s="4" customFormat="1" ht="18" customHeight="1">
      <c r="E633" s="3"/>
      <c r="F633" s="1"/>
      <c r="G633" s="2"/>
    </row>
    <row r="634" spans="5:7" s="4" customFormat="1" ht="18" customHeight="1">
      <c r="E634" s="3"/>
      <c r="F634" s="1"/>
      <c r="G634" s="2"/>
    </row>
    <row r="635" spans="5:7" s="4" customFormat="1" ht="18" customHeight="1">
      <c r="E635" s="3"/>
      <c r="F635" s="1"/>
      <c r="G635" s="2"/>
    </row>
    <row r="636" spans="5:7" s="4" customFormat="1" ht="18" customHeight="1">
      <c r="E636" s="3"/>
      <c r="F636" s="1"/>
      <c r="G636" s="2"/>
    </row>
    <row r="637" spans="5:7" s="4" customFormat="1" ht="18" customHeight="1">
      <c r="E637" s="3"/>
      <c r="F637" s="1"/>
      <c r="G637" s="2"/>
    </row>
    <row r="638" spans="5:7" s="4" customFormat="1" ht="18" customHeight="1">
      <c r="E638" s="3"/>
      <c r="F638" s="1"/>
      <c r="G638" s="2"/>
    </row>
    <row r="639" spans="5:7" s="4" customFormat="1" ht="18" customHeight="1">
      <c r="E639" s="3"/>
      <c r="F639" s="1"/>
      <c r="G639" s="2"/>
    </row>
    <row r="640" spans="5:7" s="4" customFormat="1" ht="18" customHeight="1">
      <c r="E640" s="3"/>
      <c r="F640" s="1"/>
      <c r="G640" s="2"/>
    </row>
    <row r="641" spans="5:7" s="4" customFormat="1" ht="18" customHeight="1">
      <c r="E641" s="3"/>
      <c r="F641" s="1"/>
      <c r="G641" s="2"/>
    </row>
    <row r="642" spans="5:7" s="4" customFormat="1" ht="18" customHeight="1">
      <c r="E642" s="3"/>
      <c r="F642" s="1"/>
      <c r="G642" s="2"/>
    </row>
    <row r="643" spans="5:7" s="4" customFormat="1" ht="18" customHeight="1">
      <c r="E643" s="3"/>
      <c r="F643" s="1"/>
      <c r="G643" s="2"/>
    </row>
    <row r="644" spans="5:7" s="4" customFormat="1" ht="18" customHeight="1">
      <c r="E644" s="3"/>
      <c r="F644" s="1"/>
      <c r="G644" s="2"/>
    </row>
    <row r="645" spans="5:7" s="4" customFormat="1" ht="18" customHeight="1">
      <c r="E645" s="3"/>
      <c r="F645" s="1"/>
      <c r="G645" s="2"/>
    </row>
    <row r="646" spans="5:7" s="4" customFormat="1" ht="18" customHeight="1">
      <c r="E646" s="3"/>
      <c r="F646" s="1"/>
      <c r="G646" s="2"/>
    </row>
    <row r="647" spans="5:7" s="4" customFormat="1" ht="18" customHeight="1">
      <c r="E647" s="3"/>
      <c r="F647" s="1"/>
      <c r="G647" s="2"/>
    </row>
    <row r="648" spans="5:7" s="4" customFormat="1" ht="18" customHeight="1">
      <c r="E648" s="3"/>
      <c r="F648" s="1"/>
      <c r="G648" s="2"/>
    </row>
    <row r="649" spans="5:7" s="4" customFormat="1" ht="18" customHeight="1">
      <c r="E649" s="3"/>
      <c r="F649" s="1"/>
      <c r="G649" s="2"/>
    </row>
    <row r="650" spans="5:7" s="4" customFormat="1" ht="18" customHeight="1">
      <c r="E650" s="3"/>
      <c r="F650" s="1"/>
      <c r="G650" s="2"/>
    </row>
    <row r="651" spans="5:7" s="4" customFormat="1" ht="18" customHeight="1">
      <c r="E651" s="3"/>
      <c r="F651" s="1"/>
      <c r="G651" s="2"/>
    </row>
    <row r="652" spans="5:7" s="4" customFormat="1" ht="18" customHeight="1">
      <c r="E652" s="3"/>
      <c r="F652" s="1"/>
      <c r="G652" s="2"/>
    </row>
    <row r="653" spans="5:7" s="4" customFormat="1" ht="18" customHeight="1">
      <c r="E653" s="3"/>
      <c r="F653" s="1"/>
      <c r="G653" s="2"/>
    </row>
    <row r="654" spans="5:7" s="4" customFormat="1" ht="18" customHeight="1">
      <c r="E654" s="3"/>
      <c r="F654" s="1"/>
      <c r="G654" s="2"/>
    </row>
    <row r="655" spans="5:7" s="4" customFormat="1" ht="18" customHeight="1">
      <c r="E655" s="3"/>
      <c r="F655" s="1"/>
      <c r="G655" s="2"/>
    </row>
    <row r="656" spans="5:7" s="4" customFormat="1" ht="18" customHeight="1">
      <c r="E656" s="3"/>
      <c r="F656" s="1"/>
      <c r="G656" s="2"/>
    </row>
    <row r="657" spans="5:7" s="4" customFormat="1" ht="18" customHeight="1">
      <c r="E657" s="3"/>
      <c r="F657" s="1"/>
      <c r="G657" s="2"/>
    </row>
    <row r="658" spans="5:7" s="4" customFormat="1" ht="18" customHeight="1">
      <c r="E658" s="3"/>
      <c r="F658" s="1"/>
      <c r="G658" s="2"/>
    </row>
    <row r="659" spans="5:7" s="4" customFormat="1" ht="18" customHeight="1">
      <c r="E659" s="3"/>
      <c r="F659" s="1"/>
      <c r="G659" s="2"/>
    </row>
    <row r="660" spans="5:7" s="4" customFormat="1" ht="18" customHeight="1">
      <c r="E660" s="3"/>
      <c r="F660" s="1"/>
      <c r="G660" s="2"/>
    </row>
    <row r="661" spans="5:7" s="4" customFormat="1" ht="18" customHeight="1">
      <c r="E661" s="3"/>
      <c r="F661" s="1"/>
      <c r="G661" s="2"/>
    </row>
    <row r="662" spans="5:7" s="4" customFormat="1" ht="18" customHeight="1">
      <c r="E662" s="3"/>
      <c r="F662" s="1"/>
      <c r="G662" s="2"/>
    </row>
    <row r="663" spans="5:7" s="4" customFormat="1" ht="18" customHeight="1">
      <c r="E663" s="3"/>
      <c r="F663" s="1"/>
      <c r="G663" s="2"/>
    </row>
    <row r="664" spans="5:7" s="4" customFormat="1" ht="18" customHeight="1">
      <c r="E664" s="3"/>
      <c r="F664" s="1"/>
      <c r="G664" s="2"/>
    </row>
    <row r="665" spans="5:7" s="4" customFormat="1" ht="18" customHeight="1">
      <c r="E665" s="3"/>
      <c r="F665" s="1"/>
      <c r="G665" s="2"/>
    </row>
    <row r="666" spans="5:7" s="4" customFormat="1" ht="18" customHeight="1">
      <c r="E666" s="3"/>
      <c r="F666" s="1"/>
      <c r="G666" s="2"/>
    </row>
    <row r="667" spans="5:7" s="4" customFormat="1" ht="18" customHeight="1">
      <c r="E667" s="3"/>
      <c r="F667" s="1"/>
      <c r="G667" s="2"/>
    </row>
    <row r="668" spans="5:7" s="4" customFormat="1" ht="18" customHeight="1">
      <c r="E668" s="3"/>
      <c r="F668" s="1"/>
      <c r="G668" s="2"/>
    </row>
    <row r="669" spans="5:7" s="4" customFormat="1" ht="18" customHeight="1">
      <c r="E669" s="3"/>
      <c r="F669" s="1"/>
      <c r="G669" s="2"/>
    </row>
    <row r="670" spans="5:7" s="4" customFormat="1" ht="18" customHeight="1">
      <c r="E670" s="3"/>
      <c r="F670" s="1"/>
      <c r="G670" s="2"/>
    </row>
    <row r="671" spans="5:7" s="4" customFormat="1" ht="18" customHeight="1">
      <c r="E671" s="3"/>
      <c r="F671" s="1"/>
      <c r="G671" s="2"/>
    </row>
    <row r="672" spans="5:7" s="4" customFormat="1" ht="18" customHeight="1">
      <c r="E672" s="3"/>
      <c r="F672" s="1"/>
      <c r="G672" s="2"/>
    </row>
    <row r="673" spans="5:7" s="4" customFormat="1" ht="18" customHeight="1">
      <c r="E673" s="3"/>
      <c r="F673" s="1"/>
      <c r="G673" s="2"/>
    </row>
    <row r="674" spans="5:7" s="4" customFormat="1" ht="18" customHeight="1">
      <c r="E674" s="3"/>
      <c r="F674" s="1"/>
      <c r="G674" s="2"/>
    </row>
    <row r="675" spans="5:7" s="4" customFormat="1" ht="18" customHeight="1">
      <c r="E675" s="3"/>
      <c r="F675" s="1"/>
      <c r="G675" s="2"/>
    </row>
    <row r="676" spans="5:7" s="4" customFormat="1" ht="18" customHeight="1">
      <c r="E676" s="3"/>
      <c r="F676" s="1"/>
      <c r="G676" s="2"/>
    </row>
    <row r="677" spans="5:7" s="4" customFormat="1" ht="18" customHeight="1">
      <c r="E677" s="3"/>
      <c r="F677" s="1"/>
      <c r="G677" s="2"/>
    </row>
    <row r="678" spans="5:7" s="4" customFormat="1" ht="18" customHeight="1">
      <c r="E678" s="3"/>
      <c r="F678" s="1"/>
      <c r="G678" s="2"/>
    </row>
    <row r="679" spans="5:7" s="4" customFormat="1" ht="18" customHeight="1">
      <c r="E679" s="3"/>
      <c r="F679" s="1"/>
      <c r="G679" s="2"/>
    </row>
    <row r="680" spans="5:7" s="4" customFormat="1" ht="18" customHeight="1">
      <c r="E680" s="3"/>
      <c r="F680" s="1"/>
      <c r="G680" s="2"/>
    </row>
    <row r="681" spans="5:7" s="4" customFormat="1" ht="18" customHeight="1">
      <c r="E681" s="3"/>
      <c r="F681" s="1"/>
      <c r="G681" s="2"/>
    </row>
    <row r="682" spans="5:7" s="4" customFormat="1" ht="18" customHeight="1">
      <c r="E682" s="3"/>
      <c r="F682" s="1"/>
      <c r="G682" s="2"/>
    </row>
    <row r="683" spans="5:7" s="4" customFormat="1" ht="18" customHeight="1">
      <c r="E683" s="3"/>
      <c r="F683" s="1"/>
      <c r="G683" s="2"/>
    </row>
    <row r="684" spans="5:7" s="4" customFormat="1" ht="18" customHeight="1">
      <c r="E684" s="3"/>
      <c r="F684" s="1"/>
      <c r="G684" s="2"/>
    </row>
    <row r="685" spans="5:7" s="4" customFormat="1" ht="18" customHeight="1">
      <c r="E685" s="3"/>
      <c r="F685" s="1"/>
      <c r="G685" s="2"/>
    </row>
    <row r="686" spans="5:7" s="4" customFormat="1" ht="18" customHeight="1">
      <c r="E686" s="3"/>
      <c r="F686" s="1"/>
      <c r="G686" s="2"/>
    </row>
    <row r="687" spans="5:7" s="4" customFormat="1" ht="18" customHeight="1">
      <c r="E687" s="3"/>
      <c r="F687" s="1"/>
      <c r="G687" s="2"/>
    </row>
    <row r="688" spans="5:7" s="4" customFormat="1" ht="18" customHeight="1">
      <c r="E688" s="3"/>
      <c r="F688" s="1"/>
      <c r="G688" s="2"/>
    </row>
    <row r="689" spans="5:7" s="4" customFormat="1" ht="18" customHeight="1">
      <c r="E689" s="3"/>
      <c r="F689" s="1"/>
      <c r="G689" s="2"/>
    </row>
    <row r="690" spans="5:7" s="4" customFormat="1" ht="18" customHeight="1">
      <c r="E690" s="3"/>
      <c r="F690" s="1"/>
      <c r="G690" s="2"/>
    </row>
    <row r="691" spans="5:7" s="4" customFormat="1" ht="18" customHeight="1">
      <c r="E691" s="3"/>
      <c r="F691" s="1"/>
      <c r="G691" s="2"/>
    </row>
    <row r="692" spans="5:7" s="4" customFormat="1" ht="18" customHeight="1">
      <c r="E692" s="3"/>
      <c r="F692" s="1"/>
      <c r="G692" s="2"/>
    </row>
    <row r="693" spans="5:7" s="4" customFormat="1" ht="18" customHeight="1">
      <c r="E693" s="3"/>
      <c r="F693" s="1"/>
      <c r="G693" s="2"/>
    </row>
    <row r="694" spans="5:7" s="4" customFormat="1" ht="18" customHeight="1">
      <c r="E694" s="3"/>
      <c r="F694" s="1"/>
      <c r="G694" s="2"/>
    </row>
    <row r="695" spans="5:7" s="4" customFormat="1" ht="18" customHeight="1">
      <c r="E695" s="3"/>
      <c r="F695" s="1"/>
      <c r="G695" s="2"/>
    </row>
    <row r="696" spans="5:7" s="4" customFormat="1" ht="18" customHeight="1">
      <c r="E696" s="3"/>
      <c r="F696" s="1"/>
      <c r="G696" s="2"/>
    </row>
    <row r="697" spans="5:7" s="4" customFormat="1" ht="18" customHeight="1">
      <c r="E697" s="3"/>
      <c r="F697" s="1"/>
      <c r="G697" s="2"/>
    </row>
    <row r="698" spans="5:7" s="4" customFormat="1" ht="18" customHeight="1">
      <c r="E698" s="3"/>
      <c r="F698" s="1"/>
      <c r="G698" s="2"/>
    </row>
    <row r="699" spans="5:7" s="4" customFormat="1" ht="18" customHeight="1">
      <c r="E699" s="3"/>
      <c r="F699" s="1"/>
      <c r="G699" s="2"/>
    </row>
    <row r="700" spans="5:7" s="4" customFormat="1" ht="18" customHeight="1">
      <c r="E700" s="3"/>
      <c r="F700" s="1"/>
      <c r="G700" s="2"/>
    </row>
    <row r="701" spans="5:7" s="4" customFormat="1" ht="18" customHeight="1">
      <c r="E701" s="3"/>
      <c r="F701" s="1"/>
      <c r="G701" s="2"/>
    </row>
    <row r="702" spans="5:7" s="4" customFormat="1" ht="18" customHeight="1">
      <c r="E702" s="3"/>
      <c r="F702" s="1"/>
      <c r="G702" s="2"/>
    </row>
    <row r="703" spans="5:7" s="4" customFormat="1" ht="18" customHeight="1">
      <c r="E703" s="3"/>
      <c r="F703" s="1"/>
      <c r="G703" s="2"/>
    </row>
    <row r="704" spans="5:7" s="4" customFormat="1" ht="18" customHeight="1">
      <c r="E704" s="3"/>
      <c r="F704" s="1"/>
      <c r="G704" s="2"/>
    </row>
    <row r="705" spans="5:7" s="4" customFormat="1" ht="18" customHeight="1">
      <c r="E705" s="3"/>
      <c r="F705" s="1"/>
      <c r="G705" s="2"/>
    </row>
    <row r="706" spans="5:7" s="4" customFormat="1" ht="18" customHeight="1">
      <c r="E706" s="3"/>
      <c r="F706" s="1"/>
      <c r="G706" s="2"/>
    </row>
    <row r="707" spans="5:7" s="4" customFormat="1" ht="18" customHeight="1">
      <c r="E707" s="3"/>
      <c r="F707" s="1"/>
      <c r="G707" s="2"/>
    </row>
    <row r="708" spans="5:7" s="4" customFormat="1" ht="18" customHeight="1">
      <c r="E708" s="3"/>
      <c r="F708" s="1"/>
      <c r="G708" s="2"/>
    </row>
    <row r="709" spans="5:7" s="4" customFormat="1" ht="18" customHeight="1">
      <c r="E709" s="3"/>
      <c r="F709" s="1"/>
      <c r="G709" s="2"/>
    </row>
    <row r="710" spans="5:7" s="4" customFormat="1" ht="18" customHeight="1">
      <c r="E710" s="3"/>
      <c r="F710" s="1"/>
      <c r="G710" s="2"/>
    </row>
    <row r="711" spans="5:7" s="4" customFormat="1" ht="18" customHeight="1">
      <c r="E711" s="3"/>
      <c r="F711" s="1"/>
      <c r="G711" s="2"/>
    </row>
    <row r="712" spans="5:7" s="4" customFormat="1" ht="18" customHeight="1">
      <c r="E712" s="3"/>
      <c r="F712" s="1"/>
      <c r="G712" s="2"/>
    </row>
    <row r="713" spans="5:7" s="4" customFormat="1" ht="18" customHeight="1">
      <c r="E713" s="3"/>
      <c r="F713" s="1"/>
      <c r="G713" s="2"/>
    </row>
    <row r="714" spans="5:7" s="4" customFormat="1" ht="18" customHeight="1">
      <c r="E714" s="3"/>
      <c r="F714" s="1"/>
      <c r="G714" s="2"/>
    </row>
    <row r="715" spans="5:7" s="4" customFormat="1" ht="18" customHeight="1">
      <c r="E715" s="3"/>
      <c r="F715" s="1"/>
      <c r="G715" s="2"/>
    </row>
    <row r="716" spans="5:7" s="4" customFormat="1" ht="18" customHeight="1">
      <c r="E716" s="3"/>
      <c r="F716" s="1"/>
      <c r="G716" s="2"/>
    </row>
    <row r="717" spans="5:7" s="4" customFormat="1" ht="18" customHeight="1">
      <c r="E717" s="3"/>
      <c r="F717" s="1"/>
      <c r="G717" s="2"/>
    </row>
    <row r="718" spans="5:7" s="4" customFormat="1" ht="18" customHeight="1">
      <c r="E718" s="3"/>
      <c r="F718" s="1"/>
      <c r="G718" s="2"/>
    </row>
    <row r="719" spans="5:7" s="4" customFormat="1" ht="18" customHeight="1">
      <c r="E719" s="3"/>
      <c r="F719" s="1"/>
      <c r="G719" s="2"/>
    </row>
    <row r="720" spans="5:7" s="4" customFormat="1" ht="18" customHeight="1">
      <c r="E720" s="3"/>
      <c r="F720" s="1"/>
      <c r="G720" s="2"/>
    </row>
    <row r="721" spans="5:7" s="4" customFormat="1" ht="18" customHeight="1">
      <c r="E721" s="3"/>
      <c r="F721" s="1"/>
      <c r="G721" s="2"/>
    </row>
    <row r="722" spans="5:7" s="4" customFormat="1" ht="18" customHeight="1">
      <c r="E722" s="3"/>
      <c r="F722" s="1"/>
      <c r="G722" s="2"/>
    </row>
    <row r="723" spans="5:7" s="4" customFormat="1" ht="18" customHeight="1">
      <c r="E723" s="3"/>
      <c r="F723" s="1"/>
      <c r="G723" s="2"/>
    </row>
    <row r="724" spans="5:7" s="4" customFormat="1" ht="18" customHeight="1">
      <c r="E724" s="3"/>
      <c r="F724" s="1"/>
      <c r="G724" s="2"/>
    </row>
    <row r="725" spans="5:7" s="4" customFormat="1" ht="18" customHeight="1">
      <c r="E725" s="3"/>
      <c r="F725" s="1"/>
      <c r="G725" s="2"/>
    </row>
    <row r="726" spans="5:7" s="4" customFormat="1" ht="18" customHeight="1">
      <c r="E726" s="3"/>
      <c r="F726" s="1"/>
      <c r="G726" s="2"/>
    </row>
    <row r="727" spans="5:7" s="4" customFormat="1" ht="18" customHeight="1">
      <c r="E727" s="3"/>
      <c r="F727" s="1"/>
      <c r="G727" s="2"/>
    </row>
    <row r="728" spans="5:7" s="4" customFormat="1" ht="18" customHeight="1">
      <c r="E728" s="3"/>
      <c r="F728" s="1"/>
      <c r="G728" s="2"/>
    </row>
    <row r="729" spans="5:7" s="4" customFormat="1" ht="18" customHeight="1">
      <c r="E729" s="3"/>
      <c r="F729" s="1"/>
      <c r="G729" s="2"/>
    </row>
    <row r="730" spans="5:7" s="4" customFormat="1" ht="18" customHeight="1">
      <c r="E730" s="3"/>
      <c r="F730" s="1"/>
      <c r="G730" s="2"/>
    </row>
    <row r="731" spans="5:7" s="4" customFormat="1" ht="18" customHeight="1">
      <c r="E731" s="3"/>
      <c r="F731" s="1"/>
      <c r="G731" s="2"/>
    </row>
    <row r="732" spans="5:7" s="4" customFormat="1" ht="18" customHeight="1">
      <c r="E732" s="3"/>
      <c r="F732" s="1"/>
      <c r="G732" s="2"/>
    </row>
    <row r="733" spans="5:7" s="4" customFormat="1" ht="18" customHeight="1">
      <c r="E733" s="3"/>
      <c r="F733" s="1"/>
      <c r="G733" s="2"/>
    </row>
    <row r="734" spans="5:7" s="4" customFormat="1" ht="18" customHeight="1">
      <c r="E734" s="3"/>
      <c r="F734" s="1"/>
      <c r="G734" s="2"/>
    </row>
    <row r="735" spans="5:7" s="4" customFormat="1" ht="18" customHeight="1">
      <c r="E735" s="3"/>
      <c r="F735" s="1"/>
      <c r="G735" s="2"/>
    </row>
    <row r="736" spans="5:7" s="4" customFormat="1" ht="18" customHeight="1">
      <c r="E736" s="3"/>
      <c r="F736" s="1"/>
      <c r="G736" s="2"/>
    </row>
    <row r="737" spans="5:7" s="4" customFormat="1" ht="18" customHeight="1">
      <c r="E737" s="3"/>
      <c r="F737" s="1"/>
      <c r="G737" s="2"/>
    </row>
    <row r="738" spans="5:7" s="4" customFormat="1" ht="18" customHeight="1">
      <c r="E738" s="3"/>
      <c r="F738" s="1"/>
      <c r="G738" s="2"/>
    </row>
    <row r="739" spans="5:7" s="4" customFormat="1" ht="18" customHeight="1">
      <c r="E739" s="3"/>
      <c r="F739" s="1"/>
      <c r="G739" s="2"/>
    </row>
    <row r="740" spans="5:7" s="4" customFormat="1" ht="18" customHeight="1">
      <c r="E740" s="3"/>
      <c r="F740" s="1"/>
      <c r="G740" s="2"/>
    </row>
    <row r="741" spans="5:7" s="4" customFormat="1" ht="18" customHeight="1">
      <c r="E741" s="3"/>
      <c r="F741" s="1"/>
      <c r="G741" s="2"/>
    </row>
    <row r="742" spans="5:7" s="4" customFormat="1" ht="18" customHeight="1">
      <c r="E742" s="3"/>
      <c r="F742" s="1"/>
      <c r="G742" s="2"/>
    </row>
    <row r="743" spans="5:7" s="4" customFormat="1" ht="18" customHeight="1">
      <c r="E743" s="3"/>
      <c r="F743" s="1"/>
      <c r="G743" s="2"/>
    </row>
    <row r="744" spans="5:7" s="4" customFormat="1" ht="18" customHeight="1">
      <c r="E744" s="3"/>
      <c r="F744" s="1"/>
      <c r="G744" s="2"/>
    </row>
    <row r="745" spans="5:7" s="4" customFormat="1" ht="18" customHeight="1">
      <c r="E745" s="3"/>
      <c r="F745" s="1"/>
      <c r="G745" s="2"/>
    </row>
    <row r="746" spans="5:7" s="4" customFormat="1" ht="18" customHeight="1">
      <c r="E746" s="3"/>
      <c r="F746" s="1"/>
      <c r="G746" s="2"/>
    </row>
    <row r="747" spans="5:7" s="4" customFormat="1" ht="18" customHeight="1">
      <c r="E747" s="3"/>
      <c r="F747" s="1"/>
      <c r="G747" s="2"/>
    </row>
    <row r="748" spans="5:7" s="4" customFormat="1" ht="18" customHeight="1">
      <c r="E748" s="3"/>
      <c r="F748" s="1"/>
      <c r="G748" s="2"/>
    </row>
    <row r="749" spans="5:7" s="4" customFormat="1" ht="18" customHeight="1">
      <c r="E749" s="3"/>
      <c r="F749" s="1"/>
      <c r="G749" s="2"/>
    </row>
    <row r="750" spans="5:7" s="4" customFormat="1" ht="18" customHeight="1">
      <c r="E750" s="3"/>
      <c r="F750" s="1"/>
      <c r="G750" s="2"/>
    </row>
    <row r="751" spans="5:7" s="4" customFormat="1" ht="18" customHeight="1">
      <c r="E751" s="3"/>
      <c r="F751" s="1"/>
      <c r="G751" s="2"/>
    </row>
    <row r="752" spans="5:7" s="4" customFormat="1" ht="18" customHeight="1">
      <c r="E752" s="3"/>
      <c r="F752" s="1"/>
      <c r="G752" s="2"/>
    </row>
    <row r="753" spans="5:7" s="4" customFormat="1" ht="18" customHeight="1">
      <c r="E753" s="3"/>
      <c r="F753" s="1"/>
      <c r="G753" s="2"/>
    </row>
    <row r="754" spans="5:7" s="4" customFormat="1" ht="18" customHeight="1">
      <c r="E754" s="3"/>
      <c r="F754" s="1"/>
      <c r="G754" s="2"/>
    </row>
    <row r="755" spans="5:7" s="4" customFormat="1" ht="18" customHeight="1">
      <c r="E755" s="3"/>
      <c r="F755" s="1"/>
      <c r="G755" s="2"/>
    </row>
    <row r="756" spans="5:7" s="4" customFormat="1" ht="18" customHeight="1">
      <c r="E756" s="3"/>
      <c r="F756" s="1"/>
      <c r="G756" s="2"/>
    </row>
    <row r="757" spans="5:7" s="4" customFormat="1" ht="18" customHeight="1">
      <c r="E757" s="3"/>
      <c r="F757" s="1"/>
      <c r="G757" s="2"/>
    </row>
    <row r="758" spans="5:7" s="4" customFormat="1" ht="18" customHeight="1">
      <c r="E758" s="3"/>
      <c r="F758" s="1"/>
      <c r="G758" s="2"/>
    </row>
    <row r="759" spans="5:7" s="4" customFormat="1" ht="18" customHeight="1">
      <c r="E759" s="3"/>
      <c r="F759" s="1"/>
      <c r="G759" s="2"/>
    </row>
    <row r="760" spans="5:7" s="4" customFormat="1" ht="18" customHeight="1">
      <c r="E760" s="3"/>
      <c r="F760" s="1"/>
      <c r="G760" s="2"/>
    </row>
    <row r="761" spans="5:7" s="4" customFormat="1" ht="18" customHeight="1">
      <c r="E761" s="3"/>
      <c r="F761" s="1"/>
      <c r="G761" s="2"/>
    </row>
    <row r="762" spans="5:7" s="4" customFormat="1" ht="18" customHeight="1">
      <c r="E762" s="3"/>
      <c r="F762" s="1"/>
      <c r="G762" s="2"/>
    </row>
    <row r="763" spans="5:7" s="4" customFormat="1" ht="18" customHeight="1">
      <c r="E763" s="3"/>
      <c r="F763" s="1"/>
      <c r="G763" s="2"/>
    </row>
    <row r="764" spans="5:7" s="4" customFormat="1" ht="18" customHeight="1">
      <c r="E764" s="3"/>
      <c r="F764" s="1"/>
      <c r="G764" s="2"/>
    </row>
    <row r="765" spans="5:7" s="4" customFormat="1" ht="18" customHeight="1">
      <c r="E765" s="3"/>
      <c r="F765" s="1"/>
      <c r="G765" s="2"/>
    </row>
    <row r="766" spans="5:7" s="4" customFormat="1" ht="18" customHeight="1">
      <c r="E766" s="3"/>
      <c r="F766" s="1"/>
      <c r="G766" s="2"/>
    </row>
    <row r="767" spans="5:7" s="4" customFormat="1" ht="18" customHeight="1">
      <c r="E767" s="3"/>
      <c r="F767" s="1"/>
      <c r="G767" s="2"/>
    </row>
    <row r="768" spans="5:7" s="4" customFormat="1" ht="18" customHeight="1">
      <c r="E768" s="3"/>
      <c r="F768" s="1"/>
      <c r="G768" s="2"/>
    </row>
    <row r="769" spans="5:7" s="4" customFormat="1" ht="18" customHeight="1">
      <c r="E769" s="3"/>
      <c r="F769" s="1"/>
      <c r="G769" s="2"/>
    </row>
    <row r="770" spans="5:7" s="4" customFormat="1" ht="18" customHeight="1">
      <c r="E770" s="3"/>
      <c r="F770" s="1"/>
      <c r="G770" s="2"/>
    </row>
    <row r="771" spans="5:7" s="4" customFormat="1" ht="18" customHeight="1">
      <c r="E771" s="3"/>
      <c r="F771" s="1"/>
      <c r="G771" s="2"/>
    </row>
    <row r="772" spans="5:7" s="4" customFormat="1" ht="18" customHeight="1">
      <c r="E772" s="3"/>
      <c r="F772" s="1"/>
      <c r="G772" s="2"/>
    </row>
    <row r="773" spans="5:7" s="4" customFormat="1" ht="18" customHeight="1">
      <c r="E773" s="3"/>
      <c r="F773" s="1"/>
      <c r="G773" s="2"/>
    </row>
    <row r="774" spans="5:7" s="4" customFormat="1" ht="18" customHeight="1">
      <c r="E774" s="3"/>
      <c r="F774" s="1"/>
      <c r="G774" s="2"/>
    </row>
    <row r="775" spans="5:7" s="4" customFormat="1" ht="18" customHeight="1">
      <c r="E775" s="3"/>
      <c r="F775" s="1"/>
      <c r="G775" s="2"/>
    </row>
    <row r="776" spans="5:7" s="4" customFormat="1" ht="18" customHeight="1">
      <c r="E776" s="3"/>
      <c r="F776" s="1"/>
      <c r="G776" s="2"/>
    </row>
    <row r="777" spans="5:7" s="4" customFormat="1" ht="18" customHeight="1">
      <c r="E777" s="3"/>
      <c r="F777" s="1"/>
      <c r="G777" s="2"/>
    </row>
    <row r="778" spans="5:7" s="4" customFormat="1" ht="18" customHeight="1">
      <c r="E778" s="3"/>
      <c r="F778" s="1"/>
      <c r="G778" s="2"/>
    </row>
    <row r="779" spans="5:7" s="4" customFormat="1" ht="18" customHeight="1">
      <c r="E779" s="3"/>
      <c r="F779" s="1"/>
      <c r="G779" s="2"/>
    </row>
    <row r="780" spans="5:7" s="4" customFormat="1" ht="18" customHeight="1">
      <c r="E780" s="3"/>
      <c r="F780" s="1"/>
      <c r="G780" s="2"/>
    </row>
    <row r="781" spans="5:7" s="4" customFormat="1" ht="18" customHeight="1">
      <c r="E781" s="3"/>
      <c r="F781" s="1"/>
      <c r="G781" s="2"/>
    </row>
    <row r="782" spans="5:7" s="4" customFormat="1" ht="18" customHeight="1">
      <c r="E782" s="3"/>
      <c r="F782" s="1"/>
      <c r="G782" s="2"/>
    </row>
    <row r="783" spans="5:7" s="4" customFormat="1" ht="18" customHeight="1">
      <c r="E783" s="3"/>
      <c r="F783" s="1"/>
      <c r="G783" s="2"/>
    </row>
    <row r="784" spans="5:7" s="4" customFormat="1" ht="18" customHeight="1">
      <c r="E784" s="3"/>
      <c r="F784" s="1"/>
      <c r="G784" s="2"/>
    </row>
    <row r="785" spans="5:7" s="4" customFormat="1" ht="18" customHeight="1">
      <c r="E785" s="3"/>
      <c r="F785" s="1"/>
      <c r="G785" s="2"/>
    </row>
    <row r="786" spans="5:7" s="4" customFormat="1" ht="18" customHeight="1">
      <c r="E786" s="3"/>
      <c r="F786" s="1"/>
      <c r="G786" s="2"/>
    </row>
    <row r="787" spans="5:7" s="4" customFormat="1" ht="18" customHeight="1">
      <c r="E787" s="3"/>
      <c r="F787" s="1"/>
      <c r="G787" s="2"/>
    </row>
    <row r="788" spans="5:7" s="4" customFormat="1" ht="18" customHeight="1">
      <c r="E788" s="3"/>
      <c r="F788" s="1"/>
      <c r="G788" s="2"/>
    </row>
    <row r="789" spans="5:7" s="4" customFormat="1" ht="18" customHeight="1">
      <c r="E789" s="3"/>
      <c r="F789" s="1"/>
      <c r="G789" s="2"/>
    </row>
    <row r="790" spans="5:7" s="4" customFormat="1" ht="18" customHeight="1">
      <c r="E790" s="3"/>
      <c r="F790" s="1"/>
      <c r="G790" s="2"/>
    </row>
    <row r="791" spans="5:7" s="4" customFormat="1" ht="18" customHeight="1">
      <c r="E791" s="3"/>
      <c r="F791" s="1"/>
      <c r="G791" s="2"/>
    </row>
    <row r="792" spans="5:7" s="4" customFormat="1" ht="18" customHeight="1">
      <c r="E792" s="3"/>
      <c r="F792" s="1"/>
      <c r="G792" s="2"/>
    </row>
    <row r="793" spans="5:7" s="4" customFormat="1" ht="18" customHeight="1">
      <c r="E793" s="3"/>
      <c r="F793" s="1"/>
      <c r="G793" s="2"/>
    </row>
    <row r="794" spans="5:7" s="4" customFormat="1" ht="18" customHeight="1">
      <c r="E794" s="3"/>
      <c r="F794" s="1"/>
      <c r="G794" s="2"/>
    </row>
    <row r="795" spans="5:7" s="4" customFormat="1" ht="18" customHeight="1">
      <c r="E795" s="3"/>
      <c r="F795" s="1"/>
      <c r="G795" s="2"/>
    </row>
    <row r="796" spans="5:7" s="4" customFormat="1" ht="18" customHeight="1">
      <c r="E796" s="3"/>
      <c r="F796" s="1"/>
      <c r="G796" s="2"/>
    </row>
    <row r="797" spans="5:7" s="4" customFormat="1" ht="18" customHeight="1">
      <c r="E797" s="3"/>
      <c r="F797" s="1"/>
      <c r="G797" s="2"/>
    </row>
    <row r="798" spans="5:7" s="4" customFormat="1" ht="18" customHeight="1">
      <c r="E798" s="3"/>
      <c r="F798" s="1"/>
      <c r="G798" s="2"/>
    </row>
  </sheetData>
  <mergeCells count="67">
    <mergeCell ref="H7:N8"/>
    <mergeCell ref="A3:G3"/>
    <mergeCell ref="A5:G5"/>
    <mergeCell ref="A7:A8"/>
    <mergeCell ref="B7:B8"/>
    <mergeCell ref="C7:C8"/>
    <mergeCell ref="D7:D8"/>
    <mergeCell ref="A9:A12"/>
    <mergeCell ref="A13:A29"/>
    <mergeCell ref="A30:A49"/>
    <mergeCell ref="A50:A69"/>
    <mergeCell ref="A70:A87"/>
    <mergeCell ref="A88:A105"/>
    <mergeCell ref="A106:A123"/>
    <mergeCell ref="A124:A141"/>
    <mergeCell ref="A142:A161"/>
    <mergeCell ref="A162:A179"/>
    <mergeCell ref="A180:A193"/>
    <mergeCell ref="A194:A199"/>
    <mergeCell ref="A201:A208"/>
    <mergeCell ref="A209:A212"/>
    <mergeCell ref="A213:A223"/>
    <mergeCell ref="A224:A226"/>
    <mergeCell ref="A227:A229"/>
    <mergeCell ref="A230:A233"/>
    <mergeCell ref="A234:A236"/>
    <mergeCell ref="A237:A240"/>
    <mergeCell ref="A241:A242"/>
    <mergeCell ref="A243:A246"/>
    <mergeCell ref="A247:A263"/>
    <mergeCell ref="A264:A274"/>
    <mergeCell ref="A275:A283"/>
    <mergeCell ref="A302:A305"/>
    <mergeCell ref="A306:A309"/>
    <mergeCell ref="A310:A313"/>
    <mergeCell ref="A314:A317"/>
    <mergeCell ref="A318:A321"/>
    <mergeCell ref="A322:A325"/>
    <mergeCell ref="A326:A329"/>
    <mergeCell ref="A330:A333"/>
    <mergeCell ref="A334:A337"/>
    <mergeCell ref="A338:A341"/>
    <mergeCell ref="A342:A345"/>
    <mergeCell ref="A346:A349"/>
    <mergeCell ref="A350:A354"/>
    <mergeCell ref="A355:A359"/>
    <mergeCell ref="A360:A364"/>
    <mergeCell ref="A365:A368"/>
    <mergeCell ref="A369:A372"/>
    <mergeCell ref="A373:A376"/>
    <mergeCell ref="A377:A379"/>
    <mergeCell ref="A380:A382"/>
    <mergeCell ref="A383:A385"/>
    <mergeCell ref="A386:A387"/>
    <mergeCell ref="A388:A389"/>
    <mergeCell ref="A390:A391"/>
    <mergeCell ref="A392:A396"/>
    <mergeCell ref="A397:A401"/>
    <mergeCell ref="A402:A406"/>
    <mergeCell ref="A422:A429"/>
    <mergeCell ref="A430:A437"/>
    <mergeCell ref="A438:A445"/>
    <mergeCell ref="A448:A451"/>
    <mergeCell ref="A452:A470"/>
    <mergeCell ref="A473:A497"/>
    <mergeCell ref="A500:A506"/>
    <mergeCell ref="A509:A517"/>
  </mergeCells>
  <printOptions horizontalCentered="1"/>
  <pageMargins left="0.27559055118110237" right="0.15748031496062992" top="0.23622047244094491" bottom="0.39370078740157483" header="7.874015748031496E-2" footer="0.23622047244094491"/>
  <pageSetup scale="60" fitToHeight="2" orientation="portrait" r:id="rId1"/>
  <headerFooter scaleWithDoc="0" alignWithMargins="0">
    <oddFooter>&amp;L&amp;8 Confidencial&amp;R&amp;"Arial,Negrita"&amp;8
&amp;"Arial,Normal"Página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"/>
  <sheetViews>
    <sheetView topLeftCell="I136" zoomScaleNormal="100" workbookViewId="0">
      <selection activeCell="N169" sqref="A1:O511"/>
    </sheetView>
  </sheetViews>
  <sheetFormatPr baseColWidth="10" defaultRowHeight="15"/>
  <cols>
    <col min="1" max="1" width="16.42578125" customWidth="1"/>
    <col min="2" max="2" width="91.5703125" bestFit="1" customWidth="1"/>
    <col min="3" max="3" width="18.5703125" hidden="1" customWidth="1"/>
    <col min="4" max="4" width="0" hidden="1" customWidth="1"/>
    <col min="5" max="5" width="14.28515625" hidden="1" customWidth="1"/>
    <col min="6" max="7" width="43.5703125" customWidth="1"/>
    <col min="8" max="13" width="17.7109375" customWidth="1"/>
    <col min="14" max="14" width="21.5703125" bestFit="1" customWidth="1"/>
    <col min="15" max="15" width="78.140625" bestFit="1" customWidth="1"/>
  </cols>
  <sheetData>
    <row r="1" spans="1:15" ht="20.25">
      <c r="A1" s="112" t="s">
        <v>1051</v>
      </c>
      <c r="B1" s="112" t="s">
        <v>1050</v>
      </c>
      <c r="C1" s="113" t="s">
        <v>1049</v>
      </c>
      <c r="D1" s="114" t="s">
        <v>1048</v>
      </c>
      <c r="E1" s="115" t="s">
        <v>1047</v>
      </c>
      <c r="F1" s="116" t="s">
        <v>1053</v>
      </c>
      <c r="G1" s="167" t="s">
        <v>1073</v>
      </c>
      <c r="H1" s="117" t="s">
        <v>1067</v>
      </c>
      <c r="I1" s="117" t="s">
        <v>1068</v>
      </c>
      <c r="J1" s="117" t="s">
        <v>1069</v>
      </c>
      <c r="K1" s="117" t="s">
        <v>1070</v>
      </c>
      <c r="L1" s="117" t="s">
        <v>1071</v>
      </c>
      <c r="M1" s="117" t="s">
        <v>1072</v>
      </c>
      <c r="N1" s="168" t="s">
        <v>1075</v>
      </c>
      <c r="O1" s="168" t="s">
        <v>1076</v>
      </c>
    </row>
    <row r="2" spans="1:15" ht="18" hidden="1">
      <c r="A2" s="28" t="s">
        <v>1042</v>
      </c>
      <c r="B2" s="28" t="s">
        <v>1041</v>
      </c>
      <c r="C2" s="27" t="s">
        <v>952</v>
      </c>
      <c r="D2" s="26">
        <v>900</v>
      </c>
      <c r="E2" s="77">
        <v>0.9</v>
      </c>
      <c r="F2" s="91" t="s">
        <v>1054</v>
      </c>
      <c r="G2" s="169"/>
      <c r="H2" s="92" t="s">
        <v>1056</v>
      </c>
      <c r="I2" s="92" t="s">
        <v>1057</v>
      </c>
      <c r="J2" s="93"/>
      <c r="K2" s="93"/>
      <c r="L2" s="93"/>
      <c r="M2" s="94"/>
      <c r="N2" s="96">
        <f>COUNTA(Tabla1[[#This Row],[PROCESOS DE PRODUCION]:[Columna6]])</f>
        <v>3</v>
      </c>
      <c r="O2" s="96" t="str">
        <f t="shared" ref="O2:O65" si="0">TRIM(F2 &amp; "/" &amp; G2  &amp;"/" &amp; H2 &amp;"/"&amp; I2 &amp;"/"&amp; J2 &amp;"/"&amp; K2 &amp;"/"&amp; L2 &amp;"/"&amp; M2)</f>
        <v>CAPTURA//RUTA/ENTREGADO////</v>
      </c>
    </row>
    <row r="3" spans="1:15" ht="18" hidden="1">
      <c r="A3" s="7" t="s">
        <v>1040</v>
      </c>
      <c r="B3" s="7" t="s">
        <v>1039</v>
      </c>
      <c r="C3" s="6" t="s">
        <v>952</v>
      </c>
      <c r="D3" s="5">
        <v>700</v>
      </c>
      <c r="E3" s="78">
        <v>0.95</v>
      </c>
      <c r="F3" s="95" t="s">
        <v>1054</v>
      </c>
      <c r="G3" s="170"/>
      <c r="H3" s="96" t="s">
        <v>1056</v>
      </c>
      <c r="I3" s="96" t="s">
        <v>1057</v>
      </c>
      <c r="J3" s="97"/>
      <c r="K3" s="97"/>
      <c r="L3" s="97"/>
      <c r="M3" s="98"/>
      <c r="N3" s="96">
        <f>COUNTA(Tabla1[[#This Row],[PROCESOS DE PRODUCION]:[Columna6]])</f>
        <v>3</v>
      </c>
      <c r="O3" s="96" t="str">
        <f t="shared" si="0"/>
        <v>CAPTURA//RUTA/ENTREGADO////</v>
      </c>
    </row>
    <row r="4" spans="1:15" ht="18">
      <c r="A4" s="7" t="s">
        <v>1038</v>
      </c>
      <c r="B4" s="7" t="s">
        <v>1037</v>
      </c>
      <c r="C4" s="6" t="s">
        <v>957</v>
      </c>
      <c r="D4" s="5">
        <v>700</v>
      </c>
      <c r="E4" s="78">
        <v>0.95</v>
      </c>
      <c r="F4" s="95" t="s">
        <v>1054</v>
      </c>
      <c r="G4" s="170" t="s">
        <v>1074</v>
      </c>
      <c r="H4" s="96" t="s">
        <v>1058</v>
      </c>
      <c r="I4" s="96" t="s">
        <v>1055</v>
      </c>
      <c r="J4" s="96" t="s">
        <v>1059</v>
      </c>
      <c r="K4" s="96" t="s">
        <v>1056</v>
      </c>
      <c r="L4" s="96" t="s">
        <v>1057</v>
      </c>
      <c r="M4" s="98"/>
      <c r="N4" s="96">
        <f>COUNTA(Tabla1[[#This Row],[PROCESOS DE PRODUCION]:[Columna6]])</f>
        <v>7</v>
      </c>
      <c r="O4" s="96" t="str">
        <f t="shared" si="0"/>
        <v>CAPTURA/DISENIO/FLEXO/EMPAQUE/TERMINADO/RUTA/ENTREGADO/</v>
      </c>
    </row>
    <row r="5" spans="1:15" ht="18.75" thickBot="1">
      <c r="A5" s="19" t="s">
        <v>1036</v>
      </c>
      <c r="B5" s="19" t="s">
        <v>1035</v>
      </c>
      <c r="C5" s="17" t="s">
        <v>952</v>
      </c>
      <c r="D5" s="16">
        <v>700</v>
      </c>
      <c r="E5" s="79">
        <v>0.95</v>
      </c>
      <c r="F5" s="99" t="s">
        <v>1054</v>
      </c>
      <c r="G5" s="170" t="s">
        <v>1074</v>
      </c>
      <c r="H5" s="100" t="s">
        <v>1058</v>
      </c>
      <c r="I5" s="100" t="s">
        <v>1055</v>
      </c>
      <c r="J5" s="100" t="s">
        <v>1059</v>
      </c>
      <c r="K5" s="100" t="s">
        <v>1056</v>
      </c>
      <c r="L5" s="100" t="s">
        <v>1057</v>
      </c>
      <c r="M5" s="101"/>
      <c r="N5" s="96">
        <f>COUNTA(Tabla1[[#This Row],[PROCESOS DE PRODUCION]:[Columna6]])</f>
        <v>7</v>
      </c>
      <c r="O5" s="96" t="str">
        <f t="shared" si="0"/>
        <v>CAPTURA/DISENIO/FLEXO/EMPAQUE/TERMINADO/RUTA/ENTREGADO/</v>
      </c>
    </row>
    <row r="6" spans="1:15" ht="18" hidden="1">
      <c r="A6" s="28" t="s">
        <v>1033</v>
      </c>
      <c r="B6" s="32" t="s">
        <v>1032</v>
      </c>
      <c r="C6" s="69" t="s">
        <v>917</v>
      </c>
      <c r="D6" s="26">
        <v>750</v>
      </c>
      <c r="E6" s="80">
        <v>1</v>
      </c>
      <c r="F6" s="91" t="s">
        <v>1054</v>
      </c>
      <c r="G6" s="169"/>
      <c r="H6" s="92" t="s">
        <v>1056</v>
      </c>
      <c r="I6" s="92" t="s">
        <v>1057</v>
      </c>
      <c r="J6" s="93"/>
      <c r="K6" s="93"/>
      <c r="L6" s="93"/>
      <c r="M6" s="94"/>
      <c r="N6" s="96">
        <f>COUNTA(Tabla1[[#This Row],[PROCESOS DE PRODUCION]:[Columna6]])</f>
        <v>3</v>
      </c>
      <c r="O6" s="96" t="str">
        <f t="shared" si="0"/>
        <v>CAPTURA//RUTA/ENTREGADO////</v>
      </c>
    </row>
    <row r="7" spans="1:15" ht="18" hidden="1">
      <c r="A7" s="7" t="s">
        <v>1031</v>
      </c>
      <c r="B7" s="31" t="s">
        <v>1030</v>
      </c>
      <c r="C7" s="66" t="s">
        <v>917</v>
      </c>
      <c r="D7" s="5">
        <v>600</v>
      </c>
      <c r="E7" s="81">
        <v>1.05</v>
      </c>
      <c r="F7" s="95" t="s">
        <v>1054</v>
      </c>
      <c r="G7" s="170"/>
      <c r="H7" s="96" t="s">
        <v>1056</v>
      </c>
      <c r="I7" s="96" t="s">
        <v>1057</v>
      </c>
      <c r="J7" s="97"/>
      <c r="K7" s="97"/>
      <c r="L7" s="97"/>
      <c r="M7" s="98"/>
      <c r="N7" s="96">
        <f>COUNTA(Tabla1[[#This Row],[PROCESOS DE PRODUCION]:[Columna6]])</f>
        <v>3</v>
      </c>
      <c r="O7" s="96" t="str">
        <f t="shared" si="0"/>
        <v>CAPTURA//RUTA/ENTREGADO////</v>
      </c>
    </row>
    <row r="8" spans="1:15" ht="18">
      <c r="A8" s="7" t="s">
        <v>1029</v>
      </c>
      <c r="B8" s="31" t="s">
        <v>1028</v>
      </c>
      <c r="C8" s="66" t="s">
        <v>917</v>
      </c>
      <c r="D8" s="5">
        <v>600</v>
      </c>
      <c r="E8" s="81">
        <v>1.05</v>
      </c>
      <c r="F8" s="95" t="s">
        <v>1054</v>
      </c>
      <c r="G8" s="170" t="s">
        <v>1074</v>
      </c>
      <c r="H8" s="96" t="s">
        <v>1058</v>
      </c>
      <c r="I8" s="96" t="s">
        <v>1055</v>
      </c>
      <c r="J8" s="96" t="s">
        <v>1059</v>
      </c>
      <c r="K8" s="96" t="s">
        <v>1056</v>
      </c>
      <c r="L8" s="96" t="s">
        <v>1057</v>
      </c>
      <c r="M8" s="98"/>
      <c r="N8" s="96">
        <f>COUNTA(Tabla1[[#This Row],[PROCESOS DE PRODUCION]:[Columna6]])</f>
        <v>7</v>
      </c>
      <c r="O8" s="96" t="str">
        <f t="shared" si="0"/>
        <v>CAPTURA/DISENIO/FLEXO/EMPAQUE/TERMINADO/RUTA/ENTREGADO/</v>
      </c>
    </row>
    <row r="9" spans="1:15" ht="18">
      <c r="A9" s="7" t="s">
        <v>1027</v>
      </c>
      <c r="B9" s="31" t="s">
        <v>1026</v>
      </c>
      <c r="C9" s="66" t="s">
        <v>917</v>
      </c>
      <c r="D9" s="5">
        <v>600</v>
      </c>
      <c r="E9" s="81">
        <v>1.05</v>
      </c>
      <c r="F9" s="95" t="s">
        <v>1054</v>
      </c>
      <c r="G9" s="170" t="s">
        <v>1074</v>
      </c>
      <c r="H9" s="96" t="s">
        <v>1058</v>
      </c>
      <c r="I9" s="96" t="s">
        <v>1055</v>
      </c>
      <c r="J9" s="96" t="s">
        <v>1059</v>
      </c>
      <c r="K9" s="96" t="s">
        <v>1056</v>
      </c>
      <c r="L9" s="96" t="s">
        <v>1057</v>
      </c>
      <c r="M9" s="98"/>
      <c r="N9" s="96">
        <f>COUNTA(Tabla1[[#This Row],[PROCESOS DE PRODUCION]:[Columna6]])</f>
        <v>7</v>
      </c>
      <c r="O9" s="96" t="str">
        <f t="shared" si="0"/>
        <v>CAPTURA/DISENIO/FLEXO/EMPAQUE/TERMINADO/RUTA/ENTREGADO/</v>
      </c>
    </row>
    <row r="10" spans="1:15" ht="18">
      <c r="A10" s="7" t="s">
        <v>1025</v>
      </c>
      <c r="B10" s="31" t="s">
        <v>1024</v>
      </c>
      <c r="C10" s="66" t="s">
        <v>917</v>
      </c>
      <c r="D10" s="5">
        <v>600</v>
      </c>
      <c r="E10" s="81">
        <v>1.1499999999999999</v>
      </c>
      <c r="F10" s="95" t="s">
        <v>1054</v>
      </c>
      <c r="G10" s="170" t="s">
        <v>1074</v>
      </c>
      <c r="H10" s="96" t="s">
        <v>1058</v>
      </c>
      <c r="I10" s="96" t="s">
        <v>1055</v>
      </c>
      <c r="J10" s="96" t="s">
        <v>1059</v>
      </c>
      <c r="K10" s="96" t="s">
        <v>1056</v>
      </c>
      <c r="L10" s="96" t="s">
        <v>1057</v>
      </c>
      <c r="M10" s="98"/>
      <c r="N10" s="96">
        <f>COUNTA(Tabla1[[#This Row],[PROCESOS DE PRODUCION]:[Columna6]])</f>
        <v>7</v>
      </c>
      <c r="O10" s="96" t="str">
        <f t="shared" si="0"/>
        <v>CAPTURA/DISENIO/FLEXO/EMPAQUE/TERMINADO/RUTA/ENTREGADO/</v>
      </c>
    </row>
    <row r="11" spans="1:15" ht="18" hidden="1">
      <c r="A11" s="7" t="s">
        <v>1023</v>
      </c>
      <c r="B11" s="31" t="s">
        <v>1022</v>
      </c>
      <c r="C11" s="66" t="s">
        <v>917</v>
      </c>
      <c r="D11" s="5">
        <v>500</v>
      </c>
      <c r="E11" s="81">
        <v>1.6</v>
      </c>
      <c r="F11" s="95" t="s">
        <v>1054</v>
      </c>
      <c r="G11" s="170"/>
      <c r="H11" s="96" t="s">
        <v>1056</v>
      </c>
      <c r="I11" s="96" t="s">
        <v>1057</v>
      </c>
      <c r="J11" s="97"/>
      <c r="K11" s="97"/>
      <c r="L11" s="97"/>
      <c r="M11" s="98"/>
      <c r="N11" s="96">
        <f>COUNTA(Tabla1[[#This Row],[PROCESOS DE PRODUCION]:[Columna6]])</f>
        <v>3</v>
      </c>
      <c r="O11" s="96" t="str">
        <f t="shared" si="0"/>
        <v>CAPTURA//RUTA/ENTREGADO////</v>
      </c>
    </row>
    <row r="12" spans="1:15" ht="18" hidden="1">
      <c r="A12" s="7" t="s">
        <v>1021</v>
      </c>
      <c r="B12" s="31" t="s">
        <v>1020</v>
      </c>
      <c r="C12" s="66" t="s">
        <v>917</v>
      </c>
      <c r="D12" s="5">
        <v>500</v>
      </c>
      <c r="E12" s="81">
        <v>1.6</v>
      </c>
      <c r="F12" s="95" t="s">
        <v>1054</v>
      </c>
      <c r="G12" s="170" t="s">
        <v>1074</v>
      </c>
      <c r="H12" s="96" t="s">
        <v>1060</v>
      </c>
      <c r="I12" s="96" t="s">
        <v>1061</v>
      </c>
      <c r="J12" s="96" t="s">
        <v>1055</v>
      </c>
      <c r="K12" s="96" t="s">
        <v>1062</v>
      </c>
      <c r="L12" s="96" t="s">
        <v>1056</v>
      </c>
      <c r="M12" s="102" t="s">
        <v>1057</v>
      </c>
      <c r="N12" s="96">
        <f>COUNTA(Tabla1[[#This Row],[PROCESOS DE PRODUCION]:[Columna6]])</f>
        <v>8</v>
      </c>
      <c r="O12" s="96" t="str">
        <f t="shared" si="0"/>
        <v>CAPTURA/DISENIO/OFFSET/SUAJE/EMPAQUE/TEMRINADO/RUTA/ENTREGADO</v>
      </c>
    </row>
    <row r="13" spans="1:15" ht="18" hidden="1">
      <c r="A13" s="7" t="s">
        <v>1019</v>
      </c>
      <c r="B13" s="31" t="s">
        <v>1018</v>
      </c>
      <c r="C13" s="66" t="s">
        <v>917</v>
      </c>
      <c r="D13" s="5">
        <v>700</v>
      </c>
      <c r="E13" s="81">
        <v>1.65</v>
      </c>
      <c r="F13" s="95" t="s">
        <v>1054</v>
      </c>
      <c r="G13" s="170"/>
      <c r="H13" s="96" t="s">
        <v>1056</v>
      </c>
      <c r="I13" s="96" t="s">
        <v>1057</v>
      </c>
      <c r="J13" s="97"/>
      <c r="K13" s="97"/>
      <c r="L13" s="97"/>
      <c r="M13" s="98"/>
      <c r="N13" s="96">
        <f>COUNTA(Tabla1[[#This Row],[PROCESOS DE PRODUCION]:[Columna6]])</f>
        <v>3</v>
      </c>
      <c r="O13" s="96" t="str">
        <f t="shared" si="0"/>
        <v>CAPTURA//RUTA/ENTREGADO////</v>
      </c>
    </row>
    <row r="14" spans="1:15" ht="18">
      <c r="A14" s="7" t="s">
        <v>1017</v>
      </c>
      <c r="B14" s="31" t="s">
        <v>1016</v>
      </c>
      <c r="C14" s="66" t="s">
        <v>917</v>
      </c>
      <c r="D14" s="5">
        <v>700</v>
      </c>
      <c r="E14" s="81">
        <v>1.65</v>
      </c>
      <c r="F14" s="95" t="s">
        <v>1054</v>
      </c>
      <c r="G14" s="170" t="s">
        <v>1074</v>
      </c>
      <c r="H14" s="96" t="s">
        <v>1058</v>
      </c>
      <c r="I14" s="96" t="s">
        <v>1055</v>
      </c>
      <c r="J14" s="96" t="s">
        <v>1059</v>
      </c>
      <c r="K14" s="96" t="s">
        <v>1056</v>
      </c>
      <c r="L14" s="96" t="s">
        <v>1057</v>
      </c>
      <c r="M14" s="98"/>
      <c r="N14" s="96">
        <f>COUNTA(Tabla1[[#This Row],[PROCESOS DE PRODUCION]:[Columna6]])</f>
        <v>7</v>
      </c>
      <c r="O14" s="96" t="str">
        <f t="shared" si="0"/>
        <v>CAPTURA/DISENIO/FLEXO/EMPAQUE/TERMINADO/RUTA/ENTREGADO/</v>
      </c>
    </row>
    <row r="15" spans="1:15" ht="18">
      <c r="A15" s="7" t="s">
        <v>1015</v>
      </c>
      <c r="B15" s="7" t="s">
        <v>1014</v>
      </c>
      <c r="C15" s="66" t="s">
        <v>917</v>
      </c>
      <c r="D15" s="5">
        <v>700</v>
      </c>
      <c r="E15" s="81">
        <v>1.75</v>
      </c>
      <c r="F15" s="95" t="s">
        <v>1054</v>
      </c>
      <c r="G15" s="170" t="s">
        <v>1074</v>
      </c>
      <c r="H15" s="96" t="s">
        <v>1058</v>
      </c>
      <c r="I15" s="96" t="s">
        <v>1055</v>
      </c>
      <c r="J15" s="96" t="s">
        <v>1059</v>
      </c>
      <c r="K15" s="96" t="s">
        <v>1056</v>
      </c>
      <c r="L15" s="96" t="s">
        <v>1057</v>
      </c>
      <c r="M15" s="98"/>
      <c r="N15" s="96">
        <f>COUNTA(Tabla1[[#This Row],[PROCESOS DE PRODUCION]:[Columna6]])</f>
        <v>7</v>
      </c>
      <c r="O15" s="96" t="str">
        <f t="shared" si="0"/>
        <v>CAPTURA/DISENIO/FLEXO/EMPAQUE/TERMINADO/RUTA/ENTREGADO/</v>
      </c>
    </row>
    <row r="16" spans="1:15" ht="18" hidden="1">
      <c r="A16" s="7" t="s">
        <v>1013</v>
      </c>
      <c r="B16" s="72" t="s">
        <v>1012</v>
      </c>
      <c r="C16" s="66" t="s">
        <v>917</v>
      </c>
      <c r="D16" s="5">
        <v>300</v>
      </c>
      <c r="E16" s="81">
        <v>1.7</v>
      </c>
      <c r="F16" s="95" t="s">
        <v>1054</v>
      </c>
      <c r="G16" s="170"/>
      <c r="H16" s="96" t="s">
        <v>1056</v>
      </c>
      <c r="I16" s="96" t="s">
        <v>1057</v>
      </c>
      <c r="J16" s="97"/>
      <c r="K16" s="97"/>
      <c r="L16" s="97"/>
      <c r="M16" s="98"/>
      <c r="N16" s="96">
        <f>COUNTA(Tabla1[[#This Row],[PROCESOS DE PRODUCION]:[Columna6]])</f>
        <v>3</v>
      </c>
      <c r="O16" s="96" t="str">
        <f t="shared" si="0"/>
        <v>CAPTURA//RUTA/ENTREGADO////</v>
      </c>
    </row>
    <row r="17" spans="1:15" ht="18" hidden="1">
      <c r="A17" s="23" t="s">
        <v>1011</v>
      </c>
      <c r="B17" s="71" t="s">
        <v>1010</v>
      </c>
      <c r="C17" s="21" t="s">
        <v>917</v>
      </c>
      <c r="D17" s="20">
        <v>300</v>
      </c>
      <c r="E17" s="82">
        <v>1.7</v>
      </c>
      <c r="F17" s="95" t="s">
        <v>1054</v>
      </c>
      <c r="G17" s="170" t="s">
        <v>1074</v>
      </c>
      <c r="H17" s="96" t="s">
        <v>1060</v>
      </c>
      <c r="I17" s="96" t="s">
        <v>1061</v>
      </c>
      <c r="J17" s="96" t="s">
        <v>1055</v>
      </c>
      <c r="K17" s="96" t="s">
        <v>1062</v>
      </c>
      <c r="L17" s="96" t="s">
        <v>1056</v>
      </c>
      <c r="M17" s="102" t="s">
        <v>1057</v>
      </c>
      <c r="N17" s="96">
        <f>COUNTA(Tabla1[[#This Row],[PROCESOS DE PRODUCION]:[Columna6]])</f>
        <v>8</v>
      </c>
      <c r="O17" s="96" t="str">
        <f t="shared" si="0"/>
        <v>CAPTURA/DISENIO/OFFSET/SUAJE/EMPAQUE/TEMRINADO/RUTA/ENTREGADO</v>
      </c>
    </row>
    <row r="18" spans="1:15" ht="18">
      <c r="A18" s="10" t="s">
        <v>1009</v>
      </c>
      <c r="B18" s="10" t="s">
        <v>1008</v>
      </c>
      <c r="C18" s="9" t="s">
        <v>917</v>
      </c>
      <c r="D18" s="8">
        <v>600</v>
      </c>
      <c r="E18" s="83">
        <v>1.1499999999999999</v>
      </c>
      <c r="F18" s="95" t="s">
        <v>1054</v>
      </c>
      <c r="G18" s="170" t="s">
        <v>1074</v>
      </c>
      <c r="H18" s="96" t="s">
        <v>1058</v>
      </c>
      <c r="I18" s="96" t="s">
        <v>1055</v>
      </c>
      <c r="J18" s="96" t="s">
        <v>1059</v>
      </c>
      <c r="K18" s="96" t="s">
        <v>1056</v>
      </c>
      <c r="L18" s="96" t="s">
        <v>1057</v>
      </c>
      <c r="M18" s="98"/>
      <c r="N18" s="96">
        <f>COUNTA(Tabla1[[#This Row],[PROCESOS DE PRODUCION]:[Columna6]])</f>
        <v>7</v>
      </c>
      <c r="O18" s="96" t="str">
        <f t="shared" si="0"/>
        <v>CAPTURA/DISENIO/FLEXO/EMPAQUE/TERMINADO/RUTA/ENTREGADO/</v>
      </c>
    </row>
    <row r="19" spans="1:15" ht="18">
      <c r="A19" s="7" t="s">
        <v>1007</v>
      </c>
      <c r="B19" s="7" t="s">
        <v>1006</v>
      </c>
      <c r="C19" s="6" t="s">
        <v>917</v>
      </c>
      <c r="D19" s="5">
        <v>600</v>
      </c>
      <c r="E19" s="78">
        <v>1.1499999999999999</v>
      </c>
      <c r="F19" s="95" t="s">
        <v>1054</v>
      </c>
      <c r="G19" s="170" t="s">
        <v>1074</v>
      </c>
      <c r="H19" s="96" t="s">
        <v>1058</v>
      </c>
      <c r="I19" s="96" t="s">
        <v>1055</v>
      </c>
      <c r="J19" s="96" t="s">
        <v>1059</v>
      </c>
      <c r="K19" s="96" t="s">
        <v>1056</v>
      </c>
      <c r="L19" s="96" t="s">
        <v>1057</v>
      </c>
      <c r="M19" s="98"/>
      <c r="N19" s="96">
        <f>COUNTA(Tabla1[[#This Row],[PROCESOS DE PRODUCION]:[Columna6]])</f>
        <v>7</v>
      </c>
      <c r="O19" s="96" t="str">
        <f t="shared" si="0"/>
        <v>CAPTURA/DISENIO/FLEXO/EMPAQUE/TERMINADO/RUTA/ENTREGADO/</v>
      </c>
    </row>
    <row r="20" spans="1:15" ht="18" hidden="1">
      <c r="A20" s="7" t="s">
        <v>1005</v>
      </c>
      <c r="B20" s="7" t="s">
        <v>1004</v>
      </c>
      <c r="C20" s="6" t="s">
        <v>917</v>
      </c>
      <c r="D20" s="5">
        <v>500</v>
      </c>
      <c r="E20" s="78">
        <v>1.7</v>
      </c>
      <c r="F20" s="95" t="s">
        <v>1054</v>
      </c>
      <c r="G20" s="170" t="s">
        <v>1074</v>
      </c>
      <c r="H20" s="96" t="s">
        <v>1060</v>
      </c>
      <c r="I20" s="96" t="s">
        <v>1061</v>
      </c>
      <c r="J20" s="96" t="s">
        <v>1055</v>
      </c>
      <c r="K20" s="96" t="s">
        <v>1062</v>
      </c>
      <c r="L20" s="96" t="s">
        <v>1056</v>
      </c>
      <c r="M20" s="102" t="s">
        <v>1057</v>
      </c>
      <c r="N20" s="96">
        <f>COUNTA(Tabla1[[#This Row],[PROCESOS DE PRODUCION]:[Columna6]])</f>
        <v>8</v>
      </c>
      <c r="O20" s="96" t="str">
        <f t="shared" si="0"/>
        <v>CAPTURA/DISENIO/OFFSET/SUAJE/EMPAQUE/TEMRINADO/RUTA/ENTREGADO</v>
      </c>
    </row>
    <row r="21" spans="1:15" ht="18">
      <c r="A21" s="7" t="s">
        <v>1003</v>
      </c>
      <c r="B21" s="7" t="s">
        <v>1002</v>
      </c>
      <c r="C21" s="6" t="s">
        <v>917</v>
      </c>
      <c r="D21" s="5">
        <v>700</v>
      </c>
      <c r="E21" s="78">
        <v>1.75</v>
      </c>
      <c r="F21" s="95" t="s">
        <v>1054</v>
      </c>
      <c r="G21" s="170" t="s">
        <v>1074</v>
      </c>
      <c r="H21" s="96" t="s">
        <v>1058</v>
      </c>
      <c r="I21" s="96" t="s">
        <v>1055</v>
      </c>
      <c r="J21" s="96" t="s">
        <v>1059</v>
      </c>
      <c r="K21" s="96" t="s">
        <v>1056</v>
      </c>
      <c r="L21" s="96" t="s">
        <v>1057</v>
      </c>
      <c r="M21" s="98"/>
      <c r="N21" s="96">
        <f>COUNTA(Tabla1[[#This Row],[PROCESOS DE PRODUCION]:[Columna6]])</f>
        <v>7</v>
      </c>
      <c r="O21" s="96" t="str">
        <f t="shared" si="0"/>
        <v>CAPTURA/DISENIO/FLEXO/EMPAQUE/TERMINADO/RUTA/ENTREGADO/</v>
      </c>
    </row>
    <row r="22" spans="1:15" ht="18.75" hidden="1" thickBot="1">
      <c r="A22" s="19" t="s">
        <v>1001</v>
      </c>
      <c r="B22" s="19" t="s">
        <v>1000</v>
      </c>
      <c r="C22" s="17" t="s">
        <v>917</v>
      </c>
      <c r="D22" s="16">
        <v>300</v>
      </c>
      <c r="E22" s="79">
        <v>1.8</v>
      </c>
      <c r="F22" s="99" t="s">
        <v>1054</v>
      </c>
      <c r="G22" s="170" t="s">
        <v>1074</v>
      </c>
      <c r="H22" s="100" t="s">
        <v>1060</v>
      </c>
      <c r="I22" s="100" t="s">
        <v>1061</v>
      </c>
      <c r="J22" s="100" t="s">
        <v>1055</v>
      </c>
      <c r="K22" s="100" t="s">
        <v>1062</v>
      </c>
      <c r="L22" s="100" t="s">
        <v>1056</v>
      </c>
      <c r="M22" s="103" t="s">
        <v>1057</v>
      </c>
      <c r="N22" s="96">
        <f>COUNTA(Tabla1[[#This Row],[PROCESOS DE PRODUCION]:[Columna6]])</f>
        <v>8</v>
      </c>
      <c r="O22" s="96" t="str">
        <f t="shared" si="0"/>
        <v>CAPTURA/DISENIO/OFFSET/SUAJE/EMPAQUE/TEMRINADO/RUTA/ENTREGADO</v>
      </c>
    </row>
    <row r="23" spans="1:15" ht="18" hidden="1">
      <c r="A23" s="28" t="s">
        <v>998</v>
      </c>
      <c r="B23" s="32" t="s">
        <v>992</v>
      </c>
      <c r="C23" s="69" t="s">
        <v>952</v>
      </c>
      <c r="D23" s="26">
        <v>900</v>
      </c>
      <c r="E23" s="80">
        <v>1</v>
      </c>
      <c r="F23" s="91" t="s">
        <v>1054</v>
      </c>
      <c r="G23" s="169"/>
      <c r="H23" s="92" t="s">
        <v>1056</v>
      </c>
      <c r="I23" s="92" t="s">
        <v>1057</v>
      </c>
      <c r="J23" s="93"/>
      <c r="K23" s="93"/>
      <c r="L23" s="93"/>
      <c r="M23" s="94"/>
      <c r="N23" s="96">
        <f>COUNTA(Tabla1[[#This Row],[PROCESOS DE PRODUCION]:[Columna6]])</f>
        <v>3</v>
      </c>
      <c r="O23" s="96" t="str">
        <f t="shared" si="0"/>
        <v>CAPTURA//RUTA/ENTREGADO////</v>
      </c>
    </row>
    <row r="24" spans="1:15" ht="18">
      <c r="A24" s="10" t="s">
        <v>997</v>
      </c>
      <c r="B24" s="51" t="s">
        <v>996</v>
      </c>
      <c r="C24" s="68" t="s">
        <v>952</v>
      </c>
      <c r="D24" s="8">
        <v>700</v>
      </c>
      <c r="E24" s="84">
        <v>1.05</v>
      </c>
      <c r="F24" s="95" t="s">
        <v>1054</v>
      </c>
      <c r="G24" s="170" t="s">
        <v>1074</v>
      </c>
      <c r="H24" s="96" t="s">
        <v>1058</v>
      </c>
      <c r="I24" s="96" t="s">
        <v>1055</v>
      </c>
      <c r="J24" s="96" t="s">
        <v>1059</v>
      </c>
      <c r="K24" s="96" t="s">
        <v>1056</v>
      </c>
      <c r="L24" s="96" t="s">
        <v>1057</v>
      </c>
      <c r="M24" s="98"/>
      <c r="N24" s="96">
        <f>COUNTA(Tabla1[[#This Row],[PROCESOS DE PRODUCION]:[Columna6]])</f>
        <v>7</v>
      </c>
      <c r="O24" s="96" t="str">
        <f t="shared" si="0"/>
        <v>CAPTURA/DISENIO/FLEXO/EMPAQUE/TERMINADO/RUTA/ENTREGADO/</v>
      </c>
    </row>
    <row r="25" spans="1:15" ht="18">
      <c r="A25" s="10" t="s">
        <v>995</v>
      </c>
      <c r="B25" s="51" t="s">
        <v>994</v>
      </c>
      <c r="C25" s="68" t="s">
        <v>952</v>
      </c>
      <c r="D25" s="8">
        <v>700</v>
      </c>
      <c r="E25" s="84">
        <v>1.05</v>
      </c>
      <c r="F25" s="95" t="s">
        <v>1054</v>
      </c>
      <c r="G25" s="170" t="s">
        <v>1074</v>
      </c>
      <c r="H25" s="96" t="s">
        <v>1058</v>
      </c>
      <c r="I25" s="96" t="s">
        <v>1055</v>
      </c>
      <c r="J25" s="96" t="s">
        <v>1059</v>
      </c>
      <c r="K25" s="96" t="s">
        <v>1056</v>
      </c>
      <c r="L25" s="96" t="s">
        <v>1057</v>
      </c>
      <c r="M25" s="98"/>
      <c r="N25" s="96">
        <f>COUNTA(Tabla1[[#This Row],[PROCESOS DE PRODUCION]:[Columna6]])</f>
        <v>7</v>
      </c>
      <c r="O25" s="96" t="str">
        <f t="shared" si="0"/>
        <v>CAPTURA/DISENIO/FLEXO/EMPAQUE/TERMINADO/RUTA/ENTREGADO/</v>
      </c>
    </row>
    <row r="26" spans="1:15" ht="18" hidden="1">
      <c r="A26" s="10" t="s">
        <v>993</v>
      </c>
      <c r="B26" s="51" t="s">
        <v>992</v>
      </c>
      <c r="C26" s="68" t="s">
        <v>917</v>
      </c>
      <c r="D26" s="8">
        <v>750</v>
      </c>
      <c r="E26" s="84">
        <v>1.1000000000000001</v>
      </c>
      <c r="F26" s="95" t="s">
        <v>1054</v>
      </c>
      <c r="G26" s="170"/>
      <c r="H26" s="96" t="s">
        <v>1056</v>
      </c>
      <c r="I26" s="96" t="s">
        <v>1057</v>
      </c>
      <c r="J26" s="97"/>
      <c r="K26" s="97"/>
      <c r="L26" s="97"/>
      <c r="M26" s="98"/>
      <c r="N26" s="96">
        <f>COUNTA(Tabla1[[#This Row],[PROCESOS DE PRODUCION]:[Columna6]])</f>
        <v>3</v>
      </c>
      <c r="O26" s="96" t="str">
        <f t="shared" si="0"/>
        <v>CAPTURA//RUTA/ENTREGADO////</v>
      </c>
    </row>
    <row r="27" spans="1:15" ht="18" hidden="1">
      <c r="A27" s="7" t="s">
        <v>991</v>
      </c>
      <c r="B27" s="31" t="s">
        <v>990</v>
      </c>
      <c r="C27" s="66" t="s">
        <v>917</v>
      </c>
      <c r="D27" s="5">
        <v>600</v>
      </c>
      <c r="E27" s="81">
        <v>1.1499999999999999</v>
      </c>
      <c r="F27" s="95" t="s">
        <v>1054</v>
      </c>
      <c r="G27" s="170"/>
      <c r="H27" s="96" t="s">
        <v>1056</v>
      </c>
      <c r="I27" s="96" t="s">
        <v>1057</v>
      </c>
      <c r="J27" s="97"/>
      <c r="K27" s="97"/>
      <c r="L27" s="97"/>
      <c r="M27" s="98"/>
      <c r="N27" s="96">
        <f>COUNTA(Tabla1[[#This Row],[PROCESOS DE PRODUCION]:[Columna6]])</f>
        <v>3</v>
      </c>
      <c r="O27" s="96" t="str">
        <f t="shared" si="0"/>
        <v>CAPTURA//RUTA/ENTREGADO////</v>
      </c>
    </row>
    <row r="28" spans="1:15" ht="18">
      <c r="A28" s="7" t="s">
        <v>989</v>
      </c>
      <c r="B28" s="31" t="s">
        <v>988</v>
      </c>
      <c r="C28" s="66" t="s">
        <v>917</v>
      </c>
      <c r="D28" s="5">
        <v>600</v>
      </c>
      <c r="E28" s="81">
        <v>1.1499999999999999</v>
      </c>
      <c r="F28" s="95" t="s">
        <v>1054</v>
      </c>
      <c r="G28" s="170" t="s">
        <v>1074</v>
      </c>
      <c r="H28" s="96" t="s">
        <v>1058</v>
      </c>
      <c r="I28" s="96" t="s">
        <v>1055</v>
      </c>
      <c r="J28" s="96" t="s">
        <v>1059</v>
      </c>
      <c r="K28" s="96" t="s">
        <v>1056</v>
      </c>
      <c r="L28" s="96" t="s">
        <v>1057</v>
      </c>
      <c r="M28" s="98"/>
      <c r="N28" s="96">
        <f>COUNTA(Tabla1[[#This Row],[PROCESOS DE PRODUCION]:[Columna6]])</f>
        <v>7</v>
      </c>
      <c r="O28" s="96" t="str">
        <f t="shared" si="0"/>
        <v>CAPTURA/DISENIO/FLEXO/EMPAQUE/TERMINADO/RUTA/ENTREGADO/</v>
      </c>
    </row>
    <row r="29" spans="1:15" ht="18">
      <c r="A29" s="7" t="s">
        <v>987</v>
      </c>
      <c r="B29" s="31" t="s">
        <v>986</v>
      </c>
      <c r="C29" s="66" t="s">
        <v>917</v>
      </c>
      <c r="D29" s="5">
        <v>600</v>
      </c>
      <c r="E29" s="81">
        <v>1.1499999999999999</v>
      </c>
      <c r="F29" s="95" t="s">
        <v>1054</v>
      </c>
      <c r="G29" s="170" t="s">
        <v>1074</v>
      </c>
      <c r="H29" s="96" t="s">
        <v>1058</v>
      </c>
      <c r="I29" s="96" t="s">
        <v>1055</v>
      </c>
      <c r="J29" s="96" t="s">
        <v>1059</v>
      </c>
      <c r="K29" s="96" t="s">
        <v>1056</v>
      </c>
      <c r="L29" s="96" t="s">
        <v>1057</v>
      </c>
      <c r="M29" s="98"/>
      <c r="N29" s="96">
        <f>COUNTA(Tabla1[[#This Row],[PROCESOS DE PRODUCION]:[Columna6]])</f>
        <v>7</v>
      </c>
      <c r="O29" s="96" t="str">
        <f t="shared" si="0"/>
        <v>CAPTURA/DISENIO/FLEXO/EMPAQUE/TERMINADO/RUTA/ENTREGADO/</v>
      </c>
    </row>
    <row r="30" spans="1:15" ht="18">
      <c r="A30" s="7" t="s">
        <v>985</v>
      </c>
      <c r="B30" s="31" t="s">
        <v>984</v>
      </c>
      <c r="C30" s="66" t="s">
        <v>917</v>
      </c>
      <c r="D30" s="5">
        <v>600</v>
      </c>
      <c r="E30" s="81">
        <v>1.25</v>
      </c>
      <c r="F30" s="95" t="s">
        <v>1054</v>
      </c>
      <c r="G30" s="170" t="s">
        <v>1074</v>
      </c>
      <c r="H30" s="96" t="s">
        <v>1058</v>
      </c>
      <c r="I30" s="96" t="s">
        <v>1055</v>
      </c>
      <c r="J30" s="96" t="s">
        <v>1059</v>
      </c>
      <c r="K30" s="96" t="s">
        <v>1056</v>
      </c>
      <c r="L30" s="96" t="s">
        <v>1057</v>
      </c>
      <c r="M30" s="98"/>
      <c r="N30" s="96">
        <f>COUNTA(Tabla1[[#This Row],[PROCESOS DE PRODUCION]:[Columna6]])</f>
        <v>7</v>
      </c>
      <c r="O30" s="96" t="str">
        <f t="shared" si="0"/>
        <v>CAPTURA/DISENIO/FLEXO/EMPAQUE/TERMINADO/RUTA/ENTREGADO/</v>
      </c>
    </row>
    <row r="31" spans="1:15" ht="18" hidden="1">
      <c r="A31" s="7" t="s">
        <v>983</v>
      </c>
      <c r="B31" s="31" t="s">
        <v>982</v>
      </c>
      <c r="C31" s="66" t="s">
        <v>917</v>
      </c>
      <c r="D31" s="5">
        <v>500</v>
      </c>
      <c r="E31" s="81">
        <v>1.7</v>
      </c>
      <c r="F31" s="95" t="s">
        <v>1054</v>
      </c>
      <c r="G31" s="170"/>
      <c r="H31" s="96" t="s">
        <v>1056</v>
      </c>
      <c r="I31" s="96" t="s">
        <v>1057</v>
      </c>
      <c r="J31" s="97"/>
      <c r="K31" s="97"/>
      <c r="L31" s="97"/>
      <c r="M31" s="98"/>
      <c r="N31" s="96">
        <f>COUNTA(Tabla1[[#This Row],[PROCESOS DE PRODUCION]:[Columna6]])</f>
        <v>3</v>
      </c>
      <c r="O31" s="96" t="str">
        <f t="shared" si="0"/>
        <v>CAPTURA//RUTA/ENTREGADO////</v>
      </c>
    </row>
    <row r="32" spans="1:15" ht="18" hidden="1">
      <c r="A32" s="7" t="s">
        <v>981</v>
      </c>
      <c r="B32" s="31" t="s">
        <v>980</v>
      </c>
      <c r="C32" s="66" t="s">
        <v>917</v>
      </c>
      <c r="D32" s="5">
        <v>500</v>
      </c>
      <c r="E32" s="81">
        <v>1.7</v>
      </c>
      <c r="F32" s="95" t="s">
        <v>1054</v>
      </c>
      <c r="G32" s="170" t="s">
        <v>1074</v>
      </c>
      <c r="H32" s="96" t="s">
        <v>1060</v>
      </c>
      <c r="I32" s="96" t="s">
        <v>1061</v>
      </c>
      <c r="J32" s="96" t="s">
        <v>1055</v>
      </c>
      <c r="K32" s="96" t="s">
        <v>1062</v>
      </c>
      <c r="L32" s="96" t="s">
        <v>1056</v>
      </c>
      <c r="M32" s="102" t="s">
        <v>1057</v>
      </c>
      <c r="N32" s="96">
        <f>COUNTA(Tabla1[[#This Row],[PROCESOS DE PRODUCION]:[Columna6]])</f>
        <v>8</v>
      </c>
      <c r="O32" s="96" t="str">
        <f t="shared" si="0"/>
        <v>CAPTURA/DISENIO/OFFSET/SUAJE/EMPAQUE/TEMRINADO/RUTA/ENTREGADO</v>
      </c>
    </row>
    <row r="33" spans="1:15" ht="18" hidden="1">
      <c r="A33" s="7" t="s">
        <v>979</v>
      </c>
      <c r="B33" s="31" t="s">
        <v>978</v>
      </c>
      <c r="C33" s="66" t="s">
        <v>917</v>
      </c>
      <c r="D33" s="5">
        <v>700</v>
      </c>
      <c r="E33" s="81">
        <v>1.75</v>
      </c>
      <c r="F33" s="95" t="s">
        <v>1054</v>
      </c>
      <c r="G33" s="170"/>
      <c r="H33" s="96" t="s">
        <v>1056</v>
      </c>
      <c r="I33" s="96" t="s">
        <v>1057</v>
      </c>
      <c r="J33" s="97"/>
      <c r="K33" s="97"/>
      <c r="L33" s="97"/>
      <c r="M33" s="98"/>
      <c r="N33" s="96">
        <f>COUNTA(Tabla1[[#This Row],[PROCESOS DE PRODUCION]:[Columna6]])</f>
        <v>3</v>
      </c>
      <c r="O33" s="96" t="str">
        <f t="shared" si="0"/>
        <v>CAPTURA//RUTA/ENTREGADO////</v>
      </c>
    </row>
    <row r="34" spans="1:15" ht="18">
      <c r="A34" s="7" t="s">
        <v>977</v>
      </c>
      <c r="B34" s="31" t="s">
        <v>976</v>
      </c>
      <c r="C34" s="66" t="s">
        <v>917</v>
      </c>
      <c r="D34" s="5">
        <v>700</v>
      </c>
      <c r="E34" s="81">
        <v>1.75</v>
      </c>
      <c r="F34" s="95" t="s">
        <v>1054</v>
      </c>
      <c r="G34" s="170" t="s">
        <v>1074</v>
      </c>
      <c r="H34" s="96" t="s">
        <v>1058</v>
      </c>
      <c r="I34" s="96" t="s">
        <v>1055</v>
      </c>
      <c r="J34" s="96" t="s">
        <v>1059</v>
      </c>
      <c r="K34" s="96" t="s">
        <v>1056</v>
      </c>
      <c r="L34" s="96" t="s">
        <v>1057</v>
      </c>
      <c r="M34" s="98"/>
      <c r="N34" s="96">
        <f>COUNTA(Tabla1[[#This Row],[PROCESOS DE PRODUCION]:[Columna6]])</f>
        <v>7</v>
      </c>
      <c r="O34" s="96" t="str">
        <f t="shared" si="0"/>
        <v>CAPTURA/DISENIO/FLEXO/EMPAQUE/TERMINADO/RUTA/ENTREGADO/</v>
      </c>
    </row>
    <row r="35" spans="1:15" ht="18">
      <c r="A35" s="7" t="s">
        <v>975</v>
      </c>
      <c r="B35" s="7" t="s">
        <v>974</v>
      </c>
      <c r="C35" s="66" t="s">
        <v>917</v>
      </c>
      <c r="D35" s="5">
        <v>700</v>
      </c>
      <c r="E35" s="81">
        <v>1.85</v>
      </c>
      <c r="F35" s="95" t="s">
        <v>1054</v>
      </c>
      <c r="G35" s="170" t="s">
        <v>1074</v>
      </c>
      <c r="H35" s="96" t="s">
        <v>1058</v>
      </c>
      <c r="I35" s="96" t="s">
        <v>1055</v>
      </c>
      <c r="J35" s="96" t="s">
        <v>1059</v>
      </c>
      <c r="K35" s="96" t="s">
        <v>1056</v>
      </c>
      <c r="L35" s="96" t="s">
        <v>1057</v>
      </c>
      <c r="M35" s="98"/>
      <c r="N35" s="96">
        <f>COUNTA(Tabla1[[#This Row],[PROCESOS DE PRODUCION]:[Columna6]])</f>
        <v>7</v>
      </c>
      <c r="O35" s="96" t="str">
        <f t="shared" si="0"/>
        <v>CAPTURA/DISENIO/FLEXO/EMPAQUE/TERMINADO/RUTA/ENTREGADO/</v>
      </c>
    </row>
    <row r="36" spans="1:15" ht="18" hidden="1">
      <c r="A36" s="7" t="s">
        <v>973</v>
      </c>
      <c r="B36" s="31" t="s">
        <v>972</v>
      </c>
      <c r="C36" s="66" t="s">
        <v>917</v>
      </c>
      <c r="D36" s="5">
        <v>300</v>
      </c>
      <c r="E36" s="81">
        <v>1.85</v>
      </c>
      <c r="F36" s="95" t="s">
        <v>1054</v>
      </c>
      <c r="G36" s="170"/>
      <c r="H36" s="96" t="s">
        <v>1056</v>
      </c>
      <c r="I36" s="96" t="s">
        <v>1057</v>
      </c>
      <c r="J36" s="97"/>
      <c r="K36" s="97"/>
      <c r="L36" s="97"/>
      <c r="M36" s="98"/>
      <c r="N36" s="96">
        <f>COUNTA(Tabla1[[#This Row],[PROCESOS DE PRODUCION]:[Columna6]])</f>
        <v>3</v>
      </c>
      <c r="O36" s="96" t="str">
        <f t="shared" si="0"/>
        <v>CAPTURA//RUTA/ENTREGADO////</v>
      </c>
    </row>
    <row r="37" spans="1:15" ht="18" hidden="1">
      <c r="A37" s="23" t="s">
        <v>971</v>
      </c>
      <c r="B37" s="37" t="s">
        <v>970</v>
      </c>
      <c r="C37" s="70" t="s">
        <v>917</v>
      </c>
      <c r="D37" s="20">
        <v>300</v>
      </c>
      <c r="E37" s="82">
        <v>1.85</v>
      </c>
      <c r="F37" s="95" t="s">
        <v>1054</v>
      </c>
      <c r="G37" s="170" t="s">
        <v>1074</v>
      </c>
      <c r="H37" s="96" t="s">
        <v>1060</v>
      </c>
      <c r="I37" s="96" t="s">
        <v>1061</v>
      </c>
      <c r="J37" s="96" t="s">
        <v>1055</v>
      </c>
      <c r="K37" s="96" t="s">
        <v>1062</v>
      </c>
      <c r="L37" s="96" t="s">
        <v>1056</v>
      </c>
      <c r="M37" s="102" t="s">
        <v>1057</v>
      </c>
      <c r="N37" s="96">
        <f>COUNTA(Tabla1[[#This Row],[PROCESOS DE PRODUCION]:[Columna6]])</f>
        <v>8</v>
      </c>
      <c r="O37" s="96" t="str">
        <f t="shared" si="0"/>
        <v>CAPTURA/DISENIO/OFFSET/SUAJE/EMPAQUE/TEMRINADO/RUTA/ENTREGADO</v>
      </c>
    </row>
    <row r="38" spans="1:15" ht="18">
      <c r="A38" s="7" t="s">
        <v>969</v>
      </c>
      <c r="B38" s="7" t="s">
        <v>968</v>
      </c>
      <c r="C38" s="6" t="s">
        <v>917</v>
      </c>
      <c r="D38" s="5">
        <v>600</v>
      </c>
      <c r="E38" s="78">
        <v>1.25</v>
      </c>
      <c r="F38" s="95" t="s">
        <v>1054</v>
      </c>
      <c r="G38" s="170" t="s">
        <v>1074</v>
      </c>
      <c r="H38" s="96" t="s">
        <v>1058</v>
      </c>
      <c r="I38" s="96" t="s">
        <v>1055</v>
      </c>
      <c r="J38" s="96" t="s">
        <v>1059</v>
      </c>
      <c r="K38" s="96" t="s">
        <v>1056</v>
      </c>
      <c r="L38" s="96" t="s">
        <v>1057</v>
      </c>
      <c r="M38" s="98"/>
      <c r="N38" s="96">
        <f>COUNTA(Tabla1[[#This Row],[PROCESOS DE PRODUCION]:[Columna6]])</f>
        <v>7</v>
      </c>
      <c r="O38" s="96" t="str">
        <f t="shared" si="0"/>
        <v>CAPTURA/DISENIO/FLEXO/EMPAQUE/TERMINADO/RUTA/ENTREGADO/</v>
      </c>
    </row>
    <row r="39" spans="1:15" ht="18">
      <c r="A39" s="7" t="s">
        <v>967</v>
      </c>
      <c r="B39" s="7" t="s">
        <v>966</v>
      </c>
      <c r="C39" s="6" t="s">
        <v>917</v>
      </c>
      <c r="D39" s="5">
        <v>600</v>
      </c>
      <c r="E39" s="78">
        <v>1.25</v>
      </c>
      <c r="F39" s="95" t="s">
        <v>1054</v>
      </c>
      <c r="G39" s="170" t="s">
        <v>1074</v>
      </c>
      <c r="H39" s="96" t="s">
        <v>1058</v>
      </c>
      <c r="I39" s="96" t="s">
        <v>1055</v>
      </c>
      <c r="J39" s="96" t="s">
        <v>1059</v>
      </c>
      <c r="K39" s="96" t="s">
        <v>1056</v>
      </c>
      <c r="L39" s="96" t="s">
        <v>1057</v>
      </c>
      <c r="M39" s="98"/>
      <c r="N39" s="96">
        <f>COUNTA(Tabla1[[#This Row],[PROCESOS DE PRODUCION]:[Columna6]])</f>
        <v>7</v>
      </c>
      <c r="O39" s="96" t="str">
        <f t="shared" si="0"/>
        <v>CAPTURA/DISENIO/FLEXO/EMPAQUE/TERMINADO/RUTA/ENTREGADO/</v>
      </c>
    </row>
    <row r="40" spans="1:15" ht="18" hidden="1">
      <c r="A40" s="7" t="s">
        <v>965</v>
      </c>
      <c r="B40" s="7" t="s">
        <v>964</v>
      </c>
      <c r="C40" s="6" t="s">
        <v>917</v>
      </c>
      <c r="D40" s="5">
        <v>500</v>
      </c>
      <c r="E40" s="78">
        <v>1.8</v>
      </c>
      <c r="F40" s="95" t="s">
        <v>1054</v>
      </c>
      <c r="G40" s="170" t="s">
        <v>1074</v>
      </c>
      <c r="H40" s="96" t="s">
        <v>1060</v>
      </c>
      <c r="I40" s="96" t="s">
        <v>1061</v>
      </c>
      <c r="J40" s="96" t="s">
        <v>1055</v>
      </c>
      <c r="K40" s="96" t="s">
        <v>1062</v>
      </c>
      <c r="L40" s="96" t="s">
        <v>1056</v>
      </c>
      <c r="M40" s="102" t="s">
        <v>1057</v>
      </c>
      <c r="N40" s="96">
        <f>COUNTA(Tabla1[[#This Row],[PROCESOS DE PRODUCION]:[Columna6]])</f>
        <v>8</v>
      </c>
      <c r="O40" s="96" t="str">
        <f t="shared" si="0"/>
        <v>CAPTURA/DISENIO/OFFSET/SUAJE/EMPAQUE/TEMRINADO/RUTA/ENTREGADO</v>
      </c>
    </row>
    <row r="41" spans="1:15" ht="18">
      <c r="A41" s="7" t="s">
        <v>963</v>
      </c>
      <c r="B41" s="7" t="s">
        <v>962</v>
      </c>
      <c r="C41" s="6" t="s">
        <v>917</v>
      </c>
      <c r="D41" s="5">
        <v>700</v>
      </c>
      <c r="E41" s="78">
        <v>1.85</v>
      </c>
      <c r="F41" s="95" t="s">
        <v>1054</v>
      </c>
      <c r="G41" s="170" t="s">
        <v>1074</v>
      </c>
      <c r="H41" s="96" t="s">
        <v>1058</v>
      </c>
      <c r="I41" s="96" t="s">
        <v>1055</v>
      </c>
      <c r="J41" s="96" t="s">
        <v>1059</v>
      </c>
      <c r="K41" s="96" t="s">
        <v>1056</v>
      </c>
      <c r="L41" s="96" t="s">
        <v>1057</v>
      </c>
      <c r="M41" s="98"/>
      <c r="N41" s="96">
        <f>COUNTA(Tabla1[[#This Row],[PROCESOS DE PRODUCION]:[Columna6]])</f>
        <v>7</v>
      </c>
      <c r="O41" s="96" t="str">
        <f t="shared" si="0"/>
        <v>CAPTURA/DISENIO/FLEXO/EMPAQUE/TERMINADO/RUTA/ENTREGADO/</v>
      </c>
    </row>
    <row r="42" spans="1:15" ht="18.75" hidden="1" thickBot="1">
      <c r="A42" s="19" t="s">
        <v>961</v>
      </c>
      <c r="B42" s="19" t="s">
        <v>960</v>
      </c>
      <c r="C42" s="17" t="s">
        <v>917</v>
      </c>
      <c r="D42" s="16">
        <v>300</v>
      </c>
      <c r="E42" s="79">
        <v>1.95</v>
      </c>
      <c r="F42" s="99" t="s">
        <v>1054</v>
      </c>
      <c r="G42" s="170" t="s">
        <v>1074</v>
      </c>
      <c r="H42" s="100" t="s">
        <v>1060</v>
      </c>
      <c r="I42" s="100" t="s">
        <v>1061</v>
      </c>
      <c r="J42" s="100" t="s">
        <v>1055</v>
      </c>
      <c r="K42" s="100" t="s">
        <v>1062</v>
      </c>
      <c r="L42" s="100" t="s">
        <v>1056</v>
      </c>
      <c r="M42" s="103" t="s">
        <v>1057</v>
      </c>
      <c r="N42" s="96">
        <f>COUNTA(Tabla1[[#This Row],[PROCESOS DE PRODUCION]:[Columna6]])</f>
        <v>8</v>
      </c>
      <c r="O42" s="96" t="str">
        <f t="shared" si="0"/>
        <v>CAPTURA/DISENIO/OFFSET/SUAJE/EMPAQUE/TEMRINADO/RUTA/ENTREGADO</v>
      </c>
    </row>
    <row r="43" spans="1:15" ht="18" hidden="1">
      <c r="A43" s="28" t="s">
        <v>958</v>
      </c>
      <c r="B43" s="32" t="s">
        <v>950</v>
      </c>
      <c r="C43" s="69" t="s">
        <v>957</v>
      </c>
      <c r="D43" s="26">
        <v>900</v>
      </c>
      <c r="E43" s="80">
        <v>1.05</v>
      </c>
      <c r="F43" s="91" t="s">
        <v>1054</v>
      </c>
      <c r="G43" s="169"/>
      <c r="H43" s="92" t="s">
        <v>1056</v>
      </c>
      <c r="I43" s="92" t="s">
        <v>1057</v>
      </c>
      <c r="J43" s="93"/>
      <c r="K43" s="93"/>
      <c r="L43" s="93"/>
      <c r="M43" s="94"/>
      <c r="N43" s="96">
        <f>COUNTA(Tabla1[[#This Row],[PROCESOS DE PRODUCION]:[Columna6]])</f>
        <v>3</v>
      </c>
      <c r="O43" s="96" t="str">
        <f t="shared" si="0"/>
        <v>CAPTURA//RUTA/ENTREGADO////</v>
      </c>
    </row>
    <row r="44" spans="1:15" ht="18">
      <c r="A44" s="10" t="s">
        <v>956</v>
      </c>
      <c r="B44" s="51" t="s">
        <v>955</v>
      </c>
      <c r="C44" s="68" t="s">
        <v>952</v>
      </c>
      <c r="D44" s="8">
        <v>700</v>
      </c>
      <c r="E44" s="84">
        <v>1.1000000000000001</v>
      </c>
      <c r="F44" s="95" t="s">
        <v>1054</v>
      </c>
      <c r="G44" s="170" t="s">
        <v>1074</v>
      </c>
      <c r="H44" s="96" t="s">
        <v>1058</v>
      </c>
      <c r="I44" s="96" t="s">
        <v>1055</v>
      </c>
      <c r="J44" s="96" t="s">
        <v>1059</v>
      </c>
      <c r="K44" s="96" t="s">
        <v>1056</v>
      </c>
      <c r="L44" s="96" t="s">
        <v>1057</v>
      </c>
      <c r="M44" s="98"/>
      <c r="N44" s="96">
        <f>COUNTA(Tabla1[[#This Row],[PROCESOS DE PRODUCION]:[Columna6]])</f>
        <v>7</v>
      </c>
      <c r="O44" s="96" t="str">
        <f t="shared" si="0"/>
        <v>CAPTURA/DISENIO/FLEXO/EMPAQUE/TERMINADO/RUTA/ENTREGADO/</v>
      </c>
    </row>
    <row r="45" spans="1:15" ht="18">
      <c r="A45" s="10" t="s">
        <v>954</v>
      </c>
      <c r="B45" s="51" t="s">
        <v>953</v>
      </c>
      <c r="C45" s="68" t="s">
        <v>952</v>
      </c>
      <c r="D45" s="8">
        <v>700</v>
      </c>
      <c r="E45" s="84">
        <v>1.1000000000000001</v>
      </c>
      <c r="F45" s="95" t="s">
        <v>1054</v>
      </c>
      <c r="G45" s="170" t="s">
        <v>1074</v>
      </c>
      <c r="H45" s="96" t="s">
        <v>1058</v>
      </c>
      <c r="I45" s="96" t="s">
        <v>1055</v>
      </c>
      <c r="J45" s="96" t="s">
        <v>1059</v>
      </c>
      <c r="K45" s="96" t="s">
        <v>1056</v>
      </c>
      <c r="L45" s="96" t="s">
        <v>1057</v>
      </c>
      <c r="M45" s="98"/>
      <c r="N45" s="96">
        <f>COUNTA(Tabla1[[#This Row],[PROCESOS DE PRODUCION]:[Columna6]])</f>
        <v>7</v>
      </c>
      <c r="O45" s="96" t="str">
        <f t="shared" si="0"/>
        <v>CAPTURA/DISENIO/FLEXO/EMPAQUE/TERMINADO/RUTA/ENTREGADO/</v>
      </c>
    </row>
    <row r="46" spans="1:15" ht="18" hidden="1">
      <c r="A46" s="10" t="s">
        <v>951</v>
      </c>
      <c r="B46" s="51" t="s">
        <v>950</v>
      </c>
      <c r="C46" s="68" t="s">
        <v>917</v>
      </c>
      <c r="D46" s="8">
        <v>750</v>
      </c>
      <c r="E46" s="84">
        <v>1.1499999999999999</v>
      </c>
      <c r="F46" s="95" t="s">
        <v>1054</v>
      </c>
      <c r="G46" s="170"/>
      <c r="H46" s="96" t="s">
        <v>1056</v>
      </c>
      <c r="I46" s="96" t="s">
        <v>1057</v>
      </c>
      <c r="J46" s="97"/>
      <c r="K46" s="97"/>
      <c r="L46" s="97"/>
      <c r="M46" s="98"/>
      <c r="N46" s="96">
        <f>COUNTA(Tabla1[[#This Row],[PROCESOS DE PRODUCION]:[Columna6]])</f>
        <v>3</v>
      </c>
      <c r="O46" s="96" t="str">
        <f t="shared" si="0"/>
        <v>CAPTURA//RUTA/ENTREGADO////</v>
      </c>
    </row>
    <row r="47" spans="1:15" ht="18" hidden="1">
      <c r="A47" s="7" t="s">
        <v>949</v>
      </c>
      <c r="B47" s="31" t="s">
        <v>948</v>
      </c>
      <c r="C47" s="66" t="s">
        <v>917</v>
      </c>
      <c r="D47" s="5">
        <v>600</v>
      </c>
      <c r="E47" s="81">
        <v>1.2</v>
      </c>
      <c r="F47" s="95" t="s">
        <v>1054</v>
      </c>
      <c r="G47" s="170"/>
      <c r="H47" s="96" t="s">
        <v>1056</v>
      </c>
      <c r="I47" s="96" t="s">
        <v>1057</v>
      </c>
      <c r="J47" s="97"/>
      <c r="K47" s="97"/>
      <c r="L47" s="97"/>
      <c r="M47" s="98"/>
      <c r="N47" s="96">
        <f>COUNTA(Tabla1[[#This Row],[PROCESOS DE PRODUCION]:[Columna6]])</f>
        <v>3</v>
      </c>
      <c r="O47" s="96" t="str">
        <f t="shared" si="0"/>
        <v>CAPTURA//RUTA/ENTREGADO////</v>
      </c>
    </row>
    <row r="48" spans="1:15" ht="18">
      <c r="A48" s="7" t="s">
        <v>947</v>
      </c>
      <c r="B48" s="31" t="s">
        <v>946</v>
      </c>
      <c r="C48" s="66" t="s">
        <v>917</v>
      </c>
      <c r="D48" s="5">
        <v>600</v>
      </c>
      <c r="E48" s="81">
        <v>1.2</v>
      </c>
      <c r="F48" s="95" t="s">
        <v>1054</v>
      </c>
      <c r="G48" s="170" t="s">
        <v>1074</v>
      </c>
      <c r="H48" s="96" t="s">
        <v>1058</v>
      </c>
      <c r="I48" s="96" t="s">
        <v>1055</v>
      </c>
      <c r="J48" s="96" t="s">
        <v>1059</v>
      </c>
      <c r="K48" s="96" t="s">
        <v>1056</v>
      </c>
      <c r="L48" s="96" t="s">
        <v>1057</v>
      </c>
      <c r="M48" s="98"/>
      <c r="N48" s="96">
        <f>COUNTA(Tabla1[[#This Row],[PROCESOS DE PRODUCION]:[Columna6]])</f>
        <v>7</v>
      </c>
      <c r="O48" s="96" t="str">
        <f t="shared" si="0"/>
        <v>CAPTURA/DISENIO/FLEXO/EMPAQUE/TERMINADO/RUTA/ENTREGADO/</v>
      </c>
    </row>
    <row r="49" spans="1:15" ht="18">
      <c r="A49" s="7" t="s">
        <v>945</v>
      </c>
      <c r="B49" s="31" t="s">
        <v>944</v>
      </c>
      <c r="C49" s="66" t="s">
        <v>917</v>
      </c>
      <c r="D49" s="5">
        <v>600</v>
      </c>
      <c r="E49" s="81">
        <v>1.2</v>
      </c>
      <c r="F49" s="95" t="s">
        <v>1054</v>
      </c>
      <c r="G49" s="170" t="s">
        <v>1074</v>
      </c>
      <c r="H49" s="96" t="s">
        <v>1058</v>
      </c>
      <c r="I49" s="96" t="s">
        <v>1055</v>
      </c>
      <c r="J49" s="96" t="s">
        <v>1059</v>
      </c>
      <c r="K49" s="96" t="s">
        <v>1056</v>
      </c>
      <c r="L49" s="96" t="s">
        <v>1057</v>
      </c>
      <c r="M49" s="98"/>
      <c r="N49" s="96">
        <f>COUNTA(Tabla1[[#This Row],[PROCESOS DE PRODUCION]:[Columna6]])</f>
        <v>7</v>
      </c>
      <c r="O49" s="96" t="str">
        <f t="shared" si="0"/>
        <v>CAPTURA/DISENIO/FLEXO/EMPAQUE/TERMINADO/RUTA/ENTREGADO/</v>
      </c>
    </row>
    <row r="50" spans="1:15" ht="18">
      <c r="A50" s="7" t="s">
        <v>943</v>
      </c>
      <c r="B50" s="31" t="s">
        <v>942</v>
      </c>
      <c r="C50" s="66" t="s">
        <v>917</v>
      </c>
      <c r="D50" s="5">
        <v>600</v>
      </c>
      <c r="E50" s="81">
        <v>1.3</v>
      </c>
      <c r="F50" s="95" t="s">
        <v>1054</v>
      </c>
      <c r="G50" s="170" t="s">
        <v>1074</v>
      </c>
      <c r="H50" s="96" t="s">
        <v>1058</v>
      </c>
      <c r="I50" s="96" t="s">
        <v>1055</v>
      </c>
      <c r="J50" s="96" t="s">
        <v>1059</v>
      </c>
      <c r="K50" s="96" t="s">
        <v>1056</v>
      </c>
      <c r="L50" s="96" t="s">
        <v>1057</v>
      </c>
      <c r="M50" s="98"/>
      <c r="N50" s="96">
        <f>COUNTA(Tabla1[[#This Row],[PROCESOS DE PRODUCION]:[Columna6]])</f>
        <v>7</v>
      </c>
      <c r="O50" s="96" t="str">
        <f t="shared" si="0"/>
        <v>CAPTURA/DISENIO/FLEXO/EMPAQUE/TERMINADO/RUTA/ENTREGADO/</v>
      </c>
    </row>
    <row r="51" spans="1:15" ht="18" hidden="1">
      <c r="A51" s="7" t="s">
        <v>941</v>
      </c>
      <c r="B51" s="31" t="s">
        <v>940</v>
      </c>
      <c r="C51" s="66" t="s">
        <v>917</v>
      </c>
      <c r="D51" s="5">
        <v>500</v>
      </c>
      <c r="E51" s="81">
        <v>1.75</v>
      </c>
      <c r="F51" s="95" t="s">
        <v>1054</v>
      </c>
      <c r="G51" s="170"/>
      <c r="H51" s="96" t="s">
        <v>1056</v>
      </c>
      <c r="I51" s="96" t="s">
        <v>1057</v>
      </c>
      <c r="J51" s="97"/>
      <c r="K51" s="97"/>
      <c r="L51" s="97"/>
      <c r="M51" s="98"/>
      <c r="N51" s="96">
        <f>COUNTA(Tabla1[[#This Row],[PROCESOS DE PRODUCION]:[Columna6]])</f>
        <v>3</v>
      </c>
      <c r="O51" s="96" t="str">
        <f t="shared" si="0"/>
        <v>CAPTURA//RUTA/ENTREGADO////</v>
      </c>
    </row>
    <row r="52" spans="1:15" ht="18" hidden="1">
      <c r="A52" s="7" t="s">
        <v>939</v>
      </c>
      <c r="B52" s="31" t="s">
        <v>938</v>
      </c>
      <c r="C52" s="66" t="s">
        <v>917</v>
      </c>
      <c r="D52" s="5">
        <v>500</v>
      </c>
      <c r="E52" s="81">
        <v>1.75</v>
      </c>
      <c r="F52" s="95" t="s">
        <v>1054</v>
      </c>
      <c r="G52" s="170" t="s">
        <v>1074</v>
      </c>
      <c r="H52" s="96" t="s">
        <v>1060</v>
      </c>
      <c r="I52" s="96" t="s">
        <v>1061</v>
      </c>
      <c r="J52" s="96" t="s">
        <v>1055</v>
      </c>
      <c r="K52" s="96" t="s">
        <v>1062</v>
      </c>
      <c r="L52" s="96" t="s">
        <v>1056</v>
      </c>
      <c r="M52" s="102" t="s">
        <v>1057</v>
      </c>
      <c r="N52" s="96">
        <f>COUNTA(Tabla1[[#This Row],[PROCESOS DE PRODUCION]:[Columna6]])</f>
        <v>8</v>
      </c>
      <c r="O52" s="96" t="str">
        <f t="shared" si="0"/>
        <v>CAPTURA/DISENIO/OFFSET/SUAJE/EMPAQUE/TEMRINADO/RUTA/ENTREGADO</v>
      </c>
    </row>
    <row r="53" spans="1:15" ht="18" hidden="1">
      <c r="A53" s="7" t="s">
        <v>937</v>
      </c>
      <c r="B53" s="31" t="s">
        <v>936</v>
      </c>
      <c r="C53" s="66" t="s">
        <v>917</v>
      </c>
      <c r="D53" s="5">
        <v>700</v>
      </c>
      <c r="E53" s="81">
        <v>1.8</v>
      </c>
      <c r="F53" s="95" t="s">
        <v>1054</v>
      </c>
      <c r="G53" s="170"/>
      <c r="H53" s="96" t="s">
        <v>1056</v>
      </c>
      <c r="I53" s="96" t="s">
        <v>1057</v>
      </c>
      <c r="J53" s="97"/>
      <c r="K53" s="97"/>
      <c r="L53" s="97"/>
      <c r="M53" s="98"/>
      <c r="N53" s="96">
        <f>COUNTA(Tabla1[[#This Row],[PROCESOS DE PRODUCION]:[Columna6]])</f>
        <v>3</v>
      </c>
      <c r="O53" s="96" t="str">
        <f t="shared" si="0"/>
        <v>CAPTURA//RUTA/ENTREGADO////</v>
      </c>
    </row>
    <row r="54" spans="1:15" ht="18">
      <c r="A54" s="7" t="s">
        <v>935</v>
      </c>
      <c r="B54" s="31" t="s">
        <v>934</v>
      </c>
      <c r="C54" s="66" t="s">
        <v>917</v>
      </c>
      <c r="D54" s="5">
        <v>700</v>
      </c>
      <c r="E54" s="81">
        <v>1.8</v>
      </c>
      <c r="F54" s="95" t="s">
        <v>1054</v>
      </c>
      <c r="G54" s="170" t="s">
        <v>1074</v>
      </c>
      <c r="H54" s="96" t="s">
        <v>1058</v>
      </c>
      <c r="I54" s="96" t="s">
        <v>1055</v>
      </c>
      <c r="J54" s="96" t="s">
        <v>1059</v>
      </c>
      <c r="K54" s="96" t="s">
        <v>1056</v>
      </c>
      <c r="L54" s="96" t="s">
        <v>1057</v>
      </c>
      <c r="M54" s="98"/>
      <c r="N54" s="96">
        <f>COUNTA(Tabla1[[#This Row],[PROCESOS DE PRODUCION]:[Columna6]])</f>
        <v>7</v>
      </c>
      <c r="O54" s="96" t="str">
        <f t="shared" si="0"/>
        <v>CAPTURA/DISENIO/FLEXO/EMPAQUE/TERMINADO/RUTA/ENTREGADO/</v>
      </c>
    </row>
    <row r="55" spans="1:15" ht="18">
      <c r="A55" s="7" t="s">
        <v>933</v>
      </c>
      <c r="B55" s="7" t="s">
        <v>932</v>
      </c>
      <c r="C55" s="66" t="s">
        <v>917</v>
      </c>
      <c r="D55" s="5">
        <v>700</v>
      </c>
      <c r="E55" s="81">
        <v>1.9</v>
      </c>
      <c r="F55" s="95" t="s">
        <v>1054</v>
      </c>
      <c r="G55" s="170" t="s">
        <v>1074</v>
      </c>
      <c r="H55" s="96" t="s">
        <v>1058</v>
      </c>
      <c r="I55" s="96" t="s">
        <v>1055</v>
      </c>
      <c r="J55" s="96" t="s">
        <v>1059</v>
      </c>
      <c r="K55" s="96" t="s">
        <v>1056</v>
      </c>
      <c r="L55" s="96" t="s">
        <v>1057</v>
      </c>
      <c r="M55" s="98"/>
      <c r="N55" s="96">
        <f>COUNTA(Tabla1[[#This Row],[PROCESOS DE PRODUCION]:[Columna6]])</f>
        <v>7</v>
      </c>
      <c r="O55" s="96" t="str">
        <f t="shared" si="0"/>
        <v>CAPTURA/DISENIO/FLEXO/EMPAQUE/TERMINADO/RUTA/ENTREGADO/</v>
      </c>
    </row>
    <row r="56" spans="1:15" ht="18" hidden="1">
      <c r="A56" s="7" t="s">
        <v>931</v>
      </c>
      <c r="B56" s="31" t="s">
        <v>930</v>
      </c>
      <c r="C56" s="66" t="s">
        <v>917</v>
      </c>
      <c r="D56" s="5">
        <v>300</v>
      </c>
      <c r="E56" s="81">
        <v>1.9</v>
      </c>
      <c r="F56" s="95" t="s">
        <v>1054</v>
      </c>
      <c r="G56" s="170"/>
      <c r="H56" s="96" t="s">
        <v>1056</v>
      </c>
      <c r="I56" s="96" t="s">
        <v>1057</v>
      </c>
      <c r="J56" s="97"/>
      <c r="K56" s="97"/>
      <c r="L56" s="97"/>
      <c r="M56" s="98"/>
      <c r="N56" s="96">
        <f>COUNTA(Tabla1[[#This Row],[PROCESOS DE PRODUCION]:[Columna6]])</f>
        <v>3</v>
      </c>
      <c r="O56" s="96" t="str">
        <f t="shared" si="0"/>
        <v>CAPTURA//RUTA/ENTREGADO////</v>
      </c>
    </row>
    <row r="57" spans="1:15" ht="18.75" hidden="1" thickBot="1">
      <c r="A57" s="19" t="s">
        <v>929</v>
      </c>
      <c r="B57" s="34" t="s">
        <v>928</v>
      </c>
      <c r="C57" s="64" t="s">
        <v>917</v>
      </c>
      <c r="D57" s="16">
        <v>300</v>
      </c>
      <c r="E57" s="85">
        <v>1.9</v>
      </c>
      <c r="F57" s="95" t="s">
        <v>1054</v>
      </c>
      <c r="G57" s="170" t="s">
        <v>1074</v>
      </c>
      <c r="H57" s="96" t="s">
        <v>1060</v>
      </c>
      <c r="I57" s="96" t="s">
        <v>1061</v>
      </c>
      <c r="J57" s="96" t="s">
        <v>1055</v>
      </c>
      <c r="K57" s="96" t="s">
        <v>1062</v>
      </c>
      <c r="L57" s="96" t="s">
        <v>1056</v>
      </c>
      <c r="M57" s="102" t="s">
        <v>1057</v>
      </c>
      <c r="N57" s="96">
        <f>COUNTA(Tabla1[[#This Row],[PROCESOS DE PRODUCION]:[Columna6]])</f>
        <v>8</v>
      </c>
      <c r="O57" s="96" t="str">
        <f t="shared" si="0"/>
        <v>CAPTURA/DISENIO/OFFSET/SUAJE/EMPAQUE/TEMRINADO/RUTA/ENTREGADO</v>
      </c>
    </row>
    <row r="58" spans="1:15" ht="18">
      <c r="A58" s="7" t="s">
        <v>927</v>
      </c>
      <c r="B58" s="7" t="s">
        <v>926</v>
      </c>
      <c r="C58" s="6" t="s">
        <v>917</v>
      </c>
      <c r="D58" s="5">
        <v>600</v>
      </c>
      <c r="E58" s="78">
        <v>1.3</v>
      </c>
      <c r="F58" s="95" t="s">
        <v>1054</v>
      </c>
      <c r="G58" s="170" t="s">
        <v>1074</v>
      </c>
      <c r="H58" s="96" t="s">
        <v>1058</v>
      </c>
      <c r="I58" s="96" t="s">
        <v>1055</v>
      </c>
      <c r="J58" s="96" t="s">
        <v>1059</v>
      </c>
      <c r="K58" s="96" t="s">
        <v>1056</v>
      </c>
      <c r="L58" s="96" t="s">
        <v>1057</v>
      </c>
      <c r="M58" s="98"/>
      <c r="N58" s="96">
        <f>COUNTA(Tabla1[[#This Row],[PROCESOS DE PRODUCION]:[Columna6]])</f>
        <v>7</v>
      </c>
      <c r="O58" s="96" t="str">
        <f t="shared" si="0"/>
        <v>CAPTURA/DISENIO/FLEXO/EMPAQUE/TERMINADO/RUTA/ENTREGADO/</v>
      </c>
    </row>
    <row r="59" spans="1:15" ht="18">
      <c r="A59" s="7" t="s">
        <v>925</v>
      </c>
      <c r="B59" s="7" t="s">
        <v>924</v>
      </c>
      <c r="C59" s="6" t="s">
        <v>917</v>
      </c>
      <c r="D59" s="5">
        <v>600</v>
      </c>
      <c r="E59" s="78">
        <v>1.3</v>
      </c>
      <c r="F59" s="95" t="s">
        <v>1054</v>
      </c>
      <c r="G59" s="170" t="s">
        <v>1074</v>
      </c>
      <c r="H59" s="96" t="s">
        <v>1058</v>
      </c>
      <c r="I59" s="96" t="s">
        <v>1055</v>
      </c>
      <c r="J59" s="96" t="s">
        <v>1059</v>
      </c>
      <c r="K59" s="96" t="s">
        <v>1056</v>
      </c>
      <c r="L59" s="96" t="s">
        <v>1057</v>
      </c>
      <c r="M59" s="98"/>
      <c r="N59" s="96">
        <f>COUNTA(Tabla1[[#This Row],[PROCESOS DE PRODUCION]:[Columna6]])</f>
        <v>7</v>
      </c>
      <c r="O59" s="96" t="str">
        <f t="shared" si="0"/>
        <v>CAPTURA/DISENIO/FLEXO/EMPAQUE/TERMINADO/RUTA/ENTREGADO/</v>
      </c>
    </row>
    <row r="60" spans="1:15" ht="18" hidden="1">
      <c r="A60" s="7" t="s">
        <v>923</v>
      </c>
      <c r="B60" s="7" t="s">
        <v>922</v>
      </c>
      <c r="C60" s="6" t="s">
        <v>917</v>
      </c>
      <c r="D60" s="5">
        <v>500</v>
      </c>
      <c r="E60" s="78">
        <v>1.85</v>
      </c>
      <c r="F60" s="95" t="s">
        <v>1054</v>
      </c>
      <c r="G60" s="170" t="s">
        <v>1074</v>
      </c>
      <c r="H60" s="96" t="s">
        <v>1060</v>
      </c>
      <c r="I60" s="96" t="s">
        <v>1061</v>
      </c>
      <c r="J60" s="96" t="s">
        <v>1055</v>
      </c>
      <c r="K60" s="96" t="s">
        <v>1062</v>
      </c>
      <c r="L60" s="96" t="s">
        <v>1056</v>
      </c>
      <c r="M60" s="102" t="s">
        <v>1057</v>
      </c>
      <c r="N60" s="96">
        <f>COUNTA(Tabla1[[#This Row],[PROCESOS DE PRODUCION]:[Columna6]])</f>
        <v>8</v>
      </c>
      <c r="O60" s="96" t="str">
        <f t="shared" si="0"/>
        <v>CAPTURA/DISENIO/OFFSET/SUAJE/EMPAQUE/TEMRINADO/RUTA/ENTREGADO</v>
      </c>
    </row>
    <row r="61" spans="1:15" ht="18">
      <c r="A61" s="7" t="s">
        <v>921</v>
      </c>
      <c r="B61" s="7" t="s">
        <v>920</v>
      </c>
      <c r="C61" s="6" t="s">
        <v>917</v>
      </c>
      <c r="D61" s="5">
        <v>700</v>
      </c>
      <c r="E61" s="78">
        <v>1.9</v>
      </c>
      <c r="F61" s="95" t="s">
        <v>1054</v>
      </c>
      <c r="G61" s="170" t="s">
        <v>1074</v>
      </c>
      <c r="H61" s="96" t="s">
        <v>1058</v>
      </c>
      <c r="I61" s="96" t="s">
        <v>1055</v>
      </c>
      <c r="J61" s="96" t="s">
        <v>1059</v>
      </c>
      <c r="K61" s="96" t="s">
        <v>1056</v>
      </c>
      <c r="L61" s="96" t="s">
        <v>1057</v>
      </c>
      <c r="M61" s="98"/>
      <c r="N61" s="96">
        <f>COUNTA(Tabla1[[#This Row],[PROCESOS DE PRODUCION]:[Columna6]])</f>
        <v>7</v>
      </c>
      <c r="O61" s="96" t="str">
        <f t="shared" si="0"/>
        <v>CAPTURA/DISENIO/FLEXO/EMPAQUE/TERMINADO/RUTA/ENTREGADO/</v>
      </c>
    </row>
    <row r="62" spans="1:15" ht="18.75" hidden="1" thickBot="1">
      <c r="A62" s="19" t="s">
        <v>919</v>
      </c>
      <c r="B62" s="19" t="s">
        <v>918</v>
      </c>
      <c r="C62" s="17" t="s">
        <v>917</v>
      </c>
      <c r="D62" s="16">
        <v>300</v>
      </c>
      <c r="E62" s="79">
        <v>2</v>
      </c>
      <c r="F62" s="99" t="s">
        <v>1054</v>
      </c>
      <c r="G62" s="170" t="s">
        <v>1074</v>
      </c>
      <c r="H62" s="100" t="s">
        <v>1060</v>
      </c>
      <c r="I62" s="100" t="s">
        <v>1061</v>
      </c>
      <c r="J62" s="100" t="s">
        <v>1055</v>
      </c>
      <c r="K62" s="100" t="s">
        <v>1062</v>
      </c>
      <c r="L62" s="100" t="s">
        <v>1056</v>
      </c>
      <c r="M62" s="103" t="s">
        <v>1057</v>
      </c>
      <c r="N62" s="96">
        <f>COUNTA(Tabla1[[#This Row],[PROCESOS DE PRODUCION]:[Columna6]])</f>
        <v>8</v>
      </c>
      <c r="O62" s="96" t="str">
        <f t="shared" si="0"/>
        <v>CAPTURA/DISENIO/OFFSET/SUAJE/EMPAQUE/TEMRINADO/RUTA/ENTREGADO</v>
      </c>
    </row>
    <row r="63" spans="1:15" ht="18" hidden="1">
      <c r="A63" s="28" t="s">
        <v>915</v>
      </c>
      <c r="B63" s="32" t="s">
        <v>914</v>
      </c>
      <c r="C63" s="28" t="s">
        <v>690</v>
      </c>
      <c r="D63" s="26">
        <v>600</v>
      </c>
      <c r="E63" s="77">
        <v>0.65</v>
      </c>
      <c r="F63" s="91" t="s">
        <v>1054</v>
      </c>
      <c r="G63" s="169"/>
      <c r="H63" s="92" t="s">
        <v>1056</v>
      </c>
      <c r="I63" s="92" t="s">
        <v>1057</v>
      </c>
      <c r="J63" s="93"/>
      <c r="K63" s="93"/>
      <c r="L63" s="93"/>
      <c r="M63" s="94"/>
      <c r="N63" s="96">
        <f>COUNTA(Tabla1[[#This Row],[PROCESOS DE PRODUCION]:[Columna6]])</f>
        <v>3</v>
      </c>
      <c r="O63" s="96" t="str">
        <f t="shared" si="0"/>
        <v>CAPTURA//RUTA/ENTREGADO////</v>
      </c>
    </row>
    <row r="64" spans="1:15" ht="18">
      <c r="A64" s="7" t="s">
        <v>913</v>
      </c>
      <c r="B64" s="31" t="s">
        <v>912</v>
      </c>
      <c r="C64" s="7" t="s">
        <v>690</v>
      </c>
      <c r="D64" s="5">
        <v>600</v>
      </c>
      <c r="E64" s="78">
        <v>0.65</v>
      </c>
      <c r="F64" s="95" t="s">
        <v>1054</v>
      </c>
      <c r="G64" s="170" t="s">
        <v>1074</v>
      </c>
      <c r="H64" s="96" t="s">
        <v>1058</v>
      </c>
      <c r="I64" s="96" t="s">
        <v>1055</v>
      </c>
      <c r="J64" s="96" t="s">
        <v>1059</v>
      </c>
      <c r="K64" s="96" t="s">
        <v>1056</v>
      </c>
      <c r="L64" s="96" t="s">
        <v>1057</v>
      </c>
      <c r="M64" s="98"/>
      <c r="N64" s="96">
        <f>COUNTA(Tabla1[[#This Row],[PROCESOS DE PRODUCION]:[Columna6]])</f>
        <v>7</v>
      </c>
      <c r="O64" s="96" t="str">
        <f t="shared" si="0"/>
        <v>CAPTURA/DISENIO/FLEXO/EMPAQUE/TERMINADO/RUTA/ENTREGADO/</v>
      </c>
    </row>
    <row r="65" spans="1:15" ht="18">
      <c r="A65" s="7" t="s">
        <v>911</v>
      </c>
      <c r="B65" s="31" t="s">
        <v>910</v>
      </c>
      <c r="C65" s="7" t="s">
        <v>690</v>
      </c>
      <c r="D65" s="5">
        <v>600</v>
      </c>
      <c r="E65" s="78">
        <v>0.65</v>
      </c>
      <c r="F65" s="95" t="s">
        <v>1054</v>
      </c>
      <c r="G65" s="170" t="s">
        <v>1074</v>
      </c>
      <c r="H65" s="96" t="s">
        <v>1058</v>
      </c>
      <c r="I65" s="96" t="s">
        <v>1055</v>
      </c>
      <c r="J65" s="96" t="s">
        <v>1059</v>
      </c>
      <c r="K65" s="96" t="s">
        <v>1056</v>
      </c>
      <c r="L65" s="96" t="s">
        <v>1057</v>
      </c>
      <c r="M65" s="98"/>
      <c r="N65" s="96">
        <f>COUNTA(Tabla1[[#This Row],[PROCESOS DE PRODUCION]:[Columna6]])</f>
        <v>7</v>
      </c>
      <c r="O65" s="96" t="str">
        <f t="shared" si="0"/>
        <v>CAPTURA/DISENIO/FLEXO/EMPAQUE/TERMINADO/RUTA/ENTREGADO/</v>
      </c>
    </row>
    <row r="66" spans="1:15" ht="18">
      <c r="A66" s="7" t="s">
        <v>909</v>
      </c>
      <c r="B66" s="31" t="s">
        <v>908</v>
      </c>
      <c r="C66" s="7" t="s">
        <v>690</v>
      </c>
      <c r="D66" s="5">
        <v>600</v>
      </c>
      <c r="E66" s="78">
        <v>0.75</v>
      </c>
      <c r="F66" s="95" t="s">
        <v>1054</v>
      </c>
      <c r="G66" s="170" t="s">
        <v>1074</v>
      </c>
      <c r="H66" s="96" t="s">
        <v>1058</v>
      </c>
      <c r="I66" s="96" t="s">
        <v>1055</v>
      </c>
      <c r="J66" s="96" t="s">
        <v>1059</v>
      </c>
      <c r="K66" s="96" t="s">
        <v>1056</v>
      </c>
      <c r="L66" s="96" t="s">
        <v>1057</v>
      </c>
      <c r="M66" s="98"/>
      <c r="N66" s="96">
        <f>COUNTA(Tabla1[[#This Row],[PROCESOS DE PRODUCION]:[Columna6]])</f>
        <v>7</v>
      </c>
      <c r="O66" s="96" t="str">
        <f t="shared" ref="O66:O129" si="1">TRIM(F66 &amp; "/" &amp; G66  &amp;"/" &amp; H66 &amp;"/"&amp; I66 &amp;"/"&amp; J66 &amp;"/"&amp; K66 &amp;"/"&amp; L66 &amp;"/"&amp; M66)</f>
        <v>CAPTURA/DISENIO/FLEXO/EMPAQUE/TERMINADO/RUTA/ENTREGADO/</v>
      </c>
    </row>
    <row r="67" spans="1:15" ht="18" hidden="1">
      <c r="A67" s="7" t="s">
        <v>907</v>
      </c>
      <c r="B67" s="31" t="s">
        <v>906</v>
      </c>
      <c r="C67" s="24" t="s">
        <v>719</v>
      </c>
      <c r="D67" s="5">
        <v>380</v>
      </c>
      <c r="E67" s="78">
        <v>2.2000000000000002</v>
      </c>
      <c r="F67" s="95" t="s">
        <v>1054</v>
      </c>
      <c r="G67" s="170"/>
      <c r="H67" s="96" t="s">
        <v>1056</v>
      </c>
      <c r="I67" s="96" t="s">
        <v>1057</v>
      </c>
      <c r="J67" s="97"/>
      <c r="K67" s="97"/>
      <c r="L67" s="97"/>
      <c r="M67" s="98"/>
      <c r="N67" s="96">
        <f>COUNTA(Tabla1[[#This Row],[PROCESOS DE PRODUCION]:[Columna6]])</f>
        <v>3</v>
      </c>
      <c r="O67" s="96" t="str">
        <f t="shared" si="1"/>
        <v>CAPTURA//RUTA/ENTREGADO////</v>
      </c>
    </row>
    <row r="68" spans="1:15" ht="18">
      <c r="A68" s="7" t="s">
        <v>905</v>
      </c>
      <c r="B68" s="31" t="s">
        <v>904</v>
      </c>
      <c r="C68" s="24" t="s">
        <v>903</v>
      </c>
      <c r="D68" s="5">
        <v>380</v>
      </c>
      <c r="E68" s="78">
        <v>2.2000000000000002</v>
      </c>
      <c r="F68" s="95" t="s">
        <v>1054</v>
      </c>
      <c r="G68" s="170" t="s">
        <v>1074</v>
      </c>
      <c r="H68" s="96" t="s">
        <v>1058</v>
      </c>
      <c r="I68" s="96" t="s">
        <v>1055</v>
      </c>
      <c r="J68" s="96" t="s">
        <v>1059</v>
      </c>
      <c r="K68" s="96" t="s">
        <v>1056</v>
      </c>
      <c r="L68" s="96" t="s">
        <v>1057</v>
      </c>
      <c r="M68" s="98"/>
      <c r="N68" s="96">
        <f>COUNTA(Tabla1[[#This Row],[PROCESOS DE PRODUCION]:[Columna6]])</f>
        <v>7</v>
      </c>
      <c r="O68" s="96" t="str">
        <f t="shared" si="1"/>
        <v>CAPTURA/DISENIO/FLEXO/EMPAQUE/TERMINADO/RUTA/ENTREGADO/</v>
      </c>
    </row>
    <row r="69" spans="1:15" ht="18" hidden="1">
      <c r="A69" s="7" t="s">
        <v>902</v>
      </c>
      <c r="B69" s="31" t="s">
        <v>899</v>
      </c>
      <c r="C69" s="66" t="s">
        <v>346</v>
      </c>
      <c r="D69" s="5">
        <v>300</v>
      </c>
      <c r="E69" s="78">
        <v>2.2000000000000002</v>
      </c>
      <c r="F69" s="95" t="s">
        <v>1054</v>
      </c>
      <c r="G69" s="170"/>
      <c r="H69" s="96" t="s">
        <v>1056</v>
      </c>
      <c r="I69" s="96" t="s">
        <v>1057</v>
      </c>
      <c r="J69" s="97"/>
      <c r="K69" s="97"/>
      <c r="L69" s="97"/>
      <c r="M69" s="98"/>
      <c r="N69" s="96">
        <f>COUNTA(Tabla1[[#This Row],[PROCESOS DE PRODUCION]:[Columna6]])</f>
        <v>3</v>
      </c>
      <c r="O69" s="96" t="str">
        <f t="shared" si="1"/>
        <v>CAPTURA//RUTA/ENTREGADO////</v>
      </c>
    </row>
    <row r="70" spans="1:15" ht="18">
      <c r="A70" s="7" t="s">
        <v>901</v>
      </c>
      <c r="B70" s="31" t="s">
        <v>897</v>
      </c>
      <c r="C70" s="66" t="s">
        <v>346</v>
      </c>
      <c r="D70" s="5">
        <v>300</v>
      </c>
      <c r="E70" s="78">
        <v>2.2000000000000002</v>
      </c>
      <c r="F70" s="95" t="s">
        <v>1054</v>
      </c>
      <c r="G70" s="170" t="s">
        <v>1074</v>
      </c>
      <c r="H70" s="96" t="s">
        <v>1058</v>
      </c>
      <c r="I70" s="96" t="s">
        <v>1055</v>
      </c>
      <c r="J70" s="96" t="s">
        <v>1059</v>
      </c>
      <c r="K70" s="96" t="s">
        <v>1056</v>
      </c>
      <c r="L70" s="96" t="s">
        <v>1057</v>
      </c>
      <c r="M70" s="98"/>
      <c r="N70" s="96">
        <f>COUNTA(Tabla1[[#This Row],[PROCESOS DE PRODUCION]:[Columna6]])</f>
        <v>7</v>
      </c>
      <c r="O70" s="96" t="str">
        <f t="shared" si="1"/>
        <v>CAPTURA/DISENIO/FLEXO/EMPAQUE/TERMINADO/RUTA/ENTREGADO/</v>
      </c>
    </row>
    <row r="71" spans="1:15" ht="18" hidden="1">
      <c r="A71" s="7" t="s">
        <v>900</v>
      </c>
      <c r="B71" s="31" t="s">
        <v>899</v>
      </c>
      <c r="C71" s="66" t="s">
        <v>712</v>
      </c>
      <c r="D71" s="5">
        <v>240</v>
      </c>
      <c r="E71" s="78">
        <v>2.4500000000000002</v>
      </c>
      <c r="F71" s="95" t="s">
        <v>1054</v>
      </c>
      <c r="G71" s="170"/>
      <c r="H71" s="96" t="s">
        <v>1056</v>
      </c>
      <c r="I71" s="96" t="s">
        <v>1057</v>
      </c>
      <c r="J71" s="97"/>
      <c r="K71" s="97"/>
      <c r="L71" s="97"/>
      <c r="M71" s="98"/>
      <c r="N71" s="96">
        <f>COUNTA(Tabla1[[#This Row],[PROCESOS DE PRODUCION]:[Columna6]])</f>
        <v>3</v>
      </c>
      <c r="O71" s="96" t="str">
        <f t="shared" si="1"/>
        <v>CAPTURA//RUTA/ENTREGADO////</v>
      </c>
    </row>
    <row r="72" spans="1:15" ht="18">
      <c r="A72" s="7" t="s">
        <v>898</v>
      </c>
      <c r="B72" s="31" t="s">
        <v>897</v>
      </c>
      <c r="C72" s="66" t="s">
        <v>712</v>
      </c>
      <c r="D72" s="5">
        <v>240</v>
      </c>
      <c r="E72" s="78">
        <v>2.4500000000000002</v>
      </c>
      <c r="F72" s="95" t="s">
        <v>1054</v>
      </c>
      <c r="G72" s="170" t="s">
        <v>1074</v>
      </c>
      <c r="H72" s="96" t="s">
        <v>1058</v>
      </c>
      <c r="I72" s="96" t="s">
        <v>1055</v>
      </c>
      <c r="J72" s="96" t="s">
        <v>1059</v>
      </c>
      <c r="K72" s="96" t="s">
        <v>1056</v>
      </c>
      <c r="L72" s="96" t="s">
        <v>1057</v>
      </c>
      <c r="M72" s="98"/>
      <c r="N72" s="96">
        <f>COUNTA(Tabla1[[#This Row],[PROCESOS DE PRODUCION]:[Columna6]])</f>
        <v>7</v>
      </c>
      <c r="O72" s="96" t="str">
        <f t="shared" si="1"/>
        <v>CAPTURA/DISENIO/FLEXO/EMPAQUE/TERMINADO/RUTA/ENTREGADO/</v>
      </c>
    </row>
    <row r="73" spans="1:15" ht="18" hidden="1">
      <c r="A73" s="7" t="s">
        <v>896</v>
      </c>
      <c r="B73" s="31" t="s">
        <v>893</v>
      </c>
      <c r="C73" s="66" t="s">
        <v>346</v>
      </c>
      <c r="D73" s="5">
        <v>390</v>
      </c>
      <c r="E73" s="78">
        <v>2.2000000000000002</v>
      </c>
      <c r="F73" s="95" t="s">
        <v>1054</v>
      </c>
      <c r="G73" s="170"/>
      <c r="H73" s="96" t="s">
        <v>1056</v>
      </c>
      <c r="I73" s="96" t="s">
        <v>1057</v>
      </c>
      <c r="J73" s="97"/>
      <c r="K73" s="97"/>
      <c r="L73" s="97"/>
      <c r="M73" s="98"/>
      <c r="N73" s="96">
        <f>COUNTA(Tabla1[[#This Row],[PROCESOS DE PRODUCION]:[Columna6]])</f>
        <v>3</v>
      </c>
      <c r="O73" s="96" t="str">
        <f t="shared" si="1"/>
        <v>CAPTURA//RUTA/ENTREGADO////</v>
      </c>
    </row>
    <row r="74" spans="1:15" ht="18">
      <c r="A74" s="7" t="s">
        <v>895</v>
      </c>
      <c r="B74" s="31" t="s">
        <v>891</v>
      </c>
      <c r="C74" s="66" t="s">
        <v>346</v>
      </c>
      <c r="D74" s="5">
        <v>390</v>
      </c>
      <c r="E74" s="78">
        <v>2.2000000000000002</v>
      </c>
      <c r="F74" s="95" t="s">
        <v>1054</v>
      </c>
      <c r="G74" s="170" t="s">
        <v>1074</v>
      </c>
      <c r="H74" s="96" t="s">
        <v>1058</v>
      </c>
      <c r="I74" s="96" t="s">
        <v>1055</v>
      </c>
      <c r="J74" s="96" t="s">
        <v>1059</v>
      </c>
      <c r="K74" s="96" t="s">
        <v>1056</v>
      </c>
      <c r="L74" s="96" t="s">
        <v>1057</v>
      </c>
      <c r="M74" s="98"/>
      <c r="N74" s="96">
        <f>COUNTA(Tabla1[[#This Row],[PROCESOS DE PRODUCION]:[Columna6]])</f>
        <v>7</v>
      </c>
      <c r="O74" s="96" t="str">
        <f t="shared" si="1"/>
        <v>CAPTURA/DISENIO/FLEXO/EMPAQUE/TERMINADO/RUTA/ENTREGADO/</v>
      </c>
    </row>
    <row r="75" spans="1:15" ht="18" hidden="1">
      <c r="A75" s="7" t="s">
        <v>894</v>
      </c>
      <c r="B75" s="31" t="s">
        <v>893</v>
      </c>
      <c r="C75" s="66" t="s">
        <v>343</v>
      </c>
      <c r="D75" s="5">
        <v>260</v>
      </c>
      <c r="E75" s="78">
        <v>2.4500000000000002</v>
      </c>
      <c r="F75" s="95" t="s">
        <v>1054</v>
      </c>
      <c r="G75" s="170"/>
      <c r="H75" s="96" t="s">
        <v>1056</v>
      </c>
      <c r="I75" s="96" t="s">
        <v>1057</v>
      </c>
      <c r="J75" s="97"/>
      <c r="K75" s="97"/>
      <c r="L75" s="97"/>
      <c r="M75" s="98"/>
      <c r="N75" s="96">
        <f>COUNTA(Tabla1[[#This Row],[PROCESOS DE PRODUCION]:[Columna6]])</f>
        <v>3</v>
      </c>
      <c r="O75" s="96" t="str">
        <f t="shared" si="1"/>
        <v>CAPTURA//RUTA/ENTREGADO////</v>
      </c>
    </row>
    <row r="76" spans="1:15" ht="18">
      <c r="A76" s="7" t="s">
        <v>892</v>
      </c>
      <c r="B76" s="31" t="s">
        <v>891</v>
      </c>
      <c r="C76" s="66" t="s">
        <v>343</v>
      </c>
      <c r="D76" s="5">
        <v>260</v>
      </c>
      <c r="E76" s="78">
        <v>2.4500000000000002</v>
      </c>
      <c r="F76" s="95" t="s">
        <v>1054</v>
      </c>
      <c r="G76" s="170" t="s">
        <v>1074</v>
      </c>
      <c r="H76" s="96" t="s">
        <v>1058</v>
      </c>
      <c r="I76" s="96" t="s">
        <v>1055</v>
      </c>
      <c r="J76" s="96" t="s">
        <v>1059</v>
      </c>
      <c r="K76" s="96" t="s">
        <v>1056</v>
      </c>
      <c r="L76" s="96" t="s">
        <v>1057</v>
      </c>
      <c r="M76" s="98"/>
      <c r="N76" s="96">
        <f>COUNTA(Tabla1[[#This Row],[PROCESOS DE PRODUCION]:[Columna6]])</f>
        <v>7</v>
      </c>
      <c r="O76" s="96" t="str">
        <f t="shared" si="1"/>
        <v>CAPTURA/DISENIO/FLEXO/EMPAQUE/TERMINADO/RUTA/ENTREGADO/</v>
      </c>
    </row>
    <row r="77" spans="1:15" ht="18" hidden="1">
      <c r="A77" s="7" t="s">
        <v>890</v>
      </c>
      <c r="B77" s="31" t="s">
        <v>887</v>
      </c>
      <c r="C77" s="66" t="s">
        <v>341</v>
      </c>
      <c r="D77" s="5">
        <v>300</v>
      </c>
      <c r="E77" s="78">
        <v>2.5</v>
      </c>
      <c r="F77" s="95" t="s">
        <v>1054</v>
      </c>
      <c r="G77" s="170"/>
      <c r="H77" s="96" t="s">
        <v>1056</v>
      </c>
      <c r="I77" s="96" t="s">
        <v>1057</v>
      </c>
      <c r="J77" s="97"/>
      <c r="K77" s="97"/>
      <c r="L77" s="97"/>
      <c r="M77" s="98"/>
      <c r="N77" s="96">
        <f>COUNTA(Tabla1[[#This Row],[PROCESOS DE PRODUCION]:[Columna6]])</f>
        <v>3</v>
      </c>
      <c r="O77" s="96" t="str">
        <f t="shared" si="1"/>
        <v>CAPTURA//RUTA/ENTREGADO////</v>
      </c>
    </row>
    <row r="78" spans="1:15" ht="18">
      <c r="A78" s="7" t="s">
        <v>889</v>
      </c>
      <c r="B78" s="31" t="s">
        <v>885</v>
      </c>
      <c r="C78" s="66" t="s">
        <v>341</v>
      </c>
      <c r="D78" s="5">
        <v>300</v>
      </c>
      <c r="E78" s="78">
        <v>2.5</v>
      </c>
      <c r="F78" s="95" t="s">
        <v>1054</v>
      </c>
      <c r="G78" s="170" t="s">
        <v>1074</v>
      </c>
      <c r="H78" s="96" t="s">
        <v>1063</v>
      </c>
      <c r="I78" s="96" t="s">
        <v>1055</v>
      </c>
      <c r="J78" s="96" t="s">
        <v>1059</v>
      </c>
      <c r="K78" s="96" t="s">
        <v>1056</v>
      </c>
      <c r="L78" s="96" t="s">
        <v>1057</v>
      </c>
      <c r="M78" s="98"/>
      <c r="N78" s="96">
        <f>COUNTA(Tabla1[[#This Row],[PROCESOS DE PRODUCION]:[Columna6]])</f>
        <v>7</v>
      </c>
      <c r="O78" s="96" t="str">
        <f t="shared" si="1"/>
        <v>CAPTURA/DISENIO/TAMPO/EMPAQUE/TERMINADO/RUTA/ENTREGADO/</v>
      </c>
    </row>
    <row r="79" spans="1:15" ht="18" hidden="1">
      <c r="A79" s="7" t="s">
        <v>888</v>
      </c>
      <c r="B79" s="31" t="s">
        <v>887</v>
      </c>
      <c r="C79" s="66" t="s">
        <v>338</v>
      </c>
      <c r="D79" s="5">
        <v>250</v>
      </c>
      <c r="E79" s="78">
        <v>2.75</v>
      </c>
      <c r="F79" s="95" t="s">
        <v>1054</v>
      </c>
      <c r="G79" s="170"/>
      <c r="H79" s="96" t="s">
        <v>1056</v>
      </c>
      <c r="I79" s="96" t="s">
        <v>1057</v>
      </c>
      <c r="J79" s="97"/>
      <c r="K79" s="97"/>
      <c r="L79" s="97"/>
      <c r="M79" s="98"/>
      <c r="N79" s="96">
        <f>COUNTA(Tabla1[[#This Row],[PROCESOS DE PRODUCION]:[Columna6]])</f>
        <v>3</v>
      </c>
      <c r="O79" s="96" t="str">
        <f t="shared" si="1"/>
        <v>CAPTURA//RUTA/ENTREGADO////</v>
      </c>
    </row>
    <row r="80" spans="1:15" ht="18.75" thickBot="1">
      <c r="A80" s="19" t="s">
        <v>886</v>
      </c>
      <c r="B80" s="34" t="s">
        <v>885</v>
      </c>
      <c r="C80" s="64" t="s">
        <v>338</v>
      </c>
      <c r="D80" s="16">
        <v>250</v>
      </c>
      <c r="E80" s="79">
        <v>2.75</v>
      </c>
      <c r="F80" s="99" t="s">
        <v>1054</v>
      </c>
      <c r="G80" s="170" t="s">
        <v>1074</v>
      </c>
      <c r="H80" s="100" t="s">
        <v>1063</v>
      </c>
      <c r="I80" s="100" t="s">
        <v>1055</v>
      </c>
      <c r="J80" s="100" t="s">
        <v>1059</v>
      </c>
      <c r="K80" s="100" t="s">
        <v>1056</v>
      </c>
      <c r="L80" s="100" t="s">
        <v>1057</v>
      </c>
      <c r="M80" s="101"/>
      <c r="N80" s="96">
        <f>COUNTA(Tabla1[[#This Row],[PROCESOS DE PRODUCION]:[Columna6]])</f>
        <v>7</v>
      </c>
      <c r="O80" s="96" t="str">
        <f t="shared" si="1"/>
        <v>CAPTURA/DISENIO/TAMPO/EMPAQUE/TERMINADO/RUTA/ENTREGADO/</v>
      </c>
    </row>
    <row r="81" spans="1:15" ht="18" hidden="1">
      <c r="A81" s="28" t="s">
        <v>883</v>
      </c>
      <c r="B81" s="32" t="s">
        <v>882</v>
      </c>
      <c r="C81" s="28" t="s">
        <v>690</v>
      </c>
      <c r="D81" s="26">
        <v>600</v>
      </c>
      <c r="E81" s="77">
        <v>0.75</v>
      </c>
      <c r="F81" s="91" t="s">
        <v>1054</v>
      </c>
      <c r="G81" s="169"/>
      <c r="H81" s="92" t="s">
        <v>1056</v>
      </c>
      <c r="I81" s="92" t="s">
        <v>1057</v>
      </c>
      <c r="J81" s="93"/>
      <c r="K81" s="93"/>
      <c r="L81" s="93"/>
      <c r="M81" s="94"/>
      <c r="N81" s="96">
        <f>COUNTA(Tabla1[[#This Row],[PROCESOS DE PRODUCION]:[Columna6]])</f>
        <v>3</v>
      </c>
      <c r="O81" s="96" t="str">
        <f t="shared" si="1"/>
        <v>CAPTURA//RUTA/ENTREGADO////</v>
      </c>
    </row>
    <row r="82" spans="1:15" ht="18">
      <c r="A82" s="7" t="s">
        <v>881</v>
      </c>
      <c r="B82" s="31" t="s">
        <v>880</v>
      </c>
      <c r="C82" s="7" t="s">
        <v>690</v>
      </c>
      <c r="D82" s="5">
        <v>600</v>
      </c>
      <c r="E82" s="83">
        <v>0.75</v>
      </c>
      <c r="F82" s="95" t="s">
        <v>1054</v>
      </c>
      <c r="G82" s="170" t="s">
        <v>1074</v>
      </c>
      <c r="H82" s="96" t="s">
        <v>1058</v>
      </c>
      <c r="I82" s="96" t="s">
        <v>1055</v>
      </c>
      <c r="J82" s="96" t="s">
        <v>1059</v>
      </c>
      <c r="K82" s="96" t="s">
        <v>1056</v>
      </c>
      <c r="L82" s="96" t="s">
        <v>1057</v>
      </c>
      <c r="M82" s="98"/>
      <c r="N82" s="96">
        <f>COUNTA(Tabla1[[#This Row],[PROCESOS DE PRODUCION]:[Columna6]])</f>
        <v>7</v>
      </c>
      <c r="O82" s="96" t="str">
        <f t="shared" si="1"/>
        <v>CAPTURA/DISENIO/FLEXO/EMPAQUE/TERMINADO/RUTA/ENTREGADO/</v>
      </c>
    </row>
    <row r="83" spans="1:15" ht="18">
      <c r="A83" s="7" t="s">
        <v>879</v>
      </c>
      <c r="B83" s="31" t="s">
        <v>878</v>
      </c>
      <c r="C83" s="7" t="s">
        <v>690</v>
      </c>
      <c r="D83" s="5">
        <v>600</v>
      </c>
      <c r="E83" s="83">
        <v>0.75</v>
      </c>
      <c r="F83" s="95" t="s">
        <v>1054</v>
      </c>
      <c r="G83" s="170" t="s">
        <v>1074</v>
      </c>
      <c r="H83" s="96" t="s">
        <v>1058</v>
      </c>
      <c r="I83" s="96" t="s">
        <v>1055</v>
      </c>
      <c r="J83" s="96" t="s">
        <v>1059</v>
      </c>
      <c r="K83" s="96" t="s">
        <v>1056</v>
      </c>
      <c r="L83" s="96" t="s">
        <v>1057</v>
      </c>
      <c r="M83" s="98"/>
      <c r="N83" s="96">
        <f>COUNTA(Tabla1[[#This Row],[PROCESOS DE PRODUCION]:[Columna6]])</f>
        <v>7</v>
      </c>
      <c r="O83" s="96" t="str">
        <f t="shared" si="1"/>
        <v>CAPTURA/DISENIO/FLEXO/EMPAQUE/TERMINADO/RUTA/ENTREGADO/</v>
      </c>
    </row>
    <row r="84" spans="1:15" ht="18">
      <c r="A84" s="7" t="s">
        <v>877</v>
      </c>
      <c r="B84" s="31" t="s">
        <v>876</v>
      </c>
      <c r="C84" s="7" t="s">
        <v>690</v>
      </c>
      <c r="D84" s="5">
        <v>600</v>
      </c>
      <c r="E84" s="83">
        <v>0.85</v>
      </c>
      <c r="F84" s="95" t="s">
        <v>1054</v>
      </c>
      <c r="G84" s="170" t="s">
        <v>1074</v>
      </c>
      <c r="H84" s="96" t="s">
        <v>1058</v>
      </c>
      <c r="I84" s="96" t="s">
        <v>1055</v>
      </c>
      <c r="J84" s="96" t="s">
        <v>1059</v>
      </c>
      <c r="K84" s="96" t="s">
        <v>1056</v>
      </c>
      <c r="L84" s="96" t="s">
        <v>1057</v>
      </c>
      <c r="M84" s="98"/>
      <c r="N84" s="96">
        <f>COUNTA(Tabla1[[#This Row],[PROCESOS DE PRODUCION]:[Columna6]])</f>
        <v>7</v>
      </c>
      <c r="O84" s="96" t="str">
        <f t="shared" si="1"/>
        <v>CAPTURA/DISENIO/FLEXO/EMPAQUE/TERMINADO/RUTA/ENTREGADO/</v>
      </c>
    </row>
    <row r="85" spans="1:15" ht="18" hidden="1">
      <c r="A85" s="7" t="s">
        <v>875</v>
      </c>
      <c r="B85" s="31" t="s">
        <v>874</v>
      </c>
      <c r="C85" s="24" t="s">
        <v>719</v>
      </c>
      <c r="D85" s="5">
        <v>380</v>
      </c>
      <c r="E85" s="83">
        <v>2.35</v>
      </c>
      <c r="F85" s="95" t="s">
        <v>1054</v>
      </c>
      <c r="G85" s="170"/>
      <c r="H85" s="96" t="s">
        <v>1056</v>
      </c>
      <c r="I85" s="96" t="s">
        <v>1057</v>
      </c>
      <c r="J85" s="97"/>
      <c r="K85" s="97"/>
      <c r="L85" s="97"/>
      <c r="M85" s="98"/>
      <c r="N85" s="96">
        <f>COUNTA(Tabla1[[#This Row],[PROCESOS DE PRODUCION]:[Columna6]])</f>
        <v>3</v>
      </c>
      <c r="O85" s="96" t="str">
        <f t="shared" si="1"/>
        <v>CAPTURA//RUTA/ENTREGADO////</v>
      </c>
    </row>
    <row r="86" spans="1:15" ht="18">
      <c r="A86" s="7" t="s">
        <v>873</v>
      </c>
      <c r="B86" s="31" t="s">
        <v>872</v>
      </c>
      <c r="C86" s="24" t="s">
        <v>719</v>
      </c>
      <c r="D86" s="5">
        <v>380</v>
      </c>
      <c r="E86" s="83">
        <v>2.35</v>
      </c>
      <c r="F86" s="95" t="s">
        <v>1054</v>
      </c>
      <c r="G86" s="170" t="s">
        <v>1074</v>
      </c>
      <c r="H86" s="96" t="s">
        <v>1058</v>
      </c>
      <c r="I86" s="96" t="s">
        <v>1055</v>
      </c>
      <c r="J86" s="96" t="s">
        <v>1059</v>
      </c>
      <c r="K86" s="96" t="s">
        <v>1056</v>
      </c>
      <c r="L86" s="96" t="s">
        <v>1057</v>
      </c>
      <c r="M86" s="98"/>
      <c r="N86" s="96">
        <f>COUNTA(Tabla1[[#This Row],[PROCESOS DE PRODUCION]:[Columna6]])</f>
        <v>7</v>
      </c>
      <c r="O86" s="96" t="str">
        <f t="shared" si="1"/>
        <v>CAPTURA/DISENIO/FLEXO/EMPAQUE/TERMINADO/RUTA/ENTREGADO/</v>
      </c>
    </row>
    <row r="87" spans="1:15" ht="18" hidden="1">
      <c r="A87" s="7" t="s">
        <v>871</v>
      </c>
      <c r="B87" s="31" t="s">
        <v>868</v>
      </c>
      <c r="C87" s="66" t="s">
        <v>346</v>
      </c>
      <c r="D87" s="5">
        <v>300</v>
      </c>
      <c r="E87" s="83">
        <v>2.35</v>
      </c>
      <c r="F87" s="95" t="s">
        <v>1054</v>
      </c>
      <c r="G87" s="170"/>
      <c r="H87" s="96" t="s">
        <v>1056</v>
      </c>
      <c r="I87" s="96" t="s">
        <v>1057</v>
      </c>
      <c r="J87" s="97"/>
      <c r="K87" s="97"/>
      <c r="L87" s="97"/>
      <c r="M87" s="98"/>
      <c r="N87" s="96">
        <f>COUNTA(Tabla1[[#This Row],[PROCESOS DE PRODUCION]:[Columna6]])</f>
        <v>3</v>
      </c>
      <c r="O87" s="96" t="str">
        <f t="shared" si="1"/>
        <v>CAPTURA//RUTA/ENTREGADO////</v>
      </c>
    </row>
    <row r="88" spans="1:15" ht="18">
      <c r="A88" s="7" t="s">
        <v>870</v>
      </c>
      <c r="B88" s="31" t="s">
        <v>866</v>
      </c>
      <c r="C88" s="66" t="s">
        <v>346</v>
      </c>
      <c r="D88" s="5">
        <v>300</v>
      </c>
      <c r="E88" s="83">
        <v>2.35</v>
      </c>
      <c r="F88" s="95" t="s">
        <v>1054</v>
      </c>
      <c r="G88" s="170" t="s">
        <v>1074</v>
      </c>
      <c r="H88" s="96" t="s">
        <v>1058</v>
      </c>
      <c r="I88" s="96" t="s">
        <v>1055</v>
      </c>
      <c r="J88" s="96" t="s">
        <v>1059</v>
      </c>
      <c r="K88" s="96" t="s">
        <v>1056</v>
      </c>
      <c r="L88" s="96" t="s">
        <v>1057</v>
      </c>
      <c r="M88" s="98"/>
      <c r="N88" s="96">
        <f>COUNTA(Tabla1[[#This Row],[PROCESOS DE PRODUCION]:[Columna6]])</f>
        <v>7</v>
      </c>
      <c r="O88" s="96" t="str">
        <f t="shared" si="1"/>
        <v>CAPTURA/DISENIO/FLEXO/EMPAQUE/TERMINADO/RUTA/ENTREGADO/</v>
      </c>
    </row>
    <row r="89" spans="1:15" ht="18" hidden="1">
      <c r="A89" s="7" t="s">
        <v>869</v>
      </c>
      <c r="B89" s="31" t="s">
        <v>868</v>
      </c>
      <c r="C89" s="66" t="s">
        <v>712</v>
      </c>
      <c r="D89" s="5">
        <v>240</v>
      </c>
      <c r="E89" s="83">
        <v>2.5499999999999998</v>
      </c>
      <c r="F89" s="95" t="s">
        <v>1054</v>
      </c>
      <c r="G89" s="170"/>
      <c r="H89" s="96" t="s">
        <v>1056</v>
      </c>
      <c r="I89" s="96" t="s">
        <v>1057</v>
      </c>
      <c r="J89" s="97"/>
      <c r="K89" s="97"/>
      <c r="L89" s="97"/>
      <c r="M89" s="98"/>
      <c r="N89" s="96">
        <f>COUNTA(Tabla1[[#This Row],[PROCESOS DE PRODUCION]:[Columna6]])</f>
        <v>3</v>
      </c>
      <c r="O89" s="96" t="str">
        <f t="shared" si="1"/>
        <v>CAPTURA//RUTA/ENTREGADO////</v>
      </c>
    </row>
    <row r="90" spans="1:15" ht="18">
      <c r="A90" s="7" t="s">
        <v>867</v>
      </c>
      <c r="B90" s="31" t="s">
        <v>866</v>
      </c>
      <c r="C90" s="66" t="s">
        <v>712</v>
      </c>
      <c r="D90" s="5">
        <v>240</v>
      </c>
      <c r="E90" s="83">
        <v>2.5499999999999998</v>
      </c>
      <c r="F90" s="95" t="s">
        <v>1054</v>
      </c>
      <c r="G90" s="170" t="s">
        <v>1074</v>
      </c>
      <c r="H90" s="96" t="s">
        <v>1058</v>
      </c>
      <c r="I90" s="96" t="s">
        <v>1055</v>
      </c>
      <c r="J90" s="96" t="s">
        <v>1059</v>
      </c>
      <c r="K90" s="96" t="s">
        <v>1056</v>
      </c>
      <c r="L90" s="96" t="s">
        <v>1057</v>
      </c>
      <c r="M90" s="98"/>
      <c r="N90" s="96">
        <f>COUNTA(Tabla1[[#This Row],[PROCESOS DE PRODUCION]:[Columna6]])</f>
        <v>7</v>
      </c>
      <c r="O90" s="96" t="str">
        <f t="shared" si="1"/>
        <v>CAPTURA/DISENIO/FLEXO/EMPAQUE/TERMINADO/RUTA/ENTREGADO/</v>
      </c>
    </row>
    <row r="91" spans="1:15" ht="18" hidden="1">
      <c r="A91" s="7" t="s">
        <v>865</v>
      </c>
      <c r="B91" s="31" t="s">
        <v>862</v>
      </c>
      <c r="C91" s="66" t="s">
        <v>346</v>
      </c>
      <c r="D91" s="5">
        <v>390</v>
      </c>
      <c r="E91" s="83">
        <v>2.35</v>
      </c>
      <c r="F91" s="95" t="s">
        <v>1054</v>
      </c>
      <c r="G91" s="170"/>
      <c r="H91" s="96" t="s">
        <v>1056</v>
      </c>
      <c r="I91" s="96" t="s">
        <v>1057</v>
      </c>
      <c r="J91" s="97"/>
      <c r="K91" s="97"/>
      <c r="L91" s="97"/>
      <c r="M91" s="98"/>
      <c r="N91" s="96">
        <f>COUNTA(Tabla1[[#This Row],[PROCESOS DE PRODUCION]:[Columna6]])</f>
        <v>3</v>
      </c>
      <c r="O91" s="96" t="str">
        <f t="shared" si="1"/>
        <v>CAPTURA//RUTA/ENTREGADO////</v>
      </c>
    </row>
    <row r="92" spans="1:15" ht="18">
      <c r="A92" s="7" t="s">
        <v>864</v>
      </c>
      <c r="B92" s="31" t="s">
        <v>860</v>
      </c>
      <c r="C92" s="66" t="s">
        <v>346</v>
      </c>
      <c r="D92" s="5">
        <v>390</v>
      </c>
      <c r="E92" s="83">
        <v>2.35</v>
      </c>
      <c r="F92" s="95" t="s">
        <v>1054</v>
      </c>
      <c r="G92" s="170" t="s">
        <v>1074</v>
      </c>
      <c r="H92" s="96" t="s">
        <v>1058</v>
      </c>
      <c r="I92" s="96" t="s">
        <v>1055</v>
      </c>
      <c r="J92" s="96" t="s">
        <v>1059</v>
      </c>
      <c r="K92" s="96" t="s">
        <v>1056</v>
      </c>
      <c r="L92" s="96" t="s">
        <v>1057</v>
      </c>
      <c r="M92" s="98"/>
      <c r="N92" s="96">
        <f>COUNTA(Tabla1[[#This Row],[PROCESOS DE PRODUCION]:[Columna6]])</f>
        <v>7</v>
      </c>
      <c r="O92" s="96" t="str">
        <f t="shared" si="1"/>
        <v>CAPTURA/DISENIO/FLEXO/EMPAQUE/TERMINADO/RUTA/ENTREGADO/</v>
      </c>
    </row>
    <row r="93" spans="1:15" ht="18" hidden="1">
      <c r="A93" s="7" t="s">
        <v>863</v>
      </c>
      <c r="B93" s="31" t="s">
        <v>862</v>
      </c>
      <c r="C93" s="66" t="s">
        <v>343</v>
      </c>
      <c r="D93" s="5">
        <v>260</v>
      </c>
      <c r="E93" s="83">
        <v>2.5499999999999998</v>
      </c>
      <c r="F93" s="95" t="s">
        <v>1054</v>
      </c>
      <c r="G93" s="170"/>
      <c r="H93" s="96" t="s">
        <v>1056</v>
      </c>
      <c r="I93" s="96" t="s">
        <v>1057</v>
      </c>
      <c r="J93" s="97"/>
      <c r="K93" s="97"/>
      <c r="L93" s="97"/>
      <c r="M93" s="98"/>
      <c r="N93" s="96">
        <f>COUNTA(Tabla1[[#This Row],[PROCESOS DE PRODUCION]:[Columna6]])</f>
        <v>3</v>
      </c>
      <c r="O93" s="96" t="str">
        <f t="shared" si="1"/>
        <v>CAPTURA//RUTA/ENTREGADO////</v>
      </c>
    </row>
    <row r="94" spans="1:15" ht="18">
      <c r="A94" s="7" t="s">
        <v>861</v>
      </c>
      <c r="B94" s="31" t="s">
        <v>860</v>
      </c>
      <c r="C94" s="66" t="s">
        <v>343</v>
      </c>
      <c r="D94" s="5">
        <v>260</v>
      </c>
      <c r="E94" s="83">
        <v>2.5499999999999998</v>
      </c>
      <c r="F94" s="95" t="s">
        <v>1054</v>
      </c>
      <c r="G94" s="170" t="s">
        <v>1074</v>
      </c>
      <c r="H94" s="96" t="s">
        <v>1058</v>
      </c>
      <c r="I94" s="96" t="s">
        <v>1055</v>
      </c>
      <c r="J94" s="96" t="s">
        <v>1059</v>
      </c>
      <c r="K94" s="96" t="s">
        <v>1056</v>
      </c>
      <c r="L94" s="96" t="s">
        <v>1057</v>
      </c>
      <c r="M94" s="98"/>
      <c r="N94" s="96">
        <f>COUNTA(Tabla1[[#This Row],[PROCESOS DE PRODUCION]:[Columna6]])</f>
        <v>7</v>
      </c>
      <c r="O94" s="96" t="str">
        <f t="shared" si="1"/>
        <v>CAPTURA/DISENIO/FLEXO/EMPAQUE/TERMINADO/RUTA/ENTREGADO/</v>
      </c>
    </row>
    <row r="95" spans="1:15" ht="18" hidden="1">
      <c r="A95" s="7" t="s">
        <v>859</v>
      </c>
      <c r="B95" s="31" t="s">
        <v>856</v>
      </c>
      <c r="C95" s="66" t="s">
        <v>341</v>
      </c>
      <c r="D95" s="5">
        <v>300</v>
      </c>
      <c r="E95" s="78">
        <v>2.6</v>
      </c>
      <c r="F95" s="95" t="s">
        <v>1054</v>
      </c>
      <c r="G95" s="170"/>
      <c r="H95" s="96" t="s">
        <v>1056</v>
      </c>
      <c r="I95" s="96" t="s">
        <v>1057</v>
      </c>
      <c r="J95" s="97"/>
      <c r="K95" s="97"/>
      <c r="L95" s="97"/>
      <c r="M95" s="98"/>
      <c r="N95" s="96">
        <f>COUNTA(Tabla1[[#This Row],[PROCESOS DE PRODUCION]:[Columna6]])</f>
        <v>3</v>
      </c>
      <c r="O95" s="96" t="str">
        <f t="shared" si="1"/>
        <v>CAPTURA//RUTA/ENTREGADO////</v>
      </c>
    </row>
    <row r="96" spans="1:15" ht="18">
      <c r="A96" s="7" t="s">
        <v>858</v>
      </c>
      <c r="B96" s="31" t="s">
        <v>854</v>
      </c>
      <c r="C96" s="66" t="s">
        <v>341</v>
      </c>
      <c r="D96" s="5">
        <v>300</v>
      </c>
      <c r="E96" s="86">
        <v>2.6</v>
      </c>
      <c r="F96" s="95" t="s">
        <v>1054</v>
      </c>
      <c r="G96" s="170" t="s">
        <v>1074</v>
      </c>
      <c r="H96" s="96" t="s">
        <v>1063</v>
      </c>
      <c r="I96" s="96" t="s">
        <v>1055</v>
      </c>
      <c r="J96" s="96" t="s">
        <v>1059</v>
      </c>
      <c r="K96" s="96" t="s">
        <v>1056</v>
      </c>
      <c r="L96" s="96" t="s">
        <v>1057</v>
      </c>
      <c r="M96" s="98"/>
      <c r="N96" s="96">
        <f>COUNTA(Tabla1[[#This Row],[PROCESOS DE PRODUCION]:[Columna6]])</f>
        <v>7</v>
      </c>
      <c r="O96" s="96" t="str">
        <f t="shared" si="1"/>
        <v>CAPTURA/DISENIO/TAMPO/EMPAQUE/TERMINADO/RUTA/ENTREGADO/</v>
      </c>
    </row>
    <row r="97" spans="1:15" ht="18" hidden="1">
      <c r="A97" s="7" t="s">
        <v>857</v>
      </c>
      <c r="B97" s="31" t="s">
        <v>856</v>
      </c>
      <c r="C97" s="66" t="s">
        <v>338</v>
      </c>
      <c r="D97" s="5">
        <v>250</v>
      </c>
      <c r="E97" s="86">
        <v>2.85</v>
      </c>
      <c r="F97" s="95" t="s">
        <v>1054</v>
      </c>
      <c r="G97" s="170"/>
      <c r="H97" s="96" t="s">
        <v>1056</v>
      </c>
      <c r="I97" s="96" t="s">
        <v>1057</v>
      </c>
      <c r="J97" s="97"/>
      <c r="K97" s="97"/>
      <c r="L97" s="97"/>
      <c r="M97" s="98"/>
      <c r="N97" s="96">
        <f>COUNTA(Tabla1[[#This Row],[PROCESOS DE PRODUCION]:[Columna6]])</f>
        <v>3</v>
      </c>
      <c r="O97" s="96" t="str">
        <f t="shared" si="1"/>
        <v>CAPTURA//RUTA/ENTREGADO////</v>
      </c>
    </row>
    <row r="98" spans="1:15" ht="18.75" thickBot="1">
      <c r="A98" s="19" t="s">
        <v>855</v>
      </c>
      <c r="B98" s="34" t="s">
        <v>854</v>
      </c>
      <c r="C98" s="64" t="s">
        <v>338</v>
      </c>
      <c r="D98" s="16">
        <v>250</v>
      </c>
      <c r="E98" s="79">
        <v>2.85</v>
      </c>
      <c r="F98" s="99" t="s">
        <v>1054</v>
      </c>
      <c r="G98" s="170" t="s">
        <v>1074</v>
      </c>
      <c r="H98" s="100" t="s">
        <v>1063</v>
      </c>
      <c r="I98" s="100" t="s">
        <v>1055</v>
      </c>
      <c r="J98" s="100" t="s">
        <v>1059</v>
      </c>
      <c r="K98" s="100" t="s">
        <v>1056</v>
      </c>
      <c r="L98" s="100" t="s">
        <v>1057</v>
      </c>
      <c r="M98" s="101"/>
      <c r="N98" s="96">
        <f>COUNTA(Tabla1[[#This Row],[PROCESOS DE PRODUCION]:[Columna6]])</f>
        <v>7</v>
      </c>
      <c r="O98" s="96" t="str">
        <f t="shared" si="1"/>
        <v>CAPTURA/DISENIO/TAMPO/EMPAQUE/TERMINADO/RUTA/ENTREGADO/</v>
      </c>
    </row>
    <row r="99" spans="1:15" ht="18" hidden="1">
      <c r="A99" s="28" t="s">
        <v>852</v>
      </c>
      <c r="B99" s="32" t="s">
        <v>851</v>
      </c>
      <c r="C99" s="28" t="s">
        <v>690</v>
      </c>
      <c r="D99" s="26">
        <v>600</v>
      </c>
      <c r="E99" s="77">
        <v>0.85</v>
      </c>
      <c r="F99" s="91" t="s">
        <v>1054</v>
      </c>
      <c r="G99" s="169"/>
      <c r="H99" s="92" t="s">
        <v>1056</v>
      </c>
      <c r="I99" s="92" t="s">
        <v>1057</v>
      </c>
      <c r="J99" s="93"/>
      <c r="K99" s="93"/>
      <c r="L99" s="93"/>
      <c r="M99" s="94"/>
      <c r="N99" s="96">
        <f>COUNTA(Tabla1[[#This Row],[PROCESOS DE PRODUCION]:[Columna6]])</f>
        <v>3</v>
      </c>
      <c r="O99" s="96" t="str">
        <f t="shared" si="1"/>
        <v>CAPTURA//RUTA/ENTREGADO////</v>
      </c>
    </row>
    <row r="100" spans="1:15" ht="18">
      <c r="A100" s="7" t="s">
        <v>850</v>
      </c>
      <c r="B100" s="31" t="s">
        <v>849</v>
      </c>
      <c r="C100" s="7" t="s">
        <v>690</v>
      </c>
      <c r="D100" s="5">
        <v>600</v>
      </c>
      <c r="E100" s="78">
        <v>0.85</v>
      </c>
      <c r="F100" s="95" t="s">
        <v>1054</v>
      </c>
      <c r="G100" s="170" t="s">
        <v>1074</v>
      </c>
      <c r="H100" s="96" t="s">
        <v>1058</v>
      </c>
      <c r="I100" s="96" t="s">
        <v>1055</v>
      </c>
      <c r="J100" s="96" t="s">
        <v>1059</v>
      </c>
      <c r="K100" s="96" t="s">
        <v>1056</v>
      </c>
      <c r="L100" s="96" t="s">
        <v>1057</v>
      </c>
      <c r="M100" s="98"/>
      <c r="N100" s="96">
        <f>COUNTA(Tabla1[[#This Row],[PROCESOS DE PRODUCION]:[Columna6]])</f>
        <v>7</v>
      </c>
      <c r="O100" s="96" t="str">
        <f t="shared" si="1"/>
        <v>CAPTURA/DISENIO/FLEXO/EMPAQUE/TERMINADO/RUTA/ENTREGADO/</v>
      </c>
    </row>
    <row r="101" spans="1:15" ht="18">
      <c r="A101" s="7" t="s">
        <v>848</v>
      </c>
      <c r="B101" s="31" t="s">
        <v>847</v>
      </c>
      <c r="C101" s="7" t="s">
        <v>690</v>
      </c>
      <c r="D101" s="5">
        <v>600</v>
      </c>
      <c r="E101" s="78">
        <v>0.85</v>
      </c>
      <c r="F101" s="95" t="s">
        <v>1054</v>
      </c>
      <c r="G101" s="170" t="s">
        <v>1074</v>
      </c>
      <c r="H101" s="96" t="s">
        <v>1058</v>
      </c>
      <c r="I101" s="96" t="s">
        <v>1055</v>
      </c>
      <c r="J101" s="96" t="s">
        <v>1059</v>
      </c>
      <c r="K101" s="96" t="s">
        <v>1056</v>
      </c>
      <c r="L101" s="96" t="s">
        <v>1057</v>
      </c>
      <c r="M101" s="98"/>
      <c r="N101" s="96">
        <f>COUNTA(Tabla1[[#This Row],[PROCESOS DE PRODUCION]:[Columna6]])</f>
        <v>7</v>
      </c>
      <c r="O101" s="96" t="str">
        <f t="shared" si="1"/>
        <v>CAPTURA/DISENIO/FLEXO/EMPAQUE/TERMINADO/RUTA/ENTREGADO/</v>
      </c>
    </row>
    <row r="102" spans="1:15" ht="18">
      <c r="A102" s="7" t="s">
        <v>846</v>
      </c>
      <c r="B102" s="31" t="s">
        <v>845</v>
      </c>
      <c r="C102" s="7" t="s">
        <v>690</v>
      </c>
      <c r="D102" s="5">
        <v>600</v>
      </c>
      <c r="E102" s="78">
        <v>0.95</v>
      </c>
      <c r="F102" s="95" t="s">
        <v>1054</v>
      </c>
      <c r="G102" s="170" t="s">
        <v>1074</v>
      </c>
      <c r="H102" s="96" t="s">
        <v>1058</v>
      </c>
      <c r="I102" s="96" t="s">
        <v>1055</v>
      </c>
      <c r="J102" s="96" t="s">
        <v>1059</v>
      </c>
      <c r="K102" s="96" t="s">
        <v>1056</v>
      </c>
      <c r="L102" s="96" t="s">
        <v>1057</v>
      </c>
      <c r="M102" s="98"/>
      <c r="N102" s="96">
        <f>COUNTA(Tabla1[[#This Row],[PROCESOS DE PRODUCION]:[Columna6]])</f>
        <v>7</v>
      </c>
      <c r="O102" s="96" t="str">
        <f t="shared" si="1"/>
        <v>CAPTURA/DISENIO/FLEXO/EMPAQUE/TERMINADO/RUTA/ENTREGADO/</v>
      </c>
    </row>
    <row r="103" spans="1:15" ht="18" hidden="1">
      <c r="A103" s="7" t="s">
        <v>844</v>
      </c>
      <c r="B103" s="31" t="s">
        <v>843</v>
      </c>
      <c r="C103" s="24" t="s">
        <v>719</v>
      </c>
      <c r="D103" s="5">
        <v>380</v>
      </c>
      <c r="E103" s="86">
        <v>2.4500000000000002</v>
      </c>
      <c r="F103" s="95" t="s">
        <v>1054</v>
      </c>
      <c r="G103" s="170"/>
      <c r="H103" s="96" t="s">
        <v>1056</v>
      </c>
      <c r="I103" s="96" t="s">
        <v>1057</v>
      </c>
      <c r="J103" s="97"/>
      <c r="K103" s="97"/>
      <c r="L103" s="97"/>
      <c r="M103" s="98"/>
      <c r="N103" s="96">
        <f>COUNTA(Tabla1[[#This Row],[PROCESOS DE PRODUCION]:[Columna6]])</f>
        <v>3</v>
      </c>
      <c r="O103" s="96" t="str">
        <f t="shared" si="1"/>
        <v>CAPTURA//RUTA/ENTREGADO////</v>
      </c>
    </row>
    <row r="104" spans="1:15" ht="18">
      <c r="A104" s="7" t="s">
        <v>842</v>
      </c>
      <c r="B104" s="31" t="s">
        <v>841</v>
      </c>
      <c r="C104" s="24" t="s">
        <v>719</v>
      </c>
      <c r="D104" s="5">
        <v>380</v>
      </c>
      <c r="E104" s="86">
        <v>2.4500000000000002</v>
      </c>
      <c r="F104" s="95" t="s">
        <v>1054</v>
      </c>
      <c r="G104" s="170" t="s">
        <v>1074</v>
      </c>
      <c r="H104" s="96" t="s">
        <v>1058</v>
      </c>
      <c r="I104" s="96" t="s">
        <v>1055</v>
      </c>
      <c r="J104" s="96" t="s">
        <v>1059</v>
      </c>
      <c r="K104" s="96" t="s">
        <v>1056</v>
      </c>
      <c r="L104" s="96" t="s">
        <v>1057</v>
      </c>
      <c r="M104" s="98"/>
      <c r="N104" s="96">
        <f>COUNTA(Tabla1[[#This Row],[PROCESOS DE PRODUCION]:[Columna6]])</f>
        <v>7</v>
      </c>
      <c r="O104" s="96" t="str">
        <f t="shared" si="1"/>
        <v>CAPTURA/DISENIO/FLEXO/EMPAQUE/TERMINADO/RUTA/ENTREGADO/</v>
      </c>
    </row>
    <row r="105" spans="1:15" ht="18" hidden="1">
      <c r="A105" s="7" t="s">
        <v>840</v>
      </c>
      <c r="B105" s="31" t="s">
        <v>837</v>
      </c>
      <c r="C105" s="66" t="s">
        <v>346</v>
      </c>
      <c r="D105" s="5">
        <v>300</v>
      </c>
      <c r="E105" s="86">
        <v>2.4500000000000002</v>
      </c>
      <c r="F105" s="95" t="s">
        <v>1054</v>
      </c>
      <c r="G105" s="170"/>
      <c r="H105" s="96" t="s">
        <v>1056</v>
      </c>
      <c r="I105" s="96" t="s">
        <v>1057</v>
      </c>
      <c r="J105" s="97"/>
      <c r="K105" s="97"/>
      <c r="L105" s="97"/>
      <c r="M105" s="98"/>
      <c r="N105" s="96">
        <f>COUNTA(Tabla1[[#This Row],[PROCESOS DE PRODUCION]:[Columna6]])</f>
        <v>3</v>
      </c>
      <c r="O105" s="96" t="str">
        <f t="shared" si="1"/>
        <v>CAPTURA//RUTA/ENTREGADO////</v>
      </c>
    </row>
    <row r="106" spans="1:15" ht="18">
      <c r="A106" s="7" t="s">
        <v>839</v>
      </c>
      <c r="B106" s="31" t="s">
        <v>835</v>
      </c>
      <c r="C106" s="66" t="s">
        <v>346</v>
      </c>
      <c r="D106" s="5">
        <v>300</v>
      </c>
      <c r="E106" s="78">
        <v>2.4500000000000002</v>
      </c>
      <c r="F106" s="95" t="s">
        <v>1054</v>
      </c>
      <c r="G106" s="170" t="s">
        <v>1074</v>
      </c>
      <c r="H106" s="96" t="s">
        <v>1058</v>
      </c>
      <c r="I106" s="96" t="s">
        <v>1055</v>
      </c>
      <c r="J106" s="96" t="s">
        <v>1059</v>
      </c>
      <c r="K106" s="96" t="s">
        <v>1056</v>
      </c>
      <c r="L106" s="96" t="s">
        <v>1057</v>
      </c>
      <c r="M106" s="98"/>
      <c r="N106" s="96">
        <f>COUNTA(Tabla1[[#This Row],[PROCESOS DE PRODUCION]:[Columna6]])</f>
        <v>7</v>
      </c>
      <c r="O106" s="96" t="str">
        <f t="shared" si="1"/>
        <v>CAPTURA/DISENIO/FLEXO/EMPAQUE/TERMINADO/RUTA/ENTREGADO/</v>
      </c>
    </row>
    <row r="107" spans="1:15" ht="18" hidden="1">
      <c r="A107" s="7" t="s">
        <v>838</v>
      </c>
      <c r="B107" s="31" t="s">
        <v>837</v>
      </c>
      <c r="C107" s="66" t="s">
        <v>712</v>
      </c>
      <c r="D107" s="5">
        <v>240</v>
      </c>
      <c r="E107" s="83">
        <v>2.7</v>
      </c>
      <c r="F107" s="95" t="s">
        <v>1054</v>
      </c>
      <c r="G107" s="170"/>
      <c r="H107" s="96" t="s">
        <v>1056</v>
      </c>
      <c r="I107" s="96" t="s">
        <v>1057</v>
      </c>
      <c r="J107" s="97"/>
      <c r="K107" s="97"/>
      <c r="L107" s="97"/>
      <c r="M107" s="98"/>
      <c r="N107" s="96">
        <f>COUNTA(Tabla1[[#This Row],[PROCESOS DE PRODUCION]:[Columna6]])</f>
        <v>3</v>
      </c>
      <c r="O107" s="96" t="str">
        <f t="shared" si="1"/>
        <v>CAPTURA//RUTA/ENTREGADO////</v>
      </c>
    </row>
    <row r="108" spans="1:15" ht="18">
      <c r="A108" s="7" t="s">
        <v>836</v>
      </c>
      <c r="B108" s="31" t="s">
        <v>835</v>
      </c>
      <c r="C108" s="66" t="s">
        <v>712</v>
      </c>
      <c r="D108" s="5">
        <v>240</v>
      </c>
      <c r="E108" s="78">
        <v>2.7</v>
      </c>
      <c r="F108" s="95" t="s">
        <v>1054</v>
      </c>
      <c r="G108" s="170" t="s">
        <v>1074</v>
      </c>
      <c r="H108" s="96" t="s">
        <v>1058</v>
      </c>
      <c r="I108" s="96" t="s">
        <v>1055</v>
      </c>
      <c r="J108" s="96" t="s">
        <v>1059</v>
      </c>
      <c r="K108" s="96" t="s">
        <v>1056</v>
      </c>
      <c r="L108" s="96" t="s">
        <v>1057</v>
      </c>
      <c r="M108" s="98"/>
      <c r="N108" s="96">
        <f>COUNTA(Tabla1[[#This Row],[PROCESOS DE PRODUCION]:[Columna6]])</f>
        <v>7</v>
      </c>
      <c r="O108" s="96" t="str">
        <f t="shared" si="1"/>
        <v>CAPTURA/DISENIO/FLEXO/EMPAQUE/TERMINADO/RUTA/ENTREGADO/</v>
      </c>
    </row>
    <row r="109" spans="1:15" ht="18" hidden="1">
      <c r="A109" s="7" t="s">
        <v>834</v>
      </c>
      <c r="B109" s="31" t="s">
        <v>831</v>
      </c>
      <c r="C109" s="66" t="s">
        <v>346</v>
      </c>
      <c r="D109" s="5">
        <v>390</v>
      </c>
      <c r="E109" s="86">
        <v>2.4500000000000002</v>
      </c>
      <c r="F109" s="95" t="s">
        <v>1054</v>
      </c>
      <c r="G109" s="170"/>
      <c r="H109" s="96" t="s">
        <v>1056</v>
      </c>
      <c r="I109" s="96" t="s">
        <v>1057</v>
      </c>
      <c r="J109" s="97"/>
      <c r="K109" s="97"/>
      <c r="L109" s="97"/>
      <c r="M109" s="98"/>
      <c r="N109" s="96">
        <f>COUNTA(Tabla1[[#This Row],[PROCESOS DE PRODUCION]:[Columna6]])</f>
        <v>3</v>
      </c>
      <c r="O109" s="96" t="str">
        <f t="shared" si="1"/>
        <v>CAPTURA//RUTA/ENTREGADO////</v>
      </c>
    </row>
    <row r="110" spans="1:15" ht="18">
      <c r="A110" s="7" t="s">
        <v>833</v>
      </c>
      <c r="B110" s="31" t="s">
        <v>829</v>
      </c>
      <c r="C110" s="66" t="s">
        <v>346</v>
      </c>
      <c r="D110" s="5">
        <v>390</v>
      </c>
      <c r="E110" s="78">
        <v>2.4500000000000002</v>
      </c>
      <c r="F110" s="95" t="s">
        <v>1054</v>
      </c>
      <c r="G110" s="170" t="s">
        <v>1074</v>
      </c>
      <c r="H110" s="96" t="s">
        <v>1058</v>
      </c>
      <c r="I110" s="96" t="s">
        <v>1055</v>
      </c>
      <c r="J110" s="96" t="s">
        <v>1059</v>
      </c>
      <c r="K110" s="96" t="s">
        <v>1056</v>
      </c>
      <c r="L110" s="96" t="s">
        <v>1057</v>
      </c>
      <c r="M110" s="98"/>
      <c r="N110" s="96">
        <f>COUNTA(Tabla1[[#This Row],[PROCESOS DE PRODUCION]:[Columna6]])</f>
        <v>7</v>
      </c>
      <c r="O110" s="96" t="str">
        <f t="shared" si="1"/>
        <v>CAPTURA/DISENIO/FLEXO/EMPAQUE/TERMINADO/RUTA/ENTREGADO/</v>
      </c>
    </row>
    <row r="111" spans="1:15" ht="18" hidden="1">
      <c r="A111" s="7" t="s">
        <v>832</v>
      </c>
      <c r="B111" s="31" t="s">
        <v>831</v>
      </c>
      <c r="C111" s="66" t="s">
        <v>343</v>
      </c>
      <c r="D111" s="5">
        <v>260</v>
      </c>
      <c r="E111" s="83">
        <v>2.7</v>
      </c>
      <c r="F111" s="95" t="s">
        <v>1054</v>
      </c>
      <c r="G111" s="170"/>
      <c r="H111" s="96" t="s">
        <v>1056</v>
      </c>
      <c r="I111" s="96" t="s">
        <v>1057</v>
      </c>
      <c r="J111" s="97"/>
      <c r="K111" s="97"/>
      <c r="L111" s="97"/>
      <c r="M111" s="98"/>
      <c r="N111" s="96">
        <f>COUNTA(Tabla1[[#This Row],[PROCESOS DE PRODUCION]:[Columna6]])</f>
        <v>3</v>
      </c>
      <c r="O111" s="96" t="str">
        <f t="shared" si="1"/>
        <v>CAPTURA//RUTA/ENTREGADO////</v>
      </c>
    </row>
    <row r="112" spans="1:15" ht="18">
      <c r="A112" s="7" t="s">
        <v>830</v>
      </c>
      <c r="B112" s="31" t="s">
        <v>829</v>
      </c>
      <c r="C112" s="66" t="s">
        <v>343</v>
      </c>
      <c r="D112" s="5">
        <v>260</v>
      </c>
      <c r="E112" s="78">
        <v>2.7</v>
      </c>
      <c r="F112" s="95" t="s">
        <v>1054</v>
      </c>
      <c r="G112" s="170" t="s">
        <v>1074</v>
      </c>
      <c r="H112" s="96" t="s">
        <v>1058</v>
      </c>
      <c r="I112" s="96" t="s">
        <v>1055</v>
      </c>
      <c r="J112" s="96" t="s">
        <v>1059</v>
      </c>
      <c r="K112" s="96" t="s">
        <v>1056</v>
      </c>
      <c r="L112" s="96" t="s">
        <v>1057</v>
      </c>
      <c r="M112" s="98"/>
      <c r="N112" s="96">
        <f>COUNTA(Tabla1[[#This Row],[PROCESOS DE PRODUCION]:[Columna6]])</f>
        <v>7</v>
      </c>
      <c r="O112" s="96" t="str">
        <f t="shared" si="1"/>
        <v>CAPTURA/DISENIO/FLEXO/EMPAQUE/TERMINADO/RUTA/ENTREGADO/</v>
      </c>
    </row>
    <row r="113" spans="1:15" ht="18" hidden="1">
      <c r="A113" s="7" t="s">
        <v>828</v>
      </c>
      <c r="B113" s="31" t="s">
        <v>825</v>
      </c>
      <c r="C113" s="66" t="s">
        <v>341</v>
      </c>
      <c r="D113" s="5">
        <v>300</v>
      </c>
      <c r="E113" s="78">
        <v>2.75</v>
      </c>
      <c r="F113" s="95" t="s">
        <v>1054</v>
      </c>
      <c r="G113" s="170"/>
      <c r="H113" s="96" t="s">
        <v>1056</v>
      </c>
      <c r="I113" s="96" t="s">
        <v>1057</v>
      </c>
      <c r="J113" s="97"/>
      <c r="K113" s="97"/>
      <c r="L113" s="97"/>
      <c r="M113" s="98"/>
      <c r="N113" s="96">
        <f>COUNTA(Tabla1[[#This Row],[PROCESOS DE PRODUCION]:[Columna6]])</f>
        <v>3</v>
      </c>
      <c r="O113" s="96" t="str">
        <f t="shared" si="1"/>
        <v>CAPTURA//RUTA/ENTREGADO////</v>
      </c>
    </row>
    <row r="114" spans="1:15" ht="18">
      <c r="A114" s="7" t="s">
        <v>827</v>
      </c>
      <c r="B114" s="31" t="s">
        <v>823</v>
      </c>
      <c r="C114" s="66" t="s">
        <v>341</v>
      </c>
      <c r="D114" s="5">
        <v>300</v>
      </c>
      <c r="E114" s="86">
        <v>2.75</v>
      </c>
      <c r="F114" s="95" t="s">
        <v>1054</v>
      </c>
      <c r="G114" s="170" t="s">
        <v>1074</v>
      </c>
      <c r="H114" s="96" t="s">
        <v>1063</v>
      </c>
      <c r="I114" s="96" t="s">
        <v>1055</v>
      </c>
      <c r="J114" s="96" t="s">
        <v>1059</v>
      </c>
      <c r="K114" s="96" t="s">
        <v>1056</v>
      </c>
      <c r="L114" s="96" t="s">
        <v>1057</v>
      </c>
      <c r="M114" s="98"/>
      <c r="N114" s="96">
        <f>COUNTA(Tabla1[[#This Row],[PROCESOS DE PRODUCION]:[Columna6]])</f>
        <v>7</v>
      </c>
      <c r="O114" s="96" t="str">
        <f t="shared" si="1"/>
        <v>CAPTURA/DISENIO/TAMPO/EMPAQUE/TERMINADO/RUTA/ENTREGADO/</v>
      </c>
    </row>
    <row r="115" spans="1:15" ht="18" hidden="1">
      <c r="A115" s="7" t="s">
        <v>826</v>
      </c>
      <c r="B115" s="31" t="s">
        <v>825</v>
      </c>
      <c r="C115" s="66" t="s">
        <v>338</v>
      </c>
      <c r="D115" s="5">
        <v>250</v>
      </c>
      <c r="E115" s="86">
        <v>2.95</v>
      </c>
      <c r="F115" s="95" t="s">
        <v>1054</v>
      </c>
      <c r="G115" s="170"/>
      <c r="H115" s="96" t="s">
        <v>1056</v>
      </c>
      <c r="I115" s="96" t="s">
        <v>1057</v>
      </c>
      <c r="J115" s="97"/>
      <c r="K115" s="97"/>
      <c r="L115" s="97"/>
      <c r="M115" s="98"/>
      <c r="N115" s="96">
        <f>COUNTA(Tabla1[[#This Row],[PROCESOS DE PRODUCION]:[Columna6]])</f>
        <v>3</v>
      </c>
      <c r="O115" s="96" t="str">
        <f t="shared" si="1"/>
        <v>CAPTURA//RUTA/ENTREGADO////</v>
      </c>
    </row>
    <row r="116" spans="1:15" ht="18.75" thickBot="1">
      <c r="A116" s="19" t="s">
        <v>824</v>
      </c>
      <c r="B116" s="34" t="s">
        <v>823</v>
      </c>
      <c r="C116" s="64" t="s">
        <v>338</v>
      </c>
      <c r="D116" s="16">
        <v>250</v>
      </c>
      <c r="E116" s="86">
        <v>2.95</v>
      </c>
      <c r="F116" s="99" t="s">
        <v>1054</v>
      </c>
      <c r="G116" s="170" t="s">
        <v>1074</v>
      </c>
      <c r="H116" s="100" t="s">
        <v>1063</v>
      </c>
      <c r="I116" s="100" t="s">
        <v>1055</v>
      </c>
      <c r="J116" s="100" t="s">
        <v>1059</v>
      </c>
      <c r="K116" s="100" t="s">
        <v>1056</v>
      </c>
      <c r="L116" s="100" t="s">
        <v>1057</v>
      </c>
      <c r="M116" s="101"/>
      <c r="N116" s="96">
        <f>COUNTA(Tabla1[[#This Row],[PROCESOS DE PRODUCION]:[Columna6]])</f>
        <v>7</v>
      </c>
      <c r="O116" s="96" t="str">
        <f t="shared" si="1"/>
        <v>CAPTURA/DISENIO/TAMPO/EMPAQUE/TERMINADO/RUTA/ENTREGADO/</v>
      </c>
    </row>
    <row r="117" spans="1:15" ht="18" hidden="1">
      <c r="A117" s="28" t="s">
        <v>821</v>
      </c>
      <c r="B117" s="28" t="s">
        <v>820</v>
      </c>
      <c r="C117" s="28" t="s">
        <v>719</v>
      </c>
      <c r="D117" s="26">
        <v>400</v>
      </c>
      <c r="E117" s="77">
        <v>1.1000000000000001</v>
      </c>
      <c r="F117" s="91" t="s">
        <v>1054</v>
      </c>
      <c r="G117" s="169"/>
      <c r="H117" s="92" t="s">
        <v>1056</v>
      </c>
      <c r="I117" s="92" t="s">
        <v>1057</v>
      </c>
      <c r="J117" s="93"/>
      <c r="K117" s="93"/>
      <c r="L117" s="93"/>
      <c r="M117" s="94"/>
      <c r="N117" s="96">
        <f>COUNTA(Tabla1[[#This Row],[PROCESOS DE PRODUCION]:[Columna6]])</f>
        <v>3</v>
      </c>
      <c r="O117" s="96" t="str">
        <f t="shared" si="1"/>
        <v>CAPTURA//RUTA/ENTREGADO////</v>
      </c>
    </row>
    <row r="118" spans="1:15" ht="18">
      <c r="A118" s="7" t="s">
        <v>819</v>
      </c>
      <c r="B118" s="7" t="s">
        <v>818</v>
      </c>
      <c r="C118" s="7" t="s">
        <v>719</v>
      </c>
      <c r="D118" s="5">
        <v>400</v>
      </c>
      <c r="E118" s="78">
        <v>1.1000000000000001</v>
      </c>
      <c r="F118" s="95" t="s">
        <v>1054</v>
      </c>
      <c r="G118" s="170" t="s">
        <v>1074</v>
      </c>
      <c r="H118" s="96" t="s">
        <v>1058</v>
      </c>
      <c r="I118" s="96" t="s">
        <v>1055</v>
      </c>
      <c r="J118" s="96" t="s">
        <v>1059</v>
      </c>
      <c r="K118" s="96" t="s">
        <v>1056</v>
      </c>
      <c r="L118" s="96" t="s">
        <v>1057</v>
      </c>
      <c r="M118" s="98"/>
      <c r="N118" s="96">
        <f>COUNTA(Tabla1[[#This Row],[PROCESOS DE PRODUCION]:[Columna6]])</f>
        <v>7</v>
      </c>
      <c r="O118" s="96" t="str">
        <f t="shared" si="1"/>
        <v>CAPTURA/DISENIO/FLEXO/EMPAQUE/TERMINADO/RUTA/ENTREGADO/</v>
      </c>
    </row>
    <row r="119" spans="1:15" ht="18">
      <c r="A119" s="7" t="s">
        <v>817</v>
      </c>
      <c r="B119" s="7" t="s">
        <v>816</v>
      </c>
      <c r="C119" s="7" t="s">
        <v>719</v>
      </c>
      <c r="D119" s="5">
        <v>400</v>
      </c>
      <c r="E119" s="78">
        <v>1.1000000000000001</v>
      </c>
      <c r="F119" s="95" t="s">
        <v>1054</v>
      </c>
      <c r="G119" s="170" t="s">
        <v>1074</v>
      </c>
      <c r="H119" s="96" t="s">
        <v>1058</v>
      </c>
      <c r="I119" s="96" t="s">
        <v>1055</v>
      </c>
      <c r="J119" s="96" t="s">
        <v>1059</v>
      </c>
      <c r="K119" s="96" t="s">
        <v>1056</v>
      </c>
      <c r="L119" s="96" t="s">
        <v>1057</v>
      </c>
      <c r="M119" s="98"/>
      <c r="N119" s="96">
        <f>COUNTA(Tabla1[[#This Row],[PROCESOS DE PRODUCION]:[Columna6]])</f>
        <v>7</v>
      </c>
      <c r="O119" s="96" t="str">
        <f t="shared" si="1"/>
        <v>CAPTURA/DISENIO/FLEXO/EMPAQUE/TERMINADO/RUTA/ENTREGADO/</v>
      </c>
    </row>
    <row r="120" spans="1:15" ht="18">
      <c r="A120" s="7" t="s">
        <v>815</v>
      </c>
      <c r="B120" s="7" t="s">
        <v>814</v>
      </c>
      <c r="C120" s="7" t="s">
        <v>719</v>
      </c>
      <c r="D120" s="5">
        <v>400</v>
      </c>
      <c r="E120" s="78">
        <v>1.2</v>
      </c>
      <c r="F120" s="95" t="s">
        <v>1054</v>
      </c>
      <c r="G120" s="170" t="s">
        <v>1074</v>
      </c>
      <c r="H120" s="96" t="s">
        <v>1058</v>
      </c>
      <c r="I120" s="96" t="s">
        <v>1055</v>
      </c>
      <c r="J120" s="96" t="s">
        <v>1059</v>
      </c>
      <c r="K120" s="96" t="s">
        <v>1056</v>
      </c>
      <c r="L120" s="96" t="s">
        <v>1057</v>
      </c>
      <c r="M120" s="98"/>
      <c r="N120" s="96">
        <f>COUNTA(Tabla1[[#This Row],[PROCESOS DE PRODUCION]:[Columna6]])</f>
        <v>7</v>
      </c>
      <c r="O120" s="96" t="str">
        <f t="shared" si="1"/>
        <v>CAPTURA/DISENIO/FLEXO/EMPAQUE/TERMINADO/RUTA/ENTREGADO/</v>
      </c>
    </row>
    <row r="121" spans="1:15" ht="18" hidden="1">
      <c r="A121" s="7" t="s">
        <v>813</v>
      </c>
      <c r="B121" s="7" t="s">
        <v>812</v>
      </c>
      <c r="C121" s="7" t="s">
        <v>719</v>
      </c>
      <c r="D121" s="5">
        <v>380</v>
      </c>
      <c r="E121" s="78">
        <v>2.35</v>
      </c>
      <c r="F121" s="95" t="s">
        <v>1054</v>
      </c>
      <c r="G121" s="170"/>
      <c r="H121" s="96" t="s">
        <v>1056</v>
      </c>
      <c r="I121" s="96" t="s">
        <v>1057</v>
      </c>
      <c r="J121" s="97"/>
      <c r="K121" s="97"/>
      <c r="L121" s="97"/>
      <c r="M121" s="98"/>
      <c r="N121" s="96">
        <f>COUNTA(Tabla1[[#This Row],[PROCESOS DE PRODUCION]:[Columna6]])</f>
        <v>3</v>
      </c>
      <c r="O121" s="96" t="str">
        <f t="shared" si="1"/>
        <v>CAPTURA//RUTA/ENTREGADO////</v>
      </c>
    </row>
    <row r="122" spans="1:15" ht="18">
      <c r="A122" s="7" t="s">
        <v>811</v>
      </c>
      <c r="B122" s="7" t="s">
        <v>810</v>
      </c>
      <c r="C122" s="7" t="s">
        <v>719</v>
      </c>
      <c r="D122" s="5">
        <v>380</v>
      </c>
      <c r="E122" s="78">
        <v>2.35</v>
      </c>
      <c r="F122" s="95" t="s">
        <v>1054</v>
      </c>
      <c r="G122" s="170" t="s">
        <v>1074</v>
      </c>
      <c r="H122" s="96" t="s">
        <v>1058</v>
      </c>
      <c r="I122" s="96" t="s">
        <v>1055</v>
      </c>
      <c r="J122" s="96" t="s">
        <v>1059</v>
      </c>
      <c r="K122" s="96" t="s">
        <v>1056</v>
      </c>
      <c r="L122" s="96" t="s">
        <v>1057</v>
      </c>
      <c r="M122" s="98"/>
      <c r="N122" s="96">
        <f>COUNTA(Tabla1[[#This Row],[PROCESOS DE PRODUCION]:[Columna6]])</f>
        <v>7</v>
      </c>
      <c r="O122" s="96" t="str">
        <f t="shared" si="1"/>
        <v>CAPTURA/DISENIO/FLEXO/EMPAQUE/TERMINADO/RUTA/ENTREGADO/</v>
      </c>
    </row>
    <row r="123" spans="1:15" ht="18" hidden="1">
      <c r="A123" s="7" t="s">
        <v>809</v>
      </c>
      <c r="B123" s="7" t="s">
        <v>806</v>
      </c>
      <c r="C123" s="6" t="s">
        <v>346</v>
      </c>
      <c r="D123" s="5">
        <v>300</v>
      </c>
      <c r="E123" s="78">
        <v>2.35</v>
      </c>
      <c r="F123" s="95" t="s">
        <v>1054</v>
      </c>
      <c r="G123" s="170"/>
      <c r="H123" s="96" t="s">
        <v>1056</v>
      </c>
      <c r="I123" s="96" t="s">
        <v>1057</v>
      </c>
      <c r="J123" s="97"/>
      <c r="K123" s="97"/>
      <c r="L123" s="97"/>
      <c r="M123" s="98"/>
      <c r="N123" s="96">
        <f>COUNTA(Tabla1[[#This Row],[PROCESOS DE PRODUCION]:[Columna6]])</f>
        <v>3</v>
      </c>
      <c r="O123" s="96" t="str">
        <f t="shared" si="1"/>
        <v>CAPTURA//RUTA/ENTREGADO////</v>
      </c>
    </row>
    <row r="124" spans="1:15" ht="18">
      <c r="A124" s="7" t="s">
        <v>808</v>
      </c>
      <c r="B124" s="7" t="s">
        <v>804</v>
      </c>
      <c r="C124" s="6" t="s">
        <v>346</v>
      </c>
      <c r="D124" s="5">
        <v>300</v>
      </c>
      <c r="E124" s="78">
        <v>2.35</v>
      </c>
      <c r="F124" s="95" t="s">
        <v>1054</v>
      </c>
      <c r="G124" s="170" t="s">
        <v>1074</v>
      </c>
      <c r="H124" s="96" t="s">
        <v>1058</v>
      </c>
      <c r="I124" s="96" t="s">
        <v>1055</v>
      </c>
      <c r="J124" s="96" t="s">
        <v>1059</v>
      </c>
      <c r="K124" s="96" t="s">
        <v>1056</v>
      </c>
      <c r="L124" s="96" t="s">
        <v>1057</v>
      </c>
      <c r="M124" s="98"/>
      <c r="N124" s="96">
        <f>COUNTA(Tabla1[[#This Row],[PROCESOS DE PRODUCION]:[Columna6]])</f>
        <v>7</v>
      </c>
      <c r="O124" s="96" t="str">
        <f t="shared" si="1"/>
        <v>CAPTURA/DISENIO/FLEXO/EMPAQUE/TERMINADO/RUTA/ENTREGADO/</v>
      </c>
    </row>
    <row r="125" spans="1:15" ht="18" hidden="1">
      <c r="A125" s="7" t="s">
        <v>807</v>
      </c>
      <c r="B125" s="7" t="s">
        <v>806</v>
      </c>
      <c r="C125" s="6" t="s">
        <v>712</v>
      </c>
      <c r="D125" s="5">
        <v>240</v>
      </c>
      <c r="E125" s="78">
        <v>2.6</v>
      </c>
      <c r="F125" s="95" t="s">
        <v>1054</v>
      </c>
      <c r="G125" s="170"/>
      <c r="H125" s="96" t="s">
        <v>1056</v>
      </c>
      <c r="I125" s="96" t="s">
        <v>1057</v>
      </c>
      <c r="J125" s="97"/>
      <c r="K125" s="97"/>
      <c r="L125" s="97"/>
      <c r="M125" s="98"/>
      <c r="N125" s="96">
        <f>COUNTA(Tabla1[[#This Row],[PROCESOS DE PRODUCION]:[Columna6]])</f>
        <v>3</v>
      </c>
      <c r="O125" s="96" t="str">
        <f t="shared" si="1"/>
        <v>CAPTURA//RUTA/ENTREGADO////</v>
      </c>
    </row>
    <row r="126" spans="1:15" ht="18">
      <c r="A126" s="7" t="s">
        <v>805</v>
      </c>
      <c r="B126" s="7" t="s">
        <v>804</v>
      </c>
      <c r="C126" s="6" t="s">
        <v>712</v>
      </c>
      <c r="D126" s="5">
        <v>240</v>
      </c>
      <c r="E126" s="78">
        <v>2.6</v>
      </c>
      <c r="F126" s="95" t="s">
        <v>1054</v>
      </c>
      <c r="G126" s="170" t="s">
        <v>1074</v>
      </c>
      <c r="H126" s="96" t="s">
        <v>1058</v>
      </c>
      <c r="I126" s="96" t="s">
        <v>1055</v>
      </c>
      <c r="J126" s="96" t="s">
        <v>1059</v>
      </c>
      <c r="K126" s="96" t="s">
        <v>1056</v>
      </c>
      <c r="L126" s="96" t="s">
        <v>1057</v>
      </c>
      <c r="M126" s="98"/>
      <c r="N126" s="96">
        <f>COUNTA(Tabla1[[#This Row],[PROCESOS DE PRODUCION]:[Columna6]])</f>
        <v>7</v>
      </c>
      <c r="O126" s="96" t="str">
        <f t="shared" si="1"/>
        <v>CAPTURA/DISENIO/FLEXO/EMPAQUE/TERMINADO/RUTA/ENTREGADO/</v>
      </c>
    </row>
    <row r="127" spans="1:15" ht="18" hidden="1">
      <c r="A127" s="7" t="s">
        <v>803</v>
      </c>
      <c r="B127" s="7" t="s">
        <v>800</v>
      </c>
      <c r="C127" s="6" t="s">
        <v>346</v>
      </c>
      <c r="D127" s="5">
        <v>390</v>
      </c>
      <c r="E127" s="78">
        <v>2.35</v>
      </c>
      <c r="F127" s="95" t="s">
        <v>1054</v>
      </c>
      <c r="G127" s="170"/>
      <c r="H127" s="96" t="s">
        <v>1056</v>
      </c>
      <c r="I127" s="96" t="s">
        <v>1057</v>
      </c>
      <c r="J127" s="97"/>
      <c r="K127" s="97"/>
      <c r="L127" s="97"/>
      <c r="M127" s="98"/>
      <c r="N127" s="96">
        <f>COUNTA(Tabla1[[#This Row],[PROCESOS DE PRODUCION]:[Columna6]])</f>
        <v>3</v>
      </c>
      <c r="O127" s="96" t="str">
        <f t="shared" si="1"/>
        <v>CAPTURA//RUTA/ENTREGADO////</v>
      </c>
    </row>
    <row r="128" spans="1:15" ht="18">
      <c r="A128" s="7" t="s">
        <v>802</v>
      </c>
      <c r="B128" s="7" t="s">
        <v>798</v>
      </c>
      <c r="C128" s="6" t="s">
        <v>346</v>
      </c>
      <c r="D128" s="5">
        <v>390</v>
      </c>
      <c r="E128" s="78">
        <v>2.35</v>
      </c>
      <c r="F128" s="95" t="s">
        <v>1054</v>
      </c>
      <c r="G128" s="170" t="s">
        <v>1074</v>
      </c>
      <c r="H128" s="96" t="s">
        <v>1058</v>
      </c>
      <c r="I128" s="96" t="s">
        <v>1055</v>
      </c>
      <c r="J128" s="96" t="s">
        <v>1059</v>
      </c>
      <c r="K128" s="96" t="s">
        <v>1056</v>
      </c>
      <c r="L128" s="96" t="s">
        <v>1057</v>
      </c>
      <c r="M128" s="98"/>
      <c r="N128" s="96">
        <f>COUNTA(Tabla1[[#This Row],[PROCESOS DE PRODUCION]:[Columna6]])</f>
        <v>7</v>
      </c>
      <c r="O128" s="96" t="str">
        <f t="shared" si="1"/>
        <v>CAPTURA/DISENIO/FLEXO/EMPAQUE/TERMINADO/RUTA/ENTREGADO/</v>
      </c>
    </row>
    <row r="129" spans="1:15" ht="18" hidden="1">
      <c r="A129" s="7" t="s">
        <v>801</v>
      </c>
      <c r="B129" s="7" t="s">
        <v>800</v>
      </c>
      <c r="C129" s="6" t="s">
        <v>343</v>
      </c>
      <c r="D129" s="5">
        <v>260</v>
      </c>
      <c r="E129" s="78">
        <v>2.6</v>
      </c>
      <c r="F129" s="95" t="s">
        <v>1054</v>
      </c>
      <c r="G129" s="170"/>
      <c r="H129" s="96" t="s">
        <v>1056</v>
      </c>
      <c r="I129" s="96" t="s">
        <v>1057</v>
      </c>
      <c r="J129" s="97"/>
      <c r="K129" s="97"/>
      <c r="L129" s="97"/>
      <c r="M129" s="98"/>
      <c r="N129" s="96">
        <f>COUNTA(Tabla1[[#This Row],[PROCESOS DE PRODUCION]:[Columna6]])</f>
        <v>3</v>
      </c>
      <c r="O129" s="96" t="str">
        <f t="shared" si="1"/>
        <v>CAPTURA//RUTA/ENTREGADO////</v>
      </c>
    </row>
    <row r="130" spans="1:15" ht="18">
      <c r="A130" s="7" t="s">
        <v>799</v>
      </c>
      <c r="B130" s="7" t="s">
        <v>798</v>
      </c>
      <c r="C130" s="6" t="s">
        <v>343</v>
      </c>
      <c r="D130" s="5">
        <v>260</v>
      </c>
      <c r="E130" s="78">
        <v>2.6</v>
      </c>
      <c r="F130" s="95" t="s">
        <v>1054</v>
      </c>
      <c r="G130" s="170" t="s">
        <v>1074</v>
      </c>
      <c r="H130" s="96" t="s">
        <v>1058</v>
      </c>
      <c r="I130" s="96" t="s">
        <v>1055</v>
      </c>
      <c r="J130" s="96" t="s">
        <v>1059</v>
      </c>
      <c r="K130" s="96" t="s">
        <v>1056</v>
      </c>
      <c r="L130" s="96" t="s">
        <v>1057</v>
      </c>
      <c r="M130" s="98"/>
      <c r="N130" s="96">
        <f>COUNTA(Tabla1[[#This Row],[PROCESOS DE PRODUCION]:[Columna6]])</f>
        <v>7</v>
      </c>
      <c r="O130" s="96" t="str">
        <f t="shared" ref="O130:O193" si="2">TRIM(F130 &amp; "/" &amp; G130  &amp;"/" &amp; H130 &amp;"/"&amp; I130 &amp;"/"&amp; J130 &amp;"/"&amp; K130 &amp;"/"&amp; L130 &amp;"/"&amp; M130)</f>
        <v>CAPTURA/DISENIO/FLEXO/EMPAQUE/TERMINADO/RUTA/ENTREGADO/</v>
      </c>
    </row>
    <row r="131" spans="1:15" ht="18" hidden="1">
      <c r="A131" s="7" t="s">
        <v>797</v>
      </c>
      <c r="B131" s="7" t="s">
        <v>794</v>
      </c>
      <c r="C131" s="6" t="s">
        <v>341</v>
      </c>
      <c r="D131" s="5">
        <v>300</v>
      </c>
      <c r="E131" s="78">
        <v>2.65</v>
      </c>
      <c r="F131" s="95" t="s">
        <v>1054</v>
      </c>
      <c r="G131" s="170"/>
      <c r="H131" s="96" t="s">
        <v>1056</v>
      </c>
      <c r="I131" s="96" t="s">
        <v>1057</v>
      </c>
      <c r="J131" s="97"/>
      <c r="K131" s="97"/>
      <c r="L131" s="97"/>
      <c r="M131" s="98"/>
      <c r="N131" s="96">
        <f>COUNTA(Tabla1[[#This Row],[PROCESOS DE PRODUCION]:[Columna6]])</f>
        <v>3</v>
      </c>
      <c r="O131" s="96" t="str">
        <f t="shared" si="2"/>
        <v>CAPTURA//RUTA/ENTREGADO////</v>
      </c>
    </row>
    <row r="132" spans="1:15" ht="18">
      <c r="A132" s="7" t="s">
        <v>796</v>
      </c>
      <c r="B132" s="7" t="s">
        <v>792</v>
      </c>
      <c r="C132" s="6" t="s">
        <v>341</v>
      </c>
      <c r="D132" s="5">
        <v>300</v>
      </c>
      <c r="E132" s="78">
        <v>2.65</v>
      </c>
      <c r="F132" s="95" t="s">
        <v>1054</v>
      </c>
      <c r="G132" s="170" t="s">
        <v>1074</v>
      </c>
      <c r="H132" s="96" t="s">
        <v>1063</v>
      </c>
      <c r="I132" s="96" t="s">
        <v>1055</v>
      </c>
      <c r="J132" s="96" t="s">
        <v>1059</v>
      </c>
      <c r="K132" s="96" t="s">
        <v>1056</v>
      </c>
      <c r="L132" s="96" t="s">
        <v>1057</v>
      </c>
      <c r="M132" s="98"/>
      <c r="N132" s="96">
        <f>COUNTA(Tabla1[[#This Row],[PROCESOS DE PRODUCION]:[Columna6]])</f>
        <v>7</v>
      </c>
      <c r="O132" s="96" t="str">
        <f t="shared" si="2"/>
        <v>CAPTURA/DISENIO/TAMPO/EMPAQUE/TERMINADO/RUTA/ENTREGADO/</v>
      </c>
    </row>
    <row r="133" spans="1:15" ht="18" hidden="1">
      <c r="A133" s="7" t="s">
        <v>795</v>
      </c>
      <c r="B133" s="7" t="s">
        <v>794</v>
      </c>
      <c r="C133" s="6" t="s">
        <v>338</v>
      </c>
      <c r="D133" s="5">
        <v>250</v>
      </c>
      <c r="E133" s="78">
        <v>2.9</v>
      </c>
      <c r="F133" s="95" t="s">
        <v>1054</v>
      </c>
      <c r="G133" s="170"/>
      <c r="H133" s="96" t="s">
        <v>1056</v>
      </c>
      <c r="I133" s="96" t="s">
        <v>1057</v>
      </c>
      <c r="J133" s="97"/>
      <c r="K133" s="97"/>
      <c r="L133" s="97"/>
      <c r="M133" s="98"/>
      <c r="N133" s="96">
        <f>COUNTA(Tabla1[[#This Row],[PROCESOS DE PRODUCION]:[Columna6]])</f>
        <v>3</v>
      </c>
      <c r="O133" s="96" t="str">
        <f t="shared" si="2"/>
        <v>CAPTURA//RUTA/ENTREGADO////</v>
      </c>
    </row>
    <row r="134" spans="1:15" ht="18.75" thickBot="1">
      <c r="A134" s="19" t="s">
        <v>793</v>
      </c>
      <c r="B134" s="19" t="s">
        <v>792</v>
      </c>
      <c r="C134" s="17" t="s">
        <v>338</v>
      </c>
      <c r="D134" s="16">
        <v>250</v>
      </c>
      <c r="E134" s="79">
        <v>2.9</v>
      </c>
      <c r="F134" s="99" t="s">
        <v>1054</v>
      </c>
      <c r="G134" s="170" t="s">
        <v>1074</v>
      </c>
      <c r="H134" s="100" t="s">
        <v>1063</v>
      </c>
      <c r="I134" s="100" t="s">
        <v>1055</v>
      </c>
      <c r="J134" s="100" t="s">
        <v>1059</v>
      </c>
      <c r="K134" s="100" t="s">
        <v>1056</v>
      </c>
      <c r="L134" s="100" t="s">
        <v>1057</v>
      </c>
      <c r="M134" s="101"/>
      <c r="N134" s="96">
        <f>COUNTA(Tabla1[[#This Row],[PROCESOS DE PRODUCION]:[Columna6]])</f>
        <v>7</v>
      </c>
      <c r="O134" s="96" t="str">
        <f t="shared" si="2"/>
        <v>CAPTURA/DISENIO/TAMPO/EMPAQUE/TERMINADO/RUTA/ENTREGADO/</v>
      </c>
    </row>
    <row r="135" spans="1:15" ht="18" hidden="1">
      <c r="A135" s="28" t="s">
        <v>790</v>
      </c>
      <c r="B135" s="28" t="s">
        <v>789</v>
      </c>
      <c r="C135" s="28" t="s">
        <v>782</v>
      </c>
      <c r="D135" s="26">
        <v>700</v>
      </c>
      <c r="E135" s="77">
        <v>0.8</v>
      </c>
      <c r="F135" s="91" t="s">
        <v>1054</v>
      </c>
      <c r="G135" s="169"/>
      <c r="H135" s="92" t="s">
        <v>1056</v>
      </c>
      <c r="I135" s="92" t="s">
        <v>1057</v>
      </c>
      <c r="J135" s="93"/>
      <c r="K135" s="93"/>
      <c r="L135" s="93"/>
      <c r="M135" s="94"/>
      <c r="N135" s="96">
        <f>COUNTA(Tabla1[[#This Row],[PROCESOS DE PRODUCION]:[Columna6]])</f>
        <v>3</v>
      </c>
      <c r="O135" s="96" t="str">
        <f t="shared" si="2"/>
        <v>CAPTURA//RUTA/ENTREGADO////</v>
      </c>
    </row>
    <row r="136" spans="1:15" ht="18">
      <c r="A136" s="7" t="s">
        <v>788</v>
      </c>
      <c r="B136" s="7" t="s">
        <v>787</v>
      </c>
      <c r="C136" s="7" t="s">
        <v>782</v>
      </c>
      <c r="D136" s="5">
        <v>700</v>
      </c>
      <c r="E136" s="78">
        <v>0.8</v>
      </c>
      <c r="F136" s="95" t="s">
        <v>1054</v>
      </c>
      <c r="G136" s="170" t="s">
        <v>1074</v>
      </c>
      <c r="H136" s="96" t="s">
        <v>1058</v>
      </c>
      <c r="I136" s="96" t="s">
        <v>1055</v>
      </c>
      <c r="J136" s="96" t="s">
        <v>1059</v>
      </c>
      <c r="K136" s="96" t="s">
        <v>1056</v>
      </c>
      <c r="L136" s="96" t="s">
        <v>1057</v>
      </c>
      <c r="M136" s="98"/>
      <c r="N136" s="96">
        <f>COUNTA(Tabla1[[#This Row],[PROCESOS DE PRODUCION]:[Columna6]])</f>
        <v>7</v>
      </c>
      <c r="O136" s="96" t="str">
        <f t="shared" si="2"/>
        <v>CAPTURA/DISENIO/FLEXO/EMPAQUE/TERMINADO/RUTA/ENTREGADO/</v>
      </c>
    </row>
    <row r="137" spans="1:15" ht="18">
      <c r="A137" s="7" t="s">
        <v>786</v>
      </c>
      <c r="B137" s="7" t="s">
        <v>785</v>
      </c>
      <c r="C137" s="7" t="s">
        <v>782</v>
      </c>
      <c r="D137" s="5">
        <v>700</v>
      </c>
      <c r="E137" s="78">
        <v>0.8</v>
      </c>
      <c r="F137" s="95" t="s">
        <v>1054</v>
      </c>
      <c r="G137" s="170" t="s">
        <v>1074</v>
      </c>
      <c r="H137" s="96" t="s">
        <v>1058</v>
      </c>
      <c r="I137" s="96" t="s">
        <v>1055</v>
      </c>
      <c r="J137" s="96" t="s">
        <v>1059</v>
      </c>
      <c r="K137" s="96" t="s">
        <v>1056</v>
      </c>
      <c r="L137" s="96" t="s">
        <v>1057</v>
      </c>
      <c r="M137" s="98"/>
      <c r="N137" s="96">
        <f>COUNTA(Tabla1[[#This Row],[PROCESOS DE PRODUCION]:[Columna6]])</f>
        <v>7</v>
      </c>
      <c r="O137" s="96" t="str">
        <f t="shared" si="2"/>
        <v>CAPTURA/DISENIO/FLEXO/EMPAQUE/TERMINADO/RUTA/ENTREGADO/</v>
      </c>
    </row>
    <row r="138" spans="1:15" ht="18">
      <c r="A138" s="7" t="s">
        <v>784</v>
      </c>
      <c r="B138" s="7" t="s">
        <v>783</v>
      </c>
      <c r="C138" s="6" t="s">
        <v>782</v>
      </c>
      <c r="D138" s="5">
        <v>700</v>
      </c>
      <c r="E138" s="78">
        <v>0.9</v>
      </c>
      <c r="F138" s="95" t="s">
        <v>1054</v>
      </c>
      <c r="G138" s="170" t="s">
        <v>1074</v>
      </c>
      <c r="H138" s="96" t="s">
        <v>1058</v>
      </c>
      <c r="I138" s="96" t="s">
        <v>1055</v>
      </c>
      <c r="J138" s="96" t="s">
        <v>1059</v>
      </c>
      <c r="K138" s="96" t="s">
        <v>1056</v>
      </c>
      <c r="L138" s="96" t="s">
        <v>1057</v>
      </c>
      <c r="M138" s="98"/>
      <c r="N138" s="96">
        <f>COUNTA(Tabla1[[#This Row],[PROCESOS DE PRODUCION]:[Columna6]])</f>
        <v>7</v>
      </c>
      <c r="O138" s="96" t="str">
        <f t="shared" si="2"/>
        <v>CAPTURA/DISENIO/FLEXO/EMPAQUE/TERMINADO/RUTA/ENTREGADO/</v>
      </c>
    </row>
    <row r="139" spans="1:15" ht="18" hidden="1">
      <c r="A139" s="7" t="s">
        <v>781</v>
      </c>
      <c r="B139" s="7" t="s">
        <v>780</v>
      </c>
      <c r="C139" s="6" t="s">
        <v>719</v>
      </c>
      <c r="D139" s="5">
        <v>380</v>
      </c>
      <c r="E139" s="78">
        <v>2.5</v>
      </c>
      <c r="F139" s="95" t="s">
        <v>1054</v>
      </c>
      <c r="G139" s="170"/>
      <c r="H139" s="96" t="s">
        <v>1056</v>
      </c>
      <c r="I139" s="96" t="s">
        <v>1057</v>
      </c>
      <c r="J139" s="97"/>
      <c r="K139" s="97"/>
      <c r="L139" s="97"/>
      <c r="M139" s="98"/>
      <c r="N139" s="96">
        <f>COUNTA(Tabla1[[#This Row],[PROCESOS DE PRODUCION]:[Columna6]])</f>
        <v>3</v>
      </c>
      <c r="O139" s="96" t="str">
        <f t="shared" si="2"/>
        <v>CAPTURA//RUTA/ENTREGADO////</v>
      </c>
    </row>
    <row r="140" spans="1:15" ht="18">
      <c r="A140" s="7" t="s">
        <v>779</v>
      </c>
      <c r="B140" s="7" t="s">
        <v>778</v>
      </c>
      <c r="C140" s="6" t="s">
        <v>719</v>
      </c>
      <c r="D140" s="5">
        <v>380</v>
      </c>
      <c r="E140" s="78">
        <v>2.5</v>
      </c>
      <c r="F140" s="95" t="s">
        <v>1054</v>
      </c>
      <c r="G140" s="170" t="s">
        <v>1074</v>
      </c>
      <c r="H140" s="96" t="s">
        <v>1058</v>
      </c>
      <c r="I140" s="96" t="s">
        <v>1055</v>
      </c>
      <c r="J140" s="96" t="s">
        <v>1059</v>
      </c>
      <c r="K140" s="96" t="s">
        <v>1056</v>
      </c>
      <c r="L140" s="96" t="s">
        <v>1057</v>
      </c>
      <c r="M140" s="98"/>
      <c r="N140" s="96">
        <f>COUNTA(Tabla1[[#This Row],[PROCESOS DE PRODUCION]:[Columna6]])</f>
        <v>7</v>
      </c>
      <c r="O140" s="96" t="str">
        <f t="shared" si="2"/>
        <v>CAPTURA/DISENIO/FLEXO/EMPAQUE/TERMINADO/RUTA/ENTREGADO/</v>
      </c>
    </row>
    <row r="141" spans="1:15" ht="18" hidden="1">
      <c r="A141" s="7" t="s">
        <v>777</v>
      </c>
      <c r="B141" s="7" t="s">
        <v>774</v>
      </c>
      <c r="C141" s="6" t="s">
        <v>346</v>
      </c>
      <c r="D141" s="5">
        <v>300</v>
      </c>
      <c r="E141" s="78">
        <v>2.5</v>
      </c>
      <c r="F141" s="95" t="s">
        <v>1054</v>
      </c>
      <c r="G141" s="170"/>
      <c r="H141" s="96" t="s">
        <v>1056</v>
      </c>
      <c r="I141" s="96" t="s">
        <v>1057</v>
      </c>
      <c r="J141" s="97"/>
      <c r="K141" s="97"/>
      <c r="L141" s="97"/>
      <c r="M141" s="98"/>
      <c r="N141" s="96">
        <f>COUNTA(Tabla1[[#This Row],[PROCESOS DE PRODUCION]:[Columna6]])</f>
        <v>3</v>
      </c>
      <c r="O141" s="96" t="str">
        <f t="shared" si="2"/>
        <v>CAPTURA//RUTA/ENTREGADO////</v>
      </c>
    </row>
    <row r="142" spans="1:15" ht="18">
      <c r="A142" s="7" t="s">
        <v>776</v>
      </c>
      <c r="B142" s="7" t="s">
        <v>772</v>
      </c>
      <c r="C142" s="6" t="s">
        <v>346</v>
      </c>
      <c r="D142" s="5">
        <v>300</v>
      </c>
      <c r="E142" s="78">
        <v>2.5</v>
      </c>
      <c r="F142" s="95" t="s">
        <v>1054</v>
      </c>
      <c r="G142" s="170" t="s">
        <v>1074</v>
      </c>
      <c r="H142" s="96" t="s">
        <v>1058</v>
      </c>
      <c r="I142" s="96" t="s">
        <v>1055</v>
      </c>
      <c r="J142" s="96" t="s">
        <v>1059</v>
      </c>
      <c r="K142" s="96" t="s">
        <v>1056</v>
      </c>
      <c r="L142" s="96" t="s">
        <v>1057</v>
      </c>
      <c r="M142" s="98"/>
      <c r="N142" s="96">
        <f>COUNTA(Tabla1[[#This Row],[PROCESOS DE PRODUCION]:[Columna6]])</f>
        <v>7</v>
      </c>
      <c r="O142" s="96" t="str">
        <f t="shared" si="2"/>
        <v>CAPTURA/DISENIO/FLEXO/EMPAQUE/TERMINADO/RUTA/ENTREGADO/</v>
      </c>
    </row>
    <row r="143" spans="1:15" ht="18" hidden="1">
      <c r="A143" s="7" t="s">
        <v>775</v>
      </c>
      <c r="B143" s="7" t="s">
        <v>774</v>
      </c>
      <c r="C143" s="6" t="s">
        <v>712</v>
      </c>
      <c r="D143" s="5">
        <v>240</v>
      </c>
      <c r="E143" s="78">
        <v>2.75</v>
      </c>
      <c r="F143" s="95" t="s">
        <v>1054</v>
      </c>
      <c r="G143" s="170"/>
      <c r="H143" s="96" t="s">
        <v>1056</v>
      </c>
      <c r="I143" s="96" t="s">
        <v>1057</v>
      </c>
      <c r="J143" s="97"/>
      <c r="K143" s="97"/>
      <c r="L143" s="97"/>
      <c r="M143" s="98"/>
      <c r="N143" s="96">
        <f>COUNTA(Tabla1[[#This Row],[PROCESOS DE PRODUCION]:[Columna6]])</f>
        <v>3</v>
      </c>
      <c r="O143" s="96" t="str">
        <f t="shared" si="2"/>
        <v>CAPTURA//RUTA/ENTREGADO////</v>
      </c>
    </row>
    <row r="144" spans="1:15" ht="18">
      <c r="A144" s="7" t="s">
        <v>773</v>
      </c>
      <c r="B144" s="7" t="s">
        <v>772</v>
      </c>
      <c r="C144" s="6" t="s">
        <v>712</v>
      </c>
      <c r="D144" s="5">
        <v>240</v>
      </c>
      <c r="E144" s="78">
        <v>2.75</v>
      </c>
      <c r="F144" s="95" t="s">
        <v>1054</v>
      </c>
      <c r="G144" s="170" t="s">
        <v>1074</v>
      </c>
      <c r="H144" s="96" t="s">
        <v>1058</v>
      </c>
      <c r="I144" s="96" t="s">
        <v>1055</v>
      </c>
      <c r="J144" s="96" t="s">
        <v>1059</v>
      </c>
      <c r="K144" s="96" t="s">
        <v>1056</v>
      </c>
      <c r="L144" s="96" t="s">
        <v>1057</v>
      </c>
      <c r="M144" s="98"/>
      <c r="N144" s="96">
        <f>COUNTA(Tabla1[[#This Row],[PROCESOS DE PRODUCION]:[Columna6]])</f>
        <v>7</v>
      </c>
      <c r="O144" s="96" t="str">
        <f t="shared" si="2"/>
        <v>CAPTURA/DISENIO/FLEXO/EMPAQUE/TERMINADO/RUTA/ENTREGADO/</v>
      </c>
    </row>
    <row r="145" spans="1:15" ht="18" hidden="1">
      <c r="A145" s="7" t="s">
        <v>771</v>
      </c>
      <c r="B145" s="7" t="s">
        <v>768</v>
      </c>
      <c r="C145" s="6" t="s">
        <v>346</v>
      </c>
      <c r="D145" s="5">
        <v>390</v>
      </c>
      <c r="E145" s="78">
        <v>2.5</v>
      </c>
      <c r="F145" s="95" t="s">
        <v>1054</v>
      </c>
      <c r="G145" s="170"/>
      <c r="H145" s="96" t="s">
        <v>1056</v>
      </c>
      <c r="I145" s="96" t="s">
        <v>1057</v>
      </c>
      <c r="J145" s="97"/>
      <c r="K145" s="97"/>
      <c r="L145" s="97"/>
      <c r="M145" s="98"/>
      <c r="N145" s="96">
        <f>COUNTA(Tabla1[[#This Row],[PROCESOS DE PRODUCION]:[Columna6]])</f>
        <v>3</v>
      </c>
      <c r="O145" s="96" t="str">
        <f t="shared" si="2"/>
        <v>CAPTURA//RUTA/ENTREGADO////</v>
      </c>
    </row>
    <row r="146" spans="1:15" ht="18">
      <c r="A146" s="7" t="s">
        <v>770</v>
      </c>
      <c r="B146" s="7" t="s">
        <v>766</v>
      </c>
      <c r="C146" s="6" t="s">
        <v>343</v>
      </c>
      <c r="D146" s="5">
        <v>390</v>
      </c>
      <c r="E146" s="78">
        <v>2.5</v>
      </c>
      <c r="F146" s="95" t="s">
        <v>1054</v>
      </c>
      <c r="G146" s="170" t="s">
        <v>1074</v>
      </c>
      <c r="H146" s="96" t="s">
        <v>1058</v>
      </c>
      <c r="I146" s="96" t="s">
        <v>1055</v>
      </c>
      <c r="J146" s="96" t="s">
        <v>1059</v>
      </c>
      <c r="K146" s="96" t="s">
        <v>1056</v>
      </c>
      <c r="L146" s="96" t="s">
        <v>1057</v>
      </c>
      <c r="M146" s="98"/>
      <c r="N146" s="96">
        <f>COUNTA(Tabla1[[#This Row],[PROCESOS DE PRODUCION]:[Columna6]])</f>
        <v>7</v>
      </c>
      <c r="O146" s="96" t="str">
        <f t="shared" si="2"/>
        <v>CAPTURA/DISENIO/FLEXO/EMPAQUE/TERMINADO/RUTA/ENTREGADO/</v>
      </c>
    </row>
    <row r="147" spans="1:15" ht="18" hidden="1">
      <c r="A147" s="7" t="s">
        <v>769</v>
      </c>
      <c r="B147" s="7" t="s">
        <v>768</v>
      </c>
      <c r="C147" s="6" t="s">
        <v>343</v>
      </c>
      <c r="D147" s="5">
        <v>260</v>
      </c>
      <c r="E147" s="78">
        <v>2.75</v>
      </c>
      <c r="F147" s="95" t="s">
        <v>1054</v>
      </c>
      <c r="G147" s="170"/>
      <c r="H147" s="96" t="s">
        <v>1056</v>
      </c>
      <c r="I147" s="96" t="s">
        <v>1057</v>
      </c>
      <c r="J147" s="97"/>
      <c r="K147" s="97"/>
      <c r="L147" s="97"/>
      <c r="M147" s="98"/>
      <c r="N147" s="96">
        <f>COUNTA(Tabla1[[#This Row],[PROCESOS DE PRODUCION]:[Columna6]])</f>
        <v>3</v>
      </c>
      <c r="O147" s="96" t="str">
        <f t="shared" si="2"/>
        <v>CAPTURA//RUTA/ENTREGADO////</v>
      </c>
    </row>
    <row r="148" spans="1:15" ht="18">
      <c r="A148" s="7" t="s">
        <v>767</v>
      </c>
      <c r="B148" s="7" t="s">
        <v>766</v>
      </c>
      <c r="C148" s="6" t="s">
        <v>341</v>
      </c>
      <c r="D148" s="5">
        <v>260</v>
      </c>
      <c r="E148" s="78">
        <v>2.75</v>
      </c>
      <c r="F148" s="95" t="s">
        <v>1054</v>
      </c>
      <c r="G148" s="170" t="s">
        <v>1074</v>
      </c>
      <c r="H148" s="96" t="s">
        <v>1058</v>
      </c>
      <c r="I148" s="96" t="s">
        <v>1055</v>
      </c>
      <c r="J148" s="96" t="s">
        <v>1059</v>
      </c>
      <c r="K148" s="96" t="s">
        <v>1056</v>
      </c>
      <c r="L148" s="96" t="s">
        <v>1057</v>
      </c>
      <c r="M148" s="98"/>
      <c r="N148" s="96">
        <f>COUNTA(Tabla1[[#This Row],[PROCESOS DE PRODUCION]:[Columna6]])</f>
        <v>7</v>
      </c>
      <c r="O148" s="96" t="str">
        <f t="shared" si="2"/>
        <v>CAPTURA/DISENIO/FLEXO/EMPAQUE/TERMINADO/RUTA/ENTREGADO/</v>
      </c>
    </row>
    <row r="149" spans="1:15" ht="18" hidden="1">
      <c r="A149" s="7" t="s">
        <v>765</v>
      </c>
      <c r="B149" s="7" t="s">
        <v>762</v>
      </c>
      <c r="C149" s="6" t="s">
        <v>341</v>
      </c>
      <c r="D149" s="5">
        <v>300</v>
      </c>
      <c r="E149" s="78">
        <v>2.8</v>
      </c>
      <c r="F149" s="95" t="s">
        <v>1054</v>
      </c>
      <c r="G149" s="170"/>
      <c r="H149" s="96" t="s">
        <v>1056</v>
      </c>
      <c r="I149" s="96" t="s">
        <v>1057</v>
      </c>
      <c r="J149" s="97"/>
      <c r="K149" s="97"/>
      <c r="L149" s="97"/>
      <c r="M149" s="98"/>
      <c r="N149" s="96">
        <f>COUNTA(Tabla1[[#This Row],[PROCESOS DE PRODUCION]:[Columna6]])</f>
        <v>3</v>
      </c>
      <c r="O149" s="96" t="str">
        <f t="shared" si="2"/>
        <v>CAPTURA//RUTA/ENTREGADO////</v>
      </c>
    </row>
    <row r="150" spans="1:15" ht="18">
      <c r="A150" s="7" t="s">
        <v>764</v>
      </c>
      <c r="B150" s="7" t="s">
        <v>760</v>
      </c>
      <c r="C150" s="6" t="s">
        <v>338</v>
      </c>
      <c r="D150" s="5">
        <v>300</v>
      </c>
      <c r="E150" s="78">
        <v>2.8</v>
      </c>
      <c r="F150" s="95" t="s">
        <v>1054</v>
      </c>
      <c r="G150" s="170" t="s">
        <v>1074</v>
      </c>
      <c r="H150" s="96" t="s">
        <v>1063</v>
      </c>
      <c r="I150" s="96" t="s">
        <v>1055</v>
      </c>
      <c r="J150" s="96" t="s">
        <v>1059</v>
      </c>
      <c r="K150" s="96" t="s">
        <v>1056</v>
      </c>
      <c r="L150" s="96" t="s">
        <v>1057</v>
      </c>
      <c r="M150" s="98"/>
      <c r="N150" s="96">
        <f>COUNTA(Tabla1[[#This Row],[PROCESOS DE PRODUCION]:[Columna6]])</f>
        <v>7</v>
      </c>
      <c r="O150" s="96" t="str">
        <f t="shared" si="2"/>
        <v>CAPTURA/DISENIO/TAMPO/EMPAQUE/TERMINADO/RUTA/ENTREGADO/</v>
      </c>
    </row>
    <row r="151" spans="1:15" ht="18" hidden="1">
      <c r="A151" s="7" t="s">
        <v>763</v>
      </c>
      <c r="B151" s="7" t="s">
        <v>762</v>
      </c>
      <c r="C151" s="6" t="s">
        <v>338</v>
      </c>
      <c r="D151" s="5">
        <v>250</v>
      </c>
      <c r="E151" s="78">
        <v>3.05</v>
      </c>
      <c r="F151" s="95" t="s">
        <v>1054</v>
      </c>
      <c r="G151" s="170"/>
      <c r="H151" s="96" t="s">
        <v>1056</v>
      </c>
      <c r="I151" s="96" t="s">
        <v>1057</v>
      </c>
      <c r="J151" s="97"/>
      <c r="K151" s="97"/>
      <c r="L151" s="97"/>
      <c r="M151" s="98"/>
      <c r="N151" s="96">
        <f>COUNTA(Tabla1[[#This Row],[PROCESOS DE PRODUCION]:[Columna6]])</f>
        <v>3</v>
      </c>
      <c r="O151" s="96" t="str">
        <f t="shared" si="2"/>
        <v>CAPTURA//RUTA/ENTREGADO////</v>
      </c>
    </row>
    <row r="152" spans="1:15" ht="18">
      <c r="A152" s="7" t="s">
        <v>761</v>
      </c>
      <c r="B152" s="7" t="s">
        <v>760</v>
      </c>
      <c r="C152" s="6" t="s">
        <v>338</v>
      </c>
      <c r="D152" s="5">
        <v>250</v>
      </c>
      <c r="E152" s="78">
        <v>3.05</v>
      </c>
      <c r="F152" s="95" t="s">
        <v>1054</v>
      </c>
      <c r="G152" s="170" t="s">
        <v>1074</v>
      </c>
      <c r="H152" s="96" t="s">
        <v>1063</v>
      </c>
      <c r="I152" s="96" t="s">
        <v>1055</v>
      </c>
      <c r="J152" s="96" t="s">
        <v>1059</v>
      </c>
      <c r="K152" s="96" t="s">
        <v>1056</v>
      </c>
      <c r="L152" s="96" t="s">
        <v>1057</v>
      </c>
      <c r="M152" s="98"/>
      <c r="N152" s="96">
        <f>COUNTA(Tabla1[[#This Row],[PROCESOS DE PRODUCION]:[Columna6]])</f>
        <v>7</v>
      </c>
      <c r="O152" s="96" t="str">
        <f t="shared" si="2"/>
        <v>CAPTURA/DISENIO/TAMPO/EMPAQUE/TERMINADO/RUTA/ENTREGADO/</v>
      </c>
    </row>
    <row r="153" spans="1:15" ht="18" hidden="1">
      <c r="A153" s="7" t="s">
        <v>759</v>
      </c>
      <c r="B153" s="7" t="s">
        <v>758</v>
      </c>
      <c r="C153" s="6" t="s">
        <v>363</v>
      </c>
      <c r="D153" s="5">
        <v>500</v>
      </c>
      <c r="E153" s="78">
        <v>2.2999999999999998</v>
      </c>
      <c r="F153" s="95" t="s">
        <v>1054</v>
      </c>
      <c r="G153" s="170"/>
      <c r="H153" s="96" t="s">
        <v>1056</v>
      </c>
      <c r="I153" s="96" t="s">
        <v>1057</v>
      </c>
      <c r="J153" s="97"/>
      <c r="K153" s="97"/>
      <c r="L153" s="97"/>
      <c r="M153" s="98"/>
      <c r="N153" s="96">
        <f>COUNTA(Tabla1[[#This Row],[PROCESOS DE PRODUCION]:[Columna6]])</f>
        <v>3</v>
      </c>
      <c r="O153" s="96" t="str">
        <f t="shared" si="2"/>
        <v>CAPTURA//RUTA/ENTREGADO////</v>
      </c>
    </row>
    <row r="154" spans="1:15" ht="18.75" thickBot="1">
      <c r="A154" s="19" t="s">
        <v>757</v>
      </c>
      <c r="B154" s="19" t="s">
        <v>756</v>
      </c>
      <c r="C154" s="17" t="s">
        <v>363</v>
      </c>
      <c r="D154" s="16">
        <v>500</v>
      </c>
      <c r="E154" s="79">
        <v>2.2999999999999998</v>
      </c>
      <c r="F154" s="99" t="s">
        <v>1054</v>
      </c>
      <c r="G154" s="170" t="s">
        <v>1074</v>
      </c>
      <c r="H154" s="100" t="s">
        <v>1063</v>
      </c>
      <c r="I154" s="100" t="s">
        <v>1055</v>
      </c>
      <c r="J154" s="100" t="s">
        <v>1059</v>
      </c>
      <c r="K154" s="100" t="s">
        <v>1056</v>
      </c>
      <c r="L154" s="100" t="s">
        <v>1057</v>
      </c>
      <c r="M154" s="101"/>
      <c r="N154" s="96">
        <f>COUNTA(Tabla1[[#This Row],[PROCESOS DE PRODUCION]:[Columna6]])</f>
        <v>7</v>
      </c>
      <c r="O154" s="96" t="str">
        <f t="shared" si="2"/>
        <v>CAPTURA/DISENIO/TAMPO/EMPAQUE/TERMINADO/RUTA/ENTREGADO/</v>
      </c>
    </row>
    <row r="155" spans="1:15" ht="18" hidden="1">
      <c r="A155" s="36" t="s">
        <v>754</v>
      </c>
      <c r="B155" s="36" t="s">
        <v>753</v>
      </c>
      <c r="C155" s="74" t="s">
        <v>690</v>
      </c>
      <c r="D155" s="35">
        <v>600</v>
      </c>
      <c r="E155" s="88">
        <v>0.8</v>
      </c>
      <c r="F155" s="91" t="s">
        <v>1054</v>
      </c>
      <c r="G155" s="169"/>
      <c r="H155" s="92" t="s">
        <v>1056</v>
      </c>
      <c r="I155" s="92" t="s">
        <v>1057</v>
      </c>
      <c r="J155" s="93"/>
      <c r="K155" s="93"/>
      <c r="L155" s="93"/>
      <c r="M155" s="94"/>
      <c r="N155" s="96">
        <f>COUNTA(Tabla1[[#This Row],[PROCESOS DE PRODUCION]:[Columna6]])</f>
        <v>3</v>
      </c>
      <c r="O155" s="96" t="str">
        <f t="shared" si="2"/>
        <v>CAPTURA//RUTA/ENTREGADO////</v>
      </c>
    </row>
    <row r="156" spans="1:15" ht="18">
      <c r="A156" s="36" t="s">
        <v>752</v>
      </c>
      <c r="B156" s="36" t="s">
        <v>751</v>
      </c>
      <c r="C156" s="74" t="s">
        <v>690</v>
      </c>
      <c r="D156" s="35">
        <v>600</v>
      </c>
      <c r="E156" s="88">
        <v>0.8</v>
      </c>
      <c r="F156" s="95" t="s">
        <v>1054</v>
      </c>
      <c r="G156" s="170" t="s">
        <v>1074</v>
      </c>
      <c r="H156" s="96" t="s">
        <v>1058</v>
      </c>
      <c r="I156" s="96" t="s">
        <v>1055</v>
      </c>
      <c r="J156" s="96" t="s">
        <v>1059</v>
      </c>
      <c r="K156" s="96" t="s">
        <v>1056</v>
      </c>
      <c r="L156" s="96" t="s">
        <v>1057</v>
      </c>
      <c r="M156" s="98"/>
      <c r="N156" s="96">
        <f>COUNTA(Tabla1[[#This Row],[PROCESOS DE PRODUCION]:[Columna6]])</f>
        <v>7</v>
      </c>
      <c r="O156" s="96" t="str">
        <f t="shared" si="2"/>
        <v>CAPTURA/DISENIO/FLEXO/EMPAQUE/TERMINADO/RUTA/ENTREGADO/</v>
      </c>
    </row>
    <row r="157" spans="1:15" ht="18">
      <c r="A157" s="36" t="s">
        <v>750</v>
      </c>
      <c r="B157" s="36" t="s">
        <v>749</v>
      </c>
      <c r="C157" s="74" t="s">
        <v>690</v>
      </c>
      <c r="D157" s="35">
        <v>600</v>
      </c>
      <c r="E157" s="88">
        <v>0.8</v>
      </c>
      <c r="F157" s="95" t="s">
        <v>1054</v>
      </c>
      <c r="G157" s="170" t="s">
        <v>1074</v>
      </c>
      <c r="H157" s="96" t="s">
        <v>1058</v>
      </c>
      <c r="I157" s="96" t="s">
        <v>1055</v>
      </c>
      <c r="J157" s="96" t="s">
        <v>1059</v>
      </c>
      <c r="K157" s="96" t="s">
        <v>1056</v>
      </c>
      <c r="L157" s="96" t="s">
        <v>1057</v>
      </c>
      <c r="M157" s="98"/>
      <c r="N157" s="96">
        <f>COUNTA(Tabla1[[#This Row],[PROCESOS DE PRODUCION]:[Columna6]])</f>
        <v>7</v>
      </c>
      <c r="O157" s="96" t="str">
        <f t="shared" si="2"/>
        <v>CAPTURA/DISENIO/FLEXO/EMPAQUE/TERMINADO/RUTA/ENTREGADO/</v>
      </c>
    </row>
    <row r="158" spans="1:15" ht="18">
      <c r="A158" s="36" t="s">
        <v>748</v>
      </c>
      <c r="B158" s="36" t="s">
        <v>747</v>
      </c>
      <c r="C158" s="74" t="s">
        <v>690</v>
      </c>
      <c r="D158" s="35">
        <v>600</v>
      </c>
      <c r="E158" s="88">
        <v>0.9</v>
      </c>
      <c r="F158" s="95" t="s">
        <v>1054</v>
      </c>
      <c r="G158" s="170" t="s">
        <v>1074</v>
      </c>
      <c r="H158" s="96" t="s">
        <v>1058</v>
      </c>
      <c r="I158" s="96" t="s">
        <v>1055</v>
      </c>
      <c r="J158" s="96" t="s">
        <v>1059</v>
      </c>
      <c r="K158" s="96" t="s">
        <v>1056</v>
      </c>
      <c r="L158" s="96" t="s">
        <v>1057</v>
      </c>
      <c r="M158" s="98"/>
      <c r="N158" s="96">
        <f>COUNTA(Tabla1[[#This Row],[PROCESOS DE PRODUCION]:[Columna6]])</f>
        <v>7</v>
      </c>
      <c r="O158" s="96" t="str">
        <f t="shared" si="2"/>
        <v>CAPTURA/DISENIO/FLEXO/EMPAQUE/TERMINADO/RUTA/ENTREGADO/</v>
      </c>
    </row>
    <row r="159" spans="1:15" ht="18" hidden="1">
      <c r="A159" s="36" t="s">
        <v>746</v>
      </c>
      <c r="B159" s="36" t="s">
        <v>744</v>
      </c>
      <c r="C159" s="74" t="s">
        <v>346</v>
      </c>
      <c r="D159" s="35">
        <v>300</v>
      </c>
      <c r="E159" s="88">
        <v>2.35</v>
      </c>
      <c r="F159" s="95" t="s">
        <v>1054</v>
      </c>
      <c r="G159" s="170"/>
      <c r="H159" s="96" t="s">
        <v>1056</v>
      </c>
      <c r="I159" s="96" t="s">
        <v>1057</v>
      </c>
      <c r="J159" s="97"/>
      <c r="K159" s="97"/>
      <c r="L159" s="97"/>
      <c r="M159" s="98"/>
      <c r="N159" s="96">
        <f>COUNTA(Tabla1[[#This Row],[PROCESOS DE PRODUCION]:[Columna6]])</f>
        <v>3</v>
      </c>
      <c r="O159" s="96" t="str">
        <f t="shared" si="2"/>
        <v>CAPTURA//RUTA/ENTREGADO////</v>
      </c>
    </row>
    <row r="160" spans="1:15" ht="18" hidden="1">
      <c r="A160" s="36" t="s">
        <v>745</v>
      </c>
      <c r="B160" s="36" t="s">
        <v>744</v>
      </c>
      <c r="C160" s="74" t="s">
        <v>712</v>
      </c>
      <c r="D160" s="35">
        <v>240</v>
      </c>
      <c r="E160" s="88">
        <v>2.6</v>
      </c>
      <c r="F160" s="95" t="s">
        <v>1054</v>
      </c>
      <c r="G160" s="170"/>
      <c r="H160" s="96" t="s">
        <v>1056</v>
      </c>
      <c r="I160" s="96" t="s">
        <v>1057</v>
      </c>
      <c r="J160" s="97"/>
      <c r="K160" s="97"/>
      <c r="L160" s="97"/>
      <c r="M160" s="98"/>
      <c r="N160" s="96">
        <f>COUNTA(Tabla1[[#This Row],[PROCESOS DE PRODUCION]:[Columna6]])</f>
        <v>3</v>
      </c>
      <c r="O160" s="96" t="str">
        <f t="shared" si="2"/>
        <v>CAPTURA//RUTA/ENTREGADO////</v>
      </c>
    </row>
    <row r="161" spans="1:15" ht="18" hidden="1">
      <c r="A161" s="36" t="s">
        <v>743</v>
      </c>
      <c r="B161" s="36" t="s">
        <v>741</v>
      </c>
      <c r="C161" s="74" t="s">
        <v>346</v>
      </c>
      <c r="D161" s="35">
        <v>390</v>
      </c>
      <c r="E161" s="88">
        <v>2.35</v>
      </c>
      <c r="F161" s="95" t="s">
        <v>1054</v>
      </c>
      <c r="G161" s="170"/>
      <c r="H161" s="96" t="s">
        <v>1056</v>
      </c>
      <c r="I161" s="96" t="s">
        <v>1057</v>
      </c>
      <c r="J161" s="97"/>
      <c r="K161" s="97"/>
      <c r="L161" s="97"/>
      <c r="M161" s="98"/>
      <c r="N161" s="96">
        <f>COUNTA(Tabla1[[#This Row],[PROCESOS DE PRODUCION]:[Columna6]])</f>
        <v>3</v>
      </c>
      <c r="O161" s="96" t="str">
        <f t="shared" si="2"/>
        <v>CAPTURA//RUTA/ENTREGADO////</v>
      </c>
    </row>
    <row r="162" spans="1:15" ht="18" hidden="1">
      <c r="A162" s="36" t="s">
        <v>742</v>
      </c>
      <c r="B162" s="36" t="s">
        <v>741</v>
      </c>
      <c r="C162" s="74" t="s">
        <v>343</v>
      </c>
      <c r="D162" s="35">
        <v>260</v>
      </c>
      <c r="E162" s="88">
        <v>2.6</v>
      </c>
      <c r="F162" s="95" t="s">
        <v>1054</v>
      </c>
      <c r="G162" s="170"/>
      <c r="H162" s="96" t="s">
        <v>1056</v>
      </c>
      <c r="I162" s="96" t="s">
        <v>1057</v>
      </c>
      <c r="J162" s="97"/>
      <c r="K162" s="97"/>
      <c r="L162" s="97"/>
      <c r="M162" s="98"/>
      <c r="N162" s="96">
        <f>COUNTA(Tabla1[[#This Row],[PROCESOS DE PRODUCION]:[Columna6]])</f>
        <v>3</v>
      </c>
      <c r="O162" s="96" t="str">
        <f t="shared" si="2"/>
        <v>CAPTURA//RUTA/ENTREGADO////</v>
      </c>
    </row>
    <row r="163" spans="1:15" ht="18" hidden="1">
      <c r="A163" s="36" t="s">
        <v>740</v>
      </c>
      <c r="B163" s="36" t="s">
        <v>738</v>
      </c>
      <c r="C163" s="74" t="s">
        <v>341</v>
      </c>
      <c r="D163" s="35">
        <v>300</v>
      </c>
      <c r="E163" s="88">
        <v>2.65</v>
      </c>
      <c r="F163" s="95" t="s">
        <v>1054</v>
      </c>
      <c r="G163" s="170"/>
      <c r="H163" s="96" t="s">
        <v>1056</v>
      </c>
      <c r="I163" s="96" t="s">
        <v>1057</v>
      </c>
      <c r="J163" s="97"/>
      <c r="K163" s="97"/>
      <c r="L163" s="97"/>
      <c r="M163" s="98"/>
      <c r="N163" s="96">
        <f>COUNTA(Tabla1[[#This Row],[PROCESOS DE PRODUCION]:[Columna6]])</f>
        <v>3</v>
      </c>
      <c r="O163" s="96" t="str">
        <f t="shared" si="2"/>
        <v>CAPTURA//RUTA/ENTREGADO////</v>
      </c>
    </row>
    <row r="164" spans="1:15" ht="18" hidden="1">
      <c r="A164" s="36" t="s">
        <v>739</v>
      </c>
      <c r="B164" s="36" t="s">
        <v>738</v>
      </c>
      <c r="C164" s="74" t="s">
        <v>338</v>
      </c>
      <c r="D164" s="35">
        <v>250</v>
      </c>
      <c r="E164" s="88">
        <v>2.8</v>
      </c>
      <c r="F164" s="95" t="s">
        <v>1054</v>
      </c>
      <c r="G164" s="170"/>
      <c r="H164" s="96" t="s">
        <v>1056</v>
      </c>
      <c r="I164" s="96" t="s">
        <v>1057</v>
      </c>
      <c r="J164" s="97"/>
      <c r="K164" s="97"/>
      <c r="L164" s="97"/>
      <c r="M164" s="98"/>
      <c r="N164" s="96">
        <f>COUNTA(Tabla1[[#This Row],[PROCESOS DE PRODUCION]:[Columna6]])</f>
        <v>3</v>
      </c>
      <c r="O164" s="96" t="str">
        <f t="shared" si="2"/>
        <v>CAPTURA//RUTA/ENTREGADO////</v>
      </c>
    </row>
    <row r="165" spans="1:15" ht="18" hidden="1">
      <c r="A165" s="36" t="s">
        <v>737</v>
      </c>
      <c r="B165" s="36" t="s">
        <v>736</v>
      </c>
      <c r="C165" s="74" t="s">
        <v>719</v>
      </c>
      <c r="D165" s="35">
        <v>380</v>
      </c>
      <c r="E165" s="88">
        <v>2.35</v>
      </c>
      <c r="F165" s="95" t="s">
        <v>1054</v>
      </c>
      <c r="G165" s="170"/>
      <c r="H165" s="96" t="s">
        <v>1056</v>
      </c>
      <c r="I165" s="96" t="s">
        <v>1057</v>
      </c>
      <c r="J165" s="97"/>
      <c r="K165" s="97"/>
      <c r="L165" s="97"/>
      <c r="M165" s="98"/>
      <c r="N165" s="96">
        <f>COUNTA(Tabla1[[#This Row],[PROCESOS DE PRODUCION]:[Columna6]])</f>
        <v>3</v>
      </c>
      <c r="O165" s="96" t="str">
        <f t="shared" si="2"/>
        <v>CAPTURA//RUTA/ENTREGADO////</v>
      </c>
    </row>
    <row r="166" spans="1:15" ht="18">
      <c r="A166" s="36" t="s">
        <v>735</v>
      </c>
      <c r="B166" s="36" t="s">
        <v>733</v>
      </c>
      <c r="C166" s="74" t="s">
        <v>346</v>
      </c>
      <c r="D166" s="35">
        <v>300</v>
      </c>
      <c r="E166" s="88">
        <v>2.35</v>
      </c>
      <c r="F166" s="95" t="s">
        <v>1054</v>
      </c>
      <c r="G166" s="170" t="s">
        <v>1074</v>
      </c>
      <c r="H166" s="96" t="s">
        <v>1058</v>
      </c>
      <c r="I166" s="96" t="s">
        <v>1055</v>
      </c>
      <c r="J166" s="96" t="s">
        <v>1059</v>
      </c>
      <c r="K166" s="96" t="s">
        <v>1056</v>
      </c>
      <c r="L166" s="96" t="s">
        <v>1057</v>
      </c>
      <c r="M166" s="98"/>
      <c r="N166" s="96">
        <f>COUNTA(Tabla1[[#This Row],[PROCESOS DE PRODUCION]:[Columna6]])</f>
        <v>7</v>
      </c>
      <c r="O166" s="96" t="str">
        <f t="shared" si="2"/>
        <v>CAPTURA/DISENIO/FLEXO/EMPAQUE/TERMINADO/RUTA/ENTREGADO/</v>
      </c>
    </row>
    <row r="167" spans="1:15" ht="18">
      <c r="A167" s="36" t="s">
        <v>734</v>
      </c>
      <c r="B167" s="36" t="s">
        <v>733</v>
      </c>
      <c r="C167" s="74" t="s">
        <v>712</v>
      </c>
      <c r="D167" s="35">
        <v>240</v>
      </c>
      <c r="E167" s="88">
        <v>2.6</v>
      </c>
      <c r="F167" s="95" t="s">
        <v>1054</v>
      </c>
      <c r="G167" s="170" t="s">
        <v>1074</v>
      </c>
      <c r="H167" s="96" t="s">
        <v>1058</v>
      </c>
      <c r="I167" s="96" t="s">
        <v>1055</v>
      </c>
      <c r="J167" s="96" t="s">
        <v>1059</v>
      </c>
      <c r="K167" s="96" t="s">
        <v>1056</v>
      </c>
      <c r="L167" s="96" t="s">
        <v>1057</v>
      </c>
      <c r="M167" s="98"/>
      <c r="N167" s="96">
        <f>COUNTA(Tabla1[[#This Row],[PROCESOS DE PRODUCION]:[Columna6]])</f>
        <v>7</v>
      </c>
      <c r="O167" s="96" t="str">
        <f t="shared" si="2"/>
        <v>CAPTURA/DISENIO/FLEXO/EMPAQUE/TERMINADO/RUTA/ENTREGADO/</v>
      </c>
    </row>
    <row r="168" spans="1:15" ht="18">
      <c r="A168" s="36" t="s">
        <v>732</v>
      </c>
      <c r="B168" s="36" t="s">
        <v>730</v>
      </c>
      <c r="C168" s="74" t="s">
        <v>346</v>
      </c>
      <c r="D168" s="35">
        <v>390</v>
      </c>
      <c r="E168" s="88">
        <v>2.35</v>
      </c>
      <c r="F168" s="95" t="s">
        <v>1054</v>
      </c>
      <c r="G168" s="170" t="s">
        <v>1074</v>
      </c>
      <c r="H168" s="96" t="s">
        <v>1058</v>
      </c>
      <c r="I168" s="96" t="s">
        <v>1055</v>
      </c>
      <c r="J168" s="96" t="s">
        <v>1059</v>
      </c>
      <c r="K168" s="96" t="s">
        <v>1056</v>
      </c>
      <c r="L168" s="96" t="s">
        <v>1057</v>
      </c>
      <c r="M168" s="98"/>
      <c r="N168" s="96">
        <f>COUNTA(Tabla1[[#This Row],[PROCESOS DE PRODUCION]:[Columna6]])</f>
        <v>7</v>
      </c>
      <c r="O168" s="96" t="str">
        <f t="shared" si="2"/>
        <v>CAPTURA/DISENIO/FLEXO/EMPAQUE/TERMINADO/RUTA/ENTREGADO/</v>
      </c>
    </row>
    <row r="169" spans="1:15" ht="18">
      <c r="A169" s="36" t="s">
        <v>731</v>
      </c>
      <c r="B169" s="36" t="s">
        <v>730</v>
      </c>
      <c r="C169" s="74" t="s">
        <v>343</v>
      </c>
      <c r="D169" s="35">
        <v>260</v>
      </c>
      <c r="E169" s="88">
        <v>2.6</v>
      </c>
      <c r="F169" s="95" t="s">
        <v>1054</v>
      </c>
      <c r="G169" s="170" t="s">
        <v>1074</v>
      </c>
      <c r="H169" s="96" t="s">
        <v>1058</v>
      </c>
      <c r="I169" s="96" t="s">
        <v>1055</v>
      </c>
      <c r="J169" s="96" t="s">
        <v>1059</v>
      </c>
      <c r="K169" s="96" t="s">
        <v>1056</v>
      </c>
      <c r="L169" s="96" t="s">
        <v>1057</v>
      </c>
      <c r="M169" s="98"/>
      <c r="N169" s="96">
        <f>COUNTA(Tabla1[[#This Row],[PROCESOS DE PRODUCION]:[Columna6]])</f>
        <v>7</v>
      </c>
      <c r="O169" s="96" t="str">
        <f t="shared" si="2"/>
        <v>CAPTURA/DISENIO/FLEXO/EMPAQUE/TERMINADO/RUTA/ENTREGADO/</v>
      </c>
    </row>
    <row r="170" spans="1:15" ht="18">
      <c r="A170" s="36" t="s">
        <v>729</v>
      </c>
      <c r="B170" s="36" t="s">
        <v>727</v>
      </c>
      <c r="C170" s="74" t="s">
        <v>341</v>
      </c>
      <c r="D170" s="35">
        <v>300</v>
      </c>
      <c r="E170" s="88">
        <v>2.65</v>
      </c>
      <c r="F170" s="95" t="s">
        <v>1054</v>
      </c>
      <c r="G170" s="170" t="s">
        <v>1074</v>
      </c>
      <c r="H170" s="96" t="s">
        <v>1063</v>
      </c>
      <c r="I170" s="96" t="s">
        <v>1055</v>
      </c>
      <c r="J170" s="96" t="s">
        <v>1059</v>
      </c>
      <c r="K170" s="96" t="s">
        <v>1056</v>
      </c>
      <c r="L170" s="96" t="s">
        <v>1057</v>
      </c>
      <c r="M170" s="98"/>
      <c r="N170" s="96">
        <f>COUNTA(Tabla1[[#This Row],[PROCESOS DE PRODUCION]:[Columna6]])</f>
        <v>7</v>
      </c>
      <c r="O170" s="96" t="str">
        <f t="shared" si="2"/>
        <v>CAPTURA/DISENIO/TAMPO/EMPAQUE/TERMINADO/RUTA/ENTREGADO/</v>
      </c>
    </row>
    <row r="171" spans="1:15" ht="18">
      <c r="A171" s="36" t="s">
        <v>728</v>
      </c>
      <c r="B171" s="36" t="s">
        <v>727</v>
      </c>
      <c r="C171" s="74" t="s">
        <v>338</v>
      </c>
      <c r="D171" s="35">
        <v>250</v>
      </c>
      <c r="E171" s="88">
        <v>2.8</v>
      </c>
      <c r="F171" s="95" t="s">
        <v>1054</v>
      </c>
      <c r="G171" s="170" t="s">
        <v>1074</v>
      </c>
      <c r="H171" s="96" t="s">
        <v>1063</v>
      </c>
      <c r="I171" s="96" t="s">
        <v>1055</v>
      </c>
      <c r="J171" s="96" t="s">
        <v>1059</v>
      </c>
      <c r="K171" s="96" t="s">
        <v>1056</v>
      </c>
      <c r="L171" s="96" t="s">
        <v>1057</v>
      </c>
      <c r="M171" s="98"/>
      <c r="N171" s="96">
        <f>COUNTA(Tabla1[[#This Row],[PROCESOS DE PRODUCION]:[Columna6]])</f>
        <v>7</v>
      </c>
      <c r="O171" s="96" t="str">
        <f t="shared" si="2"/>
        <v>CAPTURA/DISENIO/TAMPO/EMPAQUE/TERMINADO/RUTA/ENTREGADO/</v>
      </c>
    </row>
    <row r="172" spans="1:15" ht="18.75" thickBot="1">
      <c r="A172" s="36" t="s">
        <v>726</v>
      </c>
      <c r="B172" s="36" t="s">
        <v>725</v>
      </c>
      <c r="C172" s="74" t="s">
        <v>719</v>
      </c>
      <c r="D172" s="35">
        <v>380</v>
      </c>
      <c r="E172" s="88">
        <v>2.35</v>
      </c>
      <c r="F172" s="99" t="s">
        <v>1054</v>
      </c>
      <c r="G172" s="170" t="s">
        <v>1074</v>
      </c>
      <c r="H172" s="100" t="s">
        <v>1058</v>
      </c>
      <c r="I172" s="100" t="s">
        <v>1055</v>
      </c>
      <c r="J172" s="100" t="s">
        <v>1059</v>
      </c>
      <c r="K172" s="100" t="s">
        <v>1056</v>
      </c>
      <c r="L172" s="100" t="s">
        <v>1057</v>
      </c>
      <c r="M172" s="101"/>
      <c r="N172" s="96">
        <f>COUNTA(Tabla1[[#This Row],[PROCESOS DE PRODUCION]:[Columna6]])</f>
        <v>7</v>
      </c>
      <c r="O172" s="96" t="str">
        <f t="shared" si="2"/>
        <v>CAPTURA/DISENIO/FLEXO/EMPAQUE/TERMINADO/RUTA/ENTREGADO/</v>
      </c>
    </row>
    <row r="173" spans="1:15" ht="18" hidden="1">
      <c r="A173" s="28" t="s">
        <v>723</v>
      </c>
      <c r="B173" s="28" t="s">
        <v>722</v>
      </c>
      <c r="C173" s="27" t="s">
        <v>719</v>
      </c>
      <c r="D173" s="26">
        <v>360</v>
      </c>
      <c r="E173" s="80">
        <v>2.65</v>
      </c>
      <c r="F173" s="91" t="s">
        <v>1054</v>
      </c>
      <c r="G173" s="169"/>
      <c r="H173" s="92" t="s">
        <v>1056</v>
      </c>
      <c r="I173" s="92" t="s">
        <v>1057</v>
      </c>
      <c r="J173" s="93"/>
      <c r="K173" s="93"/>
      <c r="L173" s="93"/>
      <c r="M173" s="94"/>
      <c r="N173" s="96">
        <f>COUNTA(Tabla1[[#This Row],[PROCESOS DE PRODUCION]:[Columna6]])</f>
        <v>3</v>
      </c>
      <c r="O173" s="96" t="str">
        <f t="shared" si="2"/>
        <v>CAPTURA//RUTA/ENTREGADO////</v>
      </c>
    </row>
    <row r="174" spans="1:15" ht="18">
      <c r="A174" s="7" t="s">
        <v>721</v>
      </c>
      <c r="B174" s="31" t="s">
        <v>720</v>
      </c>
      <c r="C174" s="6" t="s">
        <v>719</v>
      </c>
      <c r="D174" s="5">
        <v>360</v>
      </c>
      <c r="E174" s="81">
        <v>2.65</v>
      </c>
      <c r="F174" s="95" t="s">
        <v>1054</v>
      </c>
      <c r="G174" s="170" t="s">
        <v>1074</v>
      </c>
      <c r="H174" s="96" t="s">
        <v>1058</v>
      </c>
      <c r="I174" s="96" t="s">
        <v>1055</v>
      </c>
      <c r="J174" s="96" t="s">
        <v>1059</v>
      </c>
      <c r="K174" s="96" t="s">
        <v>1056</v>
      </c>
      <c r="L174" s="96" t="s">
        <v>1057</v>
      </c>
      <c r="M174" s="98"/>
      <c r="N174" s="96">
        <f>COUNTA(Tabla1[[#This Row],[PROCESOS DE PRODUCION]:[Columna6]])</f>
        <v>7</v>
      </c>
      <c r="O174" s="96" t="str">
        <f t="shared" si="2"/>
        <v>CAPTURA/DISENIO/FLEXO/EMPAQUE/TERMINADO/RUTA/ENTREGADO/</v>
      </c>
    </row>
    <row r="175" spans="1:15" ht="18" hidden="1">
      <c r="A175" s="10" t="s">
        <v>718</v>
      </c>
      <c r="B175" s="10" t="s">
        <v>715</v>
      </c>
      <c r="C175" s="9" t="s">
        <v>346</v>
      </c>
      <c r="D175" s="8">
        <v>300</v>
      </c>
      <c r="E175" s="84">
        <v>2.65</v>
      </c>
      <c r="F175" s="95" t="s">
        <v>1054</v>
      </c>
      <c r="G175" s="170"/>
      <c r="H175" s="96" t="s">
        <v>1056</v>
      </c>
      <c r="I175" s="96" t="s">
        <v>1057</v>
      </c>
      <c r="J175" s="97"/>
      <c r="K175" s="97"/>
      <c r="L175" s="97"/>
      <c r="M175" s="98"/>
      <c r="N175" s="96">
        <f>COUNTA(Tabla1[[#This Row],[PROCESOS DE PRODUCION]:[Columna6]])</f>
        <v>3</v>
      </c>
      <c r="O175" s="96" t="str">
        <f t="shared" si="2"/>
        <v>CAPTURA//RUTA/ENTREGADO////</v>
      </c>
    </row>
    <row r="176" spans="1:15" ht="18">
      <c r="A176" s="10" t="s">
        <v>717</v>
      </c>
      <c r="B176" s="51" t="s">
        <v>713</v>
      </c>
      <c r="C176" s="9" t="s">
        <v>346</v>
      </c>
      <c r="D176" s="8">
        <v>300</v>
      </c>
      <c r="E176" s="84">
        <v>2.65</v>
      </c>
      <c r="F176" s="95" t="s">
        <v>1054</v>
      </c>
      <c r="G176" s="170" t="s">
        <v>1074</v>
      </c>
      <c r="H176" s="96" t="s">
        <v>1058</v>
      </c>
      <c r="I176" s="96" t="s">
        <v>1055</v>
      </c>
      <c r="J176" s="96" t="s">
        <v>1059</v>
      </c>
      <c r="K176" s="96" t="s">
        <v>1056</v>
      </c>
      <c r="L176" s="96" t="s">
        <v>1057</v>
      </c>
      <c r="M176" s="98"/>
      <c r="N176" s="96">
        <f>COUNTA(Tabla1[[#This Row],[PROCESOS DE PRODUCION]:[Columna6]])</f>
        <v>7</v>
      </c>
      <c r="O176" s="96" t="str">
        <f t="shared" si="2"/>
        <v>CAPTURA/DISENIO/FLEXO/EMPAQUE/TERMINADO/RUTA/ENTREGADO/</v>
      </c>
    </row>
    <row r="177" spans="1:15" ht="18" hidden="1">
      <c r="A177" s="7" t="s">
        <v>716</v>
      </c>
      <c r="B177" s="31" t="s">
        <v>715</v>
      </c>
      <c r="C177" s="6" t="s">
        <v>712</v>
      </c>
      <c r="D177" s="5">
        <v>240</v>
      </c>
      <c r="E177" s="81">
        <v>2.9</v>
      </c>
      <c r="F177" s="95" t="s">
        <v>1054</v>
      </c>
      <c r="G177" s="170"/>
      <c r="H177" s="96" t="s">
        <v>1056</v>
      </c>
      <c r="I177" s="96" t="s">
        <v>1057</v>
      </c>
      <c r="J177" s="97"/>
      <c r="K177" s="97"/>
      <c r="L177" s="97"/>
      <c r="M177" s="98"/>
      <c r="N177" s="96">
        <f>COUNTA(Tabla1[[#This Row],[PROCESOS DE PRODUCION]:[Columna6]])</f>
        <v>3</v>
      </c>
      <c r="O177" s="96" t="str">
        <f t="shared" si="2"/>
        <v>CAPTURA//RUTA/ENTREGADO////</v>
      </c>
    </row>
    <row r="178" spans="1:15" ht="18">
      <c r="A178" s="7" t="s">
        <v>714</v>
      </c>
      <c r="B178" s="31" t="s">
        <v>713</v>
      </c>
      <c r="C178" s="6" t="s">
        <v>712</v>
      </c>
      <c r="D178" s="5">
        <v>240</v>
      </c>
      <c r="E178" s="81">
        <v>2.9</v>
      </c>
      <c r="F178" s="95" t="s">
        <v>1054</v>
      </c>
      <c r="G178" s="170" t="s">
        <v>1074</v>
      </c>
      <c r="H178" s="96" t="s">
        <v>1058</v>
      </c>
      <c r="I178" s="96" t="s">
        <v>1055</v>
      </c>
      <c r="J178" s="96" t="s">
        <v>1059</v>
      </c>
      <c r="K178" s="96" t="s">
        <v>1056</v>
      </c>
      <c r="L178" s="96" t="s">
        <v>1057</v>
      </c>
      <c r="M178" s="98"/>
      <c r="N178" s="96">
        <f>COUNTA(Tabla1[[#This Row],[PROCESOS DE PRODUCION]:[Columna6]])</f>
        <v>7</v>
      </c>
      <c r="O178" s="96" t="str">
        <f t="shared" si="2"/>
        <v>CAPTURA/DISENIO/FLEXO/EMPAQUE/TERMINADO/RUTA/ENTREGADO/</v>
      </c>
    </row>
    <row r="179" spans="1:15" ht="18" hidden="1">
      <c r="A179" s="7" t="s">
        <v>711</v>
      </c>
      <c r="B179" s="31" t="s">
        <v>708</v>
      </c>
      <c r="C179" s="6" t="s">
        <v>346</v>
      </c>
      <c r="D179" s="5">
        <v>390</v>
      </c>
      <c r="E179" s="81">
        <v>2.65</v>
      </c>
      <c r="F179" s="95" t="s">
        <v>1054</v>
      </c>
      <c r="G179" s="170"/>
      <c r="H179" s="96" t="s">
        <v>1056</v>
      </c>
      <c r="I179" s="96" t="s">
        <v>1057</v>
      </c>
      <c r="J179" s="97"/>
      <c r="K179" s="97"/>
      <c r="L179" s="97"/>
      <c r="M179" s="98"/>
      <c r="N179" s="96">
        <f>COUNTA(Tabla1[[#This Row],[PROCESOS DE PRODUCION]:[Columna6]])</f>
        <v>3</v>
      </c>
      <c r="O179" s="96" t="str">
        <f t="shared" si="2"/>
        <v>CAPTURA//RUTA/ENTREGADO////</v>
      </c>
    </row>
    <row r="180" spans="1:15" ht="18">
      <c r="A180" s="7" t="s">
        <v>710</v>
      </c>
      <c r="B180" s="31" t="s">
        <v>706</v>
      </c>
      <c r="C180" s="6" t="s">
        <v>346</v>
      </c>
      <c r="D180" s="5">
        <v>390</v>
      </c>
      <c r="E180" s="81">
        <v>2.65</v>
      </c>
      <c r="F180" s="95" t="s">
        <v>1054</v>
      </c>
      <c r="G180" s="170" t="s">
        <v>1074</v>
      </c>
      <c r="H180" s="96" t="s">
        <v>1058</v>
      </c>
      <c r="I180" s="96" t="s">
        <v>1055</v>
      </c>
      <c r="J180" s="96" t="s">
        <v>1059</v>
      </c>
      <c r="K180" s="96" t="s">
        <v>1056</v>
      </c>
      <c r="L180" s="96" t="s">
        <v>1057</v>
      </c>
      <c r="M180" s="98"/>
      <c r="N180" s="96">
        <f>COUNTA(Tabla1[[#This Row],[PROCESOS DE PRODUCION]:[Columna6]])</f>
        <v>7</v>
      </c>
      <c r="O180" s="96" t="str">
        <f t="shared" si="2"/>
        <v>CAPTURA/DISENIO/FLEXO/EMPAQUE/TERMINADO/RUTA/ENTREGADO/</v>
      </c>
    </row>
    <row r="181" spans="1:15" ht="18" hidden="1">
      <c r="A181" s="23" t="s">
        <v>709</v>
      </c>
      <c r="B181" s="31" t="s">
        <v>708</v>
      </c>
      <c r="C181" s="21" t="s">
        <v>343</v>
      </c>
      <c r="D181" s="5">
        <v>260</v>
      </c>
      <c r="E181" s="82">
        <v>2.9</v>
      </c>
      <c r="F181" s="95" t="s">
        <v>1054</v>
      </c>
      <c r="G181" s="170"/>
      <c r="H181" s="96" t="s">
        <v>1056</v>
      </c>
      <c r="I181" s="96" t="s">
        <v>1057</v>
      </c>
      <c r="J181" s="97"/>
      <c r="K181" s="97"/>
      <c r="L181" s="97"/>
      <c r="M181" s="98"/>
      <c r="N181" s="96">
        <f>COUNTA(Tabla1[[#This Row],[PROCESOS DE PRODUCION]:[Columna6]])</f>
        <v>3</v>
      </c>
      <c r="O181" s="96" t="str">
        <f t="shared" si="2"/>
        <v>CAPTURA//RUTA/ENTREGADO////</v>
      </c>
    </row>
    <row r="182" spans="1:15" ht="18">
      <c r="A182" s="23" t="s">
        <v>707</v>
      </c>
      <c r="B182" s="31" t="s">
        <v>706</v>
      </c>
      <c r="C182" s="21" t="s">
        <v>343</v>
      </c>
      <c r="D182" s="5">
        <v>260</v>
      </c>
      <c r="E182" s="82">
        <v>2.9</v>
      </c>
      <c r="F182" s="95" t="s">
        <v>1054</v>
      </c>
      <c r="G182" s="170" t="s">
        <v>1074</v>
      </c>
      <c r="H182" s="96" t="s">
        <v>1058</v>
      </c>
      <c r="I182" s="96" t="s">
        <v>1055</v>
      </c>
      <c r="J182" s="96" t="s">
        <v>1059</v>
      </c>
      <c r="K182" s="96" t="s">
        <v>1056</v>
      </c>
      <c r="L182" s="96" t="s">
        <v>1057</v>
      </c>
      <c r="M182" s="98"/>
      <c r="N182" s="96">
        <f>COUNTA(Tabla1[[#This Row],[PROCESOS DE PRODUCION]:[Columna6]])</f>
        <v>7</v>
      </c>
      <c r="O182" s="96" t="str">
        <f t="shared" si="2"/>
        <v>CAPTURA/DISENIO/FLEXO/EMPAQUE/TERMINADO/RUTA/ENTREGADO/</v>
      </c>
    </row>
    <row r="183" spans="1:15" ht="18" hidden="1">
      <c r="A183" s="23" t="s">
        <v>705</v>
      </c>
      <c r="B183" s="31" t="s">
        <v>702</v>
      </c>
      <c r="C183" s="6" t="s">
        <v>341</v>
      </c>
      <c r="D183" s="5">
        <v>300</v>
      </c>
      <c r="E183" s="81">
        <v>2.95</v>
      </c>
      <c r="F183" s="95" t="s">
        <v>1054</v>
      </c>
      <c r="G183" s="170"/>
      <c r="H183" s="96" t="s">
        <v>1056</v>
      </c>
      <c r="I183" s="96" t="s">
        <v>1057</v>
      </c>
      <c r="J183" s="97"/>
      <c r="K183" s="97"/>
      <c r="L183" s="97"/>
      <c r="M183" s="98"/>
      <c r="N183" s="96">
        <f>COUNTA(Tabla1[[#This Row],[PROCESOS DE PRODUCION]:[Columna6]])</f>
        <v>3</v>
      </c>
      <c r="O183" s="96" t="str">
        <f t="shared" si="2"/>
        <v>CAPTURA//RUTA/ENTREGADO////</v>
      </c>
    </row>
    <row r="184" spans="1:15" ht="18">
      <c r="A184" s="23" t="s">
        <v>704</v>
      </c>
      <c r="B184" s="31" t="s">
        <v>700</v>
      </c>
      <c r="C184" s="6" t="s">
        <v>341</v>
      </c>
      <c r="D184" s="5">
        <v>300</v>
      </c>
      <c r="E184" s="81">
        <v>2.95</v>
      </c>
      <c r="F184" s="95" t="s">
        <v>1054</v>
      </c>
      <c r="G184" s="170" t="s">
        <v>1074</v>
      </c>
      <c r="H184" s="96" t="s">
        <v>1063</v>
      </c>
      <c r="I184" s="96" t="s">
        <v>1055</v>
      </c>
      <c r="J184" s="96" t="s">
        <v>1059</v>
      </c>
      <c r="K184" s="96" t="s">
        <v>1056</v>
      </c>
      <c r="L184" s="96" t="s">
        <v>1057</v>
      </c>
      <c r="M184" s="98"/>
      <c r="N184" s="96">
        <f>COUNTA(Tabla1[[#This Row],[PROCESOS DE PRODUCION]:[Columna6]])</f>
        <v>7</v>
      </c>
      <c r="O184" s="96" t="str">
        <f t="shared" si="2"/>
        <v>CAPTURA/DISENIO/TAMPO/EMPAQUE/TERMINADO/RUTA/ENTREGADO/</v>
      </c>
    </row>
    <row r="185" spans="1:15" ht="18" hidden="1">
      <c r="A185" s="23" t="s">
        <v>703</v>
      </c>
      <c r="B185" s="37" t="s">
        <v>702</v>
      </c>
      <c r="C185" s="21" t="s">
        <v>338</v>
      </c>
      <c r="D185" s="20">
        <v>250</v>
      </c>
      <c r="E185" s="82">
        <v>3.2</v>
      </c>
      <c r="F185" s="95" t="s">
        <v>1054</v>
      </c>
      <c r="G185" s="170"/>
      <c r="H185" s="96" t="s">
        <v>1056</v>
      </c>
      <c r="I185" s="96" t="s">
        <v>1057</v>
      </c>
      <c r="J185" s="97"/>
      <c r="K185" s="97"/>
      <c r="L185" s="97"/>
      <c r="M185" s="98"/>
      <c r="N185" s="96">
        <f>COUNTA(Tabla1[[#This Row],[PROCESOS DE PRODUCION]:[Columna6]])</f>
        <v>3</v>
      </c>
      <c r="O185" s="96" t="str">
        <f t="shared" si="2"/>
        <v>CAPTURA//RUTA/ENTREGADO////</v>
      </c>
    </row>
    <row r="186" spans="1:15" ht="18.75" thickBot="1">
      <c r="A186" s="19" t="s">
        <v>701</v>
      </c>
      <c r="B186" s="34" t="s">
        <v>700</v>
      </c>
      <c r="C186" s="17" t="s">
        <v>338</v>
      </c>
      <c r="D186" s="16">
        <v>250</v>
      </c>
      <c r="E186" s="85">
        <v>3.2</v>
      </c>
      <c r="F186" s="99" t="s">
        <v>1054</v>
      </c>
      <c r="G186" s="170" t="s">
        <v>1074</v>
      </c>
      <c r="H186" s="100" t="s">
        <v>1063</v>
      </c>
      <c r="I186" s="100" t="s">
        <v>1055</v>
      </c>
      <c r="J186" s="100" t="s">
        <v>1059</v>
      </c>
      <c r="K186" s="100" t="s">
        <v>1056</v>
      </c>
      <c r="L186" s="100" t="s">
        <v>1057</v>
      </c>
      <c r="M186" s="101"/>
      <c r="N186" s="96">
        <f>COUNTA(Tabla1[[#This Row],[PROCESOS DE PRODUCION]:[Columna6]])</f>
        <v>7</v>
      </c>
      <c r="O186" s="96" t="str">
        <f t="shared" si="2"/>
        <v>CAPTURA/DISENIO/TAMPO/EMPAQUE/TERMINADO/RUTA/ENTREGADO/</v>
      </c>
    </row>
    <row r="187" spans="1:15" ht="18" hidden="1">
      <c r="A187" s="28" t="s">
        <v>698</v>
      </c>
      <c r="B187" s="28" t="s">
        <v>697</v>
      </c>
      <c r="C187" s="28" t="s">
        <v>690</v>
      </c>
      <c r="D187" s="26">
        <v>600</v>
      </c>
      <c r="E187" s="77">
        <v>0.9</v>
      </c>
      <c r="F187" s="91" t="s">
        <v>1054</v>
      </c>
      <c r="G187" s="169"/>
      <c r="H187" s="92" t="s">
        <v>1056</v>
      </c>
      <c r="I187" s="92" t="s">
        <v>1057</v>
      </c>
      <c r="J187" s="93"/>
      <c r="K187" s="93"/>
      <c r="L187" s="93"/>
      <c r="M187" s="94"/>
      <c r="N187" s="96">
        <f>COUNTA(Tabla1[[#This Row],[PROCESOS DE PRODUCION]:[Columna6]])</f>
        <v>3</v>
      </c>
      <c r="O187" s="96" t="str">
        <f t="shared" si="2"/>
        <v>CAPTURA//RUTA/ENTREGADO////</v>
      </c>
    </row>
    <row r="188" spans="1:15" ht="18">
      <c r="A188" s="7" t="s">
        <v>696</v>
      </c>
      <c r="B188" s="7" t="s">
        <v>695</v>
      </c>
      <c r="C188" s="7" t="s">
        <v>690</v>
      </c>
      <c r="D188" s="5">
        <v>600</v>
      </c>
      <c r="E188" s="78">
        <v>0.9</v>
      </c>
      <c r="F188" s="95" t="s">
        <v>1054</v>
      </c>
      <c r="G188" s="170" t="s">
        <v>1074</v>
      </c>
      <c r="H188" s="96" t="s">
        <v>1058</v>
      </c>
      <c r="I188" s="96" t="s">
        <v>1055</v>
      </c>
      <c r="J188" s="96" t="s">
        <v>1059</v>
      </c>
      <c r="K188" s="96" t="s">
        <v>1056</v>
      </c>
      <c r="L188" s="96" t="s">
        <v>1057</v>
      </c>
      <c r="M188" s="98"/>
      <c r="N188" s="96">
        <f>COUNTA(Tabla1[[#This Row],[PROCESOS DE PRODUCION]:[Columna6]])</f>
        <v>7</v>
      </c>
      <c r="O188" s="96" t="str">
        <f t="shared" si="2"/>
        <v>CAPTURA/DISENIO/FLEXO/EMPAQUE/TERMINADO/RUTA/ENTREGADO/</v>
      </c>
    </row>
    <row r="189" spans="1:15" ht="18">
      <c r="A189" s="7" t="s">
        <v>694</v>
      </c>
      <c r="B189" s="7" t="s">
        <v>693</v>
      </c>
      <c r="C189" s="7" t="s">
        <v>690</v>
      </c>
      <c r="D189" s="5">
        <v>600</v>
      </c>
      <c r="E189" s="78">
        <v>0.9</v>
      </c>
      <c r="F189" s="95" t="s">
        <v>1054</v>
      </c>
      <c r="G189" s="170" t="s">
        <v>1074</v>
      </c>
      <c r="H189" s="96" t="s">
        <v>1058</v>
      </c>
      <c r="I189" s="96" t="s">
        <v>1055</v>
      </c>
      <c r="J189" s="96" t="s">
        <v>1059</v>
      </c>
      <c r="K189" s="96" t="s">
        <v>1056</v>
      </c>
      <c r="L189" s="96" t="s">
        <v>1057</v>
      </c>
      <c r="M189" s="98"/>
      <c r="N189" s="96">
        <f>COUNTA(Tabla1[[#This Row],[PROCESOS DE PRODUCION]:[Columna6]])</f>
        <v>7</v>
      </c>
      <c r="O189" s="96" t="str">
        <f t="shared" si="2"/>
        <v>CAPTURA/DISENIO/FLEXO/EMPAQUE/TERMINADO/RUTA/ENTREGADO/</v>
      </c>
    </row>
    <row r="190" spans="1:15" ht="18">
      <c r="A190" s="7" t="s">
        <v>692</v>
      </c>
      <c r="B190" s="7" t="s">
        <v>691</v>
      </c>
      <c r="C190" s="7" t="s">
        <v>690</v>
      </c>
      <c r="D190" s="5">
        <v>600</v>
      </c>
      <c r="E190" s="78">
        <v>1</v>
      </c>
      <c r="F190" s="95" t="s">
        <v>1054</v>
      </c>
      <c r="G190" s="170" t="s">
        <v>1074</v>
      </c>
      <c r="H190" s="96" t="s">
        <v>1058</v>
      </c>
      <c r="I190" s="96" t="s">
        <v>1055</v>
      </c>
      <c r="J190" s="96" t="s">
        <v>1059</v>
      </c>
      <c r="K190" s="96" t="s">
        <v>1056</v>
      </c>
      <c r="L190" s="96" t="s">
        <v>1057</v>
      </c>
      <c r="M190" s="98"/>
      <c r="N190" s="96">
        <f>COUNTA(Tabla1[[#This Row],[PROCESOS DE PRODUCION]:[Columna6]])</f>
        <v>7</v>
      </c>
      <c r="O190" s="96" t="str">
        <f t="shared" si="2"/>
        <v>CAPTURA/DISENIO/FLEXO/EMPAQUE/TERMINADO/RUTA/ENTREGADO/</v>
      </c>
    </row>
    <row r="191" spans="1:15" ht="18" hidden="1">
      <c r="A191" s="7" t="s">
        <v>689</v>
      </c>
      <c r="B191" s="7" t="s">
        <v>688</v>
      </c>
      <c r="C191" s="6" t="s">
        <v>363</v>
      </c>
      <c r="D191" s="5">
        <v>500</v>
      </c>
      <c r="E191" s="78">
        <v>2.1</v>
      </c>
      <c r="F191" s="95" t="s">
        <v>1054</v>
      </c>
      <c r="G191" s="170"/>
      <c r="H191" s="96" t="s">
        <v>1056</v>
      </c>
      <c r="I191" s="96" t="s">
        <v>1057</v>
      </c>
      <c r="J191" s="97"/>
      <c r="K191" s="97"/>
      <c r="L191" s="97"/>
      <c r="M191" s="98"/>
      <c r="N191" s="96">
        <f>COUNTA(Tabla1[[#This Row],[PROCESOS DE PRODUCION]:[Columna6]])</f>
        <v>3</v>
      </c>
      <c r="O191" s="96" t="str">
        <f t="shared" si="2"/>
        <v>CAPTURA//RUTA/ENTREGADO////</v>
      </c>
    </row>
    <row r="192" spans="1:15" ht="18.75" thickBot="1">
      <c r="A192" s="23" t="s">
        <v>687</v>
      </c>
      <c r="B192" s="23" t="s">
        <v>686</v>
      </c>
      <c r="C192" s="21" t="s">
        <v>363</v>
      </c>
      <c r="D192" s="20">
        <v>500</v>
      </c>
      <c r="E192" s="86">
        <v>2.1</v>
      </c>
      <c r="F192" s="99" t="s">
        <v>1054</v>
      </c>
      <c r="G192" s="170" t="s">
        <v>1074</v>
      </c>
      <c r="H192" s="100" t="s">
        <v>1063</v>
      </c>
      <c r="I192" s="100" t="s">
        <v>1055</v>
      </c>
      <c r="J192" s="100" t="s">
        <v>1059</v>
      </c>
      <c r="K192" s="100" t="s">
        <v>1056</v>
      </c>
      <c r="L192" s="100" t="s">
        <v>1057</v>
      </c>
      <c r="M192" s="101"/>
      <c r="N192" s="96">
        <f>COUNTA(Tabla1[[#This Row],[PROCESOS DE PRODUCION]:[Columna6]])</f>
        <v>7</v>
      </c>
      <c r="O192" s="96" t="str">
        <f t="shared" si="2"/>
        <v>CAPTURA/DISENIO/TAMPO/EMPAQUE/TERMINADO/RUTA/ENTREGADO/</v>
      </c>
    </row>
    <row r="193" spans="1:15" ht="18" hidden="1">
      <c r="A193" s="40" t="s">
        <v>685</v>
      </c>
      <c r="B193" s="40" t="s">
        <v>684</v>
      </c>
      <c r="C193" s="9" t="s">
        <v>168</v>
      </c>
      <c r="D193" s="39">
        <v>5000</v>
      </c>
      <c r="E193" s="107">
        <v>0.56000000000000005</v>
      </c>
      <c r="F193" s="91" t="s">
        <v>1054</v>
      </c>
      <c r="G193" s="169"/>
      <c r="H193" s="92" t="s">
        <v>1056</v>
      </c>
      <c r="I193" s="92" t="s">
        <v>1057</v>
      </c>
      <c r="J193" s="93"/>
      <c r="K193" s="93"/>
      <c r="L193" s="93"/>
      <c r="M193" s="94"/>
      <c r="N193" s="96">
        <f>COUNTA(Tabla1[[#This Row],[PROCESOS DE PRODUCION]:[Columna6]])</f>
        <v>3</v>
      </c>
      <c r="O193" s="96" t="str">
        <f t="shared" si="2"/>
        <v>CAPTURA//RUTA/ENTREGADO////</v>
      </c>
    </row>
    <row r="194" spans="1:15" ht="18" hidden="1">
      <c r="A194" s="10" t="s">
        <v>682</v>
      </c>
      <c r="B194" s="10" t="s">
        <v>681</v>
      </c>
      <c r="C194" s="9" t="s">
        <v>168</v>
      </c>
      <c r="D194" s="8">
        <v>1000</v>
      </c>
      <c r="E194" s="83">
        <v>1.4</v>
      </c>
      <c r="F194" s="95" t="s">
        <v>1054</v>
      </c>
      <c r="G194" s="170"/>
      <c r="H194" s="96" t="s">
        <v>1056</v>
      </c>
      <c r="I194" s="96" t="s">
        <v>1057</v>
      </c>
      <c r="J194" s="97"/>
      <c r="K194" s="97"/>
      <c r="L194" s="97"/>
      <c r="M194" s="98"/>
      <c r="N194" s="96">
        <f>COUNTA(Tabla1[[#This Row],[PROCESOS DE PRODUCION]:[Columna6]])</f>
        <v>3</v>
      </c>
      <c r="O194" s="96" t="str">
        <f t="shared" ref="O194:O257" si="3">TRIM(F194 &amp; "/" &amp; G194  &amp;"/" &amp; H194 &amp;"/"&amp; I194 &amp;"/"&amp; J194 &amp;"/"&amp; K194 &amp;"/"&amp; L194 &amp;"/"&amp; M194)</f>
        <v>CAPTURA//RUTA/ENTREGADO////</v>
      </c>
    </row>
    <row r="195" spans="1:15" ht="18">
      <c r="A195" s="7" t="s">
        <v>680</v>
      </c>
      <c r="B195" s="7" t="s">
        <v>679</v>
      </c>
      <c r="C195" s="6" t="s">
        <v>168</v>
      </c>
      <c r="D195" s="5">
        <v>1000</v>
      </c>
      <c r="E195" s="78">
        <v>1.4</v>
      </c>
      <c r="F195" s="95" t="s">
        <v>1054</v>
      </c>
      <c r="G195" s="170" t="s">
        <v>1074</v>
      </c>
      <c r="H195" s="96" t="s">
        <v>1058</v>
      </c>
      <c r="I195" s="96" t="s">
        <v>1055</v>
      </c>
      <c r="J195" s="96" t="s">
        <v>1059</v>
      </c>
      <c r="K195" s="96" t="s">
        <v>1056</v>
      </c>
      <c r="L195" s="96" t="s">
        <v>1057</v>
      </c>
      <c r="M195" s="98"/>
      <c r="N195" s="96">
        <f>COUNTA(Tabla1[[#This Row],[PROCESOS DE PRODUCION]:[Columna6]])</f>
        <v>7</v>
      </c>
      <c r="O195" s="96" t="str">
        <f t="shared" si="3"/>
        <v>CAPTURA/DISENIO/FLEXO/EMPAQUE/TERMINADO/RUTA/ENTREGADO/</v>
      </c>
    </row>
    <row r="196" spans="1:15" ht="18">
      <c r="A196" s="7" t="s">
        <v>678</v>
      </c>
      <c r="B196" s="7" t="s">
        <v>677</v>
      </c>
      <c r="C196" s="6" t="s">
        <v>168</v>
      </c>
      <c r="D196" s="5">
        <v>1000</v>
      </c>
      <c r="E196" s="78">
        <v>1.4</v>
      </c>
      <c r="F196" s="95" t="s">
        <v>1054</v>
      </c>
      <c r="G196" s="170" t="s">
        <v>1074</v>
      </c>
      <c r="H196" s="96" t="s">
        <v>1058</v>
      </c>
      <c r="I196" s="96" t="s">
        <v>1055</v>
      </c>
      <c r="J196" s="96" t="s">
        <v>1059</v>
      </c>
      <c r="K196" s="96" t="s">
        <v>1056</v>
      </c>
      <c r="L196" s="96" t="s">
        <v>1057</v>
      </c>
      <c r="M196" s="98"/>
      <c r="N196" s="96">
        <f>COUNTA(Tabla1[[#This Row],[PROCESOS DE PRODUCION]:[Columna6]])</f>
        <v>7</v>
      </c>
      <c r="O196" s="96" t="str">
        <f t="shared" si="3"/>
        <v>CAPTURA/DISENIO/FLEXO/EMPAQUE/TERMINADO/RUTA/ENTREGADO/</v>
      </c>
    </row>
    <row r="197" spans="1:15" ht="18">
      <c r="A197" s="7" t="s">
        <v>676</v>
      </c>
      <c r="B197" s="7" t="s">
        <v>675</v>
      </c>
      <c r="C197" s="6" t="s">
        <v>168</v>
      </c>
      <c r="D197" s="5">
        <v>1000</v>
      </c>
      <c r="E197" s="78">
        <v>1.5</v>
      </c>
      <c r="F197" s="95" t="s">
        <v>1054</v>
      </c>
      <c r="G197" s="170" t="s">
        <v>1074</v>
      </c>
      <c r="H197" s="96" t="s">
        <v>1058</v>
      </c>
      <c r="I197" s="96" t="s">
        <v>1055</v>
      </c>
      <c r="J197" s="96" t="s">
        <v>1059</v>
      </c>
      <c r="K197" s="96" t="s">
        <v>1056</v>
      </c>
      <c r="L197" s="96" t="s">
        <v>1057</v>
      </c>
      <c r="M197" s="98"/>
      <c r="N197" s="96">
        <f>COUNTA(Tabla1[[#This Row],[PROCESOS DE PRODUCION]:[Columna6]])</f>
        <v>7</v>
      </c>
      <c r="O197" s="96" t="str">
        <f t="shared" si="3"/>
        <v>CAPTURA/DISENIO/FLEXO/EMPAQUE/TERMINADO/RUTA/ENTREGADO/</v>
      </c>
    </row>
    <row r="198" spans="1:15" ht="18" hidden="1">
      <c r="A198" s="7" t="s">
        <v>674</v>
      </c>
      <c r="B198" s="7" t="s">
        <v>673</v>
      </c>
      <c r="C198" s="6" t="s">
        <v>168</v>
      </c>
      <c r="D198" s="5">
        <v>500</v>
      </c>
      <c r="E198" s="78">
        <v>2</v>
      </c>
      <c r="F198" s="95" t="s">
        <v>1054</v>
      </c>
      <c r="G198" s="170"/>
      <c r="H198" s="96" t="s">
        <v>1056</v>
      </c>
      <c r="I198" s="96" t="s">
        <v>1057</v>
      </c>
      <c r="J198" s="97"/>
      <c r="K198" s="97"/>
      <c r="L198" s="97"/>
      <c r="M198" s="98"/>
      <c r="N198" s="96">
        <f>COUNTA(Tabla1[[#This Row],[PROCESOS DE PRODUCION]:[Columna6]])</f>
        <v>3</v>
      </c>
      <c r="O198" s="96" t="str">
        <f t="shared" si="3"/>
        <v>CAPTURA//RUTA/ENTREGADO////</v>
      </c>
    </row>
    <row r="199" spans="1:15" ht="18" hidden="1">
      <c r="A199" s="7" t="s">
        <v>672</v>
      </c>
      <c r="B199" s="7" t="s">
        <v>671</v>
      </c>
      <c r="C199" s="6" t="s">
        <v>168</v>
      </c>
      <c r="D199" s="5">
        <v>500</v>
      </c>
      <c r="E199" s="78">
        <v>2</v>
      </c>
      <c r="F199" s="95" t="s">
        <v>1054</v>
      </c>
      <c r="G199" s="170" t="s">
        <v>1074</v>
      </c>
      <c r="H199" s="96" t="s">
        <v>1060</v>
      </c>
      <c r="I199" s="96" t="s">
        <v>1061</v>
      </c>
      <c r="J199" s="96" t="s">
        <v>1055</v>
      </c>
      <c r="K199" s="96" t="s">
        <v>1062</v>
      </c>
      <c r="L199" s="96" t="s">
        <v>1056</v>
      </c>
      <c r="M199" s="102" t="s">
        <v>1057</v>
      </c>
      <c r="N199" s="96">
        <f>COUNTA(Tabla1[[#This Row],[PROCESOS DE PRODUCION]:[Columna6]])</f>
        <v>8</v>
      </c>
      <c r="O199" s="96" t="str">
        <f t="shared" si="3"/>
        <v>CAPTURA/DISENIO/OFFSET/SUAJE/EMPAQUE/TEMRINADO/RUTA/ENTREGADO</v>
      </c>
    </row>
    <row r="200" spans="1:15" ht="18" hidden="1">
      <c r="A200" s="7" t="s">
        <v>670</v>
      </c>
      <c r="B200" s="7" t="s">
        <v>669</v>
      </c>
      <c r="C200" s="6" t="s">
        <v>168</v>
      </c>
      <c r="D200" s="5">
        <v>300</v>
      </c>
      <c r="E200" s="78">
        <v>2.1</v>
      </c>
      <c r="F200" s="95" t="s">
        <v>1054</v>
      </c>
      <c r="G200" s="170"/>
      <c r="H200" s="96" t="s">
        <v>1056</v>
      </c>
      <c r="I200" s="96" t="s">
        <v>1057</v>
      </c>
      <c r="J200" s="97"/>
      <c r="K200" s="97"/>
      <c r="L200" s="97"/>
      <c r="M200" s="98"/>
      <c r="N200" s="96">
        <f>COUNTA(Tabla1[[#This Row],[PROCESOS DE PRODUCION]:[Columna6]])</f>
        <v>3</v>
      </c>
      <c r="O200" s="96" t="str">
        <f t="shared" si="3"/>
        <v>CAPTURA//RUTA/ENTREGADO////</v>
      </c>
    </row>
    <row r="201" spans="1:15" ht="18.75" hidden="1" thickBot="1">
      <c r="A201" s="19" t="s">
        <v>668</v>
      </c>
      <c r="B201" s="19" t="s">
        <v>667</v>
      </c>
      <c r="C201" s="17" t="s">
        <v>168</v>
      </c>
      <c r="D201" s="16">
        <v>300</v>
      </c>
      <c r="E201" s="79">
        <v>2.1</v>
      </c>
      <c r="F201" s="95" t="s">
        <v>1054</v>
      </c>
      <c r="G201" s="170" t="s">
        <v>1074</v>
      </c>
      <c r="H201" s="96" t="s">
        <v>1060</v>
      </c>
      <c r="I201" s="96" t="s">
        <v>1061</v>
      </c>
      <c r="J201" s="96" t="s">
        <v>1055</v>
      </c>
      <c r="K201" s="96" t="s">
        <v>1062</v>
      </c>
      <c r="L201" s="96" t="s">
        <v>1056</v>
      </c>
      <c r="M201" s="102" t="s">
        <v>1057</v>
      </c>
      <c r="N201" s="96">
        <f>COUNTA(Tabla1[[#This Row],[PROCESOS DE PRODUCION]:[Columna6]])</f>
        <v>8</v>
      </c>
      <c r="O201" s="96" t="str">
        <f t="shared" si="3"/>
        <v>CAPTURA/DISENIO/OFFSET/SUAJE/EMPAQUE/TEMRINADO/RUTA/ENTREGADO</v>
      </c>
    </row>
    <row r="202" spans="1:15" ht="18" hidden="1">
      <c r="A202" s="28" t="s">
        <v>665</v>
      </c>
      <c r="B202" s="28" t="s">
        <v>664</v>
      </c>
      <c r="C202" s="27" t="s">
        <v>168</v>
      </c>
      <c r="D202" s="26">
        <v>12000</v>
      </c>
      <c r="E202" s="77">
        <v>0.37</v>
      </c>
      <c r="F202" s="91" t="s">
        <v>1054</v>
      </c>
      <c r="G202" s="169"/>
      <c r="H202" s="92" t="s">
        <v>1056</v>
      </c>
      <c r="I202" s="92" t="s">
        <v>1057</v>
      </c>
      <c r="J202" s="93"/>
      <c r="K202" s="93"/>
      <c r="L202" s="93"/>
      <c r="M202" s="94"/>
      <c r="N202" s="96">
        <f>COUNTA(Tabla1[[#This Row],[PROCESOS DE PRODUCION]:[Columna6]])</f>
        <v>3</v>
      </c>
      <c r="O202" s="96" t="str">
        <f t="shared" si="3"/>
        <v>CAPTURA//RUTA/ENTREGADO////</v>
      </c>
    </row>
    <row r="203" spans="1:15" ht="18" hidden="1">
      <c r="A203" s="7" t="s">
        <v>663</v>
      </c>
      <c r="B203" s="7" t="s">
        <v>662</v>
      </c>
      <c r="C203" s="6" t="s">
        <v>168</v>
      </c>
      <c r="D203" s="5">
        <v>12000</v>
      </c>
      <c r="E203" s="78">
        <v>0.37</v>
      </c>
      <c r="F203" s="95" t="s">
        <v>1054</v>
      </c>
      <c r="G203" s="170" t="s">
        <v>1074</v>
      </c>
      <c r="H203" s="96" t="s">
        <v>1060</v>
      </c>
      <c r="I203" s="96" t="s">
        <v>1061</v>
      </c>
      <c r="J203" s="96" t="s">
        <v>1055</v>
      </c>
      <c r="K203" s="96" t="s">
        <v>1062</v>
      </c>
      <c r="L203" s="96" t="s">
        <v>1056</v>
      </c>
      <c r="M203" s="102" t="s">
        <v>1057</v>
      </c>
      <c r="N203" s="96">
        <f>COUNTA(Tabla1[[#This Row],[PROCESOS DE PRODUCION]:[Columna6]])</f>
        <v>8</v>
      </c>
      <c r="O203" s="96" t="str">
        <f t="shared" si="3"/>
        <v>CAPTURA/DISENIO/OFFSET/SUAJE/EMPAQUE/TEMRINADO/RUTA/ENTREGADO</v>
      </c>
    </row>
    <row r="204" spans="1:15" ht="18" hidden="1">
      <c r="A204" s="7" t="s">
        <v>661</v>
      </c>
      <c r="B204" s="7" t="s">
        <v>660</v>
      </c>
      <c r="C204" s="6" t="s">
        <v>168</v>
      </c>
      <c r="D204" s="5">
        <v>6000</v>
      </c>
      <c r="E204" s="78">
        <v>0.57999999999999996</v>
      </c>
      <c r="F204" s="95" t="s">
        <v>1054</v>
      </c>
      <c r="G204" s="170"/>
      <c r="H204" s="96" t="s">
        <v>1056</v>
      </c>
      <c r="I204" s="96" t="s">
        <v>1057</v>
      </c>
      <c r="J204" s="97"/>
      <c r="K204" s="97"/>
      <c r="L204" s="97"/>
      <c r="M204" s="98"/>
      <c r="N204" s="96">
        <f>COUNTA(Tabla1[[#This Row],[PROCESOS DE PRODUCION]:[Columna6]])</f>
        <v>3</v>
      </c>
      <c r="O204" s="96" t="str">
        <f t="shared" si="3"/>
        <v>CAPTURA//RUTA/ENTREGADO////</v>
      </c>
    </row>
    <row r="205" spans="1:15" ht="18.75" hidden="1" thickBot="1">
      <c r="A205" s="19" t="s">
        <v>659</v>
      </c>
      <c r="B205" s="19" t="s">
        <v>658</v>
      </c>
      <c r="C205" s="17" t="s">
        <v>168</v>
      </c>
      <c r="D205" s="16">
        <v>6000</v>
      </c>
      <c r="E205" s="79">
        <v>0.57999999999999996</v>
      </c>
      <c r="F205" s="99" t="s">
        <v>1054</v>
      </c>
      <c r="G205" s="170" t="s">
        <v>1074</v>
      </c>
      <c r="H205" s="100" t="s">
        <v>1060</v>
      </c>
      <c r="I205" s="100" t="s">
        <v>1061</v>
      </c>
      <c r="J205" s="100" t="s">
        <v>1055</v>
      </c>
      <c r="K205" s="100" t="s">
        <v>1062</v>
      </c>
      <c r="L205" s="100" t="s">
        <v>1056</v>
      </c>
      <c r="M205" s="103" t="s">
        <v>1057</v>
      </c>
      <c r="N205" s="96">
        <f>COUNTA(Tabla1[[#This Row],[PROCESOS DE PRODUCION]:[Columna6]])</f>
        <v>8</v>
      </c>
      <c r="O205" s="96" t="str">
        <f t="shared" si="3"/>
        <v>CAPTURA/DISENIO/OFFSET/SUAJE/EMPAQUE/TEMRINADO/RUTA/ENTREGADO</v>
      </c>
    </row>
    <row r="206" spans="1:15" ht="18" hidden="1">
      <c r="A206" s="28" t="s">
        <v>656</v>
      </c>
      <c r="B206" s="28" t="s">
        <v>655</v>
      </c>
      <c r="C206" s="27" t="s">
        <v>168</v>
      </c>
      <c r="D206" s="26">
        <v>1200</v>
      </c>
      <c r="E206" s="77">
        <v>0.6</v>
      </c>
      <c r="F206" s="91" t="s">
        <v>1054</v>
      </c>
      <c r="G206" s="169"/>
      <c r="H206" s="92" t="s">
        <v>1056</v>
      </c>
      <c r="I206" s="92" t="s">
        <v>1057</v>
      </c>
      <c r="J206" s="93"/>
      <c r="K206" s="93"/>
      <c r="L206" s="93"/>
      <c r="M206" s="94"/>
      <c r="N206" s="96">
        <f>COUNTA(Tabla1[[#This Row],[PROCESOS DE PRODUCION]:[Columna6]])</f>
        <v>3</v>
      </c>
      <c r="O206" s="96" t="str">
        <f t="shared" si="3"/>
        <v>CAPTURA//RUTA/ENTREGADO////</v>
      </c>
    </row>
    <row r="207" spans="1:15" ht="18" hidden="1">
      <c r="A207" s="10" t="s">
        <v>654</v>
      </c>
      <c r="B207" s="7" t="s">
        <v>653</v>
      </c>
      <c r="C207" s="27" t="s">
        <v>168</v>
      </c>
      <c r="D207" s="8">
        <v>630</v>
      </c>
      <c r="E207" s="83">
        <v>2.1</v>
      </c>
      <c r="F207" s="95" t="s">
        <v>1054</v>
      </c>
      <c r="G207" s="170"/>
      <c r="H207" s="96" t="s">
        <v>1056</v>
      </c>
      <c r="I207" s="96" t="s">
        <v>1057</v>
      </c>
      <c r="J207" s="97"/>
      <c r="K207" s="97"/>
      <c r="L207" s="97"/>
      <c r="M207" s="98"/>
      <c r="N207" s="96">
        <f>COUNTA(Tabla1[[#This Row],[PROCESOS DE PRODUCION]:[Columna6]])</f>
        <v>3</v>
      </c>
      <c r="O207" s="96" t="str">
        <f t="shared" si="3"/>
        <v>CAPTURA//RUTA/ENTREGADO////</v>
      </c>
    </row>
    <row r="208" spans="1:15" ht="18" hidden="1">
      <c r="A208" s="7" t="s">
        <v>652</v>
      </c>
      <c r="B208" s="7" t="s">
        <v>651</v>
      </c>
      <c r="C208" s="6" t="s">
        <v>168</v>
      </c>
      <c r="D208" s="5">
        <v>500</v>
      </c>
      <c r="E208" s="78">
        <v>1.55</v>
      </c>
      <c r="F208" s="95" t="s">
        <v>1054</v>
      </c>
      <c r="G208" s="170"/>
      <c r="H208" s="96" t="s">
        <v>1056</v>
      </c>
      <c r="I208" s="96" t="s">
        <v>1057</v>
      </c>
      <c r="J208" s="97"/>
      <c r="K208" s="97"/>
      <c r="L208" s="97"/>
      <c r="M208" s="98"/>
      <c r="N208" s="96">
        <f>COUNTA(Tabla1[[#This Row],[PROCESOS DE PRODUCION]:[Columna6]])</f>
        <v>3</v>
      </c>
      <c r="O208" s="96" t="str">
        <f t="shared" si="3"/>
        <v>CAPTURA//RUTA/ENTREGADO////</v>
      </c>
    </row>
    <row r="209" spans="1:15" ht="18" hidden="1">
      <c r="A209" s="7" t="s">
        <v>650</v>
      </c>
      <c r="B209" s="7" t="s">
        <v>649</v>
      </c>
      <c r="C209" s="6" t="s">
        <v>168</v>
      </c>
      <c r="D209" s="5">
        <v>500</v>
      </c>
      <c r="E209" s="78">
        <v>3.5</v>
      </c>
      <c r="F209" s="95" t="s">
        <v>1054</v>
      </c>
      <c r="G209" s="170"/>
      <c r="H209" s="96" t="s">
        <v>1056</v>
      </c>
      <c r="I209" s="96" t="s">
        <v>1057</v>
      </c>
      <c r="J209" s="97"/>
      <c r="K209" s="97"/>
      <c r="L209" s="97"/>
      <c r="M209" s="98"/>
      <c r="N209" s="96">
        <f>COUNTA(Tabla1[[#This Row],[PROCESOS DE PRODUCION]:[Columna6]])</f>
        <v>3</v>
      </c>
      <c r="O209" s="96" t="str">
        <f t="shared" si="3"/>
        <v>CAPTURA//RUTA/ENTREGADO////</v>
      </c>
    </row>
    <row r="210" spans="1:15" ht="18" hidden="1">
      <c r="A210" s="7" t="s">
        <v>648</v>
      </c>
      <c r="B210" s="7" t="s">
        <v>647</v>
      </c>
      <c r="C210" s="6" t="s">
        <v>168</v>
      </c>
      <c r="D210" s="5">
        <v>420</v>
      </c>
      <c r="E210" s="78">
        <v>2.1</v>
      </c>
      <c r="F210" s="95" t="s">
        <v>1054</v>
      </c>
      <c r="G210" s="170"/>
      <c r="H210" s="96" t="s">
        <v>1056</v>
      </c>
      <c r="I210" s="96" t="s">
        <v>1057</v>
      </c>
      <c r="J210" s="97"/>
      <c r="K210" s="97"/>
      <c r="L210" s="97"/>
      <c r="M210" s="98"/>
      <c r="N210" s="96">
        <f>COUNTA(Tabla1[[#This Row],[PROCESOS DE PRODUCION]:[Columna6]])</f>
        <v>3</v>
      </c>
      <c r="O210" s="96" t="str">
        <f t="shared" si="3"/>
        <v>CAPTURA//RUTA/ENTREGADO////</v>
      </c>
    </row>
    <row r="211" spans="1:15" ht="18" hidden="1">
      <c r="A211" s="7" t="s">
        <v>646</v>
      </c>
      <c r="B211" s="7" t="s">
        <v>645</v>
      </c>
      <c r="C211" s="6" t="s">
        <v>168</v>
      </c>
      <c r="D211" s="5">
        <v>735</v>
      </c>
      <c r="E211" s="78">
        <v>3.1</v>
      </c>
      <c r="F211" s="95" t="s">
        <v>1054</v>
      </c>
      <c r="G211" s="170"/>
      <c r="H211" s="96" t="s">
        <v>1056</v>
      </c>
      <c r="I211" s="96" t="s">
        <v>1057</v>
      </c>
      <c r="J211" s="97"/>
      <c r="K211" s="97"/>
      <c r="L211" s="97"/>
      <c r="M211" s="98"/>
      <c r="N211" s="96">
        <f>COUNTA(Tabla1[[#This Row],[PROCESOS DE PRODUCION]:[Columna6]])</f>
        <v>3</v>
      </c>
      <c r="O211" s="96" t="str">
        <f t="shared" si="3"/>
        <v>CAPTURA//RUTA/ENTREGADO////</v>
      </c>
    </row>
    <row r="212" spans="1:15" ht="18">
      <c r="A212" s="7" t="s">
        <v>644</v>
      </c>
      <c r="B212" s="7" t="s">
        <v>643</v>
      </c>
      <c r="C212" s="6" t="s">
        <v>168</v>
      </c>
      <c r="D212" s="5">
        <v>1200</v>
      </c>
      <c r="E212" s="78">
        <v>0.6</v>
      </c>
      <c r="F212" s="95" t="s">
        <v>1054</v>
      </c>
      <c r="G212" s="170" t="s">
        <v>1074</v>
      </c>
      <c r="H212" s="96" t="s">
        <v>1058</v>
      </c>
      <c r="I212" s="96" t="s">
        <v>1055</v>
      </c>
      <c r="J212" s="96" t="s">
        <v>1059</v>
      </c>
      <c r="K212" s="96" t="s">
        <v>1056</v>
      </c>
      <c r="L212" s="96" t="s">
        <v>1057</v>
      </c>
      <c r="M212" s="98"/>
      <c r="N212" s="96">
        <f>COUNTA(Tabla1[[#This Row],[PROCESOS DE PRODUCION]:[Columna6]])</f>
        <v>7</v>
      </c>
      <c r="O212" s="96" t="str">
        <f t="shared" si="3"/>
        <v>CAPTURA/DISENIO/FLEXO/EMPAQUE/TERMINADO/RUTA/ENTREGADO/</v>
      </c>
    </row>
    <row r="213" spans="1:15" ht="18">
      <c r="A213" s="7" t="s">
        <v>642</v>
      </c>
      <c r="B213" s="7" t="s">
        <v>641</v>
      </c>
      <c r="C213" s="6" t="s">
        <v>168</v>
      </c>
      <c r="D213" s="5">
        <v>500</v>
      </c>
      <c r="E213" s="78">
        <v>1.55</v>
      </c>
      <c r="F213" s="95" t="s">
        <v>1054</v>
      </c>
      <c r="G213" s="170" t="s">
        <v>1074</v>
      </c>
      <c r="H213" s="96" t="s">
        <v>1064</v>
      </c>
      <c r="I213" s="96" t="s">
        <v>1055</v>
      </c>
      <c r="J213" s="96" t="s">
        <v>1059</v>
      </c>
      <c r="K213" s="96" t="s">
        <v>1065</v>
      </c>
      <c r="L213" s="96" t="s">
        <v>1057</v>
      </c>
      <c r="M213" s="98"/>
      <c r="N213" s="96">
        <f>COUNTA(Tabla1[[#This Row],[PROCESOS DE PRODUCION]:[Columna6]])</f>
        <v>7</v>
      </c>
      <c r="O213" s="96" t="str">
        <f t="shared" si="3"/>
        <v>CAPTURA/DISENIO/CERIGRAFIA/EMPAQUE/TERMINADO/RUTA /ENTREGADO/</v>
      </c>
    </row>
    <row r="214" spans="1:15" ht="18">
      <c r="A214" s="7" t="s">
        <v>640</v>
      </c>
      <c r="B214" s="7" t="s">
        <v>639</v>
      </c>
      <c r="C214" s="6" t="s">
        <v>168</v>
      </c>
      <c r="D214" s="5">
        <v>500</v>
      </c>
      <c r="E214" s="78">
        <v>3.5</v>
      </c>
      <c r="F214" s="95" t="s">
        <v>1054</v>
      </c>
      <c r="G214" s="170" t="s">
        <v>1074</v>
      </c>
      <c r="H214" s="96" t="s">
        <v>1064</v>
      </c>
      <c r="I214" s="96" t="s">
        <v>1055</v>
      </c>
      <c r="J214" s="96" t="s">
        <v>1059</v>
      </c>
      <c r="K214" s="96" t="s">
        <v>1065</v>
      </c>
      <c r="L214" s="96" t="s">
        <v>1057</v>
      </c>
      <c r="M214" s="98"/>
      <c r="N214" s="96">
        <f>COUNTA(Tabla1[[#This Row],[PROCESOS DE PRODUCION]:[Columna6]])</f>
        <v>7</v>
      </c>
      <c r="O214" s="96" t="str">
        <f t="shared" si="3"/>
        <v>CAPTURA/DISENIO/CERIGRAFIA/EMPAQUE/TERMINADO/RUTA /ENTREGADO/</v>
      </c>
    </row>
    <row r="215" spans="1:15" ht="18" hidden="1">
      <c r="A215" s="7" t="s">
        <v>638</v>
      </c>
      <c r="B215" s="7" t="s">
        <v>637</v>
      </c>
      <c r="C215" s="6" t="s">
        <v>168</v>
      </c>
      <c r="D215" s="5">
        <v>420</v>
      </c>
      <c r="E215" s="78">
        <v>2.1</v>
      </c>
      <c r="F215" s="95" t="s">
        <v>1054</v>
      </c>
      <c r="G215" s="170" t="s">
        <v>1074</v>
      </c>
      <c r="H215" s="96" t="s">
        <v>1060</v>
      </c>
      <c r="I215" s="96" t="s">
        <v>1061</v>
      </c>
      <c r="J215" s="96" t="s">
        <v>1055</v>
      </c>
      <c r="K215" s="96" t="s">
        <v>1059</v>
      </c>
      <c r="L215" s="96" t="s">
        <v>1065</v>
      </c>
      <c r="M215" s="102" t="s">
        <v>1057</v>
      </c>
      <c r="N215" s="96">
        <f>COUNTA(Tabla1[[#This Row],[PROCESOS DE PRODUCION]:[Columna6]])</f>
        <v>8</v>
      </c>
      <c r="O215" s="96" t="str">
        <f t="shared" si="3"/>
        <v>CAPTURA/DISENIO/OFFSET/SUAJE/EMPAQUE/TERMINADO/RUTA /ENTREGADO</v>
      </c>
    </row>
    <row r="216" spans="1:15" ht="18.75" thickBot="1">
      <c r="A216" s="19" t="s">
        <v>636</v>
      </c>
      <c r="B216" s="19" t="s">
        <v>635</v>
      </c>
      <c r="C216" s="17" t="s">
        <v>168</v>
      </c>
      <c r="D216" s="16">
        <v>735</v>
      </c>
      <c r="E216" s="79">
        <v>3.1</v>
      </c>
      <c r="F216" s="99" t="s">
        <v>1054</v>
      </c>
      <c r="G216" s="170" t="s">
        <v>1074</v>
      </c>
      <c r="H216" s="100" t="s">
        <v>1063</v>
      </c>
      <c r="I216" s="100" t="s">
        <v>1055</v>
      </c>
      <c r="J216" s="100" t="s">
        <v>1059</v>
      </c>
      <c r="K216" s="100" t="s">
        <v>1056</v>
      </c>
      <c r="L216" s="100" t="s">
        <v>1057</v>
      </c>
      <c r="M216" s="101"/>
      <c r="N216" s="96">
        <f>COUNTA(Tabla1[[#This Row],[PROCESOS DE PRODUCION]:[Columna6]])</f>
        <v>7</v>
      </c>
      <c r="O216" s="96" t="str">
        <f t="shared" si="3"/>
        <v>CAPTURA/DISENIO/TAMPO/EMPAQUE/TERMINADO/RUTA/ENTREGADO/</v>
      </c>
    </row>
    <row r="217" spans="1:15" ht="18" hidden="1">
      <c r="A217" s="56" t="s">
        <v>633</v>
      </c>
      <c r="B217" s="32" t="s">
        <v>632</v>
      </c>
      <c r="C217" s="27" t="s">
        <v>168</v>
      </c>
      <c r="D217" s="26">
        <v>250</v>
      </c>
      <c r="E217" s="80">
        <v>2.8</v>
      </c>
      <c r="F217" s="91" t="s">
        <v>1054</v>
      </c>
      <c r="G217" s="169"/>
      <c r="H217" s="92" t="s">
        <v>1056</v>
      </c>
      <c r="I217" s="92" t="s">
        <v>1057</v>
      </c>
      <c r="J217" s="93"/>
      <c r="K217" s="93"/>
      <c r="L217" s="93"/>
      <c r="M217" s="94"/>
      <c r="N217" s="96">
        <f>COUNTA(Tabla1[[#This Row],[PROCESOS DE PRODUCION]:[Columna6]])</f>
        <v>3</v>
      </c>
      <c r="O217" s="96" t="str">
        <f t="shared" si="3"/>
        <v>CAPTURA//RUTA/ENTREGADO////</v>
      </c>
    </row>
    <row r="218" spans="1:15" ht="18">
      <c r="A218" s="59" t="s">
        <v>631</v>
      </c>
      <c r="B218" s="51" t="s">
        <v>630</v>
      </c>
      <c r="C218" s="9" t="s">
        <v>168</v>
      </c>
      <c r="D218" s="8">
        <v>250</v>
      </c>
      <c r="E218" s="84">
        <v>2.8</v>
      </c>
      <c r="F218" s="95" t="s">
        <v>1054</v>
      </c>
      <c r="G218" s="170" t="s">
        <v>1074</v>
      </c>
      <c r="H218" s="96" t="s">
        <v>1064</v>
      </c>
      <c r="I218" s="96" t="s">
        <v>1055</v>
      </c>
      <c r="J218" s="96" t="s">
        <v>1059</v>
      </c>
      <c r="K218" s="96" t="s">
        <v>1065</v>
      </c>
      <c r="L218" s="96" t="s">
        <v>1057</v>
      </c>
      <c r="M218" s="98"/>
      <c r="N218" s="96">
        <f>COUNTA(Tabla1[[#This Row],[PROCESOS DE PRODUCION]:[Columna6]])</f>
        <v>7</v>
      </c>
      <c r="O218" s="96" t="str">
        <f t="shared" si="3"/>
        <v>CAPTURA/DISENIO/CERIGRAFIA/EMPAQUE/TERMINADO/RUTA /ENTREGADO/</v>
      </c>
    </row>
    <row r="219" spans="1:15" ht="18.75" hidden="1" thickBot="1">
      <c r="A219" s="58" t="s">
        <v>629</v>
      </c>
      <c r="B219" s="57" t="s">
        <v>628</v>
      </c>
      <c r="C219" s="75" t="s">
        <v>168</v>
      </c>
      <c r="D219" s="45">
        <v>500</v>
      </c>
      <c r="E219" s="87">
        <v>4</v>
      </c>
      <c r="F219" s="99" t="s">
        <v>1054</v>
      </c>
      <c r="G219" s="171"/>
      <c r="H219" s="100" t="s">
        <v>1056</v>
      </c>
      <c r="I219" s="100" t="s">
        <v>1057</v>
      </c>
      <c r="J219" s="104"/>
      <c r="K219" s="104"/>
      <c r="L219" s="104"/>
      <c r="M219" s="101"/>
      <c r="N219" s="96">
        <f>COUNTA(Tabla1[[#This Row],[PROCESOS DE PRODUCION]:[Columna6]])</f>
        <v>3</v>
      </c>
      <c r="O219" s="96" t="str">
        <f t="shared" si="3"/>
        <v>CAPTURA//RUTA/ENTREGADO////</v>
      </c>
    </row>
    <row r="220" spans="1:15" ht="18" hidden="1">
      <c r="A220" s="56" t="s">
        <v>626</v>
      </c>
      <c r="B220" s="28" t="s">
        <v>625</v>
      </c>
      <c r="C220" s="27" t="s">
        <v>168</v>
      </c>
      <c r="D220" s="26">
        <v>1000</v>
      </c>
      <c r="E220" s="77">
        <v>2.2000000000000002</v>
      </c>
      <c r="F220" s="91" t="s">
        <v>1054</v>
      </c>
      <c r="G220" s="169"/>
      <c r="H220" s="92" t="s">
        <v>1056</v>
      </c>
      <c r="I220" s="92" t="s">
        <v>1057</v>
      </c>
      <c r="J220" s="93"/>
      <c r="K220" s="93"/>
      <c r="L220" s="93"/>
      <c r="M220" s="94"/>
      <c r="N220" s="96">
        <f>COUNTA(Tabla1[[#This Row],[PROCESOS DE PRODUCION]:[Columna6]])</f>
        <v>3</v>
      </c>
      <c r="O220" s="96" t="str">
        <f t="shared" si="3"/>
        <v>CAPTURA//RUTA/ENTREGADO////</v>
      </c>
    </row>
    <row r="221" spans="1:15" ht="18" hidden="1">
      <c r="A221" s="55" t="s">
        <v>624</v>
      </c>
      <c r="B221" s="7" t="s">
        <v>623</v>
      </c>
      <c r="C221" s="6" t="s">
        <v>168</v>
      </c>
      <c r="D221" s="5">
        <v>1000</v>
      </c>
      <c r="E221" s="78">
        <v>2.75</v>
      </c>
      <c r="F221" s="95" t="s">
        <v>1054</v>
      </c>
      <c r="G221" s="170"/>
      <c r="H221" s="96" t="s">
        <v>1056</v>
      </c>
      <c r="I221" s="96" t="s">
        <v>1057</v>
      </c>
      <c r="J221" s="97"/>
      <c r="K221" s="97"/>
      <c r="L221" s="97"/>
      <c r="M221" s="98"/>
      <c r="N221" s="96">
        <f>COUNTA(Tabla1[[#This Row],[PROCESOS DE PRODUCION]:[Columna6]])</f>
        <v>3</v>
      </c>
      <c r="O221" s="96" t="str">
        <f t="shared" si="3"/>
        <v>CAPTURA//RUTA/ENTREGADO////</v>
      </c>
    </row>
    <row r="222" spans="1:15" ht="18.75" hidden="1" thickBot="1">
      <c r="A222" s="54" t="s">
        <v>622</v>
      </c>
      <c r="B222" s="19" t="s">
        <v>621</v>
      </c>
      <c r="C222" s="17" t="s">
        <v>168</v>
      </c>
      <c r="D222" s="16">
        <v>1000</v>
      </c>
      <c r="E222" s="79">
        <v>2.75</v>
      </c>
      <c r="F222" s="99" t="s">
        <v>1054</v>
      </c>
      <c r="G222" s="170" t="s">
        <v>1074</v>
      </c>
      <c r="H222" s="100" t="s">
        <v>1060</v>
      </c>
      <c r="I222" s="100" t="s">
        <v>1061</v>
      </c>
      <c r="J222" s="100" t="s">
        <v>1055</v>
      </c>
      <c r="K222" s="100" t="s">
        <v>1062</v>
      </c>
      <c r="L222" s="100" t="s">
        <v>1056</v>
      </c>
      <c r="M222" s="103" t="s">
        <v>1057</v>
      </c>
      <c r="N222" s="96">
        <f>COUNTA(Tabla1[[#This Row],[PROCESOS DE PRODUCION]:[Columna6]])</f>
        <v>8</v>
      </c>
      <c r="O222" s="96" t="str">
        <f t="shared" si="3"/>
        <v>CAPTURA/DISENIO/OFFSET/SUAJE/EMPAQUE/TEMRINADO/RUTA/ENTREGADO</v>
      </c>
    </row>
    <row r="223" spans="1:15" ht="18" hidden="1">
      <c r="A223" s="28" t="s">
        <v>619</v>
      </c>
      <c r="B223" s="28" t="s">
        <v>618</v>
      </c>
      <c r="C223" s="27" t="s">
        <v>168</v>
      </c>
      <c r="D223" s="26">
        <v>250</v>
      </c>
      <c r="E223" s="77">
        <v>1.3</v>
      </c>
      <c r="F223" s="91" t="s">
        <v>1054</v>
      </c>
      <c r="G223" s="169"/>
      <c r="H223" s="92" t="s">
        <v>1056</v>
      </c>
      <c r="I223" s="92" t="s">
        <v>1057</v>
      </c>
      <c r="J223" s="93"/>
      <c r="K223" s="93"/>
      <c r="L223" s="93"/>
      <c r="M223" s="94"/>
      <c r="N223" s="96">
        <f>COUNTA(Tabla1[[#This Row],[PROCESOS DE PRODUCION]:[Columna6]])</f>
        <v>3</v>
      </c>
      <c r="O223" s="96" t="str">
        <f t="shared" si="3"/>
        <v>CAPTURA//RUTA/ENTREGADO////</v>
      </c>
    </row>
    <row r="224" spans="1:15" ht="18">
      <c r="A224" s="7" t="s">
        <v>617</v>
      </c>
      <c r="B224" s="7" t="s">
        <v>616</v>
      </c>
      <c r="C224" s="6" t="s">
        <v>168</v>
      </c>
      <c r="D224" s="5">
        <v>250</v>
      </c>
      <c r="E224" s="78">
        <v>1.3</v>
      </c>
      <c r="F224" s="95" t="s">
        <v>1054</v>
      </c>
      <c r="G224" s="170" t="s">
        <v>1074</v>
      </c>
      <c r="H224" s="96" t="s">
        <v>1058</v>
      </c>
      <c r="I224" s="96" t="s">
        <v>1055</v>
      </c>
      <c r="J224" s="96" t="s">
        <v>1059</v>
      </c>
      <c r="K224" s="96" t="s">
        <v>1056</v>
      </c>
      <c r="L224" s="96" t="s">
        <v>1057</v>
      </c>
      <c r="M224" s="98"/>
      <c r="N224" s="96">
        <f>COUNTA(Tabla1[[#This Row],[PROCESOS DE PRODUCION]:[Columna6]])</f>
        <v>7</v>
      </c>
      <c r="O224" s="96" t="str">
        <f t="shared" si="3"/>
        <v>CAPTURA/DISENIO/FLEXO/EMPAQUE/TERMINADO/RUTA/ENTREGADO/</v>
      </c>
    </row>
    <row r="225" spans="1:15" ht="18">
      <c r="A225" s="7" t="s">
        <v>615</v>
      </c>
      <c r="B225" s="7" t="s">
        <v>614</v>
      </c>
      <c r="C225" s="6" t="s">
        <v>168</v>
      </c>
      <c r="D225" s="5">
        <v>250</v>
      </c>
      <c r="E225" s="78">
        <v>1.3</v>
      </c>
      <c r="F225" s="95" t="s">
        <v>1054</v>
      </c>
      <c r="G225" s="170" t="s">
        <v>1074</v>
      </c>
      <c r="H225" s="96" t="s">
        <v>1058</v>
      </c>
      <c r="I225" s="96" t="s">
        <v>1055</v>
      </c>
      <c r="J225" s="96" t="s">
        <v>1059</v>
      </c>
      <c r="K225" s="96" t="s">
        <v>1056</v>
      </c>
      <c r="L225" s="96" t="s">
        <v>1057</v>
      </c>
      <c r="M225" s="98"/>
      <c r="N225" s="96">
        <f>COUNTA(Tabla1[[#This Row],[PROCESOS DE PRODUCION]:[Columna6]])</f>
        <v>7</v>
      </c>
      <c r="O225" s="96" t="str">
        <f t="shared" si="3"/>
        <v>CAPTURA/DISENIO/FLEXO/EMPAQUE/TERMINADO/RUTA/ENTREGADO/</v>
      </c>
    </row>
    <row r="226" spans="1:15" ht="18.75" thickBot="1">
      <c r="A226" s="19" t="s">
        <v>613</v>
      </c>
      <c r="B226" s="19" t="s">
        <v>612</v>
      </c>
      <c r="C226" s="17" t="s">
        <v>168</v>
      </c>
      <c r="D226" s="16">
        <v>250</v>
      </c>
      <c r="E226" s="79">
        <v>1.4</v>
      </c>
      <c r="F226" s="99" t="s">
        <v>1054</v>
      </c>
      <c r="G226" s="170" t="s">
        <v>1074</v>
      </c>
      <c r="H226" s="100" t="s">
        <v>1058</v>
      </c>
      <c r="I226" s="100" t="s">
        <v>1055</v>
      </c>
      <c r="J226" s="100" t="s">
        <v>1059</v>
      </c>
      <c r="K226" s="100" t="s">
        <v>1056</v>
      </c>
      <c r="L226" s="100" t="s">
        <v>1057</v>
      </c>
      <c r="M226" s="101"/>
      <c r="N226" s="96">
        <f>COUNTA(Tabla1[[#This Row],[PROCESOS DE PRODUCION]:[Columna6]])</f>
        <v>7</v>
      </c>
      <c r="O226" s="96" t="str">
        <f t="shared" si="3"/>
        <v>CAPTURA/DISENIO/FLEXO/EMPAQUE/TERMINADO/RUTA/ENTREGADO/</v>
      </c>
    </row>
    <row r="227" spans="1:15" ht="18" hidden="1">
      <c r="A227" s="28" t="s">
        <v>610</v>
      </c>
      <c r="B227" s="28" t="s">
        <v>609</v>
      </c>
      <c r="C227" s="27" t="s">
        <v>168</v>
      </c>
      <c r="D227" s="26">
        <v>500</v>
      </c>
      <c r="E227" s="77">
        <v>3.3</v>
      </c>
      <c r="F227" s="91" t="s">
        <v>1054</v>
      </c>
      <c r="G227" s="169"/>
      <c r="H227" s="92" t="s">
        <v>1056</v>
      </c>
      <c r="I227" s="92" t="s">
        <v>1057</v>
      </c>
      <c r="J227" s="93"/>
      <c r="K227" s="93"/>
      <c r="L227" s="93"/>
      <c r="M227" s="94"/>
      <c r="N227" s="96">
        <f>COUNTA(Tabla1[[#This Row],[PROCESOS DE PRODUCION]:[Columna6]])</f>
        <v>3</v>
      </c>
      <c r="O227" s="96" t="str">
        <f t="shared" si="3"/>
        <v>CAPTURA//RUTA/ENTREGADO////</v>
      </c>
    </row>
    <row r="228" spans="1:15" ht="18" hidden="1">
      <c r="A228" s="7" t="s">
        <v>608</v>
      </c>
      <c r="B228" s="7" t="s">
        <v>607</v>
      </c>
      <c r="C228" s="6" t="s">
        <v>168</v>
      </c>
      <c r="D228" s="5">
        <v>250</v>
      </c>
      <c r="E228" s="78">
        <v>4.2</v>
      </c>
      <c r="F228" s="95" t="s">
        <v>1054</v>
      </c>
      <c r="G228" s="170"/>
      <c r="H228" s="96" t="s">
        <v>1056</v>
      </c>
      <c r="I228" s="96" t="s">
        <v>1057</v>
      </c>
      <c r="J228" s="97"/>
      <c r="K228" s="97"/>
      <c r="L228" s="97"/>
      <c r="M228" s="98"/>
      <c r="N228" s="96">
        <f>COUNTA(Tabla1[[#This Row],[PROCESOS DE PRODUCION]:[Columna6]])</f>
        <v>3</v>
      </c>
      <c r="O228" s="96" t="str">
        <f t="shared" si="3"/>
        <v>CAPTURA//RUTA/ENTREGADO////</v>
      </c>
    </row>
    <row r="229" spans="1:15" ht="18.75" hidden="1" thickBot="1">
      <c r="A229" s="19" t="s">
        <v>606</v>
      </c>
      <c r="B229" s="19" t="s">
        <v>605</v>
      </c>
      <c r="C229" s="17" t="s">
        <v>168</v>
      </c>
      <c r="D229" s="16">
        <v>250</v>
      </c>
      <c r="E229" s="79">
        <v>4.2</v>
      </c>
      <c r="F229" s="99" t="s">
        <v>1054</v>
      </c>
      <c r="G229" s="170" t="s">
        <v>1074</v>
      </c>
      <c r="H229" s="100" t="s">
        <v>1060</v>
      </c>
      <c r="I229" s="100" t="s">
        <v>1061</v>
      </c>
      <c r="J229" s="100" t="s">
        <v>1055</v>
      </c>
      <c r="K229" s="100" t="s">
        <v>1062</v>
      </c>
      <c r="L229" s="100" t="s">
        <v>1056</v>
      </c>
      <c r="M229" s="103" t="s">
        <v>1057</v>
      </c>
      <c r="N229" s="96">
        <f>COUNTA(Tabla1[[#This Row],[PROCESOS DE PRODUCION]:[Columna6]])</f>
        <v>8</v>
      </c>
      <c r="O229" s="96" t="str">
        <f t="shared" si="3"/>
        <v>CAPTURA/DISENIO/OFFSET/SUAJE/EMPAQUE/TEMRINADO/RUTA/ENTREGADO</v>
      </c>
    </row>
    <row r="230" spans="1:15" ht="18" hidden="1">
      <c r="A230" s="28" t="s">
        <v>603</v>
      </c>
      <c r="B230" s="28" t="s">
        <v>602</v>
      </c>
      <c r="C230" s="27" t="s">
        <v>168</v>
      </c>
      <c r="D230" s="26">
        <v>2000</v>
      </c>
      <c r="E230" s="77">
        <v>0.75</v>
      </c>
      <c r="F230" s="91" t="s">
        <v>1054</v>
      </c>
      <c r="G230" s="169"/>
      <c r="H230" s="92" t="s">
        <v>1056</v>
      </c>
      <c r="I230" s="92" t="s">
        <v>1057</v>
      </c>
      <c r="J230" s="93"/>
      <c r="K230" s="93"/>
      <c r="L230" s="93"/>
      <c r="M230" s="94"/>
      <c r="N230" s="96">
        <f>COUNTA(Tabla1[[#This Row],[PROCESOS DE PRODUCION]:[Columna6]])</f>
        <v>3</v>
      </c>
      <c r="O230" s="96" t="str">
        <f t="shared" si="3"/>
        <v>CAPTURA//RUTA/ENTREGADO////</v>
      </c>
    </row>
    <row r="231" spans="1:15" ht="18" hidden="1">
      <c r="A231" s="7" t="s">
        <v>601</v>
      </c>
      <c r="B231" s="7" t="s">
        <v>600</v>
      </c>
      <c r="C231" s="6" t="s">
        <v>168</v>
      </c>
      <c r="D231" s="5">
        <v>2000</v>
      </c>
      <c r="E231" s="78">
        <v>0.45</v>
      </c>
      <c r="F231" s="95" t="s">
        <v>1054</v>
      </c>
      <c r="G231" s="170"/>
      <c r="H231" s="96" t="s">
        <v>1056</v>
      </c>
      <c r="I231" s="96" t="s">
        <v>1057</v>
      </c>
      <c r="J231" s="97"/>
      <c r="K231" s="97"/>
      <c r="L231" s="97"/>
      <c r="M231" s="98"/>
      <c r="N231" s="96">
        <f>COUNTA(Tabla1[[#This Row],[PROCESOS DE PRODUCION]:[Columna6]])</f>
        <v>3</v>
      </c>
      <c r="O231" s="96" t="str">
        <f t="shared" si="3"/>
        <v>CAPTURA//RUTA/ENTREGADO////</v>
      </c>
    </row>
    <row r="232" spans="1:15" ht="18">
      <c r="A232" s="7" t="s">
        <v>599</v>
      </c>
      <c r="B232" s="7" t="s">
        <v>598</v>
      </c>
      <c r="C232" s="6" t="s">
        <v>168</v>
      </c>
      <c r="D232" s="5">
        <v>2000</v>
      </c>
      <c r="E232" s="78">
        <v>0.75</v>
      </c>
      <c r="F232" s="95" t="s">
        <v>1054</v>
      </c>
      <c r="G232" s="170" t="s">
        <v>1074</v>
      </c>
      <c r="H232" s="96" t="s">
        <v>1058</v>
      </c>
      <c r="I232" s="96" t="s">
        <v>1055</v>
      </c>
      <c r="J232" s="96" t="s">
        <v>1059</v>
      </c>
      <c r="K232" s="96" t="s">
        <v>1056</v>
      </c>
      <c r="L232" s="96" t="s">
        <v>1057</v>
      </c>
      <c r="M232" s="98"/>
      <c r="N232" s="96">
        <f>COUNTA(Tabla1[[#This Row],[PROCESOS DE PRODUCION]:[Columna6]])</f>
        <v>7</v>
      </c>
      <c r="O232" s="96" t="str">
        <f t="shared" si="3"/>
        <v>CAPTURA/DISENIO/FLEXO/EMPAQUE/TERMINADO/RUTA/ENTREGADO/</v>
      </c>
    </row>
    <row r="233" spans="1:15" ht="18.75" thickBot="1">
      <c r="A233" s="19" t="s">
        <v>597</v>
      </c>
      <c r="B233" s="19" t="s">
        <v>596</v>
      </c>
      <c r="C233" s="17" t="s">
        <v>168</v>
      </c>
      <c r="D233" s="16">
        <v>2000</v>
      </c>
      <c r="E233" s="79">
        <v>0.45</v>
      </c>
      <c r="F233" s="99" t="s">
        <v>1054</v>
      </c>
      <c r="G233" s="170" t="s">
        <v>1074</v>
      </c>
      <c r="H233" s="100" t="s">
        <v>1058</v>
      </c>
      <c r="I233" s="100" t="s">
        <v>1055</v>
      </c>
      <c r="J233" s="100" t="s">
        <v>1059</v>
      </c>
      <c r="K233" s="100" t="s">
        <v>1056</v>
      </c>
      <c r="L233" s="100" t="s">
        <v>1057</v>
      </c>
      <c r="M233" s="101"/>
      <c r="N233" s="96">
        <f>COUNTA(Tabla1[[#This Row],[PROCESOS DE PRODUCION]:[Columna6]])</f>
        <v>7</v>
      </c>
      <c r="O233" s="96" t="str">
        <f t="shared" si="3"/>
        <v>CAPTURA/DISENIO/FLEXO/EMPAQUE/TERMINADO/RUTA/ENTREGADO/</v>
      </c>
    </row>
    <row r="234" spans="1:15" ht="18">
      <c r="A234" s="28" t="s">
        <v>594</v>
      </c>
      <c r="B234" s="185" t="s">
        <v>593</v>
      </c>
      <c r="C234" s="27" t="s">
        <v>168</v>
      </c>
      <c r="D234" s="26">
        <v>1000</v>
      </c>
      <c r="E234" s="77">
        <v>6</v>
      </c>
      <c r="F234" s="91" t="s">
        <v>1054</v>
      </c>
      <c r="G234" s="170" t="s">
        <v>1074</v>
      </c>
      <c r="H234" s="92" t="s">
        <v>1063</v>
      </c>
      <c r="I234" s="187" t="s">
        <v>1055</v>
      </c>
      <c r="J234" s="92" t="s">
        <v>1059</v>
      </c>
      <c r="K234" s="92" t="s">
        <v>1056</v>
      </c>
      <c r="L234" s="92" t="s">
        <v>1057</v>
      </c>
      <c r="M234" s="94"/>
      <c r="N234" s="96">
        <f>COUNTA(Tabla1[[#This Row],[PROCESOS DE PRODUCION]:[Columna6]])</f>
        <v>7</v>
      </c>
      <c r="O234" s="96" t="str">
        <f t="shared" si="3"/>
        <v>CAPTURA/DISENIO/TAMPO/EMPAQUE/TERMINADO/RUTA/ENTREGADO/</v>
      </c>
    </row>
    <row r="235" spans="1:15" ht="18.75" thickBot="1">
      <c r="A235" s="7" t="s">
        <v>592</v>
      </c>
      <c r="B235" s="186" t="s">
        <v>591</v>
      </c>
      <c r="C235" s="6" t="s">
        <v>168</v>
      </c>
      <c r="D235" s="5">
        <v>1000</v>
      </c>
      <c r="E235" s="78">
        <v>6.3</v>
      </c>
      <c r="F235" s="99" t="s">
        <v>1054</v>
      </c>
      <c r="G235" s="170" t="s">
        <v>1074</v>
      </c>
      <c r="H235" s="100" t="s">
        <v>1063</v>
      </c>
      <c r="I235" s="188" t="s">
        <v>1055</v>
      </c>
      <c r="J235" s="100" t="s">
        <v>1059</v>
      </c>
      <c r="K235" s="100" t="s">
        <v>1056</v>
      </c>
      <c r="L235" s="100" t="s">
        <v>1057</v>
      </c>
      <c r="M235" s="101"/>
      <c r="N235" s="96">
        <f>COUNTA(Tabla1[[#This Row],[PROCESOS DE PRODUCION]:[Columna6]])</f>
        <v>7</v>
      </c>
      <c r="O235" s="96" t="str">
        <f t="shared" si="3"/>
        <v>CAPTURA/DISENIO/TAMPO/EMPAQUE/TERMINADO/RUTA/ENTREGADO/</v>
      </c>
    </row>
    <row r="236" spans="1:15" ht="18" hidden="1">
      <c r="A236" s="28" t="s">
        <v>589</v>
      </c>
      <c r="B236" s="28" t="s">
        <v>588</v>
      </c>
      <c r="C236" s="27" t="s">
        <v>168</v>
      </c>
      <c r="D236" s="26">
        <v>4000</v>
      </c>
      <c r="E236" s="77">
        <v>0.35</v>
      </c>
      <c r="F236" s="91" t="s">
        <v>1054</v>
      </c>
      <c r="G236" s="169"/>
      <c r="H236" s="92" t="s">
        <v>1056</v>
      </c>
      <c r="I236" s="92" t="s">
        <v>1057</v>
      </c>
      <c r="J236" s="93"/>
      <c r="K236" s="93"/>
      <c r="L236" s="93"/>
      <c r="M236" s="94"/>
      <c r="N236" s="96">
        <f>COUNTA(Tabla1[[#This Row],[PROCESOS DE PRODUCION]:[Columna6]])</f>
        <v>3</v>
      </c>
      <c r="O236" s="96" t="str">
        <f t="shared" si="3"/>
        <v>CAPTURA//RUTA/ENTREGADO////</v>
      </c>
    </row>
    <row r="237" spans="1:15" ht="18">
      <c r="A237" s="7" t="s">
        <v>587</v>
      </c>
      <c r="B237" s="7" t="s">
        <v>586</v>
      </c>
      <c r="C237" s="6" t="s">
        <v>168</v>
      </c>
      <c r="D237" s="5">
        <v>4000</v>
      </c>
      <c r="E237" s="78">
        <v>0.35</v>
      </c>
      <c r="F237" s="95" t="s">
        <v>1054</v>
      </c>
      <c r="G237" s="170" t="s">
        <v>1074</v>
      </c>
      <c r="H237" s="96" t="s">
        <v>1058</v>
      </c>
      <c r="I237" s="96" t="s">
        <v>1055</v>
      </c>
      <c r="J237" s="96" t="s">
        <v>1059</v>
      </c>
      <c r="K237" s="96" t="s">
        <v>1056</v>
      </c>
      <c r="L237" s="96" t="s">
        <v>1057</v>
      </c>
      <c r="M237" s="98"/>
      <c r="N237" s="96">
        <f>COUNTA(Tabla1[[#This Row],[PROCESOS DE PRODUCION]:[Columna6]])</f>
        <v>7</v>
      </c>
      <c r="O237" s="96" t="str">
        <f t="shared" si="3"/>
        <v>CAPTURA/DISENIO/FLEXO/EMPAQUE/TERMINADO/RUTA/ENTREGADO/</v>
      </c>
    </row>
    <row r="238" spans="1:15" ht="18">
      <c r="A238" s="7" t="s">
        <v>585</v>
      </c>
      <c r="B238" s="7" t="s">
        <v>584</v>
      </c>
      <c r="C238" s="6" t="s">
        <v>168</v>
      </c>
      <c r="D238" s="5">
        <v>4000</v>
      </c>
      <c r="E238" s="78">
        <v>0.35</v>
      </c>
      <c r="F238" s="95" t="s">
        <v>1054</v>
      </c>
      <c r="G238" s="170" t="s">
        <v>1074</v>
      </c>
      <c r="H238" s="96" t="s">
        <v>1058</v>
      </c>
      <c r="I238" s="96" t="s">
        <v>1055</v>
      </c>
      <c r="J238" s="96" t="s">
        <v>1059</v>
      </c>
      <c r="K238" s="96" t="s">
        <v>1056</v>
      </c>
      <c r="L238" s="96" t="s">
        <v>1057</v>
      </c>
      <c r="M238" s="98"/>
      <c r="N238" s="96">
        <f>COUNTA(Tabla1[[#This Row],[PROCESOS DE PRODUCION]:[Columna6]])</f>
        <v>7</v>
      </c>
      <c r="O238" s="96" t="str">
        <f t="shared" si="3"/>
        <v>CAPTURA/DISENIO/FLEXO/EMPAQUE/TERMINADO/RUTA/ENTREGADO/</v>
      </c>
    </row>
    <row r="239" spans="1:15" ht="18.75" thickBot="1">
      <c r="A239" s="19" t="s">
        <v>583</v>
      </c>
      <c r="B239" s="19" t="s">
        <v>582</v>
      </c>
      <c r="C239" s="17" t="s">
        <v>168</v>
      </c>
      <c r="D239" s="16">
        <v>4000</v>
      </c>
      <c r="E239" s="79">
        <v>0.45</v>
      </c>
      <c r="F239" s="99" t="s">
        <v>1054</v>
      </c>
      <c r="G239" s="170" t="s">
        <v>1074</v>
      </c>
      <c r="H239" s="100" t="s">
        <v>1058</v>
      </c>
      <c r="I239" s="100" t="s">
        <v>1055</v>
      </c>
      <c r="J239" s="100" t="s">
        <v>1059</v>
      </c>
      <c r="K239" s="100" t="s">
        <v>1056</v>
      </c>
      <c r="L239" s="100" t="s">
        <v>1057</v>
      </c>
      <c r="M239" s="101"/>
      <c r="N239" s="96">
        <f>COUNTA(Tabla1[[#This Row],[PROCESOS DE PRODUCION]:[Columna6]])</f>
        <v>7</v>
      </c>
      <c r="O239" s="96" t="str">
        <f t="shared" si="3"/>
        <v>CAPTURA/DISENIO/FLEXO/EMPAQUE/TERMINADO/RUTA/ENTREGADO/</v>
      </c>
    </row>
    <row r="240" spans="1:15" ht="18.75" hidden="1" thickBot="1">
      <c r="A240" s="28" t="s">
        <v>580</v>
      </c>
      <c r="B240" s="32" t="s">
        <v>579</v>
      </c>
      <c r="C240" s="27" t="s">
        <v>184</v>
      </c>
      <c r="D240" s="26">
        <v>300</v>
      </c>
      <c r="E240" s="80">
        <v>4.2</v>
      </c>
      <c r="F240" s="91" t="s">
        <v>1054</v>
      </c>
      <c r="G240" s="169"/>
      <c r="H240" s="92" t="s">
        <v>1056</v>
      </c>
      <c r="I240" s="92" t="s">
        <v>1057</v>
      </c>
      <c r="J240" s="93"/>
      <c r="K240" s="93"/>
      <c r="L240" s="93"/>
      <c r="M240" s="94"/>
      <c r="N240" s="96">
        <f>COUNTA(Tabla1[[#This Row],[PROCESOS DE PRODUCION]:[Columna6]])</f>
        <v>3</v>
      </c>
      <c r="O240" s="96" t="str">
        <f t="shared" si="3"/>
        <v>CAPTURA//RUTA/ENTREGADO////</v>
      </c>
    </row>
    <row r="241" spans="1:15" ht="18.75" hidden="1" thickBot="1">
      <c r="A241" s="10" t="s">
        <v>578</v>
      </c>
      <c r="B241" s="51" t="s">
        <v>577</v>
      </c>
      <c r="C241" s="6" t="s">
        <v>168</v>
      </c>
      <c r="D241" s="8">
        <v>1000</v>
      </c>
      <c r="E241" s="84">
        <v>1.8</v>
      </c>
      <c r="F241" s="95" t="s">
        <v>1054</v>
      </c>
      <c r="G241" s="170"/>
      <c r="H241" s="96" t="s">
        <v>1056</v>
      </c>
      <c r="I241" s="96" t="s">
        <v>1057</v>
      </c>
      <c r="J241" s="97"/>
      <c r="K241" s="97"/>
      <c r="L241" s="97"/>
      <c r="M241" s="98"/>
      <c r="N241" s="96">
        <f>COUNTA(Tabla1[[#This Row],[PROCESOS DE PRODUCION]:[Columna6]])</f>
        <v>3</v>
      </c>
      <c r="O241" s="96" t="str">
        <f t="shared" si="3"/>
        <v>CAPTURA//RUTA/ENTREGADO////</v>
      </c>
    </row>
    <row r="242" spans="1:15" ht="18.75" hidden="1" thickBot="1">
      <c r="A242" s="10" t="s">
        <v>576</v>
      </c>
      <c r="B242" s="51" t="s">
        <v>575</v>
      </c>
      <c r="C242" s="6" t="s">
        <v>168</v>
      </c>
      <c r="D242" s="8">
        <v>1000</v>
      </c>
      <c r="E242" s="84">
        <v>1.8</v>
      </c>
      <c r="F242" s="95" t="s">
        <v>1054</v>
      </c>
      <c r="G242" s="170"/>
      <c r="H242" s="96" t="s">
        <v>1056</v>
      </c>
      <c r="I242" s="96" t="s">
        <v>1057</v>
      </c>
      <c r="J242" s="97"/>
      <c r="K242" s="97"/>
      <c r="L242" s="97"/>
      <c r="M242" s="98"/>
      <c r="N242" s="96">
        <f>COUNTA(Tabla1[[#This Row],[PROCESOS DE PRODUCION]:[Columna6]])</f>
        <v>3</v>
      </c>
      <c r="O242" s="96" t="str">
        <f t="shared" si="3"/>
        <v>CAPTURA//RUTA/ENTREGADO////</v>
      </c>
    </row>
    <row r="243" spans="1:15" ht="18.75" hidden="1" thickBot="1">
      <c r="A243" s="10" t="s">
        <v>574</v>
      </c>
      <c r="B243" s="51" t="s">
        <v>573</v>
      </c>
      <c r="C243" s="6" t="s">
        <v>168</v>
      </c>
      <c r="D243" s="8">
        <v>1000</v>
      </c>
      <c r="E243" s="84">
        <v>2.5499999999999998</v>
      </c>
      <c r="F243" s="95" t="s">
        <v>1054</v>
      </c>
      <c r="G243" s="170"/>
      <c r="H243" s="96" t="s">
        <v>1056</v>
      </c>
      <c r="I243" s="96" t="s">
        <v>1057</v>
      </c>
      <c r="J243" s="97"/>
      <c r="K243" s="97"/>
      <c r="L243" s="97"/>
      <c r="M243" s="98"/>
      <c r="N243" s="96">
        <f>COUNTA(Tabla1[[#This Row],[PROCESOS DE PRODUCION]:[Columna6]])</f>
        <v>3</v>
      </c>
      <c r="O243" s="96" t="str">
        <f t="shared" si="3"/>
        <v>CAPTURA//RUTA/ENTREGADO////</v>
      </c>
    </row>
    <row r="244" spans="1:15" ht="18.75" hidden="1" thickBot="1">
      <c r="A244" s="7" t="s">
        <v>572</v>
      </c>
      <c r="B244" s="31" t="s">
        <v>571</v>
      </c>
      <c r="C244" s="6" t="s">
        <v>168</v>
      </c>
      <c r="D244" s="5">
        <v>200</v>
      </c>
      <c r="E244" s="81">
        <v>4.5</v>
      </c>
      <c r="F244" s="95" t="s">
        <v>1054</v>
      </c>
      <c r="G244" s="170"/>
      <c r="H244" s="96" t="s">
        <v>1056</v>
      </c>
      <c r="I244" s="96" t="s">
        <v>1057</v>
      </c>
      <c r="J244" s="97"/>
      <c r="K244" s="97"/>
      <c r="L244" s="97"/>
      <c r="M244" s="98"/>
      <c r="N244" s="96">
        <f>COUNTA(Tabla1[[#This Row],[PROCESOS DE PRODUCION]:[Columna6]])</f>
        <v>3</v>
      </c>
      <c r="O244" s="96" t="str">
        <f t="shared" si="3"/>
        <v>CAPTURA//RUTA/ENTREGADO////</v>
      </c>
    </row>
    <row r="245" spans="1:15" ht="18.75" hidden="1" thickBot="1">
      <c r="A245" s="7" t="s">
        <v>570</v>
      </c>
      <c r="B245" s="31" t="s">
        <v>569</v>
      </c>
      <c r="C245" s="6" t="s">
        <v>168</v>
      </c>
      <c r="D245" s="5">
        <v>1000</v>
      </c>
      <c r="E245" s="81">
        <v>2</v>
      </c>
      <c r="F245" s="95" t="s">
        <v>1054</v>
      </c>
      <c r="G245" s="170"/>
      <c r="H245" s="96" t="s">
        <v>1056</v>
      </c>
      <c r="I245" s="96" t="s">
        <v>1057</v>
      </c>
      <c r="J245" s="97"/>
      <c r="K245" s="97"/>
      <c r="L245" s="97"/>
      <c r="M245" s="98"/>
      <c r="N245" s="96">
        <f>COUNTA(Tabla1[[#This Row],[PROCESOS DE PRODUCION]:[Columna6]])</f>
        <v>3</v>
      </c>
      <c r="O245" s="96" t="str">
        <f t="shared" si="3"/>
        <v>CAPTURA//RUTA/ENTREGADO////</v>
      </c>
    </row>
    <row r="246" spans="1:15" ht="18.75" hidden="1" thickBot="1">
      <c r="A246" s="7" t="s">
        <v>568</v>
      </c>
      <c r="B246" s="31" t="s">
        <v>567</v>
      </c>
      <c r="C246" s="6" t="s">
        <v>168</v>
      </c>
      <c r="D246" s="5">
        <v>5000</v>
      </c>
      <c r="E246" s="81">
        <v>1.5</v>
      </c>
      <c r="F246" s="95" t="s">
        <v>1054</v>
      </c>
      <c r="G246" s="170"/>
      <c r="H246" s="96" t="s">
        <v>1056</v>
      </c>
      <c r="I246" s="96" t="s">
        <v>1057</v>
      </c>
      <c r="J246" s="97"/>
      <c r="K246" s="97"/>
      <c r="L246" s="97"/>
      <c r="M246" s="98"/>
      <c r="N246" s="96">
        <f>COUNTA(Tabla1[[#This Row],[PROCESOS DE PRODUCION]:[Columna6]])</f>
        <v>3</v>
      </c>
      <c r="O246" s="96" t="str">
        <f t="shared" si="3"/>
        <v>CAPTURA//RUTA/ENTREGADO////</v>
      </c>
    </row>
    <row r="247" spans="1:15" ht="18.75" hidden="1" thickBot="1">
      <c r="A247" s="7" t="s">
        <v>566</v>
      </c>
      <c r="B247" s="31" t="s">
        <v>565</v>
      </c>
      <c r="C247" s="6" t="s">
        <v>168</v>
      </c>
      <c r="D247" s="5">
        <v>1000</v>
      </c>
      <c r="E247" s="81">
        <v>1.8</v>
      </c>
      <c r="F247" s="95" t="s">
        <v>1054</v>
      </c>
      <c r="G247" s="170"/>
      <c r="H247" s="96" t="s">
        <v>1056</v>
      </c>
      <c r="I247" s="96" t="s">
        <v>1057</v>
      </c>
      <c r="J247" s="97"/>
      <c r="K247" s="97"/>
      <c r="L247" s="97"/>
      <c r="M247" s="98"/>
      <c r="N247" s="96">
        <f>COUNTA(Tabla1[[#This Row],[PROCESOS DE PRODUCION]:[Columna6]])</f>
        <v>3</v>
      </c>
      <c r="O247" s="96" t="str">
        <f t="shared" si="3"/>
        <v>CAPTURA//RUTA/ENTREGADO////</v>
      </c>
    </row>
    <row r="248" spans="1:15" ht="18.75" hidden="1" thickBot="1">
      <c r="A248" s="7" t="s">
        <v>564</v>
      </c>
      <c r="B248" s="31" t="s">
        <v>563</v>
      </c>
      <c r="C248" s="6" t="s">
        <v>168</v>
      </c>
      <c r="D248" s="5">
        <v>1500</v>
      </c>
      <c r="E248" s="81">
        <v>1.7</v>
      </c>
      <c r="F248" s="95" t="s">
        <v>1054</v>
      </c>
      <c r="G248" s="170"/>
      <c r="H248" s="96" t="s">
        <v>1056</v>
      </c>
      <c r="I248" s="96" t="s">
        <v>1057</v>
      </c>
      <c r="J248" s="97"/>
      <c r="K248" s="97"/>
      <c r="L248" s="97"/>
      <c r="M248" s="98"/>
      <c r="N248" s="96">
        <f>COUNTA(Tabla1[[#This Row],[PROCESOS DE PRODUCION]:[Columna6]])</f>
        <v>3</v>
      </c>
      <c r="O248" s="96" t="str">
        <f t="shared" si="3"/>
        <v>CAPTURA//RUTA/ENTREGADO////</v>
      </c>
    </row>
    <row r="249" spans="1:15" ht="18.75" hidden="1" thickBot="1">
      <c r="A249" s="7" t="s">
        <v>562</v>
      </c>
      <c r="B249" s="31" t="s">
        <v>561</v>
      </c>
      <c r="C249" s="6" t="s">
        <v>168</v>
      </c>
      <c r="D249" s="5">
        <v>7000</v>
      </c>
      <c r="E249" s="81">
        <v>0.5</v>
      </c>
      <c r="F249" s="95" t="s">
        <v>1054</v>
      </c>
      <c r="G249" s="170"/>
      <c r="H249" s="96" t="s">
        <v>1056</v>
      </c>
      <c r="I249" s="96" t="s">
        <v>1057</v>
      </c>
      <c r="J249" s="97"/>
      <c r="K249" s="97"/>
      <c r="L249" s="97"/>
      <c r="M249" s="98"/>
      <c r="N249" s="96">
        <f>COUNTA(Tabla1[[#This Row],[PROCESOS DE PRODUCION]:[Columna6]])</f>
        <v>3</v>
      </c>
      <c r="O249" s="96" t="str">
        <f t="shared" si="3"/>
        <v>CAPTURA//RUTA/ENTREGADO////</v>
      </c>
    </row>
    <row r="250" spans="1:15" ht="18.75" hidden="1" thickBot="1">
      <c r="A250" s="7" t="s">
        <v>560</v>
      </c>
      <c r="B250" s="31" t="s">
        <v>559</v>
      </c>
      <c r="C250" s="6" t="s">
        <v>168</v>
      </c>
      <c r="D250" s="5">
        <v>1000</v>
      </c>
      <c r="E250" s="81">
        <v>2.2000000000000002</v>
      </c>
      <c r="F250" s="95" t="s">
        <v>1054</v>
      </c>
      <c r="G250" s="170"/>
      <c r="H250" s="96" t="s">
        <v>1056</v>
      </c>
      <c r="I250" s="96" t="s">
        <v>1057</v>
      </c>
      <c r="J250" s="97"/>
      <c r="K250" s="97"/>
      <c r="L250" s="97"/>
      <c r="M250" s="98"/>
      <c r="N250" s="96">
        <f>COUNTA(Tabla1[[#This Row],[PROCESOS DE PRODUCION]:[Columna6]])</f>
        <v>3</v>
      </c>
      <c r="O250" s="96" t="str">
        <f t="shared" si="3"/>
        <v>CAPTURA//RUTA/ENTREGADO////</v>
      </c>
    </row>
    <row r="251" spans="1:15" ht="18.75" hidden="1" thickBot="1">
      <c r="A251" s="7" t="s">
        <v>558</v>
      </c>
      <c r="B251" s="31" t="s">
        <v>557</v>
      </c>
      <c r="C251" s="6" t="s">
        <v>168</v>
      </c>
      <c r="D251" s="5">
        <v>1000</v>
      </c>
      <c r="E251" s="81">
        <v>3.2</v>
      </c>
      <c r="F251" s="95" t="s">
        <v>1054</v>
      </c>
      <c r="G251" s="170"/>
      <c r="H251" s="96" t="s">
        <v>1056</v>
      </c>
      <c r="I251" s="96" t="s">
        <v>1057</v>
      </c>
      <c r="J251" s="97"/>
      <c r="K251" s="97"/>
      <c r="L251" s="97"/>
      <c r="M251" s="98"/>
      <c r="N251" s="96">
        <f>COUNTA(Tabla1[[#This Row],[PROCESOS DE PRODUCION]:[Columna6]])</f>
        <v>3</v>
      </c>
      <c r="O251" s="96" t="str">
        <f t="shared" si="3"/>
        <v>CAPTURA//RUTA/ENTREGADO////</v>
      </c>
    </row>
    <row r="252" spans="1:15" ht="18.75" hidden="1" thickBot="1">
      <c r="A252" s="7" t="s">
        <v>556</v>
      </c>
      <c r="B252" s="31" t="s">
        <v>555</v>
      </c>
      <c r="C252" s="6" t="s">
        <v>168</v>
      </c>
      <c r="D252" s="5">
        <v>4000</v>
      </c>
      <c r="E252" s="81">
        <v>0.7</v>
      </c>
      <c r="F252" s="95" t="s">
        <v>1054</v>
      </c>
      <c r="G252" s="170"/>
      <c r="H252" s="96" t="s">
        <v>1056</v>
      </c>
      <c r="I252" s="96" t="s">
        <v>1057</v>
      </c>
      <c r="J252" s="97"/>
      <c r="K252" s="97"/>
      <c r="L252" s="97"/>
      <c r="M252" s="98"/>
      <c r="N252" s="96">
        <f>COUNTA(Tabla1[[#This Row],[PROCESOS DE PRODUCION]:[Columna6]])</f>
        <v>3</v>
      </c>
      <c r="O252" s="96" t="str">
        <f t="shared" si="3"/>
        <v>CAPTURA//RUTA/ENTREGADO////</v>
      </c>
    </row>
    <row r="253" spans="1:15" ht="18.75" hidden="1" thickBot="1">
      <c r="A253" s="50" t="s">
        <v>554</v>
      </c>
      <c r="B253" s="48" t="s">
        <v>553</v>
      </c>
      <c r="C253" s="6" t="s">
        <v>168</v>
      </c>
      <c r="D253" s="35">
        <v>12</v>
      </c>
      <c r="E253" s="88">
        <v>55</v>
      </c>
      <c r="F253" s="95" t="s">
        <v>1054</v>
      </c>
      <c r="G253" s="170"/>
      <c r="H253" s="96" t="s">
        <v>1056</v>
      </c>
      <c r="I253" s="96" t="s">
        <v>1057</v>
      </c>
      <c r="J253" s="97"/>
      <c r="K253" s="97"/>
      <c r="L253" s="97"/>
      <c r="M253" s="98"/>
      <c r="N253" s="96">
        <f>COUNTA(Tabla1[[#This Row],[PROCESOS DE PRODUCION]:[Columna6]])</f>
        <v>3</v>
      </c>
      <c r="O253" s="96" t="str">
        <f t="shared" si="3"/>
        <v>CAPTURA//RUTA/ENTREGADO////</v>
      </c>
    </row>
    <row r="254" spans="1:15" ht="18.75" hidden="1" thickBot="1">
      <c r="A254" s="50" t="s">
        <v>552</v>
      </c>
      <c r="B254" s="7" t="s">
        <v>551</v>
      </c>
      <c r="C254" s="6" t="s">
        <v>168</v>
      </c>
      <c r="D254" s="5">
        <v>12</v>
      </c>
      <c r="E254" s="81">
        <v>55</v>
      </c>
      <c r="F254" s="95" t="s">
        <v>1054</v>
      </c>
      <c r="G254" s="170"/>
      <c r="H254" s="96" t="s">
        <v>1056</v>
      </c>
      <c r="I254" s="96" t="s">
        <v>1057</v>
      </c>
      <c r="J254" s="97"/>
      <c r="K254" s="97"/>
      <c r="L254" s="97"/>
      <c r="M254" s="98"/>
      <c r="N254" s="96">
        <f>COUNTA(Tabla1[[#This Row],[PROCESOS DE PRODUCION]:[Columna6]])</f>
        <v>3</v>
      </c>
      <c r="O254" s="96" t="str">
        <f t="shared" si="3"/>
        <v>CAPTURA//RUTA/ENTREGADO////</v>
      </c>
    </row>
    <row r="255" spans="1:15" ht="18.75" hidden="1" thickBot="1">
      <c r="A255" s="49" t="s">
        <v>550</v>
      </c>
      <c r="B255" s="48" t="s">
        <v>549</v>
      </c>
      <c r="C255" s="6" t="s">
        <v>168</v>
      </c>
      <c r="D255" s="5">
        <v>50</v>
      </c>
      <c r="E255" s="81">
        <v>9</v>
      </c>
      <c r="F255" s="95" t="s">
        <v>1054</v>
      </c>
      <c r="G255" s="170"/>
      <c r="H255" s="96" t="s">
        <v>1056</v>
      </c>
      <c r="I255" s="96" t="s">
        <v>1057</v>
      </c>
      <c r="J255" s="97"/>
      <c r="K255" s="97"/>
      <c r="L255" s="97"/>
      <c r="M255" s="98"/>
      <c r="N255" s="96">
        <f>COUNTA(Tabla1[[#This Row],[PROCESOS DE PRODUCION]:[Columna6]])</f>
        <v>3</v>
      </c>
      <c r="O255" s="96" t="str">
        <f t="shared" si="3"/>
        <v>CAPTURA//RUTA/ENTREGADO////</v>
      </c>
    </row>
    <row r="256" spans="1:15" ht="18.75" hidden="1" thickBot="1">
      <c r="A256" s="46" t="s">
        <v>548</v>
      </c>
      <c r="B256" s="19" t="s">
        <v>547</v>
      </c>
      <c r="C256" s="17" t="s">
        <v>168</v>
      </c>
      <c r="D256" s="45">
        <v>50</v>
      </c>
      <c r="E256" s="87">
        <v>3.8</v>
      </c>
      <c r="F256" s="99" t="s">
        <v>1054</v>
      </c>
      <c r="G256" s="171"/>
      <c r="H256" s="100" t="s">
        <v>1056</v>
      </c>
      <c r="I256" s="100" t="s">
        <v>1057</v>
      </c>
      <c r="J256" s="104"/>
      <c r="K256" s="104"/>
      <c r="L256" s="104"/>
      <c r="M256" s="101"/>
      <c r="N256" s="96">
        <f>COUNTA(Tabla1[[#This Row],[PROCESOS DE PRODUCION]:[Columna6]])</f>
        <v>3</v>
      </c>
      <c r="O256" s="96" t="str">
        <f t="shared" si="3"/>
        <v>CAPTURA//RUTA/ENTREGADO////</v>
      </c>
    </row>
    <row r="257" spans="1:15" ht="18">
      <c r="A257" s="28" t="s">
        <v>545</v>
      </c>
      <c r="B257" s="28" t="s">
        <v>544</v>
      </c>
      <c r="C257" s="27" t="s">
        <v>184</v>
      </c>
      <c r="D257" s="26">
        <v>300</v>
      </c>
      <c r="E257" s="77">
        <v>4.2</v>
      </c>
      <c r="F257" s="91" t="s">
        <v>1054</v>
      </c>
      <c r="G257" s="170" t="s">
        <v>1074</v>
      </c>
      <c r="H257" s="92" t="s">
        <v>1058</v>
      </c>
      <c r="I257" s="92" t="s">
        <v>1055</v>
      </c>
      <c r="J257" s="92" t="s">
        <v>1059</v>
      </c>
      <c r="K257" s="92" t="s">
        <v>1056</v>
      </c>
      <c r="L257" s="92" t="s">
        <v>1057</v>
      </c>
      <c r="M257" s="94"/>
      <c r="N257" s="96">
        <f>COUNTA(Tabla1[[#This Row],[PROCESOS DE PRODUCION]:[Columna6]])</f>
        <v>7</v>
      </c>
      <c r="O257" s="96" t="str">
        <f t="shared" si="3"/>
        <v>CAPTURA/DISENIO/FLEXO/EMPAQUE/TERMINADO/RUTA/ENTREGADO/</v>
      </c>
    </row>
    <row r="258" spans="1:15" ht="18">
      <c r="A258" s="7" t="s">
        <v>543</v>
      </c>
      <c r="B258" s="7" t="s">
        <v>542</v>
      </c>
      <c r="C258" s="6" t="s">
        <v>168</v>
      </c>
      <c r="D258" s="5">
        <v>1000</v>
      </c>
      <c r="E258" s="78">
        <v>1.8</v>
      </c>
      <c r="F258" s="95" t="s">
        <v>1054</v>
      </c>
      <c r="G258" s="170" t="s">
        <v>1074</v>
      </c>
      <c r="H258" s="96" t="s">
        <v>1063</v>
      </c>
      <c r="I258" s="96" t="s">
        <v>1055</v>
      </c>
      <c r="J258" s="96" t="s">
        <v>1059</v>
      </c>
      <c r="K258" s="96" t="s">
        <v>1056</v>
      </c>
      <c r="L258" s="96" t="s">
        <v>1057</v>
      </c>
      <c r="M258" s="98"/>
      <c r="N258" s="96">
        <f>COUNTA(Tabla1[[#This Row],[PROCESOS DE PRODUCION]:[Columna6]])</f>
        <v>7</v>
      </c>
      <c r="O258" s="96" t="str">
        <f t="shared" ref="O258:O321" si="4">TRIM(F258 &amp; "/" &amp; G258  &amp;"/" &amp; H258 &amp;"/"&amp; I258 &amp;"/"&amp; J258 &amp;"/"&amp; K258 &amp;"/"&amp; L258 &amp;"/"&amp; M258)</f>
        <v>CAPTURA/DISENIO/TAMPO/EMPAQUE/TERMINADO/RUTA/ENTREGADO/</v>
      </c>
    </row>
    <row r="259" spans="1:15" ht="18">
      <c r="A259" s="7" t="s">
        <v>541</v>
      </c>
      <c r="B259" s="7" t="s">
        <v>540</v>
      </c>
      <c r="C259" s="6" t="s">
        <v>168</v>
      </c>
      <c r="D259" s="5">
        <v>1000</v>
      </c>
      <c r="E259" s="78">
        <v>2.5499999999999998</v>
      </c>
      <c r="F259" s="95" t="s">
        <v>1054</v>
      </c>
      <c r="G259" s="170" t="s">
        <v>1074</v>
      </c>
      <c r="H259" s="96" t="s">
        <v>1063</v>
      </c>
      <c r="I259" s="96" t="s">
        <v>1055</v>
      </c>
      <c r="J259" s="96" t="s">
        <v>1059</v>
      </c>
      <c r="K259" s="96" t="s">
        <v>1056</v>
      </c>
      <c r="L259" s="96" t="s">
        <v>1057</v>
      </c>
      <c r="M259" s="98"/>
      <c r="N259" s="96">
        <f>COUNTA(Tabla1[[#This Row],[PROCESOS DE PRODUCION]:[Columna6]])</f>
        <v>7</v>
      </c>
      <c r="O259" s="96" t="str">
        <f t="shared" si="4"/>
        <v>CAPTURA/DISENIO/TAMPO/EMPAQUE/TERMINADO/RUTA/ENTREGADO/</v>
      </c>
    </row>
    <row r="260" spans="1:15" ht="18">
      <c r="A260" s="7" t="s">
        <v>539</v>
      </c>
      <c r="B260" s="7" t="s">
        <v>538</v>
      </c>
      <c r="C260" s="6" t="s">
        <v>168</v>
      </c>
      <c r="D260" s="5">
        <v>1000</v>
      </c>
      <c r="E260" s="78">
        <v>2</v>
      </c>
      <c r="F260" s="95" t="s">
        <v>1054</v>
      </c>
      <c r="G260" s="170" t="s">
        <v>1074</v>
      </c>
      <c r="H260" s="96" t="s">
        <v>1063</v>
      </c>
      <c r="I260" s="96" t="s">
        <v>1055</v>
      </c>
      <c r="J260" s="96" t="s">
        <v>1059</v>
      </c>
      <c r="K260" s="96" t="s">
        <v>1056</v>
      </c>
      <c r="L260" s="96" t="s">
        <v>1057</v>
      </c>
      <c r="M260" s="98"/>
      <c r="N260" s="96">
        <f>COUNTA(Tabla1[[#This Row],[PROCESOS DE PRODUCION]:[Columna6]])</f>
        <v>7</v>
      </c>
      <c r="O260" s="96" t="str">
        <f t="shared" si="4"/>
        <v>CAPTURA/DISENIO/TAMPO/EMPAQUE/TERMINADO/RUTA/ENTREGADO/</v>
      </c>
    </row>
    <row r="261" spans="1:15" ht="18" hidden="1">
      <c r="A261" s="7" t="s">
        <v>537</v>
      </c>
      <c r="B261" s="7" t="s">
        <v>536</v>
      </c>
      <c r="C261" s="6" t="s">
        <v>168</v>
      </c>
      <c r="D261" s="5">
        <v>1000</v>
      </c>
      <c r="E261" s="78">
        <v>1.8</v>
      </c>
      <c r="F261" s="95" t="s">
        <v>1054</v>
      </c>
      <c r="G261" s="170" t="s">
        <v>1074</v>
      </c>
      <c r="H261" s="96" t="s">
        <v>1060</v>
      </c>
      <c r="I261" s="96" t="s">
        <v>1061</v>
      </c>
      <c r="J261" s="96" t="s">
        <v>1055</v>
      </c>
      <c r="K261" s="96" t="s">
        <v>1059</v>
      </c>
      <c r="L261" s="96" t="s">
        <v>1065</v>
      </c>
      <c r="M261" s="102" t="s">
        <v>1057</v>
      </c>
      <c r="N261" s="96">
        <f>COUNTA(Tabla1[[#This Row],[PROCESOS DE PRODUCION]:[Columna6]])</f>
        <v>8</v>
      </c>
      <c r="O261" s="96" t="str">
        <f t="shared" si="4"/>
        <v>CAPTURA/DISENIO/OFFSET/SUAJE/EMPAQUE/TERMINADO/RUTA /ENTREGADO</v>
      </c>
    </row>
    <row r="262" spans="1:15" ht="18">
      <c r="A262" s="7" t="s">
        <v>535</v>
      </c>
      <c r="B262" s="7" t="s">
        <v>534</v>
      </c>
      <c r="C262" s="6" t="s">
        <v>168</v>
      </c>
      <c r="D262" s="5">
        <v>1500</v>
      </c>
      <c r="E262" s="78">
        <v>1.7</v>
      </c>
      <c r="F262" s="95" t="s">
        <v>1054</v>
      </c>
      <c r="G262" s="170" t="s">
        <v>1074</v>
      </c>
      <c r="H262" s="96" t="s">
        <v>1063</v>
      </c>
      <c r="I262" s="96" t="s">
        <v>1055</v>
      </c>
      <c r="J262" s="96" t="s">
        <v>1059</v>
      </c>
      <c r="K262" s="96" t="s">
        <v>1056</v>
      </c>
      <c r="L262" s="96" t="s">
        <v>1057</v>
      </c>
      <c r="M262" s="98"/>
      <c r="N262" s="96">
        <f>COUNTA(Tabla1[[#This Row],[PROCESOS DE PRODUCION]:[Columna6]])</f>
        <v>7</v>
      </c>
      <c r="O262" s="96" t="str">
        <f t="shared" si="4"/>
        <v>CAPTURA/DISENIO/TAMPO/EMPAQUE/TERMINADO/RUTA/ENTREGADO/</v>
      </c>
    </row>
    <row r="263" spans="1:15" ht="18" hidden="1">
      <c r="A263" s="7" t="s">
        <v>533</v>
      </c>
      <c r="B263" s="7" t="s">
        <v>532</v>
      </c>
      <c r="C263" s="6" t="s">
        <v>168</v>
      </c>
      <c r="D263" s="5">
        <v>7000</v>
      </c>
      <c r="E263" s="78">
        <v>0.5</v>
      </c>
      <c r="F263" s="95" t="s">
        <v>1054</v>
      </c>
      <c r="G263" s="170" t="s">
        <v>1074</v>
      </c>
      <c r="H263" s="96" t="s">
        <v>1060</v>
      </c>
      <c r="I263" s="96" t="s">
        <v>1061</v>
      </c>
      <c r="J263" s="96" t="s">
        <v>1055</v>
      </c>
      <c r="K263" s="96" t="s">
        <v>1059</v>
      </c>
      <c r="L263" s="96" t="s">
        <v>1065</v>
      </c>
      <c r="M263" s="102" t="s">
        <v>1057</v>
      </c>
      <c r="N263" s="96">
        <f>COUNTA(Tabla1[[#This Row],[PROCESOS DE PRODUCION]:[Columna6]])</f>
        <v>8</v>
      </c>
      <c r="O263" s="96" t="str">
        <f t="shared" si="4"/>
        <v>CAPTURA/DISENIO/OFFSET/SUAJE/EMPAQUE/TERMINADO/RUTA /ENTREGADO</v>
      </c>
    </row>
    <row r="264" spans="1:15" ht="18">
      <c r="A264" s="7" t="s">
        <v>531</v>
      </c>
      <c r="B264" s="186" t="s">
        <v>530</v>
      </c>
      <c r="C264" s="6" t="s">
        <v>168</v>
      </c>
      <c r="D264" s="5">
        <v>1000</v>
      </c>
      <c r="E264" s="78">
        <v>2.2000000000000002</v>
      </c>
      <c r="F264" s="95" t="s">
        <v>1054</v>
      </c>
      <c r="G264" s="170" t="s">
        <v>1074</v>
      </c>
      <c r="H264" s="96" t="s">
        <v>1063</v>
      </c>
      <c r="I264" s="189" t="s">
        <v>1055</v>
      </c>
      <c r="J264" s="96" t="s">
        <v>1059</v>
      </c>
      <c r="K264" s="96" t="s">
        <v>1056</v>
      </c>
      <c r="L264" s="96" t="s">
        <v>1057</v>
      </c>
      <c r="M264" s="98"/>
      <c r="N264" s="96">
        <f>COUNTA(Tabla1[[#This Row],[PROCESOS DE PRODUCION]:[Columna6]])</f>
        <v>7</v>
      </c>
      <c r="O264" s="96" t="str">
        <f t="shared" si="4"/>
        <v>CAPTURA/DISENIO/TAMPO/EMPAQUE/TERMINADO/RUTA/ENTREGADO/</v>
      </c>
    </row>
    <row r="265" spans="1:15" ht="18">
      <c r="A265" s="7" t="s">
        <v>529</v>
      </c>
      <c r="B265" s="186" t="s">
        <v>528</v>
      </c>
      <c r="C265" s="6" t="s">
        <v>168</v>
      </c>
      <c r="D265" s="5">
        <v>1000</v>
      </c>
      <c r="E265" s="78">
        <v>3.2</v>
      </c>
      <c r="F265" s="95" t="s">
        <v>1054</v>
      </c>
      <c r="G265" s="170" t="s">
        <v>1074</v>
      </c>
      <c r="H265" s="96" t="s">
        <v>1063</v>
      </c>
      <c r="I265" s="189" t="s">
        <v>1055</v>
      </c>
      <c r="J265" s="96" t="s">
        <v>1059</v>
      </c>
      <c r="K265" s="96" t="s">
        <v>1056</v>
      </c>
      <c r="L265" s="96" t="s">
        <v>1057</v>
      </c>
      <c r="M265" s="98"/>
      <c r="N265" s="96">
        <f>COUNTA(Tabla1[[#This Row],[PROCESOS DE PRODUCION]:[Columna6]])</f>
        <v>7</v>
      </c>
      <c r="O265" s="96" t="str">
        <f t="shared" si="4"/>
        <v>CAPTURA/DISENIO/TAMPO/EMPAQUE/TERMINADO/RUTA/ENTREGADO/</v>
      </c>
    </row>
    <row r="266" spans="1:15" ht="18">
      <c r="A266" s="7" t="s">
        <v>527</v>
      </c>
      <c r="B266" s="7" t="s">
        <v>526</v>
      </c>
      <c r="C266" s="6" t="s">
        <v>168</v>
      </c>
      <c r="D266" s="5">
        <v>4000</v>
      </c>
      <c r="E266" s="78">
        <v>0.7</v>
      </c>
      <c r="F266" s="95" t="s">
        <v>1054</v>
      </c>
      <c r="G266" s="170" t="s">
        <v>1074</v>
      </c>
      <c r="H266" s="96" t="s">
        <v>1058</v>
      </c>
      <c r="I266" s="96" t="s">
        <v>1055</v>
      </c>
      <c r="J266" s="96" t="s">
        <v>1059</v>
      </c>
      <c r="K266" s="96" t="s">
        <v>1056</v>
      </c>
      <c r="L266" s="96" t="s">
        <v>1057</v>
      </c>
      <c r="M266" s="98"/>
      <c r="N266" s="96">
        <f>COUNTA(Tabla1[[#This Row],[PROCESOS DE PRODUCION]:[Columna6]])</f>
        <v>7</v>
      </c>
      <c r="O266" s="96" t="str">
        <f t="shared" si="4"/>
        <v>CAPTURA/DISENIO/FLEXO/EMPAQUE/TERMINADO/RUTA/ENTREGADO/</v>
      </c>
    </row>
    <row r="267" spans="1:15" ht="18.75" thickBot="1">
      <c r="A267" s="19" t="s">
        <v>525</v>
      </c>
      <c r="B267" s="190" t="s">
        <v>524</v>
      </c>
      <c r="C267" s="17" t="s">
        <v>168</v>
      </c>
      <c r="D267" s="16">
        <v>50</v>
      </c>
      <c r="E267" s="79">
        <v>9</v>
      </c>
      <c r="F267" s="99" t="s">
        <v>1054</v>
      </c>
      <c r="G267" s="170" t="s">
        <v>1074</v>
      </c>
      <c r="H267" s="100" t="s">
        <v>1063</v>
      </c>
      <c r="I267" s="188" t="s">
        <v>1055</v>
      </c>
      <c r="J267" s="100" t="s">
        <v>1059</v>
      </c>
      <c r="K267" s="100" t="s">
        <v>1056</v>
      </c>
      <c r="L267" s="100" t="s">
        <v>1057</v>
      </c>
      <c r="M267" s="101"/>
      <c r="N267" s="96">
        <f>COUNTA(Tabla1[[#This Row],[PROCESOS DE PRODUCION]:[Columna6]])</f>
        <v>7</v>
      </c>
      <c r="O267" s="96" t="str">
        <f t="shared" si="4"/>
        <v>CAPTURA/DISENIO/TAMPO/EMPAQUE/TERMINADO/RUTA/ENTREGADO/</v>
      </c>
    </row>
    <row r="268" spans="1:15" ht="18.75" hidden="1" thickBot="1">
      <c r="A268" s="28" t="s">
        <v>522</v>
      </c>
      <c r="B268" s="28" t="s">
        <v>521</v>
      </c>
      <c r="C268" s="28" t="s">
        <v>485</v>
      </c>
      <c r="D268" s="26">
        <v>750</v>
      </c>
      <c r="E268" s="77">
        <v>1.25</v>
      </c>
      <c r="F268" s="91" t="s">
        <v>1054</v>
      </c>
      <c r="G268" s="169"/>
      <c r="H268" s="92" t="s">
        <v>1056</v>
      </c>
      <c r="I268" s="92" t="s">
        <v>1057</v>
      </c>
      <c r="J268" s="93"/>
      <c r="K268" s="93"/>
      <c r="L268" s="93"/>
      <c r="M268" s="94"/>
      <c r="N268" s="96">
        <f>COUNTA(Tabla1[[#This Row],[PROCESOS DE PRODUCION]:[Columna6]])</f>
        <v>3</v>
      </c>
      <c r="O268" s="96" t="str">
        <f t="shared" si="4"/>
        <v>CAPTURA//RUTA/ENTREGADO////</v>
      </c>
    </row>
    <row r="269" spans="1:15" ht="18">
      <c r="A269" s="28" t="s">
        <v>520</v>
      </c>
      <c r="B269" s="181" t="s">
        <v>514</v>
      </c>
      <c r="C269" s="28" t="s">
        <v>485</v>
      </c>
      <c r="D269" s="26">
        <v>600</v>
      </c>
      <c r="E269" s="77">
        <v>1.3</v>
      </c>
      <c r="F269" s="95" t="s">
        <v>1054</v>
      </c>
      <c r="G269" s="170" t="s">
        <v>1074</v>
      </c>
      <c r="H269" s="96" t="s">
        <v>1058</v>
      </c>
      <c r="I269" s="96" t="s">
        <v>1055</v>
      </c>
      <c r="J269" s="96" t="s">
        <v>1059</v>
      </c>
      <c r="K269" s="96" t="s">
        <v>1056</v>
      </c>
      <c r="L269" s="96" t="s">
        <v>1057</v>
      </c>
      <c r="M269" s="98"/>
      <c r="N269" s="96">
        <f>COUNTA(Tabla1[[#This Row],[PROCESOS DE PRODUCION]:[Columna6]])</f>
        <v>7</v>
      </c>
      <c r="O269" s="96" t="str">
        <f t="shared" si="4"/>
        <v>CAPTURA/DISENIO/FLEXO/EMPAQUE/TERMINADO/RUTA/ENTREGADO/</v>
      </c>
    </row>
    <row r="270" spans="1:15" ht="18" hidden="1">
      <c r="A270" s="7" t="s">
        <v>519</v>
      </c>
      <c r="B270" s="182" t="s">
        <v>512</v>
      </c>
      <c r="C270" s="7" t="s">
        <v>485</v>
      </c>
      <c r="D270" s="5">
        <v>600</v>
      </c>
      <c r="E270" s="78">
        <v>1.35</v>
      </c>
      <c r="F270" s="95" t="s">
        <v>1054</v>
      </c>
      <c r="G270" s="170"/>
      <c r="H270" s="96" t="s">
        <v>1056</v>
      </c>
      <c r="I270" s="96" t="s">
        <v>1057</v>
      </c>
      <c r="J270" s="97"/>
      <c r="K270" s="97"/>
      <c r="L270" s="97"/>
      <c r="M270" s="98"/>
      <c r="N270" s="96">
        <f>COUNTA(Tabla1[[#This Row],[PROCESOS DE PRODUCION]:[Columna6]])</f>
        <v>3</v>
      </c>
      <c r="O270" s="96" t="str">
        <f t="shared" si="4"/>
        <v>CAPTURA//RUTA/ENTREGADO////</v>
      </c>
    </row>
    <row r="271" spans="1:15" ht="18" hidden="1">
      <c r="A271" s="7" t="s">
        <v>518</v>
      </c>
      <c r="B271" s="7" t="s">
        <v>517</v>
      </c>
      <c r="C271" s="7" t="s">
        <v>485</v>
      </c>
      <c r="D271" s="5">
        <v>500</v>
      </c>
      <c r="E271" s="78">
        <v>1.75</v>
      </c>
      <c r="F271" s="95" t="s">
        <v>1054</v>
      </c>
      <c r="G271" s="170"/>
      <c r="H271" s="96" t="s">
        <v>1056</v>
      </c>
      <c r="I271" s="96" t="s">
        <v>1057</v>
      </c>
      <c r="J271" s="97"/>
      <c r="K271" s="97"/>
      <c r="L271" s="97"/>
      <c r="M271" s="98"/>
      <c r="N271" s="96">
        <f>COUNTA(Tabla1[[#This Row],[PROCESOS DE PRODUCION]:[Columna6]])</f>
        <v>3</v>
      </c>
      <c r="O271" s="96" t="str">
        <f t="shared" si="4"/>
        <v>CAPTURA//RUTA/ENTREGADO////</v>
      </c>
    </row>
    <row r="272" spans="1:15" ht="18.75" hidden="1" thickBot="1">
      <c r="A272" s="19" t="s">
        <v>516</v>
      </c>
      <c r="B272" s="19" t="s">
        <v>508</v>
      </c>
      <c r="C272" s="19" t="s">
        <v>485</v>
      </c>
      <c r="D272" s="16">
        <v>500</v>
      </c>
      <c r="E272" s="79">
        <v>1.75</v>
      </c>
      <c r="F272" s="95" t="s">
        <v>1054</v>
      </c>
      <c r="G272" s="170" t="s">
        <v>1074</v>
      </c>
      <c r="H272" s="96" t="s">
        <v>1060</v>
      </c>
      <c r="I272" s="96" t="s">
        <v>1061</v>
      </c>
      <c r="J272" s="96" t="s">
        <v>1055</v>
      </c>
      <c r="K272" s="96" t="s">
        <v>1059</v>
      </c>
      <c r="L272" s="96" t="s">
        <v>1065</v>
      </c>
      <c r="M272" s="102" t="s">
        <v>1057</v>
      </c>
      <c r="N272" s="96">
        <f>COUNTA(Tabla1[[#This Row],[PROCESOS DE PRODUCION]:[Columna6]])</f>
        <v>8</v>
      </c>
      <c r="O272" s="96" t="str">
        <f t="shared" si="4"/>
        <v>CAPTURA/DISENIO/OFFSET/SUAJE/EMPAQUE/TERMINADO/RUTA /ENTREGADO</v>
      </c>
    </row>
    <row r="273" spans="1:15" ht="18" hidden="1">
      <c r="A273" s="28" t="s">
        <v>515</v>
      </c>
      <c r="B273" s="28" t="s">
        <v>514</v>
      </c>
      <c r="C273" s="28" t="s">
        <v>475</v>
      </c>
      <c r="D273" s="26">
        <v>450</v>
      </c>
      <c r="E273" s="77">
        <v>1.65</v>
      </c>
      <c r="F273" s="95" t="s">
        <v>1054</v>
      </c>
      <c r="G273" s="170"/>
      <c r="H273" s="96" t="s">
        <v>1056</v>
      </c>
      <c r="I273" s="96" t="s">
        <v>1057</v>
      </c>
      <c r="J273" s="97"/>
      <c r="K273" s="97"/>
      <c r="L273" s="97"/>
      <c r="M273" s="98"/>
      <c r="N273" s="96">
        <f>COUNTA(Tabla1[[#This Row],[PROCESOS DE PRODUCION]:[Columna6]])</f>
        <v>3</v>
      </c>
      <c r="O273" s="96" t="str">
        <f t="shared" si="4"/>
        <v>CAPTURA//RUTA/ENTREGADO////</v>
      </c>
    </row>
    <row r="274" spans="1:15" ht="18">
      <c r="A274" s="7" t="s">
        <v>513</v>
      </c>
      <c r="B274" s="184" t="s">
        <v>512</v>
      </c>
      <c r="C274" s="7" t="s">
        <v>475</v>
      </c>
      <c r="D274" s="5">
        <v>450</v>
      </c>
      <c r="E274" s="78">
        <v>1.7</v>
      </c>
      <c r="F274" s="95" t="s">
        <v>1054</v>
      </c>
      <c r="G274" s="170" t="s">
        <v>1074</v>
      </c>
      <c r="H274" s="96" t="s">
        <v>1058</v>
      </c>
      <c r="I274" s="96" t="s">
        <v>1055</v>
      </c>
      <c r="J274" s="96" t="s">
        <v>1059</v>
      </c>
      <c r="K274" s="96" t="s">
        <v>1056</v>
      </c>
      <c r="L274" s="96" t="s">
        <v>1057</v>
      </c>
      <c r="M274" s="98"/>
      <c r="N274" s="96">
        <f>COUNTA(Tabla1[[#This Row],[PROCESOS DE PRODUCION]:[Columna6]])</f>
        <v>7</v>
      </c>
      <c r="O274" s="96" t="str">
        <f t="shared" si="4"/>
        <v>CAPTURA/DISENIO/FLEXO/EMPAQUE/TERMINADO/RUTA/ENTREGADO/</v>
      </c>
    </row>
    <row r="275" spans="1:15" ht="18" hidden="1">
      <c r="A275" s="7" t="s">
        <v>511</v>
      </c>
      <c r="B275" s="7" t="s">
        <v>510</v>
      </c>
      <c r="C275" s="7" t="s">
        <v>475</v>
      </c>
      <c r="D275" s="5">
        <v>400</v>
      </c>
      <c r="E275" s="78">
        <v>2.1</v>
      </c>
      <c r="F275" s="95" t="s">
        <v>1054</v>
      </c>
      <c r="G275" s="170"/>
      <c r="H275" s="96" t="s">
        <v>1056</v>
      </c>
      <c r="I275" s="96" t="s">
        <v>1057</v>
      </c>
      <c r="J275" s="97"/>
      <c r="K275" s="97"/>
      <c r="L275" s="97"/>
      <c r="M275" s="98"/>
      <c r="N275" s="96">
        <f>COUNTA(Tabla1[[#This Row],[PROCESOS DE PRODUCION]:[Columna6]])</f>
        <v>3</v>
      </c>
      <c r="O275" s="96" t="str">
        <f t="shared" si="4"/>
        <v>CAPTURA//RUTA/ENTREGADO////</v>
      </c>
    </row>
    <row r="276" spans="1:15" ht="18.75" hidden="1" thickBot="1">
      <c r="A276" s="19" t="s">
        <v>509</v>
      </c>
      <c r="B276" s="19" t="s">
        <v>508</v>
      </c>
      <c r="C276" s="19" t="s">
        <v>475</v>
      </c>
      <c r="D276" s="16">
        <v>400</v>
      </c>
      <c r="E276" s="79">
        <v>2.1</v>
      </c>
      <c r="F276" s="99" t="s">
        <v>1054</v>
      </c>
      <c r="G276" s="170" t="s">
        <v>1074</v>
      </c>
      <c r="H276" s="100" t="s">
        <v>1060</v>
      </c>
      <c r="I276" s="100" t="s">
        <v>1061</v>
      </c>
      <c r="J276" s="100" t="s">
        <v>1055</v>
      </c>
      <c r="K276" s="100" t="s">
        <v>1059</v>
      </c>
      <c r="L276" s="100" t="s">
        <v>1065</v>
      </c>
      <c r="M276" s="103" t="s">
        <v>1057</v>
      </c>
      <c r="N276" s="96">
        <f>COUNTA(Tabla1[[#This Row],[PROCESOS DE PRODUCION]:[Columna6]])</f>
        <v>8</v>
      </c>
      <c r="O276" s="96" t="str">
        <f t="shared" si="4"/>
        <v>CAPTURA/DISENIO/OFFSET/SUAJE/EMPAQUE/TERMINADO/RUTA /ENTREGADO</v>
      </c>
    </row>
    <row r="277" spans="1:15" ht="18" hidden="1">
      <c r="A277" s="40" t="s">
        <v>507</v>
      </c>
      <c r="B277" s="41" t="s">
        <v>506</v>
      </c>
      <c r="C277" s="40" t="s">
        <v>485</v>
      </c>
      <c r="D277" s="39">
        <v>750</v>
      </c>
      <c r="E277" s="89">
        <v>1.25</v>
      </c>
      <c r="F277" s="91" t="s">
        <v>1054</v>
      </c>
      <c r="G277" s="169"/>
      <c r="H277" s="92" t="s">
        <v>1056</v>
      </c>
      <c r="I277" s="92" t="s">
        <v>1057</v>
      </c>
      <c r="J277" s="93"/>
      <c r="K277" s="93"/>
      <c r="L277" s="93"/>
      <c r="M277" s="94"/>
      <c r="N277" s="96">
        <f>COUNTA(Tabla1[[#This Row],[PROCESOS DE PRODUCION]:[Columna6]])</f>
        <v>3</v>
      </c>
      <c r="O277" s="96" t="str">
        <f t="shared" si="4"/>
        <v>CAPTURA//RUTA/ENTREGADO////</v>
      </c>
    </row>
    <row r="278" spans="1:15" ht="18" hidden="1">
      <c r="A278" s="40" t="s">
        <v>505</v>
      </c>
      <c r="B278" s="41" t="s">
        <v>499</v>
      </c>
      <c r="C278" s="40" t="s">
        <v>485</v>
      </c>
      <c r="D278" s="39">
        <v>600</v>
      </c>
      <c r="E278" s="89">
        <v>1.3</v>
      </c>
      <c r="F278" s="95" t="s">
        <v>1054</v>
      </c>
      <c r="G278" s="170"/>
      <c r="H278" s="96" t="s">
        <v>1056</v>
      </c>
      <c r="I278" s="96" t="s">
        <v>1057</v>
      </c>
      <c r="J278" s="97"/>
      <c r="K278" s="97"/>
      <c r="L278" s="97"/>
      <c r="M278" s="98"/>
      <c r="N278" s="96">
        <f>COUNTA(Tabla1[[#This Row],[PROCESOS DE PRODUCION]:[Columna6]])</f>
        <v>3</v>
      </c>
      <c r="O278" s="96" t="str">
        <f t="shared" si="4"/>
        <v>CAPTURA//RUTA/ENTREGADO////</v>
      </c>
    </row>
    <row r="279" spans="1:15" ht="18">
      <c r="A279" s="23" t="s">
        <v>504</v>
      </c>
      <c r="B279" s="37" t="s">
        <v>497</v>
      </c>
      <c r="C279" s="36" t="s">
        <v>485</v>
      </c>
      <c r="D279" s="38">
        <v>600</v>
      </c>
      <c r="E279" s="82">
        <v>1.35</v>
      </c>
      <c r="F279" s="95" t="s">
        <v>1054</v>
      </c>
      <c r="G279" s="170" t="s">
        <v>1074</v>
      </c>
      <c r="H279" s="96" t="s">
        <v>1058</v>
      </c>
      <c r="I279" s="96" t="s">
        <v>1055</v>
      </c>
      <c r="J279" s="96" t="s">
        <v>1059</v>
      </c>
      <c r="K279" s="96" t="s">
        <v>1056</v>
      </c>
      <c r="L279" s="96" t="s">
        <v>1057</v>
      </c>
      <c r="M279" s="98"/>
      <c r="N279" s="96">
        <f>COUNTA(Tabla1[[#This Row],[PROCESOS DE PRODUCION]:[Columna6]])</f>
        <v>7</v>
      </c>
      <c r="O279" s="96" t="str">
        <f t="shared" si="4"/>
        <v>CAPTURA/DISENIO/FLEXO/EMPAQUE/TERMINADO/RUTA/ENTREGADO/</v>
      </c>
    </row>
    <row r="280" spans="1:15" ht="18" hidden="1">
      <c r="A280" s="23" t="s">
        <v>503</v>
      </c>
      <c r="B280" s="37" t="s">
        <v>495</v>
      </c>
      <c r="C280" s="36" t="s">
        <v>485</v>
      </c>
      <c r="D280" s="35">
        <v>500</v>
      </c>
      <c r="E280" s="82">
        <v>1.75</v>
      </c>
      <c r="F280" s="95" t="s">
        <v>1054</v>
      </c>
      <c r="G280" s="170"/>
      <c r="H280" s="96" t="s">
        <v>1056</v>
      </c>
      <c r="I280" s="96" t="s">
        <v>1057</v>
      </c>
      <c r="J280" s="97"/>
      <c r="K280" s="97"/>
      <c r="L280" s="97"/>
      <c r="M280" s="98"/>
      <c r="N280" s="96">
        <f>COUNTA(Tabla1[[#This Row],[PROCESOS DE PRODUCION]:[Columna6]])</f>
        <v>3</v>
      </c>
      <c r="O280" s="96" t="str">
        <f t="shared" si="4"/>
        <v>CAPTURA//RUTA/ENTREGADO////</v>
      </c>
    </row>
    <row r="281" spans="1:15" ht="18.75" hidden="1" thickBot="1">
      <c r="A281" s="19" t="s">
        <v>502</v>
      </c>
      <c r="B281" s="34" t="s">
        <v>493</v>
      </c>
      <c r="C281" s="33" t="s">
        <v>485</v>
      </c>
      <c r="D281" s="16">
        <v>500</v>
      </c>
      <c r="E281" s="85">
        <v>1.75</v>
      </c>
      <c r="F281" s="95" t="s">
        <v>1054</v>
      </c>
      <c r="G281" s="170" t="s">
        <v>1074</v>
      </c>
      <c r="H281" s="96" t="s">
        <v>1060</v>
      </c>
      <c r="I281" s="96" t="s">
        <v>1061</v>
      </c>
      <c r="J281" s="96" t="s">
        <v>1055</v>
      </c>
      <c r="K281" s="96" t="s">
        <v>1059</v>
      </c>
      <c r="L281" s="96" t="s">
        <v>1065</v>
      </c>
      <c r="M281" s="102" t="s">
        <v>1057</v>
      </c>
      <c r="N281" s="96">
        <f>COUNTA(Tabla1[[#This Row],[PROCESOS DE PRODUCION]:[Columna6]])</f>
        <v>8</v>
      </c>
      <c r="O281" s="96" t="str">
        <f t="shared" si="4"/>
        <v>CAPTURA/DISENIO/OFFSET/SUAJE/EMPAQUE/TERMINADO/RUTA /ENTREGADO</v>
      </c>
    </row>
    <row r="282" spans="1:15" ht="18" hidden="1">
      <c r="A282" s="40" t="s">
        <v>500</v>
      </c>
      <c r="B282" s="41" t="s">
        <v>499</v>
      </c>
      <c r="C282" s="40" t="s">
        <v>475</v>
      </c>
      <c r="D282" s="39">
        <v>450</v>
      </c>
      <c r="E282" s="89">
        <v>1.65</v>
      </c>
      <c r="F282" s="95" t="s">
        <v>1054</v>
      </c>
      <c r="G282" s="170"/>
      <c r="H282" s="96" t="s">
        <v>1056</v>
      </c>
      <c r="I282" s="96" t="s">
        <v>1057</v>
      </c>
      <c r="J282" s="97"/>
      <c r="K282" s="97"/>
      <c r="L282" s="97"/>
      <c r="M282" s="98"/>
      <c r="N282" s="96">
        <f>COUNTA(Tabla1[[#This Row],[PROCESOS DE PRODUCION]:[Columna6]])</f>
        <v>3</v>
      </c>
      <c r="O282" s="96" t="str">
        <f t="shared" si="4"/>
        <v>CAPTURA//RUTA/ENTREGADO////</v>
      </c>
    </row>
    <row r="283" spans="1:15" ht="18">
      <c r="A283" s="23" t="s">
        <v>498</v>
      </c>
      <c r="B283" s="37" t="s">
        <v>497</v>
      </c>
      <c r="C283" s="36" t="s">
        <v>475</v>
      </c>
      <c r="D283" s="20">
        <v>450</v>
      </c>
      <c r="E283" s="82">
        <v>1.7</v>
      </c>
      <c r="F283" s="95" t="s">
        <v>1054</v>
      </c>
      <c r="G283" s="170" t="s">
        <v>1074</v>
      </c>
      <c r="H283" s="96" t="s">
        <v>1058</v>
      </c>
      <c r="I283" s="96" t="s">
        <v>1055</v>
      </c>
      <c r="J283" s="96" t="s">
        <v>1059</v>
      </c>
      <c r="K283" s="96" t="s">
        <v>1056</v>
      </c>
      <c r="L283" s="96" t="s">
        <v>1057</v>
      </c>
      <c r="M283" s="98"/>
      <c r="N283" s="96">
        <f>COUNTA(Tabla1[[#This Row],[PROCESOS DE PRODUCION]:[Columna6]])</f>
        <v>7</v>
      </c>
      <c r="O283" s="96" t="str">
        <f t="shared" si="4"/>
        <v>CAPTURA/DISENIO/FLEXO/EMPAQUE/TERMINADO/RUTA/ENTREGADO/</v>
      </c>
    </row>
    <row r="284" spans="1:15" ht="18" hidden="1">
      <c r="A284" s="23" t="s">
        <v>496</v>
      </c>
      <c r="B284" s="37" t="s">
        <v>495</v>
      </c>
      <c r="C284" s="36" t="s">
        <v>475</v>
      </c>
      <c r="D284" s="20">
        <v>400</v>
      </c>
      <c r="E284" s="82">
        <v>2.1</v>
      </c>
      <c r="F284" s="95" t="s">
        <v>1054</v>
      </c>
      <c r="G284" s="170"/>
      <c r="H284" s="96" t="s">
        <v>1056</v>
      </c>
      <c r="I284" s="96" t="s">
        <v>1057</v>
      </c>
      <c r="J284" s="97"/>
      <c r="K284" s="97"/>
      <c r="L284" s="97"/>
      <c r="M284" s="98"/>
      <c r="N284" s="96">
        <f>COUNTA(Tabla1[[#This Row],[PROCESOS DE PRODUCION]:[Columna6]])</f>
        <v>3</v>
      </c>
      <c r="O284" s="96" t="str">
        <f t="shared" si="4"/>
        <v>CAPTURA//RUTA/ENTREGADO////</v>
      </c>
    </row>
    <row r="285" spans="1:15" ht="18.75" hidden="1" thickBot="1">
      <c r="A285" s="19" t="s">
        <v>494</v>
      </c>
      <c r="B285" s="34" t="s">
        <v>493</v>
      </c>
      <c r="C285" s="33" t="s">
        <v>475</v>
      </c>
      <c r="D285" s="16">
        <v>400</v>
      </c>
      <c r="E285" s="85">
        <v>2.1</v>
      </c>
      <c r="F285" s="99" t="s">
        <v>1054</v>
      </c>
      <c r="G285" s="170" t="s">
        <v>1074</v>
      </c>
      <c r="H285" s="100" t="s">
        <v>1060</v>
      </c>
      <c r="I285" s="100" t="s">
        <v>1061</v>
      </c>
      <c r="J285" s="100" t="s">
        <v>1055</v>
      </c>
      <c r="K285" s="100" t="s">
        <v>1059</v>
      </c>
      <c r="L285" s="100" t="s">
        <v>1065</v>
      </c>
      <c r="M285" s="103" t="s">
        <v>1057</v>
      </c>
      <c r="N285" s="96">
        <f>COUNTA(Tabla1[[#This Row],[PROCESOS DE PRODUCION]:[Columna6]])</f>
        <v>8</v>
      </c>
      <c r="O285" s="96" t="str">
        <f t="shared" si="4"/>
        <v>CAPTURA/DISENIO/OFFSET/SUAJE/EMPAQUE/TERMINADO/RUTA /ENTREGADO</v>
      </c>
    </row>
    <row r="286" spans="1:15" ht="18" hidden="1">
      <c r="A286" s="40" t="s">
        <v>492</v>
      </c>
      <c r="B286" s="41" t="s">
        <v>491</v>
      </c>
      <c r="C286" s="40" t="s">
        <v>485</v>
      </c>
      <c r="D286" s="39">
        <v>750</v>
      </c>
      <c r="E286" s="89">
        <v>1.25</v>
      </c>
      <c r="F286" s="91" t="s">
        <v>1054</v>
      </c>
      <c r="G286" s="169"/>
      <c r="H286" s="92" t="s">
        <v>1056</v>
      </c>
      <c r="I286" s="92" t="s">
        <v>1057</v>
      </c>
      <c r="J286" s="93"/>
      <c r="K286" s="93"/>
      <c r="L286" s="93"/>
      <c r="M286" s="94"/>
      <c r="N286" s="96">
        <f>COUNTA(Tabla1[[#This Row],[PROCESOS DE PRODUCION]:[Columna6]])</f>
        <v>3</v>
      </c>
      <c r="O286" s="96" t="str">
        <f t="shared" si="4"/>
        <v>CAPTURA//RUTA/ENTREGADO////</v>
      </c>
    </row>
    <row r="287" spans="1:15" ht="18" hidden="1">
      <c r="A287" s="40" t="s">
        <v>490</v>
      </c>
      <c r="B287" s="41" t="s">
        <v>482</v>
      </c>
      <c r="C287" s="40" t="s">
        <v>485</v>
      </c>
      <c r="D287" s="39">
        <v>600</v>
      </c>
      <c r="E287" s="89">
        <v>1.3</v>
      </c>
      <c r="F287" s="95" t="s">
        <v>1054</v>
      </c>
      <c r="G287" s="170"/>
      <c r="H287" s="96" t="s">
        <v>1056</v>
      </c>
      <c r="I287" s="96" t="s">
        <v>1057</v>
      </c>
      <c r="J287" s="97"/>
      <c r="K287" s="97"/>
      <c r="L287" s="97"/>
      <c r="M287" s="98"/>
      <c r="N287" s="96">
        <f>COUNTA(Tabla1[[#This Row],[PROCESOS DE PRODUCION]:[Columna6]])</f>
        <v>3</v>
      </c>
      <c r="O287" s="96" t="str">
        <f t="shared" si="4"/>
        <v>CAPTURA//RUTA/ENTREGADO////</v>
      </c>
    </row>
    <row r="288" spans="1:15" ht="18">
      <c r="A288" s="23" t="s">
        <v>489</v>
      </c>
      <c r="B288" s="37" t="s">
        <v>480</v>
      </c>
      <c r="C288" s="36" t="s">
        <v>485</v>
      </c>
      <c r="D288" s="38">
        <v>600</v>
      </c>
      <c r="E288" s="82">
        <v>1.35</v>
      </c>
      <c r="F288" s="95" t="s">
        <v>1054</v>
      </c>
      <c r="G288" s="170" t="s">
        <v>1074</v>
      </c>
      <c r="H288" s="96" t="s">
        <v>1058</v>
      </c>
      <c r="I288" s="96" t="s">
        <v>1055</v>
      </c>
      <c r="J288" s="96" t="s">
        <v>1059</v>
      </c>
      <c r="K288" s="96" t="s">
        <v>1056</v>
      </c>
      <c r="L288" s="96" t="s">
        <v>1057</v>
      </c>
      <c r="M288" s="98"/>
      <c r="N288" s="96">
        <f>COUNTA(Tabla1[[#This Row],[PROCESOS DE PRODUCION]:[Columna6]])</f>
        <v>7</v>
      </c>
      <c r="O288" s="96" t="str">
        <f t="shared" si="4"/>
        <v>CAPTURA/DISENIO/FLEXO/EMPAQUE/TERMINADO/RUTA/ENTREGADO/</v>
      </c>
    </row>
    <row r="289" spans="1:15" ht="18" hidden="1">
      <c r="A289" s="23" t="s">
        <v>488</v>
      </c>
      <c r="B289" s="37" t="s">
        <v>478</v>
      </c>
      <c r="C289" s="36" t="s">
        <v>485</v>
      </c>
      <c r="D289" s="35">
        <v>500</v>
      </c>
      <c r="E289" s="82">
        <v>1.75</v>
      </c>
      <c r="F289" s="95" t="s">
        <v>1054</v>
      </c>
      <c r="G289" s="170"/>
      <c r="H289" s="96" t="s">
        <v>1056</v>
      </c>
      <c r="I289" s="96" t="s">
        <v>1057</v>
      </c>
      <c r="J289" s="97"/>
      <c r="K289" s="97"/>
      <c r="L289" s="97"/>
      <c r="M289" s="98"/>
      <c r="N289" s="96">
        <f>COUNTA(Tabla1[[#This Row],[PROCESOS DE PRODUCION]:[Columna6]])</f>
        <v>3</v>
      </c>
      <c r="O289" s="96" t="str">
        <f t="shared" si="4"/>
        <v>CAPTURA//RUTA/ENTREGADO////</v>
      </c>
    </row>
    <row r="290" spans="1:15" ht="18.75" hidden="1" thickBot="1">
      <c r="A290" s="19" t="s">
        <v>486</v>
      </c>
      <c r="B290" s="34" t="s">
        <v>476</v>
      </c>
      <c r="C290" s="33" t="s">
        <v>485</v>
      </c>
      <c r="D290" s="16">
        <v>500</v>
      </c>
      <c r="E290" s="85">
        <v>1.75</v>
      </c>
      <c r="F290" s="95" t="s">
        <v>1054</v>
      </c>
      <c r="G290" s="170" t="s">
        <v>1074</v>
      </c>
      <c r="H290" s="96" t="s">
        <v>1060</v>
      </c>
      <c r="I290" s="96" t="s">
        <v>1061</v>
      </c>
      <c r="J290" s="96" t="s">
        <v>1055</v>
      </c>
      <c r="K290" s="96" t="s">
        <v>1059</v>
      </c>
      <c r="L290" s="96" t="s">
        <v>1065</v>
      </c>
      <c r="M290" s="102" t="s">
        <v>1057</v>
      </c>
      <c r="N290" s="96">
        <f>COUNTA(Tabla1[[#This Row],[PROCESOS DE PRODUCION]:[Columna6]])</f>
        <v>8</v>
      </c>
      <c r="O290" s="96" t="str">
        <f t="shared" si="4"/>
        <v>CAPTURA/DISENIO/OFFSET/SUAJE/EMPAQUE/TERMINADO/RUTA /ENTREGADO</v>
      </c>
    </row>
    <row r="291" spans="1:15" ht="18" hidden="1">
      <c r="A291" s="40" t="s">
        <v>483</v>
      </c>
      <c r="B291" s="41" t="s">
        <v>482</v>
      </c>
      <c r="C291" s="40" t="s">
        <v>475</v>
      </c>
      <c r="D291" s="39">
        <v>450</v>
      </c>
      <c r="E291" s="89">
        <v>1.65</v>
      </c>
      <c r="F291" s="95" t="s">
        <v>1054</v>
      </c>
      <c r="G291" s="170"/>
      <c r="H291" s="96" t="s">
        <v>1056</v>
      </c>
      <c r="I291" s="96" t="s">
        <v>1057</v>
      </c>
      <c r="J291" s="97"/>
      <c r="K291" s="97"/>
      <c r="L291" s="97"/>
      <c r="M291" s="98"/>
      <c r="N291" s="96">
        <f>COUNTA(Tabla1[[#This Row],[PROCESOS DE PRODUCION]:[Columna6]])</f>
        <v>3</v>
      </c>
      <c r="O291" s="96" t="str">
        <f t="shared" si="4"/>
        <v>CAPTURA//RUTA/ENTREGADO////</v>
      </c>
    </row>
    <row r="292" spans="1:15" ht="18.75" thickBot="1">
      <c r="A292" s="23" t="s">
        <v>481</v>
      </c>
      <c r="B292" s="37" t="s">
        <v>480</v>
      </c>
      <c r="C292" s="36" t="s">
        <v>475</v>
      </c>
      <c r="D292" s="20">
        <v>450</v>
      </c>
      <c r="E292" s="82">
        <v>1.7</v>
      </c>
      <c r="F292" s="95" t="s">
        <v>1054</v>
      </c>
      <c r="G292" s="170" t="s">
        <v>1074</v>
      </c>
      <c r="H292" s="96" t="s">
        <v>1058</v>
      </c>
      <c r="I292" s="96" t="s">
        <v>1055</v>
      </c>
      <c r="J292" s="96" t="s">
        <v>1059</v>
      </c>
      <c r="K292" s="96" t="s">
        <v>1056</v>
      </c>
      <c r="L292" s="96" t="s">
        <v>1057</v>
      </c>
      <c r="M292" s="98"/>
      <c r="N292" s="96">
        <f>COUNTA(Tabla1[[#This Row],[PROCESOS DE PRODUCION]:[Columna6]])</f>
        <v>7</v>
      </c>
      <c r="O292" s="96" t="str">
        <f t="shared" si="4"/>
        <v>CAPTURA/DISENIO/FLEXO/EMPAQUE/TERMINADO/RUTA/ENTREGADO/</v>
      </c>
    </row>
    <row r="293" spans="1:15" ht="18.75" hidden="1" thickBot="1">
      <c r="A293" s="23" t="s">
        <v>479</v>
      </c>
      <c r="B293" s="37" t="s">
        <v>478</v>
      </c>
      <c r="C293" s="36" t="s">
        <v>475</v>
      </c>
      <c r="D293" s="20">
        <v>400</v>
      </c>
      <c r="E293" s="82">
        <v>2.1</v>
      </c>
      <c r="F293" s="95" t="s">
        <v>1054</v>
      </c>
      <c r="G293" s="170"/>
      <c r="H293" s="96" t="s">
        <v>1056</v>
      </c>
      <c r="I293" s="96" t="s">
        <v>1057</v>
      </c>
      <c r="J293" s="97"/>
      <c r="K293" s="97"/>
      <c r="L293" s="97"/>
      <c r="M293" s="98"/>
      <c r="N293" s="96">
        <f>COUNTA(Tabla1[[#This Row],[PROCESOS DE PRODUCION]:[Columna6]])</f>
        <v>3</v>
      </c>
      <c r="O293" s="96" t="str">
        <f t="shared" si="4"/>
        <v>CAPTURA//RUTA/ENTREGADO////</v>
      </c>
    </row>
    <row r="294" spans="1:15" ht="18.75" hidden="1" thickBot="1">
      <c r="A294" s="19" t="s">
        <v>477</v>
      </c>
      <c r="B294" s="34" t="s">
        <v>476</v>
      </c>
      <c r="C294" s="33" t="s">
        <v>475</v>
      </c>
      <c r="D294" s="16">
        <v>400</v>
      </c>
      <c r="E294" s="85">
        <v>2.1</v>
      </c>
      <c r="F294" s="99" t="s">
        <v>1054</v>
      </c>
      <c r="G294" s="170" t="s">
        <v>1074</v>
      </c>
      <c r="H294" s="100" t="s">
        <v>1060</v>
      </c>
      <c r="I294" s="100" t="s">
        <v>1061</v>
      </c>
      <c r="J294" s="100" t="s">
        <v>1055</v>
      </c>
      <c r="K294" s="100" t="s">
        <v>1059</v>
      </c>
      <c r="L294" s="100" t="s">
        <v>1065</v>
      </c>
      <c r="M294" s="103" t="s">
        <v>1057</v>
      </c>
      <c r="N294" s="96">
        <f>COUNTA(Tabla1[[#This Row],[PROCESOS DE PRODUCION]:[Columna6]])</f>
        <v>8</v>
      </c>
      <c r="O294" s="96" t="str">
        <f t="shared" si="4"/>
        <v>CAPTURA/DISENIO/OFFSET/SUAJE/EMPAQUE/TERMINADO/RUTA /ENTREGADO</v>
      </c>
    </row>
    <row r="295" spans="1:15" ht="18.75" hidden="1" thickBot="1">
      <c r="A295" s="28" t="s">
        <v>473</v>
      </c>
      <c r="B295" s="32" t="s">
        <v>471</v>
      </c>
      <c r="C295" s="27" t="s">
        <v>346</v>
      </c>
      <c r="D295" s="26">
        <v>390</v>
      </c>
      <c r="E295" s="80">
        <v>2.5</v>
      </c>
      <c r="F295" s="91" t="s">
        <v>1054</v>
      </c>
      <c r="G295" s="169"/>
      <c r="H295" s="92" t="s">
        <v>1056</v>
      </c>
      <c r="I295" s="92" t="s">
        <v>1057</v>
      </c>
      <c r="J295" s="93"/>
      <c r="K295" s="93"/>
      <c r="L295" s="93"/>
      <c r="M295" s="94"/>
      <c r="N295" s="96">
        <f>COUNTA(Tabla1[[#This Row],[PROCESOS DE PRODUCION]:[Columna6]])</f>
        <v>3</v>
      </c>
      <c r="O295" s="96" t="str">
        <f t="shared" si="4"/>
        <v>CAPTURA//RUTA/ENTREGADO////</v>
      </c>
    </row>
    <row r="296" spans="1:15" ht="18.75" hidden="1" thickBot="1">
      <c r="A296" s="7" t="s">
        <v>472</v>
      </c>
      <c r="B296" s="31" t="s">
        <v>471</v>
      </c>
      <c r="C296" s="6" t="s">
        <v>343</v>
      </c>
      <c r="D296" s="5">
        <v>260</v>
      </c>
      <c r="E296" s="81">
        <v>2.8</v>
      </c>
      <c r="F296" s="95" t="s">
        <v>1054</v>
      </c>
      <c r="G296" s="170"/>
      <c r="H296" s="96" t="s">
        <v>1056</v>
      </c>
      <c r="I296" s="96" t="s">
        <v>1057</v>
      </c>
      <c r="J296" s="97"/>
      <c r="K296" s="97"/>
      <c r="L296" s="97"/>
      <c r="M296" s="98"/>
      <c r="N296" s="96">
        <f>COUNTA(Tabla1[[#This Row],[PROCESOS DE PRODUCION]:[Columna6]])</f>
        <v>3</v>
      </c>
      <c r="O296" s="96" t="str">
        <f t="shared" si="4"/>
        <v>CAPTURA//RUTA/ENTREGADO////</v>
      </c>
    </row>
    <row r="297" spans="1:15" ht="18.75" hidden="1" thickBot="1">
      <c r="A297" s="7" t="s">
        <v>470</v>
      </c>
      <c r="B297" s="31" t="s">
        <v>468</v>
      </c>
      <c r="C297" s="6" t="s">
        <v>341</v>
      </c>
      <c r="D297" s="5">
        <v>300</v>
      </c>
      <c r="E297" s="81">
        <v>2.85</v>
      </c>
      <c r="F297" s="95" t="s">
        <v>1054</v>
      </c>
      <c r="G297" s="170"/>
      <c r="H297" s="96" t="s">
        <v>1056</v>
      </c>
      <c r="I297" s="96" t="s">
        <v>1057</v>
      </c>
      <c r="J297" s="97"/>
      <c r="K297" s="97"/>
      <c r="L297" s="97"/>
      <c r="M297" s="98"/>
      <c r="N297" s="96">
        <f>COUNTA(Tabla1[[#This Row],[PROCESOS DE PRODUCION]:[Columna6]])</f>
        <v>3</v>
      </c>
      <c r="O297" s="96" t="str">
        <f t="shared" si="4"/>
        <v>CAPTURA//RUTA/ENTREGADO////</v>
      </c>
    </row>
    <row r="298" spans="1:15" ht="18.75" hidden="1" thickBot="1">
      <c r="A298" s="19" t="s">
        <v>469</v>
      </c>
      <c r="B298" s="34" t="s">
        <v>468</v>
      </c>
      <c r="C298" s="17" t="s">
        <v>338</v>
      </c>
      <c r="D298" s="16">
        <v>250</v>
      </c>
      <c r="E298" s="85">
        <v>3.15</v>
      </c>
      <c r="F298" s="99" t="s">
        <v>1054</v>
      </c>
      <c r="G298" s="171"/>
      <c r="H298" s="100" t="s">
        <v>1056</v>
      </c>
      <c r="I298" s="100" t="s">
        <v>1057</v>
      </c>
      <c r="J298" s="104"/>
      <c r="K298" s="104"/>
      <c r="L298" s="104"/>
      <c r="M298" s="101"/>
      <c r="N298" s="96">
        <f>COUNTA(Tabla1[[#This Row],[PROCESOS DE PRODUCION]:[Columna6]])</f>
        <v>3</v>
      </c>
      <c r="O298" s="96" t="str">
        <f t="shared" si="4"/>
        <v>CAPTURA//RUTA/ENTREGADO////</v>
      </c>
    </row>
    <row r="299" spans="1:15" ht="18.75" hidden="1" thickBot="1">
      <c r="A299" s="28" t="s">
        <v>466</v>
      </c>
      <c r="B299" s="32" t="s">
        <v>464</v>
      </c>
      <c r="C299" s="27" t="s">
        <v>346</v>
      </c>
      <c r="D299" s="26">
        <v>390</v>
      </c>
      <c r="E299" s="80">
        <v>2.5</v>
      </c>
      <c r="F299" s="91" t="s">
        <v>1054</v>
      </c>
      <c r="G299" s="169"/>
      <c r="H299" s="92" t="s">
        <v>1056</v>
      </c>
      <c r="I299" s="92" t="s">
        <v>1057</v>
      </c>
      <c r="J299" s="93"/>
      <c r="K299" s="93"/>
      <c r="L299" s="93"/>
      <c r="M299" s="94"/>
      <c r="N299" s="96">
        <f>COUNTA(Tabla1[[#This Row],[PROCESOS DE PRODUCION]:[Columna6]])</f>
        <v>3</v>
      </c>
      <c r="O299" s="96" t="str">
        <f t="shared" si="4"/>
        <v>CAPTURA//RUTA/ENTREGADO////</v>
      </c>
    </row>
    <row r="300" spans="1:15" ht="18.75" hidden="1" thickBot="1">
      <c r="A300" s="7" t="s">
        <v>465</v>
      </c>
      <c r="B300" s="31" t="s">
        <v>464</v>
      </c>
      <c r="C300" s="6" t="s">
        <v>343</v>
      </c>
      <c r="D300" s="5">
        <v>260</v>
      </c>
      <c r="E300" s="81">
        <v>2.8</v>
      </c>
      <c r="F300" s="95" t="s">
        <v>1054</v>
      </c>
      <c r="G300" s="170"/>
      <c r="H300" s="96" t="s">
        <v>1056</v>
      </c>
      <c r="I300" s="96" t="s">
        <v>1057</v>
      </c>
      <c r="J300" s="97"/>
      <c r="K300" s="97"/>
      <c r="L300" s="97"/>
      <c r="M300" s="98"/>
      <c r="N300" s="96">
        <f>COUNTA(Tabla1[[#This Row],[PROCESOS DE PRODUCION]:[Columna6]])</f>
        <v>3</v>
      </c>
      <c r="O300" s="96" t="str">
        <f t="shared" si="4"/>
        <v>CAPTURA//RUTA/ENTREGADO////</v>
      </c>
    </row>
    <row r="301" spans="1:15" ht="18.75" hidden="1" thickBot="1">
      <c r="A301" s="7" t="s">
        <v>463</v>
      </c>
      <c r="B301" s="31" t="s">
        <v>461</v>
      </c>
      <c r="C301" s="6" t="s">
        <v>341</v>
      </c>
      <c r="D301" s="5">
        <v>300</v>
      </c>
      <c r="E301" s="81">
        <v>2.85</v>
      </c>
      <c r="F301" s="95" t="s">
        <v>1054</v>
      </c>
      <c r="G301" s="170"/>
      <c r="H301" s="96" t="s">
        <v>1056</v>
      </c>
      <c r="I301" s="96" t="s">
        <v>1057</v>
      </c>
      <c r="J301" s="97"/>
      <c r="K301" s="97"/>
      <c r="L301" s="97"/>
      <c r="M301" s="98"/>
      <c r="N301" s="96">
        <f>COUNTA(Tabla1[[#This Row],[PROCESOS DE PRODUCION]:[Columna6]])</f>
        <v>3</v>
      </c>
      <c r="O301" s="96" t="str">
        <f t="shared" si="4"/>
        <v>CAPTURA//RUTA/ENTREGADO////</v>
      </c>
    </row>
    <row r="302" spans="1:15" ht="18.75" hidden="1" thickBot="1">
      <c r="A302" s="19" t="s">
        <v>462</v>
      </c>
      <c r="B302" s="34" t="s">
        <v>461</v>
      </c>
      <c r="C302" s="17" t="s">
        <v>338</v>
      </c>
      <c r="D302" s="16">
        <v>250</v>
      </c>
      <c r="E302" s="85">
        <v>3.15</v>
      </c>
      <c r="F302" s="99" t="s">
        <v>1054</v>
      </c>
      <c r="G302" s="171"/>
      <c r="H302" s="100" t="s">
        <v>1056</v>
      </c>
      <c r="I302" s="100" t="s">
        <v>1057</v>
      </c>
      <c r="J302" s="104"/>
      <c r="K302" s="104"/>
      <c r="L302" s="104"/>
      <c r="M302" s="101"/>
      <c r="N302" s="96">
        <f>COUNTA(Tabla1[[#This Row],[PROCESOS DE PRODUCION]:[Columna6]])</f>
        <v>3</v>
      </c>
      <c r="O302" s="96" t="str">
        <f t="shared" si="4"/>
        <v>CAPTURA//RUTA/ENTREGADO////</v>
      </c>
    </row>
    <row r="303" spans="1:15" ht="18.75" hidden="1" thickBot="1">
      <c r="A303" s="28" t="s">
        <v>459</v>
      </c>
      <c r="B303" s="32" t="s">
        <v>457</v>
      </c>
      <c r="C303" s="27" t="s">
        <v>346</v>
      </c>
      <c r="D303" s="26">
        <v>390</v>
      </c>
      <c r="E303" s="80">
        <v>2.5</v>
      </c>
      <c r="F303" s="91" t="s">
        <v>1054</v>
      </c>
      <c r="G303" s="169"/>
      <c r="H303" s="92" t="s">
        <v>1056</v>
      </c>
      <c r="I303" s="92" t="s">
        <v>1057</v>
      </c>
      <c r="J303" s="93"/>
      <c r="K303" s="93"/>
      <c r="L303" s="93"/>
      <c r="M303" s="94"/>
      <c r="N303" s="96">
        <f>COUNTA(Tabla1[[#This Row],[PROCESOS DE PRODUCION]:[Columna6]])</f>
        <v>3</v>
      </c>
      <c r="O303" s="96" t="str">
        <f t="shared" si="4"/>
        <v>CAPTURA//RUTA/ENTREGADO////</v>
      </c>
    </row>
    <row r="304" spans="1:15" ht="18.75" hidden="1" thickBot="1">
      <c r="A304" s="7" t="s">
        <v>458</v>
      </c>
      <c r="B304" s="31" t="s">
        <v>457</v>
      </c>
      <c r="C304" s="6" t="s">
        <v>343</v>
      </c>
      <c r="D304" s="5">
        <v>260</v>
      </c>
      <c r="E304" s="81">
        <v>2.8</v>
      </c>
      <c r="F304" s="95" t="s">
        <v>1054</v>
      </c>
      <c r="G304" s="170"/>
      <c r="H304" s="96" t="s">
        <v>1056</v>
      </c>
      <c r="I304" s="96" t="s">
        <v>1057</v>
      </c>
      <c r="J304" s="97"/>
      <c r="K304" s="97"/>
      <c r="L304" s="97"/>
      <c r="M304" s="98"/>
      <c r="N304" s="96">
        <f>COUNTA(Tabla1[[#This Row],[PROCESOS DE PRODUCION]:[Columna6]])</f>
        <v>3</v>
      </c>
      <c r="O304" s="96" t="str">
        <f t="shared" si="4"/>
        <v>CAPTURA//RUTA/ENTREGADO////</v>
      </c>
    </row>
    <row r="305" spans="1:15" ht="18.75" hidden="1" thickBot="1">
      <c r="A305" s="7" t="s">
        <v>456</v>
      </c>
      <c r="B305" s="31" t="s">
        <v>454</v>
      </c>
      <c r="C305" s="6" t="s">
        <v>341</v>
      </c>
      <c r="D305" s="5">
        <v>300</v>
      </c>
      <c r="E305" s="81">
        <v>2.85</v>
      </c>
      <c r="F305" s="95" t="s">
        <v>1054</v>
      </c>
      <c r="G305" s="170"/>
      <c r="H305" s="96" t="s">
        <v>1056</v>
      </c>
      <c r="I305" s="96" t="s">
        <v>1057</v>
      </c>
      <c r="J305" s="97"/>
      <c r="K305" s="97"/>
      <c r="L305" s="97"/>
      <c r="M305" s="98"/>
      <c r="N305" s="96">
        <f>COUNTA(Tabla1[[#This Row],[PROCESOS DE PRODUCION]:[Columna6]])</f>
        <v>3</v>
      </c>
      <c r="O305" s="96" t="str">
        <f t="shared" si="4"/>
        <v>CAPTURA//RUTA/ENTREGADO////</v>
      </c>
    </row>
    <row r="306" spans="1:15" ht="18.75" hidden="1" thickBot="1">
      <c r="A306" s="19" t="s">
        <v>455</v>
      </c>
      <c r="B306" s="34" t="s">
        <v>454</v>
      </c>
      <c r="C306" s="17" t="s">
        <v>338</v>
      </c>
      <c r="D306" s="16">
        <v>250</v>
      </c>
      <c r="E306" s="85">
        <v>3.15</v>
      </c>
      <c r="F306" s="99" t="s">
        <v>1054</v>
      </c>
      <c r="G306" s="171"/>
      <c r="H306" s="100" t="s">
        <v>1056</v>
      </c>
      <c r="I306" s="100" t="s">
        <v>1057</v>
      </c>
      <c r="J306" s="104"/>
      <c r="K306" s="104"/>
      <c r="L306" s="104"/>
      <c r="M306" s="101"/>
      <c r="N306" s="96">
        <f>COUNTA(Tabla1[[#This Row],[PROCESOS DE PRODUCION]:[Columna6]])</f>
        <v>3</v>
      </c>
      <c r="O306" s="96" t="str">
        <f t="shared" si="4"/>
        <v>CAPTURA//RUTA/ENTREGADO////</v>
      </c>
    </row>
    <row r="307" spans="1:15" ht="18.75" hidden="1" thickBot="1">
      <c r="A307" s="28" t="s">
        <v>452</v>
      </c>
      <c r="B307" s="32" t="s">
        <v>450</v>
      </c>
      <c r="C307" s="27" t="s">
        <v>346</v>
      </c>
      <c r="D307" s="26">
        <v>390</v>
      </c>
      <c r="E307" s="80">
        <v>2.65</v>
      </c>
      <c r="F307" s="91" t="s">
        <v>1054</v>
      </c>
      <c r="G307" s="169"/>
      <c r="H307" s="92" t="s">
        <v>1056</v>
      </c>
      <c r="I307" s="92" t="s">
        <v>1057</v>
      </c>
      <c r="J307" s="93"/>
      <c r="K307" s="93"/>
      <c r="L307" s="93"/>
      <c r="M307" s="94"/>
      <c r="N307" s="96">
        <f>COUNTA(Tabla1[[#This Row],[PROCESOS DE PRODUCION]:[Columna6]])</f>
        <v>3</v>
      </c>
      <c r="O307" s="96" t="str">
        <f t="shared" si="4"/>
        <v>CAPTURA//RUTA/ENTREGADO////</v>
      </c>
    </row>
    <row r="308" spans="1:15" ht="18.75" hidden="1" thickBot="1">
      <c r="A308" s="7" t="s">
        <v>451</v>
      </c>
      <c r="B308" s="37" t="s">
        <v>450</v>
      </c>
      <c r="C308" s="21" t="s">
        <v>343</v>
      </c>
      <c r="D308" s="5">
        <v>260</v>
      </c>
      <c r="E308" s="82">
        <v>2.9</v>
      </c>
      <c r="F308" s="95" t="s">
        <v>1054</v>
      </c>
      <c r="G308" s="170"/>
      <c r="H308" s="96" t="s">
        <v>1056</v>
      </c>
      <c r="I308" s="96" t="s">
        <v>1057</v>
      </c>
      <c r="J308" s="97"/>
      <c r="K308" s="97"/>
      <c r="L308" s="97"/>
      <c r="M308" s="98"/>
      <c r="N308" s="96">
        <f>COUNTA(Tabla1[[#This Row],[PROCESOS DE PRODUCION]:[Columna6]])</f>
        <v>3</v>
      </c>
      <c r="O308" s="96" t="str">
        <f t="shared" si="4"/>
        <v>CAPTURA//RUTA/ENTREGADO////</v>
      </c>
    </row>
    <row r="309" spans="1:15" ht="18.75" hidden="1" thickBot="1">
      <c r="A309" s="7" t="s">
        <v>449</v>
      </c>
      <c r="B309" s="31" t="s">
        <v>447</v>
      </c>
      <c r="C309" s="6" t="s">
        <v>341</v>
      </c>
      <c r="D309" s="5">
        <v>300</v>
      </c>
      <c r="E309" s="81">
        <v>2.95</v>
      </c>
      <c r="F309" s="95" t="s">
        <v>1054</v>
      </c>
      <c r="G309" s="170"/>
      <c r="H309" s="96" t="s">
        <v>1056</v>
      </c>
      <c r="I309" s="96" t="s">
        <v>1057</v>
      </c>
      <c r="J309" s="97"/>
      <c r="K309" s="97"/>
      <c r="L309" s="97"/>
      <c r="M309" s="98"/>
      <c r="N309" s="96">
        <f>COUNTA(Tabla1[[#This Row],[PROCESOS DE PRODUCION]:[Columna6]])</f>
        <v>3</v>
      </c>
      <c r="O309" s="96" t="str">
        <f t="shared" si="4"/>
        <v>CAPTURA//RUTA/ENTREGADO////</v>
      </c>
    </row>
    <row r="310" spans="1:15" ht="18.75" hidden="1" thickBot="1">
      <c r="A310" s="19" t="s">
        <v>448</v>
      </c>
      <c r="B310" s="34" t="s">
        <v>447</v>
      </c>
      <c r="C310" s="17" t="s">
        <v>338</v>
      </c>
      <c r="D310" s="16">
        <v>250</v>
      </c>
      <c r="E310" s="85">
        <v>3.2</v>
      </c>
      <c r="F310" s="99" t="s">
        <v>1054</v>
      </c>
      <c r="G310" s="171"/>
      <c r="H310" s="100" t="s">
        <v>1056</v>
      </c>
      <c r="I310" s="100" t="s">
        <v>1057</v>
      </c>
      <c r="J310" s="104"/>
      <c r="K310" s="104"/>
      <c r="L310" s="104"/>
      <c r="M310" s="101"/>
      <c r="N310" s="96">
        <f>COUNTA(Tabla1[[#This Row],[PROCESOS DE PRODUCION]:[Columna6]])</f>
        <v>3</v>
      </c>
      <c r="O310" s="96" t="str">
        <f t="shared" si="4"/>
        <v>CAPTURA//RUTA/ENTREGADO////</v>
      </c>
    </row>
    <row r="311" spans="1:15" ht="18.75" hidden="1" thickBot="1">
      <c r="A311" s="28" t="s">
        <v>445</v>
      </c>
      <c r="B311" s="32" t="s">
        <v>443</v>
      </c>
      <c r="C311" s="27" t="s">
        <v>346</v>
      </c>
      <c r="D311" s="26">
        <v>390</v>
      </c>
      <c r="E311" s="80">
        <v>2.65</v>
      </c>
      <c r="F311" s="91" t="s">
        <v>1054</v>
      </c>
      <c r="G311" s="169"/>
      <c r="H311" s="92" t="s">
        <v>1056</v>
      </c>
      <c r="I311" s="92" t="s">
        <v>1057</v>
      </c>
      <c r="J311" s="93"/>
      <c r="K311" s="93"/>
      <c r="L311" s="93"/>
      <c r="M311" s="94"/>
      <c r="N311" s="96">
        <f>COUNTA(Tabla1[[#This Row],[PROCESOS DE PRODUCION]:[Columna6]])</f>
        <v>3</v>
      </c>
      <c r="O311" s="96" t="str">
        <f t="shared" si="4"/>
        <v>CAPTURA//RUTA/ENTREGADO////</v>
      </c>
    </row>
    <row r="312" spans="1:15" ht="18.75" hidden="1" thickBot="1">
      <c r="A312" s="7" t="s">
        <v>444</v>
      </c>
      <c r="B312" s="37" t="s">
        <v>443</v>
      </c>
      <c r="C312" s="21" t="s">
        <v>343</v>
      </c>
      <c r="D312" s="5">
        <v>260</v>
      </c>
      <c r="E312" s="82">
        <v>2.9</v>
      </c>
      <c r="F312" s="95" t="s">
        <v>1054</v>
      </c>
      <c r="G312" s="170"/>
      <c r="H312" s="96" t="s">
        <v>1056</v>
      </c>
      <c r="I312" s="96" t="s">
        <v>1057</v>
      </c>
      <c r="J312" s="97"/>
      <c r="K312" s="97"/>
      <c r="L312" s="97"/>
      <c r="M312" s="98"/>
      <c r="N312" s="96">
        <f>COUNTA(Tabla1[[#This Row],[PROCESOS DE PRODUCION]:[Columna6]])</f>
        <v>3</v>
      </c>
      <c r="O312" s="96" t="str">
        <f t="shared" si="4"/>
        <v>CAPTURA//RUTA/ENTREGADO////</v>
      </c>
    </row>
    <row r="313" spans="1:15" ht="18.75" hidden="1" thickBot="1">
      <c r="A313" s="7" t="s">
        <v>442</v>
      </c>
      <c r="B313" s="31" t="s">
        <v>440</v>
      </c>
      <c r="C313" s="6" t="s">
        <v>341</v>
      </c>
      <c r="D313" s="5">
        <v>300</v>
      </c>
      <c r="E313" s="81">
        <v>2.95</v>
      </c>
      <c r="F313" s="95" t="s">
        <v>1054</v>
      </c>
      <c r="G313" s="170"/>
      <c r="H313" s="96" t="s">
        <v>1056</v>
      </c>
      <c r="I313" s="96" t="s">
        <v>1057</v>
      </c>
      <c r="J313" s="97"/>
      <c r="K313" s="97"/>
      <c r="L313" s="97"/>
      <c r="M313" s="98"/>
      <c r="N313" s="96">
        <f>COUNTA(Tabla1[[#This Row],[PROCESOS DE PRODUCION]:[Columna6]])</f>
        <v>3</v>
      </c>
      <c r="O313" s="96" t="str">
        <f t="shared" si="4"/>
        <v>CAPTURA//RUTA/ENTREGADO////</v>
      </c>
    </row>
    <row r="314" spans="1:15" ht="18.75" hidden="1" thickBot="1">
      <c r="A314" s="19" t="s">
        <v>441</v>
      </c>
      <c r="B314" s="34" t="s">
        <v>440</v>
      </c>
      <c r="C314" s="17" t="s">
        <v>338</v>
      </c>
      <c r="D314" s="16">
        <v>250</v>
      </c>
      <c r="E314" s="85">
        <v>3.2</v>
      </c>
      <c r="F314" s="99" t="s">
        <v>1054</v>
      </c>
      <c r="G314" s="171"/>
      <c r="H314" s="100" t="s">
        <v>1056</v>
      </c>
      <c r="I314" s="100" t="s">
        <v>1057</v>
      </c>
      <c r="J314" s="104"/>
      <c r="K314" s="104"/>
      <c r="L314" s="104"/>
      <c r="M314" s="101"/>
      <c r="N314" s="96">
        <f>COUNTA(Tabla1[[#This Row],[PROCESOS DE PRODUCION]:[Columna6]])</f>
        <v>3</v>
      </c>
      <c r="O314" s="96" t="str">
        <f t="shared" si="4"/>
        <v>CAPTURA//RUTA/ENTREGADO////</v>
      </c>
    </row>
    <row r="315" spans="1:15" ht="18.75" hidden="1" thickBot="1">
      <c r="A315" s="28" t="s">
        <v>438</v>
      </c>
      <c r="B315" s="32" t="s">
        <v>436</v>
      </c>
      <c r="C315" s="27" t="s">
        <v>346</v>
      </c>
      <c r="D315" s="26">
        <v>390</v>
      </c>
      <c r="E315" s="80">
        <v>2.65</v>
      </c>
      <c r="F315" s="91" t="s">
        <v>1054</v>
      </c>
      <c r="G315" s="169"/>
      <c r="H315" s="92" t="s">
        <v>1056</v>
      </c>
      <c r="I315" s="92" t="s">
        <v>1057</v>
      </c>
      <c r="J315" s="93"/>
      <c r="K315" s="93"/>
      <c r="L315" s="93"/>
      <c r="M315" s="94"/>
      <c r="N315" s="96">
        <f>COUNTA(Tabla1[[#This Row],[PROCESOS DE PRODUCION]:[Columna6]])</f>
        <v>3</v>
      </c>
      <c r="O315" s="96" t="str">
        <f t="shared" si="4"/>
        <v>CAPTURA//RUTA/ENTREGADO////</v>
      </c>
    </row>
    <row r="316" spans="1:15" ht="18.75" hidden="1" thickBot="1">
      <c r="A316" s="7" t="s">
        <v>437</v>
      </c>
      <c r="B316" s="37" t="s">
        <v>436</v>
      </c>
      <c r="C316" s="21" t="s">
        <v>343</v>
      </c>
      <c r="D316" s="5">
        <v>260</v>
      </c>
      <c r="E316" s="82">
        <v>2.9</v>
      </c>
      <c r="F316" s="95" t="s">
        <v>1054</v>
      </c>
      <c r="G316" s="170"/>
      <c r="H316" s="96" t="s">
        <v>1056</v>
      </c>
      <c r="I316" s="96" t="s">
        <v>1057</v>
      </c>
      <c r="J316" s="97"/>
      <c r="K316" s="97"/>
      <c r="L316" s="97"/>
      <c r="M316" s="98"/>
      <c r="N316" s="96">
        <f>COUNTA(Tabla1[[#This Row],[PROCESOS DE PRODUCION]:[Columna6]])</f>
        <v>3</v>
      </c>
      <c r="O316" s="96" t="str">
        <f t="shared" si="4"/>
        <v>CAPTURA//RUTA/ENTREGADO////</v>
      </c>
    </row>
    <row r="317" spans="1:15" ht="18.75" hidden="1" thickBot="1">
      <c r="A317" s="7" t="s">
        <v>435</v>
      </c>
      <c r="B317" s="31" t="s">
        <v>433</v>
      </c>
      <c r="C317" s="6" t="s">
        <v>341</v>
      </c>
      <c r="D317" s="5">
        <v>300</v>
      </c>
      <c r="E317" s="81">
        <v>2.95</v>
      </c>
      <c r="F317" s="95" t="s">
        <v>1054</v>
      </c>
      <c r="G317" s="170"/>
      <c r="H317" s="96" t="s">
        <v>1056</v>
      </c>
      <c r="I317" s="96" t="s">
        <v>1057</v>
      </c>
      <c r="J317" s="97"/>
      <c r="K317" s="97"/>
      <c r="L317" s="97"/>
      <c r="M317" s="98"/>
      <c r="N317" s="96">
        <f>COUNTA(Tabla1[[#This Row],[PROCESOS DE PRODUCION]:[Columna6]])</f>
        <v>3</v>
      </c>
      <c r="O317" s="96" t="str">
        <f t="shared" si="4"/>
        <v>CAPTURA//RUTA/ENTREGADO////</v>
      </c>
    </row>
    <row r="318" spans="1:15" ht="18.75" hidden="1" thickBot="1">
      <c r="A318" s="19" t="s">
        <v>434</v>
      </c>
      <c r="B318" s="34" t="s">
        <v>433</v>
      </c>
      <c r="C318" s="17" t="s">
        <v>338</v>
      </c>
      <c r="D318" s="16">
        <v>250</v>
      </c>
      <c r="E318" s="85">
        <v>3.2</v>
      </c>
      <c r="F318" s="99" t="s">
        <v>1054</v>
      </c>
      <c r="G318" s="171"/>
      <c r="H318" s="100" t="s">
        <v>1056</v>
      </c>
      <c r="I318" s="100" t="s">
        <v>1057</v>
      </c>
      <c r="J318" s="104"/>
      <c r="K318" s="104"/>
      <c r="L318" s="104"/>
      <c r="M318" s="101"/>
      <c r="N318" s="96">
        <f>COUNTA(Tabla1[[#This Row],[PROCESOS DE PRODUCION]:[Columna6]])</f>
        <v>3</v>
      </c>
      <c r="O318" s="96" t="str">
        <f t="shared" si="4"/>
        <v>CAPTURA//RUTA/ENTREGADO////</v>
      </c>
    </row>
    <row r="319" spans="1:15" ht="18.75" hidden="1" thickBot="1">
      <c r="A319" s="28" t="s">
        <v>431</v>
      </c>
      <c r="B319" s="32" t="s">
        <v>429</v>
      </c>
      <c r="C319" s="27" t="s">
        <v>346</v>
      </c>
      <c r="D319" s="26">
        <v>390</v>
      </c>
      <c r="E319" s="80">
        <v>2.8</v>
      </c>
      <c r="F319" s="91" t="s">
        <v>1054</v>
      </c>
      <c r="G319" s="169"/>
      <c r="H319" s="92" t="s">
        <v>1056</v>
      </c>
      <c r="I319" s="92" t="s">
        <v>1057</v>
      </c>
      <c r="J319" s="93"/>
      <c r="K319" s="93"/>
      <c r="L319" s="93"/>
      <c r="M319" s="94"/>
      <c r="N319" s="96">
        <f>COUNTA(Tabla1[[#This Row],[PROCESOS DE PRODUCION]:[Columna6]])</f>
        <v>3</v>
      </c>
      <c r="O319" s="96" t="str">
        <f t="shared" si="4"/>
        <v>CAPTURA//RUTA/ENTREGADO////</v>
      </c>
    </row>
    <row r="320" spans="1:15" ht="18.75" hidden="1" thickBot="1">
      <c r="A320" s="7" t="s">
        <v>430</v>
      </c>
      <c r="B320" s="37" t="s">
        <v>429</v>
      </c>
      <c r="C320" s="21" t="s">
        <v>343</v>
      </c>
      <c r="D320" s="5">
        <v>260</v>
      </c>
      <c r="E320" s="82">
        <v>3.05</v>
      </c>
      <c r="F320" s="95" t="s">
        <v>1054</v>
      </c>
      <c r="G320" s="170"/>
      <c r="H320" s="96" t="s">
        <v>1056</v>
      </c>
      <c r="I320" s="96" t="s">
        <v>1057</v>
      </c>
      <c r="J320" s="97"/>
      <c r="K320" s="97"/>
      <c r="L320" s="97"/>
      <c r="M320" s="98"/>
      <c r="N320" s="96">
        <f>COUNTA(Tabla1[[#This Row],[PROCESOS DE PRODUCION]:[Columna6]])</f>
        <v>3</v>
      </c>
      <c r="O320" s="96" t="str">
        <f t="shared" si="4"/>
        <v>CAPTURA//RUTA/ENTREGADO////</v>
      </c>
    </row>
    <row r="321" spans="1:15" ht="18.75" hidden="1" thickBot="1">
      <c r="A321" s="7" t="s">
        <v>428</v>
      </c>
      <c r="B321" s="31" t="s">
        <v>426</v>
      </c>
      <c r="C321" s="6" t="s">
        <v>341</v>
      </c>
      <c r="D321" s="5">
        <v>300</v>
      </c>
      <c r="E321" s="81">
        <v>3.1</v>
      </c>
      <c r="F321" s="95" t="s">
        <v>1054</v>
      </c>
      <c r="G321" s="170"/>
      <c r="H321" s="96" t="s">
        <v>1056</v>
      </c>
      <c r="I321" s="96" t="s">
        <v>1057</v>
      </c>
      <c r="J321" s="97"/>
      <c r="K321" s="97"/>
      <c r="L321" s="97"/>
      <c r="M321" s="98"/>
      <c r="N321" s="96">
        <f>COUNTA(Tabla1[[#This Row],[PROCESOS DE PRODUCION]:[Columna6]])</f>
        <v>3</v>
      </c>
      <c r="O321" s="96" t="str">
        <f t="shared" si="4"/>
        <v>CAPTURA//RUTA/ENTREGADO////</v>
      </c>
    </row>
    <row r="322" spans="1:15" ht="18.75" hidden="1" thickBot="1">
      <c r="A322" s="19" t="s">
        <v>427</v>
      </c>
      <c r="B322" s="34" t="s">
        <v>426</v>
      </c>
      <c r="C322" s="17" t="s">
        <v>338</v>
      </c>
      <c r="D322" s="16">
        <v>250</v>
      </c>
      <c r="E322" s="85">
        <v>3.35</v>
      </c>
      <c r="F322" s="99" t="s">
        <v>1054</v>
      </c>
      <c r="G322" s="171"/>
      <c r="H322" s="100" t="s">
        <v>1056</v>
      </c>
      <c r="I322" s="100" t="s">
        <v>1057</v>
      </c>
      <c r="J322" s="104"/>
      <c r="K322" s="104"/>
      <c r="L322" s="104"/>
      <c r="M322" s="101"/>
      <c r="N322" s="96">
        <f>COUNTA(Tabla1[[#This Row],[PROCESOS DE PRODUCION]:[Columna6]])</f>
        <v>3</v>
      </c>
      <c r="O322" s="96" t="str">
        <f t="shared" ref="O322:O385" si="5">TRIM(F322 &amp; "/" &amp; G322  &amp;"/" &amp; H322 &amp;"/"&amp; I322 &amp;"/"&amp; J322 &amp;"/"&amp; K322 &amp;"/"&amp; L322 &amp;"/"&amp; M322)</f>
        <v>CAPTURA//RUTA/ENTREGADO////</v>
      </c>
    </row>
    <row r="323" spans="1:15" ht="18.75" hidden="1" thickBot="1">
      <c r="A323" s="28" t="s">
        <v>424</v>
      </c>
      <c r="B323" s="32" t="s">
        <v>422</v>
      </c>
      <c r="C323" s="27" t="s">
        <v>346</v>
      </c>
      <c r="D323" s="26">
        <v>390</v>
      </c>
      <c r="E323" s="80">
        <v>2.8</v>
      </c>
      <c r="F323" s="91" t="s">
        <v>1054</v>
      </c>
      <c r="G323" s="169"/>
      <c r="H323" s="92" t="s">
        <v>1056</v>
      </c>
      <c r="I323" s="92" t="s">
        <v>1057</v>
      </c>
      <c r="J323" s="93"/>
      <c r="K323" s="93"/>
      <c r="L323" s="93"/>
      <c r="M323" s="94"/>
      <c r="N323" s="96">
        <f>COUNTA(Tabla1[[#This Row],[PROCESOS DE PRODUCION]:[Columna6]])</f>
        <v>3</v>
      </c>
      <c r="O323" s="96" t="str">
        <f t="shared" si="5"/>
        <v>CAPTURA//RUTA/ENTREGADO////</v>
      </c>
    </row>
    <row r="324" spans="1:15" ht="18.75" hidden="1" thickBot="1">
      <c r="A324" s="7" t="s">
        <v>423</v>
      </c>
      <c r="B324" s="37" t="s">
        <v>422</v>
      </c>
      <c r="C324" s="21" t="s">
        <v>343</v>
      </c>
      <c r="D324" s="5">
        <v>260</v>
      </c>
      <c r="E324" s="82">
        <v>3.05</v>
      </c>
      <c r="F324" s="95" t="s">
        <v>1054</v>
      </c>
      <c r="G324" s="170"/>
      <c r="H324" s="96" t="s">
        <v>1056</v>
      </c>
      <c r="I324" s="96" t="s">
        <v>1057</v>
      </c>
      <c r="J324" s="97"/>
      <c r="K324" s="97"/>
      <c r="L324" s="97"/>
      <c r="M324" s="98"/>
      <c r="N324" s="96">
        <f>COUNTA(Tabla1[[#This Row],[PROCESOS DE PRODUCION]:[Columna6]])</f>
        <v>3</v>
      </c>
      <c r="O324" s="96" t="str">
        <f t="shared" si="5"/>
        <v>CAPTURA//RUTA/ENTREGADO////</v>
      </c>
    </row>
    <row r="325" spans="1:15" ht="18.75" hidden="1" thickBot="1">
      <c r="A325" s="7" t="s">
        <v>421</v>
      </c>
      <c r="B325" s="31" t="s">
        <v>419</v>
      </c>
      <c r="C325" s="6" t="s">
        <v>341</v>
      </c>
      <c r="D325" s="5">
        <v>300</v>
      </c>
      <c r="E325" s="81">
        <v>3.1</v>
      </c>
      <c r="F325" s="95" t="s">
        <v>1054</v>
      </c>
      <c r="G325" s="170"/>
      <c r="H325" s="96" t="s">
        <v>1056</v>
      </c>
      <c r="I325" s="96" t="s">
        <v>1057</v>
      </c>
      <c r="J325" s="97"/>
      <c r="K325" s="97"/>
      <c r="L325" s="97"/>
      <c r="M325" s="98"/>
      <c r="N325" s="96">
        <f>COUNTA(Tabla1[[#This Row],[PROCESOS DE PRODUCION]:[Columna6]])</f>
        <v>3</v>
      </c>
      <c r="O325" s="96" t="str">
        <f t="shared" si="5"/>
        <v>CAPTURA//RUTA/ENTREGADO////</v>
      </c>
    </row>
    <row r="326" spans="1:15" ht="18.75" hidden="1" thickBot="1">
      <c r="A326" s="19" t="s">
        <v>420</v>
      </c>
      <c r="B326" s="34" t="s">
        <v>419</v>
      </c>
      <c r="C326" s="17" t="s">
        <v>338</v>
      </c>
      <c r="D326" s="16">
        <v>250</v>
      </c>
      <c r="E326" s="85">
        <v>3.35</v>
      </c>
      <c r="F326" s="99" t="s">
        <v>1054</v>
      </c>
      <c r="G326" s="171"/>
      <c r="H326" s="100" t="s">
        <v>1056</v>
      </c>
      <c r="I326" s="100" t="s">
        <v>1057</v>
      </c>
      <c r="J326" s="104"/>
      <c r="K326" s="104"/>
      <c r="L326" s="104"/>
      <c r="M326" s="101"/>
      <c r="N326" s="96">
        <f>COUNTA(Tabla1[[#This Row],[PROCESOS DE PRODUCION]:[Columna6]])</f>
        <v>3</v>
      </c>
      <c r="O326" s="96" t="str">
        <f t="shared" si="5"/>
        <v>CAPTURA//RUTA/ENTREGADO////</v>
      </c>
    </row>
    <row r="327" spans="1:15" ht="18.75" hidden="1" thickBot="1">
      <c r="A327" s="28" t="s">
        <v>417</v>
      </c>
      <c r="B327" s="32" t="s">
        <v>415</v>
      </c>
      <c r="C327" s="27" t="s">
        <v>346</v>
      </c>
      <c r="D327" s="26">
        <v>390</v>
      </c>
      <c r="E327" s="80">
        <v>2.8</v>
      </c>
      <c r="F327" s="91" t="s">
        <v>1054</v>
      </c>
      <c r="G327" s="169"/>
      <c r="H327" s="92" t="s">
        <v>1056</v>
      </c>
      <c r="I327" s="92" t="s">
        <v>1057</v>
      </c>
      <c r="J327" s="93"/>
      <c r="K327" s="93"/>
      <c r="L327" s="93"/>
      <c r="M327" s="94"/>
      <c r="N327" s="96">
        <f>COUNTA(Tabla1[[#This Row],[PROCESOS DE PRODUCION]:[Columna6]])</f>
        <v>3</v>
      </c>
      <c r="O327" s="96" t="str">
        <f t="shared" si="5"/>
        <v>CAPTURA//RUTA/ENTREGADO////</v>
      </c>
    </row>
    <row r="328" spans="1:15" ht="18.75" hidden="1" thickBot="1">
      <c r="A328" s="7" t="s">
        <v>416</v>
      </c>
      <c r="B328" s="37" t="s">
        <v>415</v>
      </c>
      <c r="C328" s="21" t="s">
        <v>343</v>
      </c>
      <c r="D328" s="5">
        <v>260</v>
      </c>
      <c r="E328" s="82">
        <v>3.05</v>
      </c>
      <c r="F328" s="95" t="s">
        <v>1054</v>
      </c>
      <c r="G328" s="170"/>
      <c r="H328" s="96" t="s">
        <v>1056</v>
      </c>
      <c r="I328" s="96" t="s">
        <v>1057</v>
      </c>
      <c r="J328" s="97"/>
      <c r="K328" s="97"/>
      <c r="L328" s="97"/>
      <c r="M328" s="98"/>
      <c r="N328" s="96">
        <f>COUNTA(Tabla1[[#This Row],[PROCESOS DE PRODUCION]:[Columna6]])</f>
        <v>3</v>
      </c>
      <c r="O328" s="96" t="str">
        <f t="shared" si="5"/>
        <v>CAPTURA//RUTA/ENTREGADO////</v>
      </c>
    </row>
    <row r="329" spans="1:15" ht="18.75" hidden="1" thickBot="1">
      <c r="A329" s="7" t="s">
        <v>414</v>
      </c>
      <c r="B329" s="31" t="s">
        <v>412</v>
      </c>
      <c r="C329" s="6" t="s">
        <v>341</v>
      </c>
      <c r="D329" s="5">
        <v>300</v>
      </c>
      <c r="E329" s="81">
        <v>3.1</v>
      </c>
      <c r="F329" s="95" t="s">
        <v>1054</v>
      </c>
      <c r="G329" s="170"/>
      <c r="H329" s="96" t="s">
        <v>1056</v>
      </c>
      <c r="I329" s="96" t="s">
        <v>1057</v>
      </c>
      <c r="J329" s="97"/>
      <c r="K329" s="97"/>
      <c r="L329" s="97"/>
      <c r="M329" s="98"/>
      <c r="N329" s="96">
        <f>COUNTA(Tabla1[[#This Row],[PROCESOS DE PRODUCION]:[Columna6]])</f>
        <v>3</v>
      </c>
      <c r="O329" s="96" t="str">
        <f t="shared" si="5"/>
        <v>CAPTURA//RUTA/ENTREGADO////</v>
      </c>
    </row>
    <row r="330" spans="1:15" ht="18.75" hidden="1" thickBot="1">
      <c r="A330" s="19" t="s">
        <v>413</v>
      </c>
      <c r="B330" s="34" t="s">
        <v>412</v>
      </c>
      <c r="C330" s="17" t="s">
        <v>338</v>
      </c>
      <c r="D330" s="16">
        <v>250</v>
      </c>
      <c r="E330" s="85">
        <v>3.35</v>
      </c>
      <c r="F330" s="99" t="s">
        <v>1054</v>
      </c>
      <c r="G330" s="171"/>
      <c r="H330" s="100" t="s">
        <v>1056</v>
      </c>
      <c r="I330" s="100" t="s">
        <v>1057</v>
      </c>
      <c r="J330" s="104"/>
      <c r="K330" s="104"/>
      <c r="L330" s="104"/>
      <c r="M330" s="101"/>
      <c r="N330" s="96">
        <f>COUNTA(Tabla1[[#This Row],[PROCESOS DE PRODUCION]:[Columna6]])</f>
        <v>3</v>
      </c>
      <c r="O330" s="96" t="str">
        <f t="shared" si="5"/>
        <v>CAPTURA//RUTA/ENTREGADO////</v>
      </c>
    </row>
    <row r="331" spans="1:15" ht="18.75" hidden="1" thickBot="1">
      <c r="A331" s="28" t="s">
        <v>410</v>
      </c>
      <c r="B331" s="32" t="s">
        <v>408</v>
      </c>
      <c r="C331" s="27" t="s">
        <v>346</v>
      </c>
      <c r="D331" s="26">
        <v>390</v>
      </c>
      <c r="E331" s="80">
        <v>2.65</v>
      </c>
      <c r="F331" s="91" t="s">
        <v>1054</v>
      </c>
      <c r="G331" s="169"/>
      <c r="H331" s="92" t="s">
        <v>1056</v>
      </c>
      <c r="I331" s="92" t="s">
        <v>1057</v>
      </c>
      <c r="J331" s="93"/>
      <c r="K331" s="93"/>
      <c r="L331" s="93"/>
      <c r="M331" s="94"/>
      <c r="N331" s="96">
        <f>COUNTA(Tabla1[[#This Row],[PROCESOS DE PRODUCION]:[Columna6]])</f>
        <v>3</v>
      </c>
      <c r="O331" s="96" t="str">
        <f t="shared" si="5"/>
        <v>CAPTURA//RUTA/ENTREGADO////</v>
      </c>
    </row>
    <row r="332" spans="1:15" ht="18.75" hidden="1" thickBot="1">
      <c r="A332" s="7" t="s">
        <v>409</v>
      </c>
      <c r="B332" s="37" t="s">
        <v>408</v>
      </c>
      <c r="C332" s="21" t="s">
        <v>343</v>
      </c>
      <c r="D332" s="5">
        <v>260</v>
      </c>
      <c r="E332" s="82">
        <v>2.95</v>
      </c>
      <c r="F332" s="95" t="s">
        <v>1054</v>
      </c>
      <c r="G332" s="170"/>
      <c r="H332" s="96" t="s">
        <v>1056</v>
      </c>
      <c r="I332" s="96" t="s">
        <v>1057</v>
      </c>
      <c r="J332" s="97"/>
      <c r="K332" s="97"/>
      <c r="L332" s="97"/>
      <c r="M332" s="98"/>
      <c r="N332" s="96">
        <f>COUNTA(Tabla1[[#This Row],[PROCESOS DE PRODUCION]:[Columna6]])</f>
        <v>3</v>
      </c>
      <c r="O332" s="96" t="str">
        <f t="shared" si="5"/>
        <v>CAPTURA//RUTA/ENTREGADO////</v>
      </c>
    </row>
    <row r="333" spans="1:15" ht="18.75" hidden="1" thickBot="1">
      <c r="A333" s="7" t="s">
        <v>407</v>
      </c>
      <c r="B333" s="31" t="s">
        <v>405</v>
      </c>
      <c r="C333" s="6" t="s">
        <v>341</v>
      </c>
      <c r="D333" s="5">
        <v>300</v>
      </c>
      <c r="E333" s="81">
        <v>3</v>
      </c>
      <c r="F333" s="95" t="s">
        <v>1054</v>
      </c>
      <c r="G333" s="170"/>
      <c r="H333" s="96" t="s">
        <v>1056</v>
      </c>
      <c r="I333" s="96" t="s">
        <v>1057</v>
      </c>
      <c r="J333" s="97"/>
      <c r="K333" s="97"/>
      <c r="L333" s="97"/>
      <c r="M333" s="98"/>
      <c r="N333" s="96">
        <f>COUNTA(Tabla1[[#This Row],[PROCESOS DE PRODUCION]:[Columna6]])</f>
        <v>3</v>
      </c>
      <c r="O333" s="96" t="str">
        <f t="shared" si="5"/>
        <v>CAPTURA//RUTA/ENTREGADO////</v>
      </c>
    </row>
    <row r="334" spans="1:15" ht="18.75" hidden="1" thickBot="1">
      <c r="A334" s="23" t="s">
        <v>406</v>
      </c>
      <c r="B334" s="37" t="s">
        <v>405</v>
      </c>
      <c r="C334" s="21" t="s">
        <v>338</v>
      </c>
      <c r="D334" s="20">
        <v>250</v>
      </c>
      <c r="E334" s="82">
        <v>3.25</v>
      </c>
      <c r="F334" s="99" t="s">
        <v>1054</v>
      </c>
      <c r="G334" s="171"/>
      <c r="H334" s="100" t="s">
        <v>1056</v>
      </c>
      <c r="I334" s="100" t="s">
        <v>1057</v>
      </c>
      <c r="J334" s="104"/>
      <c r="K334" s="104"/>
      <c r="L334" s="104"/>
      <c r="M334" s="101"/>
      <c r="N334" s="96">
        <f>COUNTA(Tabla1[[#This Row],[PROCESOS DE PRODUCION]:[Columna6]])</f>
        <v>3</v>
      </c>
      <c r="O334" s="96" t="str">
        <f t="shared" si="5"/>
        <v>CAPTURA//RUTA/ENTREGADO////</v>
      </c>
    </row>
    <row r="335" spans="1:15" ht="18.75" hidden="1" thickBot="1">
      <c r="A335" s="28" t="s">
        <v>403</v>
      </c>
      <c r="B335" s="32" t="s">
        <v>401</v>
      </c>
      <c r="C335" s="27" t="s">
        <v>346</v>
      </c>
      <c r="D335" s="26">
        <v>390</v>
      </c>
      <c r="E335" s="80">
        <v>2.65</v>
      </c>
      <c r="F335" s="91" t="s">
        <v>1054</v>
      </c>
      <c r="G335" s="169"/>
      <c r="H335" s="92" t="s">
        <v>1056</v>
      </c>
      <c r="I335" s="92" t="s">
        <v>1057</v>
      </c>
      <c r="J335" s="93"/>
      <c r="K335" s="93"/>
      <c r="L335" s="93"/>
      <c r="M335" s="94"/>
      <c r="N335" s="96">
        <f>COUNTA(Tabla1[[#This Row],[PROCESOS DE PRODUCION]:[Columna6]])</f>
        <v>3</v>
      </c>
      <c r="O335" s="96" t="str">
        <f t="shared" si="5"/>
        <v>CAPTURA//RUTA/ENTREGADO////</v>
      </c>
    </row>
    <row r="336" spans="1:15" ht="18.75" hidden="1" thickBot="1">
      <c r="A336" s="7" t="s">
        <v>402</v>
      </c>
      <c r="B336" s="37" t="s">
        <v>401</v>
      </c>
      <c r="C336" s="21" t="s">
        <v>343</v>
      </c>
      <c r="D336" s="5">
        <v>260</v>
      </c>
      <c r="E336" s="82">
        <v>2.95</v>
      </c>
      <c r="F336" s="95" t="s">
        <v>1054</v>
      </c>
      <c r="G336" s="170"/>
      <c r="H336" s="96" t="s">
        <v>1056</v>
      </c>
      <c r="I336" s="96" t="s">
        <v>1057</v>
      </c>
      <c r="J336" s="97"/>
      <c r="K336" s="97"/>
      <c r="L336" s="97"/>
      <c r="M336" s="98"/>
      <c r="N336" s="96">
        <f>COUNTA(Tabla1[[#This Row],[PROCESOS DE PRODUCION]:[Columna6]])</f>
        <v>3</v>
      </c>
      <c r="O336" s="96" t="str">
        <f t="shared" si="5"/>
        <v>CAPTURA//RUTA/ENTREGADO////</v>
      </c>
    </row>
    <row r="337" spans="1:15" ht="18.75" hidden="1" thickBot="1">
      <c r="A337" s="7" t="s">
        <v>400</v>
      </c>
      <c r="B337" s="31" t="s">
        <v>398</v>
      </c>
      <c r="C337" s="6" t="s">
        <v>341</v>
      </c>
      <c r="D337" s="5">
        <v>300</v>
      </c>
      <c r="E337" s="81">
        <v>3</v>
      </c>
      <c r="F337" s="95" t="s">
        <v>1054</v>
      </c>
      <c r="G337" s="170"/>
      <c r="H337" s="96" t="s">
        <v>1056</v>
      </c>
      <c r="I337" s="96" t="s">
        <v>1057</v>
      </c>
      <c r="J337" s="97"/>
      <c r="K337" s="97"/>
      <c r="L337" s="97"/>
      <c r="M337" s="98"/>
      <c r="N337" s="96">
        <f>COUNTA(Tabla1[[#This Row],[PROCESOS DE PRODUCION]:[Columna6]])</f>
        <v>3</v>
      </c>
      <c r="O337" s="96" t="str">
        <f t="shared" si="5"/>
        <v>CAPTURA//RUTA/ENTREGADO////</v>
      </c>
    </row>
    <row r="338" spans="1:15" ht="18.75" hidden="1" thickBot="1">
      <c r="A338" s="23" t="s">
        <v>399</v>
      </c>
      <c r="B338" s="37" t="s">
        <v>398</v>
      </c>
      <c r="C338" s="21" t="s">
        <v>338</v>
      </c>
      <c r="D338" s="20">
        <v>250</v>
      </c>
      <c r="E338" s="82">
        <v>3.25</v>
      </c>
      <c r="F338" s="99" t="s">
        <v>1054</v>
      </c>
      <c r="G338" s="171"/>
      <c r="H338" s="100" t="s">
        <v>1056</v>
      </c>
      <c r="I338" s="100" t="s">
        <v>1057</v>
      </c>
      <c r="J338" s="104"/>
      <c r="K338" s="104"/>
      <c r="L338" s="104"/>
      <c r="M338" s="101"/>
      <c r="N338" s="96">
        <f>COUNTA(Tabla1[[#This Row],[PROCESOS DE PRODUCION]:[Columna6]])</f>
        <v>3</v>
      </c>
      <c r="O338" s="96" t="str">
        <f t="shared" si="5"/>
        <v>CAPTURA//RUTA/ENTREGADO////</v>
      </c>
    </row>
    <row r="339" spans="1:15" ht="18.75" hidden="1" thickBot="1">
      <c r="A339" s="28" t="s">
        <v>396</v>
      </c>
      <c r="B339" s="32" t="s">
        <v>394</v>
      </c>
      <c r="C339" s="27" t="s">
        <v>346</v>
      </c>
      <c r="D339" s="26">
        <v>390</v>
      </c>
      <c r="E339" s="80">
        <v>2.65</v>
      </c>
      <c r="F339" s="91" t="s">
        <v>1054</v>
      </c>
      <c r="G339" s="169"/>
      <c r="H339" s="92" t="s">
        <v>1056</v>
      </c>
      <c r="I339" s="92" t="s">
        <v>1057</v>
      </c>
      <c r="J339" s="93"/>
      <c r="K339" s="93"/>
      <c r="L339" s="93"/>
      <c r="M339" s="94"/>
      <c r="N339" s="96">
        <f>COUNTA(Tabla1[[#This Row],[PROCESOS DE PRODUCION]:[Columna6]])</f>
        <v>3</v>
      </c>
      <c r="O339" s="96" t="str">
        <f t="shared" si="5"/>
        <v>CAPTURA//RUTA/ENTREGADO////</v>
      </c>
    </row>
    <row r="340" spans="1:15" ht="18.75" hidden="1" thickBot="1">
      <c r="A340" s="7" t="s">
        <v>395</v>
      </c>
      <c r="B340" s="37" t="s">
        <v>394</v>
      </c>
      <c r="C340" s="21" t="s">
        <v>343</v>
      </c>
      <c r="D340" s="5">
        <v>260</v>
      </c>
      <c r="E340" s="82">
        <v>2.95</v>
      </c>
      <c r="F340" s="95" t="s">
        <v>1054</v>
      </c>
      <c r="G340" s="170"/>
      <c r="H340" s="96" t="s">
        <v>1056</v>
      </c>
      <c r="I340" s="96" t="s">
        <v>1057</v>
      </c>
      <c r="J340" s="97"/>
      <c r="K340" s="97"/>
      <c r="L340" s="97"/>
      <c r="M340" s="98"/>
      <c r="N340" s="96">
        <f>COUNTA(Tabla1[[#This Row],[PROCESOS DE PRODUCION]:[Columna6]])</f>
        <v>3</v>
      </c>
      <c r="O340" s="96" t="str">
        <f t="shared" si="5"/>
        <v>CAPTURA//RUTA/ENTREGADO////</v>
      </c>
    </row>
    <row r="341" spans="1:15" ht="18.75" hidden="1" thickBot="1">
      <c r="A341" s="7" t="s">
        <v>393</v>
      </c>
      <c r="B341" s="31" t="s">
        <v>391</v>
      </c>
      <c r="C341" s="6" t="s">
        <v>341</v>
      </c>
      <c r="D341" s="5">
        <v>300</v>
      </c>
      <c r="E341" s="81">
        <v>3</v>
      </c>
      <c r="F341" s="95" t="s">
        <v>1054</v>
      </c>
      <c r="G341" s="170"/>
      <c r="H341" s="96" t="s">
        <v>1056</v>
      </c>
      <c r="I341" s="96" t="s">
        <v>1057</v>
      </c>
      <c r="J341" s="97"/>
      <c r="K341" s="97"/>
      <c r="L341" s="97"/>
      <c r="M341" s="98"/>
      <c r="N341" s="96">
        <f>COUNTA(Tabla1[[#This Row],[PROCESOS DE PRODUCION]:[Columna6]])</f>
        <v>3</v>
      </c>
      <c r="O341" s="96" t="str">
        <f t="shared" si="5"/>
        <v>CAPTURA//RUTA/ENTREGADO////</v>
      </c>
    </row>
    <row r="342" spans="1:15" ht="18.75" hidden="1" thickBot="1">
      <c r="A342" s="23" t="s">
        <v>392</v>
      </c>
      <c r="B342" s="37" t="s">
        <v>391</v>
      </c>
      <c r="C342" s="21" t="s">
        <v>338</v>
      </c>
      <c r="D342" s="20">
        <v>250</v>
      </c>
      <c r="E342" s="82">
        <v>3.25</v>
      </c>
      <c r="F342" s="99" t="s">
        <v>1054</v>
      </c>
      <c r="G342" s="171"/>
      <c r="H342" s="100" t="s">
        <v>1056</v>
      </c>
      <c r="I342" s="100" t="s">
        <v>1057</v>
      </c>
      <c r="J342" s="104"/>
      <c r="K342" s="104"/>
      <c r="L342" s="104"/>
      <c r="M342" s="101"/>
      <c r="N342" s="96">
        <f>COUNTA(Tabla1[[#This Row],[PROCESOS DE PRODUCION]:[Columna6]])</f>
        <v>3</v>
      </c>
      <c r="O342" s="96" t="str">
        <f t="shared" si="5"/>
        <v>CAPTURA//RUTA/ENTREGADO////</v>
      </c>
    </row>
    <row r="343" spans="1:15" ht="18.75" hidden="1" thickBot="1">
      <c r="A343" s="28" t="s">
        <v>389</v>
      </c>
      <c r="B343" s="32" t="s">
        <v>387</v>
      </c>
      <c r="C343" s="27" t="s">
        <v>346</v>
      </c>
      <c r="D343" s="26">
        <v>390</v>
      </c>
      <c r="E343" s="80">
        <v>2.85</v>
      </c>
      <c r="F343" s="91" t="s">
        <v>1054</v>
      </c>
      <c r="G343" s="169"/>
      <c r="H343" s="92" t="s">
        <v>1056</v>
      </c>
      <c r="I343" s="92" t="s">
        <v>1057</v>
      </c>
      <c r="J343" s="93"/>
      <c r="K343" s="93"/>
      <c r="L343" s="93"/>
      <c r="M343" s="94"/>
      <c r="N343" s="96">
        <f>COUNTA(Tabla1[[#This Row],[PROCESOS DE PRODUCION]:[Columna6]])</f>
        <v>3</v>
      </c>
      <c r="O343" s="96" t="str">
        <f t="shared" si="5"/>
        <v>CAPTURA//RUTA/ENTREGADO////</v>
      </c>
    </row>
    <row r="344" spans="1:15" ht="18.75" hidden="1" thickBot="1">
      <c r="A344" s="7" t="s">
        <v>388</v>
      </c>
      <c r="B344" s="31" t="s">
        <v>387</v>
      </c>
      <c r="C344" s="6" t="s">
        <v>343</v>
      </c>
      <c r="D344" s="5">
        <v>260</v>
      </c>
      <c r="E344" s="81">
        <v>3.1</v>
      </c>
      <c r="F344" s="95" t="s">
        <v>1054</v>
      </c>
      <c r="G344" s="170"/>
      <c r="H344" s="96" t="s">
        <v>1056</v>
      </c>
      <c r="I344" s="96" t="s">
        <v>1057</v>
      </c>
      <c r="J344" s="97"/>
      <c r="K344" s="97"/>
      <c r="L344" s="97"/>
      <c r="M344" s="98"/>
      <c r="N344" s="96">
        <f>COUNTA(Tabla1[[#This Row],[PROCESOS DE PRODUCION]:[Columna6]])</f>
        <v>3</v>
      </c>
      <c r="O344" s="96" t="str">
        <f t="shared" si="5"/>
        <v>CAPTURA//RUTA/ENTREGADO////</v>
      </c>
    </row>
    <row r="345" spans="1:15" ht="18.75" hidden="1" thickBot="1">
      <c r="A345" s="7" t="s">
        <v>386</v>
      </c>
      <c r="B345" s="31" t="s">
        <v>384</v>
      </c>
      <c r="C345" s="6" t="s">
        <v>341</v>
      </c>
      <c r="D345" s="5">
        <v>300</v>
      </c>
      <c r="E345" s="81">
        <v>3.2</v>
      </c>
      <c r="F345" s="95" t="s">
        <v>1054</v>
      </c>
      <c r="G345" s="170"/>
      <c r="H345" s="96" t="s">
        <v>1056</v>
      </c>
      <c r="I345" s="96" t="s">
        <v>1057</v>
      </c>
      <c r="J345" s="97"/>
      <c r="K345" s="97"/>
      <c r="L345" s="97"/>
      <c r="M345" s="98"/>
      <c r="N345" s="96">
        <f>COUNTA(Tabla1[[#This Row],[PROCESOS DE PRODUCION]:[Columna6]])</f>
        <v>3</v>
      </c>
      <c r="O345" s="96" t="str">
        <f t="shared" si="5"/>
        <v>CAPTURA//RUTA/ENTREGADO////</v>
      </c>
    </row>
    <row r="346" spans="1:15" ht="18.75" hidden="1" thickBot="1">
      <c r="A346" s="128" t="s">
        <v>385</v>
      </c>
      <c r="B346" s="31" t="s">
        <v>384</v>
      </c>
      <c r="C346" s="6" t="s">
        <v>338</v>
      </c>
      <c r="D346" s="5">
        <v>250</v>
      </c>
      <c r="E346" s="81">
        <v>3.45</v>
      </c>
      <c r="F346" s="95" t="s">
        <v>1054</v>
      </c>
      <c r="G346" s="170"/>
      <c r="H346" s="96" t="s">
        <v>1056</v>
      </c>
      <c r="I346" s="96" t="s">
        <v>1057</v>
      </c>
      <c r="J346" s="97"/>
      <c r="K346" s="97"/>
      <c r="L346" s="97"/>
      <c r="M346" s="98"/>
      <c r="N346" s="96">
        <f>COUNTA(Tabla1[[#This Row],[PROCESOS DE PRODUCION]:[Columna6]])</f>
        <v>3</v>
      </c>
      <c r="O346" s="96" t="str">
        <f t="shared" si="5"/>
        <v>CAPTURA//RUTA/ENTREGADO////</v>
      </c>
    </row>
    <row r="347" spans="1:15" ht="18.75" hidden="1" thickBot="1">
      <c r="A347" s="33" t="s">
        <v>383</v>
      </c>
      <c r="B347" s="57" t="s">
        <v>382</v>
      </c>
      <c r="C347" s="75" t="s">
        <v>363</v>
      </c>
      <c r="D347" s="45">
        <v>500</v>
      </c>
      <c r="E347" s="87">
        <v>2.6</v>
      </c>
      <c r="F347" s="99" t="s">
        <v>1054</v>
      </c>
      <c r="G347" s="171"/>
      <c r="H347" s="100" t="s">
        <v>1056</v>
      </c>
      <c r="I347" s="100" t="s">
        <v>1057</v>
      </c>
      <c r="J347" s="104"/>
      <c r="K347" s="104"/>
      <c r="L347" s="104"/>
      <c r="M347" s="101"/>
      <c r="N347" s="96">
        <f>COUNTA(Tabla1[[#This Row],[PROCESOS DE PRODUCION]:[Columna6]])</f>
        <v>3</v>
      </c>
      <c r="O347" s="96" t="str">
        <f t="shared" si="5"/>
        <v>CAPTURA//RUTA/ENTREGADO////</v>
      </c>
    </row>
    <row r="348" spans="1:15" ht="18.75" hidden="1" thickBot="1">
      <c r="A348" s="28" t="s">
        <v>380</v>
      </c>
      <c r="B348" s="32" t="s">
        <v>378</v>
      </c>
      <c r="C348" s="27" t="s">
        <v>346</v>
      </c>
      <c r="D348" s="26">
        <v>390</v>
      </c>
      <c r="E348" s="80">
        <v>2.85</v>
      </c>
      <c r="F348" s="91" t="s">
        <v>1054</v>
      </c>
      <c r="G348" s="169"/>
      <c r="H348" s="92" t="s">
        <v>1056</v>
      </c>
      <c r="I348" s="92" t="s">
        <v>1057</v>
      </c>
      <c r="J348" s="93"/>
      <c r="K348" s="93"/>
      <c r="L348" s="93"/>
      <c r="M348" s="94"/>
      <c r="N348" s="96">
        <f>COUNTA(Tabla1[[#This Row],[PROCESOS DE PRODUCION]:[Columna6]])</f>
        <v>3</v>
      </c>
      <c r="O348" s="96" t="str">
        <f t="shared" si="5"/>
        <v>CAPTURA//RUTA/ENTREGADO////</v>
      </c>
    </row>
    <row r="349" spans="1:15" ht="18.75" hidden="1" thickBot="1">
      <c r="A349" s="7" t="s">
        <v>379</v>
      </c>
      <c r="B349" s="31" t="s">
        <v>378</v>
      </c>
      <c r="C349" s="6" t="s">
        <v>343</v>
      </c>
      <c r="D349" s="5">
        <v>260</v>
      </c>
      <c r="E349" s="81">
        <v>3.1</v>
      </c>
      <c r="F349" s="95" t="s">
        <v>1054</v>
      </c>
      <c r="G349" s="170"/>
      <c r="H349" s="96" t="s">
        <v>1056</v>
      </c>
      <c r="I349" s="96" t="s">
        <v>1057</v>
      </c>
      <c r="J349" s="97"/>
      <c r="K349" s="97"/>
      <c r="L349" s="97"/>
      <c r="M349" s="98"/>
      <c r="N349" s="96">
        <f>COUNTA(Tabla1[[#This Row],[PROCESOS DE PRODUCION]:[Columna6]])</f>
        <v>3</v>
      </c>
      <c r="O349" s="96" t="str">
        <f t="shared" si="5"/>
        <v>CAPTURA//RUTA/ENTREGADO////</v>
      </c>
    </row>
    <row r="350" spans="1:15" ht="18.75" hidden="1" thickBot="1">
      <c r="A350" s="7" t="s">
        <v>377</v>
      </c>
      <c r="B350" s="31" t="s">
        <v>375</v>
      </c>
      <c r="C350" s="6" t="s">
        <v>341</v>
      </c>
      <c r="D350" s="5">
        <v>300</v>
      </c>
      <c r="E350" s="81">
        <v>3.2</v>
      </c>
      <c r="F350" s="95" t="s">
        <v>1054</v>
      </c>
      <c r="G350" s="170"/>
      <c r="H350" s="96" t="s">
        <v>1056</v>
      </c>
      <c r="I350" s="96" t="s">
        <v>1057</v>
      </c>
      <c r="J350" s="97"/>
      <c r="K350" s="97"/>
      <c r="L350" s="97"/>
      <c r="M350" s="98"/>
      <c r="N350" s="96">
        <f>COUNTA(Tabla1[[#This Row],[PROCESOS DE PRODUCION]:[Columna6]])</f>
        <v>3</v>
      </c>
      <c r="O350" s="96" t="str">
        <f t="shared" si="5"/>
        <v>CAPTURA//RUTA/ENTREGADO////</v>
      </c>
    </row>
    <row r="351" spans="1:15" ht="18.75" hidden="1" thickBot="1">
      <c r="A351" s="128" t="s">
        <v>376</v>
      </c>
      <c r="B351" s="31" t="s">
        <v>375</v>
      </c>
      <c r="C351" s="6" t="s">
        <v>338</v>
      </c>
      <c r="D351" s="5">
        <v>250</v>
      </c>
      <c r="E351" s="81">
        <v>3.45</v>
      </c>
      <c r="F351" s="95" t="s">
        <v>1054</v>
      </c>
      <c r="G351" s="170"/>
      <c r="H351" s="96" t="s">
        <v>1056</v>
      </c>
      <c r="I351" s="96" t="s">
        <v>1057</v>
      </c>
      <c r="J351" s="97"/>
      <c r="K351" s="97"/>
      <c r="L351" s="97"/>
      <c r="M351" s="98"/>
      <c r="N351" s="96">
        <f>COUNTA(Tabla1[[#This Row],[PROCESOS DE PRODUCION]:[Columna6]])</f>
        <v>3</v>
      </c>
      <c r="O351" s="96" t="str">
        <f t="shared" si="5"/>
        <v>CAPTURA//RUTA/ENTREGADO////</v>
      </c>
    </row>
    <row r="352" spans="1:15" ht="18.75" hidden="1" thickBot="1">
      <c r="A352" s="33" t="s">
        <v>374</v>
      </c>
      <c r="B352" s="57" t="s">
        <v>373</v>
      </c>
      <c r="C352" s="75" t="s">
        <v>363</v>
      </c>
      <c r="D352" s="45">
        <v>500</v>
      </c>
      <c r="E352" s="87">
        <v>2.6</v>
      </c>
      <c r="F352" s="99" t="s">
        <v>1054</v>
      </c>
      <c r="G352" s="171"/>
      <c r="H352" s="100" t="s">
        <v>1056</v>
      </c>
      <c r="I352" s="100" t="s">
        <v>1057</v>
      </c>
      <c r="J352" s="104"/>
      <c r="K352" s="104"/>
      <c r="L352" s="104"/>
      <c r="M352" s="101"/>
      <c r="N352" s="96">
        <f>COUNTA(Tabla1[[#This Row],[PROCESOS DE PRODUCION]:[Columna6]])</f>
        <v>3</v>
      </c>
      <c r="O352" s="96" t="str">
        <f t="shared" si="5"/>
        <v>CAPTURA//RUTA/ENTREGADO////</v>
      </c>
    </row>
    <row r="353" spans="1:15" ht="18.75" hidden="1" thickBot="1">
      <c r="A353" s="28" t="s">
        <v>371</v>
      </c>
      <c r="B353" s="32" t="s">
        <v>369</v>
      </c>
      <c r="C353" s="27" t="s">
        <v>346</v>
      </c>
      <c r="D353" s="26">
        <v>390</v>
      </c>
      <c r="E353" s="80">
        <v>2.85</v>
      </c>
      <c r="F353" s="91" t="s">
        <v>1054</v>
      </c>
      <c r="G353" s="169"/>
      <c r="H353" s="92" t="s">
        <v>1056</v>
      </c>
      <c r="I353" s="92" t="s">
        <v>1057</v>
      </c>
      <c r="J353" s="93"/>
      <c r="K353" s="93"/>
      <c r="L353" s="93"/>
      <c r="M353" s="94"/>
      <c r="N353" s="96">
        <f>COUNTA(Tabla1[[#This Row],[PROCESOS DE PRODUCION]:[Columna6]])</f>
        <v>3</v>
      </c>
      <c r="O353" s="96" t="str">
        <f t="shared" si="5"/>
        <v>CAPTURA//RUTA/ENTREGADO////</v>
      </c>
    </row>
    <row r="354" spans="1:15" ht="18.75" hidden="1" thickBot="1">
      <c r="A354" s="7" t="s">
        <v>370</v>
      </c>
      <c r="B354" s="31" t="s">
        <v>369</v>
      </c>
      <c r="C354" s="6" t="s">
        <v>343</v>
      </c>
      <c r="D354" s="5">
        <v>260</v>
      </c>
      <c r="E354" s="81">
        <v>3.1</v>
      </c>
      <c r="F354" s="95" t="s">
        <v>1054</v>
      </c>
      <c r="G354" s="170"/>
      <c r="H354" s="96" t="s">
        <v>1056</v>
      </c>
      <c r="I354" s="96" t="s">
        <v>1057</v>
      </c>
      <c r="J354" s="97"/>
      <c r="K354" s="97"/>
      <c r="L354" s="97"/>
      <c r="M354" s="98"/>
      <c r="N354" s="96">
        <f>COUNTA(Tabla1[[#This Row],[PROCESOS DE PRODUCION]:[Columna6]])</f>
        <v>3</v>
      </c>
      <c r="O354" s="96" t="str">
        <f t="shared" si="5"/>
        <v>CAPTURA//RUTA/ENTREGADO////</v>
      </c>
    </row>
    <row r="355" spans="1:15" ht="18.75" hidden="1" thickBot="1">
      <c r="A355" s="7" t="s">
        <v>368</v>
      </c>
      <c r="B355" s="31" t="s">
        <v>366</v>
      </c>
      <c r="C355" s="6" t="s">
        <v>341</v>
      </c>
      <c r="D355" s="5">
        <v>300</v>
      </c>
      <c r="E355" s="81">
        <v>3.2</v>
      </c>
      <c r="F355" s="95" t="s">
        <v>1054</v>
      </c>
      <c r="G355" s="170"/>
      <c r="H355" s="96" t="s">
        <v>1056</v>
      </c>
      <c r="I355" s="96" t="s">
        <v>1057</v>
      </c>
      <c r="J355" s="97"/>
      <c r="K355" s="97"/>
      <c r="L355" s="97"/>
      <c r="M355" s="98"/>
      <c r="N355" s="96">
        <f>COUNTA(Tabla1[[#This Row],[PROCESOS DE PRODUCION]:[Columna6]])</f>
        <v>3</v>
      </c>
      <c r="O355" s="96" t="str">
        <f t="shared" si="5"/>
        <v>CAPTURA//RUTA/ENTREGADO////</v>
      </c>
    </row>
    <row r="356" spans="1:15" ht="18.75" hidden="1" thickBot="1">
      <c r="A356" s="128" t="s">
        <v>367</v>
      </c>
      <c r="B356" s="31" t="s">
        <v>366</v>
      </c>
      <c r="C356" s="6" t="s">
        <v>338</v>
      </c>
      <c r="D356" s="5">
        <v>250</v>
      </c>
      <c r="E356" s="81">
        <v>3.45</v>
      </c>
      <c r="F356" s="95" t="s">
        <v>1054</v>
      </c>
      <c r="G356" s="170"/>
      <c r="H356" s="96" t="s">
        <v>1056</v>
      </c>
      <c r="I356" s="96" t="s">
        <v>1057</v>
      </c>
      <c r="J356" s="97"/>
      <c r="K356" s="97"/>
      <c r="L356" s="97"/>
      <c r="M356" s="98"/>
      <c r="N356" s="96">
        <f>COUNTA(Tabla1[[#This Row],[PROCESOS DE PRODUCION]:[Columna6]])</f>
        <v>3</v>
      </c>
      <c r="O356" s="96" t="str">
        <f t="shared" si="5"/>
        <v>CAPTURA//RUTA/ENTREGADO////</v>
      </c>
    </row>
    <row r="357" spans="1:15" ht="18.75" hidden="1" thickBot="1">
      <c r="A357" s="33" t="s">
        <v>365</v>
      </c>
      <c r="B357" s="57" t="s">
        <v>364</v>
      </c>
      <c r="C357" s="75" t="s">
        <v>363</v>
      </c>
      <c r="D357" s="45">
        <v>500</v>
      </c>
      <c r="E357" s="87">
        <v>2.6</v>
      </c>
      <c r="F357" s="99" t="s">
        <v>1054</v>
      </c>
      <c r="G357" s="171"/>
      <c r="H357" s="100" t="s">
        <v>1056</v>
      </c>
      <c r="I357" s="100" t="s">
        <v>1057</v>
      </c>
      <c r="J357" s="104"/>
      <c r="K357" s="104"/>
      <c r="L357" s="104"/>
      <c r="M357" s="101"/>
      <c r="N357" s="96">
        <f>COUNTA(Tabla1[[#This Row],[PROCESOS DE PRODUCION]:[Columna6]])</f>
        <v>3</v>
      </c>
      <c r="O357" s="96" t="str">
        <f t="shared" si="5"/>
        <v>CAPTURA//RUTA/ENTREGADO////</v>
      </c>
    </row>
    <row r="358" spans="1:15" ht="18.75" hidden="1" thickBot="1">
      <c r="A358" s="28" t="s">
        <v>361</v>
      </c>
      <c r="B358" s="30" t="s">
        <v>359</v>
      </c>
      <c r="C358" s="27" t="s">
        <v>346</v>
      </c>
      <c r="D358" s="26">
        <v>390</v>
      </c>
      <c r="E358" s="77">
        <v>2.65</v>
      </c>
      <c r="F358" s="91" t="s">
        <v>1054</v>
      </c>
      <c r="G358" s="169"/>
      <c r="H358" s="92" t="s">
        <v>1056</v>
      </c>
      <c r="I358" s="92" t="s">
        <v>1057</v>
      </c>
      <c r="J358" s="93"/>
      <c r="K358" s="93"/>
      <c r="L358" s="93"/>
      <c r="M358" s="94"/>
      <c r="N358" s="96">
        <f>COUNTA(Tabla1[[#This Row],[PROCESOS DE PRODUCION]:[Columna6]])</f>
        <v>3</v>
      </c>
      <c r="O358" s="96" t="str">
        <f t="shared" si="5"/>
        <v>CAPTURA//RUTA/ENTREGADO////</v>
      </c>
    </row>
    <row r="359" spans="1:15" ht="18.75" hidden="1" thickBot="1">
      <c r="A359" s="7" t="s">
        <v>360</v>
      </c>
      <c r="B359" s="129" t="s">
        <v>359</v>
      </c>
      <c r="C359" s="21" t="s">
        <v>343</v>
      </c>
      <c r="D359" s="5">
        <v>260</v>
      </c>
      <c r="E359" s="86">
        <v>2.9</v>
      </c>
      <c r="F359" s="95" t="s">
        <v>1054</v>
      </c>
      <c r="G359" s="170"/>
      <c r="H359" s="96" t="s">
        <v>1056</v>
      </c>
      <c r="I359" s="96" t="s">
        <v>1057</v>
      </c>
      <c r="J359" s="97"/>
      <c r="K359" s="97"/>
      <c r="L359" s="97"/>
      <c r="M359" s="98"/>
      <c r="N359" s="96">
        <f>COUNTA(Tabla1[[#This Row],[PROCESOS DE PRODUCION]:[Columna6]])</f>
        <v>3</v>
      </c>
      <c r="O359" s="96" t="str">
        <f t="shared" si="5"/>
        <v>CAPTURA//RUTA/ENTREGADO////</v>
      </c>
    </row>
    <row r="360" spans="1:15" ht="18.75" hidden="1" thickBot="1">
      <c r="A360" s="7" t="s">
        <v>358</v>
      </c>
      <c r="B360" s="29" t="s">
        <v>356</v>
      </c>
      <c r="C360" s="6" t="s">
        <v>341</v>
      </c>
      <c r="D360" s="5">
        <v>300</v>
      </c>
      <c r="E360" s="78">
        <v>2.95</v>
      </c>
      <c r="F360" s="95" t="s">
        <v>1054</v>
      </c>
      <c r="G360" s="170"/>
      <c r="H360" s="96" t="s">
        <v>1056</v>
      </c>
      <c r="I360" s="96" t="s">
        <v>1057</v>
      </c>
      <c r="J360" s="97"/>
      <c r="K360" s="97"/>
      <c r="L360" s="97"/>
      <c r="M360" s="98"/>
      <c r="N360" s="96">
        <f>COUNTA(Tabla1[[#This Row],[PROCESOS DE PRODUCION]:[Columna6]])</f>
        <v>3</v>
      </c>
      <c r="O360" s="96" t="str">
        <f t="shared" si="5"/>
        <v>CAPTURA//RUTA/ENTREGADO////</v>
      </c>
    </row>
    <row r="361" spans="1:15" ht="18.75" hidden="1" thickBot="1">
      <c r="A361" s="19" t="s">
        <v>357</v>
      </c>
      <c r="B361" s="25" t="s">
        <v>356</v>
      </c>
      <c r="C361" s="17" t="s">
        <v>338</v>
      </c>
      <c r="D361" s="16">
        <v>250</v>
      </c>
      <c r="E361" s="79">
        <v>3.2</v>
      </c>
      <c r="F361" s="99" t="s">
        <v>1054</v>
      </c>
      <c r="G361" s="171"/>
      <c r="H361" s="100" t="s">
        <v>1056</v>
      </c>
      <c r="I361" s="100" t="s">
        <v>1057</v>
      </c>
      <c r="J361" s="104"/>
      <c r="K361" s="104"/>
      <c r="L361" s="104"/>
      <c r="M361" s="101"/>
      <c r="N361" s="96">
        <f>COUNTA(Tabla1[[#This Row],[PROCESOS DE PRODUCION]:[Columna6]])</f>
        <v>3</v>
      </c>
      <c r="O361" s="96" t="str">
        <f t="shared" si="5"/>
        <v>CAPTURA//RUTA/ENTREGADO////</v>
      </c>
    </row>
    <row r="362" spans="1:15" ht="18.75" hidden="1" thickBot="1">
      <c r="A362" s="28" t="s">
        <v>354</v>
      </c>
      <c r="B362" s="30" t="s">
        <v>352</v>
      </c>
      <c r="C362" s="27" t="s">
        <v>346</v>
      </c>
      <c r="D362" s="26">
        <v>390</v>
      </c>
      <c r="E362" s="77">
        <v>2.65</v>
      </c>
      <c r="F362" s="91" t="s">
        <v>1054</v>
      </c>
      <c r="G362" s="169"/>
      <c r="H362" s="92" t="s">
        <v>1056</v>
      </c>
      <c r="I362" s="92" t="s">
        <v>1057</v>
      </c>
      <c r="J362" s="93"/>
      <c r="K362" s="93"/>
      <c r="L362" s="93"/>
      <c r="M362" s="94"/>
      <c r="N362" s="96">
        <f>COUNTA(Tabla1[[#This Row],[PROCESOS DE PRODUCION]:[Columna6]])</f>
        <v>3</v>
      </c>
      <c r="O362" s="96" t="str">
        <f t="shared" si="5"/>
        <v>CAPTURA//RUTA/ENTREGADO////</v>
      </c>
    </row>
    <row r="363" spans="1:15" ht="18.75" hidden="1" thickBot="1">
      <c r="A363" s="7" t="s">
        <v>353</v>
      </c>
      <c r="B363" s="129" t="s">
        <v>352</v>
      </c>
      <c r="C363" s="21" t="s">
        <v>343</v>
      </c>
      <c r="D363" s="5">
        <v>260</v>
      </c>
      <c r="E363" s="86">
        <v>2.9</v>
      </c>
      <c r="F363" s="95" t="s">
        <v>1054</v>
      </c>
      <c r="G363" s="170"/>
      <c r="H363" s="96" t="s">
        <v>1056</v>
      </c>
      <c r="I363" s="96" t="s">
        <v>1057</v>
      </c>
      <c r="J363" s="97"/>
      <c r="K363" s="97"/>
      <c r="L363" s="97"/>
      <c r="M363" s="98"/>
      <c r="N363" s="96">
        <f>COUNTA(Tabla1[[#This Row],[PROCESOS DE PRODUCION]:[Columna6]])</f>
        <v>3</v>
      </c>
      <c r="O363" s="96" t="str">
        <f t="shared" si="5"/>
        <v>CAPTURA//RUTA/ENTREGADO////</v>
      </c>
    </row>
    <row r="364" spans="1:15" ht="18.75" hidden="1" thickBot="1">
      <c r="A364" s="7" t="s">
        <v>351</v>
      </c>
      <c r="B364" s="29" t="s">
        <v>349</v>
      </c>
      <c r="C364" s="6" t="s">
        <v>341</v>
      </c>
      <c r="D364" s="5">
        <v>300</v>
      </c>
      <c r="E364" s="78">
        <v>2.95</v>
      </c>
      <c r="F364" s="95" t="s">
        <v>1054</v>
      </c>
      <c r="G364" s="170"/>
      <c r="H364" s="96" t="s">
        <v>1056</v>
      </c>
      <c r="I364" s="96" t="s">
        <v>1057</v>
      </c>
      <c r="J364" s="97"/>
      <c r="K364" s="97"/>
      <c r="L364" s="97"/>
      <c r="M364" s="98"/>
      <c r="N364" s="96">
        <f>COUNTA(Tabla1[[#This Row],[PROCESOS DE PRODUCION]:[Columna6]])</f>
        <v>3</v>
      </c>
      <c r="O364" s="96" t="str">
        <f t="shared" si="5"/>
        <v>CAPTURA//RUTA/ENTREGADO////</v>
      </c>
    </row>
    <row r="365" spans="1:15" ht="18.75" hidden="1" thickBot="1">
      <c r="A365" s="19" t="s">
        <v>350</v>
      </c>
      <c r="B365" s="25" t="s">
        <v>349</v>
      </c>
      <c r="C365" s="17" t="s">
        <v>338</v>
      </c>
      <c r="D365" s="16">
        <v>250</v>
      </c>
      <c r="E365" s="79">
        <v>3.2</v>
      </c>
      <c r="F365" s="99" t="s">
        <v>1054</v>
      </c>
      <c r="G365" s="171"/>
      <c r="H365" s="100" t="s">
        <v>1056</v>
      </c>
      <c r="I365" s="100" t="s">
        <v>1057</v>
      </c>
      <c r="J365" s="104"/>
      <c r="K365" s="104"/>
      <c r="L365" s="104"/>
      <c r="M365" s="101"/>
      <c r="N365" s="96">
        <f>COUNTA(Tabla1[[#This Row],[PROCESOS DE PRODUCION]:[Columna6]])</f>
        <v>3</v>
      </c>
      <c r="O365" s="96" t="str">
        <f t="shared" si="5"/>
        <v>CAPTURA//RUTA/ENTREGADO////</v>
      </c>
    </row>
    <row r="366" spans="1:15" ht="18.75" hidden="1" thickBot="1">
      <c r="A366" s="28" t="s">
        <v>347</v>
      </c>
      <c r="B366" s="30" t="s">
        <v>344</v>
      </c>
      <c r="C366" s="27" t="s">
        <v>346</v>
      </c>
      <c r="D366" s="26">
        <v>390</v>
      </c>
      <c r="E366" s="77">
        <v>2.65</v>
      </c>
      <c r="F366" s="91" t="s">
        <v>1054</v>
      </c>
      <c r="G366" s="169"/>
      <c r="H366" s="92" t="s">
        <v>1056</v>
      </c>
      <c r="I366" s="92" t="s">
        <v>1057</v>
      </c>
      <c r="J366" s="93"/>
      <c r="K366" s="93"/>
      <c r="L366" s="93"/>
      <c r="M366" s="94"/>
      <c r="N366" s="96">
        <f>COUNTA(Tabla1[[#This Row],[PROCESOS DE PRODUCION]:[Columna6]])</f>
        <v>3</v>
      </c>
      <c r="O366" s="96" t="str">
        <f t="shared" si="5"/>
        <v>CAPTURA//RUTA/ENTREGADO////</v>
      </c>
    </row>
    <row r="367" spans="1:15" ht="18.75" hidden="1" thickBot="1">
      <c r="A367" s="7" t="s">
        <v>345</v>
      </c>
      <c r="B367" s="129" t="s">
        <v>344</v>
      </c>
      <c r="C367" s="21" t="s">
        <v>343</v>
      </c>
      <c r="D367" s="5">
        <v>260</v>
      </c>
      <c r="E367" s="86">
        <v>2.9</v>
      </c>
      <c r="F367" s="95" t="s">
        <v>1054</v>
      </c>
      <c r="G367" s="170"/>
      <c r="H367" s="96" t="s">
        <v>1056</v>
      </c>
      <c r="I367" s="96" t="s">
        <v>1057</v>
      </c>
      <c r="J367" s="97"/>
      <c r="K367" s="97"/>
      <c r="L367" s="97"/>
      <c r="M367" s="98"/>
      <c r="N367" s="96">
        <f>COUNTA(Tabla1[[#This Row],[PROCESOS DE PRODUCION]:[Columna6]])</f>
        <v>3</v>
      </c>
      <c r="O367" s="96" t="str">
        <f t="shared" si="5"/>
        <v>CAPTURA//RUTA/ENTREGADO////</v>
      </c>
    </row>
    <row r="368" spans="1:15" ht="18.75" hidden="1" thickBot="1">
      <c r="A368" s="7" t="s">
        <v>342</v>
      </c>
      <c r="B368" s="29" t="s">
        <v>339</v>
      </c>
      <c r="C368" s="6" t="s">
        <v>341</v>
      </c>
      <c r="D368" s="5">
        <v>300</v>
      </c>
      <c r="E368" s="78">
        <v>2.95</v>
      </c>
      <c r="F368" s="95" t="s">
        <v>1054</v>
      </c>
      <c r="G368" s="170"/>
      <c r="H368" s="96" t="s">
        <v>1056</v>
      </c>
      <c r="I368" s="96" t="s">
        <v>1057</v>
      </c>
      <c r="J368" s="97"/>
      <c r="K368" s="97"/>
      <c r="L368" s="97"/>
      <c r="M368" s="98"/>
      <c r="N368" s="96">
        <f>COUNTA(Tabla1[[#This Row],[PROCESOS DE PRODUCION]:[Columna6]])</f>
        <v>3</v>
      </c>
      <c r="O368" s="96" t="str">
        <f t="shared" si="5"/>
        <v>CAPTURA//RUTA/ENTREGADO////</v>
      </c>
    </row>
    <row r="369" spans="1:15" ht="18.75" hidden="1" thickBot="1">
      <c r="A369" s="19" t="s">
        <v>340</v>
      </c>
      <c r="B369" s="25" t="s">
        <v>339</v>
      </c>
      <c r="C369" s="17" t="s">
        <v>338</v>
      </c>
      <c r="D369" s="16">
        <v>250</v>
      </c>
      <c r="E369" s="79">
        <v>3.2</v>
      </c>
      <c r="F369" s="99" t="s">
        <v>1054</v>
      </c>
      <c r="G369" s="171"/>
      <c r="H369" s="100" t="s">
        <v>1056</v>
      </c>
      <c r="I369" s="100" t="s">
        <v>1057</v>
      </c>
      <c r="J369" s="104"/>
      <c r="K369" s="104"/>
      <c r="L369" s="104"/>
      <c r="M369" s="101"/>
      <c r="N369" s="96">
        <f>COUNTA(Tabla1[[#This Row],[PROCESOS DE PRODUCION]:[Columna6]])</f>
        <v>3</v>
      </c>
      <c r="O369" s="96" t="str">
        <f t="shared" si="5"/>
        <v>CAPTURA//RUTA/ENTREGADO////</v>
      </c>
    </row>
    <row r="370" spans="1:15" ht="18.75" hidden="1" thickBot="1">
      <c r="A370" s="28" t="s">
        <v>336</v>
      </c>
      <c r="B370" s="28" t="s">
        <v>335</v>
      </c>
      <c r="C370" s="27" t="s">
        <v>168</v>
      </c>
      <c r="D370" s="26">
        <v>1000</v>
      </c>
      <c r="E370" s="77">
        <v>1.5</v>
      </c>
      <c r="F370" s="91" t="s">
        <v>1054</v>
      </c>
      <c r="G370" s="169"/>
      <c r="H370" s="92" t="s">
        <v>1056</v>
      </c>
      <c r="I370" s="92" t="s">
        <v>1057</v>
      </c>
      <c r="J370" s="93"/>
      <c r="K370" s="93"/>
      <c r="L370" s="93"/>
      <c r="M370" s="94"/>
      <c r="N370" s="96">
        <f>COUNTA(Tabla1[[#This Row],[PROCESOS DE PRODUCION]:[Columna6]])</f>
        <v>3</v>
      </c>
      <c r="O370" s="96" t="str">
        <f t="shared" si="5"/>
        <v>CAPTURA//RUTA/ENTREGADO////</v>
      </c>
    </row>
    <row r="371" spans="1:15" ht="18.75" hidden="1" thickBot="1">
      <c r="A371" s="7" t="s">
        <v>334</v>
      </c>
      <c r="B371" s="7" t="s">
        <v>333</v>
      </c>
      <c r="C371" s="6" t="s">
        <v>168</v>
      </c>
      <c r="D371" s="5">
        <v>500</v>
      </c>
      <c r="E371" s="78">
        <v>2.1</v>
      </c>
      <c r="F371" s="95" t="s">
        <v>1054</v>
      </c>
      <c r="G371" s="170"/>
      <c r="H371" s="96" t="s">
        <v>1056</v>
      </c>
      <c r="I371" s="96" t="s">
        <v>1057</v>
      </c>
      <c r="J371" s="97"/>
      <c r="K371" s="97"/>
      <c r="L371" s="97"/>
      <c r="M371" s="98"/>
      <c r="N371" s="96">
        <f>COUNTA(Tabla1[[#This Row],[PROCESOS DE PRODUCION]:[Columna6]])</f>
        <v>3</v>
      </c>
      <c r="O371" s="96" t="str">
        <f t="shared" si="5"/>
        <v>CAPTURA//RUTA/ENTREGADO////</v>
      </c>
    </row>
    <row r="372" spans="1:15" ht="18.75" hidden="1" thickBot="1">
      <c r="A372" s="19" t="s">
        <v>332</v>
      </c>
      <c r="B372" s="19" t="s">
        <v>331</v>
      </c>
      <c r="C372" s="17" t="s">
        <v>168</v>
      </c>
      <c r="D372" s="16">
        <v>300</v>
      </c>
      <c r="E372" s="79">
        <v>2</v>
      </c>
      <c r="F372" s="99" t="s">
        <v>1054</v>
      </c>
      <c r="G372" s="171"/>
      <c r="H372" s="100" t="s">
        <v>1056</v>
      </c>
      <c r="I372" s="100" t="s">
        <v>1057</v>
      </c>
      <c r="J372" s="104"/>
      <c r="K372" s="104"/>
      <c r="L372" s="104"/>
      <c r="M372" s="101"/>
      <c r="N372" s="96">
        <f>COUNTA(Tabla1[[#This Row],[PROCESOS DE PRODUCION]:[Columna6]])</f>
        <v>3</v>
      </c>
      <c r="O372" s="96" t="str">
        <f t="shared" si="5"/>
        <v>CAPTURA//RUTA/ENTREGADO////</v>
      </c>
    </row>
    <row r="373" spans="1:15" ht="18.75" hidden="1" thickBot="1">
      <c r="A373" s="28" t="s">
        <v>329</v>
      </c>
      <c r="B373" s="28" t="s">
        <v>328</v>
      </c>
      <c r="C373" s="27" t="s">
        <v>168</v>
      </c>
      <c r="D373" s="26">
        <v>1000</v>
      </c>
      <c r="E373" s="77">
        <v>1.5</v>
      </c>
      <c r="F373" s="91" t="s">
        <v>1054</v>
      </c>
      <c r="G373" s="169"/>
      <c r="H373" s="92" t="s">
        <v>1056</v>
      </c>
      <c r="I373" s="92" t="s">
        <v>1057</v>
      </c>
      <c r="J373" s="93"/>
      <c r="K373" s="93"/>
      <c r="L373" s="93"/>
      <c r="M373" s="94"/>
      <c r="N373" s="96">
        <f>COUNTA(Tabla1[[#This Row],[PROCESOS DE PRODUCION]:[Columna6]])</f>
        <v>3</v>
      </c>
      <c r="O373" s="96" t="str">
        <f t="shared" si="5"/>
        <v>CAPTURA//RUTA/ENTREGADO////</v>
      </c>
    </row>
    <row r="374" spans="1:15" ht="18.75" hidden="1" thickBot="1">
      <c r="A374" s="36" t="s">
        <v>327</v>
      </c>
      <c r="B374" s="36" t="s">
        <v>326</v>
      </c>
      <c r="C374" s="74" t="s">
        <v>168</v>
      </c>
      <c r="D374" s="35">
        <v>500</v>
      </c>
      <c r="E374" s="130">
        <v>2.1</v>
      </c>
      <c r="F374" s="95" t="s">
        <v>1054</v>
      </c>
      <c r="G374" s="170"/>
      <c r="H374" s="96" t="s">
        <v>1056</v>
      </c>
      <c r="I374" s="96" t="s">
        <v>1057</v>
      </c>
      <c r="J374" s="97"/>
      <c r="K374" s="97"/>
      <c r="L374" s="97"/>
      <c r="M374" s="98"/>
      <c r="N374" s="96">
        <f>COUNTA(Tabla1[[#This Row],[PROCESOS DE PRODUCION]:[Columna6]])</f>
        <v>3</v>
      </c>
      <c r="O374" s="96" t="str">
        <f t="shared" si="5"/>
        <v>CAPTURA//RUTA/ENTREGADO////</v>
      </c>
    </row>
    <row r="375" spans="1:15" ht="18.75" hidden="1" thickBot="1">
      <c r="A375" s="19" t="s">
        <v>325</v>
      </c>
      <c r="B375" s="19" t="s">
        <v>324</v>
      </c>
      <c r="C375" s="17" t="s">
        <v>168</v>
      </c>
      <c r="D375" s="16">
        <v>300</v>
      </c>
      <c r="E375" s="79">
        <v>2</v>
      </c>
      <c r="F375" s="99" t="s">
        <v>1054</v>
      </c>
      <c r="G375" s="171"/>
      <c r="H375" s="100" t="s">
        <v>1056</v>
      </c>
      <c r="I375" s="100" t="s">
        <v>1057</v>
      </c>
      <c r="J375" s="104"/>
      <c r="K375" s="104"/>
      <c r="L375" s="104"/>
      <c r="M375" s="101"/>
      <c r="N375" s="96">
        <f>COUNTA(Tabla1[[#This Row],[PROCESOS DE PRODUCION]:[Columna6]])</f>
        <v>3</v>
      </c>
      <c r="O375" s="96" t="str">
        <f t="shared" si="5"/>
        <v>CAPTURA//RUTA/ENTREGADO////</v>
      </c>
    </row>
    <row r="376" spans="1:15" ht="18.75" hidden="1" thickBot="1">
      <c r="A376" s="28" t="s">
        <v>322</v>
      </c>
      <c r="B376" s="28" t="s">
        <v>321</v>
      </c>
      <c r="C376" s="27" t="s">
        <v>168</v>
      </c>
      <c r="D376" s="26">
        <v>1000</v>
      </c>
      <c r="E376" s="77">
        <v>1.5</v>
      </c>
      <c r="F376" s="91" t="s">
        <v>1054</v>
      </c>
      <c r="G376" s="169"/>
      <c r="H376" s="92" t="s">
        <v>1056</v>
      </c>
      <c r="I376" s="92" t="s">
        <v>1057</v>
      </c>
      <c r="J376" s="93"/>
      <c r="K376" s="93"/>
      <c r="L376" s="93"/>
      <c r="M376" s="94"/>
      <c r="N376" s="96">
        <f>COUNTA(Tabla1[[#This Row],[PROCESOS DE PRODUCION]:[Columna6]])</f>
        <v>3</v>
      </c>
      <c r="O376" s="96" t="str">
        <f t="shared" si="5"/>
        <v>CAPTURA//RUTA/ENTREGADO////</v>
      </c>
    </row>
    <row r="377" spans="1:15" ht="18.75" hidden="1" thickBot="1">
      <c r="A377" s="36" t="s">
        <v>320</v>
      </c>
      <c r="B377" s="36" t="s">
        <v>319</v>
      </c>
      <c r="C377" s="74" t="s">
        <v>168</v>
      </c>
      <c r="D377" s="35">
        <v>500</v>
      </c>
      <c r="E377" s="130">
        <v>2.1</v>
      </c>
      <c r="F377" s="95" t="s">
        <v>1054</v>
      </c>
      <c r="G377" s="170"/>
      <c r="H377" s="96" t="s">
        <v>1056</v>
      </c>
      <c r="I377" s="96" t="s">
        <v>1057</v>
      </c>
      <c r="J377" s="97"/>
      <c r="K377" s="97"/>
      <c r="L377" s="97"/>
      <c r="M377" s="98"/>
      <c r="N377" s="96">
        <f>COUNTA(Tabla1[[#This Row],[PROCESOS DE PRODUCION]:[Columna6]])</f>
        <v>3</v>
      </c>
      <c r="O377" s="96" t="str">
        <f t="shared" si="5"/>
        <v>CAPTURA//RUTA/ENTREGADO////</v>
      </c>
    </row>
    <row r="378" spans="1:15" ht="18.75" hidden="1" thickBot="1">
      <c r="A378" s="19" t="s">
        <v>318</v>
      </c>
      <c r="B378" s="19" t="s">
        <v>317</v>
      </c>
      <c r="C378" s="17" t="s">
        <v>168</v>
      </c>
      <c r="D378" s="16">
        <v>300</v>
      </c>
      <c r="E378" s="79">
        <v>2</v>
      </c>
      <c r="F378" s="99" t="s">
        <v>1054</v>
      </c>
      <c r="G378" s="171"/>
      <c r="H378" s="100" t="s">
        <v>1056</v>
      </c>
      <c r="I378" s="100" t="s">
        <v>1057</v>
      </c>
      <c r="J378" s="104"/>
      <c r="K378" s="104"/>
      <c r="L378" s="104"/>
      <c r="M378" s="101"/>
      <c r="N378" s="96">
        <f>COUNTA(Tabla1[[#This Row],[PROCESOS DE PRODUCION]:[Columna6]])</f>
        <v>3</v>
      </c>
      <c r="O378" s="96" t="str">
        <f t="shared" si="5"/>
        <v>CAPTURA//RUTA/ENTREGADO////</v>
      </c>
    </row>
    <row r="379" spans="1:15" ht="18.75" hidden="1" thickBot="1">
      <c r="A379" s="28" t="s">
        <v>315</v>
      </c>
      <c r="B379" s="30" t="s">
        <v>314</v>
      </c>
      <c r="C379" s="27" t="s">
        <v>168</v>
      </c>
      <c r="D379" s="26">
        <v>12000</v>
      </c>
      <c r="E379" s="77">
        <v>0.37</v>
      </c>
      <c r="F379" s="91" t="s">
        <v>1054</v>
      </c>
      <c r="G379" s="169"/>
      <c r="H379" s="92" t="s">
        <v>1056</v>
      </c>
      <c r="I379" s="92" t="s">
        <v>1057</v>
      </c>
      <c r="J379" s="93"/>
      <c r="K379" s="93"/>
      <c r="L379" s="93"/>
      <c r="M379" s="94"/>
      <c r="N379" s="96">
        <f>COUNTA(Tabla1[[#This Row],[PROCESOS DE PRODUCION]:[Columna6]])</f>
        <v>3</v>
      </c>
      <c r="O379" s="96" t="str">
        <f t="shared" si="5"/>
        <v>CAPTURA//RUTA/ENTREGADO////</v>
      </c>
    </row>
    <row r="380" spans="1:15" ht="18.75" hidden="1" thickBot="1">
      <c r="A380" s="19" t="s">
        <v>313</v>
      </c>
      <c r="B380" s="25" t="s">
        <v>312</v>
      </c>
      <c r="C380" s="17" t="s">
        <v>168</v>
      </c>
      <c r="D380" s="16">
        <v>6000</v>
      </c>
      <c r="E380" s="79">
        <v>0.57999999999999996</v>
      </c>
      <c r="F380" s="99" t="s">
        <v>1054</v>
      </c>
      <c r="G380" s="171"/>
      <c r="H380" s="100" t="s">
        <v>1056</v>
      </c>
      <c r="I380" s="100" t="s">
        <v>1057</v>
      </c>
      <c r="J380" s="104"/>
      <c r="K380" s="104"/>
      <c r="L380" s="104"/>
      <c r="M380" s="101"/>
      <c r="N380" s="96">
        <f>COUNTA(Tabla1[[#This Row],[PROCESOS DE PRODUCION]:[Columna6]])</f>
        <v>3</v>
      </c>
      <c r="O380" s="96" t="str">
        <f t="shared" si="5"/>
        <v>CAPTURA//RUTA/ENTREGADO////</v>
      </c>
    </row>
    <row r="381" spans="1:15" ht="18.75" hidden="1" thickBot="1">
      <c r="A381" s="28" t="s">
        <v>310</v>
      </c>
      <c r="B381" s="30" t="s">
        <v>309</v>
      </c>
      <c r="C381" s="27" t="s">
        <v>168</v>
      </c>
      <c r="D381" s="26">
        <v>12000</v>
      </c>
      <c r="E381" s="77">
        <v>0.37</v>
      </c>
      <c r="F381" s="91" t="s">
        <v>1054</v>
      </c>
      <c r="G381" s="169"/>
      <c r="H381" s="92" t="s">
        <v>1056</v>
      </c>
      <c r="I381" s="92" t="s">
        <v>1057</v>
      </c>
      <c r="J381" s="93"/>
      <c r="K381" s="93"/>
      <c r="L381" s="93"/>
      <c r="M381" s="94"/>
      <c r="N381" s="96">
        <f>COUNTA(Tabla1[[#This Row],[PROCESOS DE PRODUCION]:[Columna6]])</f>
        <v>3</v>
      </c>
      <c r="O381" s="96" t="str">
        <f t="shared" si="5"/>
        <v>CAPTURA//RUTA/ENTREGADO////</v>
      </c>
    </row>
    <row r="382" spans="1:15" ht="18.75" hidden="1" thickBot="1">
      <c r="A382" s="19" t="s">
        <v>308</v>
      </c>
      <c r="B382" s="25" t="s">
        <v>307</v>
      </c>
      <c r="C382" s="17" t="s">
        <v>168</v>
      </c>
      <c r="D382" s="16">
        <v>6000</v>
      </c>
      <c r="E382" s="79">
        <v>0.57999999999999996</v>
      </c>
      <c r="F382" s="99" t="s">
        <v>1054</v>
      </c>
      <c r="G382" s="171"/>
      <c r="H382" s="100" t="s">
        <v>1056</v>
      </c>
      <c r="I382" s="100" t="s">
        <v>1057</v>
      </c>
      <c r="J382" s="104"/>
      <c r="K382" s="104"/>
      <c r="L382" s="104"/>
      <c r="M382" s="101"/>
      <c r="N382" s="96">
        <f>COUNTA(Tabla1[[#This Row],[PROCESOS DE PRODUCION]:[Columna6]])</f>
        <v>3</v>
      </c>
      <c r="O382" s="96" t="str">
        <f t="shared" si="5"/>
        <v>CAPTURA//RUTA/ENTREGADO////</v>
      </c>
    </row>
    <row r="383" spans="1:15" ht="18.75" hidden="1" thickBot="1">
      <c r="A383" s="28" t="s">
        <v>305</v>
      </c>
      <c r="B383" s="30" t="s">
        <v>304</v>
      </c>
      <c r="C383" s="27" t="s">
        <v>168</v>
      </c>
      <c r="D383" s="26">
        <v>12000</v>
      </c>
      <c r="E383" s="77">
        <v>0.37</v>
      </c>
      <c r="F383" s="91" t="s">
        <v>1054</v>
      </c>
      <c r="G383" s="169"/>
      <c r="H383" s="92" t="s">
        <v>1056</v>
      </c>
      <c r="I383" s="92" t="s">
        <v>1057</v>
      </c>
      <c r="J383" s="93"/>
      <c r="K383" s="93"/>
      <c r="L383" s="93"/>
      <c r="M383" s="94"/>
      <c r="N383" s="96">
        <f>COUNTA(Tabla1[[#This Row],[PROCESOS DE PRODUCION]:[Columna6]])</f>
        <v>3</v>
      </c>
      <c r="O383" s="96" t="str">
        <f t="shared" si="5"/>
        <v>CAPTURA//RUTA/ENTREGADO////</v>
      </c>
    </row>
    <row r="384" spans="1:15" ht="18.75" hidden="1" thickBot="1">
      <c r="A384" s="19" t="s">
        <v>303</v>
      </c>
      <c r="B384" s="25" t="s">
        <v>302</v>
      </c>
      <c r="C384" s="17" t="s">
        <v>168</v>
      </c>
      <c r="D384" s="16">
        <v>6000</v>
      </c>
      <c r="E384" s="79">
        <v>0.57999999999999996</v>
      </c>
      <c r="F384" s="99" t="s">
        <v>1054</v>
      </c>
      <c r="G384" s="171"/>
      <c r="H384" s="100" t="s">
        <v>1056</v>
      </c>
      <c r="I384" s="100" t="s">
        <v>1057</v>
      </c>
      <c r="J384" s="104"/>
      <c r="K384" s="104"/>
      <c r="L384" s="104"/>
      <c r="M384" s="101"/>
      <c r="N384" s="96">
        <f>COUNTA(Tabla1[[#This Row],[PROCESOS DE PRODUCION]:[Columna6]])</f>
        <v>3</v>
      </c>
      <c r="O384" s="96" t="str">
        <f t="shared" si="5"/>
        <v>CAPTURA//RUTA/ENTREGADO////</v>
      </c>
    </row>
    <row r="385" spans="1:15" ht="18.75" hidden="1" thickBot="1">
      <c r="A385" s="10" t="s">
        <v>300</v>
      </c>
      <c r="B385" s="131" t="s">
        <v>299</v>
      </c>
      <c r="C385" s="27" t="s">
        <v>168</v>
      </c>
      <c r="D385" s="26">
        <v>1200</v>
      </c>
      <c r="E385" s="77">
        <v>0.6</v>
      </c>
      <c r="F385" s="91" t="s">
        <v>1054</v>
      </c>
      <c r="G385" s="169"/>
      <c r="H385" s="92" t="s">
        <v>1056</v>
      </c>
      <c r="I385" s="92" t="s">
        <v>1057</v>
      </c>
      <c r="J385" s="93"/>
      <c r="K385" s="93"/>
      <c r="L385" s="93"/>
      <c r="M385" s="94"/>
      <c r="N385" s="96">
        <f>COUNTA(Tabla1[[#This Row],[PROCESOS DE PRODUCION]:[Columna6]])</f>
        <v>3</v>
      </c>
      <c r="O385" s="96" t="str">
        <f t="shared" si="5"/>
        <v>CAPTURA//RUTA/ENTREGADO////</v>
      </c>
    </row>
    <row r="386" spans="1:15" ht="18.75" hidden="1" thickBot="1">
      <c r="A386" s="7" t="s">
        <v>298</v>
      </c>
      <c r="B386" s="24" t="s">
        <v>297</v>
      </c>
      <c r="C386" s="6" t="s">
        <v>168</v>
      </c>
      <c r="D386" s="5">
        <v>500</v>
      </c>
      <c r="E386" s="78">
        <v>1.55</v>
      </c>
      <c r="F386" s="95" t="s">
        <v>1054</v>
      </c>
      <c r="G386" s="170"/>
      <c r="H386" s="96" t="s">
        <v>1056</v>
      </c>
      <c r="I386" s="96" t="s">
        <v>1057</v>
      </c>
      <c r="J386" s="97"/>
      <c r="K386" s="97"/>
      <c r="L386" s="97"/>
      <c r="M386" s="98"/>
      <c r="N386" s="96">
        <f>COUNTA(Tabla1[[#This Row],[PROCESOS DE PRODUCION]:[Columna6]])</f>
        <v>3</v>
      </c>
      <c r="O386" s="96" t="str">
        <f t="shared" ref="O386:O449" si="6">TRIM(F386 &amp; "/" &amp; G386  &amp;"/" &amp; H386 &amp;"/"&amp; I386 &amp;"/"&amp; J386 &amp;"/"&amp; K386 &amp;"/"&amp; L386 &amp;"/"&amp; M386)</f>
        <v>CAPTURA//RUTA/ENTREGADO////</v>
      </c>
    </row>
    <row r="387" spans="1:15" ht="18.75" hidden="1" thickBot="1">
      <c r="A387" s="23" t="s">
        <v>296</v>
      </c>
      <c r="B387" s="22" t="s">
        <v>295</v>
      </c>
      <c r="C387" s="21" t="s">
        <v>168</v>
      </c>
      <c r="D387" s="20">
        <v>500</v>
      </c>
      <c r="E387" s="86">
        <v>3.5</v>
      </c>
      <c r="F387" s="95" t="s">
        <v>1054</v>
      </c>
      <c r="G387" s="170"/>
      <c r="H387" s="96" t="s">
        <v>1056</v>
      </c>
      <c r="I387" s="96" t="s">
        <v>1057</v>
      </c>
      <c r="J387" s="97"/>
      <c r="K387" s="97"/>
      <c r="L387" s="97"/>
      <c r="M387" s="98"/>
      <c r="N387" s="96">
        <f>COUNTA(Tabla1[[#This Row],[PROCESOS DE PRODUCION]:[Columna6]])</f>
        <v>3</v>
      </c>
      <c r="O387" s="96" t="str">
        <f t="shared" si="6"/>
        <v>CAPTURA//RUTA/ENTREGADO////</v>
      </c>
    </row>
    <row r="388" spans="1:15" ht="18.75" hidden="1" thickBot="1">
      <c r="A388" s="23" t="s">
        <v>294</v>
      </c>
      <c r="B388" s="22" t="s">
        <v>293</v>
      </c>
      <c r="C388" s="132" t="s">
        <v>168</v>
      </c>
      <c r="D388" s="20">
        <v>420</v>
      </c>
      <c r="E388" s="86">
        <v>2.1</v>
      </c>
      <c r="F388" s="95" t="s">
        <v>1054</v>
      </c>
      <c r="G388" s="170"/>
      <c r="H388" s="96" t="s">
        <v>1056</v>
      </c>
      <c r="I388" s="96" t="s">
        <v>1057</v>
      </c>
      <c r="J388" s="97"/>
      <c r="K388" s="97"/>
      <c r="L388" s="97"/>
      <c r="M388" s="98"/>
      <c r="N388" s="96">
        <f>COUNTA(Tabla1[[#This Row],[PROCESOS DE PRODUCION]:[Columna6]])</f>
        <v>3</v>
      </c>
      <c r="O388" s="96" t="str">
        <f t="shared" si="6"/>
        <v>CAPTURA//RUTA/ENTREGADO////</v>
      </c>
    </row>
    <row r="389" spans="1:15" ht="18.75" hidden="1" thickBot="1">
      <c r="A389" s="19" t="s">
        <v>292</v>
      </c>
      <c r="B389" s="18" t="s">
        <v>291</v>
      </c>
      <c r="C389" s="17" t="s">
        <v>168</v>
      </c>
      <c r="D389" s="16">
        <v>735</v>
      </c>
      <c r="E389" s="79">
        <v>3.1</v>
      </c>
      <c r="F389" s="99" t="s">
        <v>1054</v>
      </c>
      <c r="G389" s="171"/>
      <c r="H389" s="100" t="s">
        <v>1056</v>
      </c>
      <c r="I389" s="100" t="s">
        <v>1057</v>
      </c>
      <c r="J389" s="104"/>
      <c r="K389" s="104"/>
      <c r="L389" s="104"/>
      <c r="M389" s="101"/>
      <c r="N389" s="96">
        <f>COUNTA(Tabla1[[#This Row],[PROCESOS DE PRODUCION]:[Columna6]])</f>
        <v>3</v>
      </c>
      <c r="O389" s="96" t="str">
        <f t="shared" si="6"/>
        <v>CAPTURA//RUTA/ENTREGADO////</v>
      </c>
    </row>
    <row r="390" spans="1:15" ht="18.75" hidden="1" thickBot="1">
      <c r="A390" s="10" t="s">
        <v>289</v>
      </c>
      <c r="B390" s="131" t="s">
        <v>288</v>
      </c>
      <c r="C390" s="27" t="s">
        <v>168</v>
      </c>
      <c r="D390" s="26">
        <v>1200</v>
      </c>
      <c r="E390" s="77">
        <v>0.6</v>
      </c>
      <c r="F390" s="91" t="s">
        <v>1054</v>
      </c>
      <c r="G390" s="169"/>
      <c r="H390" s="92" t="s">
        <v>1056</v>
      </c>
      <c r="I390" s="92" t="s">
        <v>1057</v>
      </c>
      <c r="J390" s="93"/>
      <c r="K390" s="93"/>
      <c r="L390" s="93"/>
      <c r="M390" s="94"/>
      <c r="N390" s="96">
        <f>COUNTA(Tabla1[[#This Row],[PROCESOS DE PRODUCION]:[Columna6]])</f>
        <v>3</v>
      </c>
      <c r="O390" s="96" t="str">
        <f t="shared" si="6"/>
        <v>CAPTURA//RUTA/ENTREGADO////</v>
      </c>
    </row>
    <row r="391" spans="1:15" ht="18.75" hidden="1" thickBot="1">
      <c r="A391" s="7" t="s">
        <v>287</v>
      </c>
      <c r="B391" s="24" t="s">
        <v>286</v>
      </c>
      <c r="C391" s="6" t="s">
        <v>168</v>
      </c>
      <c r="D391" s="5">
        <v>500</v>
      </c>
      <c r="E391" s="78">
        <v>1.55</v>
      </c>
      <c r="F391" s="95" t="s">
        <v>1054</v>
      </c>
      <c r="G391" s="170"/>
      <c r="H391" s="96" t="s">
        <v>1056</v>
      </c>
      <c r="I391" s="96" t="s">
        <v>1057</v>
      </c>
      <c r="J391" s="97"/>
      <c r="K391" s="97"/>
      <c r="L391" s="97"/>
      <c r="M391" s="98"/>
      <c r="N391" s="96">
        <f>COUNTA(Tabla1[[#This Row],[PROCESOS DE PRODUCION]:[Columna6]])</f>
        <v>3</v>
      </c>
      <c r="O391" s="96" t="str">
        <f t="shared" si="6"/>
        <v>CAPTURA//RUTA/ENTREGADO////</v>
      </c>
    </row>
    <row r="392" spans="1:15" ht="18.75" hidden="1" thickBot="1">
      <c r="A392" s="23" t="s">
        <v>285</v>
      </c>
      <c r="B392" s="22" t="s">
        <v>284</v>
      </c>
      <c r="C392" s="21" t="s">
        <v>168</v>
      </c>
      <c r="D392" s="20">
        <v>500</v>
      </c>
      <c r="E392" s="86">
        <v>3.5</v>
      </c>
      <c r="F392" s="95" t="s">
        <v>1054</v>
      </c>
      <c r="G392" s="170"/>
      <c r="H392" s="96" t="s">
        <v>1056</v>
      </c>
      <c r="I392" s="96" t="s">
        <v>1057</v>
      </c>
      <c r="J392" s="97"/>
      <c r="K392" s="97"/>
      <c r="L392" s="97"/>
      <c r="M392" s="98"/>
      <c r="N392" s="96">
        <f>COUNTA(Tabla1[[#This Row],[PROCESOS DE PRODUCION]:[Columna6]])</f>
        <v>3</v>
      </c>
      <c r="O392" s="96" t="str">
        <f t="shared" si="6"/>
        <v>CAPTURA//RUTA/ENTREGADO////</v>
      </c>
    </row>
    <row r="393" spans="1:15" ht="18.75" hidden="1" thickBot="1">
      <c r="A393" s="23" t="s">
        <v>283</v>
      </c>
      <c r="B393" s="22" t="s">
        <v>282</v>
      </c>
      <c r="C393" s="132" t="s">
        <v>168</v>
      </c>
      <c r="D393" s="20">
        <v>420</v>
      </c>
      <c r="E393" s="86">
        <v>2.1</v>
      </c>
      <c r="F393" s="95" t="s">
        <v>1054</v>
      </c>
      <c r="G393" s="170"/>
      <c r="H393" s="96" t="s">
        <v>1056</v>
      </c>
      <c r="I393" s="96" t="s">
        <v>1057</v>
      </c>
      <c r="J393" s="97"/>
      <c r="K393" s="97"/>
      <c r="L393" s="97"/>
      <c r="M393" s="98"/>
      <c r="N393" s="96">
        <f>COUNTA(Tabla1[[#This Row],[PROCESOS DE PRODUCION]:[Columna6]])</f>
        <v>3</v>
      </c>
      <c r="O393" s="96" t="str">
        <f t="shared" si="6"/>
        <v>CAPTURA//RUTA/ENTREGADO////</v>
      </c>
    </row>
    <row r="394" spans="1:15" ht="18.75" hidden="1" thickBot="1">
      <c r="A394" s="19" t="s">
        <v>281</v>
      </c>
      <c r="B394" s="18" t="s">
        <v>280</v>
      </c>
      <c r="C394" s="17" t="s">
        <v>168</v>
      </c>
      <c r="D394" s="16">
        <v>735</v>
      </c>
      <c r="E394" s="79">
        <v>3.1</v>
      </c>
      <c r="F394" s="99" t="s">
        <v>1054</v>
      </c>
      <c r="G394" s="171"/>
      <c r="H394" s="100" t="s">
        <v>1056</v>
      </c>
      <c r="I394" s="100" t="s">
        <v>1057</v>
      </c>
      <c r="J394" s="104"/>
      <c r="K394" s="104"/>
      <c r="L394" s="104"/>
      <c r="M394" s="101"/>
      <c r="N394" s="96">
        <f>COUNTA(Tabla1[[#This Row],[PROCESOS DE PRODUCION]:[Columna6]])</f>
        <v>3</v>
      </c>
      <c r="O394" s="96" t="str">
        <f t="shared" si="6"/>
        <v>CAPTURA//RUTA/ENTREGADO////</v>
      </c>
    </row>
    <row r="395" spans="1:15" ht="18.75" hidden="1" thickBot="1">
      <c r="A395" s="10" t="s">
        <v>278</v>
      </c>
      <c r="B395" s="131" t="s">
        <v>277</v>
      </c>
      <c r="C395" s="27" t="s">
        <v>168</v>
      </c>
      <c r="D395" s="26">
        <v>1200</v>
      </c>
      <c r="E395" s="77">
        <v>0.6</v>
      </c>
      <c r="F395" s="91" t="s">
        <v>1054</v>
      </c>
      <c r="G395" s="169"/>
      <c r="H395" s="92" t="s">
        <v>1056</v>
      </c>
      <c r="I395" s="92" t="s">
        <v>1057</v>
      </c>
      <c r="J395" s="93"/>
      <c r="K395" s="93"/>
      <c r="L395" s="93"/>
      <c r="M395" s="94"/>
      <c r="N395" s="96">
        <f>COUNTA(Tabla1[[#This Row],[PROCESOS DE PRODUCION]:[Columna6]])</f>
        <v>3</v>
      </c>
      <c r="O395" s="96" t="str">
        <f t="shared" si="6"/>
        <v>CAPTURA//RUTA/ENTREGADO////</v>
      </c>
    </row>
    <row r="396" spans="1:15" ht="18.75" hidden="1" thickBot="1">
      <c r="A396" s="7" t="s">
        <v>276</v>
      </c>
      <c r="B396" s="24" t="s">
        <v>275</v>
      </c>
      <c r="C396" s="6" t="s">
        <v>168</v>
      </c>
      <c r="D396" s="5">
        <v>500</v>
      </c>
      <c r="E396" s="78">
        <v>1.55</v>
      </c>
      <c r="F396" s="95" t="s">
        <v>1054</v>
      </c>
      <c r="G396" s="170"/>
      <c r="H396" s="96" t="s">
        <v>1056</v>
      </c>
      <c r="I396" s="96" t="s">
        <v>1057</v>
      </c>
      <c r="J396" s="97"/>
      <c r="K396" s="97"/>
      <c r="L396" s="97"/>
      <c r="M396" s="98"/>
      <c r="N396" s="96">
        <f>COUNTA(Tabla1[[#This Row],[PROCESOS DE PRODUCION]:[Columna6]])</f>
        <v>3</v>
      </c>
      <c r="O396" s="96" t="str">
        <f t="shared" si="6"/>
        <v>CAPTURA//RUTA/ENTREGADO////</v>
      </c>
    </row>
    <row r="397" spans="1:15" ht="18.75" hidden="1" thickBot="1">
      <c r="A397" s="23" t="s">
        <v>274</v>
      </c>
      <c r="B397" s="22" t="s">
        <v>273</v>
      </c>
      <c r="C397" s="21" t="s">
        <v>168</v>
      </c>
      <c r="D397" s="20">
        <v>500</v>
      </c>
      <c r="E397" s="86">
        <v>3.5</v>
      </c>
      <c r="F397" s="95" t="s">
        <v>1054</v>
      </c>
      <c r="G397" s="170"/>
      <c r="H397" s="96" t="s">
        <v>1056</v>
      </c>
      <c r="I397" s="96" t="s">
        <v>1057</v>
      </c>
      <c r="J397" s="97"/>
      <c r="K397" s="97"/>
      <c r="L397" s="97"/>
      <c r="M397" s="98"/>
      <c r="N397" s="96">
        <f>COUNTA(Tabla1[[#This Row],[PROCESOS DE PRODUCION]:[Columna6]])</f>
        <v>3</v>
      </c>
      <c r="O397" s="96" t="str">
        <f t="shared" si="6"/>
        <v>CAPTURA//RUTA/ENTREGADO////</v>
      </c>
    </row>
    <row r="398" spans="1:15" ht="18.75" hidden="1" thickBot="1">
      <c r="A398" s="23" t="s">
        <v>272</v>
      </c>
      <c r="B398" s="22" t="s">
        <v>271</v>
      </c>
      <c r="C398" s="132" t="s">
        <v>168</v>
      </c>
      <c r="D398" s="20">
        <v>420</v>
      </c>
      <c r="E398" s="86">
        <v>2.1</v>
      </c>
      <c r="F398" s="95" t="s">
        <v>1054</v>
      </c>
      <c r="G398" s="170"/>
      <c r="H398" s="96" t="s">
        <v>1056</v>
      </c>
      <c r="I398" s="96" t="s">
        <v>1057</v>
      </c>
      <c r="J398" s="97"/>
      <c r="K398" s="97"/>
      <c r="L398" s="97"/>
      <c r="M398" s="98"/>
      <c r="N398" s="96">
        <f>COUNTA(Tabla1[[#This Row],[PROCESOS DE PRODUCION]:[Columna6]])</f>
        <v>3</v>
      </c>
      <c r="O398" s="96" t="str">
        <f t="shared" si="6"/>
        <v>CAPTURA//RUTA/ENTREGADO////</v>
      </c>
    </row>
    <row r="399" spans="1:15" ht="18.75" hidden="1" thickBot="1">
      <c r="A399" s="19" t="s">
        <v>270</v>
      </c>
      <c r="B399" s="18" t="s">
        <v>269</v>
      </c>
      <c r="C399" s="17" t="s">
        <v>168</v>
      </c>
      <c r="D399" s="16">
        <v>735</v>
      </c>
      <c r="E399" s="79">
        <v>3.1</v>
      </c>
      <c r="F399" s="99" t="s">
        <v>1054</v>
      </c>
      <c r="G399" s="171"/>
      <c r="H399" s="100" t="s">
        <v>1056</v>
      </c>
      <c r="I399" s="100" t="s">
        <v>1057</v>
      </c>
      <c r="J399" s="104"/>
      <c r="K399" s="104"/>
      <c r="L399" s="104"/>
      <c r="M399" s="101"/>
      <c r="N399" s="96">
        <f>COUNTA(Tabla1[[#This Row],[PROCESOS DE PRODUCION]:[Columna6]])</f>
        <v>3</v>
      </c>
      <c r="O399" s="96" t="str">
        <f t="shared" si="6"/>
        <v>CAPTURA//RUTA/ENTREGADO////</v>
      </c>
    </row>
    <row r="400" spans="1:15" ht="18.75" hidden="1" thickBot="1">
      <c r="A400" s="15" t="s">
        <v>267</v>
      </c>
      <c r="B400" s="14" t="s">
        <v>266</v>
      </c>
      <c r="C400" s="12" t="s">
        <v>168</v>
      </c>
      <c r="D400" s="11">
        <v>250</v>
      </c>
      <c r="E400" s="90">
        <v>2.8</v>
      </c>
      <c r="F400" s="91" t="s">
        <v>1054</v>
      </c>
      <c r="G400" s="169"/>
      <c r="H400" s="92" t="s">
        <v>1056</v>
      </c>
      <c r="I400" s="92" t="s">
        <v>1057</v>
      </c>
      <c r="J400" s="93"/>
      <c r="K400" s="93"/>
      <c r="L400" s="93"/>
      <c r="M400" s="94"/>
      <c r="N400" s="96">
        <f>COUNTA(Tabla1[[#This Row],[PROCESOS DE PRODUCION]:[Columna6]])</f>
        <v>3</v>
      </c>
      <c r="O400" s="96" t="str">
        <f t="shared" si="6"/>
        <v>CAPTURA//RUTA/ENTREGADO////</v>
      </c>
    </row>
    <row r="401" spans="1:15" ht="18.75" hidden="1" thickBot="1">
      <c r="A401" s="15" t="s">
        <v>264</v>
      </c>
      <c r="B401" s="14" t="s">
        <v>263</v>
      </c>
      <c r="C401" s="12" t="s">
        <v>168</v>
      </c>
      <c r="D401" s="11">
        <v>250</v>
      </c>
      <c r="E401" s="90">
        <v>2.8</v>
      </c>
      <c r="F401" s="95" t="s">
        <v>1054</v>
      </c>
      <c r="G401" s="170"/>
      <c r="H401" s="96" t="s">
        <v>1056</v>
      </c>
      <c r="I401" s="96" t="s">
        <v>1057</v>
      </c>
      <c r="J401" s="97"/>
      <c r="K401" s="97"/>
      <c r="L401" s="97"/>
      <c r="M401" s="98"/>
      <c r="N401" s="96">
        <f>COUNTA(Tabla1[[#This Row],[PROCESOS DE PRODUCION]:[Columna6]])</f>
        <v>3</v>
      </c>
      <c r="O401" s="96" t="str">
        <f t="shared" si="6"/>
        <v>CAPTURA//RUTA/ENTREGADO////</v>
      </c>
    </row>
    <row r="402" spans="1:15" ht="18.75" hidden="1" thickBot="1">
      <c r="A402" s="15" t="s">
        <v>261</v>
      </c>
      <c r="B402" s="14" t="s">
        <v>260</v>
      </c>
      <c r="C402" s="12" t="s">
        <v>168</v>
      </c>
      <c r="D402" s="11">
        <v>250</v>
      </c>
      <c r="E402" s="90">
        <v>2.8</v>
      </c>
      <c r="F402" s="99" t="s">
        <v>1054</v>
      </c>
      <c r="G402" s="171"/>
      <c r="H402" s="100" t="s">
        <v>1056</v>
      </c>
      <c r="I402" s="100" t="s">
        <v>1057</v>
      </c>
      <c r="J402" s="104"/>
      <c r="K402" s="104"/>
      <c r="L402" s="104"/>
      <c r="M402" s="101"/>
      <c r="N402" s="96">
        <f>COUNTA(Tabla1[[#This Row],[PROCESOS DE PRODUCION]:[Columna6]])</f>
        <v>3</v>
      </c>
      <c r="O402" s="96" t="str">
        <f t="shared" si="6"/>
        <v>CAPTURA//RUTA/ENTREGADO////</v>
      </c>
    </row>
    <row r="403" spans="1:15" ht="18.75" hidden="1" thickBot="1">
      <c r="A403" s="36" t="s">
        <v>258</v>
      </c>
      <c r="B403" s="48" t="s">
        <v>257</v>
      </c>
      <c r="C403" s="74" t="s">
        <v>168</v>
      </c>
      <c r="D403" s="35">
        <v>250</v>
      </c>
      <c r="E403" s="130">
        <v>4.2</v>
      </c>
      <c r="F403" s="91" t="s">
        <v>1054</v>
      </c>
      <c r="G403" s="169"/>
      <c r="H403" s="92" t="s">
        <v>1056</v>
      </c>
      <c r="I403" s="92" t="s">
        <v>1057</v>
      </c>
      <c r="J403" s="93"/>
      <c r="K403" s="93"/>
      <c r="L403" s="93"/>
      <c r="M403" s="94"/>
      <c r="N403" s="96">
        <f>COUNTA(Tabla1[[#This Row],[PROCESOS DE PRODUCION]:[Columna6]])</f>
        <v>3</v>
      </c>
      <c r="O403" s="96" t="str">
        <f t="shared" si="6"/>
        <v>CAPTURA//RUTA/ENTREGADO////</v>
      </c>
    </row>
    <row r="404" spans="1:15" ht="18.75" hidden="1" thickBot="1">
      <c r="A404" s="36" t="s">
        <v>255</v>
      </c>
      <c r="B404" s="48" t="s">
        <v>254</v>
      </c>
      <c r="C404" s="74" t="s">
        <v>168</v>
      </c>
      <c r="D404" s="35">
        <v>250</v>
      </c>
      <c r="E404" s="130">
        <v>4.2</v>
      </c>
      <c r="F404" s="95" t="s">
        <v>1054</v>
      </c>
      <c r="G404" s="170"/>
      <c r="H404" s="96" t="s">
        <v>1056</v>
      </c>
      <c r="I404" s="96" t="s">
        <v>1057</v>
      </c>
      <c r="J404" s="97"/>
      <c r="K404" s="97"/>
      <c r="L404" s="97"/>
      <c r="M404" s="98"/>
      <c r="N404" s="96">
        <f>COUNTA(Tabla1[[#This Row],[PROCESOS DE PRODUCION]:[Columna6]])</f>
        <v>3</v>
      </c>
      <c r="O404" s="96" t="str">
        <f t="shared" si="6"/>
        <v>CAPTURA//RUTA/ENTREGADO////</v>
      </c>
    </row>
    <row r="405" spans="1:15" ht="18.75" hidden="1" thickBot="1">
      <c r="A405" s="36" t="s">
        <v>252</v>
      </c>
      <c r="B405" s="48" t="s">
        <v>251</v>
      </c>
      <c r="C405" s="74" t="s">
        <v>168</v>
      </c>
      <c r="D405" s="35">
        <v>250</v>
      </c>
      <c r="E405" s="130">
        <v>4.2</v>
      </c>
      <c r="F405" s="99" t="s">
        <v>1054</v>
      </c>
      <c r="G405" s="171"/>
      <c r="H405" s="100" t="s">
        <v>1056</v>
      </c>
      <c r="I405" s="100" t="s">
        <v>1057</v>
      </c>
      <c r="J405" s="104"/>
      <c r="K405" s="104"/>
      <c r="L405" s="104"/>
      <c r="M405" s="101"/>
      <c r="N405" s="96">
        <f>COUNTA(Tabla1[[#This Row],[PROCESOS DE PRODUCION]:[Columna6]])</f>
        <v>3</v>
      </c>
      <c r="O405" s="96" t="str">
        <f t="shared" si="6"/>
        <v>CAPTURA//RUTA/ENTREGADO////</v>
      </c>
    </row>
    <row r="406" spans="1:15" ht="18.75" hidden="1" thickBot="1">
      <c r="A406" s="15" t="s">
        <v>249</v>
      </c>
      <c r="B406" s="14" t="s">
        <v>248</v>
      </c>
      <c r="C406" s="12" t="s">
        <v>168</v>
      </c>
      <c r="D406" s="11">
        <v>250</v>
      </c>
      <c r="E406" s="90">
        <v>1.4</v>
      </c>
      <c r="F406" s="91" t="s">
        <v>1054</v>
      </c>
      <c r="G406" s="169"/>
      <c r="H406" s="92" t="s">
        <v>1056</v>
      </c>
      <c r="I406" s="92" t="s">
        <v>1057</v>
      </c>
      <c r="J406" s="93"/>
      <c r="K406" s="93"/>
      <c r="L406" s="93"/>
      <c r="M406" s="94"/>
      <c r="N406" s="96">
        <f>COUNTA(Tabla1[[#This Row],[PROCESOS DE PRODUCION]:[Columna6]])</f>
        <v>3</v>
      </c>
      <c r="O406" s="96" t="str">
        <f t="shared" si="6"/>
        <v>CAPTURA//RUTA/ENTREGADO////</v>
      </c>
    </row>
    <row r="407" spans="1:15" ht="18.75" hidden="1" thickBot="1">
      <c r="A407" s="15" t="s">
        <v>246</v>
      </c>
      <c r="B407" s="14" t="s">
        <v>245</v>
      </c>
      <c r="C407" s="12" t="s">
        <v>168</v>
      </c>
      <c r="D407" s="11">
        <v>250</v>
      </c>
      <c r="E407" s="90">
        <v>1.4</v>
      </c>
      <c r="F407" s="95" t="s">
        <v>1054</v>
      </c>
      <c r="G407" s="170"/>
      <c r="H407" s="96" t="s">
        <v>1056</v>
      </c>
      <c r="I407" s="96" t="s">
        <v>1057</v>
      </c>
      <c r="J407" s="97"/>
      <c r="K407" s="97"/>
      <c r="L407" s="97"/>
      <c r="M407" s="98"/>
      <c r="N407" s="96">
        <f>COUNTA(Tabla1[[#This Row],[PROCESOS DE PRODUCION]:[Columna6]])</f>
        <v>3</v>
      </c>
      <c r="O407" s="96" t="str">
        <f t="shared" si="6"/>
        <v>CAPTURA//RUTA/ENTREGADO////</v>
      </c>
    </row>
    <row r="408" spans="1:15" ht="18.75" hidden="1" thickBot="1">
      <c r="A408" s="15" t="s">
        <v>243</v>
      </c>
      <c r="B408" s="14" t="s">
        <v>242</v>
      </c>
      <c r="C408" s="12" t="s">
        <v>168</v>
      </c>
      <c r="D408" s="11">
        <v>250</v>
      </c>
      <c r="E408" s="90">
        <v>1.4</v>
      </c>
      <c r="F408" s="99" t="s">
        <v>1054</v>
      </c>
      <c r="G408" s="171"/>
      <c r="H408" s="100" t="s">
        <v>1056</v>
      </c>
      <c r="I408" s="100" t="s">
        <v>1057</v>
      </c>
      <c r="J408" s="104"/>
      <c r="K408" s="104"/>
      <c r="L408" s="104"/>
      <c r="M408" s="101"/>
      <c r="N408" s="96">
        <f>COUNTA(Tabla1[[#This Row],[PROCESOS DE PRODUCION]:[Columna6]])</f>
        <v>3</v>
      </c>
      <c r="O408" s="96" t="str">
        <f t="shared" si="6"/>
        <v>CAPTURA//RUTA/ENTREGADO////</v>
      </c>
    </row>
    <row r="409" spans="1:15" ht="18.75" hidden="1" thickBot="1">
      <c r="A409" s="15" t="s">
        <v>240</v>
      </c>
      <c r="B409" s="14" t="s">
        <v>239</v>
      </c>
      <c r="C409" s="12" t="s">
        <v>232</v>
      </c>
      <c r="D409" s="11">
        <v>500</v>
      </c>
      <c r="E409" s="90">
        <v>2.1</v>
      </c>
      <c r="F409" s="91" t="s">
        <v>1054</v>
      </c>
      <c r="G409" s="169"/>
      <c r="H409" s="92" t="s">
        <v>1056</v>
      </c>
      <c r="I409" s="92" t="s">
        <v>1057</v>
      </c>
      <c r="J409" s="93"/>
      <c r="K409" s="93"/>
      <c r="L409" s="93"/>
      <c r="M409" s="94"/>
      <c r="N409" s="96">
        <f>COUNTA(Tabla1[[#This Row],[PROCESOS DE PRODUCION]:[Columna6]])</f>
        <v>3</v>
      </c>
      <c r="O409" s="96" t="str">
        <f t="shared" si="6"/>
        <v>CAPTURA//RUTA/ENTREGADO////</v>
      </c>
    </row>
    <row r="410" spans="1:15" ht="18.75" hidden="1" thickBot="1">
      <c r="A410" s="15" t="s">
        <v>237</v>
      </c>
      <c r="B410" s="14" t="s">
        <v>236</v>
      </c>
      <c r="C410" s="12" t="s">
        <v>232</v>
      </c>
      <c r="D410" s="11">
        <v>500</v>
      </c>
      <c r="E410" s="90">
        <v>2.1</v>
      </c>
      <c r="F410" s="95" t="s">
        <v>1054</v>
      </c>
      <c r="G410" s="170"/>
      <c r="H410" s="96" t="s">
        <v>1056</v>
      </c>
      <c r="I410" s="96" t="s">
        <v>1057</v>
      </c>
      <c r="J410" s="97"/>
      <c r="K410" s="97"/>
      <c r="L410" s="97"/>
      <c r="M410" s="98"/>
      <c r="N410" s="96">
        <f>COUNTA(Tabla1[[#This Row],[PROCESOS DE PRODUCION]:[Columna6]])</f>
        <v>3</v>
      </c>
      <c r="O410" s="96" t="str">
        <f t="shared" si="6"/>
        <v>CAPTURA//RUTA/ENTREGADO////</v>
      </c>
    </row>
    <row r="411" spans="1:15" ht="18.75" hidden="1" thickBot="1">
      <c r="A411" s="15" t="s">
        <v>234</v>
      </c>
      <c r="B411" s="14" t="s">
        <v>233</v>
      </c>
      <c r="C411" s="12" t="s">
        <v>232</v>
      </c>
      <c r="D411" s="11">
        <v>500</v>
      </c>
      <c r="E411" s="90">
        <v>2.1</v>
      </c>
      <c r="F411" s="99" t="s">
        <v>1054</v>
      </c>
      <c r="G411" s="171"/>
      <c r="H411" s="100" t="s">
        <v>1056</v>
      </c>
      <c r="I411" s="100" t="s">
        <v>1057</v>
      </c>
      <c r="J411" s="104"/>
      <c r="K411" s="104"/>
      <c r="L411" s="104"/>
      <c r="M411" s="101"/>
      <c r="N411" s="96">
        <f>COUNTA(Tabla1[[#This Row],[PROCESOS DE PRODUCION]:[Columna6]])</f>
        <v>3</v>
      </c>
      <c r="O411" s="96" t="str">
        <f t="shared" si="6"/>
        <v>CAPTURA//RUTA/ENTREGADO////</v>
      </c>
    </row>
    <row r="412" spans="1:15" ht="18.75" hidden="1" thickBot="1">
      <c r="A412" s="7" t="s">
        <v>230</v>
      </c>
      <c r="B412" s="13" t="s">
        <v>229</v>
      </c>
      <c r="C412" s="12" t="s">
        <v>222</v>
      </c>
      <c r="D412" s="11">
        <v>4000</v>
      </c>
      <c r="E412" s="90">
        <v>0.45</v>
      </c>
      <c r="F412" s="91" t="s">
        <v>1054</v>
      </c>
      <c r="G412" s="169"/>
      <c r="H412" s="92" t="s">
        <v>1056</v>
      </c>
      <c r="I412" s="92" t="s">
        <v>1057</v>
      </c>
      <c r="J412" s="93"/>
      <c r="K412" s="93"/>
      <c r="L412" s="93"/>
      <c r="M412" s="94"/>
      <c r="N412" s="96">
        <f>COUNTA(Tabla1[[#This Row],[PROCESOS DE PRODUCION]:[Columna6]])</f>
        <v>3</v>
      </c>
      <c r="O412" s="96" t="str">
        <f t="shared" si="6"/>
        <v>CAPTURA//RUTA/ENTREGADO////</v>
      </c>
    </row>
    <row r="413" spans="1:15" ht="18.75" hidden="1" thickBot="1">
      <c r="A413" s="7" t="s">
        <v>227</v>
      </c>
      <c r="B413" s="13" t="s">
        <v>226</v>
      </c>
      <c r="C413" s="12" t="s">
        <v>222</v>
      </c>
      <c r="D413" s="11">
        <v>4000</v>
      </c>
      <c r="E413" s="90">
        <v>0.45</v>
      </c>
      <c r="F413" s="95" t="s">
        <v>1054</v>
      </c>
      <c r="G413" s="170"/>
      <c r="H413" s="96" t="s">
        <v>1056</v>
      </c>
      <c r="I413" s="96" t="s">
        <v>1057</v>
      </c>
      <c r="J413" s="97"/>
      <c r="K413" s="97"/>
      <c r="L413" s="97"/>
      <c r="M413" s="98"/>
      <c r="N413" s="96">
        <f>COUNTA(Tabla1[[#This Row],[PROCESOS DE PRODUCION]:[Columna6]])</f>
        <v>3</v>
      </c>
      <c r="O413" s="96" t="str">
        <f t="shared" si="6"/>
        <v>CAPTURA//RUTA/ENTREGADO////</v>
      </c>
    </row>
    <row r="414" spans="1:15" ht="18.75" hidden="1" thickBot="1">
      <c r="A414" s="7" t="s">
        <v>224</v>
      </c>
      <c r="B414" s="13" t="s">
        <v>223</v>
      </c>
      <c r="C414" s="12" t="s">
        <v>222</v>
      </c>
      <c r="D414" s="11">
        <v>4000</v>
      </c>
      <c r="E414" s="90">
        <v>0.45</v>
      </c>
      <c r="F414" s="99" t="s">
        <v>1054</v>
      </c>
      <c r="G414" s="171"/>
      <c r="H414" s="100" t="s">
        <v>1056</v>
      </c>
      <c r="I414" s="100" t="s">
        <v>1057</v>
      </c>
      <c r="J414" s="104"/>
      <c r="K414" s="104"/>
      <c r="L414" s="104"/>
      <c r="M414" s="101"/>
      <c r="N414" s="96">
        <f>COUNTA(Tabla1[[#This Row],[PROCESOS DE PRODUCION]:[Columna6]])</f>
        <v>3</v>
      </c>
      <c r="O414" s="96" t="str">
        <f t="shared" si="6"/>
        <v>CAPTURA//RUTA/ENTREGADO////</v>
      </c>
    </row>
    <row r="415" spans="1:15" ht="18.75" hidden="1" thickBot="1">
      <c r="A415" s="28" t="s">
        <v>220</v>
      </c>
      <c r="B415" s="10" t="s">
        <v>219</v>
      </c>
      <c r="C415" s="9" t="s">
        <v>184</v>
      </c>
      <c r="D415" s="8">
        <v>300</v>
      </c>
      <c r="E415" s="83">
        <v>4.2</v>
      </c>
      <c r="F415" s="91" t="s">
        <v>1054</v>
      </c>
      <c r="G415" s="169"/>
      <c r="H415" s="92" t="s">
        <v>1056</v>
      </c>
      <c r="I415" s="92" t="s">
        <v>1057</v>
      </c>
      <c r="J415" s="93"/>
      <c r="K415" s="93"/>
      <c r="L415" s="93"/>
      <c r="M415" s="94"/>
      <c r="N415" s="96">
        <f>COUNTA(Tabla1[[#This Row],[PROCESOS DE PRODUCION]:[Columna6]])</f>
        <v>3</v>
      </c>
      <c r="O415" s="96" t="str">
        <f t="shared" si="6"/>
        <v>CAPTURA//RUTA/ENTREGADO////</v>
      </c>
    </row>
    <row r="416" spans="1:15" ht="18.75" hidden="1" thickBot="1">
      <c r="A416" s="10" t="s">
        <v>218</v>
      </c>
      <c r="B416" s="10" t="s">
        <v>217</v>
      </c>
      <c r="C416" s="9" t="s">
        <v>168</v>
      </c>
      <c r="D416" s="8">
        <v>1000</v>
      </c>
      <c r="E416" s="83">
        <v>1.8</v>
      </c>
      <c r="F416" s="95" t="s">
        <v>1054</v>
      </c>
      <c r="G416" s="170"/>
      <c r="H416" s="96" t="s">
        <v>1056</v>
      </c>
      <c r="I416" s="96" t="s">
        <v>1057</v>
      </c>
      <c r="J416" s="97"/>
      <c r="K416" s="97"/>
      <c r="L416" s="97"/>
      <c r="M416" s="98"/>
      <c r="N416" s="96">
        <f>COUNTA(Tabla1[[#This Row],[PROCESOS DE PRODUCION]:[Columna6]])</f>
        <v>3</v>
      </c>
      <c r="O416" s="96" t="str">
        <f t="shared" si="6"/>
        <v>CAPTURA//RUTA/ENTREGADO////</v>
      </c>
    </row>
    <row r="417" spans="1:15" ht="18.75" hidden="1" thickBot="1">
      <c r="A417" s="10" t="s">
        <v>216</v>
      </c>
      <c r="B417" s="10" t="s">
        <v>215</v>
      </c>
      <c r="C417" s="9" t="s">
        <v>168</v>
      </c>
      <c r="D417" s="8">
        <v>1000</v>
      </c>
      <c r="E417" s="83">
        <v>2.75</v>
      </c>
      <c r="F417" s="95" t="s">
        <v>1054</v>
      </c>
      <c r="G417" s="170"/>
      <c r="H417" s="96" t="s">
        <v>1056</v>
      </c>
      <c r="I417" s="96" t="s">
        <v>1057</v>
      </c>
      <c r="J417" s="97"/>
      <c r="K417" s="97"/>
      <c r="L417" s="97"/>
      <c r="M417" s="98"/>
      <c r="N417" s="96">
        <f>COUNTA(Tabla1[[#This Row],[PROCESOS DE PRODUCION]:[Columna6]])</f>
        <v>3</v>
      </c>
      <c r="O417" s="96" t="str">
        <f t="shared" si="6"/>
        <v>CAPTURA//RUTA/ENTREGADO////</v>
      </c>
    </row>
    <row r="418" spans="1:15" ht="18.75" hidden="1" thickBot="1">
      <c r="A418" s="10" t="s">
        <v>214</v>
      </c>
      <c r="B418" s="10" t="s">
        <v>213</v>
      </c>
      <c r="C418" s="9" t="s">
        <v>179</v>
      </c>
      <c r="D418" s="8">
        <v>1000</v>
      </c>
      <c r="E418" s="83">
        <v>2</v>
      </c>
      <c r="F418" s="95" t="s">
        <v>1054</v>
      </c>
      <c r="G418" s="170"/>
      <c r="H418" s="96" t="s">
        <v>1056</v>
      </c>
      <c r="I418" s="96" t="s">
        <v>1057</v>
      </c>
      <c r="J418" s="97"/>
      <c r="K418" s="97"/>
      <c r="L418" s="97"/>
      <c r="M418" s="98"/>
      <c r="N418" s="96">
        <f>COUNTA(Tabla1[[#This Row],[PROCESOS DE PRODUCION]:[Columna6]])</f>
        <v>3</v>
      </c>
      <c r="O418" s="96" t="str">
        <f t="shared" si="6"/>
        <v>CAPTURA//RUTA/ENTREGADO////</v>
      </c>
    </row>
    <row r="419" spans="1:15" ht="18.75" hidden="1" thickBot="1">
      <c r="A419" s="10" t="s">
        <v>212</v>
      </c>
      <c r="B419" s="10" t="s">
        <v>211</v>
      </c>
      <c r="C419" s="9" t="s">
        <v>168</v>
      </c>
      <c r="D419" s="8">
        <v>1000</v>
      </c>
      <c r="E419" s="83">
        <v>2.5499999999999998</v>
      </c>
      <c r="F419" s="95" t="s">
        <v>1054</v>
      </c>
      <c r="G419" s="170"/>
      <c r="H419" s="96" t="s">
        <v>1056</v>
      </c>
      <c r="I419" s="96" t="s">
        <v>1057</v>
      </c>
      <c r="J419" s="97"/>
      <c r="K419" s="97"/>
      <c r="L419" s="97"/>
      <c r="M419" s="98"/>
      <c r="N419" s="96">
        <f>COUNTA(Tabla1[[#This Row],[PROCESOS DE PRODUCION]:[Columna6]])</f>
        <v>3</v>
      </c>
      <c r="O419" s="96" t="str">
        <f t="shared" si="6"/>
        <v>CAPTURA//RUTA/ENTREGADO////</v>
      </c>
    </row>
    <row r="420" spans="1:15" ht="18.75" hidden="1" thickBot="1">
      <c r="A420" s="7" t="s">
        <v>210</v>
      </c>
      <c r="B420" s="7" t="s">
        <v>209</v>
      </c>
      <c r="C420" s="6" t="s">
        <v>168</v>
      </c>
      <c r="D420" s="5">
        <v>1000</v>
      </c>
      <c r="E420" s="78">
        <v>1.8</v>
      </c>
      <c r="F420" s="95" t="s">
        <v>1054</v>
      </c>
      <c r="G420" s="170"/>
      <c r="H420" s="96" t="s">
        <v>1056</v>
      </c>
      <c r="I420" s="96" t="s">
        <v>1057</v>
      </c>
      <c r="J420" s="97"/>
      <c r="K420" s="97"/>
      <c r="L420" s="97"/>
      <c r="M420" s="98"/>
      <c r="N420" s="96">
        <f>COUNTA(Tabla1[[#This Row],[PROCESOS DE PRODUCION]:[Columna6]])</f>
        <v>3</v>
      </c>
      <c r="O420" s="96" t="str">
        <f t="shared" si="6"/>
        <v>CAPTURA//RUTA/ENTREGADO////</v>
      </c>
    </row>
    <row r="421" spans="1:15" ht="18.75" hidden="1" thickBot="1">
      <c r="A421" s="7" t="s">
        <v>208</v>
      </c>
      <c r="B421" s="7" t="s">
        <v>207</v>
      </c>
      <c r="C421" s="6" t="s">
        <v>168</v>
      </c>
      <c r="D421" s="5">
        <v>1000</v>
      </c>
      <c r="E421" s="78">
        <v>2.2000000000000002</v>
      </c>
      <c r="F421" s="95" t="s">
        <v>1054</v>
      </c>
      <c r="G421" s="170"/>
      <c r="H421" s="96" t="s">
        <v>1056</v>
      </c>
      <c r="I421" s="96" t="s">
        <v>1057</v>
      </c>
      <c r="J421" s="97"/>
      <c r="K421" s="97"/>
      <c r="L421" s="97"/>
      <c r="M421" s="98"/>
      <c r="N421" s="96">
        <f>COUNTA(Tabla1[[#This Row],[PROCESOS DE PRODUCION]:[Columna6]])</f>
        <v>3</v>
      </c>
      <c r="O421" s="96" t="str">
        <f t="shared" si="6"/>
        <v>CAPTURA//RUTA/ENTREGADO////</v>
      </c>
    </row>
    <row r="422" spans="1:15" ht="18.75" hidden="1" thickBot="1">
      <c r="A422" s="19" t="s">
        <v>206</v>
      </c>
      <c r="B422" s="19" t="s">
        <v>205</v>
      </c>
      <c r="C422" s="17" t="s">
        <v>168</v>
      </c>
      <c r="D422" s="16">
        <v>1000</v>
      </c>
      <c r="E422" s="79">
        <v>3.2</v>
      </c>
      <c r="F422" s="99" t="s">
        <v>1054</v>
      </c>
      <c r="G422" s="171"/>
      <c r="H422" s="100" t="s">
        <v>1056</v>
      </c>
      <c r="I422" s="100" t="s">
        <v>1057</v>
      </c>
      <c r="J422" s="104"/>
      <c r="K422" s="104"/>
      <c r="L422" s="104"/>
      <c r="M422" s="101"/>
      <c r="N422" s="96">
        <f>COUNTA(Tabla1[[#This Row],[PROCESOS DE PRODUCION]:[Columna6]])</f>
        <v>3</v>
      </c>
      <c r="O422" s="96" t="str">
        <f t="shared" si="6"/>
        <v>CAPTURA//RUTA/ENTREGADO////</v>
      </c>
    </row>
    <row r="423" spans="1:15" ht="18.75" hidden="1" thickBot="1">
      <c r="A423" s="28" t="s">
        <v>203</v>
      </c>
      <c r="B423" s="10" t="s">
        <v>202</v>
      </c>
      <c r="C423" s="9" t="s">
        <v>184</v>
      </c>
      <c r="D423" s="8">
        <v>300</v>
      </c>
      <c r="E423" s="83">
        <v>4.2</v>
      </c>
      <c r="F423" s="91" t="s">
        <v>1054</v>
      </c>
      <c r="G423" s="169"/>
      <c r="H423" s="92" t="s">
        <v>1056</v>
      </c>
      <c r="I423" s="92" t="s">
        <v>1057</v>
      </c>
      <c r="J423" s="93"/>
      <c r="K423" s="93"/>
      <c r="L423" s="93"/>
      <c r="M423" s="94"/>
      <c r="N423" s="96">
        <f>COUNTA(Tabla1[[#This Row],[PROCESOS DE PRODUCION]:[Columna6]])</f>
        <v>3</v>
      </c>
      <c r="O423" s="96" t="str">
        <f t="shared" si="6"/>
        <v>CAPTURA//RUTA/ENTREGADO////</v>
      </c>
    </row>
    <row r="424" spans="1:15" ht="18.75" hidden="1" thickBot="1">
      <c r="A424" s="10" t="s">
        <v>201</v>
      </c>
      <c r="B424" s="10" t="s">
        <v>200</v>
      </c>
      <c r="C424" s="9" t="s">
        <v>168</v>
      </c>
      <c r="D424" s="8">
        <v>1000</v>
      </c>
      <c r="E424" s="83">
        <v>1.8</v>
      </c>
      <c r="F424" s="95" t="s">
        <v>1054</v>
      </c>
      <c r="G424" s="170"/>
      <c r="H424" s="96" t="s">
        <v>1056</v>
      </c>
      <c r="I424" s="96" t="s">
        <v>1057</v>
      </c>
      <c r="J424" s="97"/>
      <c r="K424" s="97"/>
      <c r="L424" s="97"/>
      <c r="M424" s="98"/>
      <c r="N424" s="96">
        <f>COUNTA(Tabla1[[#This Row],[PROCESOS DE PRODUCION]:[Columna6]])</f>
        <v>3</v>
      </c>
      <c r="O424" s="96" t="str">
        <f t="shared" si="6"/>
        <v>CAPTURA//RUTA/ENTREGADO////</v>
      </c>
    </row>
    <row r="425" spans="1:15" ht="18.75" hidden="1" thickBot="1">
      <c r="A425" s="10" t="s">
        <v>199</v>
      </c>
      <c r="B425" s="10" t="s">
        <v>198</v>
      </c>
      <c r="C425" s="9" t="s">
        <v>168</v>
      </c>
      <c r="D425" s="8">
        <v>1000</v>
      </c>
      <c r="E425" s="83">
        <v>2.75</v>
      </c>
      <c r="F425" s="95" t="s">
        <v>1054</v>
      </c>
      <c r="G425" s="170"/>
      <c r="H425" s="96" t="s">
        <v>1056</v>
      </c>
      <c r="I425" s="96" t="s">
        <v>1057</v>
      </c>
      <c r="J425" s="97"/>
      <c r="K425" s="97"/>
      <c r="L425" s="97"/>
      <c r="M425" s="98"/>
      <c r="N425" s="96">
        <f>COUNTA(Tabla1[[#This Row],[PROCESOS DE PRODUCION]:[Columna6]])</f>
        <v>3</v>
      </c>
      <c r="O425" s="96" t="str">
        <f t="shared" si="6"/>
        <v>CAPTURA//RUTA/ENTREGADO////</v>
      </c>
    </row>
    <row r="426" spans="1:15" ht="18.75" hidden="1" thickBot="1">
      <c r="A426" s="10" t="s">
        <v>197</v>
      </c>
      <c r="B426" s="10" t="s">
        <v>196</v>
      </c>
      <c r="C426" s="9" t="s">
        <v>179</v>
      </c>
      <c r="D426" s="8">
        <v>1000</v>
      </c>
      <c r="E426" s="83">
        <v>2</v>
      </c>
      <c r="F426" s="95" t="s">
        <v>1054</v>
      </c>
      <c r="G426" s="170"/>
      <c r="H426" s="96" t="s">
        <v>1056</v>
      </c>
      <c r="I426" s="96" t="s">
        <v>1057</v>
      </c>
      <c r="J426" s="97"/>
      <c r="K426" s="97"/>
      <c r="L426" s="97"/>
      <c r="M426" s="98"/>
      <c r="N426" s="96">
        <f>COUNTA(Tabla1[[#This Row],[PROCESOS DE PRODUCION]:[Columna6]])</f>
        <v>3</v>
      </c>
      <c r="O426" s="96" t="str">
        <f t="shared" si="6"/>
        <v>CAPTURA//RUTA/ENTREGADO////</v>
      </c>
    </row>
    <row r="427" spans="1:15" ht="18.75" hidden="1" thickBot="1">
      <c r="A427" s="10" t="s">
        <v>195</v>
      </c>
      <c r="B427" s="10" t="s">
        <v>194</v>
      </c>
      <c r="C427" s="9" t="s">
        <v>168</v>
      </c>
      <c r="D427" s="8">
        <v>1000</v>
      </c>
      <c r="E427" s="83">
        <v>2.5499999999999998</v>
      </c>
      <c r="F427" s="95" t="s">
        <v>1054</v>
      </c>
      <c r="G427" s="170"/>
      <c r="H427" s="96" t="s">
        <v>1056</v>
      </c>
      <c r="I427" s="96" t="s">
        <v>1057</v>
      </c>
      <c r="J427" s="97"/>
      <c r="K427" s="97"/>
      <c r="L427" s="97"/>
      <c r="M427" s="98"/>
      <c r="N427" s="96">
        <f>COUNTA(Tabla1[[#This Row],[PROCESOS DE PRODUCION]:[Columna6]])</f>
        <v>3</v>
      </c>
      <c r="O427" s="96" t="str">
        <f t="shared" si="6"/>
        <v>CAPTURA//RUTA/ENTREGADO////</v>
      </c>
    </row>
    <row r="428" spans="1:15" ht="18.75" hidden="1" thickBot="1">
      <c r="A428" s="7" t="s">
        <v>193</v>
      </c>
      <c r="B428" s="7" t="s">
        <v>192</v>
      </c>
      <c r="C428" s="6" t="s">
        <v>168</v>
      </c>
      <c r="D428" s="5">
        <v>1000</v>
      </c>
      <c r="E428" s="78">
        <v>1.8</v>
      </c>
      <c r="F428" s="95" t="s">
        <v>1054</v>
      </c>
      <c r="G428" s="170"/>
      <c r="H428" s="96" t="s">
        <v>1056</v>
      </c>
      <c r="I428" s="96" t="s">
        <v>1057</v>
      </c>
      <c r="J428" s="97"/>
      <c r="K428" s="97"/>
      <c r="L428" s="97"/>
      <c r="M428" s="98"/>
      <c r="N428" s="96">
        <f>COUNTA(Tabla1[[#This Row],[PROCESOS DE PRODUCION]:[Columna6]])</f>
        <v>3</v>
      </c>
      <c r="O428" s="96" t="str">
        <f t="shared" si="6"/>
        <v>CAPTURA//RUTA/ENTREGADO////</v>
      </c>
    </row>
    <row r="429" spans="1:15" ht="18.75" hidden="1" thickBot="1">
      <c r="A429" s="7" t="s">
        <v>191</v>
      </c>
      <c r="B429" s="7" t="s">
        <v>190</v>
      </c>
      <c r="C429" s="6" t="s">
        <v>168</v>
      </c>
      <c r="D429" s="5">
        <v>1000</v>
      </c>
      <c r="E429" s="78">
        <v>2.2000000000000002</v>
      </c>
      <c r="F429" s="95" t="s">
        <v>1054</v>
      </c>
      <c r="G429" s="170"/>
      <c r="H429" s="96" t="s">
        <v>1056</v>
      </c>
      <c r="I429" s="96" t="s">
        <v>1057</v>
      </c>
      <c r="J429" s="97"/>
      <c r="K429" s="97"/>
      <c r="L429" s="97"/>
      <c r="M429" s="98"/>
      <c r="N429" s="96">
        <f>COUNTA(Tabla1[[#This Row],[PROCESOS DE PRODUCION]:[Columna6]])</f>
        <v>3</v>
      </c>
      <c r="O429" s="96" t="str">
        <f t="shared" si="6"/>
        <v>CAPTURA//RUTA/ENTREGADO////</v>
      </c>
    </row>
    <row r="430" spans="1:15" ht="18.75" hidden="1" thickBot="1">
      <c r="A430" s="19" t="s">
        <v>189</v>
      </c>
      <c r="B430" s="19" t="s">
        <v>188</v>
      </c>
      <c r="C430" s="17" t="s">
        <v>168</v>
      </c>
      <c r="D430" s="16">
        <v>1000</v>
      </c>
      <c r="E430" s="79">
        <v>3.2</v>
      </c>
      <c r="F430" s="99" t="s">
        <v>1054</v>
      </c>
      <c r="G430" s="171"/>
      <c r="H430" s="100" t="s">
        <v>1056</v>
      </c>
      <c r="I430" s="100" t="s">
        <v>1057</v>
      </c>
      <c r="J430" s="104"/>
      <c r="K430" s="104"/>
      <c r="L430" s="104"/>
      <c r="M430" s="101"/>
      <c r="N430" s="96">
        <f>COUNTA(Tabla1[[#This Row],[PROCESOS DE PRODUCION]:[Columna6]])</f>
        <v>3</v>
      </c>
      <c r="O430" s="96" t="str">
        <f t="shared" si="6"/>
        <v>CAPTURA//RUTA/ENTREGADO////</v>
      </c>
    </row>
    <row r="431" spans="1:15" ht="18.75" hidden="1" thickBot="1">
      <c r="A431" s="28" t="s">
        <v>186</v>
      </c>
      <c r="B431" s="10" t="s">
        <v>185</v>
      </c>
      <c r="C431" s="9" t="s">
        <v>184</v>
      </c>
      <c r="D431" s="8">
        <v>300</v>
      </c>
      <c r="E431" s="83">
        <v>4.2</v>
      </c>
      <c r="F431" s="91" t="s">
        <v>1054</v>
      </c>
      <c r="G431" s="169"/>
      <c r="H431" s="92" t="s">
        <v>1056</v>
      </c>
      <c r="I431" s="92" t="s">
        <v>1057</v>
      </c>
      <c r="J431" s="93"/>
      <c r="K431" s="93"/>
      <c r="L431" s="93"/>
      <c r="M431" s="94"/>
      <c r="N431" s="96">
        <f>COUNTA(Tabla1[[#This Row],[PROCESOS DE PRODUCION]:[Columna6]])</f>
        <v>3</v>
      </c>
      <c r="O431" s="96" t="str">
        <f t="shared" si="6"/>
        <v>CAPTURA//RUTA/ENTREGADO////</v>
      </c>
    </row>
    <row r="432" spans="1:15" ht="18.75" hidden="1" thickBot="1">
      <c r="A432" s="10" t="s">
        <v>183</v>
      </c>
      <c r="B432" s="10" t="s">
        <v>182</v>
      </c>
      <c r="C432" s="9" t="s">
        <v>168</v>
      </c>
      <c r="D432" s="8">
        <v>1000</v>
      </c>
      <c r="E432" s="83">
        <v>2.75</v>
      </c>
      <c r="F432" s="95" t="s">
        <v>1054</v>
      </c>
      <c r="G432" s="170"/>
      <c r="H432" s="96" t="s">
        <v>1056</v>
      </c>
      <c r="I432" s="96" t="s">
        <v>1057</v>
      </c>
      <c r="J432" s="97"/>
      <c r="K432" s="97"/>
      <c r="L432" s="97"/>
      <c r="M432" s="98"/>
      <c r="N432" s="96">
        <f>COUNTA(Tabla1[[#This Row],[PROCESOS DE PRODUCION]:[Columna6]])</f>
        <v>3</v>
      </c>
      <c r="O432" s="96" t="str">
        <f t="shared" si="6"/>
        <v>CAPTURA//RUTA/ENTREGADO////</v>
      </c>
    </row>
    <row r="433" spans="1:15" ht="18.75" hidden="1" thickBot="1">
      <c r="A433" s="10" t="s">
        <v>181</v>
      </c>
      <c r="B433" s="10" t="s">
        <v>180</v>
      </c>
      <c r="C433" s="9" t="s">
        <v>179</v>
      </c>
      <c r="D433" s="8">
        <v>1000</v>
      </c>
      <c r="E433" s="83">
        <v>2</v>
      </c>
      <c r="F433" s="95" t="s">
        <v>1054</v>
      </c>
      <c r="G433" s="170"/>
      <c r="H433" s="96" t="s">
        <v>1056</v>
      </c>
      <c r="I433" s="96" t="s">
        <v>1057</v>
      </c>
      <c r="J433" s="97"/>
      <c r="K433" s="97"/>
      <c r="L433" s="97"/>
      <c r="M433" s="98"/>
      <c r="N433" s="96">
        <f>COUNTA(Tabla1[[#This Row],[PROCESOS DE PRODUCION]:[Columna6]])</f>
        <v>3</v>
      </c>
      <c r="O433" s="96" t="str">
        <f t="shared" si="6"/>
        <v>CAPTURA//RUTA/ENTREGADO////</v>
      </c>
    </row>
    <row r="434" spans="1:15" ht="18.75" hidden="1" thickBot="1">
      <c r="A434" s="10" t="s">
        <v>178</v>
      </c>
      <c r="B434" s="10" t="s">
        <v>177</v>
      </c>
      <c r="C434" s="9" t="s">
        <v>168</v>
      </c>
      <c r="D434" s="8">
        <v>1000</v>
      </c>
      <c r="E434" s="83">
        <v>1.8</v>
      </c>
      <c r="F434" s="95" t="s">
        <v>1054</v>
      </c>
      <c r="G434" s="170"/>
      <c r="H434" s="96" t="s">
        <v>1056</v>
      </c>
      <c r="I434" s="96" t="s">
        <v>1057</v>
      </c>
      <c r="J434" s="97"/>
      <c r="K434" s="97"/>
      <c r="L434" s="97"/>
      <c r="M434" s="98"/>
      <c r="N434" s="96">
        <f>COUNTA(Tabla1[[#This Row],[PROCESOS DE PRODUCION]:[Columna6]])</f>
        <v>3</v>
      </c>
      <c r="O434" s="96" t="str">
        <f t="shared" si="6"/>
        <v>CAPTURA//RUTA/ENTREGADO////</v>
      </c>
    </row>
    <row r="435" spans="1:15" ht="18.75" hidden="1" thickBot="1">
      <c r="A435" s="10" t="s">
        <v>176</v>
      </c>
      <c r="B435" s="10" t="s">
        <v>175</v>
      </c>
      <c r="C435" s="9" t="s">
        <v>168</v>
      </c>
      <c r="D435" s="8">
        <v>1000</v>
      </c>
      <c r="E435" s="83">
        <v>2.5499999999999998</v>
      </c>
      <c r="F435" s="95" t="s">
        <v>1054</v>
      </c>
      <c r="G435" s="170"/>
      <c r="H435" s="96" t="s">
        <v>1056</v>
      </c>
      <c r="I435" s="96" t="s">
        <v>1057</v>
      </c>
      <c r="J435" s="97"/>
      <c r="K435" s="97"/>
      <c r="L435" s="97"/>
      <c r="M435" s="98"/>
      <c r="N435" s="96">
        <f>COUNTA(Tabla1[[#This Row],[PROCESOS DE PRODUCION]:[Columna6]])</f>
        <v>3</v>
      </c>
      <c r="O435" s="96" t="str">
        <f t="shared" si="6"/>
        <v>CAPTURA//RUTA/ENTREGADO////</v>
      </c>
    </row>
    <row r="436" spans="1:15" ht="18.75" hidden="1" thickBot="1">
      <c r="A436" s="7" t="s">
        <v>174</v>
      </c>
      <c r="B436" s="7" t="s">
        <v>173</v>
      </c>
      <c r="C436" s="6" t="s">
        <v>168</v>
      </c>
      <c r="D436" s="5">
        <v>1000</v>
      </c>
      <c r="E436" s="78">
        <v>1.8</v>
      </c>
      <c r="F436" s="95" t="s">
        <v>1054</v>
      </c>
      <c r="G436" s="170"/>
      <c r="H436" s="96" t="s">
        <v>1056</v>
      </c>
      <c r="I436" s="96" t="s">
        <v>1057</v>
      </c>
      <c r="J436" s="97"/>
      <c r="K436" s="97"/>
      <c r="L436" s="97"/>
      <c r="M436" s="98"/>
      <c r="N436" s="96">
        <f>COUNTA(Tabla1[[#This Row],[PROCESOS DE PRODUCION]:[Columna6]])</f>
        <v>3</v>
      </c>
      <c r="O436" s="96" t="str">
        <f t="shared" si="6"/>
        <v>CAPTURA//RUTA/ENTREGADO////</v>
      </c>
    </row>
    <row r="437" spans="1:15" ht="18.75" hidden="1" thickBot="1">
      <c r="A437" s="7" t="s">
        <v>172</v>
      </c>
      <c r="B437" s="7" t="s">
        <v>171</v>
      </c>
      <c r="C437" s="6" t="s">
        <v>168</v>
      </c>
      <c r="D437" s="5">
        <v>1000</v>
      </c>
      <c r="E437" s="78">
        <v>2.2000000000000002</v>
      </c>
      <c r="F437" s="95" t="s">
        <v>1054</v>
      </c>
      <c r="G437" s="170"/>
      <c r="H437" s="96" t="s">
        <v>1056</v>
      </c>
      <c r="I437" s="96" t="s">
        <v>1057</v>
      </c>
      <c r="J437" s="97"/>
      <c r="K437" s="97"/>
      <c r="L437" s="97"/>
      <c r="M437" s="98"/>
      <c r="N437" s="96">
        <f>COUNTA(Tabla1[[#This Row],[PROCESOS DE PRODUCION]:[Columna6]])</f>
        <v>3</v>
      </c>
      <c r="O437" s="96" t="str">
        <f t="shared" si="6"/>
        <v>CAPTURA//RUTA/ENTREGADO////</v>
      </c>
    </row>
    <row r="438" spans="1:15" ht="18.75" hidden="1" thickBot="1">
      <c r="A438" s="135" t="s">
        <v>170</v>
      </c>
      <c r="B438" s="136" t="s">
        <v>169</v>
      </c>
      <c r="C438" s="17" t="s">
        <v>168</v>
      </c>
      <c r="D438" s="16">
        <v>1000</v>
      </c>
      <c r="E438" s="79">
        <v>3.2</v>
      </c>
      <c r="F438" s="99" t="s">
        <v>1054</v>
      </c>
      <c r="G438" s="171"/>
      <c r="H438" s="100" t="s">
        <v>1056</v>
      </c>
      <c r="I438" s="100" t="s">
        <v>1057</v>
      </c>
      <c r="J438" s="104"/>
      <c r="K438" s="104"/>
      <c r="L438" s="104"/>
      <c r="M438" s="101"/>
      <c r="N438" s="96">
        <f>COUNTA(Tabla1[[#This Row],[PROCESOS DE PRODUCION]:[Columna6]])</f>
        <v>3</v>
      </c>
      <c r="O438" s="96" t="str">
        <f t="shared" si="6"/>
        <v>CAPTURA//RUTA/ENTREGADO////</v>
      </c>
    </row>
    <row r="439" spans="1:15" ht="18">
      <c r="A439" s="138" t="s">
        <v>166</v>
      </c>
      <c r="B439" s="32" t="s">
        <v>165</v>
      </c>
      <c r="C439" s="27" t="s">
        <v>162</v>
      </c>
      <c r="D439" s="139">
        <v>12</v>
      </c>
      <c r="E439" s="140">
        <v>15.09</v>
      </c>
      <c r="F439" s="91" t="s">
        <v>1054</v>
      </c>
      <c r="G439" s="170" t="s">
        <v>1074</v>
      </c>
      <c r="H439" s="92" t="s">
        <v>1064</v>
      </c>
      <c r="I439" s="92" t="s">
        <v>1066</v>
      </c>
      <c r="J439" s="92" t="s">
        <v>1059</v>
      </c>
      <c r="K439" s="92" t="s">
        <v>1056</v>
      </c>
      <c r="L439" s="92" t="s">
        <v>1057</v>
      </c>
      <c r="M439" s="94"/>
      <c r="N439" s="96">
        <f>COUNTA(Tabla1[[#This Row],[PROCESOS DE PRODUCION]:[Columna6]])</f>
        <v>7</v>
      </c>
      <c r="O439" s="96" t="str">
        <f t="shared" si="6"/>
        <v>CAPTURA/DISENIO/CERIGRAFIA/HORNO/TERMINADO/RUTA/ENTREGADO/</v>
      </c>
    </row>
    <row r="440" spans="1:15" ht="18.75" thickBot="1">
      <c r="A440" s="141" t="s">
        <v>164</v>
      </c>
      <c r="B440" s="48" t="s">
        <v>163</v>
      </c>
      <c r="C440" s="74" t="s">
        <v>162</v>
      </c>
      <c r="D440" s="142">
        <v>12</v>
      </c>
      <c r="E440" s="143">
        <v>16.59</v>
      </c>
      <c r="F440" s="99" t="s">
        <v>1054</v>
      </c>
      <c r="G440" s="170" t="s">
        <v>1074</v>
      </c>
      <c r="H440" s="100" t="s">
        <v>1064</v>
      </c>
      <c r="I440" s="100" t="s">
        <v>1066</v>
      </c>
      <c r="J440" s="100" t="s">
        <v>1059</v>
      </c>
      <c r="K440" s="100" t="s">
        <v>1056</v>
      </c>
      <c r="L440" s="100" t="s">
        <v>1057</v>
      </c>
      <c r="M440" s="101"/>
      <c r="N440" s="96">
        <f>COUNTA(Tabla1[[#This Row],[PROCESOS DE PRODUCION]:[Columna6]])</f>
        <v>7</v>
      </c>
      <c r="O440" s="96" t="str">
        <f t="shared" si="6"/>
        <v>CAPTURA/DISENIO/CERIGRAFIA/HORNO/TERMINADO/RUTA/ENTREGADO/</v>
      </c>
    </row>
    <row r="441" spans="1:15" ht="18" hidden="1">
      <c r="A441" s="138" t="s">
        <v>160</v>
      </c>
      <c r="B441" s="32" t="s">
        <v>159</v>
      </c>
      <c r="C441" s="27" t="s">
        <v>152</v>
      </c>
      <c r="D441" s="144">
        <v>600</v>
      </c>
      <c r="E441" s="80">
        <v>1.3</v>
      </c>
      <c r="F441" s="91" t="s">
        <v>1054</v>
      </c>
      <c r="G441" s="169"/>
      <c r="H441" s="92" t="s">
        <v>1056</v>
      </c>
      <c r="I441" s="92" t="s">
        <v>1057</v>
      </c>
      <c r="J441" s="93"/>
      <c r="K441" s="93"/>
      <c r="L441" s="93"/>
      <c r="M441" s="94"/>
      <c r="N441" s="96">
        <f>COUNTA(Tabla1[[#This Row],[PROCESOS DE PRODUCION]:[Columna6]])</f>
        <v>3</v>
      </c>
      <c r="O441" s="96" t="str">
        <f t="shared" si="6"/>
        <v>CAPTURA//RUTA/ENTREGADO////</v>
      </c>
    </row>
    <row r="442" spans="1:15" ht="18">
      <c r="A442" s="145" t="s">
        <v>158</v>
      </c>
      <c r="B442" s="31" t="s">
        <v>157</v>
      </c>
      <c r="C442" s="6" t="s">
        <v>152</v>
      </c>
      <c r="D442" s="146">
        <v>600</v>
      </c>
      <c r="E442" s="81">
        <v>1.3</v>
      </c>
      <c r="F442" s="95" t="s">
        <v>1054</v>
      </c>
      <c r="G442" s="170" t="s">
        <v>1074</v>
      </c>
      <c r="H442" s="96" t="s">
        <v>1058</v>
      </c>
      <c r="I442" s="96" t="s">
        <v>1055</v>
      </c>
      <c r="J442" s="96" t="s">
        <v>1059</v>
      </c>
      <c r="K442" s="96" t="s">
        <v>1056</v>
      </c>
      <c r="L442" s="96" t="s">
        <v>1057</v>
      </c>
      <c r="M442" s="98"/>
      <c r="N442" s="96">
        <f>COUNTA(Tabla1[[#This Row],[PROCESOS DE PRODUCION]:[Columna6]])</f>
        <v>7</v>
      </c>
      <c r="O442" s="96" t="str">
        <f t="shared" si="6"/>
        <v>CAPTURA/DISENIO/FLEXO/EMPAQUE/TERMINADO/RUTA/ENTREGADO/</v>
      </c>
    </row>
    <row r="443" spans="1:15" ht="18">
      <c r="A443" s="145" t="s">
        <v>156</v>
      </c>
      <c r="B443" s="31" t="s">
        <v>155</v>
      </c>
      <c r="C443" s="6" t="s">
        <v>152</v>
      </c>
      <c r="D443" s="146">
        <v>600</v>
      </c>
      <c r="E443" s="81">
        <v>1.3</v>
      </c>
      <c r="F443" s="95" t="s">
        <v>1054</v>
      </c>
      <c r="G443" s="170" t="s">
        <v>1074</v>
      </c>
      <c r="H443" s="96" t="s">
        <v>1058</v>
      </c>
      <c r="I443" s="96" t="s">
        <v>1055</v>
      </c>
      <c r="J443" s="96" t="s">
        <v>1059</v>
      </c>
      <c r="K443" s="96" t="s">
        <v>1056</v>
      </c>
      <c r="L443" s="96" t="s">
        <v>1057</v>
      </c>
      <c r="M443" s="98"/>
      <c r="N443" s="96">
        <f>COUNTA(Tabla1[[#This Row],[PROCESOS DE PRODUCION]:[Columna6]])</f>
        <v>7</v>
      </c>
      <c r="O443" s="96" t="str">
        <f t="shared" si="6"/>
        <v>CAPTURA/DISENIO/FLEXO/EMPAQUE/TERMINADO/RUTA/ENTREGADO/</v>
      </c>
    </row>
    <row r="444" spans="1:15" ht="18.75" thickBot="1">
      <c r="A444" s="147" t="s">
        <v>154</v>
      </c>
      <c r="B444" s="57" t="s">
        <v>153</v>
      </c>
      <c r="C444" s="75" t="s">
        <v>152</v>
      </c>
      <c r="D444" s="148">
        <v>600</v>
      </c>
      <c r="E444" s="149">
        <v>1.35</v>
      </c>
      <c r="F444" s="95" t="s">
        <v>1054</v>
      </c>
      <c r="G444" s="170" t="s">
        <v>1074</v>
      </c>
      <c r="H444" s="96" t="s">
        <v>1058</v>
      </c>
      <c r="I444" s="96" t="s">
        <v>1055</v>
      </c>
      <c r="J444" s="96" t="s">
        <v>1059</v>
      </c>
      <c r="K444" s="96" t="s">
        <v>1056</v>
      </c>
      <c r="L444" s="96" t="s">
        <v>1057</v>
      </c>
      <c r="M444" s="101"/>
      <c r="N444" s="96">
        <f>COUNTA(Tabla1[[#This Row],[PROCESOS DE PRODUCION]:[Columna6]])</f>
        <v>7</v>
      </c>
      <c r="O444" s="96" t="str">
        <f t="shared" si="6"/>
        <v>CAPTURA/DISENIO/FLEXO/EMPAQUE/TERMINADO/RUTA/ENTREGADO/</v>
      </c>
    </row>
    <row r="445" spans="1:15" ht="18" hidden="1">
      <c r="A445" s="151" t="s">
        <v>150</v>
      </c>
      <c r="B445" s="152" t="s">
        <v>19</v>
      </c>
      <c r="C445" s="153" t="s">
        <v>14</v>
      </c>
      <c r="D445" s="154">
        <v>24</v>
      </c>
      <c r="E445" s="155">
        <v>9.16</v>
      </c>
      <c r="F445" s="91" t="s">
        <v>1054</v>
      </c>
      <c r="G445" s="169"/>
      <c r="H445" s="92" t="s">
        <v>1056</v>
      </c>
      <c r="I445" s="92" t="s">
        <v>1057</v>
      </c>
      <c r="J445" s="92"/>
      <c r="K445" s="92"/>
      <c r="L445" s="92"/>
      <c r="M445" s="105"/>
      <c r="N445" s="96">
        <f>COUNTA(Tabla1[[#This Row],[PROCESOS DE PRODUCION]:[Columna6]])</f>
        <v>3</v>
      </c>
      <c r="O445" s="96" t="str">
        <f t="shared" si="6"/>
        <v>CAPTURA//RUTA/ENTREGADO////</v>
      </c>
    </row>
    <row r="446" spans="1:15" ht="18">
      <c r="A446" s="156" t="s">
        <v>149</v>
      </c>
      <c r="B446" s="157" t="s">
        <v>148</v>
      </c>
      <c r="C446" s="158" t="s">
        <v>14</v>
      </c>
      <c r="D446" s="159">
        <v>24</v>
      </c>
      <c r="E446" s="160">
        <v>10.66</v>
      </c>
      <c r="F446" s="95" t="s">
        <v>1054</v>
      </c>
      <c r="G446" s="170" t="s">
        <v>1074</v>
      </c>
      <c r="H446" s="96" t="s">
        <v>1064</v>
      </c>
      <c r="I446" s="96" t="s">
        <v>1066</v>
      </c>
      <c r="J446" s="96" t="s">
        <v>1059</v>
      </c>
      <c r="K446" s="96" t="s">
        <v>1056</v>
      </c>
      <c r="L446" s="96" t="s">
        <v>1057</v>
      </c>
      <c r="M446" s="102"/>
      <c r="N446" s="96">
        <f>COUNTA(Tabla1[[#This Row],[PROCESOS DE PRODUCION]:[Columna6]])</f>
        <v>7</v>
      </c>
      <c r="O446" s="96" t="str">
        <f t="shared" si="6"/>
        <v>CAPTURA/DISENIO/CERIGRAFIA/HORNO/TERMINADO/RUTA/ENTREGADO/</v>
      </c>
    </row>
    <row r="447" spans="1:15" ht="18">
      <c r="A447" s="156" t="s">
        <v>147</v>
      </c>
      <c r="B447" s="157" t="s">
        <v>15</v>
      </c>
      <c r="C447" s="158" t="s">
        <v>14</v>
      </c>
      <c r="D447" s="159">
        <v>24</v>
      </c>
      <c r="E447" s="160">
        <v>12.16</v>
      </c>
      <c r="F447" s="95" t="s">
        <v>1054</v>
      </c>
      <c r="G447" s="170" t="s">
        <v>1074</v>
      </c>
      <c r="H447" s="96" t="s">
        <v>1064</v>
      </c>
      <c r="I447" s="96" t="s">
        <v>1066</v>
      </c>
      <c r="J447" s="96" t="s">
        <v>1059</v>
      </c>
      <c r="K447" s="96" t="s">
        <v>1056</v>
      </c>
      <c r="L447" s="96" t="s">
        <v>1057</v>
      </c>
      <c r="M447" s="102"/>
      <c r="N447" s="96">
        <f>COUNTA(Tabla1[[#This Row],[PROCESOS DE PRODUCION]:[Columna6]])</f>
        <v>7</v>
      </c>
      <c r="O447" s="96" t="str">
        <f t="shared" si="6"/>
        <v>CAPTURA/DISENIO/CERIGRAFIA/HORNO/TERMINADO/RUTA/ENTREGADO/</v>
      </c>
    </row>
    <row r="448" spans="1:15" ht="18" hidden="1">
      <c r="A448" s="156" t="s">
        <v>146</v>
      </c>
      <c r="B448" s="157" t="s">
        <v>12</v>
      </c>
      <c r="C448" s="158" t="s">
        <v>142</v>
      </c>
      <c r="D448" s="159">
        <v>24</v>
      </c>
      <c r="E448" s="160">
        <v>8.39</v>
      </c>
      <c r="F448" s="95" t="s">
        <v>1054</v>
      </c>
      <c r="G448" s="170"/>
      <c r="H448" s="96" t="s">
        <v>1056</v>
      </c>
      <c r="I448" s="96" t="s">
        <v>1057</v>
      </c>
      <c r="J448" s="96"/>
      <c r="K448" s="96"/>
      <c r="L448" s="96"/>
      <c r="M448" s="102"/>
      <c r="N448" s="96">
        <f>COUNTA(Tabla1[[#This Row],[PROCESOS DE PRODUCION]:[Columna6]])</f>
        <v>3</v>
      </c>
      <c r="O448" s="96" t="str">
        <f t="shared" si="6"/>
        <v>CAPTURA//RUTA/ENTREGADO////</v>
      </c>
    </row>
    <row r="449" spans="1:15" ht="18">
      <c r="A449" s="156" t="s">
        <v>145</v>
      </c>
      <c r="B449" s="157" t="s">
        <v>10</v>
      </c>
      <c r="C449" s="158" t="s">
        <v>142</v>
      </c>
      <c r="D449" s="159">
        <v>24</v>
      </c>
      <c r="E449" s="160">
        <v>9.89</v>
      </c>
      <c r="F449" s="95" t="s">
        <v>1054</v>
      </c>
      <c r="G449" s="170" t="s">
        <v>1074</v>
      </c>
      <c r="H449" s="96" t="s">
        <v>1064</v>
      </c>
      <c r="I449" s="96" t="s">
        <v>1066</v>
      </c>
      <c r="J449" s="96" t="s">
        <v>1059</v>
      </c>
      <c r="K449" s="96" t="s">
        <v>1056</v>
      </c>
      <c r="L449" s="96" t="s">
        <v>1057</v>
      </c>
      <c r="M449" s="102"/>
      <c r="N449" s="96">
        <f>COUNTA(Tabla1[[#This Row],[PROCESOS DE PRODUCION]:[Columna6]])</f>
        <v>7</v>
      </c>
      <c r="O449" s="96" t="str">
        <f t="shared" si="6"/>
        <v>CAPTURA/DISENIO/CERIGRAFIA/HORNO/TERMINADO/RUTA/ENTREGADO/</v>
      </c>
    </row>
    <row r="450" spans="1:15" ht="18">
      <c r="A450" s="156" t="s">
        <v>144</v>
      </c>
      <c r="B450" s="157" t="s">
        <v>143</v>
      </c>
      <c r="C450" s="158" t="s">
        <v>142</v>
      </c>
      <c r="D450" s="159">
        <v>24</v>
      </c>
      <c r="E450" s="160">
        <v>11.39</v>
      </c>
      <c r="F450" s="95" t="s">
        <v>1054</v>
      </c>
      <c r="G450" s="170" t="s">
        <v>1074</v>
      </c>
      <c r="H450" s="96" t="s">
        <v>1064</v>
      </c>
      <c r="I450" s="96" t="s">
        <v>1066</v>
      </c>
      <c r="J450" s="96" t="s">
        <v>1059</v>
      </c>
      <c r="K450" s="96" t="s">
        <v>1056</v>
      </c>
      <c r="L450" s="96" t="s">
        <v>1057</v>
      </c>
      <c r="M450" s="102"/>
      <c r="N450" s="96">
        <f>COUNTA(Tabla1[[#This Row],[PROCESOS DE PRODUCION]:[Columna6]])</f>
        <v>7</v>
      </c>
      <c r="O450" s="96" t="str">
        <f t="shared" ref="O450:O510" si="7">TRIM(F450 &amp; "/" &amp; G450  &amp;"/" &amp; H450 &amp;"/"&amp; I450 &amp;"/"&amp; J450 &amp;"/"&amp; K450 &amp;"/"&amp; L450 &amp;"/"&amp; M450)</f>
        <v>CAPTURA/DISENIO/CERIGRAFIA/HORNO/TERMINADO/RUTA/ENTREGADO/</v>
      </c>
    </row>
    <row r="451" spans="1:15" ht="18" hidden="1">
      <c r="A451" s="156" t="s">
        <v>141</v>
      </c>
      <c r="B451" s="157" t="s">
        <v>140</v>
      </c>
      <c r="C451" s="158" t="s">
        <v>0</v>
      </c>
      <c r="D451" s="159">
        <v>24</v>
      </c>
      <c r="E451" s="160">
        <v>11.85</v>
      </c>
      <c r="F451" s="95" t="s">
        <v>1054</v>
      </c>
      <c r="G451" s="170"/>
      <c r="H451" s="96" t="s">
        <v>1056</v>
      </c>
      <c r="I451" s="96" t="s">
        <v>1057</v>
      </c>
      <c r="J451" s="96"/>
      <c r="K451" s="96"/>
      <c r="L451" s="96"/>
      <c r="M451" s="102"/>
      <c r="N451" s="96">
        <f>COUNTA(Tabla1[[#This Row],[PROCESOS DE PRODUCION]:[Columna6]])</f>
        <v>3</v>
      </c>
      <c r="O451" s="96" t="str">
        <f t="shared" si="7"/>
        <v>CAPTURA//RUTA/ENTREGADO////</v>
      </c>
    </row>
    <row r="452" spans="1:15" ht="18">
      <c r="A452" s="156" t="s">
        <v>139</v>
      </c>
      <c r="B452" s="157" t="s">
        <v>138</v>
      </c>
      <c r="C452" s="158" t="s">
        <v>0</v>
      </c>
      <c r="D452" s="159">
        <v>24</v>
      </c>
      <c r="E452" s="160">
        <v>13.35</v>
      </c>
      <c r="F452" s="95" t="s">
        <v>1054</v>
      </c>
      <c r="G452" s="170" t="s">
        <v>1074</v>
      </c>
      <c r="H452" s="96" t="s">
        <v>1064</v>
      </c>
      <c r="I452" s="96" t="s">
        <v>1066</v>
      </c>
      <c r="J452" s="96" t="s">
        <v>1059</v>
      </c>
      <c r="K452" s="96" t="s">
        <v>1056</v>
      </c>
      <c r="L452" s="96" t="s">
        <v>1057</v>
      </c>
      <c r="M452" s="102"/>
      <c r="N452" s="96">
        <f>COUNTA(Tabla1[[#This Row],[PROCESOS DE PRODUCION]:[Columna6]])</f>
        <v>7</v>
      </c>
      <c r="O452" s="96" t="str">
        <f t="shared" si="7"/>
        <v>CAPTURA/DISENIO/CERIGRAFIA/HORNO/TERMINADO/RUTA/ENTREGADO/</v>
      </c>
    </row>
    <row r="453" spans="1:15" ht="18">
      <c r="A453" s="156" t="s">
        <v>137</v>
      </c>
      <c r="B453" s="157" t="s">
        <v>136</v>
      </c>
      <c r="C453" s="158" t="s">
        <v>0</v>
      </c>
      <c r="D453" s="159">
        <v>24</v>
      </c>
      <c r="E453" s="160">
        <v>14.85</v>
      </c>
      <c r="F453" s="95" t="s">
        <v>1054</v>
      </c>
      <c r="G453" s="170" t="s">
        <v>1074</v>
      </c>
      <c r="H453" s="96" t="s">
        <v>1064</v>
      </c>
      <c r="I453" s="96" t="s">
        <v>1066</v>
      </c>
      <c r="J453" s="96" t="s">
        <v>1059</v>
      </c>
      <c r="K453" s="96" t="s">
        <v>1056</v>
      </c>
      <c r="L453" s="96" t="s">
        <v>1057</v>
      </c>
      <c r="M453" s="102"/>
      <c r="N453" s="96">
        <f>COUNTA(Tabla1[[#This Row],[PROCESOS DE PRODUCION]:[Columna6]])</f>
        <v>7</v>
      </c>
      <c r="O453" s="96" t="str">
        <f t="shared" si="7"/>
        <v>CAPTURA/DISENIO/CERIGRAFIA/HORNO/TERMINADO/RUTA/ENTREGADO/</v>
      </c>
    </row>
    <row r="454" spans="1:15" ht="18" hidden="1">
      <c r="A454" s="156" t="s">
        <v>135</v>
      </c>
      <c r="B454" s="157" t="s">
        <v>134</v>
      </c>
      <c r="C454" s="158" t="s">
        <v>129</v>
      </c>
      <c r="D454" s="159">
        <v>48</v>
      </c>
      <c r="E454" s="160">
        <v>21.69</v>
      </c>
      <c r="F454" s="95" t="s">
        <v>1054</v>
      </c>
      <c r="G454" s="170"/>
      <c r="H454" s="96" t="s">
        <v>1056</v>
      </c>
      <c r="I454" s="96" t="s">
        <v>1057</v>
      </c>
      <c r="J454" s="96"/>
      <c r="K454" s="96"/>
      <c r="L454" s="96"/>
      <c r="M454" s="102"/>
      <c r="N454" s="96">
        <f>COUNTA(Tabla1[[#This Row],[PROCESOS DE PRODUCION]:[Columna6]])</f>
        <v>3</v>
      </c>
      <c r="O454" s="96" t="str">
        <f t="shared" si="7"/>
        <v>CAPTURA//RUTA/ENTREGADO////</v>
      </c>
    </row>
    <row r="455" spans="1:15" ht="18">
      <c r="A455" s="156" t="s">
        <v>133</v>
      </c>
      <c r="B455" s="157" t="s">
        <v>132</v>
      </c>
      <c r="C455" s="158" t="s">
        <v>129</v>
      </c>
      <c r="D455" s="159">
        <v>48</v>
      </c>
      <c r="E455" s="160">
        <v>23.19</v>
      </c>
      <c r="F455" s="95" t="s">
        <v>1054</v>
      </c>
      <c r="G455" s="170" t="s">
        <v>1074</v>
      </c>
      <c r="H455" s="96" t="s">
        <v>1064</v>
      </c>
      <c r="I455" s="96" t="s">
        <v>1066</v>
      </c>
      <c r="J455" s="96" t="s">
        <v>1059</v>
      </c>
      <c r="K455" s="96" t="s">
        <v>1056</v>
      </c>
      <c r="L455" s="96" t="s">
        <v>1057</v>
      </c>
      <c r="M455" s="102"/>
      <c r="N455" s="96">
        <f>COUNTA(Tabla1[[#This Row],[PROCESOS DE PRODUCION]:[Columna6]])</f>
        <v>7</v>
      </c>
      <c r="O455" s="96" t="str">
        <f t="shared" si="7"/>
        <v>CAPTURA/DISENIO/CERIGRAFIA/HORNO/TERMINADO/RUTA/ENTREGADO/</v>
      </c>
    </row>
    <row r="456" spans="1:15" ht="18">
      <c r="A456" s="156" t="s">
        <v>131</v>
      </c>
      <c r="B456" s="157" t="s">
        <v>130</v>
      </c>
      <c r="C456" s="158" t="s">
        <v>129</v>
      </c>
      <c r="D456" s="159">
        <v>48</v>
      </c>
      <c r="E456" s="160">
        <v>24.69</v>
      </c>
      <c r="F456" s="95" t="s">
        <v>1054</v>
      </c>
      <c r="G456" s="170" t="s">
        <v>1074</v>
      </c>
      <c r="H456" s="96" t="s">
        <v>1064</v>
      </c>
      <c r="I456" s="96" t="s">
        <v>1066</v>
      </c>
      <c r="J456" s="96" t="s">
        <v>1059</v>
      </c>
      <c r="K456" s="96" t="s">
        <v>1056</v>
      </c>
      <c r="L456" s="96" t="s">
        <v>1057</v>
      </c>
      <c r="M456" s="102"/>
      <c r="N456" s="96">
        <f>COUNTA(Tabla1[[#This Row],[PROCESOS DE PRODUCION]:[Columna6]])</f>
        <v>7</v>
      </c>
      <c r="O456" s="96" t="str">
        <f t="shared" si="7"/>
        <v>CAPTURA/DISENIO/CERIGRAFIA/HORNO/TERMINADO/RUTA/ENTREGADO/</v>
      </c>
    </row>
    <row r="457" spans="1:15" ht="18" hidden="1">
      <c r="A457" s="156" t="s">
        <v>128</v>
      </c>
      <c r="B457" s="157" t="s">
        <v>127</v>
      </c>
      <c r="C457" s="158" t="s">
        <v>122</v>
      </c>
      <c r="D457" s="159">
        <v>48</v>
      </c>
      <c r="E457" s="160">
        <v>9.7899999999999991</v>
      </c>
      <c r="F457" s="95" t="s">
        <v>1054</v>
      </c>
      <c r="G457" s="170"/>
      <c r="H457" s="96" t="s">
        <v>1056</v>
      </c>
      <c r="I457" s="96" t="s">
        <v>1057</v>
      </c>
      <c r="J457" s="96"/>
      <c r="K457" s="96"/>
      <c r="L457" s="96"/>
      <c r="M457" s="102"/>
      <c r="N457" s="96">
        <f>COUNTA(Tabla1[[#This Row],[PROCESOS DE PRODUCION]:[Columna6]])</f>
        <v>3</v>
      </c>
      <c r="O457" s="96" t="str">
        <f t="shared" si="7"/>
        <v>CAPTURA//RUTA/ENTREGADO////</v>
      </c>
    </row>
    <row r="458" spans="1:15" ht="18">
      <c r="A458" s="156" t="s">
        <v>126</v>
      </c>
      <c r="B458" s="157" t="s">
        <v>125</v>
      </c>
      <c r="C458" s="158" t="s">
        <v>122</v>
      </c>
      <c r="D458" s="159">
        <v>48</v>
      </c>
      <c r="E458" s="160">
        <v>11.29</v>
      </c>
      <c r="F458" s="95" t="s">
        <v>1054</v>
      </c>
      <c r="G458" s="170" t="s">
        <v>1074</v>
      </c>
      <c r="H458" s="96" t="s">
        <v>1064</v>
      </c>
      <c r="I458" s="96" t="s">
        <v>1066</v>
      </c>
      <c r="J458" s="96" t="s">
        <v>1059</v>
      </c>
      <c r="K458" s="96" t="s">
        <v>1056</v>
      </c>
      <c r="L458" s="96" t="s">
        <v>1057</v>
      </c>
      <c r="M458" s="102"/>
      <c r="N458" s="96">
        <f>COUNTA(Tabla1[[#This Row],[PROCESOS DE PRODUCION]:[Columna6]])</f>
        <v>7</v>
      </c>
      <c r="O458" s="96" t="str">
        <f t="shared" si="7"/>
        <v>CAPTURA/DISENIO/CERIGRAFIA/HORNO/TERMINADO/RUTA/ENTREGADO/</v>
      </c>
    </row>
    <row r="459" spans="1:15" ht="18">
      <c r="A459" s="156" t="s">
        <v>124</v>
      </c>
      <c r="B459" s="157" t="s">
        <v>123</v>
      </c>
      <c r="C459" s="158" t="s">
        <v>122</v>
      </c>
      <c r="D459" s="159">
        <v>48</v>
      </c>
      <c r="E459" s="160">
        <v>12.79</v>
      </c>
      <c r="F459" s="95" t="s">
        <v>1054</v>
      </c>
      <c r="G459" s="170" t="s">
        <v>1074</v>
      </c>
      <c r="H459" s="96" t="s">
        <v>1064</v>
      </c>
      <c r="I459" s="96" t="s">
        <v>1066</v>
      </c>
      <c r="J459" s="96" t="s">
        <v>1059</v>
      </c>
      <c r="K459" s="96" t="s">
        <v>1056</v>
      </c>
      <c r="L459" s="96" t="s">
        <v>1057</v>
      </c>
      <c r="M459" s="102"/>
      <c r="N459" s="96">
        <f>COUNTA(Tabla1[[#This Row],[PROCESOS DE PRODUCION]:[Columna6]])</f>
        <v>7</v>
      </c>
      <c r="O459" s="96" t="str">
        <f t="shared" si="7"/>
        <v>CAPTURA/DISENIO/CERIGRAFIA/HORNO/TERMINADO/RUTA/ENTREGADO/</v>
      </c>
    </row>
    <row r="460" spans="1:15" ht="18" hidden="1">
      <c r="A460" s="156" t="s">
        <v>121</v>
      </c>
      <c r="B460" s="157" t="s">
        <v>120</v>
      </c>
      <c r="C460" s="158" t="s">
        <v>115</v>
      </c>
      <c r="D460" s="159">
        <v>48</v>
      </c>
      <c r="E460" s="160">
        <v>12.32</v>
      </c>
      <c r="F460" s="95" t="s">
        <v>1054</v>
      </c>
      <c r="G460" s="170"/>
      <c r="H460" s="96" t="s">
        <v>1056</v>
      </c>
      <c r="I460" s="96" t="s">
        <v>1057</v>
      </c>
      <c r="J460" s="96"/>
      <c r="K460" s="96"/>
      <c r="L460" s="96"/>
      <c r="M460" s="102"/>
      <c r="N460" s="96">
        <f>COUNTA(Tabla1[[#This Row],[PROCESOS DE PRODUCION]:[Columna6]])</f>
        <v>3</v>
      </c>
      <c r="O460" s="96" t="str">
        <f t="shared" si="7"/>
        <v>CAPTURA//RUTA/ENTREGADO////</v>
      </c>
    </row>
    <row r="461" spans="1:15" ht="18">
      <c r="A461" s="156" t="s">
        <v>119</v>
      </c>
      <c r="B461" s="157" t="s">
        <v>118</v>
      </c>
      <c r="C461" s="158" t="s">
        <v>115</v>
      </c>
      <c r="D461" s="159">
        <v>48</v>
      </c>
      <c r="E461" s="160">
        <v>13.82</v>
      </c>
      <c r="F461" s="95" t="s">
        <v>1054</v>
      </c>
      <c r="G461" s="170" t="s">
        <v>1074</v>
      </c>
      <c r="H461" s="96" t="s">
        <v>1064</v>
      </c>
      <c r="I461" s="96" t="s">
        <v>1066</v>
      </c>
      <c r="J461" s="96" t="s">
        <v>1059</v>
      </c>
      <c r="K461" s="96" t="s">
        <v>1056</v>
      </c>
      <c r="L461" s="96" t="s">
        <v>1057</v>
      </c>
      <c r="M461" s="102"/>
      <c r="N461" s="96">
        <f>COUNTA(Tabla1[[#This Row],[PROCESOS DE PRODUCION]:[Columna6]])</f>
        <v>7</v>
      </c>
      <c r="O461" s="96" t="str">
        <f t="shared" si="7"/>
        <v>CAPTURA/DISENIO/CERIGRAFIA/HORNO/TERMINADO/RUTA/ENTREGADO/</v>
      </c>
    </row>
    <row r="462" spans="1:15" ht="18">
      <c r="A462" s="156" t="s">
        <v>117</v>
      </c>
      <c r="B462" s="157" t="s">
        <v>116</v>
      </c>
      <c r="C462" s="158" t="s">
        <v>115</v>
      </c>
      <c r="D462" s="159">
        <v>48</v>
      </c>
      <c r="E462" s="160">
        <v>15.32</v>
      </c>
      <c r="F462" s="95" t="s">
        <v>1054</v>
      </c>
      <c r="G462" s="170" t="s">
        <v>1074</v>
      </c>
      <c r="H462" s="96" t="s">
        <v>1064</v>
      </c>
      <c r="I462" s="96" t="s">
        <v>1066</v>
      </c>
      <c r="J462" s="96" t="s">
        <v>1059</v>
      </c>
      <c r="K462" s="96" t="s">
        <v>1056</v>
      </c>
      <c r="L462" s="96" t="s">
        <v>1057</v>
      </c>
      <c r="M462" s="102"/>
      <c r="N462" s="96">
        <f>COUNTA(Tabla1[[#This Row],[PROCESOS DE PRODUCION]:[Columna6]])</f>
        <v>7</v>
      </c>
      <c r="O462" s="96" t="str">
        <f t="shared" si="7"/>
        <v>CAPTURA/DISENIO/CERIGRAFIA/HORNO/TERMINADO/RUTA/ENTREGADO/</v>
      </c>
    </row>
    <row r="463" spans="1:15" ht="18" hidden="1">
      <c r="A463" s="156" t="s">
        <v>114</v>
      </c>
      <c r="B463" s="157" t="s">
        <v>113</v>
      </c>
      <c r="C463" s="158" t="s">
        <v>108</v>
      </c>
      <c r="D463" s="159">
        <v>12</v>
      </c>
      <c r="E463" s="160">
        <v>64.430000000000007</v>
      </c>
      <c r="F463" s="95" t="s">
        <v>1054</v>
      </c>
      <c r="G463" s="170"/>
      <c r="H463" s="96" t="s">
        <v>1056</v>
      </c>
      <c r="I463" s="96" t="s">
        <v>1057</v>
      </c>
      <c r="J463" s="96"/>
      <c r="K463" s="96"/>
      <c r="L463" s="96"/>
      <c r="M463" s="102"/>
      <c r="N463" s="96">
        <f>COUNTA(Tabla1[[#This Row],[PROCESOS DE PRODUCION]:[Columna6]])</f>
        <v>3</v>
      </c>
      <c r="O463" s="96" t="str">
        <f t="shared" si="7"/>
        <v>CAPTURA//RUTA/ENTREGADO////</v>
      </c>
    </row>
    <row r="464" spans="1:15" ht="18">
      <c r="A464" s="156" t="s">
        <v>112</v>
      </c>
      <c r="B464" s="157" t="s">
        <v>111</v>
      </c>
      <c r="C464" s="158" t="s">
        <v>108</v>
      </c>
      <c r="D464" s="159">
        <v>12</v>
      </c>
      <c r="E464" s="160">
        <v>65.930000000000007</v>
      </c>
      <c r="F464" s="95" t="s">
        <v>1054</v>
      </c>
      <c r="G464" s="170" t="s">
        <v>1074</v>
      </c>
      <c r="H464" s="96" t="s">
        <v>1064</v>
      </c>
      <c r="I464" s="96" t="s">
        <v>1066</v>
      </c>
      <c r="J464" s="96" t="s">
        <v>1059</v>
      </c>
      <c r="K464" s="96" t="s">
        <v>1056</v>
      </c>
      <c r="L464" s="96" t="s">
        <v>1057</v>
      </c>
      <c r="M464" s="102"/>
      <c r="N464" s="96">
        <f>COUNTA(Tabla1[[#This Row],[PROCESOS DE PRODUCION]:[Columna6]])</f>
        <v>7</v>
      </c>
      <c r="O464" s="96" t="str">
        <f t="shared" si="7"/>
        <v>CAPTURA/DISENIO/CERIGRAFIA/HORNO/TERMINADO/RUTA/ENTREGADO/</v>
      </c>
    </row>
    <row r="465" spans="1:15" ht="18">
      <c r="A465" s="156" t="s">
        <v>110</v>
      </c>
      <c r="B465" s="157" t="s">
        <v>109</v>
      </c>
      <c r="C465" s="158" t="s">
        <v>108</v>
      </c>
      <c r="D465" s="159">
        <v>12</v>
      </c>
      <c r="E465" s="160">
        <v>67.430000000000007</v>
      </c>
      <c r="F465" s="95" t="s">
        <v>1054</v>
      </c>
      <c r="G465" s="170" t="s">
        <v>1074</v>
      </c>
      <c r="H465" s="96" t="s">
        <v>1064</v>
      </c>
      <c r="I465" s="96" t="s">
        <v>1066</v>
      </c>
      <c r="J465" s="96" t="s">
        <v>1059</v>
      </c>
      <c r="K465" s="96" t="s">
        <v>1056</v>
      </c>
      <c r="L465" s="96" t="s">
        <v>1057</v>
      </c>
      <c r="M465" s="102"/>
      <c r="N465" s="96">
        <f>COUNTA(Tabla1[[#This Row],[PROCESOS DE PRODUCION]:[Columna6]])</f>
        <v>7</v>
      </c>
      <c r="O465" s="96" t="str">
        <f t="shared" si="7"/>
        <v>CAPTURA/DISENIO/CERIGRAFIA/HORNO/TERMINADO/RUTA/ENTREGADO/</v>
      </c>
    </row>
    <row r="466" spans="1:15" ht="18" hidden="1">
      <c r="A466" s="156" t="s">
        <v>106</v>
      </c>
      <c r="B466" s="157" t="s">
        <v>105</v>
      </c>
      <c r="C466" s="158" t="s">
        <v>100</v>
      </c>
      <c r="D466" s="159">
        <v>24</v>
      </c>
      <c r="E466" s="160">
        <v>33.18</v>
      </c>
      <c r="F466" s="95" t="s">
        <v>1054</v>
      </c>
      <c r="G466" s="170"/>
      <c r="H466" s="96" t="s">
        <v>1056</v>
      </c>
      <c r="I466" s="96" t="s">
        <v>1057</v>
      </c>
      <c r="J466" s="96"/>
      <c r="K466" s="96"/>
      <c r="L466" s="96"/>
      <c r="M466" s="102"/>
      <c r="N466" s="96">
        <f>COUNTA(Tabla1[[#This Row],[PROCESOS DE PRODUCION]:[Columna6]])</f>
        <v>3</v>
      </c>
      <c r="O466" s="96" t="str">
        <f t="shared" si="7"/>
        <v>CAPTURA//RUTA/ENTREGADO////</v>
      </c>
    </row>
    <row r="467" spans="1:15" ht="18">
      <c r="A467" s="156" t="s">
        <v>104</v>
      </c>
      <c r="B467" s="157" t="s">
        <v>103</v>
      </c>
      <c r="C467" s="158" t="s">
        <v>100</v>
      </c>
      <c r="D467" s="159">
        <v>24</v>
      </c>
      <c r="E467" s="160">
        <v>34.68</v>
      </c>
      <c r="F467" s="95" t="s">
        <v>1054</v>
      </c>
      <c r="G467" s="170" t="s">
        <v>1074</v>
      </c>
      <c r="H467" s="96" t="s">
        <v>1064</v>
      </c>
      <c r="I467" s="96" t="s">
        <v>1066</v>
      </c>
      <c r="J467" s="96" t="s">
        <v>1059</v>
      </c>
      <c r="K467" s="96" t="s">
        <v>1056</v>
      </c>
      <c r="L467" s="96" t="s">
        <v>1057</v>
      </c>
      <c r="M467" s="102"/>
      <c r="N467" s="96">
        <f>COUNTA(Tabla1[[#This Row],[PROCESOS DE PRODUCION]:[Columna6]])</f>
        <v>7</v>
      </c>
      <c r="O467" s="96" t="str">
        <f t="shared" si="7"/>
        <v>CAPTURA/DISENIO/CERIGRAFIA/HORNO/TERMINADO/RUTA/ENTREGADO/</v>
      </c>
    </row>
    <row r="468" spans="1:15" ht="18">
      <c r="A468" s="156" t="s">
        <v>102</v>
      </c>
      <c r="B468" s="157" t="s">
        <v>101</v>
      </c>
      <c r="C468" s="158" t="s">
        <v>100</v>
      </c>
      <c r="D468" s="159">
        <v>24</v>
      </c>
      <c r="E468" s="160">
        <v>36.18</v>
      </c>
      <c r="F468" s="95" t="s">
        <v>1054</v>
      </c>
      <c r="G468" s="170" t="s">
        <v>1074</v>
      </c>
      <c r="H468" s="96" t="s">
        <v>1064</v>
      </c>
      <c r="I468" s="96" t="s">
        <v>1066</v>
      </c>
      <c r="J468" s="96" t="s">
        <v>1059</v>
      </c>
      <c r="K468" s="96" t="s">
        <v>1056</v>
      </c>
      <c r="L468" s="96" t="s">
        <v>1057</v>
      </c>
      <c r="M468" s="102"/>
      <c r="N468" s="96">
        <f>COUNTA(Tabla1[[#This Row],[PROCESOS DE PRODUCION]:[Columna6]])</f>
        <v>7</v>
      </c>
      <c r="O468" s="96" t="str">
        <f t="shared" si="7"/>
        <v>CAPTURA/DISENIO/CERIGRAFIA/HORNO/TERMINADO/RUTA/ENTREGADO/</v>
      </c>
    </row>
    <row r="469" spans="1:15" ht="18" hidden="1">
      <c r="A469" s="156" t="s">
        <v>99</v>
      </c>
      <c r="B469" s="157" t="s">
        <v>98</v>
      </c>
      <c r="C469" s="158" t="s">
        <v>93</v>
      </c>
      <c r="D469" s="159">
        <v>24</v>
      </c>
      <c r="E469" s="160">
        <v>37.44</v>
      </c>
      <c r="F469" s="95" t="s">
        <v>1054</v>
      </c>
      <c r="G469" s="170"/>
      <c r="H469" s="96" t="s">
        <v>1056</v>
      </c>
      <c r="I469" s="96" t="s">
        <v>1057</v>
      </c>
      <c r="J469" s="96"/>
      <c r="K469" s="96"/>
      <c r="L469" s="96"/>
      <c r="M469" s="102"/>
      <c r="N469" s="96">
        <f>COUNTA(Tabla1[[#This Row],[PROCESOS DE PRODUCION]:[Columna6]])</f>
        <v>3</v>
      </c>
      <c r="O469" s="96" t="str">
        <f t="shared" si="7"/>
        <v>CAPTURA//RUTA/ENTREGADO////</v>
      </c>
    </row>
    <row r="470" spans="1:15" ht="18">
      <c r="A470" s="156" t="s">
        <v>97</v>
      </c>
      <c r="B470" s="157" t="s">
        <v>96</v>
      </c>
      <c r="C470" s="158" t="s">
        <v>93</v>
      </c>
      <c r="D470" s="159">
        <v>24</v>
      </c>
      <c r="E470" s="160">
        <v>38.94</v>
      </c>
      <c r="F470" s="95" t="s">
        <v>1054</v>
      </c>
      <c r="G470" s="170" t="s">
        <v>1074</v>
      </c>
      <c r="H470" s="96" t="s">
        <v>1064</v>
      </c>
      <c r="I470" s="96" t="s">
        <v>1066</v>
      </c>
      <c r="J470" s="96" t="s">
        <v>1059</v>
      </c>
      <c r="K470" s="96" t="s">
        <v>1056</v>
      </c>
      <c r="L470" s="96" t="s">
        <v>1057</v>
      </c>
      <c r="M470" s="102"/>
      <c r="N470" s="96">
        <f>COUNTA(Tabla1[[#This Row],[PROCESOS DE PRODUCION]:[Columna6]])</f>
        <v>7</v>
      </c>
      <c r="O470" s="96" t="str">
        <f t="shared" si="7"/>
        <v>CAPTURA/DISENIO/CERIGRAFIA/HORNO/TERMINADO/RUTA/ENTREGADO/</v>
      </c>
    </row>
    <row r="471" spans="1:15" ht="18">
      <c r="A471" s="156" t="s">
        <v>95</v>
      </c>
      <c r="B471" s="157" t="s">
        <v>94</v>
      </c>
      <c r="C471" s="158" t="s">
        <v>93</v>
      </c>
      <c r="D471" s="159">
        <v>24</v>
      </c>
      <c r="E471" s="160">
        <v>40.44</v>
      </c>
      <c r="F471" s="95" t="s">
        <v>1054</v>
      </c>
      <c r="G471" s="170" t="s">
        <v>1074</v>
      </c>
      <c r="H471" s="96" t="s">
        <v>1064</v>
      </c>
      <c r="I471" s="96" t="s">
        <v>1066</v>
      </c>
      <c r="J471" s="96" t="s">
        <v>1059</v>
      </c>
      <c r="K471" s="96" t="s">
        <v>1056</v>
      </c>
      <c r="L471" s="96" t="s">
        <v>1057</v>
      </c>
      <c r="M471" s="102"/>
      <c r="N471" s="96">
        <f>COUNTA(Tabla1[[#This Row],[PROCESOS DE PRODUCION]:[Columna6]])</f>
        <v>7</v>
      </c>
      <c r="O471" s="96" t="str">
        <f t="shared" si="7"/>
        <v>CAPTURA/DISENIO/CERIGRAFIA/HORNO/TERMINADO/RUTA/ENTREGADO/</v>
      </c>
    </row>
    <row r="472" spans="1:15" ht="18" hidden="1">
      <c r="A472" s="156" t="s">
        <v>92</v>
      </c>
      <c r="B472" s="157" t="s">
        <v>91</v>
      </c>
      <c r="C472" s="158" t="s">
        <v>86</v>
      </c>
      <c r="D472" s="159">
        <v>24</v>
      </c>
      <c r="E472" s="160">
        <v>33.9</v>
      </c>
      <c r="F472" s="95" t="s">
        <v>1054</v>
      </c>
      <c r="G472" s="170"/>
      <c r="H472" s="96" t="s">
        <v>1056</v>
      </c>
      <c r="I472" s="96" t="s">
        <v>1057</v>
      </c>
      <c r="J472" s="96"/>
      <c r="K472" s="96"/>
      <c r="L472" s="96"/>
      <c r="M472" s="102"/>
      <c r="N472" s="96">
        <f>COUNTA(Tabla1[[#This Row],[PROCESOS DE PRODUCION]:[Columna6]])</f>
        <v>3</v>
      </c>
      <c r="O472" s="96" t="str">
        <f t="shared" si="7"/>
        <v>CAPTURA//RUTA/ENTREGADO////</v>
      </c>
    </row>
    <row r="473" spans="1:15" ht="18">
      <c r="A473" s="156" t="s">
        <v>90</v>
      </c>
      <c r="B473" s="157" t="s">
        <v>89</v>
      </c>
      <c r="C473" s="158" t="s">
        <v>86</v>
      </c>
      <c r="D473" s="159">
        <v>24</v>
      </c>
      <c r="E473" s="160">
        <v>35.4</v>
      </c>
      <c r="F473" s="95" t="s">
        <v>1054</v>
      </c>
      <c r="G473" s="170" t="s">
        <v>1074</v>
      </c>
      <c r="H473" s="96" t="s">
        <v>1064</v>
      </c>
      <c r="I473" s="96" t="s">
        <v>1066</v>
      </c>
      <c r="J473" s="96" t="s">
        <v>1059</v>
      </c>
      <c r="K473" s="96" t="s">
        <v>1056</v>
      </c>
      <c r="L473" s="96" t="s">
        <v>1057</v>
      </c>
      <c r="M473" s="102"/>
      <c r="N473" s="96">
        <f>COUNTA(Tabla1[[#This Row],[PROCESOS DE PRODUCION]:[Columna6]])</f>
        <v>7</v>
      </c>
      <c r="O473" s="96" t="str">
        <f t="shared" si="7"/>
        <v>CAPTURA/DISENIO/CERIGRAFIA/HORNO/TERMINADO/RUTA/ENTREGADO/</v>
      </c>
    </row>
    <row r="474" spans="1:15" ht="18">
      <c r="A474" s="156" t="s">
        <v>88</v>
      </c>
      <c r="B474" s="157" t="s">
        <v>87</v>
      </c>
      <c r="C474" s="158" t="s">
        <v>86</v>
      </c>
      <c r="D474" s="159">
        <v>24</v>
      </c>
      <c r="E474" s="160">
        <v>36.9</v>
      </c>
      <c r="F474" s="95" t="s">
        <v>1054</v>
      </c>
      <c r="G474" s="170" t="s">
        <v>1074</v>
      </c>
      <c r="H474" s="96" t="s">
        <v>1064</v>
      </c>
      <c r="I474" s="96" t="s">
        <v>1066</v>
      </c>
      <c r="J474" s="96" t="s">
        <v>1059</v>
      </c>
      <c r="K474" s="96" t="s">
        <v>1056</v>
      </c>
      <c r="L474" s="96" t="s">
        <v>1057</v>
      </c>
      <c r="M474" s="102"/>
      <c r="N474" s="96">
        <f>COUNTA(Tabla1[[#This Row],[PROCESOS DE PRODUCION]:[Columna6]])</f>
        <v>7</v>
      </c>
      <c r="O474" s="96" t="str">
        <f t="shared" si="7"/>
        <v>CAPTURA/DISENIO/CERIGRAFIA/HORNO/TERMINADO/RUTA/ENTREGADO/</v>
      </c>
    </row>
    <row r="475" spans="1:15" ht="18" hidden="1">
      <c r="A475" s="156" t="s">
        <v>85</v>
      </c>
      <c r="B475" s="157" t="s">
        <v>84</v>
      </c>
      <c r="C475" s="158" t="s">
        <v>79</v>
      </c>
      <c r="D475" s="159">
        <v>24</v>
      </c>
      <c r="E475" s="160">
        <v>33.9</v>
      </c>
      <c r="F475" s="95" t="s">
        <v>1054</v>
      </c>
      <c r="G475" s="170"/>
      <c r="H475" s="96" t="s">
        <v>1056</v>
      </c>
      <c r="I475" s="96" t="s">
        <v>1057</v>
      </c>
      <c r="J475" s="96"/>
      <c r="K475" s="96"/>
      <c r="L475" s="96"/>
      <c r="M475" s="102"/>
      <c r="N475" s="96">
        <f>COUNTA(Tabla1[[#This Row],[PROCESOS DE PRODUCION]:[Columna6]])</f>
        <v>3</v>
      </c>
      <c r="O475" s="96" t="str">
        <f t="shared" si="7"/>
        <v>CAPTURA//RUTA/ENTREGADO////</v>
      </c>
    </row>
    <row r="476" spans="1:15" ht="18">
      <c r="A476" s="156" t="s">
        <v>83</v>
      </c>
      <c r="B476" s="157" t="s">
        <v>82</v>
      </c>
      <c r="C476" s="158" t="s">
        <v>79</v>
      </c>
      <c r="D476" s="159">
        <v>24</v>
      </c>
      <c r="E476" s="160">
        <v>35.4</v>
      </c>
      <c r="F476" s="95" t="s">
        <v>1054</v>
      </c>
      <c r="G476" s="170" t="s">
        <v>1074</v>
      </c>
      <c r="H476" s="96" t="s">
        <v>1064</v>
      </c>
      <c r="I476" s="96" t="s">
        <v>1066</v>
      </c>
      <c r="J476" s="96" t="s">
        <v>1059</v>
      </c>
      <c r="K476" s="96" t="s">
        <v>1056</v>
      </c>
      <c r="L476" s="96" t="s">
        <v>1057</v>
      </c>
      <c r="M476" s="102"/>
      <c r="N476" s="96">
        <f>COUNTA(Tabla1[[#This Row],[PROCESOS DE PRODUCION]:[Columna6]])</f>
        <v>7</v>
      </c>
      <c r="O476" s="96" t="str">
        <f t="shared" si="7"/>
        <v>CAPTURA/DISENIO/CERIGRAFIA/HORNO/TERMINADO/RUTA/ENTREGADO/</v>
      </c>
    </row>
    <row r="477" spans="1:15" ht="18">
      <c r="A477" s="156" t="s">
        <v>81</v>
      </c>
      <c r="B477" s="157" t="s">
        <v>80</v>
      </c>
      <c r="C477" s="158" t="s">
        <v>79</v>
      </c>
      <c r="D477" s="159">
        <v>24</v>
      </c>
      <c r="E477" s="160">
        <v>36.9</v>
      </c>
      <c r="F477" s="95" t="s">
        <v>1054</v>
      </c>
      <c r="G477" s="170" t="s">
        <v>1074</v>
      </c>
      <c r="H477" s="96" t="s">
        <v>1064</v>
      </c>
      <c r="I477" s="96" t="s">
        <v>1066</v>
      </c>
      <c r="J477" s="96" t="s">
        <v>1059</v>
      </c>
      <c r="K477" s="96" t="s">
        <v>1056</v>
      </c>
      <c r="L477" s="96" t="s">
        <v>1057</v>
      </c>
      <c r="M477" s="102"/>
      <c r="N477" s="96">
        <f>COUNTA(Tabla1[[#This Row],[PROCESOS DE PRODUCION]:[Columna6]])</f>
        <v>7</v>
      </c>
      <c r="O477" s="96" t="str">
        <f t="shared" si="7"/>
        <v>CAPTURA/DISENIO/CERIGRAFIA/HORNO/TERMINADO/RUTA/ENTREGADO/</v>
      </c>
    </row>
    <row r="478" spans="1:15" ht="18" hidden="1">
      <c r="A478" s="156" t="s">
        <v>78</v>
      </c>
      <c r="B478" s="157" t="s">
        <v>77</v>
      </c>
      <c r="C478" s="158" t="s">
        <v>58</v>
      </c>
      <c r="D478" s="159">
        <v>24</v>
      </c>
      <c r="E478" s="160">
        <v>33.9</v>
      </c>
      <c r="F478" s="95" t="s">
        <v>1054</v>
      </c>
      <c r="G478" s="170"/>
      <c r="H478" s="96" t="s">
        <v>1056</v>
      </c>
      <c r="I478" s="96" t="s">
        <v>1057</v>
      </c>
      <c r="J478" s="96"/>
      <c r="K478" s="96"/>
      <c r="L478" s="96"/>
      <c r="M478" s="102"/>
      <c r="N478" s="96">
        <f>COUNTA(Tabla1[[#This Row],[PROCESOS DE PRODUCION]:[Columna6]])</f>
        <v>3</v>
      </c>
      <c r="O478" s="96" t="str">
        <f t="shared" si="7"/>
        <v>CAPTURA//RUTA/ENTREGADO////</v>
      </c>
    </row>
    <row r="479" spans="1:15" ht="18">
      <c r="A479" s="156" t="s">
        <v>76</v>
      </c>
      <c r="B479" s="157" t="s">
        <v>75</v>
      </c>
      <c r="C479" s="158" t="s">
        <v>58</v>
      </c>
      <c r="D479" s="159">
        <v>24</v>
      </c>
      <c r="E479" s="160">
        <v>35.4</v>
      </c>
      <c r="F479" s="95" t="s">
        <v>1054</v>
      </c>
      <c r="G479" s="170" t="s">
        <v>1074</v>
      </c>
      <c r="H479" s="96" t="s">
        <v>1064</v>
      </c>
      <c r="I479" s="96" t="s">
        <v>1066</v>
      </c>
      <c r="J479" s="96" t="s">
        <v>1059</v>
      </c>
      <c r="K479" s="96" t="s">
        <v>1056</v>
      </c>
      <c r="L479" s="96" t="s">
        <v>1057</v>
      </c>
      <c r="M479" s="102"/>
      <c r="N479" s="96">
        <f>COUNTA(Tabla1[[#This Row],[PROCESOS DE PRODUCION]:[Columna6]])</f>
        <v>7</v>
      </c>
      <c r="O479" s="96" t="str">
        <f t="shared" si="7"/>
        <v>CAPTURA/DISENIO/CERIGRAFIA/HORNO/TERMINADO/RUTA/ENTREGADO/</v>
      </c>
    </row>
    <row r="480" spans="1:15" ht="18">
      <c r="A480" s="156" t="s">
        <v>74</v>
      </c>
      <c r="B480" s="157" t="s">
        <v>73</v>
      </c>
      <c r="C480" s="158" t="s">
        <v>58</v>
      </c>
      <c r="D480" s="159">
        <v>24</v>
      </c>
      <c r="E480" s="160">
        <v>36.9</v>
      </c>
      <c r="F480" s="95" t="s">
        <v>1054</v>
      </c>
      <c r="G480" s="170" t="s">
        <v>1074</v>
      </c>
      <c r="H480" s="96" t="s">
        <v>1064</v>
      </c>
      <c r="I480" s="96" t="s">
        <v>1066</v>
      </c>
      <c r="J480" s="96" t="s">
        <v>1059</v>
      </c>
      <c r="K480" s="96" t="s">
        <v>1056</v>
      </c>
      <c r="L480" s="96" t="s">
        <v>1057</v>
      </c>
      <c r="M480" s="102"/>
      <c r="N480" s="96">
        <f>COUNTA(Tabla1[[#This Row],[PROCESOS DE PRODUCION]:[Columna6]])</f>
        <v>7</v>
      </c>
      <c r="O480" s="96" t="str">
        <f t="shared" si="7"/>
        <v>CAPTURA/DISENIO/CERIGRAFIA/HORNO/TERMINADO/RUTA/ENTREGADO/</v>
      </c>
    </row>
    <row r="481" spans="1:15" ht="18" hidden="1">
      <c r="A481" s="156" t="s">
        <v>72</v>
      </c>
      <c r="B481" s="157" t="s">
        <v>71</v>
      </c>
      <c r="C481" s="158" t="s">
        <v>66</v>
      </c>
      <c r="D481" s="159">
        <v>24</v>
      </c>
      <c r="E481" s="160">
        <v>33.9</v>
      </c>
      <c r="F481" s="95" t="s">
        <v>1054</v>
      </c>
      <c r="G481" s="170"/>
      <c r="H481" s="96" t="s">
        <v>1056</v>
      </c>
      <c r="I481" s="96" t="s">
        <v>1057</v>
      </c>
      <c r="J481" s="96"/>
      <c r="K481" s="96"/>
      <c r="L481" s="96"/>
      <c r="M481" s="102"/>
      <c r="N481" s="96">
        <f>COUNTA(Tabla1[[#This Row],[PROCESOS DE PRODUCION]:[Columna6]])</f>
        <v>3</v>
      </c>
      <c r="O481" s="96" t="str">
        <f t="shared" si="7"/>
        <v>CAPTURA//RUTA/ENTREGADO////</v>
      </c>
    </row>
    <row r="482" spans="1:15" ht="18">
      <c r="A482" s="156" t="s">
        <v>70</v>
      </c>
      <c r="B482" s="157" t="s">
        <v>69</v>
      </c>
      <c r="C482" s="158" t="s">
        <v>66</v>
      </c>
      <c r="D482" s="159">
        <v>24</v>
      </c>
      <c r="E482" s="160">
        <v>35.4</v>
      </c>
      <c r="F482" s="95" t="s">
        <v>1054</v>
      </c>
      <c r="G482" s="170" t="s">
        <v>1074</v>
      </c>
      <c r="H482" s="96" t="s">
        <v>1064</v>
      </c>
      <c r="I482" s="96" t="s">
        <v>1066</v>
      </c>
      <c r="J482" s="96" t="s">
        <v>1059</v>
      </c>
      <c r="K482" s="96" t="s">
        <v>1056</v>
      </c>
      <c r="L482" s="96" t="s">
        <v>1057</v>
      </c>
      <c r="M482" s="102"/>
      <c r="N482" s="96">
        <f>COUNTA(Tabla1[[#This Row],[PROCESOS DE PRODUCION]:[Columna6]])</f>
        <v>7</v>
      </c>
      <c r="O482" s="96" t="str">
        <f t="shared" si="7"/>
        <v>CAPTURA/DISENIO/CERIGRAFIA/HORNO/TERMINADO/RUTA/ENTREGADO/</v>
      </c>
    </row>
    <row r="483" spans="1:15" ht="18">
      <c r="A483" s="156" t="s">
        <v>68</v>
      </c>
      <c r="B483" s="157" t="s">
        <v>67</v>
      </c>
      <c r="C483" s="158" t="s">
        <v>66</v>
      </c>
      <c r="D483" s="159">
        <v>24</v>
      </c>
      <c r="E483" s="160">
        <v>36.9</v>
      </c>
      <c r="F483" s="95" t="s">
        <v>1054</v>
      </c>
      <c r="G483" s="170" t="s">
        <v>1074</v>
      </c>
      <c r="H483" s="96" t="s">
        <v>1064</v>
      </c>
      <c r="I483" s="96" t="s">
        <v>1066</v>
      </c>
      <c r="J483" s="96" t="s">
        <v>1059</v>
      </c>
      <c r="K483" s="96" t="s">
        <v>1056</v>
      </c>
      <c r="L483" s="96" t="s">
        <v>1057</v>
      </c>
      <c r="M483" s="102"/>
      <c r="N483" s="96">
        <f>COUNTA(Tabla1[[#This Row],[PROCESOS DE PRODUCION]:[Columna6]])</f>
        <v>7</v>
      </c>
      <c r="O483" s="96" t="str">
        <f t="shared" si="7"/>
        <v>CAPTURA/DISENIO/CERIGRAFIA/HORNO/TERMINADO/RUTA/ENTREGADO/</v>
      </c>
    </row>
    <row r="484" spans="1:15" ht="18" hidden="1">
      <c r="A484" s="156" t="s">
        <v>65</v>
      </c>
      <c r="B484" s="157" t="s">
        <v>64</v>
      </c>
      <c r="C484" s="158" t="s">
        <v>63</v>
      </c>
      <c r="D484" s="159">
        <v>24</v>
      </c>
      <c r="E484" s="160">
        <v>37.409999999999997</v>
      </c>
      <c r="F484" s="95" t="s">
        <v>1054</v>
      </c>
      <c r="G484" s="170"/>
      <c r="H484" s="96" t="s">
        <v>1056</v>
      </c>
      <c r="I484" s="96" t="s">
        <v>1057</v>
      </c>
      <c r="J484" s="96"/>
      <c r="K484" s="96"/>
      <c r="L484" s="96"/>
      <c r="M484" s="102"/>
      <c r="N484" s="96">
        <f>COUNTA(Tabla1[[#This Row],[PROCESOS DE PRODUCION]:[Columna6]])</f>
        <v>3</v>
      </c>
      <c r="O484" s="96" t="str">
        <f t="shared" si="7"/>
        <v>CAPTURA//RUTA/ENTREGADO////</v>
      </c>
    </row>
    <row r="485" spans="1:15" ht="18">
      <c r="A485" s="156" t="s">
        <v>62</v>
      </c>
      <c r="B485" s="157" t="s">
        <v>61</v>
      </c>
      <c r="C485" s="158" t="s">
        <v>58</v>
      </c>
      <c r="D485" s="159">
        <v>24</v>
      </c>
      <c r="E485" s="160">
        <v>38.909999999999997</v>
      </c>
      <c r="F485" s="95" t="s">
        <v>1054</v>
      </c>
      <c r="G485" s="170" t="s">
        <v>1074</v>
      </c>
      <c r="H485" s="96" t="s">
        <v>1064</v>
      </c>
      <c r="I485" s="96" t="s">
        <v>1066</v>
      </c>
      <c r="J485" s="96" t="s">
        <v>1059</v>
      </c>
      <c r="K485" s="96" t="s">
        <v>1056</v>
      </c>
      <c r="L485" s="96" t="s">
        <v>1057</v>
      </c>
      <c r="M485" s="102"/>
      <c r="N485" s="96">
        <f>COUNTA(Tabla1[[#This Row],[PROCESOS DE PRODUCION]:[Columna6]])</f>
        <v>7</v>
      </c>
      <c r="O485" s="96" t="str">
        <f t="shared" si="7"/>
        <v>CAPTURA/DISENIO/CERIGRAFIA/HORNO/TERMINADO/RUTA/ENTREGADO/</v>
      </c>
    </row>
    <row r="486" spans="1:15" ht="18">
      <c r="A486" s="156" t="s">
        <v>60</v>
      </c>
      <c r="B486" s="157" t="s">
        <v>59</v>
      </c>
      <c r="C486" s="158" t="s">
        <v>58</v>
      </c>
      <c r="D486" s="159">
        <v>24</v>
      </c>
      <c r="E486" s="160">
        <v>40.409999999999997</v>
      </c>
      <c r="F486" s="95" t="s">
        <v>1054</v>
      </c>
      <c r="G486" s="170" t="s">
        <v>1074</v>
      </c>
      <c r="H486" s="96" t="s">
        <v>1064</v>
      </c>
      <c r="I486" s="96" t="s">
        <v>1066</v>
      </c>
      <c r="J486" s="96" t="s">
        <v>1059</v>
      </c>
      <c r="K486" s="96" t="s">
        <v>1056</v>
      </c>
      <c r="L486" s="96" t="s">
        <v>1057</v>
      </c>
      <c r="M486" s="102"/>
      <c r="N486" s="96">
        <f>COUNTA(Tabla1[[#This Row],[PROCESOS DE PRODUCION]:[Columna6]])</f>
        <v>7</v>
      </c>
      <c r="O486" s="96" t="str">
        <f t="shared" si="7"/>
        <v>CAPTURA/DISENIO/CERIGRAFIA/HORNO/TERMINADO/RUTA/ENTREGADO/</v>
      </c>
    </row>
    <row r="487" spans="1:15" ht="18" hidden="1">
      <c r="A487" s="156" t="s">
        <v>57</v>
      </c>
      <c r="B487" s="157" t="s">
        <v>56</v>
      </c>
      <c r="C487" s="158" t="s">
        <v>51</v>
      </c>
      <c r="D487" s="159">
        <v>12</v>
      </c>
      <c r="E487" s="160">
        <v>68.930000000000007</v>
      </c>
      <c r="F487" s="95" t="s">
        <v>1054</v>
      </c>
      <c r="G487" s="170"/>
      <c r="H487" s="96" t="s">
        <v>1056</v>
      </c>
      <c r="I487" s="96" t="s">
        <v>1057</v>
      </c>
      <c r="J487" s="96"/>
      <c r="K487" s="96"/>
      <c r="L487" s="96"/>
      <c r="M487" s="102"/>
      <c r="N487" s="96">
        <f>COUNTA(Tabla1[[#This Row],[PROCESOS DE PRODUCION]:[Columna6]])</f>
        <v>3</v>
      </c>
      <c r="O487" s="96" t="str">
        <f t="shared" si="7"/>
        <v>CAPTURA//RUTA/ENTREGADO////</v>
      </c>
    </row>
    <row r="488" spans="1:15" ht="18">
      <c r="A488" s="156" t="s">
        <v>55</v>
      </c>
      <c r="B488" s="157" t="s">
        <v>54</v>
      </c>
      <c r="C488" s="158" t="s">
        <v>51</v>
      </c>
      <c r="D488" s="159">
        <v>12</v>
      </c>
      <c r="E488" s="160">
        <v>70.430000000000007</v>
      </c>
      <c r="F488" s="95" t="s">
        <v>1054</v>
      </c>
      <c r="G488" s="170" t="s">
        <v>1074</v>
      </c>
      <c r="H488" s="96" t="s">
        <v>1064</v>
      </c>
      <c r="I488" s="96" t="s">
        <v>1066</v>
      </c>
      <c r="J488" s="96" t="s">
        <v>1059</v>
      </c>
      <c r="K488" s="96" t="s">
        <v>1056</v>
      </c>
      <c r="L488" s="96" t="s">
        <v>1057</v>
      </c>
      <c r="M488" s="102"/>
      <c r="N488" s="96">
        <f>COUNTA(Tabla1[[#This Row],[PROCESOS DE PRODUCION]:[Columna6]])</f>
        <v>7</v>
      </c>
      <c r="O488" s="96" t="str">
        <f t="shared" si="7"/>
        <v>CAPTURA/DISENIO/CERIGRAFIA/HORNO/TERMINADO/RUTA/ENTREGADO/</v>
      </c>
    </row>
    <row r="489" spans="1:15" ht="18">
      <c r="A489" s="156" t="s">
        <v>53</v>
      </c>
      <c r="B489" s="157" t="s">
        <v>52</v>
      </c>
      <c r="C489" s="158" t="s">
        <v>51</v>
      </c>
      <c r="D489" s="159">
        <v>12</v>
      </c>
      <c r="E489" s="160">
        <v>71.930000000000007</v>
      </c>
      <c r="F489" s="95" t="s">
        <v>1054</v>
      </c>
      <c r="G489" s="170" t="s">
        <v>1074</v>
      </c>
      <c r="H489" s="96" t="s">
        <v>1064</v>
      </c>
      <c r="I489" s="96" t="s">
        <v>1066</v>
      </c>
      <c r="J489" s="96" t="s">
        <v>1059</v>
      </c>
      <c r="K489" s="96" t="s">
        <v>1056</v>
      </c>
      <c r="L489" s="96" t="s">
        <v>1057</v>
      </c>
      <c r="M489" s="102"/>
      <c r="N489" s="96">
        <f>COUNTA(Tabla1[[#This Row],[PROCESOS DE PRODUCION]:[Columna6]])</f>
        <v>7</v>
      </c>
      <c r="O489" s="96" t="str">
        <f t="shared" si="7"/>
        <v>CAPTURA/DISENIO/CERIGRAFIA/HORNO/TERMINADO/RUTA/ENTREGADO/</v>
      </c>
    </row>
    <row r="490" spans="1:15" ht="18" hidden="1">
      <c r="A490" s="156" t="s">
        <v>50</v>
      </c>
      <c r="B490" s="157" t="s">
        <v>49</v>
      </c>
      <c r="C490" s="158" t="s">
        <v>44</v>
      </c>
      <c r="D490" s="159">
        <v>36</v>
      </c>
      <c r="E490" s="160">
        <v>44.51</v>
      </c>
      <c r="F490" s="95" t="s">
        <v>1054</v>
      </c>
      <c r="G490" s="170"/>
      <c r="H490" s="96" t="s">
        <v>1056</v>
      </c>
      <c r="I490" s="96" t="s">
        <v>1057</v>
      </c>
      <c r="J490" s="96"/>
      <c r="K490" s="96"/>
      <c r="L490" s="96"/>
      <c r="M490" s="102"/>
      <c r="N490" s="96">
        <f>COUNTA(Tabla1[[#This Row],[PROCESOS DE PRODUCION]:[Columna6]])</f>
        <v>3</v>
      </c>
      <c r="O490" s="96" t="str">
        <f t="shared" si="7"/>
        <v>CAPTURA//RUTA/ENTREGADO////</v>
      </c>
    </row>
    <row r="491" spans="1:15" ht="18">
      <c r="A491" s="156" t="s">
        <v>48</v>
      </c>
      <c r="B491" s="157" t="s">
        <v>47</v>
      </c>
      <c r="C491" s="158" t="s">
        <v>44</v>
      </c>
      <c r="D491" s="159">
        <v>36</v>
      </c>
      <c r="E491" s="160">
        <v>46.01</v>
      </c>
      <c r="F491" s="95" t="s">
        <v>1054</v>
      </c>
      <c r="G491" s="170" t="s">
        <v>1074</v>
      </c>
      <c r="H491" s="96" t="s">
        <v>1064</v>
      </c>
      <c r="I491" s="96" t="s">
        <v>1066</v>
      </c>
      <c r="J491" s="96" t="s">
        <v>1059</v>
      </c>
      <c r="K491" s="96" t="s">
        <v>1056</v>
      </c>
      <c r="L491" s="96" t="s">
        <v>1057</v>
      </c>
      <c r="M491" s="102"/>
      <c r="N491" s="96">
        <f>COUNTA(Tabla1[[#This Row],[PROCESOS DE PRODUCION]:[Columna6]])</f>
        <v>7</v>
      </c>
      <c r="O491" s="96" t="str">
        <f t="shared" si="7"/>
        <v>CAPTURA/DISENIO/CERIGRAFIA/HORNO/TERMINADO/RUTA/ENTREGADO/</v>
      </c>
    </row>
    <row r="492" spans="1:15" ht="18">
      <c r="A492" s="156" t="s">
        <v>46</v>
      </c>
      <c r="B492" s="157" t="s">
        <v>45</v>
      </c>
      <c r="C492" s="158" t="s">
        <v>44</v>
      </c>
      <c r="D492" s="159">
        <v>36</v>
      </c>
      <c r="E492" s="160">
        <v>47.51</v>
      </c>
      <c r="F492" s="95" t="s">
        <v>1054</v>
      </c>
      <c r="G492" s="170" t="s">
        <v>1074</v>
      </c>
      <c r="H492" s="96" t="s">
        <v>1064</v>
      </c>
      <c r="I492" s="96" t="s">
        <v>1066</v>
      </c>
      <c r="J492" s="96" t="s">
        <v>1059</v>
      </c>
      <c r="K492" s="96" t="s">
        <v>1056</v>
      </c>
      <c r="L492" s="96" t="s">
        <v>1057</v>
      </c>
      <c r="M492" s="102"/>
      <c r="N492" s="96">
        <f>COUNTA(Tabla1[[#This Row],[PROCESOS DE PRODUCION]:[Columna6]])</f>
        <v>7</v>
      </c>
      <c r="O492" s="96" t="str">
        <f t="shared" si="7"/>
        <v>CAPTURA/DISENIO/CERIGRAFIA/HORNO/TERMINADO/RUTA/ENTREGADO/</v>
      </c>
    </row>
    <row r="493" spans="1:15" ht="18" hidden="1">
      <c r="A493" s="156" t="s">
        <v>42</v>
      </c>
      <c r="B493" s="157" t="s">
        <v>41</v>
      </c>
      <c r="C493" s="158" t="s">
        <v>36</v>
      </c>
      <c r="D493" s="159">
        <v>48</v>
      </c>
      <c r="E493" s="160">
        <v>14.63</v>
      </c>
      <c r="F493" s="95" t="s">
        <v>1054</v>
      </c>
      <c r="G493" s="170"/>
      <c r="H493" s="96" t="s">
        <v>1056</v>
      </c>
      <c r="I493" s="96" t="s">
        <v>1057</v>
      </c>
      <c r="J493" s="96"/>
      <c r="K493" s="96"/>
      <c r="L493" s="96"/>
      <c r="M493" s="102"/>
      <c r="N493" s="96">
        <f>COUNTA(Tabla1[[#This Row],[PROCESOS DE PRODUCION]:[Columna6]])</f>
        <v>3</v>
      </c>
      <c r="O493" s="96" t="str">
        <f t="shared" si="7"/>
        <v>CAPTURA//RUTA/ENTREGADO////</v>
      </c>
    </row>
    <row r="494" spans="1:15" ht="18">
      <c r="A494" s="156" t="s">
        <v>40</v>
      </c>
      <c r="B494" s="157" t="s">
        <v>39</v>
      </c>
      <c r="C494" s="158" t="s">
        <v>36</v>
      </c>
      <c r="D494" s="159">
        <v>48</v>
      </c>
      <c r="E494" s="160">
        <v>16.13</v>
      </c>
      <c r="F494" s="95" t="s">
        <v>1054</v>
      </c>
      <c r="G494" s="170" t="s">
        <v>1074</v>
      </c>
      <c r="H494" s="96" t="s">
        <v>1064</v>
      </c>
      <c r="I494" s="96" t="s">
        <v>1066</v>
      </c>
      <c r="J494" s="96" t="s">
        <v>1059</v>
      </c>
      <c r="K494" s="96" t="s">
        <v>1056</v>
      </c>
      <c r="L494" s="96" t="s">
        <v>1057</v>
      </c>
      <c r="M494" s="102"/>
      <c r="N494" s="96">
        <f>COUNTA(Tabla1[[#This Row],[PROCESOS DE PRODUCION]:[Columna6]])</f>
        <v>7</v>
      </c>
      <c r="O494" s="96" t="str">
        <f t="shared" si="7"/>
        <v>CAPTURA/DISENIO/CERIGRAFIA/HORNO/TERMINADO/RUTA/ENTREGADO/</v>
      </c>
    </row>
    <row r="495" spans="1:15" ht="18">
      <c r="A495" s="156" t="s">
        <v>38</v>
      </c>
      <c r="B495" s="157" t="s">
        <v>37</v>
      </c>
      <c r="C495" s="158" t="s">
        <v>36</v>
      </c>
      <c r="D495" s="159">
        <v>48</v>
      </c>
      <c r="E495" s="160">
        <v>17.63</v>
      </c>
      <c r="F495" s="95" t="s">
        <v>1054</v>
      </c>
      <c r="G495" s="170" t="s">
        <v>1074</v>
      </c>
      <c r="H495" s="96" t="s">
        <v>1064</v>
      </c>
      <c r="I495" s="96" t="s">
        <v>1066</v>
      </c>
      <c r="J495" s="96" t="s">
        <v>1059</v>
      </c>
      <c r="K495" s="96" t="s">
        <v>1056</v>
      </c>
      <c r="L495" s="96" t="s">
        <v>1057</v>
      </c>
      <c r="M495" s="102"/>
      <c r="N495" s="96">
        <f>COUNTA(Tabla1[[#This Row],[PROCESOS DE PRODUCION]:[Columna6]])</f>
        <v>7</v>
      </c>
      <c r="O495" s="96" t="str">
        <f t="shared" si="7"/>
        <v>CAPTURA/DISENIO/CERIGRAFIA/HORNO/TERMINADO/RUTA/ENTREGADO/</v>
      </c>
    </row>
    <row r="496" spans="1:15" ht="18" hidden="1">
      <c r="A496" s="156" t="s">
        <v>35</v>
      </c>
      <c r="B496" s="157" t="s">
        <v>34</v>
      </c>
      <c r="C496" s="158" t="s">
        <v>29</v>
      </c>
      <c r="D496" s="159">
        <v>36</v>
      </c>
      <c r="E496" s="160">
        <v>19.43</v>
      </c>
      <c r="F496" s="95" t="s">
        <v>1054</v>
      </c>
      <c r="G496" s="170"/>
      <c r="H496" s="96" t="s">
        <v>1056</v>
      </c>
      <c r="I496" s="96" t="s">
        <v>1057</v>
      </c>
      <c r="J496" s="96"/>
      <c r="K496" s="96"/>
      <c r="L496" s="96"/>
      <c r="M496" s="102"/>
      <c r="N496" s="96">
        <f>COUNTA(Tabla1[[#This Row],[PROCESOS DE PRODUCION]:[Columna6]])</f>
        <v>3</v>
      </c>
      <c r="O496" s="96" t="str">
        <f t="shared" si="7"/>
        <v>CAPTURA//RUTA/ENTREGADO////</v>
      </c>
    </row>
    <row r="497" spans="1:15" ht="18">
      <c r="A497" s="156" t="s">
        <v>33</v>
      </c>
      <c r="B497" s="157" t="s">
        <v>32</v>
      </c>
      <c r="C497" s="158" t="s">
        <v>29</v>
      </c>
      <c r="D497" s="159">
        <v>36</v>
      </c>
      <c r="E497" s="160">
        <v>20.93</v>
      </c>
      <c r="F497" s="95" t="s">
        <v>1054</v>
      </c>
      <c r="G497" s="170" t="s">
        <v>1074</v>
      </c>
      <c r="H497" s="96" t="s">
        <v>1064</v>
      </c>
      <c r="I497" s="96" t="s">
        <v>1066</v>
      </c>
      <c r="J497" s="96" t="s">
        <v>1059</v>
      </c>
      <c r="K497" s="96" t="s">
        <v>1056</v>
      </c>
      <c r="L497" s="96" t="s">
        <v>1057</v>
      </c>
      <c r="M497" s="102"/>
      <c r="N497" s="96">
        <f>COUNTA(Tabla1[[#This Row],[PROCESOS DE PRODUCION]:[Columna6]])</f>
        <v>7</v>
      </c>
      <c r="O497" s="96" t="str">
        <f t="shared" si="7"/>
        <v>CAPTURA/DISENIO/CERIGRAFIA/HORNO/TERMINADO/RUTA/ENTREGADO/</v>
      </c>
    </row>
    <row r="498" spans="1:15" ht="18">
      <c r="A498" s="156" t="s">
        <v>31</v>
      </c>
      <c r="B498" s="157" t="s">
        <v>30</v>
      </c>
      <c r="C498" s="158" t="s">
        <v>29</v>
      </c>
      <c r="D498" s="159">
        <v>36</v>
      </c>
      <c r="E498" s="160">
        <v>22.43</v>
      </c>
      <c r="F498" s="95" t="s">
        <v>1054</v>
      </c>
      <c r="G498" s="170" t="s">
        <v>1074</v>
      </c>
      <c r="H498" s="96" t="s">
        <v>1064</v>
      </c>
      <c r="I498" s="96" t="s">
        <v>1066</v>
      </c>
      <c r="J498" s="96" t="s">
        <v>1059</v>
      </c>
      <c r="K498" s="96" t="s">
        <v>1056</v>
      </c>
      <c r="L498" s="96" t="s">
        <v>1057</v>
      </c>
      <c r="M498" s="102"/>
      <c r="N498" s="96">
        <f>COUNTA(Tabla1[[#This Row],[PROCESOS DE PRODUCION]:[Columna6]])</f>
        <v>7</v>
      </c>
      <c r="O498" s="96" t="str">
        <f t="shared" si="7"/>
        <v>CAPTURA/DISENIO/CERIGRAFIA/HORNO/TERMINADO/RUTA/ENTREGADO/</v>
      </c>
    </row>
    <row r="499" spans="1:15" ht="18" hidden="1">
      <c r="A499" s="156" t="s">
        <v>28</v>
      </c>
      <c r="B499" s="157" t="s">
        <v>27</v>
      </c>
      <c r="C499" s="158" t="s">
        <v>22</v>
      </c>
      <c r="D499" s="159">
        <v>72</v>
      </c>
      <c r="E499" s="160">
        <v>11.33</v>
      </c>
      <c r="F499" s="95" t="s">
        <v>1054</v>
      </c>
      <c r="G499" s="170"/>
      <c r="H499" s="96" t="s">
        <v>1056</v>
      </c>
      <c r="I499" s="96" t="s">
        <v>1057</v>
      </c>
      <c r="J499" s="96"/>
      <c r="K499" s="96"/>
      <c r="L499" s="96"/>
      <c r="M499" s="102"/>
      <c r="N499" s="96">
        <f>COUNTA(Tabla1[[#This Row],[PROCESOS DE PRODUCION]:[Columna6]])</f>
        <v>3</v>
      </c>
      <c r="O499" s="96" t="str">
        <f t="shared" si="7"/>
        <v>CAPTURA//RUTA/ENTREGADO////</v>
      </c>
    </row>
    <row r="500" spans="1:15" ht="18">
      <c r="A500" s="156" t="s">
        <v>26</v>
      </c>
      <c r="B500" s="157" t="s">
        <v>25</v>
      </c>
      <c r="C500" s="158" t="s">
        <v>22</v>
      </c>
      <c r="D500" s="159">
        <v>72</v>
      </c>
      <c r="E500" s="160">
        <v>12.83</v>
      </c>
      <c r="F500" s="95" t="s">
        <v>1054</v>
      </c>
      <c r="G500" s="170" t="s">
        <v>1074</v>
      </c>
      <c r="H500" s="96" t="s">
        <v>1064</v>
      </c>
      <c r="I500" s="96" t="s">
        <v>1066</v>
      </c>
      <c r="J500" s="96" t="s">
        <v>1059</v>
      </c>
      <c r="K500" s="96" t="s">
        <v>1056</v>
      </c>
      <c r="L500" s="96" t="s">
        <v>1057</v>
      </c>
      <c r="M500" s="102"/>
      <c r="N500" s="96">
        <f>COUNTA(Tabla1[[#This Row],[PROCESOS DE PRODUCION]:[Columna6]])</f>
        <v>7</v>
      </c>
      <c r="O500" s="96" t="str">
        <f t="shared" si="7"/>
        <v>CAPTURA/DISENIO/CERIGRAFIA/HORNO/TERMINADO/RUTA/ENTREGADO/</v>
      </c>
    </row>
    <row r="501" spans="1:15" ht="18">
      <c r="A501" s="156" t="s">
        <v>24</v>
      </c>
      <c r="B501" s="157" t="s">
        <v>23</v>
      </c>
      <c r="C501" s="158" t="s">
        <v>22</v>
      </c>
      <c r="D501" s="159">
        <v>72</v>
      </c>
      <c r="E501" s="160">
        <v>14.33</v>
      </c>
      <c r="F501" s="95" t="s">
        <v>1054</v>
      </c>
      <c r="G501" s="170" t="s">
        <v>1074</v>
      </c>
      <c r="H501" s="96" t="s">
        <v>1064</v>
      </c>
      <c r="I501" s="96" t="s">
        <v>1066</v>
      </c>
      <c r="J501" s="96" t="s">
        <v>1059</v>
      </c>
      <c r="K501" s="96" t="s">
        <v>1056</v>
      </c>
      <c r="L501" s="96" t="s">
        <v>1057</v>
      </c>
      <c r="M501" s="102"/>
      <c r="N501" s="96">
        <f>COUNTA(Tabla1[[#This Row],[PROCESOS DE PRODUCION]:[Columna6]])</f>
        <v>7</v>
      </c>
      <c r="O501" s="96" t="str">
        <f t="shared" si="7"/>
        <v>CAPTURA/DISENIO/CERIGRAFIA/HORNO/TERMINADO/RUTA/ENTREGADO/</v>
      </c>
    </row>
    <row r="502" spans="1:15" ht="18" hidden="1">
      <c r="A502" s="156" t="s">
        <v>20</v>
      </c>
      <c r="B502" s="157" t="s">
        <v>19</v>
      </c>
      <c r="C502" s="158" t="s">
        <v>14</v>
      </c>
      <c r="D502" s="159">
        <v>20</v>
      </c>
      <c r="E502" s="160">
        <v>6.58</v>
      </c>
      <c r="F502" s="95" t="s">
        <v>1054</v>
      </c>
      <c r="G502" s="170"/>
      <c r="H502" s="96" t="s">
        <v>1056</v>
      </c>
      <c r="I502" s="96" t="s">
        <v>1057</v>
      </c>
      <c r="J502" s="96"/>
      <c r="K502" s="96"/>
      <c r="L502" s="96"/>
      <c r="M502" s="102"/>
      <c r="N502" s="96">
        <f>COUNTA(Tabla1[[#This Row],[PROCESOS DE PRODUCION]:[Columna6]])</f>
        <v>3</v>
      </c>
      <c r="O502" s="96" t="str">
        <f t="shared" si="7"/>
        <v>CAPTURA//RUTA/ENTREGADO////</v>
      </c>
    </row>
    <row r="503" spans="1:15" ht="18">
      <c r="A503" s="156" t="s">
        <v>18</v>
      </c>
      <c r="B503" s="157" t="s">
        <v>17</v>
      </c>
      <c r="C503" s="158" t="s">
        <v>14</v>
      </c>
      <c r="D503" s="159">
        <v>20</v>
      </c>
      <c r="E503" s="160">
        <v>8.08</v>
      </c>
      <c r="F503" s="95" t="s">
        <v>1054</v>
      </c>
      <c r="G503" s="170" t="s">
        <v>1074</v>
      </c>
      <c r="H503" s="96" t="s">
        <v>1064</v>
      </c>
      <c r="I503" s="96" t="s">
        <v>1066</v>
      </c>
      <c r="J503" s="96" t="s">
        <v>1059</v>
      </c>
      <c r="K503" s="96" t="s">
        <v>1056</v>
      </c>
      <c r="L503" s="96" t="s">
        <v>1057</v>
      </c>
      <c r="M503" s="102"/>
      <c r="N503" s="96">
        <f>COUNTA(Tabla1[[#This Row],[PROCESOS DE PRODUCION]:[Columna6]])</f>
        <v>7</v>
      </c>
      <c r="O503" s="96" t="str">
        <f t="shared" si="7"/>
        <v>CAPTURA/DISENIO/CERIGRAFIA/HORNO/TERMINADO/RUTA/ENTREGADO/</v>
      </c>
    </row>
    <row r="504" spans="1:15" ht="18">
      <c r="A504" s="156" t="s">
        <v>16</v>
      </c>
      <c r="B504" s="157" t="s">
        <v>15</v>
      </c>
      <c r="C504" s="158" t="s">
        <v>14</v>
      </c>
      <c r="D504" s="159">
        <v>20</v>
      </c>
      <c r="E504" s="160">
        <v>9.58</v>
      </c>
      <c r="F504" s="95" t="s">
        <v>1054</v>
      </c>
      <c r="G504" s="170" t="s">
        <v>1074</v>
      </c>
      <c r="H504" s="96" t="s">
        <v>1064</v>
      </c>
      <c r="I504" s="96" t="s">
        <v>1066</v>
      </c>
      <c r="J504" s="96" t="s">
        <v>1059</v>
      </c>
      <c r="K504" s="96" t="s">
        <v>1056</v>
      </c>
      <c r="L504" s="96" t="s">
        <v>1057</v>
      </c>
      <c r="M504" s="102"/>
      <c r="N504" s="96">
        <f>COUNTA(Tabla1[[#This Row],[PROCESOS DE PRODUCION]:[Columna6]])</f>
        <v>7</v>
      </c>
      <c r="O504" s="96" t="str">
        <f t="shared" si="7"/>
        <v>CAPTURA/DISENIO/CERIGRAFIA/HORNO/TERMINADO/RUTA/ENTREGADO/</v>
      </c>
    </row>
    <row r="505" spans="1:15" ht="18" hidden="1">
      <c r="A505" s="156" t="s">
        <v>13</v>
      </c>
      <c r="B505" s="157" t="s">
        <v>12</v>
      </c>
      <c r="C505" s="158" t="s">
        <v>7</v>
      </c>
      <c r="D505" s="159">
        <v>20</v>
      </c>
      <c r="E505" s="160">
        <v>6.76</v>
      </c>
      <c r="F505" s="95" t="s">
        <v>1054</v>
      </c>
      <c r="G505" s="170"/>
      <c r="H505" s="96" t="s">
        <v>1056</v>
      </c>
      <c r="I505" s="96" t="s">
        <v>1057</v>
      </c>
      <c r="J505" s="96"/>
      <c r="K505" s="96"/>
      <c r="L505" s="96"/>
      <c r="M505" s="102"/>
      <c r="N505" s="96">
        <f>COUNTA(Tabla1[[#This Row],[PROCESOS DE PRODUCION]:[Columna6]])</f>
        <v>3</v>
      </c>
      <c r="O505" s="96" t="str">
        <f t="shared" si="7"/>
        <v>CAPTURA//RUTA/ENTREGADO////</v>
      </c>
    </row>
    <row r="506" spans="1:15" ht="18">
      <c r="A506" s="156" t="s">
        <v>11</v>
      </c>
      <c r="B506" s="157" t="s">
        <v>10</v>
      </c>
      <c r="C506" s="158" t="s">
        <v>7</v>
      </c>
      <c r="D506" s="159">
        <v>20</v>
      </c>
      <c r="E506" s="160">
        <v>8.26</v>
      </c>
      <c r="F506" s="95" t="s">
        <v>1054</v>
      </c>
      <c r="G506" s="170" t="s">
        <v>1074</v>
      </c>
      <c r="H506" s="96" t="s">
        <v>1064</v>
      </c>
      <c r="I506" s="96" t="s">
        <v>1066</v>
      </c>
      <c r="J506" s="96" t="s">
        <v>1059</v>
      </c>
      <c r="K506" s="96" t="s">
        <v>1056</v>
      </c>
      <c r="L506" s="96" t="s">
        <v>1057</v>
      </c>
      <c r="M506" s="102"/>
      <c r="N506" s="96">
        <f>COUNTA(Tabla1[[#This Row],[PROCESOS DE PRODUCION]:[Columna6]])</f>
        <v>7</v>
      </c>
      <c r="O506" s="96" t="str">
        <f t="shared" si="7"/>
        <v>CAPTURA/DISENIO/CERIGRAFIA/HORNO/TERMINADO/RUTA/ENTREGADO/</v>
      </c>
    </row>
    <row r="507" spans="1:15" ht="18">
      <c r="A507" s="156" t="s">
        <v>9</v>
      </c>
      <c r="B507" s="157" t="s">
        <v>8</v>
      </c>
      <c r="C507" s="158" t="s">
        <v>7</v>
      </c>
      <c r="D507" s="159">
        <v>20</v>
      </c>
      <c r="E507" s="160">
        <v>9.76</v>
      </c>
      <c r="F507" s="95" t="s">
        <v>1054</v>
      </c>
      <c r="G507" s="170" t="s">
        <v>1074</v>
      </c>
      <c r="H507" s="96" t="s">
        <v>1064</v>
      </c>
      <c r="I507" s="96" t="s">
        <v>1066</v>
      </c>
      <c r="J507" s="96" t="s">
        <v>1059</v>
      </c>
      <c r="K507" s="96" t="s">
        <v>1056</v>
      </c>
      <c r="L507" s="96" t="s">
        <v>1057</v>
      </c>
      <c r="M507" s="102"/>
      <c r="N507" s="96">
        <f>COUNTA(Tabla1[[#This Row],[PROCESOS DE PRODUCION]:[Columna6]])</f>
        <v>7</v>
      </c>
      <c r="O507" s="96" t="str">
        <f t="shared" si="7"/>
        <v>CAPTURA/DISENIO/CERIGRAFIA/HORNO/TERMINADO/RUTA/ENTREGADO/</v>
      </c>
    </row>
    <row r="508" spans="1:15" ht="18" hidden="1">
      <c r="A508" s="156" t="s">
        <v>6</v>
      </c>
      <c r="B508" s="157" t="s">
        <v>5</v>
      </c>
      <c r="C508" s="158" t="s">
        <v>0</v>
      </c>
      <c r="D508" s="159">
        <v>20</v>
      </c>
      <c r="E508" s="160">
        <v>8.2899999999999991</v>
      </c>
      <c r="F508" s="95" t="s">
        <v>1054</v>
      </c>
      <c r="G508" s="170"/>
      <c r="H508" s="96" t="s">
        <v>1056</v>
      </c>
      <c r="I508" s="96" t="s">
        <v>1057</v>
      </c>
      <c r="J508" s="96"/>
      <c r="K508" s="96"/>
      <c r="L508" s="96"/>
      <c r="M508" s="102"/>
      <c r="N508" s="96">
        <f>COUNTA(Tabla1[[#This Row],[PROCESOS DE PRODUCION]:[Columna6]])</f>
        <v>3</v>
      </c>
      <c r="O508" s="96" t="str">
        <f t="shared" si="7"/>
        <v>CAPTURA//RUTA/ENTREGADO////</v>
      </c>
    </row>
    <row r="509" spans="1:15" ht="18">
      <c r="A509" s="156" t="s">
        <v>4</v>
      </c>
      <c r="B509" s="157" t="s">
        <v>3</v>
      </c>
      <c r="C509" s="158" t="s">
        <v>0</v>
      </c>
      <c r="D509" s="159">
        <v>20</v>
      </c>
      <c r="E509" s="160">
        <v>9.7899999999999991</v>
      </c>
      <c r="F509" s="95" t="s">
        <v>1054</v>
      </c>
      <c r="G509" s="170" t="s">
        <v>1074</v>
      </c>
      <c r="H509" s="96" t="s">
        <v>1064</v>
      </c>
      <c r="I509" s="96" t="s">
        <v>1066</v>
      </c>
      <c r="J509" s="96" t="s">
        <v>1059</v>
      </c>
      <c r="K509" s="96" t="s">
        <v>1056</v>
      </c>
      <c r="L509" s="96" t="s">
        <v>1057</v>
      </c>
      <c r="M509" s="102"/>
      <c r="N509" s="96">
        <f>COUNTA(Tabla1[[#This Row],[PROCESOS DE PRODUCION]:[Columna6]])</f>
        <v>7</v>
      </c>
      <c r="O509" s="96" t="str">
        <f t="shared" si="7"/>
        <v>CAPTURA/DISENIO/CERIGRAFIA/HORNO/TERMINADO/RUTA/ENTREGADO/</v>
      </c>
    </row>
    <row r="510" spans="1:15" ht="18.75" thickBot="1">
      <c r="A510" s="156" t="s">
        <v>2</v>
      </c>
      <c r="B510" s="157" t="s">
        <v>1</v>
      </c>
      <c r="C510" s="158" t="s">
        <v>0</v>
      </c>
      <c r="D510" s="159">
        <v>20</v>
      </c>
      <c r="E510" s="160">
        <v>11.29</v>
      </c>
      <c r="F510" s="99" t="s">
        <v>1054</v>
      </c>
      <c r="G510" s="170" t="s">
        <v>1074</v>
      </c>
      <c r="H510" s="100" t="s">
        <v>1064</v>
      </c>
      <c r="I510" s="100" t="s">
        <v>1066</v>
      </c>
      <c r="J510" s="100" t="s">
        <v>1059</v>
      </c>
      <c r="K510" s="100" t="s">
        <v>1056</v>
      </c>
      <c r="L510" s="100" t="s">
        <v>1057</v>
      </c>
      <c r="M510" s="103"/>
      <c r="N510" s="96">
        <f>COUNTA(Tabla1[[#This Row],[PROCESOS DE PRODUCION]:[Columna6]])</f>
        <v>7</v>
      </c>
      <c r="O510" s="96" t="str">
        <f t="shared" si="7"/>
        <v>CAPTURA/DISENIO/CERIGRAFIA/HORNO/TERMINADO/RUTA/ENTREGADO/</v>
      </c>
    </row>
    <row r="511" spans="1:15" ht="18">
      <c r="A511" s="172"/>
      <c r="B511" s="173"/>
      <c r="C511" s="174">
        <f>COUNT(C4:C444)</f>
        <v>0</v>
      </c>
      <c r="D511" s="175"/>
      <c r="E511" s="176"/>
      <c r="F511" s="177"/>
      <c r="G511" s="178"/>
      <c r="H511" s="179"/>
      <c r="I511" s="179"/>
      <c r="J511" s="179"/>
      <c r="K511" s="179"/>
      <c r="L511" s="179"/>
      <c r="M511" s="180"/>
      <c r="N511" s="183"/>
      <c r="O511" s="18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1"/>
  <sheetViews>
    <sheetView tabSelected="1" topLeftCell="X1" zoomScale="60" zoomScaleNormal="60" workbookViewId="0">
      <selection activeCell="AB19" sqref="AB19"/>
    </sheetView>
  </sheetViews>
  <sheetFormatPr baseColWidth="10" defaultRowHeight="15"/>
  <cols>
    <col min="1" max="1" width="16.42578125" customWidth="1"/>
    <col min="2" max="2" width="91.5703125" bestFit="1" customWidth="1"/>
    <col min="3" max="3" width="18.5703125" hidden="1" customWidth="1"/>
    <col min="4" max="4" width="0" hidden="1" customWidth="1"/>
    <col min="5" max="5" width="14.28515625" hidden="1" customWidth="1"/>
    <col min="6" max="6" width="43.5703125" customWidth="1"/>
    <col min="7" max="7" width="24.42578125" bestFit="1" customWidth="1"/>
    <col min="8" max="13" width="17.7109375" customWidth="1"/>
    <col min="14" max="14" width="22.7109375" customWidth="1"/>
    <col min="15" max="15" width="24.42578125" customWidth="1"/>
    <col min="16" max="16" width="13" bestFit="1" customWidth="1"/>
    <col min="17" max="17" width="14.140625" bestFit="1" customWidth="1"/>
    <col min="18" max="18" width="14.42578125" bestFit="1" customWidth="1"/>
    <col min="19" max="20" width="14.140625" bestFit="1" customWidth="1"/>
    <col min="21" max="22" width="14.42578125" bestFit="1" customWidth="1"/>
    <col min="23" max="23" width="93.42578125" customWidth="1"/>
    <col min="24" max="24" width="92.7109375" bestFit="1" customWidth="1"/>
    <col min="25" max="25" width="93.42578125" customWidth="1"/>
    <col min="26" max="26" width="73.42578125" bestFit="1" customWidth="1"/>
  </cols>
  <sheetData>
    <row r="1" spans="1:29" ht="21" thickBot="1">
      <c r="A1" s="165" t="s">
        <v>1051</v>
      </c>
      <c r="B1" s="165" t="s">
        <v>1050</v>
      </c>
      <c r="C1" s="113" t="s">
        <v>1049</v>
      </c>
      <c r="D1" s="114" t="s">
        <v>1048</v>
      </c>
      <c r="E1" s="115" t="s">
        <v>1047</v>
      </c>
      <c r="F1" s="166" t="s">
        <v>1053</v>
      </c>
      <c r="G1" s="167" t="s">
        <v>1073</v>
      </c>
      <c r="H1" s="167" t="s">
        <v>1067</v>
      </c>
      <c r="I1" s="167" t="s">
        <v>1068</v>
      </c>
      <c r="J1" s="167" t="s">
        <v>1069</v>
      </c>
      <c r="K1" s="167" t="s">
        <v>1070</v>
      </c>
      <c r="L1" s="167" t="s">
        <v>1071</v>
      </c>
      <c r="M1" s="167" t="s">
        <v>1072</v>
      </c>
      <c r="N1" s="168" t="s">
        <v>1075</v>
      </c>
      <c r="O1" s="168" t="s">
        <v>1076</v>
      </c>
      <c r="P1" s="168" t="s">
        <v>1078</v>
      </c>
      <c r="Q1" s="168" t="s">
        <v>1079</v>
      </c>
      <c r="R1" s="168" t="s">
        <v>1080</v>
      </c>
      <c r="S1" s="168" t="s">
        <v>1081</v>
      </c>
      <c r="T1" s="168" t="s">
        <v>1082</v>
      </c>
      <c r="U1" s="168" t="s">
        <v>1083</v>
      </c>
      <c r="V1" s="168" t="s">
        <v>1084</v>
      </c>
      <c r="W1" s="168" t="s">
        <v>1077</v>
      </c>
      <c r="X1" s="168" t="s">
        <v>1085</v>
      </c>
      <c r="Y1" s="168" t="s">
        <v>1077</v>
      </c>
    </row>
    <row r="2" spans="1:29" ht="18.75" thickBot="1">
      <c r="A2" s="28" t="s">
        <v>1042</v>
      </c>
      <c r="B2" s="28" t="s">
        <v>1041</v>
      </c>
      <c r="C2" s="27" t="s">
        <v>952</v>
      </c>
      <c r="D2" s="26">
        <v>900</v>
      </c>
      <c r="E2" s="77">
        <v>0.9</v>
      </c>
      <c r="F2" s="91" t="s">
        <v>1054</v>
      </c>
      <c r="G2" s="169" t="s">
        <v>1059</v>
      </c>
      <c r="H2" s="92" t="s">
        <v>1056</v>
      </c>
      <c r="I2" s="92" t="s">
        <v>1057</v>
      </c>
      <c r="J2" s="93"/>
      <c r="K2" s="93"/>
      <c r="L2" s="93"/>
      <c r="M2" s="94"/>
      <c r="N2" s="96">
        <f>COUNTA(Tabla13[[#This Row],[PROCESOS DE PRODUCION]:[Columna6]])</f>
        <v>4</v>
      </c>
      <c r="O2" s="96" t="str">
        <f>IF(LEN(Tabla13[[#This Row],[PROCESOS DE PRODUCION]])&gt;0,Tabla13[[#This Row],[PROCESOS DE PRODUCION]]&amp;"/","")</f>
        <v>CAPTURA/</v>
      </c>
      <c r="P2" s="3" t="str">
        <f>IF(LEN(Tabla13[[#This Row],[Columna7]])&gt;0,Tabla13[[#This Row],[Columna7]]&amp;"/","")</f>
        <v>TERMINADO/</v>
      </c>
      <c r="Q2" s="3" t="str">
        <f>IF(LEN(Tabla13[[#This Row],[Columna1]])&gt;0,Tabla13[[#This Row],[Columna1]]&amp;"/","")</f>
        <v>RUTA/</v>
      </c>
      <c r="R2" s="3" t="str">
        <f>IF(LEN(Tabla13[[#This Row],[Columna2]])&gt;0,Tabla13[[#This Row],[Columna2]]&amp;"/","")</f>
        <v>ENTREGADO/</v>
      </c>
      <c r="S2" s="3" t="str">
        <f>IF(LEN(Tabla13[[#This Row],[Columna3]])&gt;0,Tabla13[[#This Row],[Columna3]]&amp;"/","")</f>
        <v/>
      </c>
      <c r="T2" s="3" t="str">
        <f>IF(LEN(Tabla13[[#This Row],[Columna4]])&gt;0,Tabla13[[#This Row],[Columna4]]&amp;"/","")</f>
        <v/>
      </c>
      <c r="U2" s="3" t="str">
        <f>IF(LEN(Tabla13[[#This Row],[Columna5]])&gt;0,Tabla13[[#This Row],[Columna5]]&amp;"/","")</f>
        <v/>
      </c>
      <c r="V2" s="3" t="str">
        <f>IF(LEN(Tabla13[[#This Row],[Columna6]])&gt;0,Tabla13[[#This Row],[Columna6]]&amp;"/","")</f>
        <v/>
      </c>
      <c r="W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" s="3" t="str">
        <f>MID(Tabla13[[#This Row],[Columna17]],1,LEN(Tabla13[[#This Row],[Columna17]])-1)</f>
        <v>CAPTURA/TERMINADO/RUTA/ENTREGADO</v>
      </c>
      <c r="Y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" t="str">
        <f>SUBSTITUTE(SUBSTITUTE(SUBSTITUTE(SUBSTITUTE(SUBSTITUTE(SUBSTITUTE(SUBSTITUTE(SUBSTITUTE(SUBSTITUTE(SUBSTITUTE(SUBSTITUTE(SUBSTITUTE(Y2,"CAPTURA",1),"DISENIO",2),"OFFSET",3),"SUAJE",4),"EMPAQUE",5),"TERMINADO",6),"RUTA",7),"ENTREGADO",8),"TAMPO",9),"FLEXO",10),"CERIGRAFIA",11),"HORNO",12)</f>
        <v>1/6/7/8/</v>
      </c>
    </row>
    <row r="3" spans="1:29" ht="18">
      <c r="A3" s="7" t="s">
        <v>1040</v>
      </c>
      <c r="B3" s="7" t="s">
        <v>1039</v>
      </c>
      <c r="C3" s="6" t="s">
        <v>952</v>
      </c>
      <c r="D3" s="5">
        <v>700</v>
      </c>
      <c r="E3" s="78">
        <v>0.95</v>
      </c>
      <c r="F3" s="95" t="s">
        <v>1054</v>
      </c>
      <c r="G3" s="169" t="s">
        <v>1059</v>
      </c>
      <c r="H3" s="96" t="s">
        <v>1056</v>
      </c>
      <c r="I3" s="96" t="s">
        <v>1057</v>
      </c>
      <c r="J3" s="97"/>
      <c r="K3" s="97"/>
      <c r="L3" s="97"/>
      <c r="M3" s="98"/>
      <c r="N3" s="96">
        <f>COUNTA(Tabla13[[#This Row],[PROCESOS DE PRODUCION]:[Columna6]])</f>
        <v>4</v>
      </c>
      <c r="O3" s="96" t="str">
        <f>IF(LEN(Tabla13[[#This Row],[PROCESOS DE PRODUCION]])&gt;0,Tabla13[[#This Row],[PROCESOS DE PRODUCION]]&amp;"/","")</f>
        <v>CAPTURA/</v>
      </c>
      <c r="P3" s="3" t="str">
        <f>IF(LEN(Tabla13[[#This Row],[Columna7]])&gt;0,Tabla13[[#This Row],[Columna7]]&amp;"/","")</f>
        <v>TERMINADO/</v>
      </c>
      <c r="Q3" s="3" t="str">
        <f>IF(LEN(Tabla13[[#This Row],[Columna1]])&gt;0,Tabla13[[#This Row],[Columna1]]&amp;"/","")</f>
        <v>RUTA/</v>
      </c>
      <c r="R3" s="3" t="str">
        <f>IF(LEN(Tabla13[[#This Row],[Columna2]])&gt;0,Tabla13[[#This Row],[Columna2]]&amp;"/","")</f>
        <v>ENTREGADO/</v>
      </c>
      <c r="S3" s="3" t="str">
        <f>IF(LEN(Tabla13[[#This Row],[Columna3]])&gt;0,Tabla13[[#This Row],[Columna3]]&amp;"/","")</f>
        <v/>
      </c>
      <c r="T3" s="3" t="str">
        <f>IF(LEN(Tabla13[[#This Row],[Columna4]])&gt;0,Tabla13[[#This Row],[Columna4]]&amp;"/","")</f>
        <v/>
      </c>
      <c r="U3" s="3" t="str">
        <f>IF(LEN(Tabla13[[#This Row],[Columna5]])&gt;0,Tabla13[[#This Row],[Columna5]]&amp;"/","")</f>
        <v/>
      </c>
      <c r="V3" s="3" t="str">
        <f>IF(LEN(Tabla13[[#This Row],[Columna6]])&gt;0,Tabla13[[#This Row],[Columna6]]&amp;"/","")</f>
        <v/>
      </c>
      <c r="W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" s="3" t="str">
        <f>MID(Tabla13[[#This Row],[Columna17]],1,LEN(Tabla13[[#This Row],[Columna17]])-1)</f>
        <v>CAPTURA/TERMINADO/RUTA/ENTREGADO</v>
      </c>
      <c r="Y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" t="str">
        <f>SUBSTITUTE(SUBSTITUTE(SUBSTITUTE(SUBSTITUTE(SUBSTITUTE(SUBSTITUTE(SUBSTITUTE(SUBSTITUTE(SUBSTITUTE(SUBSTITUTE(SUBSTITUTE(SUBSTITUTE(Y3,"CAPTURA",1),"DISENIO",2),"OFFSET",3),"SUAJE",4),"EMPAQUE",5),"TERMINADO",6),"RUTA",7),"ENTREGADO",8),"TAMPO",9),"FLEXO",10),"CERIGRAFIA",11),"HORNO",12)</f>
        <v>1/6/7/8/</v>
      </c>
    </row>
    <row r="4" spans="1:29" ht="18">
      <c r="A4" s="7" t="s">
        <v>1038</v>
      </c>
      <c r="B4" s="7" t="s">
        <v>1037</v>
      </c>
      <c r="C4" s="6" t="s">
        <v>957</v>
      </c>
      <c r="D4" s="5">
        <v>700</v>
      </c>
      <c r="E4" s="78">
        <v>0.95</v>
      </c>
      <c r="F4" s="95" t="s">
        <v>1054</v>
      </c>
      <c r="G4" s="170" t="s">
        <v>1074</v>
      </c>
      <c r="H4" s="96" t="s">
        <v>1058</v>
      </c>
      <c r="I4" s="96" t="s">
        <v>1055</v>
      </c>
      <c r="J4" s="96" t="s">
        <v>1059</v>
      </c>
      <c r="K4" s="96" t="s">
        <v>1056</v>
      </c>
      <c r="L4" s="96" t="s">
        <v>1057</v>
      </c>
      <c r="M4" s="98"/>
      <c r="N4" s="96">
        <f>COUNTA(Tabla13[[#This Row],[PROCESOS DE PRODUCION]:[Columna6]])</f>
        <v>7</v>
      </c>
      <c r="O4" s="96" t="str">
        <f>IF(LEN(Tabla13[[#This Row],[PROCESOS DE PRODUCION]])&gt;0,Tabla13[[#This Row],[PROCESOS DE PRODUCION]]&amp;"/","")</f>
        <v>CAPTURA/</v>
      </c>
      <c r="P4" s="3" t="str">
        <f>IF(LEN(Tabla13[[#This Row],[Columna7]])&gt;0,Tabla13[[#This Row],[Columna7]]&amp;"/","")</f>
        <v>DISENIO/</v>
      </c>
      <c r="Q4" s="3" t="str">
        <f>IF(LEN(Tabla13[[#This Row],[Columna1]])&gt;0,Tabla13[[#This Row],[Columna1]]&amp;"/","")</f>
        <v>FLEXO/</v>
      </c>
      <c r="R4" s="3" t="str">
        <f>IF(LEN(Tabla13[[#This Row],[Columna2]])&gt;0,Tabla13[[#This Row],[Columna2]]&amp;"/","")</f>
        <v>EMPAQUE/</v>
      </c>
      <c r="S4" s="3" t="str">
        <f>IF(LEN(Tabla13[[#This Row],[Columna3]])&gt;0,Tabla13[[#This Row],[Columna3]]&amp;"/","")</f>
        <v>TERMINADO/</v>
      </c>
      <c r="T4" s="3" t="str">
        <f>IF(LEN(Tabla13[[#This Row],[Columna4]])&gt;0,Tabla13[[#This Row],[Columna4]]&amp;"/","")</f>
        <v>RUTA/</v>
      </c>
      <c r="U4" s="3" t="str">
        <f>IF(LEN(Tabla13[[#This Row],[Columna5]])&gt;0,Tabla13[[#This Row],[Columna5]]&amp;"/","")</f>
        <v>ENTREGADO/</v>
      </c>
      <c r="V4" s="3" t="str">
        <f>IF(LEN(Tabla13[[#This Row],[Columna6]])&gt;0,Tabla13[[#This Row],[Columna6]]&amp;"/","")</f>
        <v/>
      </c>
      <c r="W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4" s="3" t="str">
        <f>MID(Tabla13[[#This Row],[Columna17]],1,LEN(Tabla13[[#This Row],[Columna17]])-1)</f>
        <v>CAPTURA/DISENIO/FLEXO/EMPAQUE/TERMINADO/RUTA/ENTREGADO</v>
      </c>
      <c r="Y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4" t="str">
        <f t="shared" ref="Z4:Z67" si="0">SUBSTITUTE(SUBSTITUTE(SUBSTITUTE(SUBSTITUTE(SUBSTITUTE(SUBSTITUTE(SUBSTITUTE(SUBSTITUTE(SUBSTITUTE(SUBSTITUTE(SUBSTITUTE(SUBSTITUTE(Y4,"CAPTURA",1),"DISENIO",2),"OFFSET",3),"SUAJE",4),"EMPAQUE",5),"TERMINADO",6),"RUTA",7),"ENTREGADO",8),"TAMPO",9),"FLEXO",10),"CERIGRAFIA",11),"HORNO",12)</f>
        <v>1/2/10/5/6/7/8/</v>
      </c>
    </row>
    <row r="5" spans="1:29" ht="18.75" thickBot="1">
      <c r="A5" s="19" t="s">
        <v>1036</v>
      </c>
      <c r="B5" s="19" t="s">
        <v>1035</v>
      </c>
      <c r="C5" s="17" t="s">
        <v>952</v>
      </c>
      <c r="D5" s="16">
        <v>700</v>
      </c>
      <c r="E5" s="79">
        <v>0.95</v>
      </c>
      <c r="F5" s="99" t="s">
        <v>1054</v>
      </c>
      <c r="G5" s="170" t="s">
        <v>1074</v>
      </c>
      <c r="H5" s="100" t="s">
        <v>1058</v>
      </c>
      <c r="I5" s="100" t="s">
        <v>1055</v>
      </c>
      <c r="J5" s="100" t="s">
        <v>1059</v>
      </c>
      <c r="K5" s="100" t="s">
        <v>1056</v>
      </c>
      <c r="L5" s="100" t="s">
        <v>1057</v>
      </c>
      <c r="M5" s="101"/>
      <c r="N5" s="96">
        <f>COUNTA(Tabla13[[#This Row],[PROCESOS DE PRODUCION]:[Columna6]])</f>
        <v>7</v>
      </c>
      <c r="O5" s="96" t="str">
        <f>IF(LEN(Tabla13[[#This Row],[PROCESOS DE PRODUCION]])&gt;0,Tabla13[[#This Row],[PROCESOS DE PRODUCION]]&amp;"/","")</f>
        <v>CAPTURA/</v>
      </c>
      <c r="P5" s="3" t="str">
        <f>IF(LEN(Tabla13[[#This Row],[Columna7]])&gt;0,Tabla13[[#This Row],[Columna7]]&amp;"/","")</f>
        <v>DISENIO/</v>
      </c>
      <c r="Q5" s="3" t="str">
        <f>IF(LEN(Tabla13[[#This Row],[Columna1]])&gt;0,Tabla13[[#This Row],[Columna1]]&amp;"/","")</f>
        <v>FLEXO/</v>
      </c>
      <c r="R5" s="3" t="str">
        <f>IF(LEN(Tabla13[[#This Row],[Columna2]])&gt;0,Tabla13[[#This Row],[Columna2]]&amp;"/","")</f>
        <v>EMPAQUE/</v>
      </c>
      <c r="S5" s="3" t="str">
        <f>IF(LEN(Tabla13[[#This Row],[Columna3]])&gt;0,Tabla13[[#This Row],[Columna3]]&amp;"/","")</f>
        <v>TERMINADO/</v>
      </c>
      <c r="T5" s="3" t="str">
        <f>IF(LEN(Tabla13[[#This Row],[Columna4]])&gt;0,Tabla13[[#This Row],[Columna4]]&amp;"/","")</f>
        <v>RUTA/</v>
      </c>
      <c r="U5" s="3" t="str">
        <f>IF(LEN(Tabla13[[#This Row],[Columna5]])&gt;0,Tabla13[[#This Row],[Columna5]]&amp;"/","")</f>
        <v>ENTREGADO/</v>
      </c>
      <c r="V5" s="3" t="str">
        <f>IF(LEN(Tabla13[[#This Row],[Columna6]])&gt;0,Tabla13[[#This Row],[Columna6]]&amp;"/","")</f>
        <v/>
      </c>
      <c r="W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5" s="3" t="str">
        <f>MID(Tabla13[[#This Row],[Columna17]],1,LEN(Tabla13[[#This Row],[Columna17]])-1)</f>
        <v>CAPTURA/DISENIO/FLEXO/EMPAQUE/TERMINADO/RUTA/ENTREGADO</v>
      </c>
      <c r="Y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5" t="str">
        <f t="shared" si="0"/>
        <v>1/2/10/5/6/7/8/</v>
      </c>
    </row>
    <row r="6" spans="1:29" ht="18.75" thickBot="1">
      <c r="A6" s="28" t="s">
        <v>1033</v>
      </c>
      <c r="B6" s="32" t="s">
        <v>1032</v>
      </c>
      <c r="C6" s="69" t="s">
        <v>917</v>
      </c>
      <c r="D6" s="26">
        <v>750</v>
      </c>
      <c r="E6" s="80">
        <v>1</v>
      </c>
      <c r="F6" s="91" t="s">
        <v>1054</v>
      </c>
      <c r="G6" s="169" t="s">
        <v>1059</v>
      </c>
      <c r="H6" s="92" t="s">
        <v>1056</v>
      </c>
      <c r="I6" s="92" t="s">
        <v>1057</v>
      </c>
      <c r="J6" s="93"/>
      <c r="K6" s="93"/>
      <c r="L6" s="93"/>
      <c r="M6" s="94"/>
      <c r="N6" s="96">
        <f>COUNTA(Tabla13[[#This Row],[PROCESOS DE PRODUCION]:[Columna6]])</f>
        <v>4</v>
      </c>
      <c r="O6" s="96" t="str">
        <f>IF(LEN(Tabla13[[#This Row],[PROCESOS DE PRODUCION]])&gt;0,Tabla13[[#This Row],[PROCESOS DE PRODUCION]]&amp;"/","")</f>
        <v>CAPTURA/</v>
      </c>
      <c r="P6" s="3" t="str">
        <f>IF(LEN(Tabla13[[#This Row],[Columna7]])&gt;0,Tabla13[[#This Row],[Columna7]]&amp;"/","")</f>
        <v>TERMINADO/</v>
      </c>
      <c r="Q6" s="3" t="str">
        <f>IF(LEN(Tabla13[[#This Row],[Columna1]])&gt;0,Tabla13[[#This Row],[Columna1]]&amp;"/","")</f>
        <v>RUTA/</v>
      </c>
      <c r="R6" s="3" t="str">
        <f>IF(LEN(Tabla13[[#This Row],[Columna2]])&gt;0,Tabla13[[#This Row],[Columna2]]&amp;"/","")</f>
        <v>ENTREGADO/</v>
      </c>
      <c r="S6" s="3" t="str">
        <f>IF(LEN(Tabla13[[#This Row],[Columna3]])&gt;0,Tabla13[[#This Row],[Columna3]]&amp;"/","")</f>
        <v/>
      </c>
      <c r="T6" s="3" t="str">
        <f>IF(LEN(Tabla13[[#This Row],[Columna4]])&gt;0,Tabla13[[#This Row],[Columna4]]&amp;"/","")</f>
        <v/>
      </c>
      <c r="U6" s="3" t="str">
        <f>IF(LEN(Tabla13[[#This Row],[Columna5]])&gt;0,Tabla13[[#This Row],[Columna5]]&amp;"/","")</f>
        <v/>
      </c>
      <c r="V6" s="3" t="str">
        <f>IF(LEN(Tabla13[[#This Row],[Columna6]])&gt;0,Tabla13[[#This Row],[Columna6]]&amp;"/","")</f>
        <v/>
      </c>
      <c r="W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6" s="3" t="str">
        <f>MID(Tabla13[[#This Row],[Columna17]],1,LEN(Tabla13[[#This Row],[Columna17]])-1)</f>
        <v>CAPTURA/TERMINADO/RUTA/ENTREGADO</v>
      </c>
      <c r="Y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6" t="str">
        <f t="shared" si="0"/>
        <v>1/6/7/8/</v>
      </c>
      <c r="AB6">
        <v>1</v>
      </c>
      <c r="AC6" t="s">
        <v>1086</v>
      </c>
    </row>
    <row r="7" spans="1:29" ht="18">
      <c r="A7" s="7" t="s">
        <v>1031</v>
      </c>
      <c r="B7" s="31" t="s">
        <v>1030</v>
      </c>
      <c r="C7" s="66" t="s">
        <v>917</v>
      </c>
      <c r="D7" s="5">
        <v>600</v>
      </c>
      <c r="E7" s="81">
        <v>1.05</v>
      </c>
      <c r="F7" s="95" t="s">
        <v>1054</v>
      </c>
      <c r="G7" s="169" t="s">
        <v>1059</v>
      </c>
      <c r="H7" s="96" t="s">
        <v>1056</v>
      </c>
      <c r="I7" s="96" t="s">
        <v>1057</v>
      </c>
      <c r="J7" s="97"/>
      <c r="K7" s="97"/>
      <c r="L7" s="97"/>
      <c r="M7" s="98"/>
      <c r="N7" s="96">
        <f>COUNTA(Tabla13[[#This Row],[PROCESOS DE PRODUCION]:[Columna6]])</f>
        <v>4</v>
      </c>
      <c r="O7" s="96" t="str">
        <f>IF(LEN(Tabla13[[#This Row],[PROCESOS DE PRODUCION]])&gt;0,Tabla13[[#This Row],[PROCESOS DE PRODUCION]]&amp;"/","")</f>
        <v>CAPTURA/</v>
      </c>
      <c r="P7" s="3" t="str">
        <f>IF(LEN(Tabla13[[#This Row],[Columna7]])&gt;0,Tabla13[[#This Row],[Columna7]]&amp;"/","")</f>
        <v>TERMINADO/</v>
      </c>
      <c r="Q7" s="3" t="str">
        <f>IF(LEN(Tabla13[[#This Row],[Columna1]])&gt;0,Tabla13[[#This Row],[Columna1]]&amp;"/","")</f>
        <v>RUTA/</v>
      </c>
      <c r="R7" s="3" t="str">
        <f>IF(LEN(Tabla13[[#This Row],[Columna2]])&gt;0,Tabla13[[#This Row],[Columna2]]&amp;"/","")</f>
        <v>ENTREGADO/</v>
      </c>
      <c r="S7" s="3" t="str">
        <f>IF(LEN(Tabla13[[#This Row],[Columna3]])&gt;0,Tabla13[[#This Row],[Columna3]]&amp;"/","")</f>
        <v/>
      </c>
      <c r="T7" s="3" t="str">
        <f>IF(LEN(Tabla13[[#This Row],[Columna4]])&gt;0,Tabla13[[#This Row],[Columna4]]&amp;"/","")</f>
        <v/>
      </c>
      <c r="U7" s="3" t="str">
        <f>IF(LEN(Tabla13[[#This Row],[Columna5]])&gt;0,Tabla13[[#This Row],[Columna5]]&amp;"/","")</f>
        <v/>
      </c>
      <c r="V7" s="3" t="str">
        <f>IF(LEN(Tabla13[[#This Row],[Columna6]])&gt;0,Tabla13[[#This Row],[Columna6]]&amp;"/","")</f>
        <v/>
      </c>
      <c r="W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7" s="3" t="str">
        <f>MID(Tabla13[[#This Row],[Columna17]],1,LEN(Tabla13[[#This Row],[Columna17]])-1)</f>
        <v>CAPTURA/TERMINADO/RUTA/ENTREGADO</v>
      </c>
      <c r="Y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7" t="str">
        <f t="shared" si="0"/>
        <v>1/6/7/8/</v>
      </c>
      <c r="AB7">
        <v>2</v>
      </c>
      <c r="AC7" t="s">
        <v>1087</v>
      </c>
    </row>
    <row r="8" spans="1:29" ht="18">
      <c r="A8" s="7" t="s">
        <v>1029</v>
      </c>
      <c r="B8" s="31" t="s">
        <v>1028</v>
      </c>
      <c r="C8" s="66" t="s">
        <v>917</v>
      </c>
      <c r="D8" s="5">
        <v>600</v>
      </c>
      <c r="E8" s="81">
        <v>1.05</v>
      </c>
      <c r="F8" s="95" t="s">
        <v>1054</v>
      </c>
      <c r="G8" s="170" t="s">
        <v>1074</v>
      </c>
      <c r="H8" s="96" t="s">
        <v>1058</v>
      </c>
      <c r="I8" s="96" t="s">
        <v>1055</v>
      </c>
      <c r="J8" s="96" t="s">
        <v>1059</v>
      </c>
      <c r="K8" s="96" t="s">
        <v>1056</v>
      </c>
      <c r="L8" s="96" t="s">
        <v>1057</v>
      </c>
      <c r="M8" s="98"/>
      <c r="N8" s="96">
        <f>COUNTA(Tabla13[[#This Row],[PROCESOS DE PRODUCION]:[Columna6]])</f>
        <v>7</v>
      </c>
      <c r="O8" s="96" t="str">
        <f>IF(LEN(Tabla13[[#This Row],[PROCESOS DE PRODUCION]])&gt;0,Tabla13[[#This Row],[PROCESOS DE PRODUCION]]&amp;"/","")</f>
        <v>CAPTURA/</v>
      </c>
      <c r="P8" s="3" t="str">
        <f>IF(LEN(Tabla13[[#This Row],[Columna7]])&gt;0,Tabla13[[#This Row],[Columna7]]&amp;"/","")</f>
        <v>DISENIO/</v>
      </c>
      <c r="Q8" s="3" t="str">
        <f>IF(LEN(Tabla13[[#This Row],[Columna1]])&gt;0,Tabla13[[#This Row],[Columna1]]&amp;"/","")</f>
        <v>FLEXO/</v>
      </c>
      <c r="R8" s="3" t="str">
        <f>IF(LEN(Tabla13[[#This Row],[Columna2]])&gt;0,Tabla13[[#This Row],[Columna2]]&amp;"/","")</f>
        <v>EMPAQUE/</v>
      </c>
      <c r="S8" s="3" t="str">
        <f>IF(LEN(Tabla13[[#This Row],[Columna3]])&gt;0,Tabla13[[#This Row],[Columna3]]&amp;"/","")</f>
        <v>TERMINADO/</v>
      </c>
      <c r="T8" s="3" t="str">
        <f>IF(LEN(Tabla13[[#This Row],[Columna4]])&gt;0,Tabla13[[#This Row],[Columna4]]&amp;"/","")</f>
        <v>RUTA/</v>
      </c>
      <c r="U8" s="3" t="str">
        <f>IF(LEN(Tabla13[[#This Row],[Columna5]])&gt;0,Tabla13[[#This Row],[Columna5]]&amp;"/","")</f>
        <v>ENTREGADO/</v>
      </c>
      <c r="V8" s="3" t="str">
        <f>IF(LEN(Tabla13[[#This Row],[Columna6]])&gt;0,Tabla13[[#This Row],[Columna6]]&amp;"/","")</f>
        <v/>
      </c>
      <c r="W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8" s="3" t="str">
        <f>MID(Tabla13[[#This Row],[Columna17]],1,LEN(Tabla13[[#This Row],[Columna17]])-1)</f>
        <v>CAPTURA/DISENIO/FLEXO/EMPAQUE/TERMINADO/RUTA/ENTREGADO</v>
      </c>
      <c r="Y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8" t="str">
        <f t="shared" si="0"/>
        <v>1/2/10/5/6/7/8/</v>
      </c>
      <c r="AB8">
        <v>3</v>
      </c>
      <c r="AC8" t="s">
        <v>1088</v>
      </c>
    </row>
    <row r="9" spans="1:29" ht="18">
      <c r="A9" s="7" t="s">
        <v>1027</v>
      </c>
      <c r="B9" s="31" t="s">
        <v>1026</v>
      </c>
      <c r="C9" s="66" t="s">
        <v>917</v>
      </c>
      <c r="D9" s="5">
        <v>600</v>
      </c>
      <c r="E9" s="81">
        <v>1.05</v>
      </c>
      <c r="F9" s="95" t="s">
        <v>1054</v>
      </c>
      <c r="G9" s="170" t="s">
        <v>1074</v>
      </c>
      <c r="H9" s="96" t="s">
        <v>1058</v>
      </c>
      <c r="I9" s="96" t="s">
        <v>1055</v>
      </c>
      <c r="J9" s="96" t="s">
        <v>1059</v>
      </c>
      <c r="K9" s="96" t="s">
        <v>1056</v>
      </c>
      <c r="L9" s="96" t="s">
        <v>1057</v>
      </c>
      <c r="M9" s="98"/>
      <c r="N9" s="96">
        <f>COUNTA(Tabla13[[#This Row],[PROCESOS DE PRODUCION]:[Columna6]])</f>
        <v>7</v>
      </c>
      <c r="O9" s="96" t="str">
        <f>IF(LEN(Tabla13[[#This Row],[PROCESOS DE PRODUCION]])&gt;0,Tabla13[[#This Row],[PROCESOS DE PRODUCION]]&amp;"/","")</f>
        <v>CAPTURA/</v>
      </c>
      <c r="P9" s="3" t="str">
        <f>IF(LEN(Tabla13[[#This Row],[Columna7]])&gt;0,Tabla13[[#This Row],[Columna7]]&amp;"/","")</f>
        <v>DISENIO/</v>
      </c>
      <c r="Q9" s="3" t="str">
        <f>IF(LEN(Tabla13[[#This Row],[Columna1]])&gt;0,Tabla13[[#This Row],[Columna1]]&amp;"/","")</f>
        <v>FLEXO/</v>
      </c>
      <c r="R9" s="3" t="str">
        <f>IF(LEN(Tabla13[[#This Row],[Columna2]])&gt;0,Tabla13[[#This Row],[Columna2]]&amp;"/","")</f>
        <v>EMPAQUE/</v>
      </c>
      <c r="S9" s="3" t="str">
        <f>IF(LEN(Tabla13[[#This Row],[Columna3]])&gt;0,Tabla13[[#This Row],[Columna3]]&amp;"/","")</f>
        <v>TERMINADO/</v>
      </c>
      <c r="T9" s="3" t="str">
        <f>IF(LEN(Tabla13[[#This Row],[Columna4]])&gt;0,Tabla13[[#This Row],[Columna4]]&amp;"/","")</f>
        <v>RUTA/</v>
      </c>
      <c r="U9" s="3" t="str">
        <f>IF(LEN(Tabla13[[#This Row],[Columna5]])&gt;0,Tabla13[[#This Row],[Columna5]]&amp;"/","")</f>
        <v>ENTREGADO/</v>
      </c>
      <c r="V9" s="3" t="str">
        <f>IF(LEN(Tabla13[[#This Row],[Columna6]])&gt;0,Tabla13[[#This Row],[Columna6]]&amp;"/","")</f>
        <v/>
      </c>
      <c r="W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9" s="3" t="str">
        <f>MID(Tabla13[[#This Row],[Columna17]],1,LEN(Tabla13[[#This Row],[Columna17]])-1)</f>
        <v>CAPTURA/DISENIO/FLEXO/EMPAQUE/TERMINADO/RUTA/ENTREGADO</v>
      </c>
      <c r="Y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9" t="str">
        <f t="shared" si="0"/>
        <v>1/2/10/5/6/7/8/</v>
      </c>
      <c r="AB9">
        <v>4</v>
      </c>
      <c r="AC9" t="s">
        <v>1089</v>
      </c>
    </row>
    <row r="10" spans="1:29" ht="18.75" thickBot="1">
      <c r="A10" s="7" t="s">
        <v>1025</v>
      </c>
      <c r="B10" s="31" t="s">
        <v>1024</v>
      </c>
      <c r="C10" s="66" t="s">
        <v>917</v>
      </c>
      <c r="D10" s="5">
        <v>600</v>
      </c>
      <c r="E10" s="81">
        <v>1.1499999999999999</v>
      </c>
      <c r="F10" s="95" t="s">
        <v>1054</v>
      </c>
      <c r="G10" s="170" t="s">
        <v>1074</v>
      </c>
      <c r="H10" s="96" t="s">
        <v>1058</v>
      </c>
      <c r="I10" s="96" t="s">
        <v>1055</v>
      </c>
      <c r="J10" s="96" t="s">
        <v>1059</v>
      </c>
      <c r="K10" s="96" t="s">
        <v>1056</v>
      </c>
      <c r="L10" s="96" t="s">
        <v>1057</v>
      </c>
      <c r="M10" s="98"/>
      <c r="N10" s="96">
        <f>COUNTA(Tabla13[[#This Row],[PROCESOS DE PRODUCION]:[Columna6]])</f>
        <v>7</v>
      </c>
      <c r="O10" s="96" t="str">
        <f>IF(LEN(Tabla13[[#This Row],[PROCESOS DE PRODUCION]])&gt;0,Tabla13[[#This Row],[PROCESOS DE PRODUCION]]&amp;"/","")</f>
        <v>CAPTURA/</v>
      </c>
      <c r="P10" s="3" t="str">
        <f>IF(LEN(Tabla13[[#This Row],[Columna7]])&gt;0,Tabla13[[#This Row],[Columna7]]&amp;"/","")</f>
        <v>DISENIO/</v>
      </c>
      <c r="Q10" s="3" t="str">
        <f>IF(LEN(Tabla13[[#This Row],[Columna1]])&gt;0,Tabla13[[#This Row],[Columna1]]&amp;"/","")</f>
        <v>FLEXO/</v>
      </c>
      <c r="R10" s="3" t="str">
        <f>IF(LEN(Tabla13[[#This Row],[Columna2]])&gt;0,Tabla13[[#This Row],[Columna2]]&amp;"/","")</f>
        <v>EMPAQUE/</v>
      </c>
      <c r="S10" s="3" t="str">
        <f>IF(LEN(Tabla13[[#This Row],[Columna3]])&gt;0,Tabla13[[#This Row],[Columna3]]&amp;"/","")</f>
        <v>TERMINADO/</v>
      </c>
      <c r="T10" s="3" t="str">
        <f>IF(LEN(Tabla13[[#This Row],[Columna4]])&gt;0,Tabla13[[#This Row],[Columna4]]&amp;"/","")</f>
        <v>RUTA/</v>
      </c>
      <c r="U10" s="3" t="str">
        <f>IF(LEN(Tabla13[[#This Row],[Columna5]])&gt;0,Tabla13[[#This Row],[Columna5]]&amp;"/","")</f>
        <v>ENTREGADO/</v>
      </c>
      <c r="V10" s="3" t="str">
        <f>IF(LEN(Tabla13[[#This Row],[Columna6]])&gt;0,Tabla13[[#This Row],[Columna6]]&amp;"/","")</f>
        <v/>
      </c>
      <c r="W1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0" s="3" t="str">
        <f>MID(Tabla13[[#This Row],[Columna17]],1,LEN(Tabla13[[#This Row],[Columna17]])-1)</f>
        <v>CAPTURA/DISENIO/FLEXO/EMPAQUE/TERMINADO/RUTA/ENTREGADO</v>
      </c>
      <c r="Y1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0" t="str">
        <f t="shared" si="0"/>
        <v>1/2/10/5/6/7/8/</v>
      </c>
      <c r="AB10">
        <v>5</v>
      </c>
      <c r="AC10" t="s">
        <v>1090</v>
      </c>
    </row>
    <row r="11" spans="1:29" ht="18">
      <c r="A11" s="7" t="s">
        <v>1023</v>
      </c>
      <c r="B11" s="31" t="s">
        <v>1022</v>
      </c>
      <c r="C11" s="66" t="s">
        <v>917</v>
      </c>
      <c r="D11" s="5">
        <v>500</v>
      </c>
      <c r="E11" s="81">
        <v>1.6</v>
      </c>
      <c r="F11" s="95" t="s">
        <v>1054</v>
      </c>
      <c r="G11" s="169" t="s">
        <v>1059</v>
      </c>
      <c r="H11" s="96" t="s">
        <v>1056</v>
      </c>
      <c r="I11" s="96" t="s">
        <v>1057</v>
      </c>
      <c r="J11" s="97"/>
      <c r="K11" s="97"/>
      <c r="L11" s="97"/>
      <c r="M11" s="98"/>
      <c r="N11" s="96">
        <f>COUNTA(Tabla13[[#This Row],[PROCESOS DE PRODUCION]:[Columna6]])</f>
        <v>4</v>
      </c>
      <c r="O11" s="96" t="str">
        <f>IF(LEN(Tabla13[[#This Row],[PROCESOS DE PRODUCION]])&gt;0,Tabla13[[#This Row],[PROCESOS DE PRODUCION]]&amp;"/","")</f>
        <v>CAPTURA/</v>
      </c>
      <c r="P11" s="3" t="str">
        <f>IF(LEN(Tabla13[[#This Row],[Columna7]])&gt;0,Tabla13[[#This Row],[Columna7]]&amp;"/","")</f>
        <v>TERMINADO/</v>
      </c>
      <c r="Q11" s="3" t="str">
        <f>IF(LEN(Tabla13[[#This Row],[Columna1]])&gt;0,Tabla13[[#This Row],[Columna1]]&amp;"/","")</f>
        <v>RUTA/</v>
      </c>
      <c r="R11" s="3" t="str">
        <f>IF(LEN(Tabla13[[#This Row],[Columna2]])&gt;0,Tabla13[[#This Row],[Columna2]]&amp;"/","")</f>
        <v>ENTREGADO/</v>
      </c>
      <c r="S11" s="3" t="str">
        <f>IF(LEN(Tabla13[[#This Row],[Columna3]])&gt;0,Tabla13[[#This Row],[Columna3]]&amp;"/","")</f>
        <v/>
      </c>
      <c r="T11" s="3" t="str">
        <f>IF(LEN(Tabla13[[#This Row],[Columna4]])&gt;0,Tabla13[[#This Row],[Columna4]]&amp;"/","")</f>
        <v/>
      </c>
      <c r="U11" s="3" t="str">
        <f>IF(LEN(Tabla13[[#This Row],[Columna5]])&gt;0,Tabla13[[#This Row],[Columna5]]&amp;"/","")</f>
        <v/>
      </c>
      <c r="V11" s="3" t="str">
        <f>IF(LEN(Tabla13[[#This Row],[Columna6]])&gt;0,Tabla13[[#This Row],[Columna6]]&amp;"/","")</f>
        <v/>
      </c>
      <c r="W1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1" s="3" t="str">
        <f>MID(Tabla13[[#This Row],[Columna17]],1,LEN(Tabla13[[#This Row],[Columna17]])-1)</f>
        <v>CAPTURA/TERMINADO/RUTA/ENTREGADO</v>
      </c>
      <c r="Y1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1" t="str">
        <f t="shared" si="0"/>
        <v>1/6/7/8/</v>
      </c>
      <c r="AB11">
        <v>6</v>
      </c>
      <c r="AC11" t="s">
        <v>1091</v>
      </c>
    </row>
    <row r="12" spans="1:29" ht="18.75" thickBot="1">
      <c r="A12" s="7" t="s">
        <v>1021</v>
      </c>
      <c r="B12" s="31" t="s">
        <v>1020</v>
      </c>
      <c r="C12" s="66" t="s">
        <v>917</v>
      </c>
      <c r="D12" s="5">
        <v>500</v>
      </c>
      <c r="E12" s="81">
        <v>1.6</v>
      </c>
      <c r="F12" s="95" t="s">
        <v>1054</v>
      </c>
      <c r="G12" s="170" t="s">
        <v>1074</v>
      </c>
      <c r="H12" s="96" t="s">
        <v>1060</v>
      </c>
      <c r="I12" s="96" t="s">
        <v>1061</v>
      </c>
      <c r="J12" s="96" t="s">
        <v>1055</v>
      </c>
      <c r="K12" s="96" t="s">
        <v>1059</v>
      </c>
      <c r="L12" s="96" t="s">
        <v>1056</v>
      </c>
      <c r="M12" s="102" t="s">
        <v>1057</v>
      </c>
      <c r="N12" s="96">
        <f>COUNTA(Tabla13[[#This Row],[PROCESOS DE PRODUCION]:[Columna6]])</f>
        <v>8</v>
      </c>
      <c r="O12" s="96" t="str">
        <f>IF(LEN(Tabla13[[#This Row],[PROCESOS DE PRODUCION]])&gt;0,Tabla13[[#This Row],[PROCESOS DE PRODUCION]]&amp;"/","")</f>
        <v>CAPTURA/</v>
      </c>
      <c r="P12" s="3" t="str">
        <f>IF(LEN(Tabla13[[#This Row],[Columna7]])&gt;0,Tabla13[[#This Row],[Columna7]]&amp;"/","")</f>
        <v>DISENIO/</v>
      </c>
      <c r="Q12" s="3" t="str">
        <f>IF(LEN(Tabla13[[#This Row],[Columna1]])&gt;0,Tabla13[[#This Row],[Columna1]]&amp;"/","")</f>
        <v>OFFSET/</v>
      </c>
      <c r="R12" s="3" t="str">
        <f>IF(LEN(Tabla13[[#This Row],[Columna2]])&gt;0,Tabla13[[#This Row],[Columna2]]&amp;"/","")</f>
        <v>SUAJE/</v>
      </c>
      <c r="S12" s="3" t="str">
        <f>IF(LEN(Tabla13[[#This Row],[Columna3]])&gt;0,Tabla13[[#This Row],[Columna3]]&amp;"/","")</f>
        <v>EMPAQUE/</v>
      </c>
      <c r="T12" s="3" t="str">
        <f>IF(LEN(Tabla13[[#This Row],[Columna4]])&gt;0,Tabla13[[#This Row],[Columna4]]&amp;"/","")</f>
        <v>TERMINADO/</v>
      </c>
      <c r="U12" s="3" t="str">
        <f>IF(LEN(Tabla13[[#This Row],[Columna5]])&gt;0,Tabla13[[#This Row],[Columna5]]&amp;"/","")</f>
        <v>RUTA/</v>
      </c>
      <c r="V12" s="3" t="str">
        <f>IF(LEN(Tabla13[[#This Row],[Columna6]])&gt;0,Tabla13[[#This Row],[Columna6]]&amp;"/","")</f>
        <v>ENTREGADO/</v>
      </c>
      <c r="W1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12" s="3" t="str">
        <f>MID(Tabla13[[#This Row],[Columna17]],1,LEN(Tabla13[[#This Row],[Columna17]])-1)</f>
        <v>CAPTURA/DISENIO/OFFSET/SUAJE/EMPAQUE/TERMINADO/RUTA/ENTREGADO</v>
      </c>
      <c r="Y1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12" t="str">
        <f t="shared" si="0"/>
        <v>1/2/3/4/5/6/7/8/</v>
      </c>
      <c r="AB12">
        <v>7</v>
      </c>
      <c r="AC12" t="s">
        <v>1092</v>
      </c>
    </row>
    <row r="13" spans="1:29" ht="18">
      <c r="A13" s="7" t="s">
        <v>1019</v>
      </c>
      <c r="B13" s="31" t="s">
        <v>1018</v>
      </c>
      <c r="C13" s="66" t="s">
        <v>917</v>
      </c>
      <c r="D13" s="5">
        <v>700</v>
      </c>
      <c r="E13" s="81">
        <v>1.65</v>
      </c>
      <c r="F13" s="95" t="s">
        <v>1054</v>
      </c>
      <c r="G13" s="169" t="s">
        <v>1059</v>
      </c>
      <c r="H13" s="96" t="s">
        <v>1056</v>
      </c>
      <c r="I13" s="96" t="s">
        <v>1057</v>
      </c>
      <c r="J13" s="97"/>
      <c r="K13" s="97"/>
      <c r="L13" s="97"/>
      <c r="M13" s="98"/>
      <c r="N13" s="96">
        <f>COUNTA(Tabla13[[#This Row],[PROCESOS DE PRODUCION]:[Columna6]])</f>
        <v>4</v>
      </c>
      <c r="O13" s="96" t="str">
        <f>IF(LEN(Tabla13[[#This Row],[PROCESOS DE PRODUCION]])&gt;0,Tabla13[[#This Row],[PROCESOS DE PRODUCION]]&amp;"/","")</f>
        <v>CAPTURA/</v>
      </c>
      <c r="P13" s="3" t="str">
        <f>IF(LEN(Tabla13[[#This Row],[Columna7]])&gt;0,Tabla13[[#This Row],[Columna7]]&amp;"/","")</f>
        <v>TERMINADO/</v>
      </c>
      <c r="Q13" s="3" t="str">
        <f>IF(LEN(Tabla13[[#This Row],[Columna1]])&gt;0,Tabla13[[#This Row],[Columna1]]&amp;"/","")</f>
        <v>RUTA/</v>
      </c>
      <c r="R13" s="3" t="str">
        <f>IF(LEN(Tabla13[[#This Row],[Columna2]])&gt;0,Tabla13[[#This Row],[Columna2]]&amp;"/","")</f>
        <v>ENTREGADO/</v>
      </c>
      <c r="S13" s="3" t="str">
        <f>IF(LEN(Tabla13[[#This Row],[Columna3]])&gt;0,Tabla13[[#This Row],[Columna3]]&amp;"/","")</f>
        <v/>
      </c>
      <c r="T13" s="3" t="str">
        <f>IF(LEN(Tabla13[[#This Row],[Columna4]])&gt;0,Tabla13[[#This Row],[Columna4]]&amp;"/","")</f>
        <v/>
      </c>
      <c r="U13" s="3" t="str">
        <f>IF(LEN(Tabla13[[#This Row],[Columna5]])&gt;0,Tabla13[[#This Row],[Columna5]]&amp;"/","")</f>
        <v/>
      </c>
      <c r="V13" s="3" t="str">
        <f>IF(LEN(Tabla13[[#This Row],[Columna6]])&gt;0,Tabla13[[#This Row],[Columna6]]&amp;"/","")</f>
        <v/>
      </c>
      <c r="W1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3" s="3" t="str">
        <f>MID(Tabla13[[#This Row],[Columna17]],1,LEN(Tabla13[[#This Row],[Columna17]])-1)</f>
        <v>CAPTURA/TERMINADO/RUTA/ENTREGADO</v>
      </c>
      <c r="Y1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3" t="str">
        <f t="shared" si="0"/>
        <v>1/6/7/8/</v>
      </c>
      <c r="AB13">
        <v>8</v>
      </c>
      <c r="AC13" t="s">
        <v>1093</v>
      </c>
    </row>
    <row r="14" spans="1:29" ht="18">
      <c r="A14" s="7" t="s">
        <v>1017</v>
      </c>
      <c r="B14" s="31" t="s">
        <v>1016</v>
      </c>
      <c r="C14" s="66" t="s">
        <v>917</v>
      </c>
      <c r="D14" s="5">
        <v>700</v>
      </c>
      <c r="E14" s="81">
        <v>1.65</v>
      </c>
      <c r="F14" s="95" t="s">
        <v>1054</v>
      </c>
      <c r="G14" s="170" t="s">
        <v>1074</v>
      </c>
      <c r="H14" s="96" t="s">
        <v>1058</v>
      </c>
      <c r="I14" s="96" t="s">
        <v>1055</v>
      </c>
      <c r="J14" s="96" t="s">
        <v>1059</v>
      </c>
      <c r="K14" s="96" t="s">
        <v>1056</v>
      </c>
      <c r="L14" s="96" t="s">
        <v>1057</v>
      </c>
      <c r="M14" s="98"/>
      <c r="N14" s="96">
        <f>COUNTA(Tabla13[[#This Row],[PROCESOS DE PRODUCION]:[Columna6]])</f>
        <v>7</v>
      </c>
      <c r="O14" s="96" t="str">
        <f>IF(LEN(Tabla13[[#This Row],[PROCESOS DE PRODUCION]])&gt;0,Tabla13[[#This Row],[PROCESOS DE PRODUCION]]&amp;"/","")</f>
        <v>CAPTURA/</v>
      </c>
      <c r="P14" s="3" t="str">
        <f>IF(LEN(Tabla13[[#This Row],[Columna7]])&gt;0,Tabla13[[#This Row],[Columna7]]&amp;"/","")</f>
        <v>DISENIO/</v>
      </c>
      <c r="Q14" s="3" t="str">
        <f>IF(LEN(Tabla13[[#This Row],[Columna1]])&gt;0,Tabla13[[#This Row],[Columna1]]&amp;"/","")</f>
        <v>FLEXO/</v>
      </c>
      <c r="R14" s="3" t="str">
        <f>IF(LEN(Tabla13[[#This Row],[Columna2]])&gt;0,Tabla13[[#This Row],[Columna2]]&amp;"/","")</f>
        <v>EMPAQUE/</v>
      </c>
      <c r="S14" s="3" t="str">
        <f>IF(LEN(Tabla13[[#This Row],[Columna3]])&gt;0,Tabla13[[#This Row],[Columna3]]&amp;"/","")</f>
        <v>TERMINADO/</v>
      </c>
      <c r="T14" s="3" t="str">
        <f>IF(LEN(Tabla13[[#This Row],[Columna4]])&gt;0,Tabla13[[#This Row],[Columna4]]&amp;"/","")</f>
        <v>RUTA/</v>
      </c>
      <c r="U14" s="3" t="str">
        <f>IF(LEN(Tabla13[[#This Row],[Columna5]])&gt;0,Tabla13[[#This Row],[Columna5]]&amp;"/","")</f>
        <v>ENTREGADO/</v>
      </c>
      <c r="V14" s="3" t="str">
        <f>IF(LEN(Tabla13[[#This Row],[Columna6]])&gt;0,Tabla13[[#This Row],[Columna6]]&amp;"/","")</f>
        <v/>
      </c>
      <c r="W1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4" s="3" t="str">
        <f>MID(Tabla13[[#This Row],[Columna17]],1,LEN(Tabla13[[#This Row],[Columna17]])-1)</f>
        <v>CAPTURA/DISENIO/FLEXO/EMPAQUE/TERMINADO/RUTA/ENTREGADO</v>
      </c>
      <c r="Y1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4" t="str">
        <f t="shared" si="0"/>
        <v>1/2/10/5/6/7/8/</v>
      </c>
      <c r="AB14">
        <v>9</v>
      </c>
      <c r="AC14" t="s">
        <v>1094</v>
      </c>
    </row>
    <row r="15" spans="1:29" ht="18.75" thickBot="1">
      <c r="A15" s="7" t="s">
        <v>1015</v>
      </c>
      <c r="B15" s="7" t="s">
        <v>1014</v>
      </c>
      <c r="C15" s="66" t="s">
        <v>917</v>
      </c>
      <c r="D15" s="5">
        <v>700</v>
      </c>
      <c r="E15" s="81">
        <v>1.75</v>
      </c>
      <c r="F15" s="95" t="s">
        <v>1054</v>
      </c>
      <c r="G15" s="170" t="s">
        <v>1074</v>
      </c>
      <c r="H15" s="96" t="s">
        <v>1058</v>
      </c>
      <c r="I15" s="96" t="s">
        <v>1055</v>
      </c>
      <c r="J15" s="96" t="s">
        <v>1059</v>
      </c>
      <c r="K15" s="96" t="s">
        <v>1056</v>
      </c>
      <c r="L15" s="96" t="s">
        <v>1057</v>
      </c>
      <c r="M15" s="98"/>
      <c r="N15" s="96">
        <f>COUNTA(Tabla13[[#This Row],[PROCESOS DE PRODUCION]:[Columna6]])</f>
        <v>7</v>
      </c>
      <c r="O15" s="96" t="str">
        <f>IF(LEN(Tabla13[[#This Row],[PROCESOS DE PRODUCION]])&gt;0,Tabla13[[#This Row],[PROCESOS DE PRODUCION]]&amp;"/","")</f>
        <v>CAPTURA/</v>
      </c>
      <c r="P15" s="3" t="str">
        <f>IF(LEN(Tabla13[[#This Row],[Columna7]])&gt;0,Tabla13[[#This Row],[Columna7]]&amp;"/","")</f>
        <v>DISENIO/</v>
      </c>
      <c r="Q15" s="3" t="str">
        <f>IF(LEN(Tabla13[[#This Row],[Columna1]])&gt;0,Tabla13[[#This Row],[Columna1]]&amp;"/","")</f>
        <v>FLEXO/</v>
      </c>
      <c r="R15" s="3" t="str">
        <f>IF(LEN(Tabla13[[#This Row],[Columna2]])&gt;0,Tabla13[[#This Row],[Columna2]]&amp;"/","")</f>
        <v>EMPAQUE/</v>
      </c>
      <c r="S15" s="3" t="str">
        <f>IF(LEN(Tabla13[[#This Row],[Columna3]])&gt;0,Tabla13[[#This Row],[Columna3]]&amp;"/","")</f>
        <v>TERMINADO/</v>
      </c>
      <c r="T15" s="3" t="str">
        <f>IF(LEN(Tabla13[[#This Row],[Columna4]])&gt;0,Tabla13[[#This Row],[Columna4]]&amp;"/","")</f>
        <v>RUTA/</v>
      </c>
      <c r="U15" s="3" t="str">
        <f>IF(LEN(Tabla13[[#This Row],[Columna5]])&gt;0,Tabla13[[#This Row],[Columna5]]&amp;"/","")</f>
        <v>ENTREGADO/</v>
      </c>
      <c r="V15" s="3" t="str">
        <f>IF(LEN(Tabla13[[#This Row],[Columna6]])&gt;0,Tabla13[[#This Row],[Columna6]]&amp;"/","")</f>
        <v/>
      </c>
      <c r="W1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5" s="3" t="str">
        <f>MID(Tabla13[[#This Row],[Columna17]],1,LEN(Tabla13[[#This Row],[Columna17]])-1)</f>
        <v>CAPTURA/DISENIO/FLEXO/EMPAQUE/TERMINADO/RUTA/ENTREGADO</v>
      </c>
      <c r="Y1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5" t="str">
        <f t="shared" si="0"/>
        <v>1/2/10/5/6/7/8/</v>
      </c>
      <c r="AB15">
        <v>10</v>
      </c>
      <c r="AC15" t="s">
        <v>1058</v>
      </c>
    </row>
    <row r="16" spans="1:29" ht="18">
      <c r="A16" s="7" t="s">
        <v>1013</v>
      </c>
      <c r="B16" s="72" t="s">
        <v>1012</v>
      </c>
      <c r="C16" s="66" t="s">
        <v>917</v>
      </c>
      <c r="D16" s="5">
        <v>300</v>
      </c>
      <c r="E16" s="81">
        <v>1.7</v>
      </c>
      <c r="F16" s="95" t="s">
        <v>1054</v>
      </c>
      <c r="G16" s="169" t="s">
        <v>1059</v>
      </c>
      <c r="H16" s="96" t="s">
        <v>1056</v>
      </c>
      <c r="I16" s="96" t="s">
        <v>1057</v>
      </c>
      <c r="J16" s="97"/>
      <c r="K16" s="97"/>
      <c r="L16" s="97"/>
      <c r="M16" s="98"/>
      <c r="N16" s="96">
        <f>COUNTA(Tabla13[[#This Row],[PROCESOS DE PRODUCION]:[Columna6]])</f>
        <v>4</v>
      </c>
      <c r="O16" s="96" t="str">
        <f>IF(LEN(Tabla13[[#This Row],[PROCESOS DE PRODUCION]])&gt;0,Tabla13[[#This Row],[PROCESOS DE PRODUCION]]&amp;"/","")</f>
        <v>CAPTURA/</v>
      </c>
      <c r="P16" s="3" t="str">
        <f>IF(LEN(Tabla13[[#This Row],[Columna7]])&gt;0,Tabla13[[#This Row],[Columna7]]&amp;"/","")</f>
        <v>TERMINADO/</v>
      </c>
      <c r="Q16" s="3" t="str">
        <f>IF(LEN(Tabla13[[#This Row],[Columna1]])&gt;0,Tabla13[[#This Row],[Columna1]]&amp;"/","")</f>
        <v>RUTA/</v>
      </c>
      <c r="R16" s="3" t="str">
        <f>IF(LEN(Tabla13[[#This Row],[Columna2]])&gt;0,Tabla13[[#This Row],[Columna2]]&amp;"/","")</f>
        <v>ENTREGADO/</v>
      </c>
      <c r="S16" s="3" t="str">
        <f>IF(LEN(Tabla13[[#This Row],[Columna3]])&gt;0,Tabla13[[#This Row],[Columna3]]&amp;"/","")</f>
        <v/>
      </c>
      <c r="T16" s="3" t="str">
        <f>IF(LEN(Tabla13[[#This Row],[Columna4]])&gt;0,Tabla13[[#This Row],[Columna4]]&amp;"/","")</f>
        <v/>
      </c>
      <c r="U16" s="3" t="str">
        <f>IF(LEN(Tabla13[[#This Row],[Columna5]])&gt;0,Tabla13[[#This Row],[Columna5]]&amp;"/","")</f>
        <v/>
      </c>
      <c r="V16" s="3" t="str">
        <f>IF(LEN(Tabla13[[#This Row],[Columna6]])&gt;0,Tabla13[[#This Row],[Columna6]]&amp;"/","")</f>
        <v/>
      </c>
      <c r="W1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6" s="3" t="str">
        <f>MID(Tabla13[[#This Row],[Columna17]],1,LEN(Tabla13[[#This Row],[Columna17]])-1)</f>
        <v>CAPTURA/TERMINADO/RUTA/ENTREGADO</v>
      </c>
      <c r="Y1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6" t="str">
        <f t="shared" si="0"/>
        <v>1/6/7/8/</v>
      </c>
      <c r="AB16">
        <v>11</v>
      </c>
      <c r="AC16" t="s">
        <v>1095</v>
      </c>
    </row>
    <row r="17" spans="1:29" ht="18">
      <c r="A17" s="23" t="s">
        <v>1011</v>
      </c>
      <c r="B17" s="71" t="s">
        <v>1010</v>
      </c>
      <c r="C17" s="21" t="s">
        <v>917</v>
      </c>
      <c r="D17" s="20">
        <v>300</v>
      </c>
      <c r="E17" s="82">
        <v>1.7</v>
      </c>
      <c r="F17" s="95" t="s">
        <v>1054</v>
      </c>
      <c r="G17" s="170" t="s">
        <v>1074</v>
      </c>
      <c r="H17" s="96" t="s">
        <v>1060</v>
      </c>
      <c r="I17" s="96" t="s">
        <v>1061</v>
      </c>
      <c r="J17" s="96" t="s">
        <v>1055</v>
      </c>
      <c r="K17" s="96" t="s">
        <v>1059</v>
      </c>
      <c r="L17" s="96" t="s">
        <v>1056</v>
      </c>
      <c r="M17" s="102" t="s">
        <v>1057</v>
      </c>
      <c r="N17" s="96">
        <f>COUNTA(Tabla13[[#This Row],[PROCESOS DE PRODUCION]:[Columna6]])</f>
        <v>8</v>
      </c>
      <c r="O17" s="96" t="str">
        <f>IF(LEN(Tabla13[[#This Row],[PROCESOS DE PRODUCION]])&gt;0,Tabla13[[#This Row],[PROCESOS DE PRODUCION]]&amp;"/","")</f>
        <v>CAPTURA/</v>
      </c>
      <c r="P17" s="3" t="str">
        <f>IF(LEN(Tabla13[[#This Row],[Columna7]])&gt;0,Tabla13[[#This Row],[Columna7]]&amp;"/","")</f>
        <v>DISENIO/</v>
      </c>
      <c r="Q17" s="3" t="str">
        <f>IF(LEN(Tabla13[[#This Row],[Columna1]])&gt;0,Tabla13[[#This Row],[Columna1]]&amp;"/","")</f>
        <v>OFFSET/</v>
      </c>
      <c r="R17" s="3" t="str">
        <f>IF(LEN(Tabla13[[#This Row],[Columna2]])&gt;0,Tabla13[[#This Row],[Columna2]]&amp;"/","")</f>
        <v>SUAJE/</v>
      </c>
      <c r="S17" s="3" t="str">
        <f>IF(LEN(Tabla13[[#This Row],[Columna3]])&gt;0,Tabla13[[#This Row],[Columna3]]&amp;"/","")</f>
        <v>EMPAQUE/</v>
      </c>
      <c r="T17" s="3" t="str">
        <f>IF(LEN(Tabla13[[#This Row],[Columna4]])&gt;0,Tabla13[[#This Row],[Columna4]]&amp;"/","")</f>
        <v>TERMINADO/</v>
      </c>
      <c r="U17" s="3" t="str">
        <f>IF(LEN(Tabla13[[#This Row],[Columna5]])&gt;0,Tabla13[[#This Row],[Columna5]]&amp;"/","")</f>
        <v>RUTA/</v>
      </c>
      <c r="V17" s="3" t="str">
        <f>IF(LEN(Tabla13[[#This Row],[Columna6]])&gt;0,Tabla13[[#This Row],[Columna6]]&amp;"/","")</f>
        <v>ENTREGADO/</v>
      </c>
      <c r="W1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17" s="3" t="str">
        <f>MID(Tabla13[[#This Row],[Columna17]],1,LEN(Tabla13[[#This Row],[Columna17]])-1)</f>
        <v>CAPTURA/DISENIO/OFFSET/SUAJE/EMPAQUE/TERMINADO/RUTA/ENTREGADO</v>
      </c>
      <c r="Y1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17" t="str">
        <f t="shared" si="0"/>
        <v>1/2/3/4/5/6/7/8/</v>
      </c>
      <c r="AB17">
        <v>12</v>
      </c>
      <c r="AC17" t="s">
        <v>1066</v>
      </c>
    </row>
    <row r="18" spans="1:29" ht="18">
      <c r="A18" s="10" t="s">
        <v>1009</v>
      </c>
      <c r="B18" s="10" t="s">
        <v>1008</v>
      </c>
      <c r="C18" s="9" t="s">
        <v>917</v>
      </c>
      <c r="D18" s="8">
        <v>600</v>
      </c>
      <c r="E18" s="83">
        <v>1.1499999999999999</v>
      </c>
      <c r="F18" s="95" t="s">
        <v>1054</v>
      </c>
      <c r="G18" s="170" t="s">
        <v>1074</v>
      </c>
      <c r="H18" s="96" t="s">
        <v>1058</v>
      </c>
      <c r="I18" s="96" t="s">
        <v>1055</v>
      </c>
      <c r="J18" s="96" t="s">
        <v>1059</v>
      </c>
      <c r="K18" s="96" t="s">
        <v>1056</v>
      </c>
      <c r="L18" s="96" t="s">
        <v>1057</v>
      </c>
      <c r="M18" s="98"/>
      <c r="N18" s="96">
        <f>COUNTA(Tabla13[[#This Row],[PROCESOS DE PRODUCION]:[Columna6]])</f>
        <v>7</v>
      </c>
      <c r="O18" s="96" t="str">
        <f>IF(LEN(Tabla13[[#This Row],[PROCESOS DE PRODUCION]])&gt;0,Tabla13[[#This Row],[PROCESOS DE PRODUCION]]&amp;"/","")</f>
        <v>CAPTURA/</v>
      </c>
      <c r="P18" s="3" t="str">
        <f>IF(LEN(Tabla13[[#This Row],[Columna7]])&gt;0,Tabla13[[#This Row],[Columna7]]&amp;"/","")</f>
        <v>DISENIO/</v>
      </c>
      <c r="Q18" s="3" t="str">
        <f>IF(LEN(Tabla13[[#This Row],[Columna1]])&gt;0,Tabla13[[#This Row],[Columna1]]&amp;"/","")</f>
        <v>FLEXO/</v>
      </c>
      <c r="R18" s="3" t="str">
        <f>IF(LEN(Tabla13[[#This Row],[Columna2]])&gt;0,Tabla13[[#This Row],[Columna2]]&amp;"/","")</f>
        <v>EMPAQUE/</v>
      </c>
      <c r="S18" s="3" t="str">
        <f>IF(LEN(Tabla13[[#This Row],[Columna3]])&gt;0,Tabla13[[#This Row],[Columna3]]&amp;"/","")</f>
        <v>TERMINADO/</v>
      </c>
      <c r="T18" s="3" t="str">
        <f>IF(LEN(Tabla13[[#This Row],[Columna4]])&gt;0,Tabla13[[#This Row],[Columna4]]&amp;"/","")</f>
        <v>RUTA/</v>
      </c>
      <c r="U18" s="3" t="str">
        <f>IF(LEN(Tabla13[[#This Row],[Columna5]])&gt;0,Tabla13[[#This Row],[Columna5]]&amp;"/","")</f>
        <v>ENTREGADO/</v>
      </c>
      <c r="V18" s="3" t="str">
        <f>IF(LEN(Tabla13[[#This Row],[Columna6]])&gt;0,Tabla13[[#This Row],[Columna6]]&amp;"/","")</f>
        <v/>
      </c>
      <c r="W1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8" s="3" t="str">
        <f>MID(Tabla13[[#This Row],[Columna17]],1,LEN(Tabla13[[#This Row],[Columna17]])-1)</f>
        <v>CAPTURA/DISENIO/FLEXO/EMPAQUE/TERMINADO/RUTA/ENTREGADO</v>
      </c>
      <c r="Y1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8" t="str">
        <f t="shared" si="0"/>
        <v>1/2/10/5/6/7/8/</v>
      </c>
    </row>
    <row r="19" spans="1:29" ht="18">
      <c r="A19" s="7" t="s">
        <v>1007</v>
      </c>
      <c r="B19" s="7" t="s">
        <v>1006</v>
      </c>
      <c r="C19" s="6" t="s">
        <v>917</v>
      </c>
      <c r="D19" s="5">
        <v>600</v>
      </c>
      <c r="E19" s="78">
        <v>1.1499999999999999</v>
      </c>
      <c r="F19" s="95" t="s">
        <v>1054</v>
      </c>
      <c r="G19" s="170" t="s">
        <v>1074</v>
      </c>
      <c r="H19" s="96" t="s">
        <v>1058</v>
      </c>
      <c r="I19" s="96" t="s">
        <v>1055</v>
      </c>
      <c r="J19" s="96" t="s">
        <v>1059</v>
      </c>
      <c r="K19" s="96" t="s">
        <v>1056</v>
      </c>
      <c r="L19" s="96" t="s">
        <v>1057</v>
      </c>
      <c r="M19" s="98"/>
      <c r="N19" s="96">
        <f>COUNTA(Tabla13[[#This Row],[PROCESOS DE PRODUCION]:[Columna6]])</f>
        <v>7</v>
      </c>
      <c r="O19" s="96" t="str">
        <f>IF(LEN(Tabla13[[#This Row],[PROCESOS DE PRODUCION]])&gt;0,Tabla13[[#This Row],[PROCESOS DE PRODUCION]]&amp;"/","")</f>
        <v>CAPTURA/</v>
      </c>
      <c r="P19" s="3" t="str">
        <f>IF(LEN(Tabla13[[#This Row],[Columna7]])&gt;0,Tabla13[[#This Row],[Columna7]]&amp;"/","")</f>
        <v>DISENIO/</v>
      </c>
      <c r="Q19" s="3" t="str">
        <f>IF(LEN(Tabla13[[#This Row],[Columna1]])&gt;0,Tabla13[[#This Row],[Columna1]]&amp;"/","")</f>
        <v>FLEXO/</v>
      </c>
      <c r="R19" s="3" t="str">
        <f>IF(LEN(Tabla13[[#This Row],[Columna2]])&gt;0,Tabla13[[#This Row],[Columna2]]&amp;"/","")</f>
        <v>EMPAQUE/</v>
      </c>
      <c r="S19" s="3" t="str">
        <f>IF(LEN(Tabla13[[#This Row],[Columna3]])&gt;0,Tabla13[[#This Row],[Columna3]]&amp;"/","")</f>
        <v>TERMINADO/</v>
      </c>
      <c r="T19" s="3" t="str">
        <f>IF(LEN(Tabla13[[#This Row],[Columna4]])&gt;0,Tabla13[[#This Row],[Columna4]]&amp;"/","")</f>
        <v>RUTA/</v>
      </c>
      <c r="U19" s="3" t="str">
        <f>IF(LEN(Tabla13[[#This Row],[Columna5]])&gt;0,Tabla13[[#This Row],[Columna5]]&amp;"/","")</f>
        <v>ENTREGADO/</v>
      </c>
      <c r="V19" s="3" t="str">
        <f>IF(LEN(Tabla13[[#This Row],[Columna6]])&gt;0,Tabla13[[#This Row],[Columna6]]&amp;"/","")</f>
        <v/>
      </c>
      <c r="W1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9" s="3" t="str">
        <f>MID(Tabla13[[#This Row],[Columna17]],1,LEN(Tabla13[[#This Row],[Columna17]])-1)</f>
        <v>CAPTURA/DISENIO/FLEXO/EMPAQUE/TERMINADO/RUTA/ENTREGADO</v>
      </c>
      <c r="Y1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9" t="str">
        <f t="shared" si="0"/>
        <v>1/2/10/5/6/7/8/</v>
      </c>
    </row>
    <row r="20" spans="1:29" ht="18">
      <c r="A20" s="7" t="s">
        <v>1005</v>
      </c>
      <c r="B20" s="7" t="s">
        <v>1004</v>
      </c>
      <c r="C20" s="6" t="s">
        <v>917</v>
      </c>
      <c r="D20" s="5">
        <v>500</v>
      </c>
      <c r="E20" s="78">
        <v>1.7</v>
      </c>
      <c r="F20" s="95" t="s">
        <v>1054</v>
      </c>
      <c r="G20" s="170" t="s">
        <v>1074</v>
      </c>
      <c r="H20" s="96" t="s">
        <v>1060</v>
      </c>
      <c r="I20" s="96" t="s">
        <v>1061</v>
      </c>
      <c r="J20" s="96" t="s">
        <v>1055</v>
      </c>
      <c r="K20" s="96" t="s">
        <v>1059</v>
      </c>
      <c r="L20" s="96" t="s">
        <v>1056</v>
      </c>
      <c r="M20" s="102" t="s">
        <v>1057</v>
      </c>
      <c r="N20" s="96">
        <f>COUNTA(Tabla13[[#This Row],[PROCESOS DE PRODUCION]:[Columna6]])</f>
        <v>8</v>
      </c>
      <c r="O20" s="96" t="str">
        <f>IF(LEN(Tabla13[[#This Row],[PROCESOS DE PRODUCION]])&gt;0,Tabla13[[#This Row],[PROCESOS DE PRODUCION]]&amp;"/","")</f>
        <v>CAPTURA/</v>
      </c>
      <c r="P20" s="3" t="str">
        <f>IF(LEN(Tabla13[[#This Row],[Columna7]])&gt;0,Tabla13[[#This Row],[Columna7]]&amp;"/","")</f>
        <v>DISENIO/</v>
      </c>
      <c r="Q20" s="3" t="str">
        <f>IF(LEN(Tabla13[[#This Row],[Columna1]])&gt;0,Tabla13[[#This Row],[Columna1]]&amp;"/","")</f>
        <v>OFFSET/</v>
      </c>
      <c r="R20" s="3" t="str">
        <f>IF(LEN(Tabla13[[#This Row],[Columna2]])&gt;0,Tabla13[[#This Row],[Columna2]]&amp;"/","")</f>
        <v>SUAJE/</v>
      </c>
      <c r="S20" s="3" t="str">
        <f>IF(LEN(Tabla13[[#This Row],[Columna3]])&gt;0,Tabla13[[#This Row],[Columna3]]&amp;"/","")</f>
        <v>EMPAQUE/</v>
      </c>
      <c r="T20" s="3" t="str">
        <f>IF(LEN(Tabla13[[#This Row],[Columna4]])&gt;0,Tabla13[[#This Row],[Columna4]]&amp;"/","")</f>
        <v>TERMINADO/</v>
      </c>
      <c r="U20" s="3" t="str">
        <f>IF(LEN(Tabla13[[#This Row],[Columna5]])&gt;0,Tabla13[[#This Row],[Columna5]]&amp;"/","")</f>
        <v>RUTA/</v>
      </c>
      <c r="V20" s="3" t="str">
        <f>IF(LEN(Tabla13[[#This Row],[Columna6]])&gt;0,Tabla13[[#This Row],[Columna6]]&amp;"/","")</f>
        <v>ENTREGADO/</v>
      </c>
      <c r="W2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20" s="3" t="str">
        <f>MID(Tabla13[[#This Row],[Columna17]],1,LEN(Tabla13[[#This Row],[Columna17]])-1)</f>
        <v>CAPTURA/DISENIO/OFFSET/SUAJE/EMPAQUE/TERMINADO/RUTA/ENTREGADO</v>
      </c>
      <c r="Y2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20" t="str">
        <f t="shared" si="0"/>
        <v>1/2/3/4/5/6/7/8/</v>
      </c>
    </row>
    <row r="21" spans="1:29" ht="18">
      <c r="A21" s="7" t="s">
        <v>1003</v>
      </c>
      <c r="B21" s="7" t="s">
        <v>1002</v>
      </c>
      <c r="C21" s="6" t="s">
        <v>917</v>
      </c>
      <c r="D21" s="5">
        <v>700</v>
      </c>
      <c r="E21" s="78">
        <v>1.75</v>
      </c>
      <c r="F21" s="95" t="s">
        <v>1054</v>
      </c>
      <c r="G21" s="170" t="s">
        <v>1074</v>
      </c>
      <c r="H21" s="96" t="s">
        <v>1058</v>
      </c>
      <c r="I21" s="96" t="s">
        <v>1055</v>
      </c>
      <c r="J21" s="96" t="s">
        <v>1059</v>
      </c>
      <c r="K21" s="96" t="s">
        <v>1056</v>
      </c>
      <c r="L21" s="96" t="s">
        <v>1057</v>
      </c>
      <c r="M21" s="98"/>
      <c r="N21" s="96">
        <f>COUNTA(Tabla13[[#This Row],[PROCESOS DE PRODUCION]:[Columna6]])</f>
        <v>7</v>
      </c>
      <c r="O21" s="96" t="str">
        <f>IF(LEN(Tabla13[[#This Row],[PROCESOS DE PRODUCION]])&gt;0,Tabla13[[#This Row],[PROCESOS DE PRODUCION]]&amp;"/","")</f>
        <v>CAPTURA/</v>
      </c>
      <c r="P21" s="3" t="str">
        <f>IF(LEN(Tabla13[[#This Row],[Columna7]])&gt;0,Tabla13[[#This Row],[Columna7]]&amp;"/","")</f>
        <v>DISENIO/</v>
      </c>
      <c r="Q21" s="3" t="str">
        <f>IF(LEN(Tabla13[[#This Row],[Columna1]])&gt;0,Tabla13[[#This Row],[Columna1]]&amp;"/","")</f>
        <v>FLEXO/</v>
      </c>
      <c r="R21" s="3" t="str">
        <f>IF(LEN(Tabla13[[#This Row],[Columna2]])&gt;0,Tabla13[[#This Row],[Columna2]]&amp;"/","")</f>
        <v>EMPAQUE/</v>
      </c>
      <c r="S21" s="3" t="str">
        <f>IF(LEN(Tabla13[[#This Row],[Columna3]])&gt;0,Tabla13[[#This Row],[Columna3]]&amp;"/","")</f>
        <v>TERMINADO/</v>
      </c>
      <c r="T21" s="3" t="str">
        <f>IF(LEN(Tabla13[[#This Row],[Columna4]])&gt;0,Tabla13[[#This Row],[Columna4]]&amp;"/","")</f>
        <v>RUTA/</v>
      </c>
      <c r="U21" s="3" t="str">
        <f>IF(LEN(Tabla13[[#This Row],[Columna5]])&gt;0,Tabla13[[#This Row],[Columna5]]&amp;"/","")</f>
        <v>ENTREGADO/</v>
      </c>
      <c r="V21" s="3" t="str">
        <f>IF(LEN(Tabla13[[#This Row],[Columna6]])&gt;0,Tabla13[[#This Row],[Columna6]]&amp;"/","")</f>
        <v/>
      </c>
      <c r="W2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1" s="3" t="str">
        <f>MID(Tabla13[[#This Row],[Columna17]],1,LEN(Tabla13[[#This Row],[Columna17]])-1)</f>
        <v>CAPTURA/DISENIO/FLEXO/EMPAQUE/TERMINADO/RUTA/ENTREGADO</v>
      </c>
      <c r="Y2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1" t="str">
        <f t="shared" si="0"/>
        <v>1/2/10/5/6/7/8/</v>
      </c>
    </row>
    <row r="22" spans="1:29" ht="18.75" thickBot="1">
      <c r="A22" s="19" t="s">
        <v>1001</v>
      </c>
      <c r="B22" s="19" t="s">
        <v>1000</v>
      </c>
      <c r="C22" s="17" t="s">
        <v>917</v>
      </c>
      <c r="D22" s="16">
        <v>300</v>
      </c>
      <c r="E22" s="79">
        <v>1.8</v>
      </c>
      <c r="F22" s="99" t="s">
        <v>1054</v>
      </c>
      <c r="G22" s="170" t="s">
        <v>1074</v>
      </c>
      <c r="H22" s="100" t="s">
        <v>1060</v>
      </c>
      <c r="I22" s="100" t="s">
        <v>1061</v>
      </c>
      <c r="J22" s="100" t="s">
        <v>1055</v>
      </c>
      <c r="K22" s="96" t="s">
        <v>1059</v>
      </c>
      <c r="L22" s="100" t="s">
        <v>1056</v>
      </c>
      <c r="M22" s="103" t="s">
        <v>1057</v>
      </c>
      <c r="N22" s="96">
        <f>COUNTA(Tabla13[[#This Row],[PROCESOS DE PRODUCION]:[Columna6]])</f>
        <v>8</v>
      </c>
      <c r="O22" s="96" t="str">
        <f>IF(LEN(Tabla13[[#This Row],[PROCESOS DE PRODUCION]])&gt;0,Tabla13[[#This Row],[PROCESOS DE PRODUCION]]&amp;"/","")</f>
        <v>CAPTURA/</v>
      </c>
      <c r="P22" s="3" t="str">
        <f>IF(LEN(Tabla13[[#This Row],[Columna7]])&gt;0,Tabla13[[#This Row],[Columna7]]&amp;"/","")</f>
        <v>DISENIO/</v>
      </c>
      <c r="Q22" s="3" t="str">
        <f>IF(LEN(Tabla13[[#This Row],[Columna1]])&gt;0,Tabla13[[#This Row],[Columna1]]&amp;"/","")</f>
        <v>OFFSET/</v>
      </c>
      <c r="R22" s="3" t="str">
        <f>IF(LEN(Tabla13[[#This Row],[Columna2]])&gt;0,Tabla13[[#This Row],[Columna2]]&amp;"/","")</f>
        <v>SUAJE/</v>
      </c>
      <c r="S22" s="3" t="str">
        <f>IF(LEN(Tabla13[[#This Row],[Columna3]])&gt;0,Tabla13[[#This Row],[Columna3]]&amp;"/","")</f>
        <v>EMPAQUE/</v>
      </c>
      <c r="T22" s="3" t="str">
        <f>IF(LEN(Tabla13[[#This Row],[Columna4]])&gt;0,Tabla13[[#This Row],[Columna4]]&amp;"/","")</f>
        <v>TERMINADO/</v>
      </c>
      <c r="U22" s="3" t="str">
        <f>IF(LEN(Tabla13[[#This Row],[Columna5]])&gt;0,Tabla13[[#This Row],[Columna5]]&amp;"/","")</f>
        <v>RUTA/</v>
      </c>
      <c r="V22" s="3" t="str">
        <f>IF(LEN(Tabla13[[#This Row],[Columna6]])&gt;0,Tabla13[[#This Row],[Columna6]]&amp;"/","")</f>
        <v>ENTREGADO/</v>
      </c>
      <c r="W2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22" s="3" t="str">
        <f>MID(Tabla13[[#This Row],[Columna17]],1,LEN(Tabla13[[#This Row],[Columna17]])-1)</f>
        <v>CAPTURA/DISENIO/OFFSET/SUAJE/EMPAQUE/TERMINADO/RUTA/ENTREGADO</v>
      </c>
      <c r="Y2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22" t="str">
        <f t="shared" si="0"/>
        <v>1/2/3/4/5/6/7/8/</v>
      </c>
    </row>
    <row r="23" spans="1:29" ht="18">
      <c r="A23" s="28" t="s">
        <v>998</v>
      </c>
      <c r="B23" s="32" t="s">
        <v>992</v>
      </c>
      <c r="C23" s="69" t="s">
        <v>952</v>
      </c>
      <c r="D23" s="26">
        <v>900</v>
      </c>
      <c r="E23" s="80">
        <v>1</v>
      </c>
      <c r="F23" s="91" t="s">
        <v>1054</v>
      </c>
      <c r="G23" s="169" t="s">
        <v>1059</v>
      </c>
      <c r="H23" s="92" t="s">
        <v>1056</v>
      </c>
      <c r="I23" s="92" t="s">
        <v>1057</v>
      </c>
      <c r="J23" s="93"/>
      <c r="K23" s="93"/>
      <c r="L23" s="93"/>
      <c r="M23" s="94"/>
      <c r="N23" s="96">
        <f>COUNTA(Tabla13[[#This Row],[PROCESOS DE PRODUCION]:[Columna6]])</f>
        <v>4</v>
      </c>
      <c r="O23" s="96" t="str">
        <f>IF(LEN(Tabla13[[#This Row],[PROCESOS DE PRODUCION]])&gt;0,Tabla13[[#This Row],[PROCESOS DE PRODUCION]]&amp;"/","")</f>
        <v>CAPTURA/</v>
      </c>
      <c r="P23" s="3" t="str">
        <f>IF(LEN(Tabla13[[#This Row],[Columna7]])&gt;0,Tabla13[[#This Row],[Columna7]]&amp;"/","")</f>
        <v>TERMINADO/</v>
      </c>
      <c r="Q23" s="3" t="str">
        <f>IF(LEN(Tabla13[[#This Row],[Columna1]])&gt;0,Tabla13[[#This Row],[Columna1]]&amp;"/","")</f>
        <v>RUTA/</v>
      </c>
      <c r="R23" s="3" t="str">
        <f>IF(LEN(Tabla13[[#This Row],[Columna2]])&gt;0,Tabla13[[#This Row],[Columna2]]&amp;"/","")</f>
        <v>ENTREGADO/</v>
      </c>
      <c r="S23" s="3" t="str">
        <f>IF(LEN(Tabla13[[#This Row],[Columna3]])&gt;0,Tabla13[[#This Row],[Columna3]]&amp;"/","")</f>
        <v/>
      </c>
      <c r="T23" s="3" t="str">
        <f>IF(LEN(Tabla13[[#This Row],[Columna4]])&gt;0,Tabla13[[#This Row],[Columna4]]&amp;"/","")</f>
        <v/>
      </c>
      <c r="U23" s="3" t="str">
        <f>IF(LEN(Tabla13[[#This Row],[Columna5]])&gt;0,Tabla13[[#This Row],[Columna5]]&amp;"/","")</f>
        <v/>
      </c>
      <c r="V23" s="3" t="str">
        <f>IF(LEN(Tabla13[[#This Row],[Columna6]])&gt;0,Tabla13[[#This Row],[Columna6]]&amp;"/","")</f>
        <v/>
      </c>
      <c r="W2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3" s="3" t="str">
        <f>MID(Tabla13[[#This Row],[Columna17]],1,LEN(Tabla13[[#This Row],[Columna17]])-1)</f>
        <v>CAPTURA/TERMINADO/RUTA/ENTREGADO</v>
      </c>
      <c r="Y2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3" t="str">
        <f t="shared" si="0"/>
        <v>1/6/7/8/</v>
      </c>
    </row>
    <row r="24" spans="1:29" ht="18">
      <c r="A24" s="10" t="s">
        <v>997</v>
      </c>
      <c r="B24" s="51" t="s">
        <v>996</v>
      </c>
      <c r="C24" s="68" t="s">
        <v>952</v>
      </c>
      <c r="D24" s="8">
        <v>700</v>
      </c>
      <c r="E24" s="84">
        <v>1.05</v>
      </c>
      <c r="F24" s="95" t="s">
        <v>1054</v>
      </c>
      <c r="G24" s="170" t="s">
        <v>1074</v>
      </c>
      <c r="H24" s="96" t="s">
        <v>1058</v>
      </c>
      <c r="I24" s="96" t="s">
        <v>1055</v>
      </c>
      <c r="J24" s="96" t="s">
        <v>1059</v>
      </c>
      <c r="K24" s="96" t="s">
        <v>1056</v>
      </c>
      <c r="L24" s="96" t="s">
        <v>1057</v>
      </c>
      <c r="M24" s="98"/>
      <c r="N24" s="96">
        <f>COUNTA(Tabla13[[#This Row],[PROCESOS DE PRODUCION]:[Columna6]])</f>
        <v>7</v>
      </c>
      <c r="O24" s="96" t="str">
        <f>IF(LEN(Tabla13[[#This Row],[PROCESOS DE PRODUCION]])&gt;0,Tabla13[[#This Row],[PROCESOS DE PRODUCION]]&amp;"/","")</f>
        <v>CAPTURA/</v>
      </c>
      <c r="P24" s="3" t="str">
        <f>IF(LEN(Tabla13[[#This Row],[Columna7]])&gt;0,Tabla13[[#This Row],[Columna7]]&amp;"/","")</f>
        <v>DISENIO/</v>
      </c>
      <c r="Q24" s="3" t="str">
        <f>IF(LEN(Tabla13[[#This Row],[Columna1]])&gt;0,Tabla13[[#This Row],[Columna1]]&amp;"/","")</f>
        <v>FLEXO/</v>
      </c>
      <c r="R24" s="3" t="str">
        <f>IF(LEN(Tabla13[[#This Row],[Columna2]])&gt;0,Tabla13[[#This Row],[Columna2]]&amp;"/","")</f>
        <v>EMPAQUE/</v>
      </c>
      <c r="S24" s="3" t="str">
        <f>IF(LEN(Tabla13[[#This Row],[Columna3]])&gt;0,Tabla13[[#This Row],[Columna3]]&amp;"/","")</f>
        <v>TERMINADO/</v>
      </c>
      <c r="T24" s="3" t="str">
        <f>IF(LEN(Tabla13[[#This Row],[Columna4]])&gt;0,Tabla13[[#This Row],[Columna4]]&amp;"/","")</f>
        <v>RUTA/</v>
      </c>
      <c r="U24" s="3" t="str">
        <f>IF(LEN(Tabla13[[#This Row],[Columna5]])&gt;0,Tabla13[[#This Row],[Columna5]]&amp;"/","")</f>
        <v>ENTREGADO/</v>
      </c>
      <c r="V24" s="3" t="str">
        <f>IF(LEN(Tabla13[[#This Row],[Columna6]])&gt;0,Tabla13[[#This Row],[Columna6]]&amp;"/","")</f>
        <v/>
      </c>
      <c r="W2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4" s="3" t="str">
        <f>MID(Tabla13[[#This Row],[Columna17]],1,LEN(Tabla13[[#This Row],[Columna17]])-1)</f>
        <v>CAPTURA/DISENIO/FLEXO/EMPAQUE/TERMINADO/RUTA/ENTREGADO</v>
      </c>
      <c r="Y2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4" t="str">
        <f t="shared" si="0"/>
        <v>1/2/10/5/6/7/8/</v>
      </c>
    </row>
    <row r="25" spans="1:29" ht="18.75" thickBot="1">
      <c r="A25" s="10" t="s">
        <v>995</v>
      </c>
      <c r="B25" s="51" t="s">
        <v>994</v>
      </c>
      <c r="C25" s="68" t="s">
        <v>952</v>
      </c>
      <c r="D25" s="8">
        <v>700</v>
      </c>
      <c r="E25" s="84">
        <v>1.05</v>
      </c>
      <c r="F25" s="95" t="s">
        <v>1054</v>
      </c>
      <c r="G25" s="170" t="s">
        <v>1074</v>
      </c>
      <c r="H25" s="96" t="s">
        <v>1058</v>
      </c>
      <c r="I25" s="96" t="s">
        <v>1055</v>
      </c>
      <c r="J25" s="96" t="s">
        <v>1059</v>
      </c>
      <c r="K25" s="96" t="s">
        <v>1056</v>
      </c>
      <c r="L25" s="96" t="s">
        <v>1057</v>
      </c>
      <c r="M25" s="98"/>
      <c r="N25" s="96">
        <f>COUNTA(Tabla13[[#This Row],[PROCESOS DE PRODUCION]:[Columna6]])</f>
        <v>7</v>
      </c>
      <c r="O25" s="96" t="str">
        <f>IF(LEN(Tabla13[[#This Row],[PROCESOS DE PRODUCION]])&gt;0,Tabla13[[#This Row],[PROCESOS DE PRODUCION]]&amp;"/","")</f>
        <v>CAPTURA/</v>
      </c>
      <c r="P25" s="3" t="str">
        <f>IF(LEN(Tabla13[[#This Row],[Columna7]])&gt;0,Tabla13[[#This Row],[Columna7]]&amp;"/","")</f>
        <v>DISENIO/</v>
      </c>
      <c r="Q25" s="3" t="str">
        <f>IF(LEN(Tabla13[[#This Row],[Columna1]])&gt;0,Tabla13[[#This Row],[Columna1]]&amp;"/","")</f>
        <v>FLEXO/</v>
      </c>
      <c r="R25" s="3" t="str">
        <f>IF(LEN(Tabla13[[#This Row],[Columna2]])&gt;0,Tabla13[[#This Row],[Columna2]]&amp;"/","")</f>
        <v>EMPAQUE/</v>
      </c>
      <c r="S25" s="3" t="str">
        <f>IF(LEN(Tabla13[[#This Row],[Columna3]])&gt;0,Tabla13[[#This Row],[Columna3]]&amp;"/","")</f>
        <v>TERMINADO/</v>
      </c>
      <c r="T25" s="3" t="str">
        <f>IF(LEN(Tabla13[[#This Row],[Columna4]])&gt;0,Tabla13[[#This Row],[Columna4]]&amp;"/","")</f>
        <v>RUTA/</v>
      </c>
      <c r="U25" s="3" t="str">
        <f>IF(LEN(Tabla13[[#This Row],[Columna5]])&gt;0,Tabla13[[#This Row],[Columna5]]&amp;"/","")</f>
        <v>ENTREGADO/</v>
      </c>
      <c r="V25" s="3" t="str">
        <f>IF(LEN(Tabla13[[#This Row],[Columna6]])&gt;0,Tabla13[[#This Row],[Columna6]]&amp;"/","")</f>
        <v/>
      </c>
      <c r="W2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5" s="3" t="str">
        <f>MID(Tabla13[[#This Row],[Columna17]],1,LEN(Tabla13[[#This Row],[Columna17]])-1)</f>
        <v>CAPTURA/DISENIO/FLEXO/EMPAQUE/TERMINADO/RUTA/ENTREGADO</v>
      </c>
      <c r="Y2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5" t="str">
        <f t="shared" si="0"/>
        <v>1/2/10/5/6/7/8/</v>
      </c>
    </row>
    <row r="26" spans="1:29" ht="18.75" thickBot="1">
      <c r="A26" s="10" t="s">
        <v>993</v>
      </c>
      <c r="B26" s="51" t="s">
        <v>992</v>
      </c>
      <c r="C26" s="68" t="s">
        <v>917</v>
      </c>
      <c r="D26" s="8">
        <v>750</v>
      </c>
      <c r="E26" s="84">
        <v>1.1000000000000001</v>
      </c>
      <c r="F26" s="95" t="s">
        <v>1054</v>
      </c>
      <c r="G26" s="169" t="s">
        <v>1059</v>
      </c>
      <c r="H26" s="96" t="s">
        <v>1056</v>
      </c>
      <c r="I26" s="96" t="s">
        <v>1057</v>
      </c>
      <c r="J26" s="97"/>
      <c r="K26" s="97"/>
      <c r="L26" s="97"/>
      <c r="M26" s="98"/>
      <c r="N26" s="96">
        <f>COUNTA(Tabla13[[#This Row],[PROCESOS DE PRODUCION]:[Columna6]])</f>
        <v>4</v>
      </c>
      <c r="O26" s="96" t="str">
        <f>IF(LEN(Tabla13[[#This Row],[PROCESOS DE PRODUCION]])&gt;0,Tabla13[[#This Row],[PROCESOS DE PRODUCION]]&amp;"/","")</f>
        <v>CAPTURA/</v>
      </c>
      <c r="P26" s="3" t="str">
        <f>IF(LEN(Tabla13[[#This Row],[Columna7]])&gt;0,Tabla13[[#This Row],[Columna7]]&amp;"/","")</f>
        <v>TERMINADO/</v>
      </c>
      <c r="Q26" s="3" t="str">
        <f>IF(LEN(Tabla13[[#This Row],[Columna1]])&gt;0,Tabla13[[#This Row],[Columna1]]&amp;"/","")</f>
        <v>RUTA/</v>
      </c>
      <c r="R26" s="3" t="str">
        <f>IF(LEN(Tabla13[[#This Row],[Columna2]])&gt;0,Tabla13[[#This Row],[Columna2]]&amp;"/","")</f>
        <v>ENTREGADO/</v>
      </c>
      <c r="S26" s="3" t="str">
        <f>IF(LEN(Tabla13[[#This Row],[Columna3]])&gt;0,Tabla13[[#This Row],[Columna3]]&amp;"/","")</f>
        <v/>
      </c>
      <c r="T26" s="3" t="str">
        <f>IF(LEN(Tabla13[[#This Row],[Columna4]])&gt;0,Tabla13[[#This Row],[Columna4]]&amp;"/","")</f>
        <v/>
      </c>
      <c r="U26" s="3" t="str">
        <f>IF(LEN(Tabla13[[#This Row],[Columna5]])&gt;0,Tabla13[[#This Row],[Columna5]]&amp;"/","")</f>
        <v/>
      </c>
      <c r="V26" s="3" t="str">
        <f>IF(LEN(Tabla13[[#This Row],[Columna6]])&gt;0,Tabla13[[#This Row],[Columna6]]&amp;"/","")</f>
        <v/>
      </c>
      <c r="W2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6" s="3" t="str">
        <f>MID(Tabla13[[#This Row],[Columna17]],1,LEN(Tabla13[[#This Row],[Columna17]])-1)</f>
        <v>CAPTURA/TERMINADO/RUTA/ENTREGADO</v>
      </c>
      <c r="Y2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6" t="str">
        <f t="shared" si="0"/>
        <v>1/6/7/8/</v>
      </c>
    </row>
    <row r="27" spans="1:29" ht="18">
      <c r="A27" s="7" t="s">
        <v>991</v>
      </c>
      <c r="B27" s="31" t="s">
        <v>990</v>
      </c>
      <c r="C27" s="66" t="s">
        <v>917</v>
      </c>
      <c r="D27" s="5">
        <v>600</v>
      </c>
      <c r="E27" s="81">
        <v>1.1499999999999999</v>
      </c>
      <c r="F27" s="95" t="s">
        <v>1054</v>
      </c>
      <c r="G27" s="169" t="s">
        <v>1059</v>
      </c>
      <c r="H27" s="96" t="s">
        <v>1056</v>
      </c>
      <c r="I27" s="96" t="s">
        <v>1057</v>
      </c>
      <c r="J27" s="97"/>
      <c r="K27" s="97"/>
      <c r="L27" s="97"/>
      <c r="M27" s="98"/>
      <c r="N27" s="96">
        <f>COUNTA(Tabla13[[#This Row],[PROCESOS DE PRODUCION]:[Columna6]])</f>
        <v>4</v>
      </c>
      <c r="O27" s="96" t="str">
        <f>IF(LEN(Tabla13[[#This Row],[PROCESOS DE PRODUCION]])&gt;0,Tabla13[[#This Row],[PROCESOS DE PRODUCION]]&amp;"/","")</f>
        <v>CAPTURA/</v>
      </c>
      <c r="P27" s="3" t="str">
        <f>IF(LEN(Tabla13[[#This Row],[Columna7]])&gt;0,Tabla13[[#This Row],[Columna7]]&amp;"/","")</f>
        <v>TERMINADO/</v>
      </c>
      <c r="Q27" s="3" t="str">
        <f>IF(LEN(Tabla13[[#This Row],[Columna1]])&gt;0,Tabla13[[#This Row],[Columna1]]&amp;"/","")</f>
        <v>RUTA/</v>
      </c>
      <c r="R27" s="3" t="str">
        <f>IF(LEN(Tabla13[[#This Row],[Columna2]])&gt;0,Tabla13[[#This Row],[Columna2]]&amp;"/","")</f>
        <v>ENTREGADO/</v>
      </c>
      <c r="S27" s="3" t="str">
        <f>IF(LEN(Tabla13[[#This Row],[Columna3]])&gt;0,Tabla13[[#This Row],[Columna3]]&amp;"/","")</f>
        <v/>
      </c>
      <c r="T27" s="3" t="str">
        <f>IF(LEN(Tabla13[[#This Row],[Columna4]])&gt;0,Tabla13[[#This Row],[Columna4]]&amp;"/","")</f>
        <v/>
      </c>
      <c r="U27" s="3" t="str">
        <f>IF(LEN(Tabla13[[#This Row],[Columna5]])&gt;0,Tabla13[[#This Row],[Columna5]]&amp;"/","")</f>
        <v/>
      </c>
      <c r="V27" s="3" t="str">
        <f>IF(LEN(Tabla13[[#This Row],[Columna6]])&gt;0,Tabla13[[#This Row],[Columna6]]&amp;"/","")</f>
        <v/>
      </c>
      <c r="W2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7" s="3" t="str">
        <f>MID(Tabla13[[#This Row],[Columna17]],1,LEN(Tabla13[[#This Row],[Columna17]])-1)</f>
        <v>CAPTURA/TERMINADO/RUTA/ENTREGADO</v>
      </c>
      <c r="Y2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7" t="str">
        <f t="shared" si="0"/>
        <v>1/6/7/8/</v>
      </c>
    </row>
    <row r="28" spans="1:29" ht="18">
      <c r="A28" s="7" t="s">
        <v>989</v>
      </c>
      <c r="B28" s="31" t="s">
        <v>988</v>
      </c>
      <c r="C28" s="66" t="s">
        <v>917</v>
      </c>
      <c r="D28" s="5">
        <v>600</v>
      </c>
      <c r="E28" s="81">
        <v>1.1499999999999999</v>
      </c>
      <c r="F28" s="95" t="s">
        <v>1054</v>
      </c>
      <c r="G28" s="170" t="s">
        <v>1074</v>
      </c>
      <c r="H28" s="96" t="s">
        <v>1058</v>
      </c>
      <c r="I28" s="96" t="s">
        <v>1055</v>
      </c>
      <c r="J28" s="96" t="s">
        <v>1059</v>
      </c>
      <c r="K28" s="96" t="s">
        <v>1056</v>
      </c>
      <c r="L28" s="96" t="s">
        <v>1057</v>
      </c>
      <c r="M28" s="98"/>
      <c r="N28" s="96">
        <f>COUNTA(Tabla13[[#This Row],[PROCESOS DE PRODUCION]:[Columna6]])</f>
        <v>7</v>
      </c>
      <c r="O28" s="96" t="str">
        <f>IF(LEN(Tabla13[[#This Row],[PROCESOS DE PRODUCION]])&gt;0,Tabla13[[#This Row],[PROCESOS DE PRODUCION]]&amp;"/","")</f>
        <v>CAPTURA/</v>
      </c>
      <c r="P28" s="3" t="str">
        <f>IF(LEN(Tabla13[[#This Row],[Columna7]])&gt;0,Tabla13[[#This Row],[Columna7]]&amp;"/","")</f>
        <v>DISENIO/</v>
      </c>
      <c r="Q28" s="3" t="str">
        <f>IF(LEN(Tabla13[[#This Row],[Columna1]])&gt;0,Tabla13[[#This Row],[Columna1]]&amp;"/","")</f>
        <v>FLEXO/</v>
      </c>
      <c r="R28" s="3" t="str">
        <f>IF(LEN(Tabla13[[#This Row],[Columna2]])&gt;0,Tabla13[[#This Row],[Columna2]]&amp;"/","")</f>
        <v>EMPAQUE/</v>
      </c>
      <c r="S28" s="3" t="str">
        <f>IF(LEN(Tabla13[[#This Row],[Columna3]])&gt;0,Tabla13[[#This Row],[Columna3]]&amp;"/","")</f>
        <v>TERMINADO/</v>
      </c>
      <c r="T28" s="3" t="str">
        <f>IF(LEN(Tabla13[[#This Row],[Columna4]])&gt;0,Tabla13[[#This Row],[Columna4]]&amp;"/","")</f>
        <v>RUTA/</v>
      </c>
      <c r="U28" s="3" t="str">
        <f>IF(LEN(Tabla13[[#This Row],[Columna5]])&gt;0,Tabla13[[#This Row],[Columna5]]&amp;"/","")</f>
        <v>ENTREGADO/</v>
      </c>
      <c r="V28" s="3" t="str">
        <f>IF(LEN(Tabla13[[#This Row],[Columna6]])&gt;0,Tabla13[[#This Row],[Columna6]]&amp;"/","")</f>
        <v/>
      </c>
      <c r="W2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8" s="3" t="str">
        <f>MID(Tabla13[[#This Row],[Columna17]],1,LEN(Tabla13[[#This Row],[Columna17]])-1)</f>
        <v>CAPTURA/DISENIO/FLEXO/EMPAQUE/TERMINADO/RUTA/ENTREGADO</v>
      </c>
      <c r="Y2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8" t="str">
        <f t="shared" si="0"/>
        <v>1/2/10/5/6/7/8/</v>
      </c>
    </row>
    <row r="29" spans="1:29" ht="18">
      <c r="A29" s="7" t="s">
        <v>987</v>
      </c>
      <c r="B29" s="31" t="s">
        <v>986</v>
      </c>
      <c r="C29" s="66" t="s">
        <v>917</v>
      </c>
      <c r="D29" s="5">
        <v>600</v>
      </c>
      <c r="E29" s="81">
        <v>1.1499999999999999</v>
      </c>
      <c r="F29" s="95" t="s">
        <v>1054</v>
      </c>
      <c r="G29" s="170" t="s">
        <v>1074</v>
      </c>
      <c r="H29" s="96" t="s">
        <v>1058</v>
      </c>
      <c r="I29" s="96" t="s">
        <v>1055</v>
      </c>
      <c r="J29" s="96" t="s">
        <v>1059</v>
      </c>
      <c r="K29" s="96" t="s">
        <v>1056</v>
      </c>
      <c r="L29" s="96" t="s">
        <v>1057</v>
      </c>
      <c r="M29" s="98"/>
      <c r="N29" s="96">
        <f>COUNTA(Tabla13[[#This Row],[PROCESOS DE PRODUCION]:[Columna6]])</f>
        <v>7</v>
      </c>
      <c r="O29" s="96" t="str">
        <f>IF(LEN(Tabla13[[#This Row],[PROCESOS DE PRODUCION]])&gt;0,Tabla13[[#This Row],[PROCESOS DE PRODUCION]]&amp;"/","")</f>
        <v>CAPTURA/</v>
      </c>
      <c r="P29" s="3" t="str">
        <f>IF(LEN(Tabla13[[#This Row],[Columna7]])&gt;0,Tabla13[[#This Row],[Columna7]]&amp;"/","")</f>
        <v>DISENIO/</v>
      </c>
      <c r="Q29" s="3" t="str">
        <f>IF(LEN(Tabla13[[#This Row],[Columna1]])&gt;0,Tabla13[[#This Row],[Columna1]]&amp;"/","")</f>
        <v>FLEXO/</v>
      </c>
      <c r="R29" s="3" t="str">
        <f>IF(LEN(Tabla13[[#This Row],[Columna2]])&gt;0,Tabla13[[#This Row],[Columna2]]&amp;"/","")</f>
        <v>EMPAQUE/</v>
      </c>
      <c r="S29" s="3" t="str">
        <f>IF(LEN(Tabla13[[#This Row],[Columna3]])&gt;0,Tabla13[[#This Row],[Columna3]]&amp;"/","")</f>
        <v>TERMINADO/</v>
      </c>
      <c r="T29" s="3" t="str">
        <f>IF(LEN(Tabla13[[#This Row],[Columna4]])&gt;0,Tabla13[[#This Row],[Columna4]]&amp;"/","")</f>
        <v>RUTA/</v>
      </c>
      <c r="U29" s="3" t="str">
        <f>IF(LEN(Tabla13[[#This Row],[Columna5]])&gt;0,Tabla13[[#This Row],[Columna5]]&amp;"/","")</f>
        <v>ENTREGADO/</v>
      </c>
      <c r="V29" s="3" t="str">
        <f>IF(LEN(Tabla13[[#This Row],[Columna6]])&gt;0,Tabla13[[#This Row],[Columna6]]&amp;"/","")</f>
        <v/>
      </c>
      <c r="W2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9" s="3" t="str">
        <f>MID(Tabla13[[#This Row],[Columna17]],1,LEN(Tabla13[[#This Row],[Columna17]])-1)</f>
        <v>CAPTURA/DISENIO/FLEXO/EMPAQUE/TERMINADO/RUTA/ENTREGADO</v>
      </c>
      <c r="Y2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9" t="str">
        <f t="shared" si="0"/>
        <v>1/2/10/5/6/7/8/</v>
      </c>
    </row>
    <row r="30" spans="1:29" ht="18.75" thickBot="1">
      <c r="A30" s="7" t="s">
        <v>985</v>
      </c>
      <c r="B30" s="31" t="s">
        <v>984</v>
      </c>
      <c r="C30" s="66" t="s">
        <v>917</v>
      </c>
      <c r="D30" s="5">
        <v>600</v>
      </c>
      <c r="E30" s="81">
        <v>1.25</v>
      </c>
      <c r="F30" s="95" t="s">
        <v>1054</v>
      </c>
      <c r="G30" s="170" t="s">
        <v>1074</v>
      </c>
      <c r="H30" s="96" t="s">
        <v>1058</v>
      </c>
      <c r="I30" s="96" t="s">
        <v>1055</v>
      </c>
      <c r="J30" s="96" t="s">
        <v>1059</v>
      </c>
      <c r="K30" s="96" t="s">
        <v>1056</v>
      </c>
      <c r="L30" s="96" t="s">
        <v>1057</v>
      </c>
      <c r="M30" s="98"/>
      <c r="N30" s="96">
        <f>COUNTA(Tabla13[[#This Row],[PROCESOS DE PRODUCION]:[Columna6]])</f>
        <v>7</v>
      </c>
      <c r="O30" s="96" t="str">
        <f>IF(LEN(Tabla13[[#This Row],[PROCESOS DE PRODUCION]])&gt;0,Tabla13[[#This Row],[PROCESOS DE PRODUCION]]&amp;"/","")</f>
        <v>CAPTURA/</v>
      </c>
      <c r="P30" s="3" t="str">
        <f>IF(LEN(Tabla13[[#This Row],[Columna7]])&gt;0,Tabla13[[#This Row],[Columna7]]&amp;"/","")</f>
        <v>DISENIO/</v>
      </c>
      <c r="Q30" s="3" t="str">
        <f>IF(LEN(Tabla13[[#This Row],[Columna1]])&gt;0,Tabla13[[#This Row],[Columna1]]&amp;"/","")</f>
        <v>FLEXO/</v>
      </c>
      <c r="R30" s="3" t="str">
        <f>IF(LEN(Tabla13[[#This Row],[Columna2]])&gt;0,Tabla13[[#This Row],[Columna2]]&amp;"/","")</f>
        <v>EMPAQUE/</v>
      </c>
      <c r="S30" s="3" t="str">
        <f>IF(LEN(Tabla13[[#This Row],[Columna3]])&gt;0,Tabla13[[#This Row],[Columna3]]&amp;"/","")</f>
        <v>TERMINADO/</v>
      </c>
      <c r="T30" s="3" t="str">
        <f>IF(LEN(Tabla13[[#This Row],[Columna4]])&gt;0,Tabla13[[#This Row],[Columna4]]&amp;"/","")</f>
        <v>RUTA/</v>
      </c>
      <c r="U30" s="3" t="str">
        <f>IF(LEN(Tabla13[[#This Row],[Columna5]])&gt;0,Tabla13[[#This Row],[Columna5]]&amp;"/","")</f>
        <v>ENTREGADO/</v>
      </c>
      <c r="V30" s="3" t="str">
        <f>IF(LEN(Tabla13[[#This Row],[Columna6]])&gt;0,Tabla13[[#This Row],[Columna6]]&amp;"/","")</f>
        <v/>
      </c>
      <c r="W3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30" s="3" t="str">
        <f>MID(Tabla13[[#This Row],[Columna17]],1,LEN(Tabla13[[#This Row],[Columna17]])-1)</f>
        <v>CAPTURA/DISENIO/FLEXO/EMPAQUE/TERMINADO/RUTA/ENTREGADO</v>
      </c>
      <c r="Y3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30" t="str">
        <f t="shared" si="0"/>
        <v>1/2/10/5/6/7/8/</v>
      </c>
    </row>
    <row r="31" spans="1:29" ht="18">
      <c r="A31" s="7" t="s">
        <v>983</v>
      </c>
      <c r="B31" s="31" t="s">
        <v>982</v>
      </c>
      <c r="C31" s="66" t="s">
        <v>917</v>
      </c>
      <c r="D31" s="5">
        <v>500</v>
      </c>
      <c r="E31" s="81">
        <v>1.7</v>
      </c>
      <c r="F31" s="95" t="s">
        <v>1054</v>
      </c>
      <c r="G31" s="169" t="s">
        <v>1059</v>
      </c>
      <c r="H31" s="96" t="s">
        <v>1056</v>
      </c>
      <c r="I31" s="96" t="s">
        <v>1057</v>
      </c>
      <c r="J31" s="97"/>
      <c r="K31" s="97"/>
      <c r="L31" s="97"/>
      <c r="M31" s="98"/>
      <c r="N31" s="96">
        <f>COUNTA(Tabla13[[#This Row],[PROCESOS DE PRODUCION]:[Columna6]])</f>
        <v>4</v>
      </c>
      <c r="O31" s="96" t="str">
        <f>IF(LEN(Tabla13[[#This Row],[PROCESOS DE PRODUCION]])&gt;0,Tabla13[[#This Row],[PROCESOS DE PRODUCION]]&amp;"/","")</f>
        <v>CAPTURA/</v>
      </c>
      <c r="P31" s="3" t="str">
        <f>IF(LEN(Tabla13[[#This Row],[Columna7]])&gt;0,Tabla13[[#This Row],[Columna7]]&amp;"/","")</f>
        <v>TERMINADO/</v>
      </c>
      <c r="Q31" s="3" t="str">
        <f>IF(LEN(Tabla13[[#This Row],[Columna1]])&gt;0,Tabla13[[#This Row],[Columna1]]&amp;"/","")</f>
        <v>RUTA/</v>
      </c>
      <c r="R31" s="3" t="str">
        <f>IF(LEN(Tabla13[[#This Row],[Columna2]])&gt;0,Tabla13[[#This Row],[Columna2]]&amp;"/","")</f>
        <v>ENTREGADO/</v>
      </c>
      <c r="S31" s="3" t="str">
        <f>IF(LEN(Tabla13[[#This Row],[Columna3]])&gt;0,Tabla13[[#This Row],[Columna3]]&amp;"/","")</f>
        <v/>
      </c>
      <c r="T31" s="3" t="str">
        <f>IF(LEN(Tabla13[[#This Row],[Columna4]])&gt;0,Tabla13[[#This Row],[Columna4]]&amp;"/","")</f>
        <v/>
      </c>
      <c r="U31" s="3" t="str">
        <f>IF(LEN(Tabla13[[#This Row],[Columna5]])&gt;0,Tabla13[[#This Row],[Columna5]]&amp;"/","")</f>
        <v/>
      </c>
      <c r="V31" s="3" t="str">
        <f>IF(LEN(Tabla13[[#This Row],[Columna6]])&gt;0,Tabla13[[#This Row],[Columna6]]&amp;"/","")</f>
        <v/>
      </c>
      <c r="W3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1" s="3" t="str">
        <f>MID(Tabla13[[#This Row],[Columna17]],1,LEN(Tabla13[[#This Row],[Columna17]])-1)</f>
        <v>CAPTURA/TERMINADO/RUTA/ENTREGADO</v>
      </c>
      <c r="Y3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1" t="str">
        <f t="shared" si="0"/>
        <v>1/6/7/8/</v>
      </c>
    </row>
    <row r="32" spans="1:29" ht="18.75" thickBot="1">
      <c r="A32" s="7" t="s">
        <v>981</v>
      </c>
      <c r="B32" s="31" t="s">
        <v>980</v>
      </c>
      <c r="C32" s="66" t="s">
        <v>917</v>
      </c>
      <c r="D32" s="5">
        <v>500</v>
      </c>
      <c r="E32" s="81">
        <v>1.7</v>
      </c>
      <c r="F32" s="95" t="s">
        <v>1054</v>
      </c>
      <c r="G32" s="170" t="s">
        <v>1074</v>
      </c>
      <c r="H32" s="96" t="s">
        <v>1060</v>
      </c>
      <c r="I32" s="96" t="s">
        <v>1061</v>
      </c>
      <c r="J32" s="96" t="s">
        <v>1055</v>
      </c>
      <c r="K32" s="96" t="s">
        <v>1059</v>
      </c>
      <c r="L32" s="96" t="s">
        <v>1056</v>
      </c>
      <c r="M32" s="102" t="s">
        <v>1057</v>
      </c>
      <c r="N32" s="96">
        <f>COUNTA(Tabla13[[#This Row],[PROCESOS DE PRODUCION]:[Columna6]])</f>
        <v>8</v>
      </c>
      <c r="O32" s="96" t="str">
        <f>IF(LEN(Tabla13[[#This Row],[PROCESOS DE PRODUCION]])&gt;0,Tabla13[[#This Row],[PROCESOS DE PRODUCION]]&amp;"/","")</f>
        <v>CAPTURA/</v>
      </c>
      <c r="P32" s="3" t="str">
        <f>IF(LEN(Tabla13[[#This Row],[Columna7]])&gt;0,Tabla13[[#This Row],[Columna7]]&amp;"/","")</f>
        <v>DISENIO/</v>
      </c>
      <c r="Q32" s="3" t="str">
        <f>IF(LEN(Tabla13[[#This Row],[Columna1]])&gt;0,Tabla13[[#This Row],[Columna1]]&amp;"/","")</f>
        <v>OFFSET/</v>
      </c>
      <c r="R32" s="3" t="str">
        <f>IF(LEN(Tabla13[[#This Row],[Columna2]])&gt;0,Tabla13[[#This Row],[Columna2]]&amp;"/","")</f>
        <v>SUAJE/</v>
      </c>
      <c r="S32" s="3" t="str">
        <f>IF(LEN(Tabla13[[#This Row],[Columna3]])&gt;0,Tabla13[[#This Row],[Columna3]]&amp;"/","")</f>
        <v>EMPAQUE/</v>
      </c>
      <c r="T32" s="3" t="str">
        <f>IF(LEN(Tabla13[[#This Row],[Columna4]])&gt;0,Tabla13[[#This Row],[Columna4]]&amp;"/","")</f>
        <v>TERMINADO/</v>
      </c>
      <c r="U32" s="3" t="str">
        <f>IF(LEN(Tabla13[[#This Row],[Columna5]])&gt;0,Tabla13[[#This Row],[Columna5]]&amp;"/","")</f>
        <v>RUTA/</v>
      </c>
      <c r="V32" s="3" t="str">
        <f>IF(LEN(Tabla13[[#This Row],[Columna6]])&gt;0,Tabla13[[#This Row],[Columna6]]&amp;"/","")</f>
        <v>ENTREGADO/</v>
      </c>
      <c r="W3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32" s="3" t="str">
        <f>MID(Tabla13[[#This Row],[Columna17]],1,LEN(Tabla13[[#This Row],[Columna17]])-1)</f>
        <v>CAPTURA/DISENIO/OFFSET/SUAJE/EMPAQUE/TERMINADO/RUTA/ENTREGADO</v>
      </c>
      <c r="Y3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32" t="str">
        <f t="shared" si="0"/>
        <v>1/2/3/4/5/6/7/8/</v>
      </c>
    </row>
    <row r="33" spans="1:26" ht="18">
      <c r="A33" s="7" t="s">
        <v>979</v>
      </c>
      <c r="B33" s="31" t="s">
        <v>978</v>
      </c>
      <c r="C33" s="66" t="s">
        <v>917</v>
      </c>
      <c r="D33" s="5">
        <v>700</v>
      </c>
      <c r="E33" s="81">
        <v>1.75</v>
      </c>
      <c r="F33" s="95" t="s">
        <v>1054</v>
      </c>
      <c r="G33" s="169" t="s">
        <v>1059</v>
      </c>
      <c r="H33" s="96" t="s">
        <v>1056</v>
      </c>
      <c r="I33" s="96" t="s">
        <v>1057</v>
      </c>
      <c r="J33" s="97"/>
      <c r="K33" s="97"/>
      <c r="L33" s="97"/>
      <c r="M33" s="98"/>
      <c r="N33" s="96">
        <f>COUNTA(Tabla13[[#This Row],[PROCESOS DE PRODUCION]:[Columna6]])</f>
        <v>4</v>
      </c>
      <c r="O33" s="96" t="str">
        <f>IF(LEN(Tabla13[[#This Row],[PROCESOS DE PRODUCION]])&gt;0,Tabla13[[#This Row],[PROCESOS DE PRODUCION]]&amp;"/","")</f>
        <v>CAPTURA/</v>
      </c>
      <c r="P33" s="3" t="str">
        <f>IF(LEN(Tabla13[[#This Row],[Columna7]])&gt;0,Tabla13[[#This Row],[Columna7]]&amp;"/","")</f>
        <v>TERMINADO/</v>
      </c>
      <c r="Q33" s="3" t="str">
        <f>IF(LEN(Tabla13[[#This Row],[Columna1]])&gt;0,Tabla13[[#This Row],[Columna1]]&amp;"/","")</f>
        <v>RUTA/</v>
      </c>
      <c r="R33" s="3" t="str">
        <f>IF(LEN(Tabla13[[#This Row],[Columna2]])&gt;0,Tabla13[[#This Row],[Columna2]]&amp;"/","")</f>
        <v>ENTREGADO/</v>
      </c>
      <c r="S33" s="3" t="str">
        <f>IF(LEN(Tabla13[[#This Row],[Columna3]])&gt;0,Tabla13[[#This Row],[Columna3]]&amp;"/","")</f>
        <v/>
      </c>
      <c r="T33" s="3" t="str">
        <f>IF(LEN(Tabla13[[#This Row],[Columna4]])&gt;0,Tabla13[[#This Row],[Columna4]]&amp;"/","")</f>
        <v/>
      </c>
      <c r="U33" s="3" t="str">
        <f>IF(LEN(Tabla13[[#This Row],[Columna5]])&gt;0,Tabla13[[#This Row],[Columna5]]&amp;"/","")</f>
        <v/>
      </c>
      <c r="V33" s="3" t="str">
        <f>IF(LEN(Tabla13[[#This Row],[Columna6]])&gt;0,Tabla13[[#This Row],[Columna6]]&amp;"/","")</f>
        <v/>
      </c>
      <c r="W3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3" s="3" t="str">
        <f>MID(Tabla13[[#This Row],[Columna17]],1,LEN(Tabla13[[#This Row],[Columna17]])-1)</f>
        <v>CAPTURA/TERMINADO/RUTA/ENTREGADO</v>
      </c>
      <c r="Y3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3" t="str">
        <f t="shared" si="0"/>
        <v>1/6/7/8/</v>
      </c>
    </row>
    <row r="34" spans="1:26" ht="18">
      <c r="A34" s="7" t="s">
        <v>977</v>
      </c>
      <c r="B34" s="31" t="s">
        <v>976</v>
      </c>
      <c r="C34" s="66" t="s">
        <v>917</v>
      </c>
      <c r="D34" s="5">
        <v>700</v>
      </c>
      <c r="E34" s="81">
        <v>1.75</v>
      </c>
      <c r="F34" s="95" t="s">
        <v>1054</v>
      </c>
      <c r="G34" s="170" t="s">
        <v>1074</v>
      </c>
      <c r="H34" s="96" t="s">
        <v>1058</v>
      </c>
      <c r="I34" s="96" t="s">
        <v>1055</v>
      </c>
      <c r="J34" s="96" t="s">
        <v>1059</v>
      </c>
      <c r="K34" s="96" t="s">
        <v>1056</v>
      </c>
      <c r="L34" s="96" t="s">
        <v>1057</v>
      </c>
      <c r="M34" s="98"/>
      <c r="N34" s="96">
        <f>COUNTA(Tabla13[[#This Row],[PROCESOS DE PRODUCION]:[Columna6]])</f>
        <v>7</v>
      </c>
      <c r="O34" s="96" t="str">
        <f>IF(LEN(Tabla13[[#This Row],[PROCESOS DE PRODUCION]])&gt;0,Tabla13[[#This Row],[PROCESOS DE PRODUCION]]&amp;"/","")</f>
        <v>CAPTURA/</v>
      </c>
      <c r="P34" s="3" t="str">
        <f>IF(LEN(Tabla13[[#This Row],[Columna7]])&gt;0,Tabla13[[#This Row],[Columna7]]&amp;"/","")</f>
        <v>DISENIO/</v>
      </c>
      <c r="Q34" s="3" t="str">
        <f>IF(LEN(Tabla13[[#This Row],[Columna1]])&gt;0,Tabla13[[#This Row],[Columna1]]&amp;"/","")</f>
        <v>FLEXO/</v>
      </c>
      <c r="R34" s="3" t="str">
        <f>IF(LEN(Tabla13[[#This Row],[Columna2]])&gt;0,Tabla13[[#This Row],[Columna2]]&amp;"/","")</f>
        <v>EMPAQUE/</v>
      </c>
      <c r="S34" s="3" t="str">
        <f>IF(LEN(Tabla13[[#This Row],[Columna3]])&gt;0,Tabla13[[#This Row],[Columna3]]&amp;"/","")</f>
        <v>TERMINADO/</v>
      </c>
      <c r="T34" s="3" t="str">
        <f>IF(LEN(Tabla13[[#This Row],[Columna4]])&gt;0,Tabla13[[#This Row],[Columna4]]&amp;"/","")</f>
        <v>RUTA/</v>
      </c>
      <c r="U34" s="3" t="str">
        <f>IF(LEN(Tabla13[[#This Row],[Columna5]])&gt;0,Tabla13[[#This Row],[Columna5]]&amp;"/","")</f>
        <v>ENTREGADO/</v>
      </c>
      <c r="V34" s="3" t="str">
        <f>IF(LEN(Tabla13[[#This Row],[Columna6]])&gt;0,Tabla13[[#This Row],[Columna6]]&amp;"/","")</f>
        <v/>
      </c>
      <c r="W3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34" s="3" t="str">
        <f>MID(Tabla13[[#This Row],[Columna17]],1,LEN(Tabla13[[#This Row],[Columna17]])-1)</f>
        <v>CAPTURA/DISENIO/FLEXO/EMPAQUE/TERMINADO/RUTA/ENTREGADO</v>
      </c>
      <c r="Y3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34" t="str">
        <f t="shared" si="0"/>
        <v>1/2/10/5/6/7/8/</v>
      </c>
    </row>
    <row r="35" spans="1:26" ht="18.75" thickBot="1">
      <c r="A35" s="7" t="s">
        <v>975</v>
      </c>
      <c r="B35" s="7" t="s">
        <v>974</v>
      </c>
      <c r="C35" s="66" t="s">
        <v>917</v>
      </c>
      <c r="D35" s="5">
        <v>700</v>
      </c>
      <c r="E35" s="81">
        <v>1.85</v>
      </c>
      <c r="F35" s="95" t="s">
        <v>1054</v>
      </c>
      <c r="G35" s="170" t="s">
        <v>1074</v>
      </c>
      <c r="H35" s="96" t="s">
        <v>1058</v>
      </c>
      <c r="I35" s="96" t="s">
        <v>1055</v>
      </c>
      <c r="J35" s="96" t="s">
        <v>1059</v>
      </c>
      <c r="K35" s="96" t="s">
        <v>1056</v>
      </c>
      <c r="L35" s="96" t="s">
        <v>1057</v>
      </c>
      <c r="M35" s="98"/>
      <c r="N35" s="96">
        <f>COUNTA(Tabla13[[#This Row],[PROCESOS DE PRODUCION]:[Columna6]])</f>
        <v>7</v>
      </c>
      <c r="O35" s="96" t="str">
        <f>IF(LEN(Tabla13[[#This Row],[PROCESOS DE PRODUCION]])&gt;0,Tabla13[[#This Row],[PROCESOS DE PRODUCION]]&amp;"/","")</f>
        <v>CAPTURA/</v>
      </c>
      <c r="P35" s="3" t="str">
        <f>IF(LEN(Tabla13[[#This Row],[Columna7]])&gt;0,Tabla13[[#This Row],[Columna7]]&amp;"/","")</f>
        <v>DISENIO/</v>
      </c>
      <c r="Q35" s="3" t="str">
        <f>IF(LEN(Tabla13[[#This Row],[Columna1]])&gt;0,Tabla13[[#This Row],[Columna1]]&amp;"/","")</f>
        <v>FLEXO/</v>
      </c>
      <c r="R35" s="3" t="str">
        <f>IF(LEN(Tabla13[[#This Row],[Columna2]])&gt;0,Tabla13[[#This Row],[Columna2]]&amp;"/","")</f>
        <v>EMPAQUE/</v>
      </c>
      <c r="S35" s="3" t="str">
        <f>IF(LEN(Tabla13[[#This Row],[Columna3]])&gt;0,Tabla13[[#This Row],[Columna3]]&amp;"/","")</f>
        <v>TERMINADO/</v>
      </c>
      <c r="T35" s="3" t="str">
        <f>IF(LEN(Tabla13[[#This Row],[Columna4]])&gt;0,Tabla13[[#This Row],[Columna4]]&amp;"/","")</f>
        <v>RUTA/</v>
      </c>
      <c r="U35" s="3" t="str">
        <f>IF(LEN(Tabla13[[#This Row],[Columna5]])&gt;0,Tabla13[[#This Row],[Columna5]]&amp;"/","")</f>
        <v>ENTREGADO/</v>
      </c>
      <c r="V35" s="3" t="str">
        <f>IF(LEN(Tabla13[[#This Row],[Columna6]])&gt;0,Tabla13[[#This Row],[Columna6]]&amp;"/","")</f>
        <v/>
      </c>
      <c r="W3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35" s="3" t="str">
        <f>MID(Tabla13[[#This Row],[Columna17]],1,LEN(Tabla13[[#This Row],[Columna17]])-1)</f>
        <v>CAPTURA/DISENIO/FLEXO/EMPAQUE/TERMINADO/RUTA/ENTREGADO</v>
      </c>
      <c r="Y3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35" t="str">
        <f t="shared" si="0"/>
        <v>1/2/10/5/6/7/8/</v>
      </c>
    </row>
    <row r="36" spans="1:26" ht="18">
      <c r="A36" s="7" t="s">
        <v>973</v>
      </c>
      <c r="B36" s="31" t="s">
        <v>972</v>
      </c>
      <c r="C36" s="66" t="s">
        <v>917</v>
      </c>
      <c r="D36" s="5">
        <v>300</v>
      </c>
      <c r="E36" s="81">
        <v>1.85</v>
      </c>
      <c r="F36" s="95" t="s">
        <v>1054</v>
      </c>
      <c r="G36" s="169" t="s">
        <v>1059</v>
      </c>
      <c r="H36" s="96" t="s">
        <v>1056</v>
      </c>
      <c r="I36" s="96" t="s">
        <v>1057</v>
      </c>
      <c r="J36" s="97"/>
      <c r="K36" s="97"/>
      <c r="L36" s="97"/>
      <c r="M36" s="98"/>
      <c r="N36" s="96">
        <f>COUNTA(Tabla13[[#This Row],[PROCESOS DE PRODUCION]:[Columna6]])</f>
        <v>4</v>
      </c>
      <c r="O36" s="96" t="str">
        <f>IF(LEN(Tabla13[[#This Row],[PROCESOS DE PRODUCION]])&gt;0,Tabla13[[#This Row],[PROCESOS DE PRODUCION]]&amp;"/","")</f>
        <v>CAPTURA/</v>
      </c>
      <c r="P36" s="3" t="str">
        <f>IF(LEN(Tabla13[[#This Row],[Columna7]])&gt;0,Tabla13[[#This Row],[Columna7]]&amp;"/","")</f>
        <v>TERMINADO/</v>
      </c>
      <c r="Q36" s="3" t="str">
        <f>IF(LEN(Tabla13[[#This Row],[Columna1]])&gt;0,Tabla13[[#This Row],[Columna1]]&amp;"/","")</f>
        <v>RUTA/</v>
      </c>
      <c r="R36" s="3" t="str">
        <f>IF(LEN(Tabla13[[#This Row],[Columna2]])&gt;0,Tabla13[[#This Row],[Columna2]]&amp;"/","")</f>
        <v>ENTREGADO/</v>
      </c>
      <c r="S36" s="3" t="str">
        <f>IF(LEN(Tabla13[[#This Row],[Columna3]])&gt;0,Tabla13[[#This Row],[Columna3]]&amp;"/","")</f>
        <v/>
      </c>
      <c r="T36" s="3" t="str">
        <f>IF(LEN(Tabla13[[#This Row],[Columna4]])&gt;0,Tabla13[[#This Row],[Columna4]]&amp;"/","")</f>
        <v/>
      </c>
      <c r="U36" s="3" t="str">
        <f>IF(LEN(Tabla13[[#This Row],[Columna5]])&gt;0,Tabla13[[#This Row],[Columna5]]&amp;"/","")</f>
        <v/>
      </c>
      <c r="V36" s="3" t="str">
        <f>IF(LEN(Tabla13[[#This Row],[Columna6]])&gt;0,Tabla13[[#This Row],[Columna6]]&amp;"/","")</f>
        <v/>
      </c>
      <c r="W3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6" s="3" t="str">
        <f>MID(Tabla13[[#This Row],[Columna17]],1,LEN(Tabla13[[#This Row],[Columna17]])-1)</f>
        <v>CAPTURA/TERMINADO/RUTA/ENTREGADO</v>
      </c>
      <c r="Y3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6" t="str">
        <f t="shared" si="0"/>
        <v>1/6/7/8/</v>
      </c>
    </row>
    <row r="37" spans="1:26" ht="18">
      <c r="A37" s="23" t="s">
        <v>971</v>
      </c>
      <c r="B37" s="37" t="s">
        <v>970</v>
      </c>
      <c r="C37" s="70" t="s">
        <v>917</v>
      </c>
      <c r="D37" s="20">
        <v>300</v>
      </c>
      <c r="E37" s="82">
        <v>1.85</v>
      </c>
      <c r="F37" s="95" t="s">
        <v>1054</v>
      </c>
      <c r="G37" s="170" t="s">
        <v>1074</v>
      </c>
      <c r="H37" s="96" t="s">
        <v>1060</v>
      </c>
      <c r="I37" s="96" t="s">
        <v>1061</v>
      </c>
      <c r="J37" s="96" t="s">
        <v>1055</v>
      </c>
      <c r="K37" s="96" t="s">
        <v>1059</v>
      </c>
      <c r="L37" s="96" t="s">
        <v>1056</v>
      </c>
      <c r="M37" s="102" t="s">
        <v>1057</v>
      </c>
      <c r="N37" s="96">
        <f>COUNTA(Tabla13[[#This Row],[PROCESOS DE PRODUCION]:[Columna6]])</f>
        <v>8</v>
      </c>
      <c r="O37" s="96" t="str">
        <f>IF(LEN(Tabla13[[#This Row],[PROCESOS DE PRODUCION]])&gt;0,Tabla13[[#This Row],[PROCESOS DE PRODUCION]]&amp;"/","")</f>
        <v>CAPTURA/</v>
      </c>
      <c r="P37" s="3" t="str">
        <f>IF(LEN(Tabla13[[#This Row],[Columna7]])&gt;0,Tabla13[[#This Row],[Columna7]]&amp;"/","")</f>
        <v>DISENIO/</v>
      </c>
      <c r="Q37" s="3" t="str">
        <f>IF(LEN(Tabla13[[#This Row],[Columna1]])&gt;0,Tabla13[[#This Row],[Columna1]]&amp;"/","")</f>
        <v>OFFSET/</v>
      </c>
      <c r="R37" s="3" t="str">
        <f>IF(LEN(Tabla13[[#This Row],[Columna2]])&gt;0,Tabla13[[#This Row],[Columna2]]&amp;"/","")</f>
        <v>SUAJE/</v>
      </c>
      <c r="S37" s="3" t="str">
        <f>IF(LEN(Tabla13[[#This Row],[Columna3]])&gt;0,Tabla13[[#This Row],[Columna3]]&amp;"/","")</f>
        <v>EMPAQUE/</v>
      </c>
      <c r="T37" s="3" t="str">
        <f>IF(LEN(Tabla13[[#This Row],[Columna4]])&gt;0,Tabla13[[#This Row],[Columna4]]&amp;"/","")</f>
        <v>TERMINADO/</v>
      </c>
      <c r="U37" s="3" t="str">
        <f>IF(LEN(Tabla13[[#This Row],[Columna5]])&gt;0,Tabla13[[#This Row],[Columna5]]&amp;"/","")</f>
        <v>RUTA/</v>
      </c>
      <c r="V37" s="3" t="str">
        <f>IF(LEN(Tabla13[[#This Row],[Columna6]])&gt;0,Tabla13[[#This Row],[Columna6]]&amp;"/","")</f>
        <v>ENTREGADO/</v>
      </c>
      <c r="W3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37" s="3" t="str">
        <f>MID(Tabla13[[#This Row],[Columna17]],1,LEN(Tabla13[[#This Row],[Columna17]])-1)</f>
        <v>CAPTURA/DISENIO/OFFSET/SUAJE/EMPAQUE/TERMINADO/RUTA/ENTREGADO</v>
      </c>
      <c r="Y3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37" t="str">
        <f t="shared" si="0"/>
        <v>1/2/3/4/5/6/7/8/</v>
      </c>
    </row>
    <row r="38" spans="1:26" ht="18">
      <c r="A38" s="7" t="s">
        <v>969</v>
      </c>
      <c r="B38" s="7" t="s">
        <v>968</v>
      </c>
      <c r="C38" s="6" t="s">
        <v>917</v>
      </c>
      <c r="D38" s="5">
        <v>600</v>
      </c>
      <c r="E38" s="78">
        <v>1.25</v>
      </c>
      <c r="F38" s="95" t="s">
        <v>1054</v>
      </c>
      <c r="G38" s="170" t="s">
        <v>1074</v>
      </c>
      <c r="H38" s="96" t="s">
        <v>1058</v>
      </c>
      <c r="I38" s="96" t="s">
        <v>1055</v>
      </c>
      <c r="J38" s="96" t="s">
        <v>1059</v>
      </c>
      <c r="K38" s="96" t="s">
        <v>1056</v>
      </c>
      <c r="L38" s="96" t="s">
        <v>1057</v>
      </c>
      <c r="M38" s="98"/>
      <c r="N38" s="96">
        <f>COUNTA(Tabla13[[#This Row],[PROCESOS DE PRODUCION]:[Columna6]])</f>
        <v>7</v>
      </c>
      <c r="O38" s="96" t="str">
        <f>IF(LEN(Tabla13[[#This Row],[PROCESOS DE PRODUCION]])&gt;0,Tabla13[[#This Row],[PROCESOS DE PRODUCION]]&amp;"/","")</f>
        <v>CAPTURA/</v>
      </c>
      <c r="P38" s="3" t="str">
        <f>IF(LEN(Tabla13[[#This Row],[Columna7]])&gt;0,Tabla13[[#This Row],[Columna7]]&amp;"/","")</f>
        <v>DISENIO/</v>
      </c>
      <c r="Q38" s="3" t="str">
        <f>IF(LEN(Tabla13[[#This Row],[Columna1]])&gt;0,Tabla13[[#This Row],[Columna1]]&amp;"/","")</f>
        <v>FLEXO/</v>
      </c>
      <c r="R38" s="3" t="str">
        <f>IF(LEN(Tabla13[[#This Row],[Columna2]])&gt;0,Tabla13[[#This Row],[Columna2]]&amp;"/","")</f>
        <v>EMPAQUE/</v>
      </c>
      <c r="S38" s="3" t="str">
        <f>IF(LEN(Tabla13[[#This Row],[Columna3]])&gt;0,Tabla13[[#This Row],[Columna3]]&amp;"/","")</f>
        <v>TERMINADO/</v>
      </c>
      <c r="T38" s="3" t="str">
        <f>IF(LEN(Tabla13[[#This Row],[Columna4]])&gt;0,Tabla13[[#This Row],[Columna4]]&amp;"/","")</f>
        <v>RUTA/</v>
      </c>
      <c r="U38" s="3" t="str">
        <f>IF(LEN(Tabla13[[#This Row],[Columna5]])&gt;0,Tabla13[[#This Row],[Columna5]]&amp;"/","")</f>
        <v>ENTREGADO/</v>
      </c>
      <c r="V38" s="3" t="str">
        <f>IF(LEN(Tabla13[[#This Row],[Columna6]])&gt;0,Tabla13[[#This Row],[Columna6]]&amp;"/","")</f>
        <v/>
      </c>
      <c r="W3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38" s="3" t="str">
        <f>MID(Tabla13[[#This Row],[Columna17]],1,LEN(Tabla13[[#This Row],[Columna17]])-1)</f>
        <v>CAPTURA/DISENIO/FLEXO/EMPAQUE/TERMINADO/RUTA/ENTREGADO</v>
      </c>
      <c r="Y3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38" t="str">
        <f t="shared" si="0"/>
        <v>1/2/10/5/6/7/8/</v>
      </c>
    </row>
    <row r="39" spans="1:26" ht="18">
      <c r="A39" s="7" t="s">
        <v>967</v>
      </c>
      <c r="B39" s="7" t="s">
        <v>966</v>
      </c>
      <c r="C39" s="6" t="s">
        <v>917</v>
      </c>
      <c r="D39" s="5">
        <v>600</v>
      </c>
      <c r="E39" s="78">
        <v>1.25</v>
      </c>
      <c r="F39" s="95" t="s">
        <v>1054</v>
      </c>
      <c r="G39" s="170" t="s">
        <v>1074</v>
      </c>
      <c r="H39" s="96" t="s">
        <v>1058</v>
      </c>
      <c r="I39" s="96" t="s">
        <v>1055</v>
      </c>
      <c r="J39" s="96" t="s">
        <v>1059</v>
      </c>
      <c r="K39" s="96" t="s">
        <v>1056</v>
      </c>
      <c r="L39" s="96" t="s">
        <v>1057</v>
      </c>
      <c r="M39" s="98"/>
      <c r="N39" s="96">
        <f>COUNTA(Tabla13[[#This Row],[PROCESOS DE PRODUCION]:[Columna6]])</f>
        <v>7</v>
      </c>
      <c r="O39" s="96" t="str">
        <f>IF(LEN(Tabla13[[#This Row],[PROCESOS DE PRODUCION]])&gt;0,Tabla13[[#This Row],[PROCESOS DE PRODUCION]]&amp;"/","")</f>
        <v>CAPTURA/</v>
      </c>
      <c r="P39" s="3" t="str">
        <f>IF(LEN(Tabla13[[#This Row],[Columna7]])&gt;0,Tabla13[[#This Row],[Columna7]]&amp;"/","")</f>
        <v>DISENIO/</v>
      </c>
      <c r="Q39" s="3" t="str">
        <f>IF(LEN(Tabla13[[#This Row],[Columna1]])&gt;0,Tabla13[[#This Row],[Columna1]]&amp;"/","")</f>
        <v>FLEXO/</v>
      </c>
      <c r="R39" s="3" t="str">
        <f>IF(LEN(Tabla13[[#This Row],[Columna2]])&gt;0,Tabla13[[#This Row],[Columna2]]&amp;"/","")</f>
        <v>EMPAQUE/</v>
      </c>
      <c r="S39" s="3" t="str">
        <f>IF(LEN(Tabla13[[#This Row],[Columna3]])&gt;0,Tabla13[[#This Row],[Columna3]]&amp;"/","")</f>
        <v>TERMINADO/</v>
      </c>
      <c r="T39" s="3" t="str">
        <f>IF(LEN(Tabla13[[#This Row],[Columna4]])&gt;0,Tabla13[[#This Row],[Columna4]]&amp;"/","")</f>
        <v>RUTA/</v>
      </c>
      <c r="U39" s="3" t="str">
        <f>IF(LEN(Tabla13[[#This Row],[Columna5]])&gt;0,Tabla13[[#This Row],[Columna5]]&amp;"/","")</f>
        <v>ENTREGADO/</v>
      </c>
      <c r="V39" s="3" t="str">
        <f>IF(LEN(Tabla13[[#This Row],[Columna6]])&gt;0,Tabla13[[#This Row],[Columna6]]&amp;"/","")</f>
        <v/>
      </c>
      <c r="W3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39" s="3" t="str">
        <f>MID(Tabla13[[#This Row],[Columna17]],1,LEN(Tabla13[[#This Row],[Columna17]])-1)</f>
        <v>CAPTURA/DISENIO/FLEXO/EMPAQUE/TERMINADO/RUTA/ENTREGADO</v>
      </c>
      <c r="Y3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39" t="str">
        <f t="shared" si="0"/>
        <v>1/2/10/5/6/7/8/</v>
      </c>
    </row>
    <row r="40" spans="1:26" ht="18">
      <c r="A40" s="7" t="s">
        <v>965</v>
      </c>
      <c r="B40" s="7" t="s">
        <v>964</v>
      </c>
      <c r="C40" s="6" t="s">
        <v>917</v>
      </c>
      <c r="D40" s="5">
        <v>500</v>
      </c>
      <c r="E40" s="78">
        <v>1.8</v>
      </c>
      <c r="F40" s="95" t="s">
        <v>1054</v>
      </c>
      <c r="G40" s="170" t="s">
        <v>1074</v>
      </c>
      <c r="H40" s="96" t="s">
        <v>1060</v>
      </c>
      <c r="I40" s="96" t="s">
        <v>1061</v>
      </c>
      <c r="J40" s="96" t="s">
        <v>1055</v>
      </c>
      <c r="K40" s="96" t="s">
        <v>1059</v>
      </c>
      <c r="L40" s="96" t="s">
        <v>1056</v>
      </c>
      <c r="M40" s="102" t="s">
        <v>1057</v>
      </c>
      <c r="N40" s="96">
        <f>COUNTA(Tabla13[[#This Row],[PROCESOS DE PRODUCION]:[Columna6]])</f>
        <v>8</v>
      </c>
      <c r="O40" s="96" t="str">
        <f>IF(LEN(Tabla13[[#This Row],[PROCESOS DE PRODUCION]])&gt;0,Tabla13[[#This Row],[PROCESOS DE PRODUCION]]&amp;"/","")</f>
        <v>CAPTURA/</v>
      </c>
      <c r="P40" s="3" t="str">
        <f>IF(LEN(Tabla13[[#This Row],[Columna7]])&gt;0,Tabla13[[#This Row],[Columna7]]&amp;"/","")</f>
        <v>DISENIO/</v>
      </c>
      <c r="Q40" s="3" t="str">
        <f>IF(LEN(Tabla13[[#This Row],[Columna1]])&gt;0,Tabla13[[#This Row],[Columna1]]&amp;"/","")</f>
        <v>OFFSET/</v>
      </c>
      <c r="R40" s="3" t="str">
        <f>IF(LEN(Tabla13[[#This Row],[Columna2]])&gt;0,Tabla13[[#This Row],[Columna2]]&amp;"/","")</f>
        <v>SUAJE/</v>
      </c>
      <c r="S40" s="3" t="str">
        <f>IF(LEN(Tabla13[[#This Row],[Columna3]])&gt;0,Tabla13[[#This Row],[Columna3]]&amp;"/","")</f>
        <v>EMPAQUE/</v>
      </c>
      <c r="T40" s="3" t="str">
        <f>IF(LEN(Tabla13[[#This Row],[Columna4]])&gt;0,Tabla13[[#This Row],[Columna4]]&amp;"/","")</f>
        <v>TERMINADO/</v>
      </c>
      <c r="U40" s="3" t="str">
        <f>IF(LEN(Tabla13[[#This Row],[Columna5]])&gt;0,Tabla13[[#This Row],[Columna5]]&amp;"/","")</f>
        <v>RUTA/</v>
      </c>
      <c r="V40" s="3" t="str">
        <f>IF(LEN(Tabla13[[#This Row],[Columna6]])&gt;0,Tabla13[[#This Row],[Columna6]]&amp;"/","")</f>
        <v>ENTREGADO/</v>
      </c>
      <c r="W4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40" s="3" t="str">
        <f>MID(Tabla13[[#This Row],[Columna17]],1,LEN(Tabla13[[#This Row],[Columna17]])-1)</f>
        <v>CAPTURA/DISENIO/OFFSET/SUAJE/EMPAQUE/TERMINADO/RUTA/ENTREGADO</v>
      </c>
      <c r="Y4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40" t="str">
        <f t="shared" si="0"/>
        <v>1/2/3/4/5/6/7/8/</v>
      </c>
    </row>
    <row r="41" spans="1:26" ht="18">
      <c r="A41" s="7" t="s">
        <v>963</v>
      </c>
      <c r="B41" s="7" t="s">
        <v>962</v>
      </c>
      <c r="C41" s="6" t="s">
        <v>917</v>
      </c>
      <c r="D41" s="5">
        <v>700</v>
      </c>
      <c r="E41" s="78">
        <v>1.85</v>
      </c>
      <c r="F41" s="95" t="s">
        <v>1054</v>
      </c>
      <c r="G41" s="170" t="s">
        <v>1074</v>
      </c>
      <c r="H41" s="96" t="s">
        <v>1058</v>
      </c>
      <c r="I41" s="96" t="s">
        <v>1055</v>
      </c>
      <c r="J41" s="96" t="s">
        <v>1059</v>
      </c>
      <c r="K41" s="96" t="s">
        <v>1056</v>
      </c>
      <c r="L41" s="96" t="s">
        <v>1057</v>
      </c>
      <c r="M41" s="98"/>
      <c r="N41" s="96">
        <f>COUNTA(Tabla13[[#This Row],[PROCESOS DE PRODUCION]:[Columna6]])</f>
        <v>7</v>
      </c>
      <c r="O41" s="96" t="str">
        <f>IF(LEN(Tabla13[[#This Row],[PROCESOS DE PRODUCION]])&gt;0,Tabla13[[#This Row],[PROCESOS DE PRODUCION]]&amp;"/","")</f>
        <v>CAPTURA/</v>
      </c>
      <c r="P41" s="3" t="str">
        <f>IF(LEN(Tabla13[[#This Row],[Columna7]])&gt;0,Tabla13[[#This Row],[Columna7]]&amp;"/","")</f>
        <v>DISENIO/</v>
      </c>
      <c r="Q41" s="3" t="str">
        <f>IF(LEN(Tabla13[[#This Row],[Columna1]])&gt;0,Tabla13[[#This Row],[Columna1]]&amp;"/","")</f>
        <v>FLEXO/</v>
      </c>
      <c r="R41" s="3" t="str">
        <f>IF(LEN(Tabla13[[#This Row],[Columna2]])&gt;0,Tabla13[[#This Row],[Columna2]]&amp;"/","")</f>
        <v>EMPAQUE/</v>
      </c>
      <c r="S41" s="3" t="str">
        <f>IF(LEN(Tabla13[[#This Row],[Columna3]])&gt;0,Tabla13[[#This Row],[Columna3]]&amp;"/","")</f>
        <v>TERMINADO/</v>
      </c>
      <c r="T41" s="3" t="str">
        <f>IF(LEN(Tabla13[[#This Row],[Columna4]])&gt;0,Tabla13[[#This Row],[Columna4]]&amp;"/","")</f>
        <v>RUTA/</v>
      </c>
      <c r="U41" s="3" t="str">
        <f>IF(LEN(Tabla13[[#This Row],[Columna5]])&gt;0,Tabla13[[#This Row],[Columna5]]&amp;"/","")</f>
        <v>ENTREGADO/</v>
      </c>
      <c r="V41" s="3" t="str">
        <f>IF(LEN(Tabla13[[#This Row],[Columna6]])&gt;0,Tabla13[[#This Row],[Columna6]]&amp;"/","")</f>
        <v/>
      </c>
      <c r="W4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41" s="3" t="str">
        <f>MID(Tabla13[[#This Row],[Columna17]],1,LEN(Tabla13[[#This Row],[Columna17]])-1)</f>
        <v>CAPTURA/DISENIO/FLEXO/EMPAQUE/TERMINADO/RUTA/ENTREGADO</v>
      </c>
      <c r="Y4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41" t="str">
        <f t="shared" si="0"/>
        <v>1/2/10/5/6/7/8/</v>
      </c>
    </row>
    <row r="42" spans="1:26" ht="18.75" thickBot="1">
      <c r="A42" s="19" t="s">
        <v>961</v>
      </c>
      <c r="B42" s="19" t="s">
        <v>960</v>
      </c>
      <c r="C42" s="17" t="s">
        <v>917</v>
      </c>
      <c r="D42" s="16">
        <v>300</v>
      </c>
      <c r="E42" s="79">
        <v>1.95</v>
      </c>
      <c r="F42" s="99" t="s">
        <v>1054</v>
      </c>
      <c r="G42" s="170" t="s">
        <v>1074</v>
      </c>
      <c r="H42" s="100" t="s">
        <v>1060</v>
      </c>
      <c r="I42" s="100" t="s">
        <v>1061</v>
      </c>
      <c r="J42" s="100" t="s">
        <v>1055</v>
      </c>
      <c r="K42" s="96" t="s">
        <v>1059</v>
      </c>
      <c r="L42" s="100" t="s">
        <v>1056</v>
      </c>
      <c r="M42" s="103" t="s">
        <v>1057</v>
      </c>
      <c r="N42" s="96">
        <f>COUNTA(Tabla13[[#This Row],[PROCESOS DE PRODUCION]:[Columna6]])</f>
        <v>8</v>
      </c>
      <c r="O42" s="96" t="str">
        <f>IF(LEN(Tabla13[[#This Row],[PROCESOS DE PRODUCION]])&gt;0,Tabla13[[#This Row],[PROCESOS DE PRODUCION]]&amp;"/","")</f>
        <v>CAPTURA/</v>
      </c>
      <c r="P42" s="3" t="str">
        <f>IF(LEN(Tabla13[[#This Row],[Columna7]])&gt;0,Tabla13[[#This Row],[Columna7]]&amp;"/","")</f>
        <v>DISENIO/</v>
      </c>
      <c r="Q42" s="3" t="str">
        <f>IF(LEN(Tabla13[[#This Row],[Columna1]])&gt;0,Tabla13[[#This Row],[Columna1]]&amp;"/","")</f>
        <v>OFFSET/</v>
      </c>
      <c r="R42" s="3" t="str">
        <f>IF(LEN(Tabla13[[#This Row],[Columna2]])&gt;0,Tabla13[[#This Row],[Columna2]]&amp;"/","")</f>
        <v>SUAJE/</v>
      </c>
      <c r="S42" s="3" t="str">
        <f>IF(LEN(Tabla13[[#This Row],[Columna3]])&gt;0,Tabla13[[#This Row],[Columna3]]&amp;"/","")</f>
        <v>EMPAQUE/</v>
      </c>
      <c r="T42" s="3" t="str">
        <f>IF(LEN(Tabla13[[#This Row],[Columna4]])&gt;0,Tabla13[[#This Row],[Columna4]]&amp;"/","")</f>
        <v>TERMINADO/</v>
      </c>
      <c r="U42" s="3" t="str">
        <f>IF(LEN(Tabla13[[#This Row],[Columna5]])&gt;0,Tabla13[[#This Row],[Columna5]]&amp;"/","")</f>
        <v>RUTA/</v>
      </c>
      <c r="V42" s="3" t="str">
        <f>IF(LEN(Tabla13[[#This Row],[Columna6]])&gt;0,Tabla13[[#This Row],[Columna6]]&amp;"/","")</f>
        <v>ENTREGADO/</v>
      </c>
      <c r="W4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42" s="3" t="str">
        <f>MID(Tabla13[[#This Row],[Columna17]],1,LEN(Tabla13[[#This Row],[Columna17]])-1)</f>
        <v>CAPTURA/DISENIO/OFFSET/SUAJE/EMPAQUE/TERMINADO/RUTA/ENTREGADO</v>
      </c>
      <c r="Y4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42" t="str">
        <f t="shared" si="0"/>
        <v>1/2/3/4/5/6/7/8/</v>
      </c>
    </row>
    <row r="43" spans="1:26" ht="18">
      <c r="A43" s="28" t="s">
        <v>958</v>
      </c>
      <c r="B43" s="32" t="s">
        <v>950</v>
      </c>
      <c r="C43" s="69" t="s">
        <v>957</v>
      </c>
      <c r="D43" s="26">
        <v>900</v>
      </c>
      <c r="E43" s="80">
        <v>1.05</v>
      </c>
      <c r="F43" s="91" t="s">
        <v>1054</v>
      </c>
      <c r="G43" s="169" t="s">
        <v>1059</v>
      </c>
      <c r="H43" s="92" t="s">
        <v>1056</v>
      </c>
      <c r="I43" s="92" t="s">
        <v>1057</v>
      </c>
      <c r="J43" s="93"/>
      <c r="K43" s="93"/>
      <c r="L43" s="93"/>
      <c r="M43" s="94"/>
      <c r="N43" s="96">
        <f>COUNTA(Tabla13[[#This Row],[PROCESOS DE PRODUCION]:[Columna6]])</f>
        <v>4</v>
      </c>
      <c r="O43" s="96" t="str">
        <f>IF(LEN(Tabla13[[#This Row],[PROCESOS DE PRODUCION]])&gt;0,Tabla13[[#This Row],[PROCESOS DE PRODUCION]]&amp;"/","")</f>
        <v>CAPTURA/</v>
      </c>
      <c r="P43" s="3" t="str">
        <f>IF(LEN(Tabla13[[#This Row],[Columna7]])&gt;0,Tabla13[[#This Row],[Columna7]]&amp;"/","")</f>
        <v>TERMINADO/</v>
      </c>
      <c r="Q43" s="3" t="str">
        <f>IF(LEN(Tabla13[[#This Row],[Columna1]])&gt;0,Tabla13[[#This Row],[Columna1]]&amp;"/","")</f>
        <v>RUTA/</v>
      </c>
      <c r="R43" s="3" t="str">
        <f>IF(LEN(Tabla13[[#This Row],[Columna2]])&gt;0,Tabla13[[#This Row],[Columna2]]&amp;"/","")</f>
        <v>ENTREGADO/</v>
      </c>
      <c r="S43" s="3" t="str">
        <f>IF(LEN(Tabla13[[#This Row],[Columna3]])&gt;0,Tabla13[[#This Row],[Columna3]]&amp;"/","")</f>
        <v/>
      </c>
      <c r="T43" s="3" t="str">
        <f>IF(LEN(Tabla13[[#This Row],[Columna4]])&gt;0,Tabla13[[#This Row],[Columna4]]&amp;"/","")</f>
        <v/>
      </c>
      <c r="U43" s="3" t="str">
        <f>IF(LEN(Tabla13[[#This Row],[Columna5]])&gt;0,Tabla13[[#This Row],[Columna5]]&amp;"/","")</f>
        <v/>
      </c>
      <c r="V43" s="3" t="str">
        <f>IF(LEN(Tabla13[[#This Row],[Columna6]])&gt;0,Tabla13[[#This Row],[Columna6]]&amp;"/","")</f>
        <v/>
      </c>
      <c r="W4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3" s="3" t="str">
        <f>MID(Tabla13[[#This Row],[Columna17]],1,LEN(Tabla13[[#This Row],[Columna17]])-1)</f>
        <v>CAPTURA/TERMINADO/RUTA/ENTREGADO</v>
      </c>
      <c r="Y4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3" t="str">
        <f t="shared" si="0"/>
        <v>1/6/7/8/</v>
      </c>
    </row>
    <row r="44" spans="1:26" ht="18">
      <c r="A44" s="10" t="s">
        <v>956</v>
      </c>
      <c r="B44" s="51" t="s">
        <v>955</v>
      </c>
      <c r="C44" s="68" t="s">
        <v>952</v>
      </c>
      <c r="D44" s="8">
        <v>700</v>
      </c>
      <c r="E44" s="84">
        <v>1.1000000000000001</v>
      </c>
      <c r="F44" s="95" t="s">
        <v>1054</v>
      </c>
      <c r="G44" s="170" t="s">
        <v>1074</v>
      </c>
      <c r="H44" s="96" t="s">
        <v>1058</v>
      </c>
      <c r="I44" s="96" t="s">
        <v>1055</v>
      </c>
      <c r="J44" s="96" t="s">
        <v>1059</v>
      </c>
      <c r="K44" s="96" t="s">
        <v>1056</v>
      </c>
      <c r="L44" s="96" t="s">
        <v>1057</v>
      </c>
      <c r="M44" s="98"/>
      <c r="N44" s="96">
        <f>COUNTA(Tabla13[[#This Row],[PROCESOS DE PRODUCION]:[Columna6]])</f>
        <v>7</v>
      </c>
      <c r="O44" s="96" t="str">
        <f>IF(LEN(Tabla13[[#This Row],[PROCESOS DE PRODUCION]])&gt;0,Tabla13[[#This Row],[PROCESOS DE PRODUCION]]&amp;"/","")</f>
        <v>CAPTURA/</v>
      </c>
      <c r="P44" s="3" t="str">
        <f>IF(LEN(Tabla13[[#This Row],[Columna7]])&gt;0,Tabla13[[#This Row],[Columna7]]&amp;"/","")</f>
        <v>DISENIO/</v>
      </c>
      <c r="Q44" s="3" t="str">
        <f>IF(LEN(Tabla13[[#This Row],[Columna1]])&gt;0,Tabla13[[#This Row],[Columna1]]&amp;"/","")</f>
        <v>FLEXO/</v>
      </c>
      <c r="R44" s="3" t="str">
        <f>IF(LEN(Tabla13[[#This Row],[Columna2]])&gt;0,Tabla13[[#This Row],[Columna2]]&amp;"/","")</f>
        <v>EMPAQUE/</v>
      </c>
      <c r="S44" s="3" t="str">
        <f>IF(LEN(Tabla13[[#This Row],[Columna3]])&gt;0,Tabla13[[#This Row],[Columna3]]&amp;"/","")</f>
        <v>TERMINADO/</v>
      </c>
      <c r="T44" s="3" t="str">
        <f>IF(LEN(Tabla13[[#This Row],[Columna4]])&gt;0,Tabla13[[#This Row],[Columna4]]&amp;"/","")</f>
        <v>RUTA/</v>
      </c>
      <c r="U44" s="3" t="str">
        <f>IF(LEN(Tabla13[[#This Row],[Columna5]])&gt;0,Tabla13[[#This Row],[Columna5]]&amp;"/","")</f>
        <v>ENTREGADO/</v>
      </c>
      <c r="V44" s="3" t="str">
        <f>IF(LEN(Tabla13[[#This Row],[Columna6]])&gt;0,Tabla13[[#This Row],[Columna6]]&amp;"/","")</f>
        <v/>
      </c>
      <c r="W4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44" s="3" t="str">
        <f>MID(Tabla13[[#This Row],[Columna17]],1,LEN(Tabla13[[#This Row],[Columna17]])-1)</f>
        <v>CAPTURA/DISENIO/FLEXO/EMPAQUE/TERMINADO/RUTA/ENTREGADO</v>
      </c>
      <c r="Y4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44" t="str">
        <f t="shared" si="0"/>
        <v>1/2/10/5/6/7/8/</v>
      </c>
    </row>
    <row r="45" spans="1:26" ht="18.75" thickBot="1">
      <c r="A45" s="10" t="s">
        <v>954</v>
      </c>
      <c r="B45" s="51" t="s">
        <v>953</v>
      </c>
      <c r="C45" s="68" t="s">
        <v>952</v>
      </c>
      <c r="D45" s="8">
        <v>700</v>
      </c>
      <c r="E45" s="84">
        <v>1.1000000000000001</v>
      </c>
      <c r="F45" s="95" t="s">
        <v>1054</v>
      </c>
      <c r="G45" s="170" t="s">
        <v>1074</v>
      </c>
      <c r="H45" s="96" t="s">
        <v>1058</v>
      </c>
      <c r="I45" s="96" t="s">
        <v>1055</v>
      </c>
      <c r="J45" s="96" t="s">
        <v>1059</v>
      </c>
      <c r="K45" s="96" t="s">
        <v>1056</v>
      </c>
      <c r="L45" s="96" t="s">
        <v>1057</v>
      </c>
      <c r="M45" s="98"/>
      <c r="N45" s="96">
        <f>COUNTA(Tabla13[[#This Row],[PROCESOS DE PRODUCION]:[Columna6]])</f>
        <v>7</v>
      </c>
      <c r="O45" s="96" t="str">
        <f>IF(LEN(Tabla13[[#This Row],[PROCESOS DE PRODUCION]])&gt;0,Tabla13[[#This Row],[PROCESOS DE PRODUCION]]&amp;"/","")</f>
        <v>CAPTURA/</v>
      </c>
      <c r="P45" s="3" t="str">
        <f>IF(LEN(Tabla13[[#This Row],[Columna7]])&gt;0,Tabla13[[#This Row],[Columna7]]&amp;"/","")</f>
        <v>DISENIO/</v>
      </c>
      <c r="Q45" s="3" t="str">
        <f>IF(LEN(Tabla13[[#This Row],[Columna1]])&gt;0,Tabla13[[#This Row],[Columna1]]&amp;"/","")</f>
        <v>FLEXO/</v>
      </c>
      <c r="R45" s="3" t="str">
        <f>IF(LEN(Tabla13[[#This Row],[Columna2]])&gt;0,Tabla13[[#This Row],[Columna2]]&amp;"/","")</f>
        <v>EMPAQUE/</v>
      </c>
      <c r="S45" s="3" t="str">
        <f>IF(LEN(Tabla13[[#This Row],[Columna3]])&gt;0,Tabla13[[#This Row],[Columna3]]&amp;"/","")</f>
        <v>TERMINADO/</v>
      </c>
      <c r="T45" s="3" t="str">
        <f>IF(LEN(Tabla13[[#This Row],[Columna4]])&gt;0,Tabla13[[#This Row],[Columna4]]&amp;"/","")</f>
        <v>RUTA/</v>
      </c>
      <c r="U45" s="3" t="str">
        <f>IF(LEN(Tabla13[[#This Row],[Columna5]])&gt;0,Tabla13[[#This Row],[Columna5]]&amp;"/","")</f>
        <v>ENTREGADO/</v>
      </c>
      <c r="V45" s="3" t="str">
        <f>IF(LEN(Tabla13[[#This Row],[Columna6]])&gt;0,Tabla13[[#This Row],[Columna6]]&amp;"/","")</f>
        <v/>
      </c>
      <c r="W4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45" s="3" t="str">
        <f>MID(Tabla13[[#This Row],[Columna17]],1,LEN(Tabla13[[#This Row],[Columna17]])-1)</f>
        <v>CAPTURA/DISENIO/FLEXO/EMPAQUE/TERMINADO/RUTA/ENTREGADO</v>
      </c>
      <c r="Y4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45" t="str">
        <f t="shared" si="0"/>
        <v>1/2/10/5/6/7/8/</v>
      </c>
    </row>
    <row r="46" spans="1:26" ht="18.75" thickBot="1">
      <c r="A46" s="10" t="s">
        <v>951</v>
      </c>
      <c r="B46" s="51" t="s">
        <v>950</v>
      </c>
      <c r="C46" s="68" t="s">
        <v>917</v>
      </c>
      <c r="D46" s="8">
        <v>750</v>
      </c>
      <c r="E46" s="84">
        <v>1.1499999999999999</v>
      </c>
      <c r="F46" s="95" t="s">
        <v>1054</v>
      </c>
      <c r="G46" s="169" t="s">
        <v>1059</v>
      </c>
      <c r="H46" s="96" t="s">
        <v>1056</v>
      </c>
      <c r="I46" s="96" t="s">
        <v>1057</v>
      </c>
      <c r="J46" s="97"/>
      <c r="K46" s="97"/>
      <c r="L46" s="97"/>
      <c r="M46" s="98"/>
      <c r="N46" s="96">
        <f>COUNTA(Tabla13[[#This Row],[PROCESOS DE PRODUCION]:[Columna6]])</f>
        <v>4</v>
      </c>
      <c r="O46" s="96" t="str">
        <f>IF(LEN(Tabla13[[#This Row],[PROCESOS DE PRODUCION]])&gt;0,Tabla13[[#This Row],[PROCESOS DE PRODUCION]]&amp;"/","")</f>
        <v>CAPTURA/</v>
      </c>
      <c r="P46" s="3" t="str">
        <f>IF(LEN(Tabla13[[#This Row],[Columna7]])&gt;0,Tabla13[[#This Row],[Columna7]]&amp;"/","")</f>
        <v>TERMINADO/</v>
      </c>
      <c r="Q46" s="3" t="str">
        <f>IF(LEN(Tabla13[[#This Row],[Columna1]])&gt;0,Tabla13[[#This Row],[Columna1]]&amp;"/","")</f>
        <v>RUTA/</v>
      </c>
      <c r="R46" s="3" t="str">
        <f>IF(LEN(Tabla13[[#This Row],[Columna2]])&gt;0,Tabla13[[#This Row],[Columna2]]&amp;"/","")</f>
        <v>ENTREGADO/</v>
      </c>
      <c r="S46" s="3" t="str">
        <f>IF(LEN(Tabla13[[#This Row],[Columna3]])&gt;0,Tabla13[[#This Row],[Columna3]]&amp;"/","")</f>
        <v/>
      </c>
      <c r="T46" s="3" t="str">
        <f>IF(LEN(Tabla13[[#This Row],[Columna4]])&gt;0,Tabla13[[#This Row],[Columna4]]&amp;"/","")</f>
        <v/>
      </c>
      <c r="U46" s="3" t="str">
        <f>IF(LEN(Tabla13[[#This Row],[Columna5]])&gt;0,Tabla13[[#This Row],[Columna5]]&amp;"/","")</f>
        <v/>
      </c>
      <c r="V46" s="3" t="str">
        <f>IF(LEN(Tabla13[[#This Row],[Columna6]])&gt;0,Tabla13[[#This Row],[Columna6]]&amp;"/","")</f>
        <v/>
      </c>
      <c r="W4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6" s="3" t="str">
        <f>MID(Tabla13[[#This Row],[Columna17]],1,LEN(Tabla13[[#This Row],[Columna17]])-1)</f>
        <v>CAPTURA/TERMINADO/RUTA/ENTREGADO</v>
      </c>
      <c r="Y4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6" t="str">
        <f t="shared" si="0"/>
        <v>1/6/7/8/</v>
      </c>
    </row>
    <row r="47" spans="1:26" ht="18">
      <c r="A47" s="7" t="s">
        <v>949</v>
      </c>
      <c r="B47" s="31" t="s">
        <v>948</v>
      </c>
      <c r="C47" s="66" t="s">
        <v>917</v>
      </c>
      <c r="D47" s="5">
        <v>600</v>
      </c>
      <c r="E47" s="81">
        <v>1.2</v>
      </c>
      <c r="F47" s="95" t="s">
        <v>1054</v>
      </c>
      <c r="G47" s="169" t="s">
        <v>1059</v>
      </c>
      <c r="H47" s="96" t="s">
        <v>1056</v>
      </c>
      <c r="I47" s="96" t="s">
        <v>1057</v>
      </c>
      <c r="J47" s="97"/>
      <c r="K47" s="97"/>
      <c r="L47" s="97"/>
      <c r="M47" s="98"/>
      <c r="N47" s="96">
        <f>COUNTA(Tabla13[[#This Row],[PROCESOS DE PRODUCION]:[Columna6]])</f>
        <v>4</v>
      </c>
      <c r="O47" s="96" t="str">
        <f>IF(LEN(Tabla13[[#This Row],[PROCESOS DE PRODUCION]])&gt;0,Tabla13[[#This Row],[PROCESOS DE PRODUCION]]&amp;"/","")</f>
        <v>CAPTURA/</v>
      </c>
      <c r="P47" s="3" t="str">
        <f>IF(LEN(Tabla13[[#This Row],[Columna7]])&gt;0,Tabla13[[#This Row],[Columna7]]&amp;"/","")</f>
        <v>TERMINADO/</v>
      </c>
      <c r="Q47" s="3" t="str">
        <f>IF(LEN(Tabla13[[#This Row],[Columna1]])&gt;0,Tabla13[[#This Row],[Columna1]]&amp;"/","")</f>
        <v>RUTA/</v>
      </c>
      <c r="R47" s="3" t="str">
        <f>IF(LEN(Tabla13[[#This Row],[Columna2]])&gt;0,Tabla13[[#This Row],[Columna2]]&amp;"/","")</f>
        <v>ENTREGADO/</v>
      </c>
      <c r="S47" s="3" t="str">
        <f>IF(LEN(Tabla13[[#This Row],[Columna3]])&gt;0,Tabla13[[#This Row],[Columna3]]&amp;"/","")</f>
        <v/>
      </c>
      <c r="T47" s="3" t="str">
        <f>IF(LEN(Tabla13[[#This Row],[Columna4]])&gt;0,Tabla13[[#This Row],[Columna4]]&amp;"/","")</f>
        <v/>
      </c>
      <c r="U47" s="3" t="str">
        <f>IF(LEN(Tabla13[[#This Row],[Columna5]])&gt;0,Tabla13[[#This Row],[Columna5]]&amp;"/","")</f>
        <v/>
      </c>
      <c r="V47" s="3" t="str">
        <f>IF(LEN(Tabla13[[#This Row],[Columna6]])&gt;0,Tabla13[[#This Row],[Columna6]]&amp;"/","")</f>
        <v/>
      </c>
      <c r="W4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7" s="3" t="str">
        <f>MID(Tabla13[[#This Row],[Columna17]],1,LEN(Tabla13[[#This Row],[Columna17]])-1)</f>
        <v>CAPTURA/TERMINADO/RUTA/ENTREGADO</v>
      </c>
      <c r="Y4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7" t="str">
        <f t="shared" si="0"/>
        <v>1/6/7/8/</v>
      </c>
    </row>
    <row r="48" spans="1:26" ht="18">
      <c r="A48" s="7" t="s">
        <v>947</v>
      </c>
      <c r="B48" s="31" t="s">
        <v>946</v>
      </c>
      <c r="C48" s="66" t="s">
        <v>917</v>
      </c>
      <c r="D48" s="5">
        <v>600</v>
      </c>
      <c r="E48" s="81">
        <v>1.2</v>
      </c>
      <c r="F48" s="95" t="s">
        <v>1054</v>
      </c>
      <c r="G48" s="170" t="s">
        <v>1074</v>
      </c>
      <c r="H48" s="96" t="s">
        <v>1058</v>
      </c>
      <c r="I48" s="96" t="s">
        <v>1055</v>
      </c>
      <c r="J48" s="96" t="s">
        <v>1059</v>
      </c>
      <c r="K48" s="96" t="s">
        <v>1056</v>
      </c>
      <c r="L48" s="96" t="s">
        <v>1057</v>
      </c>
      <c r="M48" s="98"/>
      <c r="N48" s="96">
        <f>COUNTA(Tabla13[[#This Row],[PROCESOS DE PRODUCION]:[Columna6]])</f>
        <v>7</v>
      </c>
      <c r="O48" s="96" t="str">
        <f>IF(LEN(Tabla13[[#This Row],[PROCESOS DE PRODUCION]])&gt;0,Tabla13[[#This Row],[PROCESOS DE PRODUCION]]&amp;"/","")</f>
        <v>CAPTURA/</v>
      </c>
      <c r="P48" s="3" t="str">
        <f>IF(LEN(Tabla13[[#This Row],[Columna7]])&gt;0,Tabla13[[#This Row],[Columna7]]&amp;"/","")</f>
        <v>DISENIO/</v>
      </c>
      <c r="Q48" s="3" t="str">
        <f>IF(LEN(Tabla13[[#This Row],[Columna1]])&gt;0,Tabla13[[#This Row],[Columna1]]&amp;"/","")</f>
        <v>FLEXO/</v>
      </c>
      <c r="R48" s="3" t="str">
        <f>IF(LEN(Tabla13[[#This Row],[Columna2]])&gt;0,Tabla13[[#This Row],[Columna2]]&amp;"/","")</f>
        <v>EMPAQUE/</v>
      </c>
      <c r="S48" s="3" t="str">
        <f>IF(LEN(Tabla13[[#This Row],[Columna3]])&gt;0,Tabla13[[#This Row],[Columna3]]&amp;"/","")</f>
        <v>TERMINADO/</v>
      </c>
      <c r="T48" s="3" t="str">
        <f>IF(LEN(Tabla13[[#This Row],[Columna4]])&gt;0,Tabla13[[#This Row],[Columna4]]&amp;"/","")</f>
        <v>RUTA/</v>
      </c>
      <c r="U48" s="3" t="str">
        <f>IF(LEN(Tabla13[[#This Row],[Columna5]])&gt;0,Tabla13[[#This Row],[Columna5]]&amp;"/","")</f>
        <v>ENTREGADO/</v>
      </c>
      <c r="V48" s="3" t="str">
        <f>IF(LEN(Tabla13[[#This Row],[Columna6]])&gt;0,Tabla13[[#This Row],[Columna6]]&amp;"/","")</f>
        <v/>
      </c>
      <c r="W4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48" s="3" t="str">
        <f>MID(Tabla13[[#This Row],[Columna17]],1,LEN(Tabla13[[#This Row],[Columna17]])-1)</f>
        <v>CAPTURA/DISENIO/FLEXO/EMPAQUE/TERMINADO/RUTA/ENTREGADO</v>
      </c>
      <c r="Y4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48" t="str">
        <f t="shared" si="0"/>
        <v>1/2/10/5/6/7/8/</v>
      </c>
    </row>
    <row r="49" spans="1:26" ht="18">
      <c r="A49" s="7" t="s">
        <v>945</v>
      </c>
      <c r="B49" s="31" t="s">
        <v>944</v>
      </c>
      <c r="C49" s="66" t="s">
        <v>917</v>
      </c>
      <c r="D49" s="5">
        <v>600</v>
      </c>
      <c r="E49" s="81">
        <v>1.2</v>
      </c>
      <c r="F49" s="95" t="s">
        <v>1054</v>
      </c>
      <c r="G49" s="170" t="s">
        <v>1074</v>
      </c>
      <c r="H49" s="96" t="s">
        <v>1058</v>
      </c>
      <c r="I49" s="96" t="s">
        <v>1055</v>
      </c>
      <c r="J49" s="96" t="s">
        <v>1059</v>
      </c>
      <c r="K49" s="96" t="s">
        <v>1056</v>
      </c>
      <c r="L49" s="96" t="s">
        <v>1057</v>
      </c>
      <c r="M49" s="98"/>
      <c r="N49" s="96">
        <f>COUNTA(Tabla13[[#This Row],[PROCESOS DE PRODUCION]:[Columna6]])</f>
        <v>7</v>
      </c>
      <c r="O49" s="96" t="str">
        <f>IF(LEN(Tabla13[[#This Row],[PROCESOS DE PRODUCION]])&gt;0,Tabla13[[#This Row],[PROCESOS DE PRODUCION]]&amp;"/","")</f>
        <v>CAPTURA/</v>
      </c>
      <c r="P49" s="3" t="str">
        <f>IF(LEN(Tabla13[[#This Row],[Columna7]])&gt;0,Tabla13[[#This Row],[Columna7]]&amp;"/","")</f>
        <v>DISENIO/</v>
      </c>
      <c r="Q49" s="3" t="str">
        <f>IF(LEN(Tabla13[[#This Row],[Columna1]])&gt;0,Tabla13[[#This Row],[Columna1]]&amp;"/","")</f>
        <v>FLEXO/</v>
      </c>
      <c r="R49" s="3" t="str">
        <f>IF(LEN(Tabla13[[#This Row],[Columna2]])&gt;0,Tabla13[[#This Row],[Columna2]]&amp;"/","")</f>
        <v>EMPAQUE/</v>
      </c>
      <c r="S49" s="3" t="str">
        <f>IF(LEN(Tabla13[[#This Row],[Columna3]])&gt;0,Tabla13[[#This Row],[Columna3]]&amp;"/","")</f>
        <v>TERMINADO/</v>
      </c>
      <c r="T49" s="3" t="str">
        <f>IF(LEN(Tabla13[[#This Row],[Columna4]])&gt;0,Tabla13[[#This Row],[Columna4]]&amp;"/","")</f>
        <v>RUTA/</v>
      </c>
      <c r="U49" s="3" t="str">
        <f>IF(LEN(Tabla13[[#This Row],[Columna5]])&gt;0,Tabla13[[#This Row],[Columna5]]&amp;"/","")</f>
        <v>ENTREGADO/</v>
      </c>
      <c r="V49" s="3" t="str">
        <f>IF(LEN(Tabla13[[#This Row],[Columna6]])&gt;0,Tabla13[[#This Row],[Columna6]]&amp;"/","")</f>
        <v/>
      </c>
      <c r="W4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49" s="3" t="str">
        <f>MID(Tabla13[[#This Row],[Columna17]],1,LEN(Tabla13[[#This Row],[Columna17]])-1)</f>
        <v>CAPTURA/DISENIO/FLEXO/EMPAQUE/TERMINADO/RUTA/ENTREGADO</v>
      </c>
      <c r="Y4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49" t="str">
        <f t="shared" si="0"/>
        <v>1/2/10/5/6/7/8/</v>
      </c>
    </row>
    <row r="50" spans="1:26" ht="18.75" thickBot="1">
      <c r="A50" s="7" t="s">
        <v>943</v>
      </c>
      <c r="B50" s="31" t="s">
        <v>942</v>
      </c>
      <c r="C50" s="66" t="s">
        <v>917</v>
      </c>
      <c r="D50" s="5">
        <v>600</v>
      </c>
      <c r="E50" s="81">
        <v>1.3</v>
      </c>
      <c r="F50" s="95" t="s">
        <v>1054</v>
      </c>
      <c r="G50" s="170" t="s">
        <v>1074</v>
      </c>
      <c r="H50" s="96" t="s">
        <v>1058</v>
      </c>
      <c r="I50" s="96" t="s">
        <v>1055</v>
      </c>
      <c r="J50" s="96" t="s">
        <v>1059</v>
      </c>
      <c r="K50" s="96" t="s">
        <v>1056</v>
      </c>
      <c r="L50" s="96" t="s">
        <v>1057</v>
      </c>
      <c r="M50" s="98"/>
      <c r="N50" s="96">
        <f>COUNTA(Tabla13[[#This Row],[PROCESOS DE PRODUCION]:[Columna6]])</f>
        <v>7</v>
      </c>
      <c r="O50" s="96" t="str">
        <f>IF(LEN(Tabla13[[#This Row],[PROCESOS DE PRODUCION]])&gt;0,Tabla13[[#This Row],[PROCESOS DE PRODUCION]]&amp;"/","")</f>
        <v>CAPTURA/</v>
      </c>
      <c r="P50" s="3" t="str">
        <f>IF(LEN(Tabla13[[#This Row],[Columna7]])&gt;0,Tabla13[[#This Row],[Columna7]]&amp;"/","")</f>
        <v>DISENIO/</v>
      </c>
      <c r="Q50" s="3" t="str">
        <f>IF(LEN(Tabla13[[#This Row],[Columna1]])&gt;0,Tabla13[[#This Row],[Columna1]]&amp;"/","")</f>
        <v>FLEXO/</v>
      </c>
      <c r="R50" s="3" t="str">
        <f>IF(LEN(Tabla13[[#This Row],[Columna2]])&gt;0,Tabla13[[#This Row],[Columna2]]&amp;"/","")</f>
        <v>EMPAQUE/</v>
      </c>
      <c r="S50" s="3" t="str">
        <f>IF(LEN(Tabla13[[#This Row],[Columna3]])&gt;0,Tabla13[[#This Row],[Columna3]]&amp;"/","")</f>
        <v>TERMINADO/</v>
      </c>
      <c r="T50" s="3" t="str">
        <f>IF(LEN(Tabla13[[#This Row],[Columna4]])&gt;0,Tabla13[[#This Row],[Columna4]]&amp;"/","")</f>
        <v>RUTA/</v>
      </c>
      <c r="U50" s="3" t="str">
        <f>IF(LEN(Tabla13[[#This Row],[Columna5]])&gt;0,Tabla13[[#This Row],[Columna5]]&amp;"/","")</f>
        <v>ENTREGADO/</v>
      </c>
      <c r="V50" s="3" t="str">
        <f>IF(LEN(Tabla13[[#This Row],[Columna6]])&gt;0,Tabla13[[#This Row],[Columna6]]&amp;"/","")</f>
        <v/>
      </c>
      <c r="W5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50" s="3" t="str">
        <f>MID(Tabla13[[#This Row],[Columna17]],1,LEN(Tabla13[[#This Row],[Columna17]])-1)</f>
        <v>CAPTURA/DISENIO/FLEXO/EMPAQUE/TERMINADO/RUTA/ENTREGADO</v>
      </c>
      <c r="Y5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50" t="str">
        <f t="shared" si="0"/>
        <v>1/2/10/5/6/7/8/</v>
      </c>
    </row>
    <row r="51" spans="1:26" ht="18">
      <c r="A51" s="7" t="s">
        <v>941</v>
      </c>
      <c r="B51" s="31" t="s">
        <v>940</v>
      </c>
      <c r="C51" s="66" t="s">
        <v>917</v>
      </c>
      <c r="D51" s="5">
        <v>500</v>
      </c>
      <c r="E51" s="81">
        <v>1.75</v>
      </c>
      <c r="F51" s="95" t="s">
        <v>1054</v>
      </c>
      <c r="G51" s="169" t="s">
        <v>1059</v>
      </c>
      <c r="H51" s="96" t="s">
        <v>1056</v>
      </c>
      <c r="I51" s="96" t="s">
        <v>1057</v>
      </c>
      <c r="J51" s="97"/>
      <c r="K51" s="97"/>
      <c r="L51" s="97"/>
      <c r="M51" s="98"/>
      <c r="N51" s="96">
        <f>COUNTA(Tabla13[[#This Row],[PROCESOS DE PRODUCION]:[Columna6]])</f>
        <v>4</v>
      </c>
      <c r="O51" s="96" t="str">
        <f>IF(LEN(Tabla13[[#This Row],[PROCESOS DE PRODUCION]])&gt;0,Tabla13[[#This Row],[PROCESOS DE PRODUCION]]&amp;"/","")</f>
        <v>CAPTURA/</v>
      </c>
      <c r="P51" s="3" t="str">
        <f>IF(LEN(Tabla13[[#This Row],[Columna7]])&gt;0,Tabla13[[#This Row],[Columna7]]&amp;"/","")</f>
        <v>TERMINADO/</v>
      </c>
      <c r="Q51" s="3" t="str">
        <f>IF(LEN(Tabla13[[#This Row],[Columna1]])&gt;0,Tabla13[[#This Row],[Columna1]]&amp;"/","")</f>
        <v>RUTA/</v>
      </c>
      <c r="R51" s="3" t="str">
        <f>IF(LEN(Tabla13[[#This Row],[Columna2]])&gt;0,Tabla13[[#This Row],[Columna2]]&amp;"/","")</f>
        <v>ENTREGADO/</v>
      </c>
      <c r="S51" s="3" t="str">
        <f>IF(LEN(Tabla13[[#This Row],[Columna3]])&gt;0,Tabla13[[#This Row],[Columna3]]&amp;"/","")</f>
        <v/>
      </c>
      <c r="T51" s="3" t="str">
        <f>IF(LEN(Tabla13[[#This Row],[Columna4]])&gt;0,Tabla13[[#This Row],[Columna4]]&amp;"/","")</f>
        <v/>
      </c>
      <c r="U51" s="3" t="str">
        <f>IF(LEN(Tabla13[[#This Row],[Columna5]])&gt;0,Tabla13[[#This Row],[Columna5]]&amp;"/","")</f>
        <v/>
      </c>
      <c r="V51" s="3" t="str">
        <f>IF(LEN(Tabla13[[#This Row],[Columna6]])&gt;0,Tabla13[[#This Row],[Columna6]]&amp;"/","")</f>
        <v/>
      </c>
      <c r="W5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51" s="3" t="str">
        <f>MID(Tabla13[[#This Row],[Columna17]],1,LEN(Tabla13[[#This Row],[Columna17]])-1)</f>
        <v>CAPTURA/TERMINADO/RUTA/ENTREGADO</v>
      </c>
      <c r="Y5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51" t="str">
        <f t="shared" si="0"/>
        <v>1/6/7/8/</v>
      </c>
    </row>
    <row r="52" spans="1:26" ht="18.75" thickBot="1">
      <c r="A52" s="7" t="s">
        <v>939</v>
      </c>
      <c r="B52" s="31" t="s">
        <v>938</v>
      </c>
      <c r="C52" s="66" t="s">
        <v>917</v>
      </c>
      <c r="D52" s="5">
        <v>500</v>
      </c>
      <c r="E52" s="81">
        <v>1.75</v>
      </c>
      <c r="F52" s="95" t="s">
        <v>1054</v>
      </c>
      <c r="G52" s="170" t="s">
        <v>1074</v>
      </c>
      <c r="H52" s="96" t="s">
        <v>1060</v>
      </c>
      <c r="I52" s="96" t="s">
        <v>1061</v>
      </c>
      <c r="J52" s="96" t="s">
        <v>1055</v>
      </c>
      <c r="K52" s="96" t="s">
        <v>1059</v>
      </c>
      <c r="L52" s="96" t="s">
        <v>1056</v>
      </c>
      <c r="M52" s="102" t="s">
        <v>1057</v>
      </c>
      <c r="N52" s="96">
        <f>COUNTA(Tabla13[[#This Row],[PROCESOS DE PRODUCION]:[Columna6]])</f>
        <v>8</v>
      </c>
      <c r="O52" s="96" t="str">
        <f>IF(LEN(Tabla13[[#This Row],[PROCESOS DE PRODUCION]])&gt;0,Tabla13[[#This Row],[PROCESOS DE PRODUCION]]&amp;"/","")</f>
        <v>CAPTURA/</v>
      </c>
      <c r="P52" s="3" t="str">
        <f>IF(LEN(Tabla13[[#This Row],[Columna7]])&gt;0,Tabla13[[#This Row],[Columna7]]&amp;"/","")</f>
        <v>DISENIO/</v>
      </c>
      <c r="Q52" s="3" t="str">
        <f>IF(LEN(Tabla13[[#This Row],[Columna1]])&gt;0,Tabla13[[#This Row],[Columna1]]&amp;"/","")</f>
        <v>OFFSET/</v>
      </c>
      <c r="R52" s="3" t="str">
        <f>IF(LEN(Tabla13[[#This Row],[Columna2]])&gt;0,Tabla13[[#This Row],[Columna2]]&amp;"/","")</f>
        <v>SUAJE/</v>
      </c>
      <c r="S52" s="3" t="str">
        <f>IF(LEN(Tabla13[[#This Row],[Columna3]])&gt;0,Tabla13[[#This Row],[Columna3]]&amp;"/","")</f>
        <v>EMPAQUE/</v>
      </c>
      <c r="T52" s="3" t="str">
        <f>IF(LEN(Tabla13[[#This Row],[Columna4]])&gt;0,Tabla13[[#This Row],[Columna4]]&amp;"/","")</f>
        <v>TERMINADO/</v>
      </c>
      <c r="U52" s="3" t="str">
        <f>IF(LEN(Tabla13[[#This Row],[Columna5]])&gt;0,Tabla13[[#This Row],[Columna5]]&amp;"/","")</f>
        <v>RUTA/</v>
      </c>
      <c r="V52" s="3" t="str">
        <f>IF(LEN(Tabla13[[#This Row],[Columna6]])&gt;0,Tabla13[[#This Row],[Columna6]]&amp;"/","")</f>
        <v>ENTREGADO/</v>
      </c>
      <c r="W5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52" s="3" t="str">
        <f>MID(Tabla13[[#This Row],[Columna17]],1,LEN(Tabla13[[#This Row],[Columna17]])-1)</f>
        <v>CAPTURA/DISENIO/OFFSET/SUAJE/EMPAQUE/TERMINADO/RUTA/ENTREGADO</v>
      </c>
      <c r="Y5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52" t="str">
        <f t="shared" si="0"/>
        <v>1/2/3/4/5/6/7/8/</v>
      </c>
    </row>
    <row r="53" spans="1:26" ht="18">
      <c r="A53" s="7" t="s">
        <v>937</v>
      </c>
      <c r="B53" s="31" t="s">
        <v>936</v>
      </c>
      <c r="C53" s="66" t="s">
        <v>917</v>
      </c>
      <c r="D53" s="5">
        <v>700</v>
      </c>
      <c r="E53" s="81">
        <v>1.8</v>
      </c>
      <c r="F53" s="95" t="s">
        <v>1054</v>
      </c>
      <c r="G53" s="169" t="s">
        <v>1059</v>
      </c>
      <c r="H53" s="96" t="s">
        <v>1056</v>
      </c>
      <c r="I53" s="96" t="s">
        <v>1057</v>
      </c>
      <c r="J53" s="97"/>
      <c r="K53" s="97"/>
      <c r="L53" s="97"/>
      <c r="M53" s="98"/>
      <c r="N53" s="96">
        <f>COUNTA(Tabla13[[#This Row],[PROCESOS DE PRODUCION]:[Columna6]])</f>
        <v>4</v>
      </c>
      <c r="O53" s="96" t="str">
        <f>IF(LEN(Tabla13[[#This Row],[PROCESOS DE PRODUCION]])&gt;0,Tabla13[[#This Row],[PROCESOS DE PRODUCION]]&amp;"/","")</f>
        <v>CAPTURA/</v>
      </c>
      <c r="P53" s="3" t="str">
        <f>IF(LEN(Tabla13[[#This Row],[Columna7]])&gt;0,Tabla13[[#This Row],[Columna7]]&amp;"/","")</f>
        <v>TERMINADO/</v>
      </c>
      <c r="Q53" s="3" t="str">
        <f>IF(LEN(Tabla13[[#This Row],[Columna1]])&gt;0,Tabla13[[#This Row],[Columna1]]&amp;"/","")</f>
        <v>RUTA/</v>
      </c>
      <c r="R53" s="3" t="str">
        <f>IF(LEN(Tabla13[[#This Row],[Columna2]])&gt;0,Tabla13[[#This Row],[Columna2]]&amp;"/","")</f>
        <v>ENTREGADO/</v>
      </c>
      <c r="S53" s="3" t="str">
        <f>IF(LEN(Tabla13[[#This Row],[Columna3]])&gt;0,Tabla13[[#This Row],[Columna3]]&amp;"/","")</f>
        <v/>
      </c>
      <c r="T53" s="3" t="str">
        <f>IF(LEN(Tabla13[[#This Row],[Columna4]])&gt;0,Tabla13[[#This Row],[Columna4]]&amp;"/","")</f>
        <v/>
      </c>
      <c r="U53" s="3" t="str">
        <f>IF(LEN(Tabla13[[#This Row],[Columna5]])&gt;0,Tabla13[[#This Row],[Columna5]]&amp;"/","")</f>
        <v/>
      </c>
      <c r="V53" s="3" t="str">
        <f>IF(LEN(Tabla13[[#This Row],[Columna6]])&gt;0,Tabla13[[#This Row],[Columna6]]&amp;"/","")</f>
        <v/>
      </c>
      <c r="W5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53" s="3" t="str">
        <f>MID(Tabla13[[#This Row],[Columna17]],1,LEN(Tabla13[[#This Row],[Columna17]])-1)</f>
        <v>CAPTURA/TERMINADO/RUTA/ENTREGADO</v>
      </c>
      <c r="Y5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53" t="str">
        <f t="shared" si="0"/>
        <v>1/6/7/8/</v>
      </c>
    </row>
    <row r="54" spans="1:26" ht="18">
      <c r="A54" s="7" t="s">
        <v>935</v>
      </c>
      <c r="B54" s="31" t="s">
        <v>934</v>
      </c>
      <c r="C54" s="66" t="s">
        <v>917</v>
      </c>
      <c r="D54" s="5">
        <v>700</v>
      </c>
      <c r="E54" s="81">
        <v>1.8</v>
      </c>
      <c r="F54" s="95" t="s">
        <v>1054</v>
      </c>
      <c r="G54" s="170" t="s">
        <v>1074</v>
      </c>
      <c r="H54" s="96" t="s">
        <v>1058</v>
      </c>
      <c r="I54" s="96" t="s">
        <v>1055</v>
      </c>
      <c r="J54" s="96" t="s">
        <v>1059</v>
      </c>
      <c r="K54" s="96" t="s">
        <v>1056</v>
      </c>
      <c r="L54" s="96" t="s">
        <v>1057</v>
      </c>
      <c r="M54" s="98"/>
      <c r="N54" s="96">
        <f>COUNTA(Tabla13[[#This Row],[PROCESOS DE PRODUCION]:[Columna6]])</f>
        <v>7</v>
      </c>
      <c r="O54" s="96" t="str">
        <f>IF(LEN(Tabla13[[#This Row],[PROCESOS DE PRODUCION]])&gt;0,Tabla13[[#This Row],[PROCESOS DE PRODUCION]]&amp;"/","")</f>
        <v>CAPTURA/</v>
      </c>
      <c r="P54" s="3" t="str">
        <f>IF(LEN(Tabla13[[#This Row],[Columna7]])&gt;0,Tabla13[[#This Row],[Columna7]]&amp;"/","")</f>
        <v>DISENIO/</v>
      </c>
      <c r="Q54" s="3" t="str">
        <f>IF(LEN(Tabla13[[#This Row],[Columna1]])&gt;0,Tabla13[[#This Row],[Columna1]]&amp;"/","")</f>
        <v>FLEXO/</v>
      </c>
      <c r="R54" s="3" t="str">
        <f>IF(LEN(Tabla13[[#This Row],[Columna2]])&gt;0,Tabla13[[#This Row],[Columna2]]&amp;"/","")</f>
        <v>EMPAQUE/</v>
      </c>
      <c r="S54" s="3" t="str">
        <f>IF(LEN(Tabla13[[#This Row],[Columna3]])&gt;0,Tabla13[[#This Row],[Columna3]]&amp;"/","")</f>
        <v>TERMINADO/</v>
      </c>
      <c r="T54" s="3" t="str">
        <f>IF(LEN(Tabla13[[#This Row],[Columna4]])&gt;0,Tabla13[[#This Row],[Columna4]]&amp;"/","")</f>
        <v>RUTA/</v>
      </c>
      <c r="U54" s="3" t="str">
        <f>IF(LEN(Tabla13[[#This Row],[Columna5]])&gt;0,Tabla13[[#This Row],[Columna5]]&amp;"/","")</f>
        <v>ENTREGADO/</v>
      </c>
      <c r="V54" s="3" t="str">
        <f>IF(LEN(Tabla13[[#This Row],[Columna6]])&gt;0,Tabla13[[#This Row],[Columna6]]&amp;"/","")</f>
        <v/>
      </c>
      <c r="W5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54" s="3" t="str">
        <f>MID(Tabla13[[#This Row],[Columna17]],1,LEN(Tabla13[[#This Row],[Columna17]])-1)</f>
        <v>CAPTURA/DISENIO/FLEXO/EMPAQUE/TERMINADO/RUTA/ENTREGADO</v>
      </c>
      <c r="Y5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54" t="str">
        <f t="shared" si="0"/>
        <v>1/2/10/5/6/7/8/</v>
      </c>
    </row>
    <row r="55" spans="1:26" ht="18.75" thickBot="1">
      <c r="A55" s="7" t="s">
        <v>933</v>
      </c>
      <c r="B55" s="7" t="s">
        <v>932</v>
      </c>
      <c r="C55" s="66" t="s">
        <v>917</v>
      </c>
      <c r="D55" s="5">
        <v>700</v>
      </c>
      <c r="E55" s="81">
        <v>1.9</v>
      </c>
      <c r="F55" s="95" t="s">
        <v>1054</v>
      </c>
      <c r="G55" s="170" t="s">
        <v>1074</v>
      </c>
      <c r="H55" s="96" t="s">
        <v>1058</v>
      </c>
      <c r="I55" s="96" t="s">
        <v>1055</v>
      </c>
      <c r="J55" s="96" t="s">
        <v>1059</v>
      </c>
      <c r="K55" s="96" t="s">
        <v>1056</v>
      </c>
      <c r="L55" s="96" t="s">
        <v>1057</v>
      </c>
      <c r="M55" s="98"/>
      <c r="N55" s="96">
        <f>COUNTA(Tabla13[[#This Row],[PROCESOS DE PRODUCION]:[Columna6]])</f>
        <v>7</v>
      </c>
      <c r="O55" s="96" t="str">
        <f>IF(LEN(Tabla13[[#This Row],[PROCESOS DE PRODUCION]])&gt;0,Tabla13[[#This Row],[PROCESOS DE PRODUCION]]&amp;"/","")</f>
        <v>CAPTURA/</v>
      </c>
      <c r="P55" s="3" t="str">
        <f>IF(LEN(Tabla13[[#This Row],[Columna7]])&gt;0,Tabla13[[#This Row],[Columna7]]&amp;"/","")</f>
        <v>DISENIO/</v>
      </c>
      <c r="Q55" s="3" t="str">
        <f>IF(LEN(Tabla13[[#This Row],[Columna1]])&gt;0,Tabla13[[#This Row],[Columna1]]&amp;"/","")</f>
        <v>FLEXO/</v>
      </c>
      <c r="R55" s="3" t="str">
        <f>IF(LEN(Tabla13[[#This Row],[Columna2]])&gt;0,Tabla13[[#This Row],[Columna2]]&amp;"/","")</f>
        <v>EMPAQUE/</v>
      </c>
      <c r="S55" s="3" t="str">
        <f>IF(LEN(Tabla13[[#This Row],[Columna3]])&gt;0,Tabla13[[#This Row],[Columna3]]&amp;"/","")</f>
        <v>TERMINADO/</v>
      </c>
      <c r="T55" s="3" t="str">
        <f>IF(LEN(Tabla13[[#This Row],[Columna4]])&gt;0,Tabla13[[#This Row],[Columna4]]&amp;"/","")</f>
        <v>RUTA/</v>
      </c>
      <c r="U55" s="3" t="str">
        <f>IF(LEN(Tabla13[[#This Row],[Columna5]])&gt;0,Tabla13[[#This Row],[Columna5]]&amp;"/","")</f>
        <v>ENTREGADO/</v>
      </c>
      <c r="V55" s="3" t="str">
        <f>IF(LEN(Tabla13[[#This Row],[Columna6]])&gt;0,Tabla13[[#This Row],[Columna6]]&amp;"/","")</f>
        <v/>
      </c>
      <c r="W5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55" s="3" t="str">
        <f>MID(Tabla13[[#This Row],[Columna17]],1,LEN(Tabla13[[#This Row],[Columna17]])-1)</f>
        <v>CAPTURA/DISENIO/FLEXO/EMPAQUE/TERMINADO/RUTA/ENTREGADO</v>
      </c>
      <c r="Y5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55" t="str">
        <f t="shared" si="0"/>
        <v>1/2/10/5/6/7/8/</v>
      </c>
    </row>
    <row r="56" spans="1:26" ht="18">
      <c r="A56" s="7" t="s">
        <v>931</v>
      </c>
      <c r="B56" s="31" t="s">
        <v>930</v>
      </c>
      <c r="C56" s="66" t="s">
        <v>917</v>
      </c>
      <c r="D56" s="5">
        <v>300</v>
      </c>
      <c r="E56" s="81">
        <v>1.9</v>
      </c>
      <c r="F56" s="95" t="s">
        <v>1054</v>
      </c>
      <c r="G56" s="169" t="s">
        <v>1059</v>
      </c>
      <c r="H56" s="96" t="s">
        <v>1056</v>
      </c>
      <c r="I56" s="96" t="s">
        <v>1057</v>
      </c>
      <c r="J56" s="97"/>
      <c r="K56" s="97"/>
      <c r="L56" s="97"/>
      <c r="M56" s="98"/>
      <c r="N56" s="96">
        <f>COUNTA(Tabla13[[#This Row],[PROCESOS DE PRODUCION]:[Columna6]])</f>
        <v>4</v>
      </c>
      <c r="O56" s="96" t="str">
        <f>IF(LEN(Tabla13[[#This Row],[PROCESOS DE PRODUCION]])&gt;0,Tabla13[[#This Row],[PROCESOS DE PRODUCION]]&amp;"/","")</f>
        <v>CAPTURA/</v>
      </c>
      <c r="P56" s="3" t="str">
        <f>IF(LEN(Tabla13[[#This Row],[Columna7]])&gt;0,Tabla13[[#This Row],[Columna7]]&amp;"/","")</f>
        <v>TERMINADO/</v>
      </c>
      <c r="Q56" s="3" t="str">
        <f>IF(LEN(Tabla13[[#This Row],[Columna1]])&gt;0,Tabla13[[#This Row],[Columna1]]&amp;"/","")</f>
        <v>RUTA/</v>
      </c>
      <c r="R56" s="3" t="str">
        <f>IF(LEN(Tabla13[[#This Row],[Columna2]])&gt;0,Tabla13[[#This Row],[Columna2]]&amp;"/","")</f>
        <v>ENTREGADO/</v>
      </c>
      <c r="S56" s="3" t="str">
        <f>IF(LEN(Tabla13[[#This Row],[Columna3]])&gt;0,Tabla13[[#This Row],[Columna3]]&amp;"/","")</f>
        <v/>
      </c>
      <c r="T56" s="3" t="str">
        <f>IF(LEN(Tabla13[[#This Row],[Columna4]])&gt;0,Tabla13[[#This Row],[Columna4]]&amp;"/","")</f>
        <v/>
      </c>
      <c r="U56" s="3" t="str">
        <f>IF(LEN(Tabla13[[#This Row],[Columna5]])&gt;0,Tabla13[[#This Row],[Columna5]]&amp;"/","")</f>
        <v/>
      </c>
      <c r="V56" s="3" t="str">
        <f>IF(LEN(Tabla13[[#This Row],[Columna6]])&gt;0,Tabla13[[#This Row],[Columna6]]&amp;"/","")</f>
        <v/>
      </c>
      <c r="W5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56" s="3" t="str">
        <f>MID(Tabla13[[#This Row],[Columna17]],1,LEN(Tabla13[[#This Row],[Columna17]])-1)</f>
        <v>CAPTURA/TERMINADO/RUTA/ENTREGADO</v>
      </c>
      <c r="Y5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56" t="str">
        <f t="shared" si="0"/>
        <v>1/6/7/8/</v>
      </c>
    </row>
    <row r="57" spans="1:26" ht="18.75" thickBot="1">
      <c r="A57" s="19" t="s">
        <v>929</v>
      </c>
      <c r="B57" s="34" t="s">
        <v>928</v>
      </c>
      <c r="C57" s="64" t="s">
        <v>917</v>
      </c>
      <c r="D57" s="16">
        <v>300</v>
      </c>
      <c r="E57" s="85">
        <v>1.9</v>
      </c>
      <c r="F57" s="95" t="s">
        <v>1054</v>
      </c>
      <c r="G57" s="170" t="s">
        <v>1074</v>
      </c>
      <c r="H57" s="96" t="s">
        <v>1060</v>
      </c>
      <c r="I57" s="96" t="s">
        <v>1061</v>
      </c>
      <c r="J57" s="96" t="s">
        <v>1055</v>
      </c>
      <c r="K57" s="96" t="s">
        <v>1059</v>
      </c>
      <c r="L57" s="96" t="s">
        <v>1056</v>
      </c>
      <c r="M57" s="102" t="s">
        <v>1057</v>
      </c>
      <c r="N57" s="96">
        <f>COUNTA(Tabla13[[#This Row],[PROCESOS DE PRODUCION]:[Columna6]])</f>
        <v>8</v>
      </c>
      <c r="O57" s="96" t="str">
        <f>IF(LEN(Tabla13[[#This Row],[PROCESOS DE PRODUCION]])&gt;0,Tabla13[[#This Row],[PROCESOS DE PRODUCION]]&amp;"/","")</f>
        <v>CAPTURA/</v>
      </c>
      <c r="P57" s="3" t="str">
        <f>IF(LEN(Tabla13[[#This Row],[Columna7]])&gt;0,Tabla13[[#This Row],[Columna7]]&amp;"/","")</f>
        <v>DISENIO/</v>
      </c>
      <c r="Q57" s="3" t="str">
        <f>IF(LEN(Tabla13[[#This Row],[Columna1]])&gt;0,Tabla13[[#This Row],[Columna1]]&amp;"/","")</f>
        <v>OFFSET/</v>
      </c>
      <c r="R57" s="3" t="str">
        <f>IF(LEN(Tabla13[[#This Row],[Columna2]])&gt;0,Tabla13[[#This Row],[Columna2]]&amp;"/","")</f>
        <v>SUAJE/</v>
      </c>
      <c r="S57" s="3" t="str">
        <f>IF(LEN(Tabla13[[#This Row],[Columna3]])&gt;0,Tabla13[[#This Row],[Columna3]]&amp;"/","")</f>
        <v>EMPAQUE/</v>
      </c>
      <c r="T57" s="3" t="str">
        <f>IF(LEN(Tabla13[[#This Row],[Columna4]])&gt;0,Tabla13[[#This Row],[Columna4]]&amp;"/","")</f>
        <v>TERMINADO/</v>
      </c>
      <c r="U57" s="3" t="str">
        <f>IF(LEN(Tabla13[[#This Row],[Columna5]])&gt;0,Tabla13[[#This Row],[Columna5]]&amp;"/","")</f>
        <v>RUTA/</v>
      </c>
      <c r="V57" s="3" t="str">
        <f>IF(LEN(Tabla13[[#This Row],[Columna6]])&gt;0,Tabla13[[#This Row],[Columna6]]&amp;"/","")</f>
        <v>ENTREGADO/</v>
      </c>
      <c r="W5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57" s="3" t="str">
        <f>MID(Tabla13[[#This Row],[Columna17]],1,LEN(Tabla13[[#This Row],[Columna17]])-1)</f>
        <v>CAPTURA/DISENIO/OFFSET/SUAJE/EMPAQUE/TERMINADO/RUTA/ENTREGADO</v>
      </c>
      <c r="Y5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57" t="str">
        <f t="shared" si="0"/>
        <v>1/2/3/4/5/6/7/8/</v>
      </c>
    </row>
    <row r="58" spans="1:26" ht="18">
      <c r="A58" s="7" t="s">
        <v>927</v>
      </c>
      <c r="B58" s="7" t="s">
        <v>926</v>
      </c>
      <c r="C58" s="6" t="s">
        <v>917</v>
      </c>
      <c r="D58" s="5">
        <v>600</v>
      </c>
      <c r="E58" s="78">
        <v>1.3</v>
      </c>
      <c r="F58" s="95" t="s">
        <v>1054</v>
      </c>
      <c r="G58" s="170" t="s">
        <v>1074</v>
      </c>
      <c r="H58" s="96" t="s">
        <v>1058</v>
      </c>
      <c r="I58" s="96" t="s">
        <v>1055</v>
      </c>
      <c r="J58" s="96" t="s">
        <v>1059</v>
      </c>
      <c r="K58" s="96" t="s">
        <v>1056</v>
      </c>
      <c r="L58" s="96" t="s">
        <v>1057</v>
      </c>
      <c r="M58" s="98"/>
      <c r="N58" s="96">
        <f>COUNTA(Tabla13[[#This Row],[PROCESOS DE PRODUCION]:[Columna6]])</f>
        <v>7</v>
      </c>
      <c r="O58" s="96" t="str">
        <f>IF(LEN(Tabla13[[#This Row],[PROCESOS DE PRODUCION]])&gt;0,Tabla13[[#This Row],[PROCESOS DE PRODUCION]]&amp;"/","")</f>
        <v>CAPTURA/</v>
      </c>
      <c r="P58" s="3" t="str">
        <f>IF(LEN(Tabla13[[#This Row],[Columna7]])&gt;0,Tabla13[[#This Row],[Columna7]]&amp;"/","")</f>
        <v>DISENIO/</v>
      </c>
      <c r="Q58" s="3" t="str">
        <f>IF(LEN(Tabla13[[#This Row],[Columna1]])&gt;0,Tabla13[[#This Row],[Columna1]]&amp;"/","")</f>
        <v>FLEXO/</v>
      </c>
      <c r="R58" s="3" t="str">
        <f>IF(LEN(Tabla13[[#This Row],[Columna2]])&gt;0,Tabla13[[#This Row],[Columna2]]&amp;"/","")</f>
        <v>EMPAQUE/</v>
      </c>
      <c r="S58" s="3" t="str">
        <f>IF(LEN(Tabla13[[#This Row],[Columna3]])&gt;0,Tabla13[[#This Row],[Columna3]]&amp;"/","")</f>
        <v>TERMINADO/</v>
      </c>
      <c r="T58" s="3" t="str">
        <f>IF(LEN(Tabla13[[#This Row],[Columna4]])&gt;0,Tabla13[[#This Row],[Columna4]]&amp;"/","")</f>
        <v>RUTA/</v>
      </c>
      <c r="U58" s="3" t="str">
        <f>IF(LEN(Tabla13[[#This Row],[Columna5]])&gt;0,Tabla13[[#This Row],[Columna5]]&amp;"/","")</f>
        <v>ENTREGADO/</v>
      </c>
      <c r="V58" s="3" t="str">
        <f>IF(LEN(Tabla13[[#This Row],[Columna6]])&gt;0,Tabla13[[#This Row],[Columna6]]&amp;"/","")</f>
        <v/>
      </c>
      <c r="W5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58" s="3" t="str">
        <f>MID(Tabla13[[#This Row],[Columna17]],1,LEN(Tabla13[[#This Row],[Columna17]])-1)</f>
        <v>CAPTURA/DISENIO/FLEXO/EMPAQUE/TERMINADO/RUTA/ENTREGADO</v>
      </c>
      <c r="Y5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58" t="str">
        <f t="shared" si="0"/>
        <v>1/2/10/5/6/7/8/</v>
      </c>
    </row>
    <row r="59" spans="1:26" ht="18">
      <c r="A59" s="7" t="s">
        <v>925</v>
      </c>
      <c r="B59" s="7" t="s">
        <v>924</v>
      </c>
      <c r="C59" s="6" t="s">
        <v>917</v>
      </c>
      <c r="D59" s="5">
        <v>600</v>
      </c>
      <c r="E59" s="78">
        <v>1.3</v>
      </c>
      <c r="F59" s="95" t="s">
        <v>1054</v>
      </c>
      <c r="G59" s="170" t="s">
        <v>1074</v>
      </c>
      <c r="H59" s="96" t="s">
        <v>1058</v>
      </c>
      <c r="I59" s="96" t="s">
        <v>1055</v>
      </c>
      <c r="J59" s="96" t="s">
        <v>1059</v>
      </c>
      <c r="K59" s="96" t="s">
        <v>1056</v>
      </c>
      <c r="L59" s="96" t="s">
        <v>1057</v>
      </c>
      <c r="M59" s="98"/>
      <c r="N59" s="96">
        <f>COUNTA(Tabla13[[#This Row],[PROCESOS DE PRODUCION]:[Columna6]])</f>
        <v>7</v>
      </c>
      <c r="O59" s="96" t="str">
        <f>IF(LEN(Tabla13[[#This Row],[PROCESOS DE PRODUCION]])&gt;0,Tabla13[[#This Row],[PROCESOS DE PRODUCION]]&amp;"/","")</f>
        <v>CAPTURA/</v>
      </c>
      <c r="P59" s="3" t="str">
        <f>IF(LEN(Tabla13[[#This Row],[Columna7]])&gt;0,Tabla13[[#This Row],[Columna7]]&amp;"/","")</f>
        <v>DISENIO/</v>
      </c>
      <c r="Q59" s="3" t="str">
        <f>IF(LEN(Tabla13[[#This Row],[Columna1]])&gt;0,Tabla13[[#This Row],[Columna1]]&amp;"/","")</f>
        <v>FLEXO/</v>
      </c>
      <c r="R59" s="3" t="str">
        <f>IF(LEN(Tabla13[[#This Row],[Columna2]])&gt;0,Tabla13[[#This Row],[Columna2]]&amp;"/","")</f>
        <v>EMPAQUE/</v>
      </c>
      <c r="S59" s="3" t="str">
        <f>IF(LEN(Tabla13[[#This Row],[Columna3]])&gt;0,Tabla13[[#This Row],[Columna3]]&amp;"/","")</f>
        <v>TERMINADO/</v>
      </c>
      <c r="T59" s="3" t="str">
        <f>IF(LEN(Tabla13[[#This Row],[Columna4]])&gt;0,Tabla13[[#This Row],[Columna4]]&amp;"/","")</f>
        <v>RUTA/</v>
      </c>
      <c r="U59" s="3" t="str">
        <f>IF(LEN(Tabla13[[#This Row],[Columna5]])&gt;0,Tabla13[[#This Row],[Columna5]]&amp;"/","")</f>
        <v>ENTREGADO/</v>
      </c>
      <c r="V59" s="3" t="str">
        <f>IF(LEN(Tabla13[[#This Row],[Columna6]])&gt;0,Tabla13[[#This Row],[Columna6]]&amp;"/","")</f>
        <v/>
      </c>
      <c r="W5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59" s="3" t="str">
        <f>MID(Tabla13[[#This Row],[Columna17]],1,LEN(Tabla13[[#This Row],[Columna17]])-1)</f>
        <v>CAPTURA/DISENIO/FLEXO/EMPAQUE/TERMINADO/RUTA/ENTREGADO</v>
      </c>
      <c r="Y5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59" t="str">
        <f t="shared" si="0"/>
        <v>1/2/10/5/6/7/8/</v>
      </c>
    </row>
    <row r="60" spans="1:26" ht="18">
      <c r="A60" s="7" t="s">
        <v>923</v>
      </c>
      <c r="B60" s="7" t="s">
        <v>922</v>
      </c>
      <c r="C60" s="6" t="s">
        <v>917</v>
      </c>
      <c r="D60" s="5">
        <v>500</v>
      </c>
      <c r="E60" s="78">
        <v>1.85</v>
      </c>
      <c r="F60" s="95" t="s">
        <v>1054</v>
      </c>
      <c r="G60" s="170" t="s">
        <v>1074</v>
      </c>
      <c r="H60" s="96" t="s">
        <v>1060</v>
      </c>
      <c r="I60" s="96" t="s">
        <v>1061</v>
      </c>
      <c r="J60" s="96" t="s">
        <v>1055</v>
      </c>
      <c r="K60" s="96" t="s">
        <v>1059</v>
      </c>
      <c r="L60" s="96" t="s">
        <v>1056</v>
      </c>
      <c r="M60" s="102" t="s">
        <v>1057</v>
      </c>
      <c r="N60" s="96">
        <f>COUNTA(Tabla13[[#This Row],[PROCESOS DE PRODUCION]:[Columna6]])</f>
        <v>8</v>
      </c>
      <c r="O60" s="96" t="str">
        <f>IF(LEN(Tabla13[[#This Row],[PROCESOS DE PRODUCION]])&gt;0,Tabla13[[#This Row],[PROCESOS DE PRODUCION]]&amp;"/","")</f>
        <v>CAPTURA/</v>
      </c>
      <c r="P60" s="3" t="str">
        <f>IF(LEN(Tabla13[[#This Row],[Columna7]])&gt;0,Tabla13[[#This Row],[Columna7]]&amp;"/","")</f>
        <v>DISENIO/</v>
      </c>
      <c r="Q60" s="3" t="str">
        <f>IF(LEN(Tabla13[[#This Row],[Columna1]])&gt;0,Tabla13[[#This Row],[Columna1]]&amp;"/","")</f>
        <v>OFFSET/</v>
      </c>
      <c r="R60" s="3" t="str">
        <f>IF(LEN(Tabla13[[#This Row],[Columna2]])&gt;0,Tabla13[[#This Row],[Columna2]]&amp;"/","")</f>
        <v>SUAJE/</v>
      </c>
      <c r="S60" s="3" t="str">
        <f>IF(LEN(Tabla13[[#This Row],[Columna3]])&gt;0,Tabla13[[#This Row],[Columna3]]&amp;"/","")</f>
        <v>EMPAQUE/</v>
      </c>
      <c r="T60" s="3" t="str">
        <f>IF(LEN(Tabla13[[#This Row],[Columna4]])&gt;0,Tabla13[[#This Row],[Columna4]]&amp;"/","")</f>
        <v>TERMINADO/</v>
      </c>
      <c r="U60" s="3" t="str">
        <f>IF(LEN(Tabla13[[#This Row],[Columna5]])&gt;0,Tabla13[[#This Row],[Columna5]]&amp;"/","")</f>
        <v>RUTA/</v>
      </c>
      <c r="V60" s="3" t="str">
        <f>IF(LEN(Tabla13[[#This Row],[Columna6]])&gt;0,Tabla13[[#This Row],[Columna6]]&amp;"/","")</f>
        <v>ENTREGADO/</v>
      </c>
      <c r="W6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60" s="3" t="str">
        <f>MID(Tabla13[[#This Row],[Columna17]],1,LEN(Tabla13[[#This Row],[Columna17]])-1)</f>
        <v>CAPTURA/DISENIO/OFFSET/SUAJE/EMPAQUE/TERMINADO/RUTA/ENTREGADO</v>
      </c>
      <c r="Y6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60" t="str">
        <f t="shared" si="0"/>
        <v>1/2/3/4/5/6/7/8/</v>
      </c>
    </row>
    <row r="61" spans="1:26" ht="18">
      <c r="A61" s="7" t="s">
        <v>921</v>
      </c>
      <c r="B61" s="7" t="s">
        <v>920</v>
      </c>
      <c r="C61" s="6" t="s">
        <v>917</v>
      </c>
      <c r="D61" s="5">
        <v>700</v>
      </c>
      <c r="E61" s="78">
        <v>1.9</v>
      </c>
      <c r="F61" s="95" t="s">
        <v>1054</v>
      </c>
      <c r="G61" s="170" t="s">
        <v>1074</v>
      </c>
      <c r="H61" s="96" t="s">
        <v>1058</v>
      </c>
      <c r="I61" s="96" t="s">
        <v>1055</v>
      </c>
      <c r="J61" s="96" t="s">
        <v>1059</v>
      </c>
      <c r="K61" s="96" t="s">
        <v>1056</v>
      </c>
      <c r="L61" s="96" t="s">
        <v>1057</v>
      </c>
      <c r="M61" s="98"/>
      <c r="N61" s="96">
        <f>COUNTA(Tabla13[[#This Row],[PROCESOS DE PRODUCION]:[Columna6]])</f>
        <v>7</v>
      </c>
      <c r="O61" s="96" t="str">
        <f>IF(LEN(Tabla13[[#This Row],[PROCESOS DE PRODUCION]])&gt;0,Tabla13[[#This Row],[PROCESOS DE PRODUCION]]&amp;"/","")</f>
        <v>CAPTURA/</v>
      </c>
      <c r="P61" s="3" t="str">
        <f>IF(LEN(Tabla13[[#This Row],[Columna7]])&gt;0,Tabla13[[#This Row],[Columna7]]&amp;"/","")</f>
        <v>DISENIO/</v>
      </c>
      <c r="Q61" s="3" t="str">
        <f>IF(LEN(Tabla13[[#This Row],[Columna1]])&gt;0,Tabla13[[#This Row],[Columna1]]&amp;"/","")</f>
        <v>FLEXO/</v>
      </c>
      <c r="R61" s="3" t="str">
        <f>IF(LEN(Tabla13[[#This Row],[Columna2]])&gt;0,Tabla13[[#This Row],[Columna2]]&amp;"/","")</f>
        <v>EMPAQUE/</v>
      </c>
      <c r="S61" s="3" t="str">
        <f>IF(LEN(Tabla13[[#This Row],[Columna3]])&gt;0,Tabla13[[#This Row],[Columna3]]&amp;"/","")</f>
        <v>TERMINADO/</v>
      </c>
      <c r="T61" s="3" t="str">
        <f>IF(LEN(Tabla13[[#This Row],[Columna4]])&gt;0,Tabla13[[#This Row],[Columna4]]&amp;"/","")</f>
        <v>RUTA/</v>
      </c>
      <c r="U61" s="3" t="str">
        <f>IF(LEN(Tabla13[[#This Row],[Columna5]])&gt;0,Tabla13[[#This Row],[Columna5]]&amp;"/","")</f>
        <v>ENTREGADO/</v>
      </c>
      <c r="V61" s="3" t="str">
        <f>IF(LEN(Tabla13[[#This Row],[Columna6]])&gt;0,Tabla13[[#This Row],[Columna6]]&amp;"/","")</f>
        <v/>
      </c>
      <c r="W6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61" s="3" t="str">
        <f>MID(Tabla13[[#This Row],[Columna17]],1,LEN(Tabla13[[#This Row],[Columna17]])-1)</f>
        <v>CAPTURA/DISENIO/FLEXO/EMPAQUE/TERMINADO/RUTA/ENTREGADO</v>
      </c>
      <c r="Y6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61" t="str">
        <f t="shared" si="0"/>
        <v>1/2/10/5/6/7/8/</v>
      </c>
    </row>
    <row r="62" spans="1:26" ht="18.75" thickBot="1">
      <c r="A62" s="19" t="s">
        <v>919</v>
      </c>
      <c r="B62" s="19" t="s">
        <v>918</v>
      </c>
      <c r="C62" s="17" t="s">
        <v>917</v>
      </c>
      <c r="D62" s="16">
        <v>300</v>
      </c>
      <c r="E62" s="79">
        <v>2</v>
      </c>
      <c r="F62" s="99" t="s">
        <v>1054</v>
      </c>
      <c r="G62" s="170" t="s">
        <v>1074</v>
      </c>
      <c r="H62" s="100" t="s">
        <v>1060</v>
      </c>
      <c r="I62" s="100" t="s">
        <v>1061</v>
      </c>
      <c r="J62" s="100" t="s">
        <v>1055</v>
      </c>
      <c r="K62" s="96" t="s">
        <v>1059</v>
      </c>
      <c r="L62" s="100" t="s">
        <v>1056</v>
      </c>
      <c r="M62" s="103" t="s">
        <v>1057</v>
      </c>
      <c r="N62" s="96">
        <f>COUNTA(Tabla13[[#This Row],[PROCESOS DE PRODUCION]:[Columna6]])</f>
        <v>8</v>
      </c>
      <c r="O62" s="96" t="str">
        <f>IF(LEN(Tabla13[[#This Row],[PROCESOS DE PRODUCION]])&gt;0,Tabla13[[#This Row],[PROCESOS DE PRODUCION]]&amp;"/","")</f>
        <v>CAPTURA/</v>
      </c>
      <c r="P62" s="3" t="str">
        <f>IF(LEN(Tabla13[[#This Row],[Columna7]])&gt;0,Tabla13[[#This Row],[Columna7]]&amp;"/","")</f>
        <v>DISENIO/</v>
      </c>
      <c r="Q62" s="3" t="str">
        <f>IF(LEN(Tabla13[[#This Row],[Columna1]])&gt;0,Tabla13[[#This Row],[Columna1]]&amp;"/","")</f>
        <v>OFFSET/</v>
      </c>
      <c r="R62" s="3" t="str">
        <f>IF(LEN(Tabla13[[#This Row],[Columna2]])&gt;0,Tabla13[[#This Row],[Columna2]]&amp;"/","")</f>
        <v>SUAJE/</v>
      </c>
      <c r="S62" s="3" t="str">
        <f>IF(LEN(Tabla13[[#This Row],[Columna3]])&gt;0,Tabla13[[#This Row],[Columna3]]&amp;"/","")</f>
        <v>EMPAQUE/</v>
      </c>
      <c r="T62" s="3" t="str">
        <f>IF(LEN(Tabla13[[#This Row],[Columna4]])&gt;0,Tabla13[[#This Row],[Columna4]]&amp;"/","")</f>
        <v>TERMINADO/</v>
      </c>
      <c r="U62" s="3" t="str">
        <f>IF(LEN(Tabla13[[#This Row],[Columna5]])&gt;0,Tabla13[[#This Row],[Columna5]]&amp;"/","")</f>
        <v>RUTA/</v>
      </c>
      <c r="V62" s="3" t="str">
        <f>IF(LEN(Tabla13[[#This Row],[Columna6]])&gt;0,Tabla13[[#This Row],[Columna6]]&amp;"/","")</f>
        <v>ENTREGADO/</v>
      </c>
      <c r="W6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62" s="3" t="str">
        <f>MID(Tabla13[[#This Row],[Columna17]],1,LEN(Tabla13[[#This Row],[Columna17]])-1)</f>
        <v>CAPTURA/DISENIO/OFFSET/SUAJE/EMPAQUE/TERMINADO/RUTA/ENTREGADO</v>
      </c>
      <c r="Y6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62" t="str">
        <f t="shared" si="0"/>
        <v>1/2/3/4/5/6/7/8/</v>
      </c>
    </row>
    <row r="63" spans="1:26" ht="18">
      <c r="A63" s="28" t="s">
        <v>915</v>
      </c>
      <c r="B63" s="32" t="s">
        <v>914</v>
      </c>
      <c r="C63" s="28" t="s">
        <v>690</v>
      </c>
      <c r="D63" s="26">
        <v>600</v>
      </c>
      <c r="E63" s="77">
        <v>0.65</v>
      </c>
      <c r="F63" s="91" t="s">
        <v>1054</v>
      </c>
      <c r="G63" s="169" t="s">
        <v>1059</v>
      </c>
      <c r="H63" s="92" t="s">
        <v>1056</v>
      </c>
      <c r="I63" s="92" t="s">
        <v>1057</v>
      </c>
      <c r="J63" s="93"/>
      <c r="K63" s="93"/>
      <c r="L63" s="93"/>
      <c r="M63" s="94"/>
      <c r="N63" s="96">
        <f>COUNTA(Tabla13[[#This Row],[PROCESOS DE PRODUCION]:[Columna6]])</f>
        <v>4</v>
      </c>
      <c r="O63" s="96" t="str">
        <f>IF(LEN(Tabla13[[#This Row],[PROCESOS DE PRODUCION]])&gt;0,Tabla13[[#This Row],[PROCESOS DE PRODUCION]]&amp;"/","")</f>
        <v>CAPTURA/</v>
      </c>
      <c r="P63" s="3" t="str">
        <f>IF(LEN(Tabla13[[#This Row],[Columna7]])&gt;0,Tabla13[[#This Row],[Columna7]]&amp;"/","")</f>
        <v>TERMINADO/</v>
      </c>
      <c r="Q63" s="3" t="str">
        <f>IF(LEN(Tabla13[[#This Row],[Columna1]])&gt;0,Tabla13[[#This Row],[Columna1]]&amp;"/","")</f>
        <v>RUTA/</v>
      </c>
      <c r="R63" s="3" t="str">
        <f>IF(LEN(Tabla13[[#This Row],[Columna2]])&gt;0,Tabla13[[#This Row],[Columna2]]&amp;"/","")</f>
        <v>ENTREGADO/</v>
      </c>
      <c r="S63" s="3" t="str">
        <f>IF(LEN(Tabla13[[#This Row],[Columna3]])&gt;0,Tabla13[[#This Row],[Columna3]]&amp;"/","")</f>
        <v/>
      </c>
      <c r="T63" s="3" t="str">
        <f>IF(LEN(Tabla13[[#This Row],[Columna4]])&gt;0,Tabla13[[#This Row],[Columna4]]&amp;"/","")</f>
        <v/>
      </c>
      <c r="U63" s="3" t="str">
        <f>IF(LEN(Tabla13[[#This Row],[Columna5]])&gt;0,Tabla13[[#This Row],[Columna5]]&amp;"/","")</f>
        <v/>
      </c>
      <c r="V63" s="3" t="str">
        <f>IF(LEN(Tabla13[[#This Row],[Columna6]])&gt;0,Tabla13[[#This Row],[Columna6]]&amp;"/","")</f>
        <v/>
      </c>
      <c r="W6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63" s="3" t="str">
        <f>MID(Tabla13[[#This Row],[Columna17]],1,LEN(Tabla13[[#This Row],[Columna17]])-1)</f>
        <v>CAPTURA/TERMINADO/RUTA/ENTREGADO</v>
      </c>
      <c r="Y6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63" t="str">
        <f t="shared" si="0"/>
        <v>1/6/7/8/</v>
      </c>
    </row>
    <row r="64" spans="1:26" ht="18">
      <c r="A64" s="7" t="s">
        <v>913</v>
      </c>
      <c r="B64" s="31" t="s">
        <v>912</v>
      </c>
      <c r="C64" s="7" t="s">
        <v>690</v>
      </c>
      <c r="D64" s="5">
        <v>600</v>
      </c>
      <c r="E64" s="78">
        <v>0.65</v>
      </c>
      <c r="F64" s="95" t="s">
        <v>1054</v>
      </c>
      <c r="G64" s="170" t="s">
        <v>1074</v>
      </c>
      <c r="H64" s="96" t="s">
        <v>1058</v>
      </c>
      <c r="I64" s="96" t="s">
        <v>1055</v>
      </c>
      <c r="J64" s="96" t="s">
        <v>1059</v>
      </c>
      <c r="K64" s="96" t="s">
        <v>1056</v>
      </c>
      <c r="L64" s="96" t="s">
        <v>1057</v>
      </c>
      <c r="M64" s="98"/>
      <c r="N64" s="96">
        <f>COUNTA(Tabla13[[#This Row],[PROCESOS DE PRODUCION]:[Columna6]])</f>
        <v>7</v>
      </c>
      <c r="O64" s="96" t="str">
        <f>IF(LEN(Tabla13[[#This Row],[PROCESOS DE PRODUCION]])&gt;0,Tabla13[[#This Row],[PROCESOS DE PRODUCION]]&amp;"/","")</f>
        <v>CAPTURA/</v>
      </c>
      <c r="P64" s="3" t="str">
        <f>IF(LEN(Tabla13[[#This Row],[Columna7]])&gt;0,Tabla13[[#This Row],[Columna7]]&amp;"/","")</f>
        <v>DISENIO/</v>
      </c>
      <c r="Q64" s="3" t="str">
        <f>IF(LEN(Tabla13[[#This Row],[Columna1]])&gt;0,Tabla13[[#This Row],[Columna1]]&amp;"/","")</f>
        <v>FLEXO/</v>
      </c>
      <c r="R64" s="3" t="str">
        <f>IF(LEN(Tabla13[[#This Row],[Columna2]])&gt;0,Tabla13[[#This Row],[Columna2]]&amp;"/","")</f>
        <v>EMPAQUE/</v>
      </c>
      <c r="S64" s="3" t="str">
        <f>IF(LEN(Tabla13[[#This Row],[Columna3]])&gt;0,Tabla13[[#This Row],[Columna3]]&amp;"/","")</f>
        <v>TERMINADO/</v>
      </c>
      <c r="T64" s="3" t="str">
        <f>IF(LEN(Tabla13[[#This Row],[Columna4]])&gt;0,Tabla13[[#This Row],[Columna4]]&amp;"/","")</f>
        <v>RUTA/</v>
      </c>
      <c r="U64" s="3" t="str">
        <f>IF(LEN(Tabla13[[#This Row],[Columna5]])&gt;0,Tabla13[[#This Row],[Columna5]]&amp;"/","")</f>
        <v>ENTREGADO/</v>
      </c>
      <c r="V64" s="3" t="str">
        <f>IF(LEN(Tabla13[[#This Row],[Columna6]])&gt;0,Tabla13[[#This Row],[Columna6]]&amp;"/","")</f>
        <v/>
      </c>
      <c r="W6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64" s="3" t="str">
        <f>MID(Tabla13[[#This Row],[Columna17]],1,LEN(Tabla13[[#This Row],[Columna17]])-1)</f>
        <v>CAPTURA/DISENIO/FLEXO/EMPAQUE/TERMINADO/RUTA/ENTREGADO</v>
      </c>
      <c r="Y6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64" t="str">
        <f t="shared" si="0"/>
        <v>1/2/10/5/6/7/8/</v>
      </c>
    </row>
    <row r="65" spans="1:26" ht="18">
      <c r="A65" s="7" t="s">
        <v>911</v>
      </c>
      <c r="B65" s="31" t="s">
        <v>910</v>
      </c>
      <c r="C65" s="7" t="s">
        <v>690</v>
      </c>
      <c r="D65" s="5">
        <v>600</v>
      </c>
      <c r="E65" s="78">
        <v>0.65</v>
      </c>
      <c r="F65" s="95" t="s">
        <v>1054</v>
      </c>
      <c r="G65" s="170" t="s">
        <v>1074</v>
      </c>
      <c r="H65" s="96" t="s">
        <v>1058</v>
      </c>
      <c r="I65" s="96" t="s">
        <v>1055</v>
      </c>
      <c r="J65" s="96" t="s">
        <v>1059</v>
      </c>
      <c r="K65" s="96" t="s">
        <v>1056</v>
      </c>
      <c r="L65" s="96" t="s">
        <v>1057</v>
      </c>
      <c r="M65" s="98"/>
      <c r="N65" s="96">
        <f>COUNTA(Tabla13[[#This Row],[PROCESOS DE PRODUCION]:[Columna6]])</f>
        <v>7</v>
      </c>
      <c r="O65" s="96" t="str">
        <f>IF(LEN(Tabla13[[#This Row],[PROCESOS DE PRODUCION]])&gt;0,Tabla13[[#This Row],[PROCESOS DE PRODUCION]]&amp;"/","")</f>
        <v>CAPTURA/</v>
      </c>
      <c r="P65" s="3" t="str">
        <f>IF(LEN(Tabla13[[#This Row],[Columna7]])&gt;0,Tabla13[[#This Row],[Columna7]]&amp;"/","")</f>
        <v>DISENIO/</v>
      </c>
      <c r="Q65" s="3" t="str">
        <f>IF(LEN(Tabla13[[#This Row],[Columna1]])&gt;0,Tabla13[[#This Row],[Columna1]]&amp;"/","")</f>
        <v>FLEXO/</v>
      </c>
      <c r="R65" s="3" t="str">
        <f>IF(LEN(Tabla13[[#This Row],[Columna2]])&gt;0,Tabla13[[#This Row],[Columna2]]&amp;"/","")</f>
        <v>EMPAQUE/</v>
      </c>
      <c r="S65" s="3" t="str">
        <f>IF(LEN(Tabla13[[#This Row],[Columna3]])&gt;0,Tabla13[[#This Row],[Columna3]]&amp;"/","")</f>
        <v>TERMINADO/</v>
      </c>
      <c r="T65" s="3" t="str">
        <f>IF(LEN(Tabla13[[#This Row],[Columna4]])&gt;0,Tabla13[[#This Row],[Columna4]]&amp;"/","")</f>
        <v>RUTA/</v>
      </c>
      <c r="U65" s="3" t="str">
        <f>IF(LEN(Tabla13[[#This Row],[Columna5]])&gt;0,Tabla13[[#This Row],[Columna5]]&amp;"/","")</f>
        <v>ENTREGADO/</v>
      </c>
      <c r="V65" s="3" t="str">
        <f>IF(LEN(Tabla13[[#This Row],[Columna6]])&gt;0,Tabla13[[#This Row],[Columna6]]&amp;"/","")</f>
        <v/>
      </c>
      <c r="W6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65" s="3" t="str">
        <f>MID(Tabla13[[#This Row],[Columna17]],1,LEN(Tabla13[[#This Row],[Columna17]])-1)</f>
        <v>CAPTURA/DISENIO/FLEXO/EMPAQUE/TERMINADO/RUTA/ENTREGADO</v>
      </c>
      <c r="Y6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65" t="str">
        <f t="shared" si="0"/>
        <v>1/2/10/5/6/7/8/</v>
      </c>
    </row>
    <row r="66" spans="1:26" ht="18.75" thickBot="1">
      <c r="A66" s="7" t="s">
        <v>909</v>
      </c>
      <c r="B66" s="31" t="s">
        <v>908</v>
      </c>
      <c r="C66" s="7" t="s">
        <v>690</v>
      </c>
      <c r="D66" s="5">
        <v>600</v>
      </c>
      <c r="E66" s="78">
        <v>0.75</v>
      </c>
      <c r="F66" s="95" t="s">
        <v>1054</v>
      </c>
      <c r="G66" s="170" t="s">
        <v>1074</v>
      </c>
      <c r="H66" s="96" t="s">
        <v>1058</v>
      </c>
      <c r="I66" s="96" t="s">
        <v>1055</v>
      </c>
      <c r="J66" s="96" t="s">
        <v>1059</v>
      </c>
      <c r="K66" s="96" t="s">
        <v>1056</v>
      </c>
      <c r="L66" s="96" t="s">
        <v>1057</v>
      </c>
      <c r="M66" s="98"/>
      <c r="N66" s="96">
        <f>COUNTA(Tabla13[[#This Row],[PROCESOS DE PRODUCION]:[Columna6]])</f>
        <v>7</v>
      </c>
      <c r="O66" s="96" t="str">
        <f>IF(LEN(Tabla13[[#This Row],[PROCESOS DE PRODUCION]])&gt;0,Tabla13[[#This Row],[PROCESOS DE PRODUCION]]&amp;"/","")</f>
        <v>CAPTURA/</v>
      </c>
      <c r="P66" s="3" t="str">
        <f>IF(LEN(Tabla13[[#This Row],[Columna7]])&gt;0,Tabla13[[#This Row],[Columna7]]&amp;"/","")</f>
        <v>DISENIO/</v>
      </c>
      <c r="Q66" s="3" t="str">
        <f>IF(LEN(Tabla13[[#This Row],[Columna1]])&gt;0,Tabla13[[#This Row],[Columna1]]&amp;"/","")</f>
        <v>FLEXO/</v>
      </c>
      <c r="R66" s="3" t="str">
        <f>IF(LEN(Tabla13[[#This Row],[Columna2]])&gt;0,Tabla13[[#This Row],[Columna2]]&amp;"/","")</f>
        <v>EMPAQUE/</v>
      </c>
      <c r="S66" s="3" t="str">
        <f>IF(LEN(Tabla13[[#This Row],[Columna3]])&gt;0,Tabla13[[#This Row],[Columna3]]&amp;"/","")</f>
        <v>TERMINADO/</v>
      </c>
      <c r="T66" s="3" t="str">
        <f>IF(LEN(Tabla13[[#This Row],[Columna4]])&gt;0,Tabla13[[#This Row],[Columna4]]&amp;"/","")</f>
        <v>RUTA/</v>
      </c>
      <c r="U66" s="3" t="str">
        <f>IF(LEN(Tabla13[[#This Row],[Columna5]])&gt;0,Tabla13[[#This Row],[Columna5]]&amp;"/","")</f>
        <v>ENTREGADO/</v>
      </c>
      <c r="V66" s="3" t="str">
        <f>IF(LEN(Tabla13[[#This Row],[Columna6]])&gt;0,Tabla13[[#This Row],[Columna6]]&amp;"/","")</f>
        <v/>
      </c>
      <c r="W6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66" s="3" t="str">
        <f>MID(Tabla13[[#This Row],[Columna17]],1,LEN(Tabla13[[#This Row],[Columna17]])-1)</f>
        <v>CAPTURA/DISENIO/FLEXO/EMPAQUE/TERMINADO/RUTA/ENTREGADO</v>
      </c>
      <c r="Y6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66" t="str">
        <f t="shared" si="0"/>
        <v>1/2/10/5/6/7/8/</v>
      </c>
    </row>
    <row r="67" spans="1:26" ht="18">
      <c r="A67" s="7" t="s">
        <v>907</v>
      </c>
      <c r="B67" s="31" t="s">
        <v>906</v>
      </c>
      <c r="C67" s="24" t="s">
        <v>719</v>
      </c>
      <c r="D67" s="5">
        <v>380</v>
      </c>
      <c r="E67" s="78">
        <v>2.2000000000000002</v>
      </c>
      <c r="F67" s="95" t="s">
        <v>1054</v>
      </c>
      <c r="G67" s="169" t="s">
        <v>1059</v>
      </c>
      <c r="H67" s="96" t="s">
        <v>1056</v>
      </c>
      <c r="I67" s="96" t="s">
        <v>1057</v>
      </c>
      <c r="J67" s="97"/>
      <c r="K67" s="97"/>
      <c r="L67" s="97"/>
      <c r="M67" s="98"/>
      <c r="N67" s="96">
        <f>COUNTA(Tabla13[[#This Row],[PROCESOS DE PRODUCION]:[Columna6]])</f>
        <v>4</v>
      </c>
      <c r="O67" s="96" t="str">
        <f>IF(LEN(Tabla13[[#This Row],[PROCESOS DE PRODUCION]])&gt;0,Tabla13[[#This Row],[PROCESOS DE PRODUCION]]&amp;"/","")</f>
        <v>CAPTURA/</v>
      </c>
      <c r="P67" s="3" t="str">
        <f>IF(LEN(Tabla13[[#This Row],[Columna7]])&gt;0,Tabla13[[#This Row],[Columna7]]&amp;"/","")</f>
        <v>TERMINADO/</v>
      </c>
      <c r="Q67" s="3" t="str">
        <f>IF(LEN(Tabla13[[#This Row],[Columna1]])&gt;0,Tabla13[[#This Row],[Columna1]]&amp;"/","")</f>
        <v>RUTA/</v>
      </c>
      <c r="R67" s="3" t="str">
        <f>IF(LEN(Tabla13[[#This Row],[Columna2]])&gt;0,Tabla13[[#This Row],[Columna2]]&amp;"/","")</f>
        <v>ENTREGADO/</v>
      </c>
      <c r="S67" s="3" t="str">
        <f>IF(LEN(Tabla13[[#This Row],[Columna3]])&gt;0,Tabla13[[#This Row],[Columna3]]&amp;"/","")</f>
        <v/>
      </c>
      <c r="T67" s="3" t="str">
        <f>IF(LEN(Tabla13[[#This Row],[Columna4]])&gt;0,Tabla13[[#This Row],[Columna4]]&amp;"/","")</f>
        <v/>
      </c>
      <c r="U67" s="3" t="str">
        <f>IF(LEN(Tabla13[[#This Row],[Columna5]])&gt;0,Tabla13[[#This Row],[Columna5]]&amp;"/","")</f>
        <v/>
      </c>
      <c r="V67" s="3" t="str">
        <f>IF(LEN(Tabla13[[#This Row],[Columna6]])&gt;0,Tabla13[[#This Row],[Columna6]]&amp;"/","")</f>
        <v/>
      </c>
      <c r="W6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67" s="3" t="str">
        <f>MID(Tabla13[[#This Row],[Columna17]],1,LEN(Tabla13[[#This Row],[Columna17]])-1)</f>
        <v>CAPTURA/TERMINADO/RUTA/ENTREGADO</v>
      </c>
      <c r="Y6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67" t="str">
        <f t="shared" si="0"/>
        <v>1/6/7/8/</v>
      </c>
    </row>
    <row r="68" spans="1:26" ht="18.75" thickBot="1">
      <c r="A68" s="7" t="s">
        <v>905</v>
      </c>
      <c r="B68" s="31" t="s">
        <v>904</v>
      </c>
      <c r="C68" s="24" t="s">
        <v>903</v>
      </c>
      <c r="D68" s="5">
        <v>380</v>
      </c>
      <c r="E68" s="78">
        <v>2.2000000000000002</v>
      </c>
      <c r="F68" s="95" t="s">
        <v>1054</v>
      </c>
      <c r="G68" s="170" t="s">
        <v>1074</v>
      </c>
      <c r="H68" s="96" t="s">
        <v>1058</v>
      </c>
      <c r="I68" s="96" t="s">
        <v>1055</v>
      </c>
      <c r="J68" s="96" t="s">
        <v>1059</v>
      </c>
      <c r="K68" s="96" t="s">
        <v>1056</v>
      </c>
      <c r="L68" s="96" t="s">
        <v>1057</v>
      </c>
      <c r="M68" s="98"/>
      <c r="N68" s="96">
        <f>COUNTA(Tabla13[[#This Row],[PROCESOS DE PRODUCION]:[Columna6]])</f>
        <v>7</v>
      </c>
      <c r="O68" s="96" t="str">
        <f>IF(LEN(Tabla13[[#This Row],[PROCESOS DE PRODUCION]])&gt;0,Tabla13[[#This Row],[PROCESOS DE PRODUCION]]&amp;"/","")</f>
        <v>CAPTURA/</v>
      </c>
      <c r="P68" s="3" t="str">
        <f>IF(LEN(Tabla13[[#This Row],[Columna7]])&gt;0,Tabla13[[#This Row],[Columna7]]&amp;"/","")</f>
        <v>DISENIO/</v>
      </c>
      <c r="Q68" s="3" t="str">
        <f>IF(LEN(Tabla13[[#This Row],[Columna1]])&gt;0,Tabla13[[#This Row],[Columna1]]&amp;"/","")</f>
        <v>FLEXO/</v>
      </c>
      <c r="R68" s="3" t="str">
        <f>IF(LEN(Tabla13[[#This Row],[Columna2]])&gt;0,Tabla13[[#This Row],[Columna2]]&amp;"/","")</f>
        <v>EMPAQUE/</v>
      </c>
      <c r="S68" s="3" t="str">
        <f>IF(LEN(Tabla13[[#This Row],[Columna3]])&gt;0,Tabla13[[#This Row],[Columna3]]&amp;"/","")</f>
        <v>TERMINADO/</v>
      </c>
      <c r="T68" s="3" t="str">
        <f>IF(LEN(Tabla13[[#This Row],[Columna4]])&gt;0,Tabla13[[#This Row],[Columna4]]&amp;"/","")</f>
        <v>RUTA/</v>
      </c>
      <c r="U68" s="3" t="str">
        <f>IF(LEN(Tabla13[[#This Row],[Columna5]])&gt;0,Tabla13[[#This Row],[Columna5]]&amp;"/","")</f>
        <v>ENTREGADO/</v>
      </c>
      <c r="V68" s="3" t="str">
        <f>IF(LEN(Tabla13[[#This Row],[Columna6]])&gt;0,Tabla13[[#This Row],[Columna6]]&amp;"/","")</f>
        <v/>
      </c>
      <c r="W6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68" s="3" t="str">
        <f>MID(Tabla13[[#This Row],[Columna17]],1,LEN(Tabla13[[#This Row],[Columna17]])-1)</f>
        <v>CAPTURA/DISENIO/FLEXO/EMPAQUE/TERMINADO/RUTA/ENTREGADO</v>
      </c>
      <c r="Y6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68" t="str">
        <f t="shared" ref="Z68:Z131" si="1">SUBSTITUTE(SUBSTITUTE(SUBSTITUTE(SUBSTITUTE(SUBSTITUTE(SUBSTITUTE(SUBSTITUTE(SUBSTITUTE(SUBSTITUTE(SUBSTITUTE(SUBSTITUTE(SUBSTITUTE(Y68,"CAPTURA",1),"DISENIO",2),"OFFSET",3),"SUAJE",4),"EMPAQUE",5),"TERMINADO",6),"RUTA",7),"ENTREGADO",8),"TAMPO",9),"FLEXO",10),"CERIGRAFIA",11),"HORNO",12)</f>
        <v>1/2/10/5/6/7/8/</v>
      </c>
    </row>
    <row r="69" spans="1:26" ht="18">
      <c r="A69" s="7" t="s">
        <v>902</v>
      </c>
      <c r="B69" s="31" t="s">
        <v>899</v>
      </c>
      <c r="C69" s="66" t="s">
        <v>346</v>
      </c>
      <c r="D69" s="5">
        <v>300</v>
      </c>
      <c r="E69" s="78">
        <v>2.2000000000000002</v>
      </c>
      <c r="F69" s="95" t="s">
        <v>1054</v>
      </c>
      <c r="G69" s="169" t="s">
        <v>1059</v>
      </c>
      <c r="H69" s="96" t="s">
        <v>1056</v>
      </c>
      <c r="I69" s="96" t="s">
        <v>1057</v>
      </c>
      <c r="J69" s="97"/>
      <c r="K69" s="97"/>
      <c r="L69" s="97"/>
      <c r="M69" s="98"/>
      <c r="N69" s="96">
        <f>COUNTA(Tabla13[[#This Row],[PROCESOS DE PRODUCION]:[Columna6]])</f>
        <v>4</v>
      </c>
      <c r="O69" s="96" t="str">
        <f>IF(LEN(Tabla13[[#This Row],[PROCESOS DE PRODUCION]])&gt;0,Tabla13[[#This Row],[PROCESOS DE PRODUCION]]&amp;"/","")</f>
        <v>CAPTURA/</v>
      </c>
      <c r="P69" s="3" t="str">
        <f>IF(LEN(Tabla13[[#This Row],[Columna7]])&gt;0,Tabla13[[#This Row],[Columna7]]&amp;"/","")</f>
        <v>TERMINADO/</v>
      </c>
      <c r="Q69" s="3" t="str">
        <f>IF(LEN(Tabla13[[#This Row],[Columna1]])&gt;0,Tabla13[[#This Row],[Columna1]]&amp;"/","")</f>
        <v>RUTA/</v>
      </c>
      <c r="R69" s="3" t="str">
        <f>IF(LEN(Tabla13[[#This Row],[Columna2]])&gt;0,Tabla13[[#This Row],[Columna2]]&amp;"/","")</f>
        <v>ENTREGADO/</v>
      </c>
      <c r="S69" s="3" t="str">
        <f>IF(LEN(Tabla13[[#This Row],[Columna3]])&gt;0,Tabla13[[#This Row],[Columna3]]&amp;"/","")</f>
        <v/>
      </c>
      <c r="T69" s="3" t="str">
        <f>IF(LEN(Tabla13[[#This Row],[Columna4]])&gt;0,Tabla13[[#This Row],[Columna4]]&amp;"/","")</f>
        <v/>
      </c>
      <c r="U69" s="3" t="str">
        <f>IF(LEN(Tabla13[[#This Row],[Columna5]])&gt;0,Tabla13[[#This Row],[Columna5]]&amp;"/","")</f>
        <v/>
      </c>
      <c r="V69" s="3" t="str">
        <f>IF(LEN(Tabla13[[#This Row],[Columna6]])&gt;0,Tabla13[[#This Row],[Columna6]]&amp;"/","")</f>
        <v/>
      </c>
      <c r="W6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69" s="3" t="str">
        <f>MID(Tabla13[[#This Row],[Columna17]],1,LEN(Tabla13[[#This Row],[Columna17]])-1)</f>
        <v>CAPTURA/TERMINADO/RUTA/ENTREGADO</v>
      </c>
      <c r="Y6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69" t="str">
        <f t="shared" si="1"/>
        <v>1/6/7/8/</v>
      </c>
    </row>
    <row r="70" spans="1:26" ht="18.75" thickBot="1">
      <c r="A70" s="7" t="s">
        <v>901</v>
      </c>
      <c r="B70" s="31" t="s">
        <v>897</v>
      </c>
      <c r="C70" s="66" t="s">
        <v>346</v>
      </c>
      <c r="D70" s="5">
        <v>300</v>
      </c>
      <c r="E70" s="78">
        <v>2.2000000000000002</v>
      </c>
      <c r="F70" s="95" t="s">
        <v>1054</v>
      </c>
      <c r="G70" s="170" t="s">
        <v>1074</v>
      </c>
      <c r="H70" s="96" t="s">
        <v>1058</v>
      </c>
      <c r="I70" s="96" t="s">
        <v>1055</v>
      </c>
      <c r="J70" s="96" t="s">
        <v>1059</v>
      </c>
      <c r="K70" s="96" t="s">
        <v>1056</v>
      </c>
      <c r="L70" s="96" t="s">
        <v>1057</v>
      </c>
      <c r="M70" s="98"/>
      <c r="N70" s="96">
        <f>COUNTA(Tabla13[[#This Row],[PROCESOS DE PRODUCION]:[Columna6]])</f>
        <v>7</v>
      </c>
      <c r="O70" s="96" t="str">
        <f>IF(LEN(Tabla13[[#This Row],[PROCESOS DE PRODUCION]])&gt;0,Tabla13[[#This Row],[PROCESOS DE PRODUCION]]&amp;"/","")</f>
        <v>CAPTURA/</v>
      </c>
      <c r="P70" s="3" t="str">
        <f>IF(LEN(Tabla13[[#This Row],[Columna7]])&gt;0,Tabla13[[#This Row],[Columna7]]&amp;"/","")</f>
        <v>DISENIO/</v>
      </c>
      <c r="Q70" s="3" t="str">
        <f>IF(LEN(Tabla13[[#This Row],[Columna1]])&gt;0,Tabla13[[#This Row],[Columna1]]&amp;"/","")</f>
        <v>FLEXO/</v>
      </c>
      <c r="R70" s="3" t="str">
        <f>IF(LEN(Tabla13[[#This Row],[Columna2]])&gt;0,Tabla13[[#This Row],[Columna2]]&amp;"/","")</f>
        <v>EMPAQUE/</v>
      </c>
      <c r="S70" s="3" t="str">
        <f>IF(LEN(Tabla13[[#This Row],[Columna3]])&gt;0,Tabla13[[#This Row],[Columna3]]&amp;"/","")</f>
        <v>TERMINADO/</v>
      </c>
      <c r="T70" s="3" t="str">
        <f>IF(LEN(Tabla13[[#This Row],[Columna4]])&gt;0,Tabla13[[#This Row],[Columna4]]&amp;"/","")</f>
        <v>RUTA/</v>
      </c>
      <c r="U70" s="3" t="str">
        <f>IF(LEN(Tabla13[[#This Row],[Columna5]])&gt;0,Tabla13[[#This Row],[Columna5]]&amp;"/","")</f>
        <v>ENTREGADO/</v>
      </c>
      <c r="V70" s="3" t="str">
        <f>IF(LEN(Tabla13[[#This Row],[Columna6]])&gt;0,Tabla13[[#This Row],[Columna6]]&amp;"/","")</f>
        <v/>
      </c>
      <c r="W7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70" s="3" t="str">
        <f>MID(Tabla13[[#This Row],[Columna17]],1,LEN(Tabla13[[#This Row],[Columna17]])-1)</f>
        <v>CAPTURA/DISENIO/FLEXO/EMPAQUE/TERMINADO/RUTA/ENTREGADO</v>
      </c>
      <c r="Y7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70" t="str">
        <f t="shared" si="1"/>
        <v>1/2/10/5/6/7/8/</v>
      </c>
    </row>
    <row r="71" spans="1:26" ht="18">
      <c r="A71" s="7" t="s">
        <v>900</v>
      </c>
      <c r="B71" s="31" t="s">
        <v>899</v>
      </c>
      <c r="C71" s="66" t="s">
        <v>712</v>
      </c>
      <c r="D71" s="5">
        <v>240</v>
      </c>
      <c r="E71" s="78">
        <v>2.4500000000000002</v>
      </c>
      <c r="F71" s="95" t="s">
        <v>1054</v>
      </c>
      <c r="G71" s="169" t="s">
        <v>1059</v>
      </c>
      <c r="H71" s="96" t="s">
        <v>1056</v>
      </c>
      <c r="I71" s="96" t="s">
        <v>1057</v>
      </c>
      <c r="J71" s="97"/>
      <c r="K71" s="97"/>
      <c r="L71" s="97"/>
      <c r="M71" s="98"/>
      <c r="N71" s="96">
        <f>COUNTA(Tabla13[[#This Row],[PROCESOS DE PRODUCION]:[Columna6]])</f>
        <v>4</v>
      </c>
      <c r="O71" s="96" t="str">
        <f>IF(LEN(Tabla13[[#This Row],[PROCESOS DE PRODUCION]])&gt;0,Tabla13[[#This Row],[PROCESOS DE PRODUCION]]&amp;"/","")</f>
        <v>CAPTURA/</v>
      </c>
      <c r="P71" s="3" t="str">
        <f>IF(LEN(Tabla13[[#This Row],[Columna7]])&gt;0,Tabla13[[#This Row],[Columna7]]&amp;"/","")</f>
        <v>TERMINADO/</v>
      </c>
      <c r="Q71" s="3" t="str">
        <f>IF(LEN(Tabla13[[#This Row],[Columna1]])&gt;0,Tabla13[[#This Row],[Columna1]]&amp;"/","")</f>
        <v>RUTA/</v>
      </c>
      <c r="R71" s="3" t="str">
        <f>IF(LEN(Tabla13[[#This Row],[Columna2]])&gt;0,Tabla13[[#This Row],[Columna2]]&amp;"/","")</f>
        <v>ENTREGADO/</v>
      </c>
      <c r="S71" s="3" t="str">
        <f>IF(LEN(Tabla13[[#This Row],[Columna3]])&gt;0,Tabla13[[#This Row],[Columna3]]&amp;"/","")</f>
        <v/>
      </c>
      <c r="T71" s="3" t="str">
        <f>IF(LEN(Tabla13[[#This Row],[Columna4]])&gt;0,Tabla13[[#This Row],[Columna4]]&amp;"/","")</f>
        <v/>
      </c>
      <c r="U71" s="3" t="str">
        <f>IF(LEN(Tabla13[[#This Row],[Columna5]])&gt;0,Tabla13[[#This Row],[Columna5]]&amp;"/","")</f>
        <v/>
      </c>
      <c r="V71" s="3" t="str">
        <f>IF(LEN(Tabla13[[#This Row],[Columna6]])&gt;0,Tabla13[[#This Row],[Columna6]]&amp;"/","")</f>
        <v/>
      </c>
      <c r="W7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71" s="3" t="str">
        <f>MID(Tabla13[[#This Row],[Columna17]],1,LEN(Tabla13[[#This Row],[Columna17]])-1)</f>
        <v>CAPTURA/TERMINADO/RUTA/ENTREGADO</v>
      </c>
      <c r="Y7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71" t="str">
        <f t="shared" si="1"/>
        <v>1/6/7/8/</v>
      </c>
    </row>
    <row r="72" spans="1:26" ht="18.75" thickBot="1">
      <c r="A72" s="7" t="s">
        <v>898</v>
      </c>
      <c r="B72" s="31" t="s">
        <v>897</v>
      </c>
      <c r="C72" s="66" t="s">
        <v>712</v>
      </c>
      <c r="D72" s="5">
        <v>240</v>
      </c>
      <c r="E72" s="78">
        <v>2.4500000000000002</v>
      </c>
      <c r="F72" s="95" t="s">
        <v>1054</v>
      </c>
      <c r="G72" s="170" t="s">
        <v>1074</v>
      </c>
      <c r="H72" s="96" t="s">
        <v>1058</v>
      </c>
      <c r="I72" s="96" t="s">
        <v>1055</v>
      </c>
      <c r="J72" s="96" t="s">
        <v>1059</v>
      </c>
      <c r="K72" s="96" t="s">
        <v>1056</v>
      </c>
      <c r="L72" s="96" t="s">
        <v>1057</v>
      </c>
      <c r="M72" s="98"/>
      <c r="N72" s="96">
        <f>COUNTA(Tabla13[[#This Row],[PROCESOS DE PRODUCION]:[Columna6]])</f>
        <v>7</v>
      </c>
      <c r="O72" s="96" t="str">
        <f>IF(LEN(Tabla13[[#This Row],[PROCESOS DE PRODUCION]])&gt;0,Tabla13[[#This Row],[PROCESOS DE PRODUCION]]&amp;"/","")</f>
        <v>CAPTURA/</v>
      </c>
      <c r="P72" s="3" t="str">
        <f>IF(LEN(Tabla13[[#This Row],[Columna7]])&gt;0,Tabla13[[#This Row],[Columna7]]&amp;"/","")</f>
        <v>DISENIO/</v>
      </c>
      <c r="Q72" s="3" t="str">
        <f>IF(LEN(Tabla13[[#This Row],[Columna1]])&gt;0,Tabla13[[#This Row],[Columna1]]&amp;"/","")</f>
        <v>FLEXO/</v>
      </c>
      <c r="R72" s="3" t="str">
        <f>IF(LEN(Tabla13[[#This Row],[Columna2]])&gt;0,Tabla13[[#This Row],[Columna2]]&amp;"/","")</f>
        <v>EMPAQUE/</v>
      </c>
      <c r="S72" s="3" t="str">
        <f>IF(LEN(Tabla13[[#This Row],[Columna3]])&gt;0,Tabla13[[#This Row],[Columna3]]&amp;"/","")</f>
        <v>TERMINADO/</v>
      </c>
      <c r="T72" s="3" t="str">
        <f>IF(LEN(Tabla13[[#This Row],[Columna4]])&gt;0,Tabla13[[#This Row],[Columna4]]&amp;"/","")</f>
        <v>RUTA/</v>
      </c>
      <c r="U72" s="3" t="str">
        <f>IF(LEN(Tabla13[[#This Row],[Columna5]])&gt;0,Tabla13[[#This Row],[Columna5]]&amp;"/","")</f>
        <v>ENTREGADO/</v>
      </c>
      <c r="V72" s="3" t="str">
        <f>IF(LEN(Tabla13[[#This Row],[Columna6]])&gt;0,Tabla13[[#This Row],[Columna6]]&amp;"/","")</f>
        <v/>
      </c>
      <c r="W7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72" s="3" t="str">
        <f>MID(Tabla13[[#This Row],[Columna17]],1,LEN(Tabla13[[#This Row],[Columna17]])-1)</f>
        <v>CAPTURA/DISENIO/FLEXO/EMPAQUE/TERMINADO/RUTA/ENTREGADO</v>
      </c>
      <c r="Y7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72" t="str">
        <f t="shared" si="1"/>
        <v>1/2/10/5/6/7/8/</v>
      </c>
    </row>
    <row r="73" spans="1:26" ht="18">
      <c r="A73" s="7" t="s">
        <v>896</v>
      </c>
      <c r="B73" s="31" t="s">
        <v>893</v>
      </c>
      <c r="C73" s="66" t="s">
        <v>346</v>
      </c>
      <c r="D73" s="5">
        <v>390</v>
      </c>
      <c r="E73" s="78">
        <v>2.2000000000000002</v>
      </c>
      <c r="F73" s="95" t="s">
        <v>1054</v>
      </c>
      <c r="G73" s="169" t="s">
        <v>1059</v>
      </c>
      <c r="H73" s="96" t="s">
        <v>1056</v>
      </c>
      <c r="I73" s="96" t="s">
        <v>1057</v>
      </c>
      <c r="J73" s="97"/>
      <c r="K73" s="97"/>
      <c r="L73" s="97"/>
      <c r="M73" s="98"/>
      <c r="N73" s="96">
        <f>COUNTA(Tabla13[[#This Row],[PROCESOS DE PRODUCION]:[Columna6]])</f>
        <v>4</v>
      </c>
      <c r="O73" s="96" t="str">
        <f>IF(LEN(Tabla13[[#This Row],[PROCESOS DE PRODUCION]])&gt;0,Tabla13[[#This Row],[PROCESOS DE PRODUCION]]&amp;"/","")</f>
        <v>CAPTURA/</v>
      </c>
      <c r="P73" s="3" t="str">
        <f>IF(LEN(Tabla13[[#This Row],[Columna7]])&gt;0,Tabla13[[#This Row],[Columna7]]&amp;"/","")</f>
        <v>TERMINADO/</v>
      </c>
      <c r="Q73" s="3" t="str">
        <f>IF(LEN(Tabla13[[#This Row],[Columna1]])&gt;0,Tabla13[[#This Row],[Columna1]]&amp;"/","")</f>
        <v>RUTA/</v>
      </c>
      <c r="R73" s="3" t="str">
        <f>IF(LEN(Tabla13[[#This Row],[Columna2]])&gt;0,Tabla13[[#This Row],[Columna2]]&amp;"/","")</f>
        <v>ENTREGADO/</v>
      </c>
      <c r="S73" s="3" t="str">
        <f>IF(LEN(Tabla13[[#This Row],[Columna3]])&gt;0,Tabla13[[#This Row],[Columna3]]&amp;"/","")</f>
        <v/>
      </c>
      <c r="T73" s="3" t="str">
        <f>IF(LEN(Tabla13[[#This Row],[Columna4]])&gt;0,Tabla13[[#This Row],[Columna4]]&amp;"/","")</f>
        <v/>
      </c>
      <c r="U73" s="3" t="str">
        <f>IF(LEN(Tabla13[[#This Row],[Columna5]])&gt;0,Tabla13[[#This Row],[Columna5]]&amp;"/","")</f>
        <v/>
      </c>
      <c r="V73" s="3" t="str">
        <f>IF(LEN(Tabla13[[#This Row],[Columna6]])&gt;0,Tabla13[[#This Row],[Columna6]]&amp;"/","")</f>
        <v/>
      </c>
      <c r="W7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73" s="3" t="str">
        <f>MID(Tabla13[[#This Row],[Columna17]],1,LEN(Tabla13[[#This Row],[Columna17]])-1)</f>
        <v>CAPTURA/TERMINADO/RUTA/ENTREGADO</v>
      </c>
      <c r="Y7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73" t="str">
        <f t="shared" si="1"/>
        <v>1/6/7/8/</v>
      </c>
    </row>
    <row r="74" spans="1:26" ht="18.75" thickBot="1">
      <c r="A74" s="7" t="s">
        <v>895</v>
      </c>
      <c r="B74" s="31" t="s">
        <v>891</v>
      </c>
      <c r="C74" s="66" t="s">
        <v>346</v>
      </c>
      <c r="D74" s="5">
        <v>390</v>
      </c>
      <c r="E74" s="78">
        <v>2.2000000000000002</v>
      </c>
      <c r="F74" s="95" t="s">
        <v>1054</v>
      </c>
      <c r="G74" s="170" t="s">
        <v>1074</v>
      </c>
      <c r="H74" s="96" t="s">
        <v>1058</v>
      </c>
      <c r="I74" s="96" t="s">
        <v>1055</v>
      </c>
      <c r="J74" s="96" t="s">
        <v>1059</v>
      </c>
      <c r="K74" s="96" t="s">
        <v>1056</v>
      </c>
      <c r="L74" s="96" t="s">
        <v>1057</v>
      </c>
      <c r="M74" s="98"/>
      <c r="N74" s="96">
        <f>COUNTA(Tabla13[[#This Row],[PROCESOS DE PRODUCION]:[Columna6]])</f>
        <v>7</v>
      </c>
      <c r="O74" s="96" t="str">
        <f>IF(LEN(Tabla13[[#This Row],[PROCESOS DE PRODUCION]])&gt;0,Tabla13[[#This Row],[PROCESOS DE PRODUCION]]&amp;"/","")</f>
        <v>CAPTURA/</v>
      </c>
      <c r="P74" s="3" t="str">
        <f>IF(LEN(Tabla13[[#This Row],[Columna7]])&gt;0,Tabla13[[#This Row],[Columna7]]&amp;"/","")</f>
        <v>DISENIO/</v>
      </c>
      <c r="Q74" s="3" t="str">
        <f>IF(LEN(Tabla13[[#This Row],[Columna1]])&gt;0,Tabla13[[#This Row],[Columna1]]&amp;"/","")</f>
        <v>FLEXO/</v>
      </c>
      <c r="R74" s="3" t="str">
        <f>IF(LEN(Tabla13[[#This Row],[Columna2]])&gt;0,Tabla13[[#This Row],[Columna2]]&amp;"/","")</f>
        <v>EMPAQUE/</v>
      </c>
      <c r="S74" s="3" t="str">
        <f>IF(LEN(Tabla13[[#This Row],[Columna3]])&gt;0,Tabla13[[#This Row],[Columna3]]&amp;"/","")</f>
        <v>TERMINADO/</v>
      </c>
      <c r="T74" s="3" t="str">
        <f>IF(LEN(Tabla13[[#This Row],[Columna4]])&gt;0,Tabla13[[#This Row],[Columna4]]&amp;"/","")</f>
        <v>RUTA/</v>
      </c>
      <c r="U74" s="3" t="str">
        <f>IF(LEN(Tabla13[[#This Row],[Columna5]])&gt;0,Tabla13[[#This Row],[Columna5]]&amp;"/","")</f>
        <v>ENTREGADO/</v>
      </c>
      <c r="V74" s="3" t="str">
        <f>IF(LEN(Tabla13[[#This Row],[Columna6]])&gt;0,Tabla13[[#This Row],[Columna6]]&amp;"/","")</f>
        <v/>
      </c>
      <c r="W7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74" s="3" t="str">
        <f>MID(Tabla13[[#This Row],[Columna17]],1,LEN(Tabla13[[#This Row],[Columna17]])-1)</f>
        <v>CAPTURA/DISENIO/FLEXO/EMPAQUE/TERMINADO/RUTA/ENTREGADO</v>
      </c>
      <c r="Y7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74" t="str">
        <f t="shared" si="1"/>
        <v>1/2/10/5/6/7/8/</v>
      </c>
    </row>
    <row r="75" spans="1:26" ht="18">
      <c r="A75" s="7" t="s">
        <v>894</v>
      </c>
      <c r="B75" s="31" t="s">
        <v>893</v>
      </c>
      <c r="C75" s="66" t="s">
        <v>343</v>
      </c>
      <c r="D75" s="5">
        <v>260</v>
      </c>
      <c r="E75" s="78">
        <v>2.4500000000000002</v>
      </c>
      <c r="F75" s="95" t="s">
        <v>1054</v>
      </c>
      <c r="G75" s="169" t="s">
        <v>1059</v>
      </c>
      <c r="H75" s="96" t="s">
        <v>1056</v>
      </c>
      <c r="I75" s="96" t="s">
        <v>1057</v>
      </c>
      <c r="J75" s="97"/>
      <c r="K75" s="97"/>
      <c r="L75" s="97"/>
      <c r="M75" s="98"/>
      <c r="N75" s="96">
        <f>COUNTA(Tabla13[[#This Row],[PROCESOS DE PRODUCION]:[Columna6]])</f>
        <v>4</v>
      </c>
      <c r="O75" s="96" t="str">
        <f>IF(LEN(Tabla13[[#This Row],[PROCESOS DE PRODUCION]])&gt;0,Tabla13[[#This Row],[PROCESOS DE PRODUCION]]&amp;"/","")</f>
        <v>CAPTURA/</v>
      </c>
      <c r="P75" s="3" t="str">
        <f>IF(LEN(Tabla13[[#This Row],[Columna7]])&gt;0,Tabla13[[#This Row],[Columna7]]&amp;"/","")</f>
        <v>TERMINADO/</v>
      </c>
      <c r="Q75" s="3" t="str">
        <f>IF(LEN(Tabla13[[#This Row],[Columna1]])&gt;0,Tabla13[[#This Row],[Columna1]]&amp;"/","")</f>
        <v>RUTA/</v>
      </c>
      <c r="R75" s="3" t="str">
        <f>IF(LEN(Tabla13[[#This Row],[Columna2]])&gt;0,Tabla13[[#This Row],[Columna2]]&amp;"/","")</f>
        <v>ENTREGADO/</v>
      </c>
      <c r="S75" s="3" t="str">
        <f>IF(LEN(Tabla13[[#This Row],[Columna3]])&gt;0,Tabla13[[#This Row],[Columna3]]&amp;"/","")</f>
        <v/>
      </c>
      <c r="T75" s="3" t="str">
        <f>IF(LEN(Tabla13[[#This Row],[Columna4]])&gt;0,Tabla13[[#This Row],[Columna4]]&amp;"/","")</f>
        <v/>
      </c>
      <c r="U75" s="3" t="str">
        <f>IF(LEN(Tabla13[[#This Row],[Columna5]])&gt;0,Tabla13[[#This Row],[Columna5]]&amp;"/","")</f>
        <v/>
      </c>
      <c r="V75" s="3" t="str">
        <f>IF(LEN(Tabla13[[#This Row],[Columna6]])&gt;0,Tabla13[[#This Row],[Columna6]]&amp;"/","")</f>
        <v/>
      </c>
      <c r="W7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75" s="3" t="str">
        <f>MID(Tabla13[[#This Row],[Columna17]],1,LEN(Tabla13[[#This Row],[Columna17]])-1)</f>
        <v>CAPTURA/TERMINADO/RUTA/ENTREGADO</v>
      </c>
      <c r="Y7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75" t="str">
        <f t="shared" si="1"/>
        <v>1/6/7/8/</v>
      </c>
    </row>
    <row r="76" spans="1:26" ht="18.75" thickBot="1">
      <c r="A76" s="7" t="s">
        <v>892</v>
      </c>
      <c r="B76" s="31" t="s">
        <v>891</v>
      </c>
      <c r="C76" s="66" t="s">
        <v>343</v>
      </c>
      <c r="D76" s="5">
        <v>260</v>
      </c>
      <c r="E76" s="78">
        <v>2.4500000000000002</v>
      </c>
      <c r="F76" s="95" t="s">
        <v>1054</v>
      </c>
      <c r="G76" s="170" t="s">
        <v>1074</v>
      </c>
      <c r="H76" s="96" t="s">
        <v>1058</v>
      </c>
      <c r="I76" s="96" t="s">
        <v>1055</v>
      </c>
      <c r="J76" s="96" t="s">
        <v>1059</v>
      </c>
      <c r="K76" s="96" t="s">
        <v>1056</v>
      </c>
      <c r="L76" s="96" t="s">
        <v>1057</v>
      </c>
      <c r="M76" s="98"/>
      <c r="N76" s="96">
        <f>COUNTA(Tabla13[[#This Row],[PROCESOS DE PRODUCION]:[Columna6]])</f>
        <v>7</v>
      </c>
      <c r="O76" s="96" t="str">
        <f>IF(LEN(Tabla13[[#This Row],[PROCESOS DE PRODUCION]])&gt;0,Tabla13[[#This Row],[PROCESOS DE PRODUCION]]&amp;"/","")</f>
        <v>CAPTURA/</v>
      </c>
      <c r="P76" s="3" t="str">
        <f>IF(LEN(Tabla13[[#This Row],[Columna7]])&gt;0,Tabla13[[#This Row],[Columna7]]&amp;"/","")</f>
        <v>DISENIO/</v>
      </c>
      <c r="Q76" s="3" t="str">
        <f>IF(LEN(Tabla13[[#This Row],[Columna1]])&gt;0,Tabla13[[#This Row],[Columna1]]&amp;"/","")</f>
        <v>FLEXO/</v>
      </c>
      <c r="R76" s="3" t="str">
        <f>IF(LEN(Tabla13[[#This Row],[Columna2]])&gt;0,Tabla13[[#This Row],[Columna2]]&amp;"/","")</f>
        <v>EMPAQUE/</v>
      </c>
      <c r="S76" s="3" t="str">
        <f>IF(LEN(Tabla13[[#This Row],[Columna3]])&gt;0,Tabla13[[#This Row],[Columna3]]&amp;"/","")</f>
        <v>TERMINADO/</v>
      </c>
      <c r="T76" s="3" t="str">
        <f>IF(LEN(Tabla13[[#This Row],[Columna4]])&gt;0,Tabla13[[#This Row],[Columna4]]&amp;"/","")</f>
        <v>RUTA/</v>
      </c>
      <c r="U76" s="3" t="str">
        <f>IF(LEN(Tabla13[[#This Row],[Columna5]])&gt;0,Tabla13[[#This Row],[Columna5]]&amp;"/","")</f>
        <v>ENTREGADO/</v>
      </c>
      <c r="V76" s="3" t="str">
        <f>IF(LEN(Tabla13[[#This Row],[Columna6]])&gt;0,Tabla13[[#This Row],[Columna6]]&amp;"/","")</f>
        <v/>
      </c>
      <c r="W7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76" s="3" t="str">
        <f>MID(Tabla13[[#This Row],[Columna17]],1,LEN(Tabla13[[#This Row],[Columna17]])-1)</f>
        <v>CAPTURA/DISENIO/FLEXO/EMPAQUE/TERMINADO/RUTA/ENTREGADO</v>
      </c>
      <c r="Y7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76" t="str">
        <f t="shared" si="1"/>
        <v>1/2/10/5/6/7/8/</v>
      </c>
    </row>
    <row r="77" spans="1:26" ht="18">
      <c r="A77" s="7" t="s">
        <v>890</v>
      </c>
      <c r="B77" s="31" t="s">
        <v>887</v>
      </c>
      <c r="C77" s="66" t="s">
        <v>341</v>
      </c>
      <c r="D77" s="5">
        <v>300</v>
      </c>
      <c r="E77" s="78">
        <v>2.5</v>
      </c>
      <c r="F77" s="95" t="s">
        <v>1054</v>
      </c>
      <c r="G77" s="169" t="s">
        <v>1059</v>
      </c>
      <c r="H77" s="96" t="s">
        <v>1056</v>
      </c>
      <c r="I77" s="96" t="s">
        <v>1057</v>
      </c>
      <c r="J77" s="97"/>
      <c r="K77" s="97"/>
      <c r="L77" s="97"/>
      <c r="M77" s="98"/>
      <c r="N77" s="96">
        <f>COUNTA(Tabla13[[#This Row],[PROCESOS DE PRODUCION]:[Columna6]])</f>
        <v>4</v>
      </c>
      <c r="O77" s="96" t="str">
        <f>IF(LEN(Tabla13[[#This Row],[PROCESOS DE PRODUCION]])&gt;0,Tabla13[[#This Row],[PROCESOS DE PRODUCION]]&amp;"/","")</f>
        <v>CAPTURA/</v>
      </c>
      <c r="P77" s="3" t="str">
        <f>IF(LEN(Tabla13[[#This Row],[Columna7]])&gt;0,Tabla13[[#This Row],[Columna7]]&amp;"/","")</f>
        <v>TERMINADO/</v>
      </c>
      <c r="Q77" s="3" t="str">
        <f>IF(LEN(Tabla13[[#This Row],[Columna1]])&gt;0,Tabla13[[#This Row],[Columna1]]&amp;"/","")</f>
        <v>RUTA/</v>
      </c>
      <c r="R77" s="3" t="str">
        <f>IF(LEN(Tabla13[[#This Row],[Columna2]])&gt;0,Tabla13[[#This Row],[Columna2]]&amp;"/","")</f>
        <v>ENTREGADO/</v>
      </c>
      <c r="S77" s="3" t="str">
        <f>IF(LEN(Tabla13[[#This Row],[Columna3]])&gt;0,Tabla13[[#This Row],[Columna3]]&amp;"/","")</f>
        <v/>
      </c>
      <c r="T77" s="3" t="str">
        <f>IF(LEN(Tabla13[[#This Row],[Columna4]])&gt;0,Tabla13[[#This Row],[Columna4]]&amp;"/","")</f>
        <v/>
      </c>
      <c r="U77" s="3" t="str">
        <f>IF(LEN(Tabla13[[#This Row],[Columna5]])&gt;0,Tabla13[[#This Row],[Columna5]]&amp;"/","")</f>
        <v/>
      </c>
      <c r="V77" s="3" t="str">
        <f>IF(LEN(Tabla13[[#This Row],[Columna6]])&gt;0,Tabla13[[#This Row],[Columna6]]&amp;"/","")</f>
        <v/>
      </c>
      <c r="W7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77" s="3" t="str">
        <f>MID(Tabla13[[#This Row],[Columna17]],1,LEN(Tabla13[[#This Row],[Columna17]])-1)</f>
        <v>CAPTURA/TERMINADO/RUTA/ENTREGADO</v>
      </c>
      <c r="Y7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77" t="str">
        <f t="shared" si="1"/>
        <v>1/6/7/8/</v>
      </c>
    </row>
    <row r="78" spans="1:26" ht="18.75" thickBot="1">
      <c r="A78" s="7" t="s">
        <v>889</v>
      </c>
      <c r="B78" s="31" t="s">
        <v>885</v>
      </c>
      <c r="C78" s="66" t="s">
        <v>341</v>
      </c>
      <c r="D78" s="5">
        <v>300</v>
      </c>
      <c r="E78" s="78">
        <v>2.5</v>
      </c>
      <c r="F78" s="95" t="s">
        <v>1054</v>
      </c>
      <c r="G78" s="170" t="s">
        <v>1074</v>
      </c>
      <c r="H78" s="96" t="s">
        <v>1063</v>
      </c>
      <c r="I78" s="96" t="s">
        <v>1055</v>
      </c>
      <c r="J78" s="96" t="s">
        <v>1059</v>
      </c>
      <c r="K78" s="96" t="s">
        <v>1056</v>
      </c>
      <c r="L78" s="96" t="s">
        <v>1057</v>
      </c>
      <c r="M78" s="98"/>
      <c r="N78" s="96">
        <f>COUNTA(Tabla13[[#This Row],[PROCESOS DE PRODUCION]:[Columna6]])</f>
        <v>7</v>
      </c>
      <c r="O78" s="96" t="str">
        <f>IF(LEN(Tabla13[[#This Row],[PROCESOS DE PRODUCION]])&gt;0,Tabla13[[#This Row],[PROCESOS DE PRODUCION]]&amp;"/","")</f>
        <v>CAPTURA/</v>
      </c>
      <c r="P78" s="3" t="str">
        <f>IF(LEN(Tabla13[[#This Row],[Columna7]])&gt;0,Tabla13[[#This Row],[Columna7]]&amp;"/","")</f>
        <v>DISENIO/</v>
      </c>
      <c r="Q78" s="3" t="str">
        <f>IF(LEN(Tabla13[[#This Row],[Columna1]])&gt;0,Tabla13[[#This Row],[Columna1]]&amp;"/","")</f>
        <v>TAMPO/</v>
      </c>
      <c r="R78" s="3" t="str">
        <f>IF(LEN(Tabla13[[#This Row],[Columna2]])&gt;0,Tabla13[[#This Row],[Columna2]]&amp;"/","")</f>
        <v>EMPAQUE/</v>
      </c>
      <c r="S78" s="3" t="str">
        <f>IF(LEN(Tabla13[[#This Row],[Columna3]])&gt;0,Tabla13[[#This Row],[Columna3]]&amp;"/","")</f>
        <v>TERMINADO/</v>
      </c>
      <c r="T78" s="3" t="str">
        <f>IF(LEN(Tabla13[[#This Row],[Columna4]])&gt;0,Tabla13[[#This Row],[Columna4]]&amp;"/","")</f>
        <v>RUTA/</v>
      </c>
      <c r="U78" s="3" t="str">
        <f>IF(LEN(Tabla13[[#This Row],[Columna5]])&gt;0,Tabla13[[#This Row],[Columna5]]&amp;"/","")</f>
        <v>ENTREGADO/</v>
      </c>
      <c r="V78" s="3" t="str">
        <f>IF(LEN(Tabla13[[#This Row],[Columna6]])&gt;0,Tabla13[[#This Row],[Columna6]]&amp;"/","")</f>
        <v/>
      </c>
      <c r="W7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78" s="3" t="str">
        <f>MID(Tabla13[[#This Row],[Columna17]],1,LEN(Tabla13[[#This Row],[Columna17]])-1)</f>
        <v>CAPTURA/DISENIO/TAMPO/EMPAQUE/TERMINADO/RUTA/ENTREGADO</v>
      </c>
      <c r="Y7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78" t="str">
        <f t="shared" si="1"/>
        <v>1/2/9/5/6/7/8/</v>
      </c>
    </row>
    <row r="79" spans="1:26" ht="18">
      <c r="A79" s="7" t="s">
        <v>888</v>
      </c>
      <c r="B79" s="31" t="s">
        <v>887</v>
      </c>
      <c r="C79" s="66" t="s">
        <v>338</v>
      </c>
      <c r="D79" s="5">
        <v>250</v>
      </c>
      <c r="E79" s="78">
        <v>2.75</v>
      </c>
      <c r="F79" s="95" t="s">
        <v>1054</v>
      </c>
      <c r="G79" s="169" t="s">
        <v>1059</v>
      </c>
      <c r="H79" s="96" t="s">
        <v>1056</v>
      </c>
      <c r="I79" s="96" t="s">
        <v>1057</v>
      </c>
      <c r="J79" s="97"/>
      <c r="K79" s="97"/>
      <c r="L79" s="97"/>
      <c r="M79" s="98"/>
      <c r="N79" s="96">
        <f>COUNTA(Tabla13[[#This Row],[PROCESOS DE PRODUCION]:[Columna6]])</f>
        <v>4</v>
      </c>
      <c r="O79" s="96" t="str">
        <f>IF(LEN(Tabla13[[#This Row],[PROCESOS DE PRODUCION]])&gt;0,Tabla13[[#This Row],[PROCESOS DE PRODUCION]]&amp;"/","")</f>
        <v>CAPTURA/</v>
      </c>
      <c r="P79" s="3" t="str">
        <f>IF(LEN(Tabla13[[#This Row],[Columna7]])&gt;0,Tabla13[[#This Row],[Columna7]]&amp;"/","")</f>
        <v>TERMINADO/</v>
      </c>
      <c r="Q79" s="3" t="str">
        <f>IF(LEN(Tabla13[[#This Row],[Columna1]])&gt;0,Tabla13[[#This Row],[Columna1]]&amp;"/","")</f>
        <v>RUTA/</v>
      </c>
      <c r="R79" s="3" t="str">
        <f>IF(LEN(Tabla13[[#This Row],[Columna2]])&gt;0,Tabla13[[#This Row],[Columna2]]&amp;"/","")</f>
        <v>ENTREGADO/</v>
      </c>
      <c r="S79" s="3" t="str">
        <f>IF(LEN(Tabla13[[#This Row],[Columna3]])&gt;0,Tabla13[[#This Row],[Columna3]]&amp;"/","")</f>
        <v/>
      </c>
      <c r="T79" s="3" t="str">
        <f>IF(LEN(Tabla13[[#This Row],[Columna4]])&gt;0,Tabla13[[#This Row],[Columna4]]&amp;"/","")</f>
        <v/>
      </c>
      <c r="U79" s="3" t="str">
        <f>IF(LEN(Tabla13[[#This Row],[Columna5]])&gt;0,Tabla13[[#This Row],[Columna5]]&amp;"/","")</f>
        <v/>
      </c>
      <c r="V79" s="3" t="str">
        <f>IF(LEN(Tabla13[[#This Row],[Columna6]])&gt;0,Tabla13[[#This Row],[Columna6]]&amp;"/","")</f>
        <v/>
      </c>
      <c r="W7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79" s="3" t="str">
        <f>MID(Tabla13[[#This Row],[Columna17]],1,LEN(Tabla13[[#This Row],[Columna17]])-1)</f>
        <v>CAPTURA/TERMINADO/RUTA/ENTREGADO</v>
      </c>
      <c r="Y7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79" t="str">
        <f t="shared" si="1"/>
        <v>1/6/7/8/</v>
      </c>
    </row>
    <row r="80" spans="1:26" ht="18.75" thickBot="1">
      <c r="A80" s="19" t="s">
        <v>886</v>
      </c>
      <c r="B80" s="34" t="s">
        <v>885</v>
      </c>
      <c r="C80" s="64" t="s">
        <v>338</v>
      </c>
      <c r="D80" s="16">
        <v>250</v>
      </c>
      <c r="E80" s="79">
        <v>2.75</v>
      </c>
      <c r="F80" s="99" t="s">
        <v>1054</v>
      </c>
      <c r="G80" s="170" t="s">
        <v>1074</v>
      </c>
      <c r="H80" s="100" t="s">
        <v>1063</v>
      </c>
      <c r="I80" s="100" t="s">
        <v>1055</v>
      </c>
      <c r="J80" s="100" t="s">
        <v>1059</v>
      </c>
      <c r="K80" s="100" t="s">
        <v>1056</v>
      </c>
      <c r="L80" s="100" t="s">
        <v>1057</v>
      </c>
      <c r="M80" s="101"/>
      <c r="N80" s="96">
        <f>COUNTA(Tabla13[[#This Row],[PROCESOS DE PRODUCION]:[Columna6]])</f>
        <v>7</v>
      </c>
      <c r="O80" s="96" t="str">
        <f>IF(LEN(Tabla13[[#This Row],[PROCESOS DE PRODUCION]])&gt;0,Tabla13[[#This Row],[PROCESOS DE PRODUCION]]&amp;"/","")</f>
        <v>CAPTURA/</v>
      </c>
      <c r="P80" s="3" t="str">
        <f>IF(LEN(Tabla13[[#This Row],[Columna7]])&gt;0,Tabla13[[#This Row],[Columna7]]&amp;"/","")</f>
        <v>DISENIO/</v>
      </c>
      <c r="Q80" s="3" t="str">
        <f>IF(LEN(Tabla13[[#This Row],[Columna1]])&gt;0,Tabla13[[#This Row],[Columna1]]&amp;"/","")</f>
        <v>TAMPO/</v>
      </c>
      <c r="R80" s="3" t="str">
        <f>IF(LEN(Tabla13[[#This Row],[Columna2]])&gt;0,Tabla13[[#This Row],[Columna2]]&amp;"/","")</f>
        <v>EMPAQUE/</v>
      </c>
      <c r="S80" s="3" t="str">
        <f>IF(LEN(Tabla13[[#This Row],[Columna3]])&gt;0,Tabla13[[#This Row],[Columna3]]&amp;"/","")</f>
        <v>TERMINADO/</v>
      </c>
      <c r="T80" s="3" t="str">
        <f>IF(LEN(Tabla13[[#This Row],[Columna4]])&gt;0,Tabla13[[#This Row],[Columna4]]&amp;"/","")</f>
        <v>RUTA/</v>
      </c>
      <c r="U80" s="3" t="str">
        <f>IF(LEN(Tabla13[[#This Row],[Columna5]])&gt;0,Tabla13[[#This Row],[Columna5]]&amp;"/","")</f>
        <v>ENTREGADO/</v>
      </c>
      <c r="V80" s="3" t="str">
        <f>IF(LEN(Tabla13[[#This Row],[Columna6]])&gt;0,Tabla13[[#This Row],[Columna6]]&amp;"/","")</f>
        <v/>
      </c>
      <c r="W8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80" s="3" t="str">
        <f>MID(Tabla13[[#This Row],[Columna17]],1,LEN(Tabla13[[#This Row],[Columna17]])-1)</f>
        <v>CAPTURA/DISENIO/TAMPO/EMPAQUE/TERMINADO/RUTA/ENTREGADO</v>
      </c>
      <c r="Y8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80" t="str">
        <f t="shared" si="1"/>
        <v>1/2/9/5/6/7/8/</v>
      </c>
    </row>
    <row r="81" spans="1:26" ht="18">
      <c r="A81" s="28" t="s">
        <v>883</v>
      </c>
      <c r="B81" s="32" t="s">
        <v>882</v>
      </c>
      <c r="C81" s="28" t="s">
        <v>690</v>
      </c>
      <c r="D81" s="26">
        <v>600</v>
      </c>
      <c r="E81" s="77">
        <v>0.75</v>
      </c>
      <c r="F81" s="91" t="s">
        <v>1054</v>
      </c>
      <c r="G81" s="169" t="s">
        <v>1059</v>
      </c>
      <c r="H81" s="92" t="s">
        <v>1056</v>
      </c>
      <c r="I81" s="92" t="s">
        <v>1057</v>
      </c>
      <c r="J81" s="93"/>
      <c r="K81" s="93"/>
      <c r="L81" s="93"/>
      <c r="M81" s="94"/>
      <c r="N81" s="96">
        <f>COUNTA(Tabla13[[#This Row],[PROCESOS DE PRODUCION]:[Columna6]])</f>
        <v>4</v>
      </c>
      <c r="O81" s="96" t="str">
        <f>IF(LEN(Tabla13[[#This Row],[PROCESOS DE PRODUCION]])&gt;0,Tabla13[[#This Row],[PROCESOS DE PRODUCION]]&amp;"/","")</f>
        <v>CAPTURA/</v>
      </c>
      <c r="P81" s="3" t="str">
        <f>IF(LEN(Tabla13[[#This Row],[Columna7]])&gt;0,Tabla13[[#This Row],[Columna7]]&amp;"/","")</f>
        <v>TERMINADO/</v>
      </c>
      <c r="Q81" s="3" t="str">
        <f>IF(LEN(Tabla13[[#This Row],[Columna1]])&gt;0,Tabla13[[#This Row],[Columna1]]&amp;"/","")</f>
        <v>RUTA/</v>
      </c>
      <c r="R81" s="3" t="str">
        <f>IF(LEN(Tabla13[[#This Row],[Columna2]])&gt;0,Tabla13[[#This Row],[Columna2]]&amp;"/","")</f>
        <v>ENTREGADO/</v>
      </c>
      <c r="S81" s="3" t="str">
        <f>IF(LEN(Tabla13[[#This Row],[Columna3]])&gt;0,Tabla13[[#This Row],[Columna3]]&amp;"/","")</f>
        <v/>
      </c>
      <c r="T81" s="3" t="str">
        <f>IF(LEN(Tabla13[[#This Row],[Columna4]])&gt;0,Tabla13[[#This Row],[Columna4]]&amp;"/","")</f>
        <v/>
      </c>
      <c r="U81" s="3" t="str">
        <f>IF(LEN(Tabla13[[#This Row],[Columna5]])&gt;0,Tabla13[[#This Row],[Columna5]]&amp;"/","")</f>
        <v/>
      </c>
      <c r="V81" s="3" t="str">
        <f>IF(LEN(Tabla13[[#This Row],[Columna6]])&gt;0,Tabla13[[#This Row],[Columna6]]&amp;"/","")</f>
        <v/>
      </c>
      <c r="W8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81" s="3" t="str">
        <f>MID(Tabla13[[#This Row],[Columna17]],1,LEN(Tabla13[[#This Row],[Columna17]])-1)</f>
        <v>CAPTURA/TERMINADO/RUTA/ENTREGADO</v>
      </c>
      <c r="Y8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81" t="str">
        <f t="shared" si="1"/>
        <v>1/6/7/8/</v>
      </c>
    </row>
    <row r="82" spans="1:26" ht="18">
      <c r="A82" s="7" t="s">
        <v>881</v>
      </c>
      <c r="B82" s="31" t="s">
        <v>880</v>
      </c>
      <c r="C82" s="7" t="s">
        <v>690</v>
      </c>
      <c r="D82" s="5">
        <v>600</v>
      </c>
      <c r="E82" s="83">
        <v>0.75</v>
      </c>
      <c r="F82" s="95" t="s">
        <v>1054</v>
      </c>
      <c r="G82" s="170" t="s">
        <v>1074</v>
      </c>
      <c r="H82" s="96" t="s">
        <v>1058</v>
      </c>
      <c r="I82" s="96" t="s">
        <v>1055</v>
      </c>
      <c r="J82" s="96" t="s">
        <v>1059</v>
      </c>
      <c r="K82" s="96" t="s">
        <v>1056</v>
      </c>
      <c r="L82" s="96" t="s">
        <v>1057</v>
      </c>
      <c r="M82" s="98"/>
      <c r="N82" s="96">
        <f>COUNTA(Tabla13[[#This Row],[PROCESOS DE PRODUCION]:[Columna6]])</f>
        <v>7</v>
      </c>
      <c r="O82" s="96" t="str">
        <f>IF(LEN(Tabla13[[#This Row],[PROCESOS DE PRODUCION]])&gt;0,Tabla13[[#This Row],[PROCESOS DE PRODUCION]]&amp;"/","")</f>
        <v>CAPTURA/</v>
      </c>
      <c r="P82" s="3" t="str">
        <f>IF(LEN(Tabla13[[#This Row],[Columna7]])&gt;0,Tabla13[[#This Row],[Columna7]]&amp;"/","")</f>
        <v>DISENIO/</v>
      </c>
      <c r="Q82" s="3" t="str">
        <f>IF(LEN(Tabla13[[#This Row],[Columna1]])&gt;0,Tabla13[[#This Row],[Columna1]]&amp;"/","")</f>
        <v>FLEXO/</v>
      </c>
      <c r="R82" s="3" t="str">
        <f>IF(LEN(Tabla13[[#This Row],[Columna2]])&gt;0,Tabla13[[#This Row],[Columna2]]&amp;"/","")</f>
        <v>EMPAQUE/</v>
      </c>
      <c r="S82" s="3" t="str">
        <f>IF(LEN(Tabla13[[#This Row],[Columna3]])&gt;0,Tabla13[[#This Row],[Columna3]]&amp;"/","")</f>
        <v>TERMINADO/</v>
      </c>
      <c r="T82" s="3" t="str">
        <f>IF(LEN(Tabla13[[#This Row],[Columna4]])&gt;0,Tabla13[[#This Row],[Columna4]]&amp;"/","")</f>
        <v>RUTA/</v>
      </c>
      <c r="U82" s="3" t="str">
        <f>IF(LEN(Tabla13[[#This Row],[Columna5]])&gt;0,Tabla13[[#This Row],[Columna5]]&amp;"/","")</f>
        <v>ENTREGADO/</v>
      </c>
      <c r="V82" s="3" t="str">
        <f>IF(LEN(Tabla13[[#This Row],[Columna6]])&gt;0,Tabla13[[#This Row],[Columna6]]&amp;"/","")</f>
        <v/>
      </c>
      <c r="W8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82" s="3" t="str">
        <f>MID(Tabla13[[#This Row],[Columna17]],1,LEN(Tabla13[[#This Row],[Columna17]])-1)</f>
        <v>CAPTURA/DISENIO/FLEXO/EMPAQUE/TERMINADO/RUTA/ENTREGADO</v>
      </c>
      <c r="Y8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82" t="str">
        <f t="shared" si="1"/>
        <v>1/2/10/5/6/7/8/</v>
      </c>
    </row>
    <row r="83" spans="1:26" ht="18">
      <c r="A83" s="7" t="s">
        <v>879</v>
      </c>
      <c r="B83" s="31" t="s">
        <v>878</v>
      </c>
      <c r="C83" s="7" t="s">
        <v>690</v>
      </c>
      <c r="D83" s="5">
        <v>600</v>
      </c>
      <c r="E83" s="83">
        <v>0.75</v>
      </c>
      <c r="F83" s="95" t="s">
        <v>1054</v>
      </c>
      <c r="G83" s="170" t="s">
        <v>1074</v>
      </c>
      <c r="H83" s="96" t="s">
        <v>1058</v>
      </c>
      <c r="I83" s="96" t="s">
        <v>1055</v>
      </c>
      <c r="J83" s="96" t="s">
        <v>1059</v>
      </c>
      <c r="K83" s="96" t="s">
        <v>1056</v>
      </c>
      <c r="L83" s="96" t="s">
        <v>1057</v>
      </c>
      <c r="M83" s="98"/>
      <c r="N83" s="96">
        <f>COUNTA(Tabla13[[#This Row],[PROCESOS DE PRODUCION]:[Columna6]])</f>
        <v>7</v>
      </c>
      <c r="O83" s="96" t="str">
        <f>IF(LEN(Tabla13[[#This Row],[PROCESOS DE PRODUCION]])&gt;0,Tabla13[[#This Row],[PROCESOS DE PRODUCION]]&amp;"/","")</f>
        <v>CAPTURA/</v>
      </c>
      <c r="P83" s="3" t="str">
        <f>IF(LEN(Tabla13[[#This Row],[Columna7]])&gt;0,Tabla13[[#This Row],[Columna7]]&amp;"/","")</f>
        <v>DISENIO/</v>
      </c>
      <c r="Q83" s="3" t="str">
        <f>IF(LEN(Tabla13[[#This Row],[Columna1]])&gt;0,Tabla13[[#This Row],[Columna1]]&amp;"/","")</f>
        <v>FLEXO/</v>
      </c>
      <c r="R83" s="3" t="str">
        <f>IF(LEN(Tabla13[[#This Row],[Columna2]])&gt;0,Tabla13[[#This Row],[Columna2]]&amp;"/","")</f>
        <v>EMPAQUE/</v>
      </c>
      <c r="S83" s="3" t="str">
        <f>IF(LEN(Tabla13[[#This Row],[Columna3]])&gt;0,Tabla13[[#This Row],[Columna3]]&amp;"/","")</f>
        <v>TERMINADO/</v>
      </c>
      <c r="T83" s="3" t="str">
        <f>IF(LEN(Tabla13[[#This Row],[Columna4]])&gt;0,Tabla13[[#This Row],[Columna4]]&amp;"/","")</f>
        <v>RUTA/</v>
      </c>
      <c r="U83" s="3" t="str">
        <f>IF(LEN(Tabla13[[#This Row],[Columna5]])&gt;0,Tabla13[[#This Row],[Columna5]]&amp;"/","")</f>
        <v>ENTREGADO/</v>
      </c>
      <c r="V83" s="3" t="str">
        <f>IF(LEN(Tabla13[[#This Row],[Columna6]])&gt;0,Tabla13[[#This Row],[Columna6]]&amp;"/","")</f>
        <v/>
      </c>
      <c r="W8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83" s="3" t="str">
        <f>MID(Tabla13[[#This Row],[Columna17]],1,LEN(Tabla13[[#This Row],[Columna17]])-1)</f>
        <v>CAPTURA/DISENIO/FLEXO/EMPAQUE/TERMINADO/RUTA/ENTREGADO</v>
      </c>
      <c r="Y8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83" t="str">
        <f t="shared" si="1"/>
        <v>1/2/10/5/6/7/8/</v>
      </c>
    </row>
    <row r="84" spans="1:26" ht="18.75" thickBot="1">
      <c r="A84" s="7" t="s">
        <v>877</v>
      </c>
      <c r="B84" s="31" t="s">
        <v>876</v>
      </c>
      <c r="C84" s="7" t="s">
        <v>690</v>
      </c>
      <c r="D84" s="5">
        <v>600</v>
      </c>
      <c r="E84" s="83">
        <v>0.85</v>
      </c>
      <c r="F84" s="95" t="s">
        <v>1054</v>
      </c>
      <c r="G84" s="170" t="s">
        <v>1074</v>
      </c>
      <c r="H84" s="96" t="s">
        <v>1058</v>
      </c>
      <c r="I84" s="96" t="s">
        <v>1055</v>
      </c>
      <c r="J84" s="96" t="s">
        <v>1059</v>
      </c>
      <c r="K84" s="96" t="s">
        <v>1056</v>
      </c>
      <c r="L84" s="96" t="s">
        <v>1057</v>
      </c>
      <c r="M84" s="98"/>
      <c r="N84" s="96">
        <f>COUNTA(Tabla13[[#This Row],[PROCESOS DE PRODUCION]:[Columna6]])</f>
        <v>7</v>
      </c>
      <c r="O84" s="96" t="str">
        <f>IF(LEN(Tabla13[[#This Row],[PROCESOS DE PRODUCION]])&gt;0,Tabla13[[#This Row],[PROCESOS DE PRODUCION]]&amp;"/","")</f>
        <v>CAPTURA/</v>
      </c>
      <c r="P84" s="3" t="str">
        <f>IF(LEN(Tabla13[[#This Row],[Columna7]])&gt;0,Tabla13[[#This Row],[Columna7]]&amp;"/","")</f>
        <v>DISENIO/</v>
      </c>
      <c r="Q84" s="3" t="str">
        <f>IF(LEN(Tabla13[[#This Row],[Columna1]])&gt;0,Tabla13[[#This Row],[Columna1]]&amp;"/","")</f>
        <v>FLEXO/</v>
      </c>
      <c r="R84" s="3" t="str">
        <f>IF(LEN(Tabla13[[#This Row],[Columna2]])&gt;0,Tabla13[[#This Row],[Columna2]]&amp;"/","")</f>
        <v>EMPAQUE/</v>
      </c>
      <c r="S84" s="3" t="str">
        <f>IF(LEN(Tabla13[[#This Row],[Columna3]])&gt;0,Tabla13[[#This Row],[Columna3]]&amp;"/","")</f>
        <v>TERMINADO/</v>
      </c>
      <c r="T84" s="3" t="str">
        <f>IF(LEN(Tabla13[[#This Row],[Columna4]])&gt;0,Tabla13[[#This Row],[Columna4]]&amp;"/","")</f>
        <v>RUTA/</v>
      </c>
      <c r="U84" s="3" t="str">
        <f>IF(LEN(Tabla13[[#This Row],[Columna5]])&gt;0,Tabla13[[#This Row],[Columna5]]&amp;"/","")</f>
        <v>ENTREGADO/</v>
      </c>
      <c r="V84" s="3" t="str">
        <f>IF(LEN(Tabla13[[#This Row],[Columna6]])&gt;0,Tabla13[[#This Row],[Columna6]]&amp;"/","")</f>
        <v/>
      </c>
      <c r="W8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84" s="3" t="str">
        <f>MID(Tabla13[[#This Row],[Columna17]],1,LEN(Tabla13[[#This Row],[Columna17]])-1)</f>
        <v>CAPTURA/DISENIO/FLEXO/EMPAQUE/TERMINADO/RUTA/ENTREGADO</v>
      </c>
      <c r="Y8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84" t="str">
        <f t="shared" si="1"/>
        <v>1/2/10/5/6/7/8/</v>
      </c>
    </row>
    <row r="85" spans="1:26" ht="18">
      <c r="A85" s="7" t="s">
        <v>875</v>
      </c>
      <c r="B85" s="31" t="s">
        <v>874</v>
      </c>
      <c r="C85" s="24" t="s">
        <v>719</v>
      </c>
      <c r="D85" s="5">
        <v>380</v>
      </c>
      <c r="E85" s="83">
        <v>2.35</v>
      </c>
      <c r="F85" s="95" t="s">
        <v>1054</v>
      </c>
      <c r="G85" s="169" t="s">
        <v>1059</v>
      </c>
      <c r="H85" s="96" t="s">
        <v>1056</v>
      </c>
      <c r="I85" s="96" t="s">
        <v>1057</v>
      </c>
      <c r="J85" s="97"/>
      <c r="K85" s="97"/>
      <c r="L85" s="97"/>
      <c r="M85" s="98"/>
      <c r="N85" s="96">
        <f>COUNTA(Tabla13[[#This Row],[PROCESOS DE PRODUCION]:[Columna6]])</f>
        <v>4</v>
      </c>
      <c r="O85" s="96" t="str">
        <f>IF(LEN(Tabla13[[#This Row],[PROCESOS DE PRODUCION]])&gt;0,Tabla13[[#This Row],[PROCESOS DE PRODUCION]]&amp;"/","")</f>
        <v>CAPTURA/</v>
      </c>
      <c r="P85" s="3" t="str">
        <f>IF(LEN(Tabla13[[#This Row],[Columna7]])&gt;0,Tabla13[[#This Row],[Columna7]]&amp;"/","")</f>
        <v>TERMINADO/</v>
      </c>
      <c r="Q85" s="3" t="str">
        <f>IF(LEN(Tabla13[[#This Row],[Columna1]])&gt;0,Tabla13[[#This Row],[Columna1]]&amp;"/","")</f>
        <v>RUTA/</v>
      </c>
      <c r="R85" s="3" t="str">
        <f>IF(LEN(Tabla13[[#This Row],[Columna2]])&gt;0,Tabla13[[#This Row],[Columna2]]&amp;"/","")</f>
        <v>ENTREGADO/</v>
      </c>
      <c r="S85" s="3" t="str">
        <f>IF(LEN(Tabla13[[#This Row],[Columna3]])&gt;0,Tabla13[[#This Row],[Columna3]]&amp;"/","")</f>
        <v/>
      </c>
      <c r="T85" s="3" t="str">
        <f>IF(LEN(Tabla13[[#This Row],[Columna4]])&gt;0,Tabla13[[#This Row],[Columna4]]&amp;"/","")</f>
        <v/>
      </c>
      <c r="U85" s="3" t="str">
        <f>IF(LEN(Tabla13[[#This Row],[Columna5]])&gt;0,Tabla13[[#This Row],[Columna5]]&amp;"/","")</f>
        <v/>
      </c>
      <c r="V85" s="3" t="str">
        <f>IF(LEN(Tabla13[[#This Row],[Columna6]])&gt;0,Tabla13[[#This Row],[Columna6]]&amp;"/","")</f>
        <v/>
      </c>
      <c r="W8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85" s="3" t="str">
        <f>MID(Tabla13[[#This Row],[Columna17]],1,LEN(Tabla13[[#This Row],[Columna17]])-1)</f>
        <v>CAPTURA/TERMINADO/RUTA/ENTREGADO</v>
      </c>
      <c r="Y8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85" t="str">
        <f t="shared" si="1"/>
        <v>1/6/7/8/</v>
      </c>
    </row>
    <row r="86" spans="1:26" ht="18.75" thickBot="1">
      <c r="A86" s="7" t="s">
        <v>873</v>
      </c>
      <c r="B86" s="31" t="s">
        <v>872</v>
      </c>
      <c r="C86" s="24" t="s">
        <v>719</v>
      </c>
      <c r="D86" s="5">
        <v>380</v>
      </c>
      <c r="E86" s="83">
        <v>2.35</v>
      </c>
      <c r="F86" s="95" t="s">
        <v>1054</v>
      </c>
      <c r="G86" s="170" t="s">
        <v>1074</v>
      </c>
      <c r="H86" s="96" t="s">
        <v>1058</v>
      </c>
      <c r="I86" s="96" t="s">
        <v>1055</v>
      </c>
      <c r="J86" s="96" t="s">
        <v>1059</v>
      </c>
      <c r="K86" s="96" t="s">
        <v>1056</v>
      </c>
      <c r="L86" s="96" t="s">
        <v>1057</v>
      </c>
      <c r="M86" s="98"/>
      <c r="N86" s="96">
        <f>COUNTA(Tabla13[[#This Row],[PROCESOS DE PRODUCION]:[Columna6]])</f>
        <v>7</v>
      </c>
      <c r="O86" s="96" t="str">
        <f>IF(LEN(Tabla13[[#This Row],[PROCESOS DE PRODUCION]])&gt;0,Tabla13[[#This Row],[PROCESOS DE PRODUCION]]&amp;"/","")</f>
        <v>CAPTURA/</v>
      </c>
      <c r="P86" s="3" t="str">
        <f>IF(LEN(Tabla13[[#This Row],[Columna7]])&gt;0,Tabla13[[#This Row],[Columna7]]&amp;"/","")</f>
        <v>DISENIO/</v>
      </c>
      <c r="Q86" s="3" t="str">
        <f>IF(LEN(Tabla13[[#This Row],[Columna1]])&gt;0,Tabla13[[#This Row],[Columna1]]&amp;"/","")</f>
        <v>FLEXO/</v>
      </c>
      <c r="R86" s="3" t="str">
        <f>IF(LEN(Tabla13[[#This Row],[Columna2]])&gt;0,Tabla13[[#This Row],[Columna2]]&amp;"/","")</f>
        <v>EMPAQUE/</v>
      </c>
      <c r="S86" s="3" t="str">
        <f>IF(LEN(Tabla13[[#This Row],[Columna3]])&gt;0,Tabla13[[#This Row],[Columna3]]&amp;"/","")</f>
        <v>TERMINADO/</v>
      </c>
      <c r="T86" s="3" t="str">
        <f>IF(LEN(Tabla13[[#This Row],[Columna4]])&gt;0,Tabla13[[#This Row],[Columna4]]&amp;"/","")</f>
        <v>RUTA/</v>
      </c>
      <c r="U86" s="3" t="str">
        <f>IF(LEN(Tabla13[[#This Row],[Columna5]])&gt;0,Tabla13[[#This Row],[Columna5]]&amp;"/","")</f>
        <v>ENTREGADO/</v>
      </c>
      <c r="V86" s="3" t="str">
        <f>IF(LEN(Tabla13[[#This Row],[Columna6]])&gt;0,Tabla13[[#This Row],[Columna6]]&amp;"/","")</f>
        <v/>
      </c>
      <c r="W8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86" s="3" t="str">
        <f>MID(Tabla13[[#This Row],[Columna17]],1,LEN(Tabla13[[#This Row],[Columna17]])-1)</f>
        <v>CAPTURA/DISENIO/FLEXO/EMPAQUE/TERMINADO/RUTA/ENTREGADO</v>
      </c>
      <c r="Y8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86" t="str">
        <f t="shared" si="1"/>
        <v>1/2/10/5/6/7/8/</v>
      </c>
    </row>
    <row r="87" spans="1:26" ht="18">
      <c r="A87" s="7" t="s">
        <v>871</v>
      </c>
      <c r="B87" s="31" t="s">
        <v>868</v>
      </c>
      <c r="C87" s="66" t="s">
        <v>346</v>
      </c>
      <c r="D87" s="5">
        <v>300</v>
      </c>
      <c r="E87" s="83">
        <v>2.35</v>
      </c>
      <c r="F87" s="95" t="s">
        <v>1054</v>
      </c>
      <c r="G87" s="169" t="s">
        <v>1059</v>
      </c>
      <c r="H87" s="96" t="s">
        <v>1056</v>
      </c>
      <c r="I87" s="96" t="s">
        <v>1057</v>
      </c>
      <c r="J87" s="97"/>
      <c r="K87" s="97"/>
      <c r="L87" s="97"/>
      <c r="M87" s="98"/>
      <c r="N87" s="96">
        <f>COUNTA(Tabla13[[#This Row],[PROCESOS DE PRODUCION]:[Columna6]])</f>
        <v>4</v>
      </c>
      <c r="O87" s="96" t="str">
        <f>IF(LEN(Tabla13[[#This Row],[PROCESOS DE PRODUCION]])&gt;0,Tabla13[[#This Row],[PROCESOS DE PRODUCION]]&amp;"/","")</f>
        <v>CAPTURA/</v>
      </c>
      <c r="P87" s="3" t="str">
        <f>IF(LEN(Tabla13[[#This Row],[Columna7]])&gt;0,Tabla13[[#This Row],[Columna7]]&amp;"/","")</f>
        <v>TERMINADO/</v>
      </c>
      <c r="Q87" s="3" t="str">
        <f>IF(LEN(Tabla13[[#This Row],[Columna1]])&gt;0,Tabla13[[#This Row],[Columna1]]&amp;"/","")</f>
        <v>RUTA/</v>
      </c>
      <c r="R87" s="3" t="str">
        <f>IF(LEN(Tabla13[[#This Row],[Columna2]])&gt;0,Tabla13[[#This Row],[Columna2]]&amp;"/","")</f>
        <v>ENTREGADO/</v>
      </c>
      <c r="S87" s="3" t="str">
        <f>IF(LEN(Tabla13[[#This Row],[Columna3]])&gt;0,Tabla13[[#This Row],[Columna3]]&amp;"/","")</f>
        <v/>
      </c>
      <c r="T87" s="3" t="str">
        <f>IF(LEN(Tabla13[[#This Row],[Columna4]])&gt;0,Tabla13[[#This Row],[Columna4]]&amp;"/","")</f>
        <v/>
      </c>
      <c r="U87" s="3" t="str">
        <f>IF(LEN(Tabla13[[#This Row],[Columna5]])&gt;0,Tabla13[[#This Row],[Columna5]]&amp;"/","")</f>
        <v/>
      </c>
      <c r="V87" s="3" t="str">
        <f>IF(LEN(Tabla13[[#This Row],[Columna6]])&gt;0,Tabla13[[#This Row],[Columna6]]&amp;"/","")</f>
        <v/>
      </c>
      <c r="W8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87" s="3" t="str">
        <f>MID(Tabla13[[#This Row],[Columna17]],1,LEN(Tabla13[[#This Row],[Columna17]])-1)</f>
        <v>CAPTURA/TERMINADO/RUTA/ENTREGADO</v>
      </c>
      <c r="Y8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87" t="str">
        <f t="shared" si="1"/>
        <v>1/6/7/8/</v>
      </c>
    </row>
    <row r="88" spans="1:26" ht="18.75" thickBot="1">
      <c r="A88" s="7" t="s">
        <v>870</v>
      </c>
      <c r="B88" s="31" t="s">
        <v>866</v>
      </c>
      <c r="C88" s="66" t="s">
        <v>346</v>
      </c>
      <c r="D88" s="5">
        <v>300</v>
      </c>
      <c r="E88" s="83">
        <v>2.35</v>
      </c>
      <c r="F88" s="95" t="s">
        <v>1054</v>
      </c>
      <c r="G88" s="170" t="s">
        <v>1074</v>
      </c>
      <c r="H88" s="96" t="s">
        <v>1058</v>
      </c>
      <c r="I88" s="96" t="s">
        <v>1055</v>
      </c>
      <c r="J88" s="96" t="s">
        <v>1059</v>
      </c>
      <c r="K88" s="96" t="s">
        <v>1056</v>
      </c>
      <c r="L88" s="96" t="s">
        <v>1057</v>
      </c>
      <c r="M88" s="98"/>
      <c r="N88" s="96">
        <f>COUNTA(Tabla13[[#This Row],[PROCESOS DE PRODUCION]:[Columna6]])</f>
        <v>7</v>
      </c>
      <c r="O88" s="96" t="str">
        <f>IF(LEN(Tabla13[[#This Row],[PROCESOS DE PRODUCION]])&gt;0,Tabla13[[#This Row],[PROCESOS DE PRODUCION]]&amp;"/","")</f>
        <v>CAPTURA/</v>
      </c>
      <c r="P88" s="3" t="str">
        <f>IF(LEN(Tabla13[[#This Row],[Columna7]])&gt;0,Tabla13[[#This Row],[Columna7]]&amp;"/","")</f>
        <v>DISENIO/</v>
      </c>
      <c r="Q88" s="3" t="str">
        <f>IF(LEN(Tabla13[[#This Row],[Columna1]])&gt;0,Tabla13[[#This Row],[Columna1]]&amp;"/","")</f>
        <v>FLEXO/</v>
      </c>
      <c r="R88" s="3" t="str">
        <f>IF(LEN(Tabla13[[#This Row],[Columna2]])&gt;0,Tabla13[[#This Row],[Columna2]]&amp;"/","")</f>
        <v>EMPAQUE/</v>
      </c>
      <c r="S88" s="3" t="str">
        <f>IF(LEN(Tabla13[[#This Row],[Columna3]])&gt;0,Tabla13[[#This Row],[Columna3]]&amp;"/","")</f>
        <v>TERMINADO/</v>
      </c>
      <c r="T88" s="3" t="str">
        <f>IF(LEN(Tabla13[[#This Row],[Columna4]])&gt;0,Tabla13[[#This Row],[Columna4]]&amp;"/","")</f>
        <v>RUTA/</v>
      </c>
      <c r="U88" s="3" t="str">
        <f>IF(LEN(Tabla13[[#This Row],[Columna5]])&gt;0,Tabla13[[#This Row],[Columna5]]&amp;"/","")</f>
        <v>ENTREGADO/</v>
      </c>
      <c r="V88" s="3" t="str">
        <f>IF(LEN(Tabla13[[#This Row],[Columna6]])&gt;0,Tabla13[[#This Row],[Columna6]]&amp;"/","")</f>
        <v/>
      </c>
      <c r="W8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88" s="3" t="str">
        <f>MID(Tabla13[[#This Row],[Columna17]],1,LEN(Tabla13[[#This Row],[Columna17]])-1)</f>
        <v>CAPTURA/DISENIO/FLEXO/EMPAQUE/TERMINADO/RUTA/ENTREGADO</v>
      </c>
      <c r="Y8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88" t="str">
        <f t="shared" si="1"/>
        <v>1/2/10/5/6/7/8/</v>
      </c>
    </row>
    <row r="89" spans="1:26" ht="18">
      <c r="A89" s="7" t="s">
        <v>869</v>
      </c>
      <c r="B89" s="31" t="s">
        <v>868</v>
      </c>
      <c r="C89" s="66" t="s">
        <v>712</v>
      </c>
      <c r="D89" s="5">
        <v>240</v>
      </c>
      <c r="E89" s="83">
        <v>2.5499999999999998</v>
      </c>
      <c r="F89" s="95" t="s">
        <v>1054</v>
      </c>
      <c r="G89" s="169" t="s">
        <v>1059</v>
      </c>
      <c r="H89" s="96" t="s">
        <v>1056</v>
      </c>
      <c r="I89" s="96" t="s">
        <v>1057</v>
      </c>
      <c r="J89" s="97"/>
      <c r="K89" s="97"/>
      <c r="L89" s="97"/>
      <c r="M89" s="98"/>
      <c r="N89" s="96">
        <f>COUNTA(Tabla13[[#This Row],[PROCESOS DE PRODUCION]:[Columna6]])</f>
        <v>4</v>
      </c>
      <c r="O89" s="96" t="str">
        <f>IF(LEN(Tabla13[[#This Row],[PROCESOS DE PRODUCION]])&gt;0,Tabla13[[#This Row],[PROCESOS DE PRODUCION]]&amp;"/","")</f>
        <v>CAPTURA/</v>
      </c>
      <c r="P89" s="3" t="str">
        <f>IF(LEN(Tabla13[[#This Row],[Columna7]])&gt;0,Tabla13[[#This Row],[Columna7]]&amp;"/","")</f>
        <v>TERMINADO/</v>
      </c>
      <c r="Q89" s="3" t="str">
        <f>IF(LEN(Tabla13[[#This Row],[Columna1]])&gt;0,Tabla13[[#This Row],[Columna1]]&amp;"/","")</f>
        <v>RUTA/</v>
      </c>
      <c r="R89" s="3" t="str">
        <f>IF(LEN(Tabla13[[#This Row],[Columna2]])&gt;0,Tabla13[[#This Row],[Columna2]]&amp;"/","")</f>
        <v>ENTREGADO/</v>
      </c>
      <c r="S89" s="3" t="str">
        <f>IF(LEN(Tabla13[[#This Row],[Columna3]])&gt;0,Tabla13[[#This Row],[Columna3]]&amp;"/","")</f>
        <v/>
      </c>
      <c r="T89" s="3" t="str">
        <f>IF(LEN(Tabla13[[#This Row],[Columna4]])&gt;0,Tabla13[[#This Row],[Columna4]]&amp;"/","")</f>
        <v/>
      </c>
      <c r="U89" s="3" t="str">
        <f>IF(LEN(Tabla13[[#This Row],[Columna5]])&gt;0,Tabla13[[#This Row],[Columna5]]&amp;"/","")</f>
        <v/>
      </c>
      <c r="V89" s="3" t="str">
        <f>IF(LEN(Tabla13[[#This Row],[Columna6]])&gt;0,Tabla13[[#This Row],[Columna6]]&amp;"/","")</f>
        <v/>
      </c>
      <c r="W8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89" s="3" t="str">
        <f>MID(Tabla13[[#This Row],[Columna17]],1,LEN(Tabla13[[#This Row],[Columna17]])-1)</f>
        <v>CAPTURA/TERMINADO/RUTA/ENTREGADO</v>
      </c>
      <c r="Y8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89" t="str">
        <f t="shared" si="1"/>
        <v>1/6/7/8/</v>
      </c>
    </row>
    <row r="90" spans="1:26" ht="18.75" thickBot="1">
      <c r="A90" s="7" t="s">
        <v>867</v>
      </c>
      <c r="B90" s="31" t="s">
        <v>866</v>
      </c>
      <c r="C90" s="66" t="s">
        <v>712</v>
      </c>
      <c r="D90" s="5">
        <v>240</v>
      </c>
      <c r="E90" s="83">
        <v>2.5499999999999998</v>
      </c>
      <c r="F90" s="95" t="s">
        <v>1054</v>
      </c>
      <c r="G90" s="170" t="s">
        <v>1074</v>
      </c>
      <c r="H90" s="96" t="s">
        <v>1058</v>
      </c>
      <c r="I90" s="96" t="s">
        <v>1055</v>
      </c>
      <c r="J90" s="96" t="s">
        <v>1059</v>
      </c>
      <c r="K90" s="96" t="s">
        <v>1056</v>
      </c>
      <c r="L90" s="96" t="s">
        <v>1057</v>
      </c>
      <c r="M90" s="98"/>
      <c r="N90" s="96">
        <f>COUNTA(Tabla13[[#This Row],[PROCESOS DE PRODUCION]:[Columna6]])</f>
        <v>7</v>
      </c>
      <c r="O90" s="96" t="str">
        <f>IF(LEN(Tabla13[[#This Row],[PROCESOS DE PRODUCION]])&gt;0,Tabla13[[#This Row],[PROCESOS DE PRODUCION]]&amp;"/","")</f>
        <v>CAPTURA/</v>
      </c>
      <c r="P90" s="3" t="str">
        <f>IF(LEN(Tabla13[[#This Row],[Columna7]])&gt;0,Tabla13[[#This Row],[Columna7]]&amp;"/","")</f>
        <v>DISENIO/</v>
      </c>
      <c r="Q90" s="3" t="str">
        <f>IF(LEN(Tabla13[[#This Row],[Columna1]])&gt;0,Tabla13[[#This Row],[Columna1]]&amp;"/","")</f>
        <v>FLEXO/</v>
      </c>
      <c r="R90" s="3" t="str">
        <f>IF(LEN(Tabla13[[#This Row],[Columna2]])&gt;0,Tabla13[[#This Row],[Columna2]]&amp;"/","")</f>
        <v>EMPAQUE/</v>
      </c>
      <c r="S90" s="3" t="str">
        <f>IF(LEN(Tabla13[[#This Row],[Columna3]])&gt;0,Tabla13[[#This Row],[Columna3]]&amp;"/","")</f>
        <v>TERMINADO/</v>
      </c>
      <c r="T90" s="3" t="str">
        <f>IF(LEN(Tabla13[[#This Row],[Columna4]])&gt;0,Tabla13[[#This Row],[Columna4]]&amp;"/","")</f>
        <v>RUTA/</v>
      </c>
      <c r="U90" s="3" t="str">
        <f>IF(LEN(Tabla13[[#This Row],[Columna5]])&gt;0,Tabla13[[#This Row],[Columna5]]&amp;"/","")</f>
        <v>ENTREGADO/</v>
      </c>
      <c r="V90" s="3" t="str">
        <f>IF(LEN(Tabla13[[#This Row],[Columna6]])&gt;0,Tabla13[[#This Row],[Columna6]]&amp;"/","")</f>
        <v/>
      </c>
      <c r="W9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90" s="3" t="str">
        <f>MID(Tabla13[[#This Row],[Columna17]],1,LEN(Tabla13[[#This Row],[Columna17]])-1)</f>
        <v>CAPTURA/DISENIO/FLEXO/EMPAQUE/TERMINADO/RUTA/ENTREGADO</v>
      </c>
      <c r="Y9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90" t="str">
        <f t="shared" si="1"/>
        <v>1/2/10/5/6/7/8/</v>
      </c>
    </row>
    <row r="91" spans="1:26" ht="18">
      <c r="A91" s="7" t="s">
        <v>865</v>
      </c>
      <c r="B91" s="31" t="s">
        <v>862</v>
      </c>
      <c r="C91" s="66" t="s">
        <v>346</v>
      </c>
      <c r="D91" s="5">
        <v>390</v>
      </c>
      <c r="E91" s="83">
        <v>2.35</v>
      </c>
      <c r="F91" s="95" t="s">
        <v>1054</v>
      </c>
      <c r="G91" s="169" t="s">
        <v>1059</v>
      </c>
      <c r="H91" s="96" t="s">
        <v>1056</v>
      </c>
      <c r="I91" s="96" t="s">
        <v>1057</v>
      </c>
      <c r="J91" s="97"/>
      <c r="K91" s="97"/>
      <c r="L91" s="97"/>
      <c r="M91" s="98"/>
      <c r="N91" s="96">
        <f>COUNTA(Tabla13[[#This Row],[PROCESOS DE PRODUCION]:[Columna6]])</f>
        <v>4</v>
      </c>
      <c r="O91" s="96" t="str">
        <f>IF(LEN(Tabla13[[#This Row],[PROCESOS DE PRODUCION]])&gt;0,Tabla13[[#This Row],[PROCESOS DE PRODUCION]]&amp;"/","")</f>
        <v>CAPTURA/</v>
      </c>
      <c r="P91" s="3" t="str">
        <f>IF(LEN(Tabla13[[#This Row],[Columna7]])&gt;0,Tabla13[[#This Row],[Columna7]]&amp;"/","")</f>
        <v>TERMINADO/</v>
      </c>
      <c r="Q91" s="3" t="str">
        <f>IF(LEN(Tabla13[[#This Row],[Columna1]])&gt;0,Tabla13[[#This Row],[Columna1]]&amp;"/","")</f>
        <v>RUTA/</v>
      </c>
      <c r="R91" s="3" t="str">
        <f>IF(LEN(Tabla13[[#This Row],[Columna2]])&gt;0,Tabla13[[#This Row],[Columna2]]&amp;"/","")</f>
        <v>ENTREGADO/</v>
      </c>
      <c r="S91" s="3" t="str">
        <f>IF(LEN(Tabla13[[#This Row],[Columna3]])&gt;0,Tabla13[[#This Row],[Columna3]]&amp;"/","")</f>
        <v/>
      </c>
      <c r="T91" s="3" t="str">
        <f>IF(LEN(Tabla13[[#This Row],[Columna4]])&gt;0,Tabla13[[#This Row],[Columna4]]&amp;"/","")</f>
        <v/>
      </c>
      <c r="U91" s="3" t="str">
        <f>IF(LEN(Tabla13[[#This Row],[Columna5]])&gt;0,Tabla13[[#This Row],[Columna5]]&amp;"/","")</f>
        <v/>
      </c>
      <c r="V91" s="3" t="str">
        <f>IF(LEN(Tabla13[[#This Row],[Columna6]])&gt;0,Tabla13[[#This Row],[Columna6]]&amp;"/","")</f>
        <v/>
      </c>
      <c r="W9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91" s="3" t="str">
        <f>MID(Tabla13[[#This Row],[Columna17]],1,LEN(Tabla13[[#This Row],[Columna17]])-1)</f>
        <v>CAPTURA/TERMINADO/RUTA/ENTREGADO</v>
      </c>
      <c r="Y9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91" t="str">
        <f t="shared" si="1"/>
        <v>1/6/7/8/</v>
      </c>
    </row>
    <row r="92" spans="1:26" ht="18.75" thickBot="1">
      <c r="A92" s="7" t="s">
        <v>864</v>
      </c>
      <c r="B92" s="31" t="s">
        <v>860</v>
      </c>
      <c r="C92" s="66" t="s">
        <v>346</v>
      </c>
      <c r="D92" s="5">
        <v>390</v>
      </c>
      <c r="E92" s="83">
        <v>2.35</v>
      </c>
      <c r="F92" s="95" t="s">
        <v>1054</v>
      </c>
      <c r="G92" s="170" t="s">
        <v>1074</v>
      </c>
      <c r="H92" s="96" t="s">
        <v>1058</v>
      </c>
      <c r="I92" s="96" t="s">
        <v>1055</v>
      </c>
      <c r="J92" s="96" t="s">
        <v>1059</v>
      </c>
      <c r="K92" s="96" t="s">
        <v>1056</v>
      </c>
      <c r="L92" s="96" t="s">
        <v>1057</v>
      </c>
      <c r="M92" s="98"/>
      <c r="N92" s="96">
        <f>COUNTA(Tabla13[[#This Row],[PROCESOS DE PRODUCION]:[Columna6]])</f>
        <v>7</v>
      </c>
      <c r="O92" s="96" t="str">
        <f>IF(LEN(Tabla13[[#This Row],[PROCESOS DE PRODUCION]])&gt;0,Tabla13[[#This Row],[PROCESOS DE PRODUCION]]&amp;"/","")</f>
        <v>CAPTURA/</v>
      </c>
      <c r="P92" s="3" t="str">
        <f>IF(LEN(Tabla13[[#This Row],[Columna7]])&gt;0,Tabla13[[#This Row],[Columna7]]&amp;"/","")</f>
        <v>DISENIO/</v>
      </c>
      <c r="Q92" s="3" t="str">
        <f>IF(LEN(Tabla13[[#This Row],[Columna1]])&gt;0,Tabla13[[#This Row],[Columna1]]&amp;"/","")</f>
        <v>FLEXO/</v>
      </c>
      <c r="R92" s="3" t="str">
        <f>IF(LEN(Tabla13[[#This Row],[Columna2]])&gt;0,Tabla13[[#This Row],[Columna2]]&amp;"/","")</f>
        <v>EMPAQUE/</v>
      </c>
      <c r="S92" s="3" t="str">
        <f>IF(LEN(Tabla13[[#This Row],[Columna3]])&gt;0,Tabla13[[#This Row],[Columna3]]&amp;"/","")</f>
        <v>TERMINADO/</v>
      </c>
      <c r="T92" s="3" t="str">
        <f>IF(LEN(Tabla13[[#This Row],[Columna4]])&gt;0,Tabla13[[#This Row],[Columna4]]&amp;"/","")</f>
        <v>RUTA/</v>
      </c>
      <c r="U92" s="3" t="str">
        <f>IF(LEN(Tabla13[[#This Row],[Columna5]])&gt;0,Tabla13[[#This Row],[Columna5]]&amp;"/","")</f>
        <v>ENTREGADO/</v>
      </c>
      <c r="V92" s="3" t="str">
        <f>IF(LEN(Tabla13[[#This Row],[Columna6]])&gt;0,Tabla13[[#This Row],[Columna6]]&amp;"/","")</f>
        <v/>
      </c>
      <c r="W9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92" s="3" t="str">
        <f>MID(Tabla13[[#This Row],[Columna17]],1,LEN(Tabla13[[#This Row],[Columna17]])-1)</f>
        <v>CAPTURA/DISENIO/FLEXO/EMPAQUE/TERMINADO/RUTA/ENTREGADO</v>
      </c>
      <c r="Y9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92" t="str">
        <f t="shared" si="1"/>
        <v>1/2/10/5/6/7/8/</v>
      </c>
    </row>
    <row r="93" spans="1:26" ht="18">
      <c r="A93" s="7" t="s">
        <v>863</v>
      </c>
      <c r="B93" s="31" t="s">
        <v>862</v>
      </c>
      <c r="C93" s="66" t="s">
        <v>343</v>
      </c>
      <c r="D93" s="5">
        <v>260</v>
      </c>
      <c r="E93" s="83">
        <v>2.5499999999999998</v>
      </c>
      <c r="F93" s="95" t="s">
        <v>1054</v>
      </c>
      <c r="G93" s="169" t="s">
        <v>1059</v>
      </c>
      <c r="H93" s="96" t="s">
        <v>1056</v>
      </c>
      <c r="I93" s="96" t="s">
        <v>1057</v>
      </c>
      <c r="J93" s="97"/>
      <c r="K93" s="97"/>
      <c r="L93" s="97"/>
      <c r="M93" s="98"/>
      <c r="N93" s="96">
        <f>COUNTA(Tabla13[[#This Row],[PROCESOS DE PRODUCION]:[Columna6]])</f>
        <v>4</v>
      </c>
      <c r="O93" s="96" t="str">
        <f>IF(LEN(Tabla13[[#This Row],[PROCESOS DE PRODUCION]])&gt;0,Tabla13[[#This Row],[PROCESOS DE PRODUCION]]&amp;"/","")</f>
        <v>CAPTURA/</v>
      </c>
      <c r="P93" s="3" t="str">
        <f>IF(LEN(Tabla13[[#This Row],[Columna7]])&gt;0,Tabla13[[#This Row],[Columna7]]&amp;"/","")</f>
        <v>TERMINADO/</v>
      </c>
      <c r="Q93" s="3" t="str">
        <f>IF(LEN(Tabla13[[#This Row],[Columna1]])&gt;0,Tabla13[[#This Row],[Columna1]]&amp;"/","")</f>
        <v>RUTA/</v>
      </c>
      <c r="R93" s="3" t="str">
        <f>IF(LEN(Tabla13[[#This Row],[Columna2]])&gt;0,Tabla13[[#This Row],[Columna2]]&amp;"/","")</f>
        <v>ENTREGADO/</v>
      </c>
      <c r="S93" s="3" t="str">
        <f>IF(LEN(Tabla13[[#This Row],[Columna3]])&gt;0,Tabla13[[#This Row],[Columna3]]&amp;"/","")</f>
        <v/>
      </c>
      <c r="T93" s="3" t="str">
        <f>IF(LEN(Tabla13[[#This Row],[Columna4]])&gt;0,Tabla13[[#This Row],[Columna4]]&amp;"/","")</f>
        <v/>
      </c>
      <c r="U93" s="3" t="str">
        <f>IF(LEN(Tabla13[[#This Row],[Columna5]])&gt;0,Tabla13[[#This Row],[Columna5]]&amp;"/","")</f>
        <v/>
      </c>
      <c r="V93" s="3" t="str">
        <f>IF(LEN(Tabla13[[#This Row],[Columna6]])&gt;0,Tabla13[[#This Row],[Columna6]]&amp;"/","")</f>
        <v/>
      </c>
      <c r="W9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93" s="3" t="str">
        <f>MID(Tabla13[[#This Row],[Columna17]],1,LEN(Tabla13[[#This Row],[Columna17]])-1)</f>
        <v>CAPTURA/TERMINADO/RUTA/ENTREGADO</v>
      </c>
      <c r="Y9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93" t="str">
        <f t="shared" si="1"/>
        <v>1/6/7/8/</v>
      </c>
    </row>
    <row r="94" spans="1:26" ht="18.75" thickBot="1">
      <c r="A94" s="7" t="s">
        <v>861</v>
      </c>
      <c r="B94" s="31" t="s">
        <v>860</v>
      </c>
      <c r="C94" s="66" t="s">
        <v>343</v>
      </c>
      <c r="D94" s="5">
        <v>260</v>
      </c>
      <c r="E94" s="83">
        <v>2.5499999999999998</v>
      </c>
      <c r="F94" s="95" t="s">
        <v>1054</v>
      </c>
      <c r="G94" s="170" t="s">
        <v>1074</v>
      </c>
      <c r="H94" s="96" t="s">
        <v>1058</v>
      </c>
      <c r="I94" s="96" t="s">
        <v>1055</v>
      </c>
      <c r="J94" s="96" t="s">
        <v>1059</v>
      </c>
      <c r="K94" s="96" t="s">
        <v>1056</v>
      </c>
      <c r="L94" s="96" t="s">
        <v>1057</v>
      </c>
      <c r="M94" s="98"/>
      <c r="N94" s="96">
        <f>COUNTA(Tabla13[[#This Row],[PROCESOS DE PRODUCION]:[Columna6]])</f>
        <v>7</v>
      </c>
      <c r="O94" s="96" t="str">
        <f>IF(LEN(Tabla13[[#This Row],[PROCESOS DE PRODUCION]])&gt;0,Tabla13[[#This Row],[PROCESOS DE PRODUCION]]&amp;"/","")</f>
        <v>CAPTURA/</v>
      </c>
      <c r="P94" s="3" t="str">
        <f>IF(LEN(Tabla13[[#This Row],[Columna7]])&gt;0,Tabla13[[#This Row],[Columna7]]&amp;"/","")</f>
        <v>DISENIO/</v>
      </c>
      <c r="Q94" s="3" t="str">
        <f>IF(LEN(Tabla13[[#This Row],[Columna1]])&gt;0,Tabla13[[#This Row],[Columna1]]&amp;"/","")</f>
        <v>FLEXO/</v>
      </c>
      <c r="R94" s="3" t="str">
        <f>IF(LEN(Tabla13[[#This Row],[Columna2]])&gt;0,Tabla13[[#This Row],[Columna2]]&amp;"/","")</f>
        <v>EMPAQUE/</v>
      </c>
      <c r="S94" s="3" t="str">
        <f>IF(LEN(Tabla13[[#This Row],[Columna3]])&gt;0,Tabla13[[#This Row],[Columna3]]&amp;"/","")</f>
        <v>TERMINADO/</v>
      </c>
      <c r="T94" s="3" t="str">
        <f>IF(LEN(Tabla13[[#This Row],[Columna4]])&gt;0,Tabla13[[#This Row],[Columna4]]&amp;"/","")</f>
        <v>RUTA/</v>
      </c>
      <c r="U94" s="3" t="str">
        <f>IF(LEN(Tabla13[[#This Row],[Columna5]])&gt;0,Tabla13[[#This Row],[Columna5]]&amp;"/","")</f>
        <v>ENTREGADO/</v>
      </c>
      <c r="V94" s="3" t="str">
        <f>IF(LEN(Tabla13[[#This Row],[Columna6]])&gt;0,Tabla13[[#This Row],[Columna6]]&amp;"/","")</f>
        <v/>
      </c>
      <c r="W9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94" s="3" t="str">
        <f>MID(Tabla13[[#This Row],[Columna17]],1,LEN(Tabla13[[#This Row],[Columna17]])-1)</f>
        <v>CAPTURA/DISENIO/FLEXO/EMPAQUE/TERMINADO/RUTA/ENTREGADO</v>
      </c>
      <c r="Y9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94" t="str">
        <f t="shared" si="1"/>
        <v>1/2/10/5/6/7/8/</v>
      </c>
    </row>
    <row r="95" spans="1:26" ht="18">
      <c r="A95" s="7" t="s">
        <v>859</v>
      </c>
      <c r="B95" s="31" t="s">
        <v>856</v>
      </c>
      <c r="C95" s="66" t="s">
        <v>341</v>
      </c>
      <c r="D95" s="5">
        <v>300</v>
      </c>
      <c r="E95" s="78">
        <v>2.6</v>
      </c>
      <c r="F95" s="95" t="s">
        <v>1054</v>
      </c>
      <c r="G95" s="169" t="s">
        <v>1059</v>
      </c>
      <c r="H95" s="96" t="s">
        <v>1056</v>
      </c>
      <c r="I95" s="96" t="s">
        <v>1057</v>
      </c>
      <c r="J95" s="97"/>
      <c r="K95" s="97"/>
      <c r="L95" s="97"/>
      <c r="M95" s="98"/>
      <c r="N95" s="96">
        <f>COUNTA(Tabla13[[#This Row],[PROCESOS DE PRODUCION]:[Columna6]])</f>
        <v>4</v>
      </c>
      <c r="O95" s="96" t="str">
        <f>IF(LEN(Tabla13[[#This Row],[PROCESOS DE PRODUCION]])&gt;0,Tabla13[[#This Row],[PROCESOS DE PRODUCION]]&amp;"/","")</f>
        <v>CAPTURA/</v>
      </c>
      <c r="P95" s="3" t="str">
        <f>IF(LEN(Tabla13[[#This Row],[Columna7]])&gt;0,Tabla13[[#This Row],[Columna7]]&amp;"/","")</f>
        <v>TERMINADO/</v>
      </c>
      <c r="Q95" s="3" t="str">
        <f>IF(LEN(Tabla13[[#This Row],[Columna1]])&gt;0,Tabla13[[#This Row],[Columna1]]&amp;"/","")</f>
        <v>RUTA/</v>
      </c>
      <c r="R95" s="3" t="str">
        <f>IF(LEN(Tabla13[[#This Row],[Columna2]])&gt;0,Tabla13[[#This Row],[Columna2]]&amp;"/","")</f>
        <v>ENTREGADO/</v>
      </c>
      <c r="S95" s="3" t="str">
        <f>IF(LEN(Tabla13[[#This Row],[Columna3]])&gt;0,Tabla13[[#This Row],[Columna3]]&amp;"/","")</f>
        <v/>
      </c>
      <c r="T95" s="3" t="str">
        <f>IF(LEN(Tabla13[[#This Row],[Columna4]])&gt;0,Tabla13[[#This Row],[Columna4]]&amp;"/","")</f>
        <v/>
      </c>
      <c r="U95" s="3" t="str">
        <f>IF(LEN(Tabla13[[#This Row],[Columna5]])&gt;0,Tabla13[[#This Row],[Columna5]]&amp;"/","")</f>
        <v/>
      </c>
      <c r="V95" s="3" t="str">
        <f>IF(LEN(Tabla13[[#This Row],[Columna6]])&gt;0,Tabla13[[#This Row],[Columna6]]&amp;"/","")</f>
        <v/>
      </c>
      <c r="W9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95" s="3" t="str">
        <f>MID(Tabla13[[#This Row],[Columna17]],1,LEN(Tabla13[[#This Row],[Columna17]])-1)</f>
        <v>CAPTURA/TERMINADO/RUTA/ENTREGADO</v>
      </c>
      <c r="Y9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95" t="str">
        <f t="shared" si="1"/>
        <v>1/6/7/8/</v>
      </c>
    </row>
    <row r="96" spans="1:26" ht="18.75" thickBot="1">
      <c r="A96" s="7" t="s">
        <v>858</v>
      </c>
      <c r="B96" s="31" t="s">
        <v>854</v>
      </c>
      <c r="C96" s="66" t="s">
        <v>341</v>
      </c>
      <c r="D96" s="5">
        <v>300</v>
      </c>
      <c r="E96" s="86">
        <v>2.6</v>
      </c>
      <c r="F96" s="95" t="s">
        <v>1054</v>
      </c>
      <c r="G96" s="170" t="s">
        <v>1074</v>
      </c>
      <c r="H96" s="96" t="s">
        <v>1063</v>
      </c>
      <c r="I96" s="96" t="s">
        <v>1055</v>
      </c>
      <c r="J96" s="96" t="s">
        <v>1059</v>
      </c>
      <c r="K96" s="96" t="s">
        <v>1056</v>
      </c>
      <c r="L96" s="96" t="s">
        <v>1057</v>
      </c>
      <c r="M96" s="98"/>
      <c r="N96" s="96">
        <f>COUNTA(Tabla13[[#This Row],[PROCESOS DE PRODUCION]:[Columna6]])</f>
        <v>7</v>
      </c>
      <c r="O96" s="96" t="str">
        <f>IF(LEN(Tabla13[[#This Row],[PROCESOS DE PRODUCION]])&gt;0,Tabla13[[#This Row],[PROCESOS DE PRODUCION]]&amp;"/","")</f>
        <v>CAPTURA/</v>
      </c>
      <c r="P96" s="3" t="str">
        <f>IF(LEN(Tabla13[[#This Row],[Columna7]])&gt;0,Tabla13[[#This Row],[Columna7]]&amp;"/","")</f>
        <v>DISENIO/</v>
      </c>
      <c r="Q96" s="3" t="str">
        <f>IF(LEN(Tabla13[[#This Row],[Columna1]])&gt;0,Tabla13[[#This Row],[Columna1]]&amp;"/","")</f>
        <v>TAMPO/</v>
      </c>
      <c r="R96" s="3" t="str">
        <f>IF(LEN(Tabla13[[#This Row],[Columna2]])&gt;0,Tabla13[[#This Row],[Columna2]]&amp;"/","")</f>
        <v>EMPAQUE/</v>
      </c>
      <c r="S96" s="3" t="str">
        <f>IF(LEN(Tabla13[[#This Row],[Columna3]])&gt;0,Tabla13[[#This Row],[Columna3]]&amp;"/","")</f>
        <v>TERMINADO/</v>
      </c>
      <c r="T96" s="3" t="str">
        <f>IF(LEN(Tabla13[[#This Row],[Columna4]])&gt;0,Tabla13[[#This Row],[Columna4]]&amp;"/","")</f>
        <v>RUTA/</v>
      </c>
      <c r="U96" s="3" t="str">
        <f>IF(LEN(Tabla13[[#This Row],[Columna5]])&gt;0,Tabla13[[#This Row],[Columna5]]&amp;"/","")</f>
        <v>ENTREGADO/</v>
      </c>
      <c r="V96" s="3" t="str">
        <f>IF(LEN(Tabla13[[#This Row],[Columna6]])&gt;0,Tabla13[[#This Row],[Columna6]]&amp;"/","")</f>
        <v/>
      </c>
      <c r="W9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96" s="3" t="str">
        <f>MID(Tabla13[[#This Row],[Columna17]],1,LEN(Tabla13[[#This Row],[Columna17]])-1)</f>
        <v>CAPTURA/DISENIO/TAMPO/EMPAQUE/TERMINADO/RUTA/ENTREGADO</v>
      </c>
      <c r="Y9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96" t="str">
        <f t="shared" si="1"/>
        <v>1/2/9/5/6/7/8/</v>
      </c>
    </row>
    <row r="97" spans="1:26" ht="18">
      <c r="A97" s="7" t="s">
        <v>857</v>
      </c>
      <c r="B97" s="31" t="s">
        <v>856</v>
      </c>
      <c r="C97" s="66" t="s">
        <v>338</v>
      </c>
      <c r="D97" s="5">
        <v>250</v>
      </c>
      <c r="E97" s="86">
        <v>2.85</v>
      </c>
      <c r="F97" s="95" t="s">
        <v>1054</v>
      </c>
      <c r="G97" s="169" t="s">
        <v>1059</v>
      </c>
      <c r="H97" s="96" t="s">
        <v>1056</v>
      </c>
      <c r="I97" s="96" t="s">
        <v>1057</v>
      </c>
      <c r="J97" s="97"/>
      <c r="K97" s="97"/>
      <c r="L97" s="97"/>
      <c r="M97" s="98"/>
      <c r="N97" s="96">
        <f>COUNTA(Tabla13[[#This Row],[PROCESOS DE PRODUCION]:[Columna6]])</f>
        <v>4</v>
      </c>
      <c r="O97" s="96" t="str">
        <f>IF(LEN(Tabla13[[#This Row],[PROCESOS DE PRODUCION]])&gt;0,Tabla13[[#This Row],[PROCESOS DE PRODUCION]]&amp;"/","")</f>
        <v>CAPTURA/</v>
      </c>
      <c r="P97" s="3" t="str">
        <f>IF(LEN(Tabla13[[#This Row],[Columna7]])&gt;0,Tabla13[[#This Row],[Columna7]]&amp;"/","")</f>
        <v>TERMINADO/</v>
      </c>
      <c r="Q97" s="3" t="str">
        <f>IF(LEN(Tabla13[[#This Row],[Columna1]])&gt;0,Tabla13[[#This Row],[Columna1]]&amp;"/","")</f>
        <v>RUTA/</v>
      </c>
      <c r="R97" s="3" t="str">
        <f>IF(LEN(Tabla13[[#This Row],[Columna2]])&gt;0,Tabla13[[#This Row],[Columna2]]&amp;"/","")</f>
        <v>ENTREGADO/</v>
      </c>
      <c r="S97" s="3" t="str">
        <f>IF(LEN(Tabla13[[#This Row],[Columna3]])&gt;0,Tabla13[[#This Row],[Columna3]]&amp;"/","")</f>
        <v/>
      </c>
      <c r="T97" s="3" t="str">
        <f>IF(LEN(Tabla13[[#This Row],[Columna4]])&gt;0,Tabla13[[#This Row],[Columna4]]&amp;"/","")</f>
        <v/>
      </c>
      <c r="U97" s="3" t="str">
        <f>IF(LEN(Tabla13[[#This Row],[Columna5]])&gt;0,Tabla13[[#This Row],[Columna5]]&amp;"/","")</f>
        <v/>
      </c>
      <c r="V97" s="3" t="str">
        <f>IF(LEN(Tabla13[[#This Row],[Columna6]])&gt;0,Tabla13[[#This Row],[Columna6]]&amp;"/","")</f>
        <v/>
      </c>
      <c r="W9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97" s="3" t="str">
        <f>MID(Tabla13[[#This Row],[Columna17]],1,LEN(Tabla13[[#This Row],[Columna17]])-1)</f>
        <v>CAPTURA/TERMINADO/RUTA/ENTREGADO</v>
      </c>
      <c r="Y9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97" t="str">
        <f t="shared" si="1"/>
        <v>1/6/7/8/</v>
      </c>
    </row>
    <row r="98" spans="1:26" ht="18.75" thickBot="1">
      <c r="A98" s="19" t="s">
        <v>855</v>
      </c>
      <c r="B98" s="34" t="s">
        <v>854</v>
      </c>
      <c r="C98" s="64" t="s">
        <v>338</v>
      </c>
      <c r="D98" s="16">
        <v>250</v>
      </c>
      <c r="E98" s="79">
        <v>2.85</v>
      </c>
      <c r="F98" s="99" t="s">
        <v>1054</v>
      </c>
      <c r="G98" s="170" t="s">
        <v>1074</v>
      </c>
      <c r="H98" s="100" t="s">
        <v>1063</v>
      </c>
      <c r="I98" s="100" t="s">
        <v>1055</v>
      </c>
      <c r="J98" s="100" t="s">
        <v>1059</v>
      </c>
      <c r="K98" s="100" t="s">
        <v>1056</v>
      </c>
      <c r="L98" s="100" t="s">
        <v>1057</v>
      </c>
      <c r="M98" s="101"/>
      <c r="N98" s="96">
        <f>COUNTA(Tabla13[[#This Row],[PROCESOS DE PRODUCION]:[Columna6]])</f>
        <v>7</v>
      </c>
      <c r="O98" s="96" t="str">
        <f>IF(LEN(Tabla13[[#This Row],[PROCESOS DE PRODUCION]])&gt;0,Tabla13[[#This Row],[PROCESOS DE PRODUCION]]&amp;"/","")</f>
        <v>CAPTURA/</v>
      </c>
      <c r="P98" s="3" t="str">
        <f>IF(LEN(Tabla13[[#This Row],[Columna7]])&gt;0,Tabla13[[#This Row],[Columna7]]&amp;"/","")</f>
        <v>DISENIO/</v>
      </c>
      <c r="Q98" s="3" t="str">
        <f>IF(LEN(Tabla13[[#This Row],[Columna1]])&gt;0,Tabla13[[#This Row],[Columna1]]&amp;"/","")</f>
        <v>TAMPO/</v>
      </c>
      <c r="R98" s="3" t="str">
        <f>IF(LEN(Tabla13[[#This Row],[Columna2]])&gt;0,Tabla13[[#This Row],[Columna2]]&amp;"/","")</f>
        <v>EMPAQUE/</v>
      </c>
      <c r="S98" s="3" t="str">
        <f>IF(LEN(Tabla13[[#This Row],[Columna3]])&gt;0,Tabla13[[#This Row],[Columna3]]&amp;"/","")</f>
        <v>TERMINADO/</v>
      </c>
      <c r="T98" s="3" t="str">
        <f>IF(LEN(Tabla13[[#This Row],[Columna4]])&gt;0,Tabla13[[#This Row],[Columna4]]&amp;"/","")</f>
        <v>RUTA/</v>
      </c>
      <c r="U98" s="3" t="str">
        <f>IF(LEN(Tabla13[[#This Row],[Columna5]])&gt;0,Tabla13[[#This Row],[Columna5]]&amp;"/","")</f>
        <v>ENTREGADO/</v>
      </c>
      <c r="V98" s="3" t="str">
        <f>IF(LEN(Tabla13[[#This Row],[Columna6]])&gt;0,Tabla13[[#This Row],[Columna6]]&amp;"/","")</f>
        <v/>
      </c>
      <c r="W9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98" s="3" t="str">
        <f>MID(Tabla13[[#This Row],[Columna17]],1,LEN(Tabla13[[#This Row],[Columna17]])-1)</f>
        <v>CAPTURA/DISENIO/TAMPO/EMPAQUE/TERMINADO/RUTA/ENTREGADO</v>
      </c>
      <c r="Y9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98" t="str">
        <f t="shared" si="1"/>
        <v>1/2/9/5/6/7/8/</v>
      </c>
    </row>
    <row r="99" spans="1:26" ht="18">
      <c r="A99" s="28" t="s">
        <v>852</v>
      </c>
      <c r="B99" s="32" t="s">
        <v>851</v>
      </c>
      <c r="C99" s="28" t="s">
        <v>690</v>
      </c>
      <c r="D99" s="26">
        <v>600</v>
      </c>
      <c r="E99" s="77">
        <v>0.85</v>
      </c>
      <c r="F99" s="91" t="s">
        <v>1054</v>
      </c>
      <c r="G99" s="169" t="s">
        <v>1059</v>
      </c>
      <c r="H99" s="92" t="s">
        <v>1056</v>
      </c>
      <c r="I99" s="92" t="s">
        <v>1057</v>
      </c>
      <c r="J99" s="93"/>
      <c r="K99" s="93"/>
      <c r="L99" s="93"/>
      <c r="M99" s="94"/>
      <c r="N99" s="96">
        <f>COUNTA(Tabla13[[#This Row],[PROCESOS DE PRODUCION]:[Columna6]])</f>
        <v>4</v>
      </c>
      <c r="O99" s="96" t="str">
        <f>IF(LEN(Tabla13[[#This Row],[PROCESOS DE PRODUCION]])&gt;0,Tabla13[[#This Row],[PROCESOS DE PRODUCION]]&amp;"/","")</f>
        <v>CAPTURA/</v>
      </c>
      <c r="P99" s="3" t="str">
        <f>IF(LEN(Tabla13[[#This Row],[Columna7]])&gt;0,Tabla13[[#This Row],[Columna7]]&amp;"/","")</f>
        <v>TERMINADO/</v>
      </c>
      <c r="Q99" s="3" t="str">
        <f>IF(LEN(Tabla13[[#This Row],[Columna1]])&gt;0,Tabla13[[#This Row],[Columna1]]&amp;"/","")</f>
        <v>RUTA/</v>
      </c>
      <c r="R99" s="3" t="str">
        <f>IF(LEN(Tabla13[[#This Row],[Columna2]])&gt;0,Tabla13[[#This Row],[Columna2]]&amp;"/","")</f>
        <v>ENTREGADO/</v>
      </c>
      <c r="S99" s="3" t="str">
        <f>IF(LEN(Tabla13[[#This Row],[Columna3]])&gt;0,Tabla13[[#This Row],[Columna3]]&amp;"/","")</f>
        <v/>
      </c>
      <c r="T99" s="3" t="str">
        <f>IF(LEN(Tabla13[[#This Row],[Columna4]])&gt;0,Tabla13[[#This Row],[Columna4]]&amp;"/","")</f>
        <v/>
      </c>
      <c r="U99" s="3" t="str">
        <f>IF(LEN(Tabla13[[#This Row],[Columna5]])&gt;0,Tabla13[[#This Row],[Columna5]]&amp;"/","")</f>
        <v/>
      </c>
      <c r="V99" s="3" t="str">
        <f>IF(LEN(Tabla13[[#This Row],[Columna6]])&gt;0,Tabla13[[#This Row],[Columna6]]&amp;"/","")</f>
        <v/>
      </c>
      <c r="W9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99" s="3" t="str">
        <f>MID(Tabla13[[#This Row],[Columna17]],1,LEN(Tabla13[[#This Row],[Columna17]])-1)</f>
        <v>CAPTURA/TERMINADO/RUTA/ENTREGADO</v>
      </c>
      <c r="Y9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99" t="str">
        <f t="shared" si="1"/>
        <v>1/6/7/8/</v>
      </c>
    </row>
    <row r="100" spans="1:26" ht="18">
      <c r="A100" s="7" t="s">
        <v>850</v>
      </c>
      <c r="B100" s="31" t="s">
        <v>849</v>
      </c>
      <c r="C100" s="7" t="s">
        <v>690</v>
      </c>
      <c r="D100" s="5">
        <v>600</v>
      </c>
      <c r="E100" s="78">
        <v>0.85</v>
      </c>
      <c r="F100" s="95" t="s">
        <v>1054</v>
      </c>
      <c r="G100" s="170" t="s">
        <v>1074</v>
      </c>
      <c r="H100" s="96" t="s">
        <v>1058</v>
      </c>
      <c r="I100" s="96" t="s">
        <v>1055</v>
      </c>
      <c r="J100" s="96" t="s">
        <v>1059</v>
      </c>
      <c r="K100" s="96" t="s">
        <v>1056</v>
      </c>
      <c r="L100" s="96" t="s">
        <v>1057</v>
      </c>
      <c r="M100" s="98"/>
      <c r="N100" s="96">
        <f>COUNTA(Tabla13[[#This Row],[PROCESOS DE PRODUCION]:[Columna6]])</f>
        <v>7</v>
      </c>
      <c r="O100" s="96" t="str">
        <f>IF(LEN(Tabla13[[#This Row],[PROCESOS DE PRODUCION]])&gt;0,Tabla13[[#This Row],[PROCESOS DE PRODUCION]]&amp;"/","")</f>
        <v>CAPTURA/</v>
      </c>
      <c r="P100" s="3" t="str">
        <f>IF(LEN(Tabla13[[#This Row],[Columna7]])&gt;0,Tabla13[[#This Row],[Columna7]]&amp;"/","")</f>
        <v>DISENIO/</v>
      </c>
      <c r="Q100" s="3" t="str">
        <f>IF(LEN(Tabla13[[#This Row],[Columna1]])&gt;0,Tabla13[[#This Row],[Columna1]]&amp;"/","")</f>
        <v>FLEXO/</v>
      </c>
      <c r="R100" s="3" t="str">
        <f>IF(LEN(Tabla13[[#This Row],[Columna2]])&gt;0,Tabla13[[#This Row],[Columna2]]&amp;"/","")</f>
        <v>EMPAQUE/</v>
      </c>
      <c r="S100" s="3" t="str">
        <f>IF(LEN(Tabla13[[#This Row],[Columna3]])&gt;0,Tabla13[[#This Row],[Columna3]]&amp;"/","")</f>
        <v>TERMINADO/</v>
      </c>
      <c r="T100" s="3" t="str">
        <f>IF(LEN(Tabla13[[#This Row],[Columna4]])&gt;0,Tabla13[[#This Row],[Columna4]]&amp;"/","")</f>
        <v>RUTA/</v>
      </c>
      <c r="U100" s="3" t="str">
        <f>IF(LEN(Tabla13[[#This Row],[Columna5]])&gt;0,Tabla13[[#This Row],[Columna5]]&amp;"/","")</f>
        <v>ENTREGADO/</v>
      </c>
      <c r="V100" s="3" t="str">
        <f>IF(LEN(Tabla13[[#This Row],[Columna6]])&gt;0,Tabla13[[#This Row],[Columna6]]&amp;"/","")</f>
        <v/>
      </c>
      <c r="W10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00" s="3" t="str">
        <f>MID(Tabla13[[#This Row],[Columna17]],1,LEN(Tabla13[[#This Row],[Columna17]])-1)</f>
        <v>CAPTURA/DISENIO/FLEXO/EMPAQUE/TERMINADO/RUTA/ENTREGADO</v>
      </c>
      <c r="Y10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00" t="str">
        <f t="shared" si="1"/>
        <v>1/2/10/5/6/7/8/</v>
      </c>
    </row>
    <row r="101" spans="1:26" ht="18">
      <c r="A101" s="7" t="s">
        <v>848</v>
      </c>
      <c r="B101" s="31" t="s">
        <v>847</v>
      </c>
      <c r="C101" s="7" t="s">
        <v>690</v>
      </c>
      <c r="D101" s="5">
        <v>600</v>
      </c>
      <c r="E101" s="78">
        <v>0.85</v>
      </c>
      <c r="F101" s="95" t="s">
        <v>1054</v>
      </c>
      <c r="G101" s="170" t="s">
        <v>1074</v>
      </c>
      <c r="H101" s="96" t="s">
        <v>1058</v>
      </c>
      <c r="I101" s="96" t="s">
        <v>1055</v>
      </c>
      <c r="J101" s="96" t="s">
        <v>1059</v>
      </c>
      <c r="K101" s="96" t="s">
        <v>1056</v>
      </c>
      <c r="L101" s="96" t="s">
        <v>1057</v>
      </c>
      <c r="M101" s="98"/>
      <c r="N101" s="96">
        <f>COUNTA(Tabla13[[#This Row],[PROCESOS DE PRODUCION]:[Columna6]])</f>
        <v>7</v>
      </c>
      <c r="O101" s="96" t="str">
        <f>IF(LEN(Tabla13[[#This Row],[PROCESOS DE PRODUCION]])&gt;0,Tabla13[[#This Row],[PROCESOS DE PRODUCION]]&amp;"/","")</f>
        <v>CAPTURA/</v>
      </c>
      <c r="P101" s="3" t="str">
        <f>IF(LEN(Tabla13[[#This Row],[Columna7]])&gt;0,Tabla13[[#This Row],[Columna7]]&amp;"/","")</f>
        <v>DISENIO/</v>
      </c>
      <c r="Q101" s="3" t="str">
        <f>IF(LEN(Tabla13[[#This Row],[Columna1]])&gt;0,Tabla13[[#This Row],[Columna1]]&amp;"/","")</f>
        <v>FLEXO/</v>
      </c>
      <c r="R101" s="3" t="str">
        <f>IF(LEN(Tabla13[[#This Row],[Columna2]])&gt;0,Tabla13[[#This Row],[Columna2]]&amp;"/","")</f>
        <v>EMPAQUE/</v>
      </c>
      <c r="S101" s="3" t="str">
        <f>IF(LEN(Tabla13[[#This Row],[Columna3]])&gt;0,Tabla13[[#This Row],[Columna3]]&amp;"/","")</f>
        <v>TERMINADO/</v>
      </c>
      <c r="T101" s="3" t="str">
        <f>IF(LEN(Tabla13[[#This Row],[Columna4]])&gt;0,Tabla13[[#This Row],[Columna4]]&amp;"/","")</f>
        <v>RUTA/</v>
      </c>
      <c r="U101" s="3" t="str">
        <f>IF(LEN(Tabla13[[#This Row],[Columna5]])&gt;0,Tabla13[[#This Row],[Columna5]]&amp;"/","")</f>
        <v>ENTREGADO/</v>
      </c>
      <c r="V101" s="3" t="str">
        <f>IF(LEN(Tabla13[[#This Row],[Columna6]])&gt;0,Tabla13[[#This Row],[Columna6]]&amp;"/","")</f>
        <v/>
      </c>
      <c r="W10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01" s="3" t="str">
        <f>MID(Tabla13[[#This Row],[Columna17]],1,LEN(Tabla13[[#This Row],[Columna17]])-1)</f>
        <v>CAPTURA/DISENIO/FLEXO/EMPAQUE/TERMINADO/RUTA/ENTREGADO</v>
      </c>
      <c r="Y10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01" t="str">
        <f t="shared" si="1"/>
        <v>1/2/10/5/6/7/8/</v>
      </c>
    </row>
    <row r="102" spans="1:26" ht="18.75" thickBot="1">
      <c r="A102" s="7" t="s">
        <v>846</v>
      </c>
      <c r="B102" s="31" t="s">
        <v>845</v>
      </c>
      <c r="C102" s="7" t="s">
        <v>690</v>
      </c>
      <c r="D102" s="5">
        <v>600</v>
      </c>
      <c r="E102" s="78">
        <v>0.95</v>
      </c>
      <c r="F102" s="95" t="s">
        <v>1054</v>
      </c>
      <c r="G102" s="170" t="s">
        <v>1074</v>
      </c>
      <c r="H102" s="96" t="s">
        <v>1058</v>
      </c>
      <c r="I102" s="96" t="s">
        <v>1055</v>
      </c>
      <c r="J102" s="96" t="s">
        <v>1059</v>
      </c>
      <c r="K102" s="96" t="s">
        <v>1056</v>
      </c>
      <c r="L102" s="96" t="s">
        <v>1057</v>
      </c>
      <c r="M102" s="98"/>
      <c r="N102" s="96">
        <f>COUNTA(Tabla13[[#This Row],[PROCESOS DE PRODUCION]:[Columna6]])</f>
        <v>7</v>
      </c>
      <c r="O102" s="96" t="str">
        <f>IF(LEN(Tabla13[[#This Row],[PROCESOS DE PRODUCION]])&gt;0,Tabla13[[#This Row],[PROCESOS DE PRODUCION]]&amp;"/","")</f>
        <v>CAPTURA/</v>
      </c>
      <c r="P102" s="3" t="str">
        <f>IF(LEN(Tabla13[[#This Row],[Columna7]])&gt;0,Tabla13[[#This Row],[Columna7]]&amp;"/","")</f>
        <v>DISENIO/</v>
      </c>
      <c r="Q102" s="3" t="str">
        <f>IF(LEN(Tabla13[[#This Row],[Columna1]])&gt;0,Tabla13[[#This Row],[Columna1]]&amp;"/","")</f>
        <v>FLEXO/</v>
      </c>
      <c r="R102" s="3" t="str">
        <f>IF(LEN(Tabla13[[#This Row],[Columna2]])&gt;0,Tabla13[[#This Row],[Columna2]]&amp;"/","")</f>
        <v>EMPAQUE/</v>
      </c>
      <c r="S102" s="3" t="str">
        <f>IF(LEN(Tabla13[[#This Row],[Columna3]])&gt;0,Tabla13[[#This Row],[Columna3]]&amp;"/","")</f>
        <v>TERMINADO/</v>
      </c>
      <c r="T102" s="3" t="str">
        <f>IF(LEN(Tabla13[[#This Row],[Columna4]])&gt;0,Tabla13[[#This Row],[Columna4]]&amp;"/","")</f>
        <v>RUTA/</v>
      </c>
      <c r="U102" s="3" t="str">
        <f>IF(LEN(Tabla13[[#This Row],[Columna5]])&gt;0,Tabla13[[#This Row],[Columna5]]&amp;"/","")</f>
        <v>ENTREGADO/</v>
      </c>
      <c r="V102" s="3" t="str">
        <f>IF(LEN(Tabla13[[#This Row],[Columna6]])&gt;0,Tabla13[[#This Row],[Columna6]]&amp;"/","")</f>
        <v/>
      </c>
      <c r="W10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02" s="3" t="str">
        <f>MID(Tabla13[[#This Row],[Columna17]],1,LEN(Tabla13[[#This Row],[Columna17]])-1)</f>
        <v>CAPTURA/DISENIO/FLEXO/EMPAQUE/TERMINADO/RUTA/ENTREGADO</v>
      </c>
      <c r="Y10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02" t="str">
        <f t="shared" si="1"/>
        <v>1/2/10/5/6/7/8/</v>
      </c>
    </row>
    <row r="103" spans="1:26" ht="18">
      <c r="A103" s="7" t="s">
        <v>844</v>
      </c>
      <c r="B103" s="31" t="s">
        <v>843</v>
      </c>
      <c r="C103" s="24" t="s">
        <v>719</v>
      </c>
      <c r="D103" s="5">
        <v>380</v>
      </c>
      <c r="E103" s="86">
        <v>2.4500000000000002</v>
      </c>
      <c r="F103" s="95" t="s">
        <v>1054</v>
      </c>
      <c r="G103" s="169" t="s">
        <v>1059</v>
      </c>
      <c r="H103" s="96" t="s">
        <v>1056</v>
      </c>
      <c r="I103" s="96" t="s">
        <v>1057</v>
      </c>
      <c r="J103" s="97"/>
      <c r="K103" s="97"/>
      <c r="L103" s="97"/>
      <c r="M103" s="98"/>
      <c r="N103" s="96">
        <f>COUNTA(Tabla13[[#This Row],[PROCESOS DE PRODUCION]:[Columna6]])</f>
        <v>4</v>
      </c>
      <c r="O103" s="96" t="str">
        <f>IF(LEN(Tabla13[[#This Row],[PROCESOS DE PRODUCION]])&gt;0,Tabla13[[#This Row],[PROCESOS DE PRODUCION]]&amp;"/","")</f>
        <v>CAPTURA/</v>
      </c>
      <c r="P103" s="3" t="str">
        <f>IF(LEN(Tabla13[[#This Row],[Columna7]])&gt;0,Tabla13[[#This Row],[Columna7]]&amp;"/","")</f>
        <v>TERMINADO/</v>
      </c>
      <c r="Q103" s="3" t="str">
        <f>IF(LEN(Tabla13[[#This Row],[Columna1]])&gt;0,Tabla13[[#This Row],[Columna1]]&amp;"/","")</f>
        <v>RUTA/</v>
      </c>
      <c r="R103" s="3" t="str">
        <f>IF(LEN(Tabla13[[#This Row],[Columna2]])&gt;0,Tabla13[[#This Row],[Columna2]]&amp;"/","")</f>
        <v>ENTREGADO/</v>
      </c>
      <c r="S103" s="3" t="str">
        <f>IF(LEN(Tabla13[[#This Row],[Columna3]])&gt;0,Tabla13[[#This Row],[Columna3]]&amp;"/","")</f>
        <v/>
      </c>
      <c r="T103" s="3" t="str">
        <f>IF(LEN(Tabla13[[#This Row],[Columna4]])&gt;0,Tabla13[[#This Row],[Columna4]]&amp;"/","")</f>
        <v/>
      </c>
      <c r="U103" s="3" t="str">
        <f>IF(LEN(Tabla13[[#This Row],[Columna5]])&gt;0,Tabla13[[#This Row],[Columna5]]&amp;"/","")</f>
        <v/>
      </c>
      <c r="V103" s="3" t="str">
        <f>IF(LEN(Tabla13[[#This Row],[Columna6]])&gt;0,Tabla13[[#This Row],[Columna6]]&amp;"/","")</f>
        <v/>
      </c>
      <c r="W10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03" s="3" t="str">
        <f>MID(Tabla13[[#This Row],[Columna17]],1,LEN(Tabla13[[#This Row],[Columna17]])-1)</f>
        <v>CAPTURA/TERMINADO/RUTA/ENTREGADO</v>
      </c>
      <c r="Y10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03" t="str">
        <f t="shared" si="1"/>
        <v>1/6/7/8/</v>
      </c>
    </row>
    <row r="104" spans="1:26" ht="18.75" thickBot="1">
      <c r="A104" s="7" t="s">
        <v>842</v>
      </c>
      <c r="B104" s="31" t="s">
        <v>841</v>
      </c>
      <c r="C104" s="24" t="s">
        <v>719</v>
      </c>
      <c r="D104" s="5">
        <v>380</v>
      </c>
      <c r="E104" s="86">
        <v>2.4500000000000002</v>
      </c>
      <c r="F104" s="95" t="s">
        <v>1054</v>
      </c>
      <c r="G104" s="170" t="s">
        <v>1074</v>
      </c>
      <c r="H104" s="96" t="s">
        <v>1058</v>
      </c>
      <c r="I104" s="96" t="s">
        <v>1055</v>
      </c>
      <c r="J104" s="96" t="s">
        <v>1059</v>
      </c>
      <c r="K104" s="96" t="s">
        <v>1056</v>
      </c>
      <c r="L104" s="96" t="s">
        <v>1057</v>
      </c>
      <c r="M104" s="98"/>
      <c r="N104" s="96">
        <f>COUNTA(Tabla13[[#This Row],[PROCESOS DE PRODUCION]:[Columna6]])</f>
        <v>7</v>
      </c>
      <c r="O104" s="96" t="str">
        <f>IF(LEN(Tabla13[[#This Row],[PROCESOS DE PRODUCION]])&gt;0,Tabla13[[#This Row],[PROCESOS DE PRODUCION]]&amp;"/","")</f>
        <v>CAPTURA/</v>
      </c>
      <c r="P104" s="3" t="str">
        <f>IF(LEN(Tabla13[[#This Row],[Columna7]])&gt;0,Tabla13[[#This Row],[Columna7]]&amp;"/","")</f>
        <v>DISENIO/</v>
      </c>
      <c r="Q104" s="3" t="str">
        <f>IF(LEN(Tabla13[[#This Row],[Columna1]])&gt;0,Tabla13[[#This Row],[Columna1]]&amp;"/","")</f>
        <v>FLEXO/</v>
      </c>
      <c r="R104" s="3" t="str">
        <f>IF(LEN(Tabla13[[#This Row],[Columna2]])&gt;0,Tabla13[[#This Row],[Columna2]]&amp;"/","")</f>
        <v>EMPAQUE/</v>
      </c>
      <c r="S104" s="3" t="str">
        <f>IF(LEN(Tabla13[[#This Row],[Columna3]])&gt;0,Tabla13[[#This Row],[Columna3]]&amp;"/","")</f>
        <v>TERMINADO/</v>
      </c>
      <c r="T104" s="3" t="str">
        <f>IF(LEN(Tabla13[[#This Row],[Columna4]])&gt;0,Tabla13[[#This Row],[Columna4]]&amp;"/","")</f>
        <v>RUTA/</v>
      </c>
      <c r="U104" s="3" t="str">
        <f>IF(LEN(Tabla13[[#This Row],[Columna5]])&gt;0,Tabla13[[#This Row],[Columna5]]&amp;"/","")</f>
        <v>ENTREGADO/</v>
      </c>
      <c r="V104" s="3" t="str">
        <f>IF(LEN(Tabla13[[#This Row],[Columna6]])&gt;0,Tabla13[[#This Row],[Columna6]]&amp;"/","")</f>
        <v/>
      </c>
      <c r="W10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04" s="3" t="str">
        <f>MID(Tabla13[[#This Row],[Columna17]],1,LEN(Tabla13[[#This Row],[Columna17]])-1)</f>
        <v>CAPTURA/DISENIO/FLEXO/EMPAQUE/TERMINADO/RUTA/ENTREGADO</v>
      </c>
      <c r="Y10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04" t="str">
        <f t="shared" si="1"/>
        <v>1/2/10/5/6/7/8/</v>
      </c>
    </row>
    <row r="105" spans="1:26" ht="18">
      <c r="A105" s="7" t="s">
        <v>840</v>
      </c>
      <c r="B105" s="31" t="s">
        <v>837</v>
      </c>
      <c r="C105" s="66" t="s">
        <v>346</v>
      </c>
      <c r="D105" s="5">
        <v>300</v>
      </c>
      <c r="E105" s="86">
        <v>2.4500000000000002</v>
      </c>
      <c r="F105" s="95" t="s">
        <v>1054</v>
      </c>
      <c r="G105" s="169" t="s">
        <v>1059</v>
      </c>
      <c r="H105" s="96" t="s">
        <v>1056</v>
      </c>
      <c r="I105" s="96" t="s">
        <v>1057</v>
      </c>
      <c r="J105" s="97"/>
      <c r="K105" s="97"/>
      <c r="L105" s="97"/>
      <c r="M105" s="98"/>
      <c r="N105" s="96">
        <f>COUNTA(Tabla13[[#This Row],[PROCESOS DE PRODUCION]:[Columna6]])</f>
        <v>4</v>
      </c>
      <c r="O105" s="96" t="str">
        <f>IF(LEN(Tabla13[[#This Row],[PROCESOS DE PRODUCION]])&gt;0,Tabla13[[#This Row],[PROCESOS DE PRODUCION]]&amp;"/","")</f>
        <v>CAPTURA/</v>
      </c>
      <c r="P105" s="3" t="str">
        <f>IF(LEN(Tabla13[[#This Row],[Columna7]])&gt;0,Tabla13[[#This Row],[Columna7]]&amp;"/","")</f>
        <v>TERMINADO/</v>
      </c>
      <c r="Q105" s="3" t="str">
        <f>IF(LEN(Tabla13[[#This Row],[Columna1]])&gt;0,Tabla13[[#This Row],[Columna1]]&amp;"/","")</f>
        <v>RUTA/</v>
      </c>
      <c r="R105" s="3" t="str">
        <f>IF(LEN(Tabla13[[#This Row],[Columna2]])&gt;0,Tabla13[[#This Row],[Columna2]]&amp;"/","")</f>
        <v>ENTREGADO/</v>
      </c>
      <c r="S105" s="3" t="str">
        <f>IF(LEN(Tabla13[[#This Row],[Columna3]])&gt;0,Tabla13[[#This Row],[Columna3]]&amp;"/","")</f>
        <v/>
      </c>
      <c r="T105" s="3" t="str">
        <f>IF(LEN(Tabla13[[#This Row],[Columna4]])&gt;0,Tabla13[[#This Row],[Columna4]]&amp;"/","")</f>
        <v/>
      </c>
      <c r="U105" s="3" t="str">
        <f>IF(LEN(Tabla13[[#This Row],[Columna5]])&gt;0,Tabla13[[#This Row],[Columna5]]&amp;"/","")</f>
        <v/>
      </c>
      <c r="V105" s="3" t="str">
        <f>IF(LEN(Tabla13[[#This Row],[Columna6]])&gt;0,Tabla13[[#This Row],[Columna6]]&amp;"/","")</f>
        <v/>
      </c>
      <c r="W10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05" s="3" t="str">
        <f>MID(Tabla13[[#This Row],[Columna17]],1,LEN(Tabla13[[#This Row],[Columna17]])-1)</f>
        <v>CAPTURA/TERMINADO/RUTA/ENTREGADO</v>
      </c>
      <c r="Y10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05" t="str">
        <f t="shared" si="1"/>
        <v>1/6/7/8/</v>
      </c>
    </row>
    <row r="106" spans="1:26" ht="18.75" thickBot="1">
      <c r="A106" s="7" t="s">
        <v>839</v>
      </c>
      <c r="B106" s="31" t="s">
        <v>835</v>
      </c>
      <c r="C106" s="66" t="s">
        <v>346</v>
      </c>
      <c r="D106" s="5">
        <v>300</v>
      </c>
      <c r="E106" s="78">
        <v>2.4500000000000002</v>
      </c>
      <c r="F106" s="95" t="s">
        <v>1054</v>
      </c>
      <c r="G106" s="170" t="s">
        <v>1074</v>
      </c>
      <c r="H106" s="96" t="s">
        <v>1058</v>
      </c>
      <c r="I106" s="96" t="s">
        <v>1055</v>
      </c>
      <c r="J106" s="96" t="s">
        <v>1059</v>
      </c>
      <c r="K106" s="96" t="s">
        <v>1056</v>
      </c>
      <c r="L106" s="96" t="s">
        <v>1057</v>
      </c>
      <c r="M106" s="98"/>
      <c r="N106" s="96">
        <f>COUNTA(Tabla13[[#This Row],[PROCESOS DE PRODUCION]:[Columna6]])</f>
        <v>7</v>
      </c>
      <c r="O106" s="96" t="str">
        <f>IF(LEN(Tabla13[[#This Row],[PROCESOS DE PRODUCION]])&gt;0,Tabla13[[#This Row],[PROCESOS DE PRODUCION]]&amp;"/","")</f>
        <v>CAPTURA/</v>
      </c>
      <c r="P106" s="3" t="str">
        <f>IF(LEN(Tabla13[[#This Row],[Columna7]])&gt;0,Tabla13[[#This Row],[Columna7]]&amp;"/","")</f>
        <v>DISENIO/</v>
      </c>
      <c r="Q106" s="3" t="str">
        <f>IF(LEN(Tabla13[[#This Row],[Columna1]])&gt;0,Tabla13[[#This Row],[Columna1]]&amp;"/","")</f>
        <v>FLEXO/</v>
      </c>
      <c r="R106" s="3" t="str">
        <f>IF(LEN(Tabla13[[#This Row],[Columna2]])&gt;0,Tabla13[[#This Row],[Columna2]]&amp;"/","")</f>
        <v>EMPAQUE/</v>
      </c>
      <c r="S106" s="3" t="str">
        <f>IF(LEN(Tabla13[[#This Row],[Columna3]])&gt;0,Tabla13[[#This Row],[Columna3]]&amp;"/","")</f>
        <v>TERMINADO/</v>
      </c>
      <c r="T106" s="3" t="str">
        <f>IF(LEN(Tabla13[[#This Row],[Columna4]])&gt;0,Tabla13[[#This Row],[Columna4]]&amp;"/","")</f>
        <v>RUTA/</v>
      </c>
      <c r="U106" s="3" t="str">
        <f>IF(LEN(Tabla13[[#This Row],[Columna5]])&gt;0,Tabla13[[#This Row],[Columna5]]&amp;"/","")</f>
        <v>ENTREGADO/</v>
      </c>
      <c r="V106" s="3" t="str">
        <f>IF(LEN(Tabla13[[#This Row],[Columna6]])&gt;0,Tabla13[[#This Row],[Columna6]]&amp;"/","")</f>
        <v/>
      </c>
      <c r="W10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06" s="3" t="str">
        <f>MID(Tabla13[[#This Row],[Columna17]],1,LEN(Tabla13[[#This Row],[Columna17]])-1)</f>
        <v>CAPTURA/DISENIO/FLEXO/EMPAQUE/TERMINADO/RUTA/ENTREGADO</v>
      </c>
      <c r="Y10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06" t="str">
        <f t="shared" si="1"/>
        <v>1/2/10/5/6/7/8/</v>
      </c>
    </row>
    <row r="107" spans="1:26" ht="18">
      <c r="A107" s="7" t="s">
        <v>838</v>
      </c>
      <c r="B107" s="31" t="s">
        <v>837</v>
      </c>
      <c r="C107" s="66" t="s">
        <v>712</v>
      </c>
      <c r="D107" s="5">
        <v>240</v>
      </c>
      <c r="E107" s="83">
        <v>2.7</v>
      </c>
      <c r="F107" s="95" t="s">
        <v>1054</v>
      </c>
      <c r="G107" s="169" t="s">
        <v>1059</v>
      </c>
      <c r="H107" s="96" t="s">
        <v>1056</v>
      </c>
      <c r="I107" s="96" t="s">
        <v>1057</v>
      </c>
      <c r="J107" s="97"/>
      <c r="K107" s="97"/>
      <c r="L107" s="97"/>
      <c r="M107" s="98"/>
      <c r="N107" s="96">
        <f>COUNTA(Tabla13[[#This Row],[PROCESOS DE PRODUCION]:[Columna6]])</f>
        <v>4</v>
      </c>
      <c r="O107" s="96" t="str">
        <f>IF(LEN(Tabla13[[#This Row],[PROCESOS DE PRODUCION]])&gt;0,Tabla13[[#This Row],[PROCESOS DE PRODUCION]]&amp;"/","")</f>
        <v>CAPTURA/</v>
      </c>
      <c r="P107" s="3" t="str">
        <f>IF(LEN(Tabla13[[#This Row],[Columna7]])&gt;0,Tabla13[[#This Row],[Columna7]]&amp;"/","")</f>
        <v>TERMINADO/</v>
      </c>
      <c r="Q107" s="3" t="str">
        <f>IF(LEN(Tabla13[[#This Row],[Columna1]])&gt;0,Tabla13[[#This Row],[Columna1]]&amp;"/","")</f>
        <v>RUTA/</v>
      </c>
      <c r="R107" s="3" t="str">
        <f>IF(LEN(Tabla13[[#This Row],[Columna2]])&gt;0,Tabla13[[#This Row],[Columna2]]&amp;"/","")</f>
        <v>ENTREGADO/</v>
      </c>
      <c r="S107" s="3" t="str">
        <f>IF(LEN(Tabla13[[#This Row],[Columna3]])&gt;0,Tabla13[[#This Row],[Columna3]]&amp;"/","")</f>
        <v/>
      </c>
      <c r="T107" s="3" t="str">
        <f>IF(LEN(Tabla13[[#This Row],[Columna4]])&gt;0,Tabla13[[#This Row],[Columna4]]&amp;"/","")</f>
        <v/>
      </c>
      <c r="U107" s="3" t="str">
        <f>IF(LEN(Tabla13[[#This Row],[Columna5]])&gt;0,Tabla13[[#This Row],[Columna5]]&amp;"/","")</f>
        <v/>
      </c>
      <c r="V107" s="3" t="str">
        <f>IF(LEN(Tabla13[[#This Row],[Columna6]])&gt;0,Tabla13[[#This Row],[Columna6]]&amp;"/","")</f>
        <v/>
      </c>
      <c r="W10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07" s="3" t="str">
        <f>MID(Tabla13[[#This Row],[Columna17]],1,LEN(Tabla13[[#This Row],[Columna17]])-1)</f>
        <v>CAPTURA/TERMINADO/RUTA/ENTREGADO</v>
      </c>
      <c r="Y10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07" t="str">
        <f t="shared" si="1"/>
        <v>1/6/7/8/</v>
      </c>
    </row>
    <row r="108" spans="1:26" ht="18.75" thickBot="1">
      <c r="A108" s="7" t="s">
        <v>836</v>
      </c>
      <c r="B108" s="31" t="s">
        <v>835</v>
      </c>
      <c r="C108" s="66" t="s">
        <v>712</v>
      </c>
      <c r="D108" s="5">
        <v>240</v>
      </c>
      <c r="E108" s="78">
        <v>2.7</v>
      </c>
      <c r="F108" s="95" t="s">
        <v>1054</v>
      </c>
      <c r="G108" s="170" t="s">
        <v>1074</v>
      </c>
      <c r="H108" s="96" t="s">
        <v>1058</v>
      </c>
      <c r="I108" s="96" t="s">
        <v>1055</v>
      </c>
      <c r="J108" s="96" t="s">
        <v>1059</v>
      </c>
      <c r="K108" s="96" t="s">
        <v>1056</v>
      </c>
      <c r="L108" s="96" t="s">
        <v>1057</v>
      </c>
      <c r="M108" s="98"/>
      <c r="N108" s="96">
        <f>COUNTA(Tabla13[[#This Row],[PROCESOS DE PRODUCION]:[Columna6]])</f>
        <v>7</v>
      </c>
      <c r="O108" s="96" t="str">
        <f>IF(LEN(Tabla13[[#This Row],[PROCESOS DE PRODUCION]])&gt;0,Tabla13[[#This Row],[PROCESOS DE PRODUCION]]&amp;"/","")</f>
        <v>CAPTURA/</v>
      </c>
      <c r="P108" s="3" t="str">
        <f>IF(LEN(Tabla13[[#This Row],[Columna7]])&gt;0,Tabla13[[#This Row],[Columna7]]&amp;"/","")</f>
        <v>DISENIO/</v>
      </c>
      <c r="Q108" s="3" t="str">
        <f>IF(LEN(Tabla13[[#This Row],[Columna1]])&gt;0,Tabla13[[#This Row],[Columna1]]&amp;"/","")</f>
        <v>FLEXO/</v>
      </c>
      <c r="R108" s="3" t="str">
        <f>IF(LEN(Tabla13[[#This Row],[Columna2]])&gt;0,Tabla13[[#This Row],[Columna2]]&amp;"/","")</f>
        <v>EMPAQUE/</v>
      </c>
      <c r="S108" s="3" t="str">
        <f>IF(LEN(Tabla13[[#This Row],[Columna3]])&gt;0,Tabla13[[#This Row],[Columna3]]&amp;"/","")</f>
        <v>TERMINADO/</v>
      </c>
      <c r="T108" s="3" t="str">
        <f>IF(LEN(Tabla13[[#This Row],[Columna4]])&gt;0,Tabla13[[#This Row],[Columna4]]&amp;"/","")</f>
        <v>RUTA/</v>
      </c>
      <c r="U108" s="3" t="str">
        <f>IF(LEN(Tabla13[[#This Row],[Columna5]])&gt;0,Tabla13[[#This Row],[Columna5]]&amp;"/","")</f>
        <v>ENTREGADO/</v>
      </c>
      <c r="V108" s="3" t="str">
        <f>IF(LEN(Tabla13[[#This Row],[Columna6]])&gt;0,Tabla13[[#This Row],[Columna6]]&amp;"/","")</f>
        <v/>
      </c>
      <c r="W10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08" s="3" t="str">
        <f>MID(Tabla13[[#This Row],[Columna17]],1,LEN(Tabla13[[#This Row],[Columna17]])-1)</f>
        <v>CAPTURA/DISENIO/FLEXO/EMPAQUE/TERMINADO/RUTA/ENTREGADO</v>
      </c>
      <c r="Y10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08" t="str">
        <f t="shared" si="1"/>
        <v>1/2/10/5/6/7/8/</v>
      </c>
    </row>
    <row r="109" spans="1:26" ht="18">
      <c r="A109" s="7" t="s">
        <v>834</v>
      </c>
      <c r="B109" s="31" t="s">
        <v>831</v>
      </c>
      <c r="C109" s="66" t="s">
        <v>346</v>
      </c>
      <c r="D109" s="5">
        <v>390</v>
      </c>
      <c r="E109" s="86">
        <v>2.4500000000000002</v>
      </c>
      <c r="F109" s="95" t="s">
        <v>1054</v>
      </c>
      <c r="G109" s="169" t="s">
        <v>1059</v>
      </c>
      <c r="H109" s="96" t="s">
        <v>1056</v>
      </c>
      <c r="I109" s="96" t="s">
        <v>1057</v>
      </c>
      <c r="J109" s="97"/>
      <c r="K109" s="97"/>
      <c r="L109" s="97"/>
      <c r="M109" s="98"/>
      <c r="N109" s="96">
        <f>COUNTA(Tabla13[[#This Row],[PROCESOS DE PRODUCION]:[Columna6]])</f>
        <v>4</v>
      </c>
      <c r="O109" s="96" t="str">
        <f>IF(LEN(Tabla13[[#This Row],[PROCESOS DE PRODUCION]])&gt;0,Tabla13[[#This Row],[PROCESOS DE PRODUCION]]&amp;"/","")</f>
        <v>CAPTURA/</v>
      </c>
      <c r="P109" s="3" t="str">
        <f>IF(LEN(Tabla13[[#This Row],[Columna7]])&gt;0,Tabla13[[#This Row],[Columna7]]&amp;"/","")</f>
        <v>TERMINADO/</v>
      </c>
      <c r="Q109" s="3" t="str">
        <f>IF(LEN(Tabla13[[#This Row],[Columna1]])&gt;0,Tabla13[[#This Row],[Columna1]]&amp;"/","")</f>
        <v>RUTA/</v>
      </c>
      <c r="R109" s="3" t="str">
        <f>IF(LEN(Tabla13[[#This Row],[Columna2]])&gt;0,Tabla13[[#This Row],[Columna2]]&amp;"/","")</f>
        <v>ENTREGADO/</v>
      </c>
      <c r="S109" s="3" t="str">
        <f>IF(LEN(Tabla13[[#This Row],[Columna3]])&gt;0,Tabla13[[#This Row],[Columna3]]&amp;"/","")</f>
        <v/>
      </c>
      <c r="T109" s="3" t="str">
        <f>IF(LEN(Tabla13[[#This Row],[Columna4]])&gt;0,Tabla13[[#This Row],[Columna4]]&amp;"/","")</f>
        <v/>
      </c>
      <c r="U109" s="3" t="str">
        <f>IF(LEN(Tabla13[[#This Row],[Columna5]])&gt;0,Tabla13[[#This Row],[Columna5]]&amp;"/","")</f>
        <v/>
      </c>
      <c r="V109" s="3" t="str">
        <f>IF(LEN(Tabla13[[#This Row],[Columna6]])&gt;0,Tabla13[[#This Row],[Columna6]]&amp;"/","")</f>
        <v/>
      </c>
      <c r="W10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09" s="3" t="str">
        <f>MID(Tabla13[[#This Row],[Columna17]],1,LEN(Tabla13[[#This Row],[Columna17]])-1)</f>
        <v>CAPTURA/TERMINADO/RUTA/ENTREGADO</v>
      </c>
      <c r="Y10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09" t="str">
        <f t="shared" si="1"/>
        <v>1/6/7/8/</v>
      </c>
    </row>
    <row r="110" spans="1:26" ht="18.75" thickBot="1">
      <c r="A110" s="7" t="s">
        <v>833</v>
      </c>
      <c r="B110" s="31" t="s">
        <v>829</v>
      </c>
      <c r="C110" s="66" t="s">
        <v>346</v>
      </c>
      <c r="D110" s="5">
        <v>390</v>
      </c>
      <c r="E110" s="78">
        <v>2.4500000000000002</v>
      </c>
      <c r="F110" s="95" t="s">
        <v>1054</v>
      </c>
      <c r="G110" s="170" t="s">
        <v>1074</v>
      </c>
      <c r="H110" s="96" t="s">
        <v>1058</v>
      </c>
      <c r="I110" s="96" t="s">
        <v>1055</v>
      </c>
      <c r="J110" s="96" t="s">
        <v>1059</v>
      </c>
      <c r="K110" s="96" t="s">
        <v>1056</v>
      </c>
      <c r="L110" s="96" t="s">
        <v>1057</v>
      </c>
      <c r="M110" s="98"/>
      <c r="N110" s="96">
        <f>COUNTA(Tabla13[[#This Row],[PROCESOS DE PRODUCION]:[Columna6]])</f>
        <v>7</v>
      </c>
      <c r="O110" s="96" t="str">
        <f>IF(LEN(Tabla13[[#This Row],[PROCESOS DE PRODUCION]])&gt;0,Tabla13[[#This Row],[PROCESOS DE PRODUCION]]&amp;"/","")</f>
        <v>CAPTURA/</v>
      </c>
      <c r="P110" s="3" t="str">
        <f>IF(LEN(Tabla13[[#This Row],[Columna7]])&gt;0,Tabla13[[#This Row],[Columna7]]&amp;"/","")</f>
        <v>DISENIO/</v>
      </c>
      <c r="Q110" s="3" t="str">
        <f>IF(LEN(Tabla13[[#This Row],[Columna1]])&gt;0,Tabla13[[#This Row],[Columna1]]&amp;"/","")</f>
        <v>FLEXO/</v>
      </c>
      <c r="R110" s="3" t="str">
        <f>IF(LEN(Tabla13[[#This Row],[Columna2]])&gt;0,Tabla13[[#This Row],[Columna2]]&amp;"/","")</f>
        <v>EMPAQUE/</v>
      </c>
      <c r="S110" s="3" t="str">
        <f>IF(LEN(Tabla13[[#This Row],[Columna3]])&gt;0,Tabla13[[#This Row],[Columna3]]&amp;"/","")</f>
        <v>TERMINADO/</v>
      </c>
      <c r="T110" s="3" t="str">
        <f>IF(LEN(Tabla13[[#This Row],[Columna4]])&gt;0,Tabla13[[#This Row],[Columna4]]&amp;"/","")</f>
        <v>RUTA/</v>
      </c>
      <c r="U110" s="3" t="str">
        <f>IF(LEN(Tabla13[[#This Row],[Columna5]])&gt;0,Tabla13[[#This Row],[Columna5]]&amp;"/","")</f>
        <v>ENTREGADO/</v>
      </c>
      <c r="V110" s="3" t="str">
        <f>IF(LEN(Tabla13[[#This Row],[Columna6]])&gt;0,Tabla13[[#This Row],[Columna6]]&amp;"/","")</f>
        <v/>
      </c>
      <c r="W11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10" s="3" t="str">
        <f>MID(Tabla13[[#This Row],[Columna17]],1,LEN(Tabla13[[#This Row],[Columna17]])-1)</f>
        <v>CAPTURA/DISENIO/FLEXO/EMPAQUE/TERMINADO/RUTA/ENTREGADO</v>
      </c>
      <c r="Y11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10" t="str">
        <f t="shared" si="1"/>
        <v>1/2/10/5/6/7/8/</v>
      </c>
    </row>
    <row r="111" spans="1:26" ht="18">
      <c r="A111" s="7" t="s">
        <v>832</v>
      </c>
      <c r="B111" s="31" t="s">
        <v>831</v>
      </c>
      <c r="C111" s="66" t="s">
        <v>343</v>
      </c>
      <c r="D111" s="5">
        <v>260</v>
      </c>
      <c r="E111" s="83">
        <v>2.7</v>
      </c>
      <c r="F111" s="95" t="s">
        <v>1054</v>
      </c>
      <c r="G111" s="169" t="s">
        <v>1059</v>
      </c>
      <c r="H111" s="96" t="s">
        <v>1056</v>
      </c>
      <c r="I111" s="96" t="s">
        <v>1057</v>
      </c>
      <c r="J111" s="97"/>
      <c r="K111" s="97"/>
      <c r="L111" s="97"/>
      <c r="M111" s="98"/>
      <c r="N111" s="96">
        <f>COUNTA(Tabla13[[#This Row],[PROCESOS DE PRODUCION]:[Columna6]])</f>
        <v>4</v>
      </c>
      <c r="O111" s="96" t="str">
        <f>IF(LEN(Tabla13[[#This Row],[PROCESOS DE PRODUCION]])&gt;0,Tabla13[[#This Row],[PROCESOS DE PRODUCION]]&amp;"/","")</f>
        <v>CAPTURA/</v>
      </c>
      <c r="P111" s="3" t="str">
        <f>IF(LEN(Tabla13[[#This Row],[Columna7]])&gt;0,Tabla13[[#This Row],[Columna7]]&amp;"/","")</f>
        <v>TERMINADO/</v>
      </c>
      <c r="Q111" s="3" t="str">
        <f>IF(LEN(Tabla13[[#This Row],[Columna1]])&gt;0,Tabla13[[#This Row],[Columna1]]&amp;"/","")</f>
        <v>RUTA/</v>
      </c>
      <c r="R111" s="3" t="str">
        <f>IF(LEN(Tabla13[[#This Row],[Columna2]])&gt;0,Tabla13[[#This Row],[Columna2]]&amp;"/","")</f>
        <v>ENTREGADO/</v>
      </c>
      <c r="S111" s="3" t="str">
        <f>IF(LEN(Tabla13[[#This Row],[Columna3]])&gt;0,Tabla13[[#This Row],[Columna3]]&amp;"/","")</f>
        <v/>
      </c>
      <c r="T111" s="3" t="str">
        <f>IF(LEN(Tabla13[[#This Row],[Columna4]])&gt;0,Tabla13[[#This Row],[Columna4]]&amp;"/","")</f>
        <v/>
      </c>
      <c r="U111" s="3" t="str">
        <f>IF(LEN(Tabla13[[#This Row],[Columna5]])&gt;0,Tabla13[[#This Row],[Columna5]]&amp;"/","")</f>
        <v/>
      </c>
      <c r="V111" s="3" t="str">
        <f>IF(LEN(Tabla13[[#This Row],[Columna6]])&gt;0,Tabla13[[#This Row],[Columna6]]&amp;"/","")</f>
        <v/>
      </c>
      <c r="W11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11" s="3" t="str">
        <f>MID(Tabla13[[#This Row],[Columna17]],1,LEN(Tabla13[[#This Row],[Columna17]])-1)</f>
        <v>CAPTURA/TERMINADO/RUTA/ENTREGADO</v>
      </c>
      <c r="Y11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11" t="str">
        <f t="shared" si="1"/>
        <v>1/6/7/8/</v>
      </c>
    </row>
    <row r="112" spans="1:26" ht="18.75" thickBot="1">
      <c r="A112" s="7" t="s">
        <v>830</v>
      </c>
      <c r="B112" s="31" t="s">
        <v>829</v>
      </c>
      <c r="C112" s="66" t="s">
        <v>343</v>
      </c>
      <c r="D112" s="5">
        <v>260</v>
      </c>
      <c r="E112" s="78">
        <v>2.7</v>
      </c>
      <c r="F112" s="95" t="s">
        <v>1054</v>
      </c>
      <c r="G112" s="170" t="s">
        <v>1074</v>
      </c>
      <c r="H112" s="96" t="s">
        <v>1058</v>
      </c>
      <c r="I112" s="96" t="s">
        <v>1055</v>
      </c>
      <c r="J112" s="96" t="s">
        <v>1059</v>
      </c>
      <c r="K112" s="96" t="s">
        <v>1056</v>
      </c>
      <c r="L112" s="96" t="s">
        <v>1057</v>
      </c>
      <c r="M112" s="98"/>
      <c r="N112" s="96">
        <f>COUNTA(Tabla13[[#This Row],[PROCESOS DE PRODUCION]:[Columna6]])</f>
        <v>7</v>
      </c>
      <c r="O112" s="96" t="str">
        <f>IF(LEN(Tabla13[[#This Row],[PROCESOS DE PRODUCION]])&gt;0,Tabla13[[#This Row],[PROCESOS DE PRODUCION]]&amp;"/","")</f>
        <v>CAPTURA/</v>
      </c>
      <c r="P112" s="3" t="str">
        <f>IF(LEN(Tabla13[[#This Row],[Columna7]])&gt;0,Tabla13[[#This Row],[Columna7]]&amp;"/","")</f>
        <v>DISENIO/</v>
      </c>
      <c r="Q112" s="3" t="str">
        <f>IF(LEN(Tabla13[[#This Row],[Columna1]])&gt;0,Tabla13[[#This Row],[Columna1]]&amp;"/","")</f>
        <v>FLEXO/</v>
      </c>
      <c r="R112" s="3" t="str">
        <f>IF(LEN(Tabla13[[#This Row],[Columna2]])&gt;0,Tabla13[[#This Row],[Columna2]]&amp;"/","")</f>
        <v>EMPAQUE/</v>
      </c>
      <c r="S112" s="3" t="str">
        <f>IF(LEN(Tabla13[[#This Row],[Columna3]])&gt;0,Tabla13[[#This Row],[Columna3]]&amp;"/","")</f>
        <v>TERMINADO/</v>
      </c>
      <c r="T112" s="3" t="str">
        <f>IF(LEN(Tabla13[[#This Row],[Columna4]])&gt;0,Tabla13[[#This Row],[Columna4]]&amp;"/","")</f>
        <v>RUTA/</v>
      </c>
      <c r="U112" s="3" t="str">
        <f>IF(LEN(Tabla13[[#This Row],[Columna5]])&gt;0,Tabla13[[#This Row],[Columna5]]&amp;"/","")</f>
        <v>ENTREGADO/</v>
      </c>
      <c r="V112" s="3" t="str">
        <f>IF(LEN(Tabla13[[#This Row],[Columna6]])&gt;0,Tabla13[[#This Row],[Columna6]]&amp;"/","")</f>
        <v/>
      </c>
      <c r="W11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12" s="3" t="str">
        <f>MID(Tabla13[[#This Row],[Columna17]],1,LEN(Tabla13[[#This Row],[Columna17]])-1)</f>
        <v>CAPTURA/DISENIO/FLEXO/EMPAQUE/TERMINADO/RUTA/ENTREGADO</v>
      </c>
      <c r="Y11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12" t="str">
        <f t="shared" si="1"/>
        <v>1/2/10/5/6/7/8/</v>
      </c>
    </row>
    <row r="113" spans="1:26" ht="18">
      <c r="A113" s="7" t="s">
        <v>828</v>
      </c>
      <c r="B113" s="31" t="s">
        <v>825</v>
      </c>
      <c r="C113" s="66" t="s">
        <v>341</v>
      </c>
      <c r="D113" s="5">
        <v>300</v>
      </c>
      <c r="E113" s="78">
        <v>2.75</v>
      </c>
      <c r="F113" s="95" t="s">
        <v>1054</v>
      </c>
      <c r="G113" s="169" t="s">
        <v>1059</v>
      </c>
      <c r="H113" s="96" t="s">
        <v>1056</v>
      </c>
      <c r="I113" s="96" t="s">
        <v>1057</v>
      </c>
      <c r="J113" s="97"/>
      <c r="K113" s="97"/>
      <c r="L113" s="97"/>
      <c r="M113" s="98"/>
      <c r="N113" s="96">
        <f>COUNTA(Tabla13[[#This Row],[PROCESOS DE PRODUCION]:[Columna6]])</f>
        <v>4</v>
      </c>
      <c r="O113" s="96" t="str">
        <f>IF(LEN(Tabla13[[#This Row],[PROCESOS DE PRODUCION]])&gt;0,Tabla13[[#This Row],[PROCESOS DE PRODUCION]]&amp;"/","")</f>
        <v>CAPTURA/</v>
      </c>
      <c r="P113" s="3" t="str">
        <f>IF(LEN(Tabla13[[#This Row],[Columna7]])&gt;0,Tabla13[[#This Row],[Columna7]]&amp;"/","")</f>
        <v>TERMINADO/</v>
      </c>
      <c r="Q113" s="3" t="str">
        <f>IF(LEN(Tabla13[[#This Row],[Columna1]])&gt;0,Tabla13[[#This Row],[Columna1]]&amp;"/","")</f>
        <v>RUTA/</v>
      </c>
      <c r="R113" s="3" t="str">
        <f>IF(LEN(Tabla13[[#This Row],[Columna2]])&gt;0,Tabla13[[#This Row],[Columna2]]&amp;"/","")</f>
        <v>ENTREGADO/</v>
      </c>
      <c r="S113" s="3" t="str">
        <f>IF(LEN(Tabla13[[#This Row],[Columna3]])&gt;0,Tabla13[[#This Row],[Columna3]]&amp;"/","")</f>
        <v/>
      </c>
      <c r="T113" s="3" t="str">
        <f>IF(LEN(Tabla13[[#This Row],[Columna4]])&gt;0,Tabla13[[#This Row],[Columna4]]&amp;"/","")</f>
        <v/>
      </c>
      <c r="U113" s="3" t="str">
        <f>IF(LEN(Tabla13[[#This Row],[Columna5]])&gt;0,Tabla13[[#This Row],[Columna5]]&amp;"/","")</f>
        <v/>
      </c>
      <c r="V113" s="3" t="str">
        <f>IF(LEN(Tabla13[[#This Row],[Columna6]])&gt;0,Tabla13[[#This Row],[Columna6]]&amp;"/","")</f>
        <v/>
      </c>
      <c r="W11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13" s="3" t="str">
        <f>MID(Tabla13[[#This Row],[Columna17]],1,LEN(Tabla13[[#This Row],[Columna17]])-1)</f>
        <v>CAPTURA/TERMINADO/RUTA/ENTREGADO</v>
      </c>
      <c r="Y11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13" t="str">
        <f t="shared" si="1"/>
        <v>1/6/7/8/</v>
      </c>
    </row>
    <row r="114" spans="1:26" ht="18.75" thickBot="1">
      <c r="A114" s="7" t="s">
        <v>827</v>
      </c>
      <c r="B114" s="31" t="s">
        <v>823</v>
      </c>
      <c r="C114" s="66" t="s">
        <v>341</v>
      </c>
      <c r="D114" s="5">
        <v>300</v>
      </c>
      <c r="E114" s="86">
        <v>2.75</v>
      </c>
      <c r="F114" s="95" t="s">
        <v>1054</v>
      </c>
      <c r="G114" s="170" t="s">
        <v>1074</v>
      </c>
      <c r="H114" s="96" t="s">
        <v>1063</v>
      </c>
      <c r="I114" s="96" t="s">
        <v>1055</v>
      </c>
      <c r="J114" s="96" t="s">
        <v>1059</v>
      </c>
      <c r="K114" s="96" t="s">
        <v>1056</v>
      </c>
      <c r="L114" s="96" t="s">
        <v>1057</v>
      </c>
      <c r="M114" s="98"/>
      <c r="N114" s="96">
        <f>COUNTA(Tabla13[[#This Row],[PROCESOS DE PRODUCION]:[Columna6]])</f>
        <v>7</v>
      </c>
      <c r="O114" s="96" t="str">
        <f>IF(LEN(Tabla13[[#This Row],[PROCESOS DE PRODUCION]])&gt;0,Tabla13[[#This Row],[PROCESOS DE PRODUCION]]&amp;"/","")</f>
        <v>CAPTURA/</v>
      </c>
      <c r="P114" s="3" t="str">
        <f>IF(LEN(Tabla13[[#This Row],[Columna7]])&gt;0,Tabla13[[#This Row],[Columna7]]&amp;"/","")</f>
        <v>DISENIO/</v>
      </c>
      <c r="Q114" s="3" t="str">
        <f>IF(LEN(Tabla13[[#This Row],[Columna1]])&gt;0,Tabla13[[#This Row],[Columna1]]&amp;"/","")</f>
        <v>TAMPO/</v>
      </c>
      <c r="R114" s="3" t="str">
        <f>IF(LEN(Tabla13[[#This Row],[Columna2]])&gt;0,Tabla13[[#This Row],[Columna2]]&amp;"/","")</f>
        <v>EMPAQUE/</v>
      </c>
      <c r="S114" s="3" t="str">
        <f>IF(LEN(Tabla13[[#This Row],[Columna3]])&gt;0,Tabla13[[#This Row],[Columna3]]&amp;"/","")</f>
        <v>TERMINADO/</v>
      </c>
      <c r="T114" s="3" t="str">
        <f>IF(LEN(Tabla13[[#This Row],[Columna4]])&gt;0,Tabla13[[#This Row],[Columna4]]&amp;"/","")</f>
        <v>RUTA/</v>
      </c>
      <c r="U114" s="3" t="str">
        <f>IF(LEN(Tabla13[[#This Row],[Columna5]])&gt;0,Tabla13[[#This Row],[Columna5]]&amp;"/","")</f>
        <v>ENTREGADO/</v>
      </c>
      <c r="V114" s="3" t="str">
        <f>IF(LEN(Tabla13[[#This Row],[Columna6]])&gt;0,Tabla13[[#This Row],[Columna6]]&amp;"/","")</f>
        <v/>
      </c>
      <c r="W11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114" s="3" t="str">
        <f>MID(Tabla13[[#This Row],[Columna17]],1,LEN(Tabla13[[#This Row],[Columna17]])-1)</f>
        <v>CAPTURA/DISENIO/TAMPO/EMPAQUE/TERMINADO/RUTA/ENTREGADO</v>
      </c>
      <c r="Y11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114" t="str">
        <f t="shared" si="1"/>
        <v>1/2/9/5/6/7/8/</v>
      </c>
    </row>
    <row r="115" spans="1:26" ht="18">
      <c r="A115" s="7" t="s">
        <v>826</v>
      </c>
      <c r="B115" s="31" t="s">
        <v>825</v>
      </c>
      <c r="C115" s="66" t="s">
        <v>338</v>
      </c>
      <c r="D115" s="5">
        <v>250</v>
      </c>
      <c r="E115" s="86">
        <v>2.95</v>
      </c>
      <c r="F115" s="95" t="s">
        <v>1054</v>
      </c>
      <c r="G115" s="169" t="s">
        <v>1059</v>
      </c>
      <c r="H115" s="96" t="s">
        <v>1056</v>
      </c>
      <c r="I115" s="96" t="s">
        <v>1057</v>
      </c>
      <c r="J115" s="97"/>
      <c r="K115" s="97"/>
      <c r="L115" s="97"/>
      <c r="M115" s="98"/>
      <c r="N115" s="96">
        <f>COUNTA(Tabla13[[#This Row],[PROCESOS DE PRODUCION]:[Columna6]])</f>
        <v>4</v>
      </c>
      <c r="O115" s="96" t="str">
        <f>IF(LEN(Tabla13[[#This Row],[PROCESOS DE PRODUCION]])&gt;0,Tabla13[[#This Row],[PROCESOS DE PRODUCION]]&amp;"/","")</f>
        <v>CAPTURA/</v>
      </c>
      <c r="P115" s="3" t="str">
        <f>IF(LEN(Tabla13[[#This Row],[Columna7]])&gt;0,Tabla13[[#This Row],[Columna7]]&amp;"/","")</f>
        <v>TERMINADO/</v>
      </c>
      <c r="Q115" s="3" t="str">
        <f>IF(LEN(Tabla13[[#This Row],[Columna1]])&gt;0,Tabla13[[#This Row],[Columna1]]&amp;"/","")</f>
        <v>RUTA/</v>
      </c>
      <c r="R115" s="3" t="str">
        <f>IF(LEN(Tabla13[[#This Row],[Columna2]])&gt;0,Tabla13[[#This Row],[Columna2]]&amp;"/","")</f>
        <v>ENTREGADO/</v>
      </c>
      <c r="S115" s="3" t="str">
        <f>IF(LEN(Tabla13[[#This Row],[Columna3]])&gt;0,Tabla13[[#This Row],[Columna3]]&amp;"/","")</f>
        <v/>
      </c>
      <c r="T115" s="3" t="str">
        <f>IF(LEN(Tabla13[[#This Row],[Columna4]])&gt;0,Tabla13[[#This Row],[Columna4]]&amp;"/","")</f>
        <v/>
      </c>
      <c r="U115" s="3" t="str">
        <f>IF(LEN(Tabla13[[#This Row],[Columna5]])&gt;0,Tabla13[[#This Row],[Columna5]]&amp;"/","")</f>
        <v/>
      </c>
      <c r="V115" s="3" t="str">
        <f>IF(LEN(Tabla13[[#This Row],[Columna6]])&gt;0,Tabla13[[#This Row],[Columna6]]&amp;"/","")</f>
        <v/>
      </c>
      <c r="W11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15" s="3" t="str">
        <f>MID(Tabla13[[#This Row],[Columna17]],1,LEN(Tabla13[[#This Row],[Columna17]])-1)</f>
        <v>CAPTURA/TERMINADO/RUTA/ENTREGADO</v>
      </c>
      <c r="Y11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15" t="str">
        <f t="shared" si="1"/>
        <v>1/6/7/8/</v>
      </c>
    </row>
    <row r="116" spans="1:26" ht="18.75" thickBot="1">
      <c r="A116" s="19" t="s">
        <v>824</v>
      </c>
      <c r="B116" s="34" t="s">
        <v>823</v>
      </c>
      <c r="C116" s="64" t="s">
        <v>338</v>
      </c>
      <c r="D116" s="16">
        <v>250</v>
      </c>
      <c r="E116" s="86">
        <v>2.95</v>
      </c>
      <c r="F116" s="99" t="s">
        <v>1054</v>
      </c>
      <c r="G116" s="170" t="s">
        <v>1074</v>
      </c>
      <c r="H116" s="100" t="s">
        <v>1063</v>
      </c>
      <c r="I116" s="100" t="s">
        <v>1055</v>
      </c>
      <c r="J116" s="100" t="s">
        <v>1059</v>
      </c>
      <c r="K116" s="100" t="s">
        <v>1056</v>
      </c>
      <c r="L116" s="100" t="s">
        <v>1057</v>
      </c>
      <c r="M116" s="101"/>
      <c r="N116" s="96">
        <f>COUNTA(Tabla13[[#This Row],[PROCESOS DE PRODUCION]:[Columna6]])</f>
        <v>7</v>
      </c>
      <c r="O116" s="96" t="str">
        <f>IF(LEN(Tabla13[[#This Row],[PROCESOS DE PRODUCION]])&gt;0,Tabla13[[#This Row],[PROCESOS DE PRODUCION]]&amp;"/","")</f>
        <v>CAPTURA/</v>
      </c>
      <c r="P116" s="3" t="str">
        <f>IF(LEN(Tabla13[[#This Row],[Columna7]])&gt;0,Tabla13[[#This Row],[Columna7]]&amp;"/","")</f>
        <v>DISENIO/</v>
      </c>
      <c r="Q116" s="3" t="str">
        <f>IF(LEN(Tabla13[[#This Row],[Columna1]])&gt;0,Tabla13[[#This Row],[Columna1]]&amp;"/","")</f>
        <v>TAMPO/</v>
      </c>
      <c r="R116" s="3" t="str">
        <f>IF(LEN(Tabla13[[#This Row],[Columna2]])&gt;0,Tabla13[[#This Row],[Columna2]]&amp;"/","")</f>
        <v>EMPAQUE/</v>
      </c>
      <c r="S116" s="3" t="str">
        <f>IF(LEN(Tabla13[[#This Row],[Columna3]])&gt;0,Tabla13[[#This Row],[Columna3]]&amp;"/","")</f>
        <v>TERMINADO/</v>
      </c>
      <c r="T116" s="3" t="str">
        <f>IF(LEN(Tabla13[[#This Row],[Columna4]])&gt;0,Tabla13[[#This Row],[Columna4]]&amp;"/","")</f>
        <v>RUTA/</v>
      </c>
      <c r="U116" s="3" t="str">
        <f>IF(LEN(Tabla13[[#This Row],[Columna5]])&gt;0,Tabla13[[#This Row],[Columna5]]&amp;"/","")</f>
        <v>ENTREGADO/</v>
      </c>
      <c r="V116" s="3" t="str">
        <f>IF(LEN(Tabla13[[#This Row],[Columna6]])&gt;0,Tabla13[[#This Row],[Columna6]]&amp;"/","")</f>
        <v/>
      </c>
      <c r="W11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116" s="3" t="str">
        <f>MID(Tabla13[[#This Row],[Columna17]],1,LEN(Tabla13[[#This Row],[Columna17]])-1)</f>
        <v>CAPTURA/DISENIO/TAMPO/EMPAQUE/TERMINADO/RUTA/ENTREGADO</v>
      </c>
      <c r="Y11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116" t="str">
        <f t="shared" si="1"/>
        <v>1/2/9/5/6/7/8/</v>
      </c>
    </row>
    <row r="117" spans="1:26" ht="18">
      <c r="A117" s="28" t="s">
        <v>821</v>
      </c>
      <c r="B117" s="28" t="s">
        <v>820</v>
      </c>
      <c r="C117" s="28" t="s">
        <v>719</v>
      </c>
      <c r="D117" s="26">
        <v>400</v>
      </c>
      <c r="E117" s="77">
        <v>1.1000000000000001</v>
      </c>
      <c r="F117" s="91" t="s">
        <v>1054</v>
      </c>
      <c r="G117" s="169" t="s">
        <v>1059</v>
      </c>
      <c r="H117" s="92" t="s">
        <v>1056</v>
      </c>
      <c r="I117" s="92" t="s">
        <v>1057</v>
      </c>
      <c r="J117" s="93"/>
      <c r="K117" s="93"/>
      <c r="L117" s="93"/>
      <c r="M117" s="94"/>
      <c r="N117" s="96">
        <f>COUNTA(Tabla13[[#This Row],[PROCESOS DE PRODUCION]:[Columna6]])</f>
        <v>4</v>
      </c>
      <c r="O117" s="96" t="str">
        <f>IF(LEN(Tabla13[[#This Row],[PROCESOS DE PRODUCION]])&gt;0,Tabla13[[#This Row],[PROCESOS DE PRODUCION]]&amp;"/","")</f>
        <v>CAPTURA/</v>
      </c>
      <c r="P117" s="3" t="str">
        <f>IF(LEN(Tabla13[[#This Row],[Columna7]])&gt;0,Tabla13[[#This Row],[Columna7]]&amp;"/","")</f>
        <v>TERMINADO/</v>
      </c>
      <c r="Q117" s="3" t="str">
        <f>IF(LEN(Tabla13[[#This Row],[Columna1]])&gt;0,Tabla13[[#This Row],[Columna1]]&amp;"/","")</f>
        <v>RUTA/</v>
      </c>
      <c r="R117" s="3" t="str">
        <f>IF(LEN(Tabla13[[#This Row],[Columna2]])&gt;0,Tabla13[[#This Row],[Columna2]]&amp;"/","")</f>
        <v>ENTREGADO/</v>
      </c>
      <c r="S117" s="3" t="str">
        <f>IF(LEN(Tabla13[[#This Row],[Columna3]])&gt;0,Tabla13[[#This Row],[Columna3]]&amp;"/","")</f>
        <v/>
      </c>
      <c r="T117" s="3" t="str">
        <f>IF(LEN(Tabla13[[#This Row],[Columna4]])&gt;0,Tabla13[[#This Row],[Columna4]]&amp;"/","")</f>
        <v/>
      </c>
      <c r="U117" s="3" t="str">
        <f>IF(LEN(Tabla13[[#This Row],[Columna5]])&gt;0,Tabla13[[#This Row],[Columna5]]&amp;"/","")</f>
        <v/>
      </c>
      <c r="V117" s="3" t="str">
        <f>IF(LEN(Tabla13[[#This Row],[Columna6]])&gt;0,Tabla13[[#This Row],[Columna6]]&amp;"/","")</f>
        <v/>
      </c>
      <c r="W11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17" s="3" t="str">
        <f>MID(Tabla13[[#This Row],[Columna17]],1,LEN(Tabla13[[#This Row],[Columna17]])-1)</f>
        <v>CAPTURA/TERMINADO/RUTA/ENTREGADO</v>
      </c>
      <c r="Y11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17" t="str">
        <f t="shared" si="1"/>
        <v>1/6/7/8/</v>
      </c>
    </row>
    <row r="118" spans="1:26" ht="18">
      <c r="A118" s="7" t="s">
        <v>819</v>
      </c>
      <c r="B118" s="7" t="s">
        <v>818</v>
      </c>
      <c r="C118" s="7" t="s">
        <v>719</v>
      </c>
      <c r="D118" s="5">
        <v>400</v>
      </c>
      <c r="E118" s="78">
        <v>1.1000000000000001</v>
      </c>
      <c r="F118" s="95" t="s">
        <v>1054</v>
      </c>
      <c r="G118" s="170" t="s">
        <v>1074</v>
      </c>
      <c r="H118" s="96" t="s">
        <v>1058</v>
      </c>
      <c r="I118" s="96" t="s">
        <v>1055</v>
      </c>
      <c r="J118" s="96" t="s">
        <v>1059</v>
      </c>
      <c r="K118" s="96" t="s">
        <v>1056</v>
      </c>
      <c r="L118" s="96" t="s">
        <v>1057</v>
      </c>
      <c r="M118" s="98"/>
      <c r="N118" s="96">
        <f>COUNTA(Tabla13[[#This Row],[PROCESOS DE PRODUCION]:[Columna6]])</f>
        <v>7</v>
      </c>
      <c r="O118" s="96" t="str">
        <f>IF(LEN(Tabla13[[#This Row],[PROCESOS DE PRODUCION]])&gt;0,Tabla13[[#This Row],[PROCESOS DE PRODUCION]]&amp;"/","")</f>
        <v>CAPTURA/</v>
      </c>
      <c r="P118" s="3" t="str">
        <f>IF(LEN(Tabla13[[#This Row],[Columna7]])&gt;0,Tabla13[[#This Row],[Columna7]]&amp;"/","")</f>
        <v>DISENIO/</v>
      </c>
      <c r="Q118" s="3" t="str">
        <f>IF(LEN(Tabla13[[#This Row],[Columna1]])&gt;0,Tabla13[[#This Row],[Columna1]]&amp;"/","")</f>
        <v>FLEXO/</v>
      </c>
      <c r="R118" s="3" t="str">
        <f>IF(LEN(Tabla13[[#This Row],[Columna2]])&gt;0,Tabla13[[#This Row],[Columna2]]&amp;"/","")</f>
        <v>EMPAQUE/</v>
      </c>
      <c r="S118" s="3" t="str">
        <f>IF(LEN(Tabla13[[#This Row],[Columna3]])&gt;0,Tabla13[[#This Row],[Columna3]]&amp;"/","")</f>
        <v>TERMINADO/</v>
      </c>
      <c r="T118" s="3" t="str">
        <f>IF(LEN(Tabla13[[#This Row],[Columna4]])&gt;0,Tabla13[[#This Row],[Columna4]]&amp;"/","")</f>
        <v>RUTA/</v>
      </c>
      <c r="U118" s="3" t="str">
        <f>IF(LEN(Tabla13[[#This Row],[Columna5]])&gt;0,Tabla13[[#This Row],[Columna5]]&amp;"/","")</f>
        <v>ENTREGADO/</v>
      </c>
      <c r="V118" s="3" t="str">
        <f>IF(LEN(Tabla13[[#This Row],[Columna6]])&gt;0,Tabla13[[#This Row],[Columna6]]&amp;"/","")</f>
        <v/>
      </c>
      <c r="W11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18" s="3" t="str">
        <f>MID(Tabla13[[#This Row],[Columna17]],1,LEN(Tabla13[[#This Row],[Columna17]])-1)</f>
        <v>CAPTURA/DISENIO/FLEXO/EMPAQUE/TERMINADO/RUTA/ENTREGADO</v>
      </c>
      <c r="Y11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18" t="str">
        <f t="shared" si="1"/>
        <v>1/2/10/5/6/7/8/</v>
      </c>
    </row>
    <row r="119" spans="1:26" ht="18">
      <c r="A119" s="7" t="s">
        <v>817</v>
      </c>
      <c r="B119" s="7" t="s">
        <v>816</v>
      </c>
      <c r="C119" s="7" t="s">
        <v>719</v>
      </c>
      <c r="D119" s="5">
        <v>400</v>
      </c>
      <c r="E119" s="78">
        <v>1.1000000000000001</v>
      </c>
      <c r="F119" s="95" t="s">
        <v>1054</v>
      </c>
      <c r="G119" s="170" t="s">
        <v>1074</v>
      </c>
      <c r="H119" s="96" t="s">
        <v>1058</v>
      </c>
      <c r="I119" s="96" t="s">
        <v>1055</v>
      </c>
      <c r="J119" s="96" t="s">
        <v>1059</v>
      </c>
      <c r="K119" s="96" t="s">
        <v>1056</v>
      </c>
      <c r="L119" s="96" t="s">
        <v>1057</v>
      </c>
      <c r="M119" s="98"/>
      <c r="N119" s="96">
        <f>COUNTA(Tabla13[[#This Row],[PROCESOS DE PRODUCION]:[Columna6]])</f>
        <v>7</v>
      </c>
      <c r="O119" s="96" t="str">
        <f>IF(LEN(Tabla13[[#This Row],[PROCESOS DE PRODUCION]])&gt;0,Tabla13[[#This Row],[PROCESOS DE PRODUCION]]&amp;"/","")</f>
        <v>CAPTURA/</v>
      </c>
      <c r="P119" s="3" t="str">
        <f>IF(LEN(Tabla13[[#This Row],[Columna7]])&gt;0,Tabla13[[#This Row],[Columna7]]&amp;"/","")</f>
        <v>DISENIO/</v>
      </c>
      <c r="Q119" s="3" t="str">
        <f>IF(LEN(Tabla13[[#This Row],[Columna1]])&gt;0,Tabla13[[#This Row],[Columna1]]&amp;"/","")</f>
        <v>FLEXO/</v>
      </c>
      <c r="R119" s="3" t="str">
        <f>IF(LEN(Tabla13[[#This Row],[Columna2]])&gt;0,Tabla13[[#This Row],[Columna2]]&amp;"/","")</f>
        <v>EMPAQUE/</v>
      </c>
      <c r="S119" s="3" t="str">
        <f>IF(LEN(Tabla13[[#This Row],[Columna3]])&gt;0,Tabla13[[#This Row],[Columna3]]&amp;"/","")</f>
        <v>TERMINADO/</v>
      </c>
      <c r="T119" s="3" t="str">
        <f>IF(LEN(Tabla13[[#This Row],[Columna4]])&gt;0,Tabla13[[#This Row],[Columna4]]&amp;"/","")</f>
        <v>RUTA/</v>
      </c>
      <c r="U119" s="3" t="str">
        <f>IF(LEN(Tabla13[[#This Row],[Columna5]])&gt;0,Tabla13[[#This Row],[Columna5]]&amp;"/","")</f>
        <v>ENTREGADO/</v>
      </c>
      <c r="V119" s="3" t="str">
        <f>IF(LEN(Tabla13[[#This Row],[Columna6]])&gt;0,Tabla13[[#This Row],[Columna6]]&amp;"/","")</f>
        <v/>
      </c>
      <c r="W11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19" s="3" t="str">
        <f>MID(Tabla13[[#This Row],[Columna17]],1,LEN(Tabla13[[#This Row],[Columna17]])-1)</f>
        <v>CAPTURA/DISENIO/FLEXO/EMPAQUE/TERMINADO/RUTA/ENTREGADO</v>
      </c>
      <c r="Y11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19" t="str">
        <f t="shared" si="1"/>
        <v>1/2/10/5/6/7/8/</v>
      </c>
    </row>
    <row r="120" spans="1:26" ht="18.75" thickBot="1">
      <c r="A120" s="7" t="s">
        <v>815</v>
      </c>
      <c r="B120" s="7" t="s">
        <v>814</v>
      </c>
      <c r="C120" s="7" t="s">
        <v>719</v>
      </c>
      <c r="D120" s="5">
        <v>400</v>
      </c>
      <c r="E120" s="78">
        <v>1.2</v>
      </c>
      <c r="F120" s="95" t="s">
        <v>1054</v>
      </c>
      <c r="G120" s="170" t="s">
        <v>1074</v>
      </c>
      <c r="H120" s="96" t="s">
        <v>1058</v>
      </c>
      <c r="I120" s="96" t="s">
        <v>1055</v>
      </c>
      <c r="J120" s="96" t="s">
        <v>1059</v>
      </c>
      <c r="K120" s="96" t="s">
        <v>1056</v>
      </c>
      <c r="L120" s="96" t="s">
        <v>1057</v>
      </c>
      <c r="M120" s="98"/>
      <c r="N120" s="96">
        <f>COUNTA(Tabla13[[#This Row],[PROCESOS DE PRODUCION]:[Columna6]])</f>
        <v>7</v>
      </c>
      <c r="O120" s="96" t="str">
        <f>IF(LEN(Tabla13[[#This Row],[PROCESOS DE PRODUCION]])&gt;0,Tabla13[[#This Row],[PROCESOS DE PRODUCION]]&amp;"/","")</f>
        <v>CAPTURA/</v>
      </c>
      <c r="P120" s="3" t="str">
        <f>IF(LEN(Tabla13[[#This Row],[Columna7]])&gt;0,Tabla13[[#This Row],[Columna7]]&amp;"/","")</f>
        <v>DISENIO/</v>
      </c>
      <c r="Q120" s="3" t="str">
        <f>IF(LEN(Tabla13[[#This Row],[Columna1]])&gt;0,Tabla13[[#This Row],[Columna1]]&amp;"/","")</f>
        <v>FLEXO/</v>
      </c>
      <c r="R120" s="3" t="str">
        <f>IF(LEN(Tabla13[[#This Row],[Columna2]])&gt;0,Tabla13[[#This Row],[Columna2]]&amp;"/","")</f>
        <v>EMPAQUE/</v>
      </c>
      <c r="S120" s="3" t="str">
        <f>IF(LEN(Tabla13[[#This Row],[Columna3]])&gt;0,Tabla13[[#This Row],[Columna3]]&amp;"/","")</f>
        <v>TERMINADO/</v>
      </c>
      <c r="T120" s="3" t="str">
        <f>IF(LEN(Tabla13[[#This Row],[Columna4]])&gt;0,Tabla13[[#This Row],[Columna4]]&amp;"/","")</f>
        <v>RUTA/</v>
      </c>
      <c r="U120" s="3" t="str">
        <f>IF(LEN(Tabla13[[#This Row],[Columna5]])&gt;0,Tabla13[[#This Row],[Columna5]]&amp;"/","")</f>
        <v>ENTREGADO/</v>
      </c>
      <c r="V120" s="3" t="str">
        <f>IF(LEN(Tabla13[[#This Row],[Columna6]])&gt;0,Tabla13[[#This Row],[Columna6]]&amp;"/","")</f>
        <v/>
      </c>
      <c r="W12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20" s="3" t="str">
        <f>MID(Tabla13[[#This Row],[Columna17]],1,LEN(Tabla13[[#This Row],[Columna17]])-1)</f>
        <v>CAPTURA/DISENIO/FLEXO/EMPAQUE/TERMINADO/RUTA/ENTREGADO</v>
      </c>
      <c r="Y12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20" t="str">
        <f t="shared" si="1"/>
        <v>1/2/10/5/6/7/8/</v>
      </c>
    </row>
    <row r="121" spans="1:26" ht="18">
      <c r="A121" s="7" t="s">
        <v>813</v>
      </c>
      <c r="B121" s="7" t="s">
        <v>812</v>
      </c>
      <c r="C121" s="7" t="s">
        <v>719</v>
      </c>
      <c r="D121" s="5">
        <v>380</v>
      </c>
      <c r="E121" s="78">
        <v>2.35</v>
      </c>
      <c r="F121" s="95" t="s">
        <v>1054</v>
      </c>
      <c r="G121" s="169" t="s">
        <v>1059</v>
      </c>
      <c r="H121" s="96" t="s">
        <v>1056</v>
      </c>
      <c r="I121" s="96" t="s">
        <v>1057</v>
      </c>
      <c r="J121" s="97"/>
      <c r="K121" s="97"/>
      <c r="L121" s="97"/>
      <c r="M121" s="98"/>
      <c r="N121" s="96">
        <f>COUNTA(Tabla13[[#This Row],[PROCESOS DE PRODUCION]:[Columna6]])</f>
        <v>4</v>
      </c>
      <c r="O121" s="96" t="str">
        <f>IF(LEN(Tabla13[[#This Row],[PROCESOS DE PRODUCION]])&gt;0,Tabla13[[#This Row],[PROCESOS DE PRODUCION]]&amp;"/","")</f>
        <v>CAPTURA/</v>
      </c>
      <c r="P121" s="3" t="str">
        <f>IF(LEN(Tabla13[[#This Row],[Columna7]])&gt;0,Tabla13[[#This Row],[Columna7]]&amp;"/","")</f>
        <v>TERMINADO/</v>
      </c>
      <c r="Q121" s="3" t="str">
        <f>IF(LEN(Tabla13[[#This Row],[Columna1]])&gt;0,Tabla13[[#This Row],[Columna1]]&amp;"/","")</f>
        <v>RUTA/</v>
      </c>
      <c r="R121" s="3" t="str">
        <f>IF(LEN(Tabla13[[#This Row],[Columna2]])&gt;0,Tabla13[[#This Row],[Columna2]]&amp;"/","")</f>
        <v>ENTREGADO/</v>
      </c>
      <c r="S121" s="3" t="str">
        <f>IF(LEN(Tabla13[[#This Row],[Columna3]])&gt;0,Tabla13[[#This Row],[Columna3]]&amp;"/","")</f>
        <v/>
      </c>
      <c r="T121" s="3" t="str">
        <f>IF(LEN(Tabla13[[#This Row],[Columna4]])&gt;0,Tabla13[[#This Row],[Columna4]]&amp;"/","")</f>
        <v/>
      </c>
      <c r="U121" s="3" t="str">
        <f>IF(LEN(Tabla13[[#This Row],[Columna5]])&gt;0,Tabla13[[#This Row],[Columna5]]&amp;"/","")</f>
        <v/>
      </c>
      <c r="V121" s="3" t="str">
        <f>IF(LEN(Tabla13[[#This Row],[Columna6]])&gt;0,Tabla13[[#This Row],[Columna6]]&amp;"/","")</f>
        <v/>
      </c>
      <c r="W12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21" s="3" t="str">
        <f>MID(Tabla13[[#This Row],[Columna17]],1,LEN(Tabla13[[#This Row],[Columna17]])-1)</f>
        <v>CAPTURA/TERMINADO/RUTA/ENTREGADO</v>
      </c>
      <c r="Y12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21" t="str">
        <f t="shared" si="1"/>
        <v>1/6/7/8/</v>
      </c>
    </row>
    <row r="122" spans="1:26" ht="18.75" thickBot="1">
      <c r="A122" s="7" t="s">
        <v>811</v>
      </c>
      <c r="B122" s="7" t="s">
        <v>810</v>
      </c>
      <c r="C122" s="7" t="s">
        <v>719</v>
      </c>
      <c r="D122" s="5">
        <v>380</v>
      </c>
      <c r="E122" s="78">
        <v>2.35</v>
      </c>
      <c r="F122" s="95" t="s">
        <v>1054</v>
      </c>
      <c r="G122" s="170" t="s">
        <v>1074</v>
      </c>
      <c r="H122" s="96" t="s">
        <v>1058</v>
      </c>
      <c r="I122" s="96" t="s">
        <v>1055</v>
      </c>
      <c r="J122" s="96" t="s">
        <v>1059</v>
      </c>
      <c r="K122" s="96" t="s">
        <v>1056</v>
      </c>
      <c r="L122" s="96" t="s">
        <v>1057</v>
      </c>
      <c r="M122" s="98"/>
      <c r="N122" s="96">
        <f>COUNTA(Tabla13[[#This Row],[PROCESOS DE PRODUCION]:[Columna6]])</f>
        <v>7</v>
      </c>
      <c r="O122" s="96" t="str">
        <f>IF(LEN(Tabla13[[#This Row],[PROCESOS DE PRODUCION]])&gt;0,Tabla13[[#This Row],[PROCESOS DE PRODUCION]]&amp;"/","")</f>
        <v>CAPTURA/</v>
      </c>
      <c r="P122" s="3" t="str">
        <f>IF(LEN(Tabla13[[#This Row],[Columna7]])&gt;0,Tabla13[[#This Row],[Columna7]]&amp;"/","")</f>
        <v>DISENIO/</v>
      </c>
      <c r="Q122" s="3" t="str">
        <f>IF(LEN(Tabla13[[#This Row],[Columna1]])&gt;0,Tabla13[[#This Row],[Columna1]]&amp;"/","")</f>
        <v>FLEXO/</v>
      </c>
      <c r="R122" s="3" t="str">
        <f>IF(LEN(Tabla13[[#This Row],[Columna2]])&gt;0,Tabla13[[#This Row],[Columna2]]&amp;"/","")</f>
        <v>EMPAQUE/</v>
      </c>
      <c r="S122" s="3" t="str">
        <f>IF(LEN(Tabla13[[#This Row],[Columna3]])&gt;0,Tabla13[[#This Row],[Columna3]]&amp;"/","")</f>
        <v>TERMINADO/</v>
      </c>
      <c r="T122" s="3" t="str">
        <f>IF(LEN(Tabla13[[#This Row],[Columna4]])&gt;0,Tabla13[[#This Row],[Columna4]]&amp;"/","")</f>
        <v>RUTA/</v>
      </c>
      <c r="U122" s="3" t="str">
        <f>IF(LEN(Tabla13[[#This Row],[Columna5]])&gt;0,Tabla13[[#This Row],[Columna5]]&amp;"/","")</f>
        <v>ENTREGADO/</v>
      </c>
      <c r="V122" s="3" t="str">
        <f>IF(LEN(Tabla13[[#This Row],[Columna6]])&gt;0,Tabla13[[#This Row],[Columna6]]&amp;"/","")</f>
        <v/>
      </c>
      <c r="W12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22" s="3" t="str">
        <f>MID(Tabla13[[#This Row],[Columna17]],1,LEN(Tabla13[[#This Row],[Columna17]])-1)</f>
        <v>CAPTURA/DISENIO/FLEXO/EMPAQUE/TERMINADO/RUTA/ENTREGADO</v>
      </c>
      <c r="Y12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22" t="str">
        <f t="shared" si="1"/>
        <v>1/2/10/5/6/7/8/</v>
      </c>
    </row>
    <row r="123" spans="1:26" ht="18">
      <c r="A123" s="7" t="s">
        <v>809</v>
      </c>
      <c r="B123" s="7" t="s">
        <v>806</v>
      </c>
      <c r="C123" s="6" t="s">
        <v>346</v>
      </c>
      <c r="D123" s="5">
        <v>300</v>
      </c>
      <c r="E123" s="78">
        <v>2.35</v>
      </c>
      <c r="F123" s="95" t="s">
        <v>1054</v>
      </c>
      <c r="G123" s="169" t="s">
        <v>1059</v>
      </c>
      <c r="H123" s="96" t="s">
        <v>1056</v>
      </c>
      <c r="I123" s="96" t="s">
        <v>1057</v>
      </c>
      <c r="J123" s="97"/>
      <c r="K123" s="97"/>
      <c r="L123" s="97"/>
      <c r="M123" s="98"/>
      <c r="N123" s="96">
        <f>COUNTA(Tabla13[[#This Row],[PROCESOS DE PRODUCION]:[Columna6]])</f>
        <v>4</v>
      </c>
      <c r="O123" s="96" t="str">
        <f>IF(LEN(Tabla13[[#This Row],[PROCESOS DE PRODUCION]])&gt;0,Tabla13[[#This Row],[PROCESOS DE PRODUCION]]&amp;"/","")</f>
        <v>CAPTURA/</v>
      </c>
      <c r="P123" s="3" t="str">
        <f>IF(LEN(Tabla13[[#This Row],[Columna7]])&gt;0,Tabla13[[#This Row],[Columna7]]&amp;"/","")</f>
        <v>TERMINADO/</v>
      </c>
      <c r="Q123" s="3" t="str">
        <f>IF(LEN(Tabla13[[#This Row],[Columna1]])&gt;0,Tabla13[[#This Row],[Columna1]]&amp;"/","")</f>
        <v>RUTA/</v>
      </c>
      <c r="R123" s="3" t="str">
        <f>IF(LEN(Tabla13[[#This Row],[Columna2]])&gt;0,Tabla13[[#This Row],[Columna2]]&amp;"/","")</f>
        <v>ENTREGADO/</v>
      </c>
      <c r="S123" s="3" t="str">
        <f>IF(LEN(Tabla13[[#This Row],[Columna3]])&gt;0,Tabla13[[#This Row],[Columna3]]&amp;"/","")</f>
        <v/>
      </c>
      <c r="T123" s="3" t="str">
        <f>IF(LEN(Tabla13[[#This Row],[Columna4]])&gt;0,Tabla13[[#This Row],[Columna4]]&amp;"/","")</f>
        <v/>
      </c>
      <c r="U123" s="3" t="str">
        <f>IF(LEN(Tabla13[[#This Row],[Columna5]])&gt;0,Tabla13[[#This Row],[Columna5]]&amp;"/","")</f>
        <v/>
      </c>
      <c r="V123" s="3" t="str">
        <f>IF(LEN(Tabla13[[#This Row],[Columna6]])&gt;0,Tabla13[[#This Row],[Columna6]]&amp;"/","")</f>
        <v/>
      </c>
      <c r="W12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23" s="3" t="str">
        <f>MID(Tabla13[[#This Row],[Columna17]],1,LEN(Tabla13[[#This Row],[Columna17]])-1)</f>
        <v>CAPTURA/TERMINADO/RUTA/ENTREGADO</v>
      </c>
      <c r="Y12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23" t="str">
        <f t="shared" si="1"/>
        <v>1/6/7/8/</v>
      </c>
    </row>
    <row r="124" spans="1:26" ht="18.75" thickBot="1">
      <c r="A124" s="7" t="s">
        <v>808</v>
      </c>
      <c r="B124" s="7" t="s">
        <v>804</v>
      </c>
      <c r="C124" s="6" t="s">
        <v>346</v>
      </c>
      <c r="D124" s="5">
        <v>300</v>
      </c>
      <c r="E124" s="78">
        <v>2.35</v>
      </c>
      <c r="F124" s="95" t="s">
        <v>1054</v>
      </c>
      <c r="G124" s="170" t="s">
        <v>1074</v>
      </c>
      <c r="H124" s="96" t="s">
        <v>1058</v>
      </c>
      <c r="I124" s="96" t="s">
        <v>1055</v>
      </c>
      <c r="J124" s="96" t="s">
        <v>1059</v>
      </c>
      <c r="K124" s="96" t="s">
        <v>1056</v>
      </c>
      <c r="L124" s="96" t="s">
        <v>1057</v>
      </c>
      <c r="M124" s="98"/>
      <c r="N124" s="96">
        <f>COUNTA(Tabla13[[#This Row],[PROCESOS DE PRODUCION]:[Columna6]])</f>
        <v>7</v>
      </c>
      <c r="O124" s="96" t="str">
        <f>IF(LEN(Tabla13[[#This Row],[PROCESOS DE PRODUCION]])&gt;0,Tabla13[[#This Row],[PROCESOS DE PRODUCION]]&amp;"/","")</f>
        <v>CAPTURA/</v>
      </c>
      <c r="P124" s="3" t="str">
        <f>IF(LEN(Tabla13[[#This Row],[Columna7]])&gt;0,Tabla13[[#This Row],[Columna7]]&amp;"/","")</f>
        <v>DISENIO/</v>
      </c>
      <c r="Q124" s="3" t="str">
        <f>IF(LEN(Tabla13[[#This Row],[Columna1]])&gt;0,Tabla13[[#This Row],[Columna1]]&amp;"/","")</f>
        <v>FLEXO/</v>
      </c>
      <c r="R124" s="3" t="str">
        <f>IF(LEN(Tabla13[[#This Row],[Columna2]])&gt;0,Tabla13[[#This Row],[Columna2]]&amp;"/","")</f>
        <v>EMPAQUE/</v>
      </c>
      <c r="S124" s="3" t="str">
        <f>IF(LEN(Tabla13[[#This Row],[Columna3]])&gt;0,Tabla13[[#This Row],[Columna3]]&amp;"/","")</f>
        <v>TERMINADO/</v>
      </c>
      <c r="T124" s="3" t="str">
        <f>IF(LEN(Tabla13[[#This Row],[Columna4]])&gt;0,Tabla13[[#This Row],[Columna4]]&amp;"/","")</f>
        <v>RUTA/</v>
      </c>
      <c r="U124" s="3" t="str">
        <f>IF(LEN(Tabla13[[#This Row],[Columna5]])&gt;0,Tabla13[[#This Row],[Columna5]]&amp;"/","")</f>
        <v>ENTREGADO/</v>
      </c>
      <c r="V124" s="3" t="str">
        <f>IF(LEN(Tabla13[[#This Row],[Columna6]])&gt;0,Tabla13[[#This Row],[Columna6]]&amp;"/","")</f>
        <v/>
      </c>
      <c r="W12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24" s="3" t="str">
        <f>MID(Tabla13[[#This Row],[Columna17]],1,LEN(Tabla13[[#This Row],[Columna17]])-1)</f>
        <v>CAPTURA/DISENIO/FLEXO/EMPAQUE/TERMINADO/RUTA/ENTREGADO</v>
      </c>
      <c r="Y12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24" t="str">
        <f t="shared" si="1"/>
        <v>1/2/10/5/6/7/8/</v>
      </c>
    </row>
    <row r="125" spans="1:26" ht="18">
      <c r="A125" s="7" t="s">
        <v>807</v>
      </c>
      <c r="B125" s="7" t="s">
        <v>806</v>
      </c>
      <c r="C125" s="6" t="s">
        <v>712</v>
      </c>
      <c r="D125" s="5">
        <v>240</v>
      </c>
      <c r="E125" s="78">
        <v>2.6</v>
      </c>
      <c r="F125" s="95" t="s">
        <v>1054</v>
      </c>
      <c r="G125" s="169" t="s">
        <v>1059</v>
      </c>
      <c r="H125" s="96" t="s">
        <v>1056</v>
      </c>
      <c r="I125" s="96" t="s">
        <v>1057</v>
      </c>
      <c r="J125" s="97"/>
      <c r="K125" s="97"/>
      <c r="L125" s="97"/>
      <c r="M125" s="98"/>
      <c r="N125" s="96">
        <f>COUNTA(Tabla13[[#This Row],[PROCESOS DE PRODUCION]:[Columna6]])</f>
        <v>4</v>
      </c>
      <c r="O125" s="96" t="str">
        <f>IF(LEN(Tabla13[[#This Row],[PROCESOS DE PRODUCION]])&gt;0,Tabla13[[#This Row],[PROCESOS DE PRODUCION]]&amp;"/","")</f>
        <v>CAPTURA/</v>
      </c>
      <c r="P125" s="3" t="str">
        <f>IF(LEN(Tabla13[[#This Row],[Columna7]])&gt;0,Tabla13[[#This Row],[Columna7]]&amp;"/","")</f>
        <v>TERMINADO/</v>
      </c>
      <c r="Q125" s="3" t="str">
        <f>IF(LEN(Tabla13[[#This Row],[Columna1]])&gt;0,Tabla13[[#This Row],[Columna1]]&amp;"/","")</f>
        <v>RUTA/</v>
      </c>
      <c r="R125" s="3" t="str">
        <f>IF(LEN(Tabla13[[#This Row],[Columna2]])&gt;0,Tabla13[[#This Row],[Columna2]]&amp;"/","")</f>
        <v>ENTREGADO/</v>
      </c>
      <c r="S125" s="3" t="str">
        <f>IF(LEN(Tabla13[[#This Row],[Columna3]])&gt;0,Tabla13[[#This Row],[Columna3]]&amp;"/","")</f>
        <v/>
      </c>
      <c r="T125" s="3" t="str">
        <f>IF(LEN(Tabla13[[#This Row],[Columna4]])&gt;0,Tabla13[[#This Row],[Columna4]]&amp;"/","")</f>
        <v/>
      </c>
      <c r="U125" s="3" t="str">
        <f>IF(LEN(Tabla13[[#This Row],[Columna5]])&gt;0,Tabla13[[#This Row],[Columna5]]&amp;"/","")</f>
        <v/>
      </c>
      <c r="V125" s="3" t="str">
        <f>IF(LEN(Tabla13[[#This Row],[Columna6]])&gt;0,Tabla13[[#This Row],[Columna6]]&amp;"/","")</f>
        <v/>
      </c>
      <c r="W12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25" s="3" t="str">
        <f>MID(Tabla13[[#This Row],[Columna17]],1,LEN(Tabla13[[#This Row],[Columna17]])-1)</f>
        <v>CAPTURA/TERMINADO/RUTA/ENTREGADO</v>
      </c>
      <c r="Y12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25" t="str">
        <f t="shared" si="1"/>
        <v>1/6/7/8/</v>
      </c>
    </row>
    <row r="126" spans="1:26" ht="18.75" thickBot="1">
      <c r="A126" s="7" t="s">
        <v>805</v>
      </c>
      <c r="B126" s="7" t="s">
        <v>804</v>
      </c>
      <c r="C126" s="6" t="s">
        <v>712</v>
      </c>
      <c r="D126" s="5">
        <v>240</v>
      </c>
      <c r="E126" s="78">
        <v>2.6</v>
      </c>
      <c r="F126" s="95" t="s">
        <v>1054</v>
      </c>
      <c r="G126" s="170" t="s">
        <v>1074</v>
      </c>
      <c r="H126" s="96" t="s">
        <v>1058</v>
      </c>
      <c r="I126" s="96" t="s">
        <v>1055</v>
      </c>
      <c r="J126" s="96" t="s">
        <v>1059</v>
      </c>
      <c r="K126" s="96" t="s">
        <v>1056</v>
      </c>
      <c r="L126" s="96" t="s">
        <v>1057</v>
      </c>
      <c r="M126" s="98"/>
      <c r="N126" s="96">
        <f>COUNTA(Tabla13[[#This Row],[PROCESOS DE PRODUCION]:[Columna6]])</f>
        <v>7</v>
      </c>
      <c r="O126" s="96" t="str">
        <f>IF(LEN(Tabla13[[#This Row],[PROCESOS DE PRODUCION]])&gt;0,Tabla13[[#This Row],[PROCESOS DE PRODUCION]]&amp;"/","")</f>
        <v>CAPTURA/</v>
      </c>
      <c r="P126" s="3" t="str">
        <f>IF(LEN(Tabla13[[#This Row],[Columna7]])&gt;0,Tabla13[[#This Row],[Columna7]]&amp;"/","")</f>
        <v>DISENIO/</v>
      </c>
      <c r="Q126" s="3" t="str">
        <f>IF(LEN(Tabla13[[#This Row],[Columna1]])&gt;0,Tabla13[[#This Row],[Columna1]]&amp;"/","")</f>
        <v>FLEXO/</v>
      </c>
      <c r="R126" s="3" t="str">
        <f>IF(LEN(Tabla13[[#This Row],[Columna2]])&gt;0,Tabla13[[#This Row],[Columna2]]&amp;"/","")</f>
        <v>EMPAQUE/</v>
      </c>
      <c r="S126" s="3" t="str">
        <f>IF(LEN(Tabla13[[#This Row],[Columna3]])&gt;0,Tabla13[[#This Row],[Columna3]]&amp;"/","")</f>
        <v>TERMINADO/</v>
      </c>
      <c r="T126" s="3" t="str">
        <f>IF(LEN(Tabla13[[#This Row],[Columna4]])&gt;0,Tabla13[[#This Row],[Columna4]]&amp;"/","")</f>
        <v>RUTA/</v>
      </c>
      <c r="U126" s="3" t="str">
        <f>IF(LEN(Tabla13[[#This Row],[Columna5]])&gt;0,Tabla13[[#This Row],[Columna5]]&amp;"/","")</f>
        <v>ENTREGADO/</v>
      </c>
      <c r="V126" s="3" t="str">
        <f>IF(LEN(Tabla13[[#This Row],[Columna6]])&gt;0,Tabla13[[#This Row],[Columna6]]&amp;"/","")</f>
        <v/>
      </c>
      <c r="W12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26" s="3" t="str">
        <f>MID(Tabla13[[#This Row],[Columna17]],1,LEN(Tabla13[[#This Row],[Columna17]])-1)</f>
        <v>CAPTURA/DISENIO/FLEXO/EMPAQUE/TERMINADO/RUTA/ENTREGADO</v>
      </c>
      <c r="Y12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26" t="str">
        <f t="shared" si="1"/>
        <v>1/2/10/5/6/7/8/</v>
      </c>
    </row>
    <row r="127" spans="1:26" ht="18">
      <c r="A127" s="7" t="s">
        <v>803</v>
      </c>
      <c r="B127" s="7" t="s">
        <v>800</v>
      </c>
      <c r="C127" s="6" t="s">
        <v>346</v>
      </c>
      <c r="D127" s="5">
        <v>390</v>
      </c>
      <c r="E127" s="78">
        <v>2.35</v>
      </c>
      <c r="F127" s="95" t="s">
        <v>1054</v>
      </c>
      <c r="G127" s="169" t="s">
        <v>1059</v>
      </c>
      <c r="H127" s="96" t="s">
        <v>1056</v>
      </c>
      <c r="I127" s="96" t="s">
        <v>1057</v>
      </c>
      <c r="J127" s="97"/>
      <c r="K127" s="97"/>
      <c r="L127" s="97"/>
      <c r="M127" s="98"/>
      <c r="N127" s="96">
        <f>COUNTA(Tabla13[[#This Row],[PROCESOS DE PRODUCION]:[Columna6]])</f>
        <v>4</v>
      </c>
      <c r="O127" s="96" t="str">
        <f>IF(LEN(Tabla13[[#This Row],[PROCESOS DE PRODUCION]])&gt;0,Tabla13[[#This Row],[PROCESOS DE PRODUCION]]&amp;"/","")</f>
        <v>CAPTURA/</v>
      </c>
      <c r="P127" s="3" t="str">
        <f>IF(LEN(Tabla13[[#This Row],[Columna7]])&gt;0,Tabla13[[#This Row],[Columna7]]&amp;"/","")</f>
        <v>TERMINADO/</v>
      </c>
      <c r="Q127" s="3" t="str">
        <f>IF(LEN(Tabla13[[#This Row],[Columna1]])&gt;0,Tabla13[[#This Row],[Columna1]]&amp;"/","")</f>
        <v>RUTA/</v>
      </c>
      <c r="R127" s="3" t="str">
        <f>IF(LEN(Tabla13[[#This Row],[Columna2]])&gt;0,Tabla13[[#This Row],[Columna2]]&amp;"/","")</f>
        <v>ENTREGADO/</v>
      </c>
      <c r="S127" s="3" t="str">
        <f>IF(LEN(Tabla13[[#This Row],[Columna3]])&gt;0,Tabla13[[#This Row],[Columna3]]&amp;"/","")</f>
        <v/>
      </c>
      <c r="T127" s="3" t="str">
        <f>IF(LEN(Tabla13[[#This Row],[Columna4]])&gt;0,Tabla13[[#This Row],[Columna4]]&amp;"/","")</f>
        <v/>
      </c>
      <c r="U127" s="3" t="str">
        <f>IF(LEN(Tabla13[[#This Row],[Columna5]])&gt;0,Tabla13[[#This Row],[Columna5]]&amp;"/","")</f>
        <v/>
      </c>
      <c r="V127" s="3" t="str">
        <f>IF(LEN(Tabla13[[#This Row],[Columna6]])&gt;0,Tabla13[[#This Row],[Columna6]]&amp;"/","")</f>
        <v/>
      </c>
      <c r="W12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27" s="3" t="str">
        <f>MID(Tabla13[[#This Row],[Columna17]],1,LEN(Tabla13[[#This Row],[Columna17]])-1)</f>
        <v>CAPTURA/TERMINADO/RUTA/ENTREGADO</v>
      </c>
      <c r="Y12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27" t="str">
        <f t="shared" si="1"/>
        <v>1/6/7/8/</v>
      </c>
    </row>
    <row r="128" spans="1:26" ht="18.75" thickBot="1">
      <c r="A128" s="7" t="s">
        <v>802</v>
      </c>
      <c r="B128" s="7" t="s">
        <v>798</v>
      </c>
      <c r="C128" s="6" t="s">
        <v>346</v>
      </c>
      <c r="D128" s="5">
        <v>390</v>
      </c>
      <c r="E128" s="78">
        <v>2.35</v>
      </c>
      <c r="F128" s="95" t="s">
        <v>1054</v>
      </c>
      <c r="G128" s="170" t="s">
        <v>1074</v>
      </c>
      <c r="H128" s="96" t="s">
        <v>1058</v>
      </c>
      <c r="I128" s="96" t="s">
        <v>1055</v>
      </c>
      <c r="J128" s="96" t="s">
        <v>1059</v>
      </c>
      <c r="K128" s="96" t="s">
        <v>1056</v>
      </c>
      <c r="L128" s="96" t="s">
        <v>1057</v>
      </c>
      <c r="M128" s="98"/>
      <c r="N128" s="96">
        <f>COUNTA(Tabla13[[#This Row],[PROCESOS DE PRODUCION]:[Columna6]])</f>
        <v>7</v>
      </c>
      <c r="O128" s="96" t="str">
        <f>IF(LEN(Tabla13[[#This Row],[PROCESOS DE PRODUCION]])&gt;0,Tabla13[[#This Row],[PROCESOS DE PRODUCION]]&amp;"/","")</f>
        <v>CAPTURA/</v>
      </c>
      <c r="P128" s="3" t="str">
        <f>IF(LEN(Tabla13[[#This Row],[Columna7]])&gt;0,Tabla13[[#This Row],[Columna7]]&amp;"/","")</f>
        <v>DISENIO/</v>
      </c>
      <c r="Q128" s="3" t="str">
        <f>IF(LEN(Tabla13[[#This Row],[Columna1]])&gt;0,Tabla13[[#This Row],[Columna1]]&amp;"/","")</f>
        <v>FLEXO/</v>
      </c>
      <c r="R128" s="3" t="str">
        <f>IF(LEN(Tabla13[[#This Row],[Columna2]])&gt;0,Tabla13[[#This Row],[Columna2]]&amp;"/","")</f>
        <v>EMPAQUE/</v>
      </c>
      <c r="S128" s="3" t="str">
        <f>IF(LEN(Tabla13[[#This Row],[Columna3]])&gt;0,Tabla13[[#This Row],[Columna3]]&amp;"/","")</f>
        <v>TERMINADO/</v>
      </c>
      <c r="T128" s="3" t="str">
        <f>IF(LEN(Tabla13[[#This Row],[Columna4]])&gt;0,Tabla13[[#This Row],[Columna4]]&amp;"/","")</f>
        <v>RUTA/</v>
      </c>
      <c r="U128" s="3" t="str">
        <f>IF(LEN(Tabla13[[#This Row],[Columna5]])&gt;0,Tabla13[[#This Row],[Columna5]]&amp;"/","")</f>
        <v>ENTREGADO/</v>
      </c>
      <c r="V128" s="3" t="str">
        <f>IF(LEN(Tabla13[[#This Row],[Columna6]])&gt;0,Tabla13[[#This Row],[Columna6]]&amp;"/","")</f>
        <v/>
      </c>
      <c r="W12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28" s="3" t="str">
        <f>MID(Tabla13[[#This Row],[Columna17]],1,LEN(Tabla13[[#This Row],[Columna17]])-1)</f>
        <v>CAPTURA/DISENIO/FLEXO/EMPAQUE/TERMINADO/RUTA/ENTREGADO</v>
      </c>
      <c r="Y12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28" t="str">
        <f t="shared" si="1"/>
        <v>1/2/10/5/6/7/8/</v>
      </c>
    </row>
    <row r="129" spans="1:26" ht="18">
      <c r="A129" s="7" t="s">
        <v>801</v>
      </c>
      <c r="B129" s="7" t="s">
        <v>800</v>
      </c>
      <c r="C129" s="6" t="s">
        <v>343</v>
      </c>
      <c r="D129" s="5">
        <v>260</v>
      </c>
      <c r="E129" s="78">
        <v>2.6</v>
      </c>
      <c r="F129" s="95" t="s">
        <v>1054</v>
      </c>
      <c r="G129" s="169" t="s">
        <v>1059</v>
      </c>
      <c r="H129" s="96" t="s">
        <v>1056</v>
      </c>
      <c r="I129" s="96" t="s">
        <v>1057</v>
      </c>
      <c r="J129" s="97"/>
      <c r="K129" s="97"/>
      <c r="L129" s="97"/>
      <c r="M129" s="98"/>
      <c r="N129" s="96">
        <f>COUNTA(Tabla13[[#This Row],[PROCESOS DE PRODUCION]:[Columna6]])</f>
        <v>4</v>
      </c>
      <c r="O129" s="96" t="str">
        <f>IF(LEN(Tabla13[[#This Row],[PROCESOS DE PRODUCION]])&gt;0,Tabla13[[#This Row],[PROCESOS DE PRODUCION]]&amp;"/","")</f>
        <v>CAPTURA/</v>
      </c>
      <c r="P129" s="3" t="str">
        <f>IF(LEN(Tabla13[[#This Row],[Columna7]])&gt;0,Tabla13[[#This Row],[Columna7]]&amp;"/","")</f>
        <v>TERMINADO/</v>
      </c>
      <c r="Q129" s="3" t="str">
        <f>IF(LEN(Tabla13[[#This Row],[Columna1]])&gt;0,Tabla13[[#This Row],[Columna1]]&amp;"/","")</f>
        <v>RUTA/</v>
      </c>
      <c r="R129" s="3" t="str">
        <f>IF(LEN(Tabla13[[#This Row],[Columna2]])&gt;0,Tabla13[[#This Row],[Columna2]]&amp;"/","")</f>
        <v>ENTREGADO/</v>
      </c>
      <c r="S129" s="3" t="str">
        <f>IF(LEN(Tabla13[[#This Row],[Columna3]])&gt;0,Tabla13[[#This Row],[Columna3]]&amp;"/","")</f>
        <v/>
      </c>
      <c r="T129" s="3" t="str">
        <f>IF(LEN(Tabla13[[#This Row],[Columna4]])&gt;0,Tabla13[[#This Row],[Columna4]]&amp;"/","")</f>
        <v/>
      </c>
      <c r="U129" s="3" t="str">
        <f>IF(LEN(Tabla13[[#This Row],[Columna5]])&gt;0,Tabla13[[#This Row],[Columna5]]&amp;"/","")</f>
        <v/>
      </c>
      <c r="V129" s="3" t="str">
        <f>IF(LEN(Tabla13[[#This Row],[Columna6]])&gt;0,Tabla13[[#This Row],[Columna6]]&amp;"/","")</f>
        <v/>
      </c>
      <c r="W12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29" s="3" t="str">
        <f>MID(Tabla13[[#This Row],[Columna17]],1,LEN(Tabla13[[#This Row],[Columna17]])-1)</f>
        <v>CAPTURA/TERMINADO/RUTA/ENTREGADO</v>
      </c>
      <c r="Y12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29" t="str">
        <f t="shared" si="1"/>
        <v>1/6/7/8/</v>
      </c>
    </row>
    <row r="130" spans="1:26" ht="18.75" thickBot="1">
      <c r="A130" s="7" t="s">
        <v>799</v>
      </c>
      <c r="B130" s="7" t="s">
        <v>798</v>
      </c>
      <c r="C130" s="6" t="s">
        <v>343</v>
      </c>
      <c r="D130" s="5">
        <v>260</v>
      </c>
      <c r="E130" s="78">
        <v>2.6</v>
      </c>
      <c r="F130" s="95" t="s">
        <v>1054</v>
      </c>
      <c r="G130" s="170" t="s">
        <v>1074</v>
      </c>
      <c r="H130" s="96" t="s">
        <v>1058</v>
      </c>
      <c r="I130" s="96" t="s">
        <v>1055</v>
      </c>
      <c r="J130" s="96" t="s">
        <v>1059</v>
      </c>
      <c r="K130" s="96" t="s">
        <v>1056</v>
      </c>
      <c r="L130" s="96" t="s">
        <v>1057</v>
      </c>
      <c r="M130" s="98"/>
      <c r="N130" s="96">
        <f>COUNTA(Tabla13[[#This Row],[PROCESOS DE PRODUCION]:[Columna6]])</f>
        <v>7</v>
      </c>
      <c r="O130" s="96" t="str">
        <f>IF(LEN(Tabla13[[#This Row],[PROCESOS DE PRODUCION]])&gt;0,Tabla13[[#This Row],[PROCESOS DE PRODUCION]]&amp;"/","")</f>
        <v>CAPTURA/</v>
      </c>
      <c r="P130" s="3" t="str">
        <f>IF(LEN(Tabla13[[#This Row],[Columna7]])&gt;0,Tabla13[[#This Row],[Columna7]]&amp;"/","")</f>
        <v>DISENIO/</v>
      </c>
      <c r="Q130" s="3" t="str">
        <f>IF(LEN(Tabla13[[#This Row],[Columna1]])&gt;0,Tabla13[[#This Row],[Columna1]]&amp;"/","")</f>
        <v>FLEXO/</v>
      </c>
      <c r="R130" s="3" t="str">
        <f>IF(LEN(Tabla13[[#This Row],[Columna2]])&gt;0,Tabla13[[#This Row],[Columna2]]&amp;"/","")</f>
        <v>EMPAQUE/</v>
      </c>
      <c r="S130" s="3" t="str">
        <f>IF(LEN(Tabla13[[#This Row],[Columna3]])&gt;0,Tabla13[[#This Row],[Columna3]]&amp;"/","")</f>
        <v>TERMINADO/</v>
      </c>
      <c r="T130" s="3" t="str">
        <f>IF(LEN(Tabla13[[#This Row],[Columna4]])&gt;0,Tabla13[[#This Row],[Columna4]]&amp;"/","")</f>
        <v>RUTA/</v>
      </c>
      <c r="U130" s="3" t="str">
        <f>IF(LEN(Tabla13[[#This Row],[Columna5]])&gt;0,Tabla13[[#This Row],[Columna5]]&amp;"/","")</f>
        <v>ENTREGADO/</v>
      </c>
      <c r="V130" s="3" t="str">
        <f>IF(LEN(Tabla13[[#This Row],[Columna6]])&gt;0,Tabla13[[#This Row],[Columna6]]&amp;"/","")</f>
        <v/>
      </c>
      <c r="W13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30" s="3" t="str">
        <f>MID(Tabla13[[#This Row],[Columna17]],1,LEN(Tabla13[[#This Row],[Columna17]])-1)</f>
        <v>CAPTURA/DISENIO/FLEXO/EMPAQUE/TERMINADO/RUTA/ENTREGADO</v>
      </c>
      <c r="Y13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30" t="str">
        <f t="shared" si="1"/>
        <v>1/2/10/5/6/7/8/</v>
      </c>
    </row>
    <row r="131" spans="1:26" ht="18">
      <c r="A131" s="7" t="s">
        <v>797</v>
      </c>
      <c r="B131" s="7" t="s">
        <v>794</v>
      </c>
      <c r="C131" s="6" t="s">
        <v>341</v>
      </c>
      <c r="D131" s="5">
        <v>300</v>
      </c>
      <c r="E131" s="78">
        <v>2.65</v>
      </c>
      <c r="F131" s="95" t="s">
        <v>1054</v>
      </c>
      <c r="G131" s="169" t="s">
        <v>1059</v>
      </c>
      <c r="H131" s="96" t="s">
        <v>1056</v>
      </c>
      <c r="I131" s="96" t="s">
        <v>1057</v>
      </c>
      <c r="J131" s="97"/>
      <c r="K131" s="97"/>
      <c r="L131" s="97"/>
      <c r="M131" s="98"/>
      <c r="N131" s="96">
        <f>COUNTA(Tabla13[[#This Row],[PROCESOS DE PRODUCION]:[Columna6]])</f>
        <v>4</v>
      </c>
      <c r="O131" s="96" t="str">
        <f>IF(LEN(Tabla13[[#This Row],[PROCESOS DE PRODUCION]])&gt;0,Tabla13[[#This Row],[PROCESOS DE PRODUCION]]&amp;"/","")</f>
        <v>CAPTURA/</v>
      </c>
      <c r="P131" s="3" t="str">
        <f>IF(LEN(Tabla13[[#This Row],[Columna7]])&gt;0,Tabla13[[#This Row],[Columna7]]&amp;"/","")</f>
        <v>TERMINADO/</v>
      </c>
      <c r="Q131" s="3" t="str">
        <f>IF(LEN(Tabla13[[#This Row],[Columna1]])&gt;0,Tabla13[[#This Row],[Columna1]]&amp;"/","")</f>
        <v>RUTA/</v>
      </c>
      <c r="R131" s="3" t="str">
        <f>IF(LEN(Tabla13[[#This Row],[Columna2]])&gt;0,Tabla13[[#This Row],[Columna2]]&amp;"/","")</f>
        <v>ENTREGADO/</v>
      </c>
      <c r="S131" s="3" t="str">
        <f>IF(LEN(Tabla13[[#This Row],[Columna3]])&gt;0,Tabla13[[#This Row],[Columna3]]&amp;"/","")</f>
        <v/>
      </c>
      <c r="T131" s="3" t="str">
        <f>IF(LEN(Tabla13[[#This Row],[Columna4]])&gt;0,Tabla13[[#This Row],[Columna4]]&amp;"/","")</f>
        <v/>
      </c>
      <c r="U131" s="3" t="str">
        <f>IF(LEN(Tabla13[[#This Row],[Columna5]])&gt;0,Tabla13[[#This Row],[Columna5]]&amp;"/","")</f>
        <v/>
      </c>
      <c r="V131" s="3" t="str">
        <f>IF(LEN(Tabla13[[#This Row],[Columna6]])&gt;0,Tabla13[[#This Row],[Columna6]]&amp;"/","")</f>
        <v/>
      </c>
      <c r="W13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31" s="3" t="str">
        <f>MID(Tabla13[[#This Row],[Columna17]],1,LEN(Tabla13[[#This Row],[Columna17]])-1)</f>
        <v>CAPTURA/TERMINADO/RUTA/ENTREGADO</v>
      </c>
      <c r="Y13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31" t="str">
        <f t="shared" si="1"/>
        <v>1/6/7/8/</v>
      </c>
    </row>
    <row r="132" spans="1:26" ht="18.75" thickBot="1">
      <c r="A132" s="7" t="s">
        <v>796</v>
      </c>
      <c r="B132" s="7" t="s">
        <v>792</v>
      </c>
      <c r="C132" s="6" t="s">
        <v>341</v>
      </c>
      <c r="D132" s="5">
        <v>300</v>
      </c>
      <c r="E132" s="78">
        <v>2.65</v>
      </c>
      <c r="F132" s="95" t="s">
        <v>1054</v>
      </c>
      <c r="G132" s="170" t="s">
        <v>1074</v>
      </c>
      <c r="H132" s="96" t="s">
        <v>1063</v>
      </c>
      <c r="I132" s="96" t="s">
        <v>1055</v>
      </c>
      <c r="J132" s="96" t="s">
        <v>1059</v>
      </c>
      <c r="K132" s="96" t="s">
        <v>1056</v>
      </c>
      <c r="L132" s="96" t="s">
        <v>1057</v>
      </c>
      <c r="M132" s="98"/>
      <c r="N132" s="96">
        <f>COUNTA(Tabla13[[#This Row],[PROCESOS DE PRODUCION]:[Columna6]])</f>
        <v>7</v>
      </c>
      <c r="O132" s="96" t="str">
        <f>IF(LEN(Tabla13[[#This Row],[PROCESOS DE PRODUCION]])&gt;0,Tabla13[[#This Row],[PROCESOS DE PRODUCION]]&amp;"/","")</f>
        <v>CAPTURA/</v>
      </c>
      <c r="P132" s="3" t="str">
        <f>IF(LEN(Tabla13[[#This Row],[Columna7]])&gt;0,Tabla13[[#This Row],[Columna7]]&amp;"/","")</f>
        <v>DISENIO/</v>
      </c>
      <c r="Q132" s="3" t="str">
        <f>IF(LEN(Tabla13[[#This Row],[Columna1]])&gt;0,Tabla13[[#This Row],[Columna1]]&amp;"/","")</f>
        <v>TAMPO/</v>
      </c>
      <c r="R132" s="3" t="str">
        <f>IF(LEN(Tabla13[[#This Row],[Columna2]])&gt;0,Tabla13[[#This Row],[Columna2]]&amp;"/","")</f>
        <v>EMPAQUE/</v>
      </c>
      <c r="S132" s="3" t="str">
        <f>IF(LEN(Tabla13[[#This Row],[Columna3]])&gt;0,Tabla13[[#This Row],[Columna3]]&amp;"/","")</f>
        <v>TERMINADO/</v>
      </c>
      <c r="T132" s="3" t="str">
        <f>IF(LEN(Tabla13[[#This Row],[Columna4]])&gt;0,Tabla13[[#This Row],[Columna4]]&amp;"/","")</f>
        <v>RUTA/</v>
      </c>
      <c r="U132" s="3" t="str">
        <f>IF(LEN(Tabla13[[#This Row],[Columna5]])&gt;0,Tabla13[[#This Row],[Columna5]]&amp;"/","")</f>
        <v>ENTREGADO/</v>
      </c>
      <c r="V132" s="3" t="str">
        <f>IF(LEN(Tabla13[[#This Row],[Columna6]])&gt;0,Tabla13[[#This Row],[Columna6]]&amp;"/","")</f>
        <v/>
      </c>
      <c r="W13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132" s="3" t="str">
        <f>MID(Tabla13[[#This Row],[Columna17]],1,LEN(Tabla13[[#This Row],[Columna17]])-1)</f>
        <v>CAPTURA/DISENIO/TAMPO/EMPAQUE/TERMINADO/RUTA/ENTREGADO</v>
      </c>
      <c r="Y13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132" t="str">
        <f t="shared" ref="Z132:Z195" si="2">SUBSTITUTE(SUBSTITUTE(SUBSTITUTE(SUBSTITUTE(SUBSTITUTE(SUBSTITUTE(SUBSTITUTE(SUBSTITUTE(SUBSTITUTE(SUBSTITUTE(SUBSTITUTE(SUBSTITUTE(Y132,"CAPTURA",1),"DISENIO",2),"OFFSET",3),"SUAJE",4),"EMPAQUE",5),"TERMINADO",6),"RUTA",7),"ENTREGADO",8),"TAMPO",9),"FLEXO",10),"CERIGRAFIA",11),"HORNO",12)</f>
        <v>1/2/9/5/6/7/8/</v>
      </c>
    </row>
    <row r="133" spans="1:26" ht="18">
      <c r="A133" s="7" t="s">
        <v>795</v>
      </c>
      <c r="B133" s="7" t="s">
        <v>794</v>
      </c>
      <c r="C133" s="6" t="s">
        <v>338</v>
      </c>
      <c r="D133" s="5">
        <v>250</v>
      </c>
      <c r="E133" s="78">
        <v>2.9</v>
      </c>
      <c r="F133" s="95" t="s">
        <v>1054</v>
      </c>
      <c r="G133" s="169" t="s">
        <v>1059</v>
      </c>
      <c r="H133" s="96" t="s">
        <v>1056</v>
      </c>
      <c r="I133" s="96" t="s">
        <v>1057</v>
      </c>
      <c r="J133" s="97"/>
      <c r="K133" s="97"/>
      <c r="L133" s="97"/>
      <c r="M133" s="98"/>
      <c r="N133" s="96">
        <f>COUNTA(Tabla13[[#This Row],[PROCESOS DE PRODUCION]:[Columna6]])</f>
        <v>4</v>
      </c>
      <c r="O133" s="96" t="str">
        <f>IF(LEN(Tabla13[[#This Row],[PROCESOS DE PRODUCION]])&gt;0,Tabla13[[#This Row],[PROCESOS DE PRODUCION]]&amp;"/","")</f>
        <v>CAPTURA/</v>
      </c>
      <c r="P133" s="3" t="str">
        <f>IF(LEN(Tabla13[[#This Row],[Columna7]])&gt;0,Tabla13[[#This Row],[Columna7]]&amp;"/","")</f>
        <v>TERMINADO/</v>
      </c>
      <c r="Q133" s="3" t="str">
        <f>IF(LEN(Tabla13[[#This Row],[Columna1]])&gt;0,Tabla13[[#This Row],[Columna1]]&amp;"/","")</f>
        <v>RUTA/</v>
      </c>
      <c r="R133" s="3" t="str">
        <f>IF(LEN(Tabla13[[#This Row],[Columna2]])&gt;0,Tabla13[[#This Row],[Columna2]]&amp;"/","")</f>
        <v>ENTREGADO/</v>
      </c>
      <c r="S133" s="3" t="str">
        <f>IF(LEN(Tabla13[[#This Row],[Columna3]])&gt;0,Tabla13[[#This Row],[Columna3]]&amp;"/","")</f>
        <v/>
      </c>
      <c r="T133" s="3" t="str">
        <f>IF(LEN(Tabla13[[#This Row],[Columna4]])&gt;0,Tabla13[[#This Row],[Columna4]]&amp;"/","")</f>
        <v/>
      </c>
      <c r="U133" s="3" t="str">
        <f>IF(LEN(Tabla13[[#This Row],[Columna5]])&gt;0,Tabla13[[#This Row],[Columna5]]&amp;"/","")</f>
        <v/>
      </c>
      <c r="V133" s="3" t="str">
        <f>IF(LEN(Tabla13[[#This Row],[Columna6]])&gt;0,Tabla13[[#This Row],[Columna6]]&amp;"/","")</f>
        <v/>
      </c>
      <c r="W13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33" s="3" t="str">
        <f>MID(Tabla13[[#This Row],[Columna17]],1,LEN(Tabla13[[#This Row],[Columna17]])-1)</f>
        <v>CAPTURA/TERMINADO/RUTA/ENTREGADO</v>
      </c>
      <c r="Y13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33" t="str">
        <f t="shared" si="2"/>
        <v>1/6/7/8/</v>
      </c>
    </row>
    <row r="134" spans="1:26" ht="18.75" thickBot="1">
      <c r="A134" s="19" t="s">
        <v>793</v>
      </c>
      <c r="B134" s="19" t="s">
        <v>792</v>
      </c>
      <c r="C134" s="17" t="s">
        <v>338</v>
      </c>
      <c r="D134" s="16">
        <v>250</v>
      </c>
      <c r="E134" s="79">
        <v>2.9</v>
      </c>
      <c r="F134" s="99" t="s">
        <v>1054</v>
      </c>
      <c r="G134" s="170" t="s">
        <v>1074</v>
      </c>
      <c r="H134" s="100" t="s">
        <v>1063</v>
      </c>
      <c r="I134" s="100" t="s">
        <v>1055</v>
      </c>
      <c r="J134" s="100" t="s">
        <v>1059</v>
      </c>
      <c r="K134" s="100" t="s">
        <v>1056</v>
      </c>
      <c r="L134" s="100" t="s">
        <v>1057</v>
      </c>
      <c r="M134" s="101"/>
      <c r="N134" s="96">
        <f>COUNTA(Tabla13[[#This Row],[PROCESOS DE PRODUCION]:[Columna6]])</f>
        <v>7</v>
      </c>
      <c r="O134" s="96" t="str">
        <f>IF(LEN(Tabla13[[#This Row],[PROCESOS DE PRODUCION]])&gt;0,Tabla13[[#This Row],[PROCESOS DE PRODUCION]]&amp;"/","")</f>
        <v>CAPTURA/</v>
      </c>
      <c r="P134" s="3" t="str">
        <f>IF(LEN(Tabla13[[#This Row],[Columna7]])&gt;0,Tabla13[[#This Row],[Columna7]]&amp;"/","")</f>
        <v>DISENIO/</v>
      </c>
      <c r="Q134" s="3" t="str">
        <f>IF(LEN(Tabla13[[#This Row],[Columna1]])&gt;0,Tabla13[[#This Row],[Columna1]]&amp;"/","")</f>
        <v>TAMPO/</v>
      </c>
      <c r="R134" s="3" t="str">
        <f>IF(LEN(Tabla13[[#This Row],[Columna2]])&gt;0,Tabla13[[#This Row],[Columna2]]&amp;"/","")</f>
        <v>EMPAQUE/</v>
      </c>
      <c r="S134" s="3" t="str">
        <f>IF(LEN(Tabla13[[#This Row],[Columna3]])&gt;0,Tabla13[[#This Row],[Columna3]]&amp;"/","")</f>
        <v>TERMINADO/</v>
      </c>
      <c r="T134" s="3" t="str">
        <f>IF(LEN(Tabla13[[#This Row],[Columna4]])&gt;0,Tabla13[[#This Row],[Columna4]]&amp;"/","")</f>
        <v>RUTA/</v>
      </c>
      <c r="U134" s="3" t="str">
        <f>IF(LEN(Tabla13[[#This Row],[Columna5]])&gt;0,Tabla13[[#This Row],[Columna5]]&amp;"/","")</f>
        <v>ENTREGADO/</v>
      </c>
      <c r="V134" s="3" t="str">
        <f>IF(LEN(Tabla13[[#This Row],[Columna6]])&gt;0,Tabla13[[#This Row],[Columna6]]&amp;"/","")</f>
        <v/>
      </c>
      <c r="W13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134" s="3" t="str">
        <f>MID(Tabla13[[#This Row],[Columna17]],1,LEN(Tabla13[[#This Row],[Columna17]])-1)</f>
        <v>CAPTURA/DISENIO/TAMPO/EMPAQUE/TERMINADO/RUTA/ENTREGADO</v>
      </c>
      <c r="Y13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134" t="str">
        <f t="shared" si="2"/>
        <v>1/2/9/5/6/7/8/</v>
      </c>
    </row>
    <row r="135" spans="1:26" ht="18">
      <c r="A135" s="28" t="s">
        <v>790</v>
      </c>
      <c r="B135" s="28" t="s">
        <v>789</v>
      </c>
      <c r="C135" s="28" t="s">
        <v>782</v>
      </c>
      <c r="D135" s="26">
        <v>700</v>
      </c>
      <c r="E135" s="77">
        <v>0.8</v>
      </c>
      <c r="F135" s="91" t="s">
        <v>1054</v>
      </c>
      <c r="G135" s="169" t="s">
        <v>1059</v>
      </c>
      <c r="H135" s="92" t="s">
        <v>1056</v>
      </c>
      <c r="I135" s="92" t="s">
        <v>1057</v>
      </c>
      <c r="J135" s="93"/>
      <c r="K135" s="93"/>
      <c r="L135" s="93"/>
      <c r="M135" s="94"/>
      <c r="N135" s="96">
        <f>COUNTA(Tabla13[[#This Row],[PROCESOS DE PRODUCION]:[Columna6]])</f>
        <v>4</v>
      </c>
      <c r="O135" s="96" t="str">
        <f>IF(LEN(Tabla13[[#This Row],[PROCESOS DE PRODUCION]])&gt;0,Tabla13[[#This Row],[PROCESOS DE PRODUCION]]&amp;"/","")</f>
        <v>CAPTURA/</v>
      </c>
      <c r="P135" s="3" t="str">
        <f>IF(LEN(Tabla13[[#This Row],[Columna7]])&gt;0,Tabla13[[#This Row],[Columna7]]&amp;"/","")</f>
        <v>TERMINADO/</v>
      </c>
      <c r="Q135" s="3" t="str">
        <f>IF(LEN(Tabla13[[#This Row],[Columna1]])&gt;0,Tabla13[[#This Row],[Columna1]]&amp;"/","")</f>
        <v>RUTA/</v>
      </c>
      <c r="R135" s="3" t="str">
        <f>IF(LEN(Tabla13[[#This Row],[Columna2]])&gt;0,Tabla13[[#This Row],[Columna2]]&amp;"/","")</f>
        <v>ENTREGADO/</v>
      </c>
      <c r="S135" s="3" t="str">
        <f>IF(LEN(Tabla13[[#This Row],[Columna3]])&gt;0,Tabla13[[#This Row],[Columna3]]&amp;"/","")</f>
        <v/>
      </c>
      <c r="T135" s="3" t="str">
        <f>IF(LEN(Tabla13[[#This Row],[Columna4]])&gt;0,Tabla13[[#This Row],[Columna4]]&amp;"/","")</f>
        <v/>
      </c>
      <c r="U135" s="3" t="str">
        <f>IF(LEN(Tabla13[[#This Row],[Columna5]])&gt;0,Tabla13[[#This Row],[Columna5]]&amp;"/","")</f>
        <v/>
      </c>
      <c r="V135" s="3" t="str">
        <f>IF(LEN(Tabla13[[#This Row],[Columna6]])&gt;0,Tabla13[[#This Row],[Columna6]]&amp;"/","")</f>
        <v/>
      </c>
      <c r="W13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35" s="3" t="str">
        <f>MID(Tabla13[[#This Row],[Columna17]],1,LEN(Tabla13[[#This Row],[Columna17]])-1)</f>
        <v>CAPTURA/TERMINADO/RUTA/ENTREGADO</v>
      </c>
      <c r="Y13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35" t="str">
        <f t="shared" si="2"/>
        <v>1/6/7/8/</v>
      </c>
    </row>
    <row r="136" spans="1:26" ht="18">
      <c r="A136" s="7" t="s">
        <v>788</v>
      </c>
      <c r="B136" s="7" t="s">
        <v>787</v>
      </c>
      <c r="C136" s="7" t="s">
        <v>782</v>
      </c>
      <c r="D136" s="5">
        <v>700</v>
      </c>
      <c r="E136" s="78">
        <v>0.8</v>
      </c>
      <c r="F136" s="95" t="s">
        <v>1054</v>
      </c>
      <c r="G136" s="170" t="s">
        <v>1074</v>
      </c>
      <c r="H136" s="96" t="s">
        <v>1058</v>
      </c>
      <c r="I136" s="96" t="s">
        <v>1055</v>
      </c>
      <c r="J136" s="96" t="s">
        <v>1059</v>
      </c>
      <c r="K136" s="96" t="s">
        <v>1056</v>
      </c>
      <c r="L136" s="96" t="s">
        <v>1057</v>
      </c>
      <c r="M136" s="98"/>
      <c r="N136" s="96">
        <f>COUNTA(Tabla13[[#This Row],[PROCESOS DE PRODUCION]:[Columna6]])</f>
        <v>7</v>
      </c>
      <c r="O136" s="96" t="str">
        <f>IF(LEN(Tabla13[[#This Row],[PROCESOS DE PRODUCION]])&gt;0,Tabla13[[#This Row],[PROCESOS DE PRODUCION]]&amp;"/","")</f>
        <v>CAPTURA/</v>
      </c>
      <c r="P136" s="3" t="str">
        <f>IF(LEN(Tabla13[[#This Row],[Columna7]])&gt;0,Tabla13[[#This Row],[Columna7]]&amp;"/","")</f>
        <v>DISENIO/</v>
      </c>
      <c r="Q136" s="3" t="str">
        <f>IF(LEN(Tabla13[[#This Row],[Columna1]])&gt;0,Tabla13[[#This Row],[Columna1]]&amp;"/","")</f>
        <v>FLEXO/</v>
      </c>
      <c r="R136" s="3" t="str">
        <f>IF(LEN(Tabla13[[#This Row],[Columna2]])&gt;0,Tabla13[[#This Row],[Columna2]]&amp;"/","")</f>
        <v>EMPAQUE/</v>
      </c>
      <c r="S136" s="3" t="str">
        <f>IF(LEN(Tabla13[[#This Row],[Columna3]])&gt;0,Tabla13[[#This Row],[Columna3]]&amp;"/","")</f>
        <v>TERMINADO/</v>
      </c>
      <c r="T136" s="3" t="str">
        <f>IF(LEN(Tabla13[[#This Row],[Columna4]])&gt;0,Tabla13[[#This Row],[Columna4]]&amp;"/","")</f>
        <v>RUTA/</v>
      </c>
      <c r="U136" s="3" t="str">
        <f>IF(LEN(Tabla13[[#This Row],[Columna5]])&gt;0,Tabla13[[#This Row],[Columna5]]&amp;"/","")</f>
        <v>ENTREGADO/</v>
      </c>
      <c r="V136" s="3" t="str">
        <f>IF(LEN(Tabla13[[#This Row],[Columna6]])&gt;0,Tabla13[[#This Row],[Columna6]]&amp;"/","")</f>
        <v/>
      </c>
      <c r="W13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36" s="3" t="str">
        <f>MID(Tabla13[[#This Row],[Columna17]],1,LEN(Tabla13[[#This Row],[Columna17]])-1)</f>
        <v>CAPTURA/DISENIO/FLEXO/EMPAQUE/TERMINADO/RUTA/ENTREGADO</v>
      </c>
      <c r="Y13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36" t="str">
        <f t="shared" si="2"/>
        <v>1/2/10/5/6/7/8/</v>
      </c>
    </row>
    <row r="137" spans="1:26" ht="18">
      <c r="A137" s="7" t="s">
        <v>786</v>
      </c>
      <c r="B137" s="7" t="s">
        <v>785</v>
      </c>
      <c r="C137" s="7" t="s">
        <v>782</v>
      </c>
      <c r="D137" s="5">
        <v>700</v>
      </c>
      <c r="E137" s="78">
        <v>0.8</v>
      </c>
      <c r="F137" s="95" t="s">
        <v>1054</v>
      </c>
      <c r="G137" s="170" t="s">
        <v>1074</v>
      </c>
      <c r="H137" s="96" t="s">
        <v>1058</v>
      </c>
      <c r="I137" s="96" t="s">
        <v>1055</v>
      </c>
      <c r="J137" s="96" t="s">
        <v>1059</v>
      </c>
      <c r="K137" s="96" t="s">
        <v>1056</v>
      </c>
      <c r="L137" s="96" t="s">
        <v>1057</v>
      </c>
      <c r="M137" s="98"/>
      <c r="N137" s="96">
        <f>COUNTA(Tabla13[[#This Row],[PROCESOS DE PRODUCION]:[Columna6]])</f>
        <v>7</v>
      </c>
      <c r="O137" s="96" t="str">
        <f>IF(LEN(Tabla13[[#This Row],[PROCESOS DE PRODUCION]])&gt;0,Tabla13[[#This Row],[PROCESOS DE PRODUCION]]&amp;"/","")</f>
        <v>CAPTURA/</v>
      </c>
      <c r="P137" s="3" t="str">
        <f>IF(LEN(Tabla13[[#This Row],[Columna7]])&gt;0,Tabla13[[#This Row],[Columna7]]&amp;"/","")</f>
        <v>DISENIO/</v>
      </c>
      <c r="Q137" s="3" t="str">
        <f>IF(LEN(Tabla13[[#This Row],[Columna1]])&gt;0,Tabla13[[#This Row],[Columna1]]&amp;"/","")</f>
        <v>FLEXO/</v>
      </c>
      <c r="R137" s="3" t="str">
        <f>IF(LEN(Tabla13[[#This Row],[Columna2]])&gt;0,Tabla13[[#This Row],[Columna2]]&amp;"/","")</f>
        <v>EMPAQUE/</v>
      </c>
      <c r="S137" s="3" t="str">
        <f>IF(LEN(Tabla13[[#This Row],[Columna3]])&gt;0,Tabla13[[#This Row],[Columna3]]&amp;"/","")</f>
        <v>TERMINADO/</v>
      </c>
      <c r="T137" s="3" t="str">
        <f>IF(LEN(Tabla13[[#This Row],[Columna4]])&gt;0,Tabla13[[#This Row],[Columna4]]&amp;"/","")</f>
        <v>RUTA/</v>
      </c>
      <c r="U137" s="3" t="str">
        <f>IF(LEN(Tabla13[[#This Row],[Columna5]])&gt;0,Tabla13[[#This Row],[Columna5]]&amp;"/","")</f>
        <v>ENTREGADO/</v>
      </c>
      <c r="V137" s="3" t="str">
        <f>IF(LEN(Tabla13[[#This Row],[Columna6]])&gt;0,Tabla13[[#This Row],[Columna6]]&amp;"/","")</f>
        <v/>
      </c>
      <c r="W13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37" s="3" t="str">
        <f>MID(Tabla13[[#This Row],[Columna17]],1,LEN(Tabla13[[#This Row],[Columna17]])-1)</f>
        <v>CAPTURA/DISENIO/FLEXO/EMPAQUE/TERMINADO/RUTA/ENTREGADO</v>
      </c>
      <c r="Y13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37" t="str">
        <f t="shared" si="2"/>
        <v>1/2/10/5/6/7/8/</v>
      </c>
    </row>
    <row r="138" spans="1:26" ht="18.75" thickBot="1">
      <c r="A138" s="7" t="s">
        <v>784</v>
      </c>
      <c r="B138" s="7" t="s">
        <v>783</v>
      </c>
      <c r="C138" s="6" t="s">
        <v>782</v>
      </c>
      <c r="D138" s="5">
        <v>700</v>
      </c>
      <c r="E138" s="78">
        <v>0.9</v>
      </c>
      <c r="F138" s="95" t="s">
        <v>1054</v>
      </c>
      <c r="G138" s="170" t="s">
        <v>1074</v>
      </c>
      <c r="H138" s="96" t="s">
        <v>1058</v>
      </c>
      <c r="I138" s="96" t="s">
        <v>1055</v>
      </c>
      <c r="J138" s="96" t="s">
        <v>1059</v>
      </c>
      <c r="K138" s="96" t="s">
        <v>1056</v>
      </c>
      <c r="L138" s="96" t="s">
        <v>1057</v>
      </c>
      <c r="M138" s="98"/>
      <c r="N138" s="96">
        <f>COUNTA(Tabla13[[#This Row],[PROCESOS DE PRODUCION]:[Columna6]])</f>
        <v>7</v>
      </c>
      <c r="O138" s="96" t="str">
        <f>IF(LEN(Tabla13[[#This Row],[PROCESOS DE PRODUCION]])&gt;0,Tabla13[[#This Row],[PROCESOS DE PRODUCION]]&amp;"/","")</f>
        <v>CAPTURA/</v>
      </c>
      <c r="P138" s="3" t="str">
        <f>IF(LEN(Tabla13[[#This Row],[Columna7]])&gt;0,Tabla13[[#This Row],[Columna7]]&amp;"/","")</f>
        <v>DISENIO/</v>
      </c>
      <c r="Q138" s="3" t="str">
        <f>IF(LEN(Tabla13[[#This Row],[Columna1]])&gt;0,Tabla13[[#This Row],[Columna1]]&amp;"/","")</f>
        <v>FLEXO/</v>
      </c>
      <c r="R138" s="3" t="str">
        <f>IF(LEN(Tabla13[[#This Row],[Columna2]])&gt;0,Tabla13[[#This Row],[Columna2]]&amp;"/","")</f>
        <v>EMPAQUE/</v>
      </c>
      <c r="S138" s="3" t="str">
        <f>IF(LEN(Tabla13[[#This Row],[Columna3]])&gt;0,Tabla13[[#This Row],[Columna3]]&amp;"/","")</f>
        <v>TERMINADO/</v>
      </c>
      <c r="T138" s="3" t="str">
        <f>IF(LEN(Tabla13[[#This Row],[Columna4]])&gt;0,Tabla13[[#This Row],[Columna4]]&amp;"/","")</f>
        <v>RUTA/</v>
      </c>
      <c r="U138" s="3" t="str">
        <f>IF(LEN(Tabla13[[#This Row],[Columna5]])&gt;0,Tabla13[[#This Row],[Columna5]]&amp;"/","")</f>
        <v>ENTREGADO/</v>
      </c>
      <c r="V138" s="3" t="str">
        <f>IF(LEN(Tabla13[[#This Row],[Columna6]])&gt;0,Tabla13[[#This Row],[Columna6]]&amp;"/","")</f>
        <v/>
      </c>
      <c r="W13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38" s="3" t="str">
        <f>MID(Tabla13[[#This Row],[Columna17]],1,LEN(Tabla13[[#This Row],[Columna17]])-1)</f>
        <v>CAPTURA/DISENIO/FLEXO/EMPAQUE/TERMINADO/RUTA/ENTREGADO</v>
      </c>
      <c r="Y13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38" t="str">
        <f t="shared" si="2"/>
        <v>1/2/10/5/6/7/8/</v>
      </c>
    </row>
    <row r="139" spans="1:26" ht="18">
      <c r="A139" s="7" t="s">
        <v>781</v>
      </c>
      <c r="B139" s="7" t="s">
        <v>780</v>
      </c>
      <c r="C139" s="6" t="s">
        <v>719</v>
      </c>
      <c r="D139" s="5">
        <v>380</v>
      </c>
      <c r="E139" s="78">
        <v>2.5</v>
      </c>
      <c r="F139" s="95" t="s">
        <v>1054</v>
      </c>
      <c r="G139" s="169" t="s">
        <v>1059</v>
      </c>
      <c r="H139" s="96" t="s">
        <v>1056</v>
      </c>
      <c r="I139" s="96" t="s">
        <v>1057</v>
      </c>
      <c r="J139" s="97"/>
      <c r="K139" s="97"/>
      <c r="L139" s="97"/>
      <c r="M139" s="98"/>
      <c r="N139" s="96">
        <f>COUNTA(Tabla13[[#This Row],[PROCESOS DE PRODUCION]:[Columna6]])</f>
        <v>4</v>
      </c>
      <c r="O139" s="96" t="str">
        <f>IF(LEN(Tabla13[[#This Row],[PROCESOS DE PRODUCION]])&gt;0,Tabla13[[#This Row],[PROCESOS DE PRODUCION]]&amp;"/","")</f>
        <v>CAPTURA/</v>
      </c>
      <c r="P139" s="3" t="str">
        <f>IF(LEN(Tabla13[[#This Row],[Columna7]])&gt;0,Tabla13[[#This Row],[Columna7]]&amp;"/","")</f>
        <v>TERMINADO/</v>
      </c>
      <c r="Q139" s="3" t="str">
        <f>IF(LEN(Tabla13[[#This Row],[Columna1]])&gt;0,Tabla13[[#This Row],[Columna1]]&amp;"/","")</f>
        <v>RUTA/</v>
      </c>
      <c r="R139" s="3" t="str">
        <f>IF(LEN(Tabla13[[#This Row],[Columna2]])&gt;0,Tabla13[[#This Row],[Columna2]]&amp;"/","")</f>
        <v>ENTREGADO/</v>
      </c>
      <c r="S139" s="3" t="str">
        <f>IF(LEN(Tabla13[[#This Row],[Columna3]])&gt;0,Tabla13[[#This Row],[Columna3]]&amp;"/","")</f>
        <v/>
      </c>
      <c r="T139" s="3" t="str">
        <f>IF(LEN(Tabla13[[#This Row],[Columna4]])&gt;0,Tabla13[[#This Row],[Columna4]]&amp;"/","")</f>
        <v/>
      </c>
      <c r="U139" s="3" t="str">
        <f>IF(LEN(Tabla13[[#This Row],[Columna5]])&gt;0,Tabla13[[#This Row],[Columna5]]&amp;"/","")</f>
        <v/>
      </c>
      <c r="V139" s="3" t="str">
        <f>IF(LEN(Tabla13[[#This Row],[Columna6]])&gt;0,Tabla13[[#This Row],[Columna6]]&amp;"/","")</f>
        <v/>
      </c>
      <c r="W13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39" s="3" t="str">
        <f>MID(Tabla13[[#This Row],[Columna17]],1,LEN(Tabla13[[#This Row],[Columna17]])-1)</f>
        <v>CAPTURA/TERMINADO/RUTA/ENTREGADO</v>
      </c>
      <c r="Y13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39" t="str">
        <f t="shared" si="2"/>
        <v>1/6/7/8/</v>
      </c>
    </row>
    <row r="140" spans="1:26" ht="18.75" thickBot="1">
      <c r="A140" s="7" t="s">
        <v>779</v>
      </c>
      <c r="B140" s="7" t="s">
        <v>778</v>
      </c>
      <c r="C140" s="6" t="s">
        <v>719</v>
      </c>
      <c r="D140" s="5">
        <v>380</v>
      </c>
      <c r="E140" s="78">
        <v>2.5</v>
      </c>
      <c r="F140" s="95" t="s">
        <v>1054</v>
      </c>
      <c r="G140" s="170" t="s">
        <v>1074</v>
      </c>
      <c r="H140" s="96" t="s">
        <v>1058</v>
      </c>
      <c r="I140" s="96" t="s">
        <v>1055</v>
      </c>
      <c r="J140" s="96" t="s">
        <v>1059</v>
      </c>
      <c r="K140" s="96" t="s">
        <v>1056</v>
      </c>
      <c r="L140" s="96" t="s">
        <v>1057</v>
      </c>
      <c r="M140" s="98"/>
      <c r="N140" s="96">
        <f>COUNTA(Tabla13[[#This Row],[PROCESOS DE PRODUCION]:[Columna6]])</f>
        <v>7</v>
      </c>
      <c r="O140" s="96" t="str">
        <f>IF(LEN(Tabla13[[#This Row],[PROCESOS DE PRODUCION]])&gt;0,Tabla13[[#This Row],[PROCESOS DE PRODUCION]]&amp;"/","")</f>
        <v>CAPTURA/</v>
      </c>
      <c r="P140" s="3" t="str">
        <f>IF(LEN(Tabla13[[#This Row],[Columna7]])&gt;0,Tabla13[[#This Row],[Columna7]]&amp;"/","")</f>
        <v>DISENIO/</v>
      </c>
      <c r="Q140" s="3" t="str">
        <f>IF(LEN(Tabla13[[#This Row],[Columna1]])&gt;0,Tabla13[[#This Row],[Columna1]]&amp;"/","")</f>
        <v>FLEXO/</v>
      </c>
      <c r="R140" s="3" t="str">
        <f>IF(LEN(Tabla13[[#This Row],[Columna2]])&gt;0,Tabla13[[#This Row],[Columna2]]&amp;"/","")</f>
        <v>EMPAQUE/</v>
      </c>
      <c r="S140" s="3" t="str">
        <f>IF(LEN(Tabla13[[#This Row],[Columna3]])&gt;0,Tabla13[[#This Row],[Columna3]]&amp;"/","")</f>
        <v>TERMINADO/</v>
      </c>
      <c r="T140" s="3" t="str">
        <f>IF(LEN(Tabla13[[#This Row],[Columna4]])&gt;0,Tabla13[[#This Row],[Columna4]]&amp;"/","")</f>
        <v>RUTA/</v>
      </c>
      <c r="U140" s="3" t="str">
        <f>IF(LEN(Tabla13[[#This Row],[Columna5]])&gt;0,Tabla13[[#This Row],[Columna5]]&amp;"/","")</f>
        <v>ENTREGADO/</v>
      </c>
      <c r="V140" s="3" t="str">
        <f>IF(LEN(Tabla13[[#This Row],[Columna6]])&gt;0,Tabla13[[#This Row],[Columna6]]&amp;"/","")</f>
        <v/>
      </c>
      <c r="W14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40" s="3" t="str">
        <f>MID(Tabla13[[#This Row],[Columna17]],1,LEN(Tabla13[[#This Row],[Columna17]])-1)</f>
        <v>CAPTURA/DISENIO/FLEXO/EMPAQUE/TERMINADO/RUTA/ENTREGADO</v>
      </c>
      <c r="Y14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40" t="str">
        <f t="shared" si="2"/>
        <v>1/2/10/5/6/7/8/</v>
      </c>
    </row>
    <row r="141" spans="1:26" ht="18">
      <c r="A141" s="7" t="s">
        <v>777</v>
      </c>
      <c r="B141" s="7" t="s">
        <v>774</v>
      </c>
      <c r="C141" s="6" t="s">
        <v>346</v>
      </c>
      <c r="D141" s="5">
        <v>300</v>
      </c>
      <c r="E141" s="78">
        <v>2.5</v>
      </c>
      <c r="F141" s="95" t="s">
        <v>1054</v>
      </c>
      <c r="G141" s="169" t="s">
        <v>1059</v>
      </c>
      <c r="H141" s="96" t="s">
        <v>1056</v>
      </c>
      <c r="I141" s="96" t="s">
        <v>1057</v>
      </c>
      <c r="J141" s="97"/>
      <c r="K141" s="97"/>
      <c r="L141" s="97"/>
      <c r="M141" s="98"/>
      <c r="N141" s="96">
        <f>COUNTA(Tabla13[[#This Row],[PROCESOS DE PRODUCION]:[Columna6]])</f>
        <v>4</v>
      </c>
      <c r="O141" s="96" t="str">
        <f>IF(LEN(Tabla13[[#This Row],[PROCESOS DE PRODUCION]])&gt;0,Tabla13[[#This Row],[PROCESOS DE PRODUCION]]&amp;"/","")</f>
        <v>CAPTURA/</v>
      </c>
      <c r="P141" s="3" t="str">
        <f>IF(LEN(Tabla13[[#This Row],[Columna7]])&gt;0,Tabla13[[#This Row],[Columna7]]&amp;"/","")</f>
        <v>TERMINADO/</v>
      </c>
      <c r="Q141" s="3" t="str">
        <f>IF(LEN(Tabla13[[#This Row],[Columna1]])&gt;0,Tabla13[[#This Row],[Columna1]]&amp;"/","")</f>
        <v>RUTA/</v>
      </c>
      <c r="R141" s="3" t="str">
        <f>IF(LEN(Tabla13[[#This Row],[Columna2]])&gt;0,Tabla13[[#This Row],[Columna2]]&amp;"/","")</f>
        <v>ENTREGADO/</v>
      </c>
      <c r="S141" s="3" t="str">
        <f>IF(LEN(Tabla13[[#This Row],[Columna3]])&gt;0,Tabla13[[#This Row],[Columna3]]&amp;"/","")</f>
        <v/>
      </c>
      <c r="T141" s="3" t="str">
        <f>IF(LEN(Tabla13[[#This Row],[Columna4]])&gt;0,Tabla13[[#This Row],[Columna4]]&amp;"/","")</f>
        <v/>
      </c>
      <c r="U141" s="3" t="str">
        <f>IF(LEN(Tabla13[[#This Row],[Columna5]])&gt;0,Tabla13[[#This Row],[Columna5]]&amp;"/","")</f>
        <v/>
      </c>
      <c r="V141" s="3" t="str">
        <f>IF(LEN(Tabla13[[#This Row],[Columna6]])&gt;0,Tabla13[[#This Row],[Columna6]]&amp;"/","")</f>
        <v/>
      </c>
      <c r="W14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41" s="3" t="str">
        <f>MID(Tabla13[[#This Row],[Columna17]],1,LEN(Tabla13[[#This Row],[Columna17]])-1)</f>
        <v>CAPTURA/TERMINADO/RUTA/ENTREGADO</v>
      </c>
      <c r="Y14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41" t="str">
        <f t="shared" si="2"/>
        <v>1/6/7/8/</v>
      </c>
    </row>
    <row r="142" spans="1:26" ht="18.75" thickBot="1">
      <c r="A142" s="7" t="s">
        <v>776</v>
      </c>
      <c r="B142" s="7" t="s">
        <v>772</v>
      </c>
      <c r="C142" s="6" t="s">
        <v>346</v>
      </c>
      <c r="D142" s="5">
        <v>300</v>
      </c>
      <c r="E142" s="78">
        <v>2.5</v>
      </c>
      <c r="F142" s="95" t="s">
        <v>1054</v>
      </c>
      <c r="G142" s="170" t="s">
        <v>1074</v>
      </c>
      <c r="H142" s="96" t="s">
        <v>1058</v>
      </c>
      <c r="I142" s="96" t="s">
        <v>1055</v>
      </c>
      <c r="J142" s="96" t="s">
        <v>1059</v>
      </c>
      <c r="K142" s="96" t="s">
        <v>1056</v>
      </c>
      <c r="L142" s="96" t="s">
        <v>1057</v>
      </c>
      <c r="M142" s="98"/>
      <c r="N142" s="96">
        <f>COUNTA(Tabla13[[#This Row],[PROCESOS DE PRODUCION]:[Columna6]])</f>
        <v>7</v>
      </c>
      <c r="O142" s="96" t="str">
        <f>IF(LEN(Tabla13[[#This Row],[PROCESOS DE PRODUCION]])&gt;0,Tabla13[[#This Row],[PROCESOS DE PRODUCION]]&amp;"/","")</f>
        <v>CAPTURA/</v>
      </c>
      <c r="P142" s="3" t="str">
        <f>IF(LEN(Tabla13[[#This Row],[Columna7]])&gt;0,Tabla13[[#This Row],[Columna7]]&amp;"/","")</f>
        <v>DISENIO/</v>
      </c>
      <c r="Q142" s="3" t="str">
        <f>IF(LEN(Tabla13[[#This Row],[Columna1]])&gt;0,Tabla13[[#This Row],[Columna1]]&amp;"/","")</f>
        <v>FLEXO/</v>
      </c>
      <c r="R142" s="3" t="str">
        <f>IF(LEN(Tabla13[[#This Row],[Columna2]])&gt;0,Tabla13[[#This Row],[Columna2]]&amp;"/","")</f>
        <v>EMPAQUE/</v>
      </c>
      <c r="S142" s="3" t="str">
        <f>IF(LEN(Tabla13[[#This Row],[Columna3]])&gt;0,Tabla13[[#This Row],[Columna3]]&amp;"/","")</f>
        <v>TERMINADO/</v>
      </c>
      <c r="T142" s="3" t="str">
        <f>IF(LEN(Tabla13[[#This Row],[Columna4]])&gt;0,Tabla13[[#This Row],[Columna4]]&amp;"/","")</f>
        <v>RUTA/</v>
      </c>
      <c r="U142" s="3" t="str">
        <f>IF(LEN(Tabla13[[#This Row],[Columna5]])&gt;0,Tabla13[[#This Row],[Columna5]]&amp;"/","")</f>
        <v>ENTREGADO/</v>
      </c>
      <c r="V142" s="3" t="str">
        <f>IF(LEN(Tabla13[[#This Row],[Columna6]])&gt;0,Tabla13[[#This Row],[Columna6]]&amp;"/","")</f>
        <v/>
      </c>
      <c r="W14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42" s="3" t="str">
        <f>MID(Tabla13[[#This Row],[Columna17]],1,LEN(Tabla13[[#This Row],[Columna17]])-1)</f>
        <v>CAPTURA/DISENIO/FLEXO/EMPAQUE/TERMINADO/RUTA/ENTREGADO</v>
      </c>
      <c r="Y14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42" t="str">
        <f t="shared" si="2"/>
        <v>1/2/10/5/6/7/8/</v>
      </c>
    </row>
    <row r="143" spans="1:26" ht="18">
      <c r="A143" s="7" t="s">
        <v>775</v>
      </c>
      <c r="B143" s="7" t="s">
        <v>774</v>
      </c>
      <c r="C143" s="6" t="s">
        <v>712</v>
      </c>
      <c r="D143" s="5">
        <v>240</v>
      </c>
      <c r="E143" s="78">
        <v>2.75</v>
      </c>
      <c r="F143" s="95" t="s">
        <v>1054</v>
      </c>
      <c r="G143" s="169" t="s">
        <v>1059</v>
      </c>
      <c r="H143" s="96" t="s">
        <v>1056</v>
      </c>
      <c r="I143" s="96" t="s">
        <v>1057</v>
      </c>
      <c r="J143" s="97"/>
      <c r="K143" s="97"/>
      <c r="L143" s="97"/>
      <c r="M143" s="98"/>
      <c r="N143" s="96">
        <f>COUNTA(Tabla13[[#This Row],[PROCESOS DE PRODUCION]:[Columna6]])</f>
        <v>4</v>
      </c>
      <c r="O143" s="96" t="str">
        <f>IF(LEN(Tabla13[[#This Row],[PROCESOS DE PRODUCION]])&gt;0,Tabla13[[#This Row],[PROCESOS DE PRODUCION]]&amp;"/","")</f>
        <v>CAPTURA/</v>
      </c>
      <c r="P143" s="3" t="str">
        <f>IF(LEN(Tabla13[[#This Row],[Columna7]])&gt;0,Tabla13[[#This Row],[Columna7]]&amp;"/","")</f>
        <v>TERMINADO/</v>
      </c>
      <c r="Q143" s="3" t="str">
        <f>IF(LEN(Tabla13[[#This Row],[Columna1]])&gt;0,Tabla13[[#This Row],[Columna1]]&amp;"/","")</f>
        <v>RUTA/</v>
      </c>
      <c r="R143" s="3" t="str">
        <f>IF(LEN(Tabla13[[#This Row],[Columna2]])&gt;0,Tabla13[[#This Row],[Columna2]]&amp;"/","")</f>
        <v>ENTREGADO/</v>
      </c>
      <c r="S143" s="3" t="str">
        <f>IF(LEN(Tabla13[[#This Row],[Columna3]])&gt;0,Tabla13[[#This Row],[Columna3]]&amp;"/","")</f>
        <v/>
      </c>
      <c r="T143" s="3" t="str">
        <f>IF(LEN(Tabla13[[#This Row],[Columna4]])&gt;0,Tabla13[[#This Row],[Columna4]]&amp;"/","")</f>
        <v/>
      </c>
      <c r="U143" s="3" t="str">
        <f>IF(LEN(Tabla13[[#This Row],[Columna5]])&gt;0,Tabla13[[#This Row],[Columna5]]&amp;"/","")</f>
        <v/>
      </c>
      <c r="V143" s="3" t="str">
        <f>IF(LEN(Tabla13[[#This Row],[Columna6]])&gt;0,Tabla13[[#This Row],[Columna6]]&amp;"/","")</f>
        <v/>
      </c>
      <c r="W14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43" s="3" t="str">
        <f>MID(Tabla13[[#This Row],[Columna17]],1,LEN(Tabla13[[#This Row],[Columna17]])-1)</f>
        <v>CAPTURA/TERMINADO/RUTA/ENTREGADO</v>
      </c>
      <c r="Y14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43" t="str">
        <f t="shared" si="2"/>
        <v>1/6/7/8/</v>
      </c>
    </row>
    <row r="144" spans="1:26" ht="18.75" thickBot="1">
      <c r="A144" s="7" t="s">
        <v>773</v>
      </c>
      <c r="B144" s="7" t="s">
        <v>772</v>
      </c>
      <c r="C144" s="6" t="s">
        <v>712</v>
      </c>
      <c r="D144" s="5">
        <v>240</v>
      </c>
      <c r="E144" s="78">
        <v>2.75</v>
      </c>
      <c r="F144" s="95" t="s">
        <v>1054</v>
      </c>
      <c r="G144" s="170" t="s">
        <v>1074</v>
      </c>
      <c r="H144" s="96" t="s">
        <v>1058</v>
      </c>
      <c r="I144" s="96" t="s">
        <v>1055</v>
      </c>
      <c r="J144" s="96" t="s">
        <v>1059</v>
      </c>
      <c r="K144" s="96" t="s">
        <v>1056</v>
      </c>
      <c r="L144" s="96" t="s">
        <v>1057</v>
      </c>
      <c r="M144" s="98"/>
      <c r="N144" s="96">
        <f>COUNTA(Tabla13[[#This Row],[PROCESOS DE PRODUCION]:[Columna6]])</f>
        <v>7</v>
      </c>
      <c r="O144" s="96" t="str">
        <f>IF(LEN(Tabla13[[#This Row],[PROCESOS DE PRODUCION]])&gt;0,Tabla13[[#This Row],[PROCESOS DE PRODUCION]]&amp;"/","")</f>
        <v>CAPTURA/</v>
      </c>
      <c r="P144" s="3" t="str">
        <f>IF(LEN(Tabla13[[#This Row],[Columna7]])&gt;0,Tabla13[[#This Row],[Columna7]]&amp;"/","")</f>
        <v>DISENIO/</v>
      </c>
      <c r="Q144" s="3" t="str">
        <f>IF(LEN(Tabla13[[#This Row],[Columna1]])&gt;0,Tabla13[[#This Row],[Columna1]]&amp;"/","")</f>
        <v>FLEXO/</v>
      </c>
      <c r="R144" s="3" t="str">
        <f>IF(LEN(Tabla13[[#This Row],[Columna2]])&gt;0,Tabla13[[#This Row],[Columna2]]&amp;"/","")</f>
        <v>EMPAQUE/</v>
      </c>
      <c r="S144" s="3" t="str">
        <f>IF(LEN(Tabla13[[#This Row],[Columna3]])&gt;0,Tabla13[[#This Row],[Columna3]]&amp;"/","")</f>
        <v>TERMINADO/</v>
      </c>
      <c r="T144" s="3" t="str">
        <f>IF(LEN(Tabla13[[#This Row],[Columna4]])&gt;0,Tabla13[[#This Row],[Columna4]]&amp;"/","")</f>
        <v>RUTA/</v>
      </c>
      <c r="U144" s="3" t="str">
        <f>IF(LEN(Tabla13[[#This Row],[Columna5]])&gt;0,Tabla13[[#This Row],[Columna5]]&amp;"/","")</f>
        <v>ENTREGADO/</v>
      </c>
      <c r="V144" s="3" t="str">
        <f>IF(LEN(Tabla13[[#This Row],[Columna6]])&gt;0,Tabla13[[#This Row],[Columna6]]&amp;"/","")</f>
        <v/>
      </c>
      <c r="W14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44" s="3" t="str">
        <f>MID(Tabla13[[#This Row],[Columna17]],1,LEN(Tabla13[[#This Row],[Columna17]])-1)</f>
        <v>CAPTURA/DISENIO/FLEXO/EMPAQUE/TERMINADO/RUTA/ENTREGADO</v>
      </c>
      <c r="Y14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44" t="str">
        <f t="shared" si="2"/>
        <v>1/2/10/5/6/7/8/</v>
      </c>
    </row>
    <row r="145" spans="1:26" ht="18">
      <c r="A145" s="7" t="s">
        <v>771</v>
      </c>
      <c r="B145" s="7" t="s">
        <v>768</v>
      </c>
      <c r="C145" s="6" t="s">
        <v>346</v>
      </c>
      <c r="D145" s="5">
        <v>390</v>
      </c>
      <c r="E145" s="78">
        <v>2.5</v>
      </c>
      <c r="F145" s="95" t="s">
        <v>1054</v>
      </c>
      <c r="G145" s="169" t="s">
        <v>1059</v>
      </c>
      <c r="H145" s="96" t="s">
        <v>1056</v>
      </c>
      <c r="I145" s="96" t="s">
        <v>1057</v>
      </c>
      <c r="J145" s="97"/>
      <c r="K145" s="97"/>
      <c r="L145" s="97"/>
      <c r="M145" s="98"/>
      <c r="N145" s="96">
        <f>COUNTA(Tabla13[[#This Row],[PROCESOS DE PRODUCION]:[Columna6]])</f>
        <v>4</v>
      </c>
      <c r="O145" s="96" t="str">
        <f>IF(LEN(Tabla13[[#This Row],[PROCESOS DE PRODUCION]])&gt;0,Tabla13[[#This Row],[PROCESOS DE PRODUCION]]&amp;"/","")</f>
        <v>CAPTURA/</v>
      </c>
      <c r="P145" s="3" t="str">
        <f>IF(LEN(Tabla13[[#This Row],[Columna7]])&gt;0,Tabla13[[#This Row],[Columna7]]&amp;"/","")</f>
        <v>TERMINADO/</v>
      </c>
      <c r="Q145" s="3" t="str">
        <f>IF(LEN(Tabla13[[#This Row],[Columna1]])&gt;0,Tabla13[[#This Row],[Columna1]]&amp;"/","")</f>
        <v>RUTA/</v>
      </c>
      <c r="R145" s="3" t="str">
        <f>IF(LEN(Tabla13[[#This Row],[Columna2]])&gt;0,Tabla13[[#This Row],[Columna2]]&amp;"/","")</f>
        <v>ENTREGADO/</v>
      </c>
      <c r="S145" s="3" t="str">
        <f>IF(LEN(Tabla13[[#This Row],[Columna3]])&gt;0,Tabla13[[#This Row],[Columna3]]&amp;"/","")</f>
        <v/>
      </c>
      <c r="T145" s="3" t="str">
        <f>IF(LEN(Tabla13[[#This Row],[Columna4]])&gt;0,Tabla13[[#This Row],[Columna4]]&amp;"/","")</f>
        <v/>
      </c>
      <c r="U145" s="3" t="str">
        <f>IF(LEN(Tabla13[[#This Row],[Columna5]])&gt;0,Tabla13[[#This Row],[Columna5]]&amp;"/","")</f>
        <v/>
      </c>
      <c r="V145" s="3" t="str">
        <f>IF(LEN(Tabla13[[#This Row],[Columna6]])&gt;0,Tabla13[[#This Row],[Columna6]]&amp;"/","")</f>
        <v/>
      </c>
      <c r="W14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45" s="3" t="str">
        <f>MID(Tabla13[[#This Row],[Columna17]],1,LEN(Tabla13[[#This Row],[Columna17]])-1)</f>
        <v>CAPTURA/TERMINADO/RUTA/ENTREGADO</v>
      </c>
      <c r="Y14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45" t="str">
        <f t="shared" si="2"/>
        <v>1/6/7/8/</v>
      </c>
    </row>
    <row r="146" spans="1:26" ht="18.75" thickBot="1">
      <c r="A146" s="7" t="s">
        <v>770</v>
      </c>
      <c r="B146" s="7" t="s">
        <v>766</v>
      </c>
      <c r="C146" s="6" t="s">
        <v>343</v>
      </c>
      <c r="D146" s="5">
        <v>390</v>
      </c>
      <c r="E146" s="78">
        <v>2.5</v>
      </c>
      <c r="F146" s="95" t="s">
        <v>1054</v>
      </c>
      <c r="G146" s="170" t="s">
        <v>1074</v>
      </c>
      <c r="H146" s="96" t="s">
        <v>1058</v>
      </c>
      <c r="I146" s="96" t="s">
        <v>1055</v>
      </c>
      <c r="J146" s="96" t="s">
        <v>1059</v>
      </c>
      <c r="K146" s="96" t="s">
        <v>1056</v>
      </c>
      <c r="L146" s="96" t="s">
        <v>1057</v>
      </c>
      <c r="M146" s="98"/>
      <c r="N146" s="96">
        <f>COUNTA(Tabla13[[#This Row],[PROCESOS DE PRODUCION]:[Columna6]])</f>
        <v>7</v>
      </c>
      <c r="O146" s="96" t="str">
        <f>IF(LEN(Tabla13[[#This Row],[PROCESOS DE PRODUCION]])&gt;0,Tabla13[[#This Row],[PROCESOS DE PRODUCION]]&amp;"/","")</f>
        <v>CAPTURA/</v>
      </c>
      <c r="P146" s="3" t="str">
        <f>IF(LEN(Tabla13[[#This Row],[Columna7]])&gt;0,Tabla13[[#This Row],[Columna7]]&amp;"/","")</f>
        <v>DISENIO/</v>
      </c>
      <c r="Q146" s="3" t="str">
        <f>IF(LEN(Tabla13[[#This Row],[Columna1]])&gt;0,Tabla13[[#This Row],[Columna1]]&amp;"/","")</f>
        <v>FLEXO/</v>
      </c>
      <c r="R146" s="3" t="str">
        <f>IF(LEN(Tabla13[[#This Row],[Columna2]])&gt;0,Tabla13[[#This Row],[Columna2]]&amp;"/","")</f>
        <v>EMPAQUE/</v>
      </c>
      <c r="S146" s="3" t="str">
        <f>IF(LEN(Tabla13[[#This Row],[Columna3]])&gt;0,Tabla13[[#This Row],[Columna3]]&amp;"/","")</f>
        <v>TERMINADO/</v>
      </c>
      <c r="T146" s="3" t="str">
        <f>IF(LEN(Tabla13[[#This Row],[Columna4]])&gt;0,Tabla13[[#This Row],[Columna4]]&amp;"/","")</f>
        <v>RUTA/</v>
      </c>
      <c r="U146" s="3" t="str">
        <f>IF(LEN(Tabla13[[#This Row],[Columna5]])&gt;0,Tabla13[[#This Row],[Columna5]]&amp;"/","")</f>
        <v>ENTREGADO/</v>
      </c>
      <c r="V146" s="3" t="str">
        <f>IF(LEN(Tabla13[[#This Row],[Columna6]])&gt;0,Tabla13[[#This Row],[Columna6]]&amp;"/","")</f>
        <v/>
      </c>
      <c r="W14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46" s="3" t="str">
        <f>MID(Tabla13[[#This Row],[Columna17]],1,LEN(Tabla13[[#This Row],[Columna17]])-1)</f>
        <v>CAPTURA/DISENIO/FLEXO/EMPAQUE/TERMINADO/RUTA/ENTREGADO</v>
      </c>
      <c r="Y14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46" t="str">
        <f t="shared" si="2"/>
        <v>1/2/10/5/6/7/8/</v>
      </c>
    </row>
    <row r="147" spans="1:26" ht="18">
      <c r="A147" s="7" t="s">
        <v>769</v>
      </c>
      <c r="B147" s="7" t="s">
        <v>768</v>
      </c>
      <c r="C147" s="6" t="s">
        <v>343</v>
      </c>
      <c r="D147" s="5">
        <v>260</v>
      </c>
      <c r="E147" s="78">
        <v>2.75</v>
      </c>
      <c r="F147" s="95" t="s">
        <v>1054</v>
      </c>
      <c r="G147" s="169" t="s">
        <v>1059</v>
      </c>
      <c r="H147" s="96" t="s">
        <v>1056</v>
      </c>
      <c r="I147" s="96" t="s">
        <v>1057</v>
      </c>
      <c r="J147" s="97"/>
      <c r="K147" s="97"/>
      <c r="L147" s="97"/>
      <c r="M147" s="98"/>
      <c r="N147" s="96">
        <f>COUNTA(Tabla13[[#This Row],[PROCESOS DE PRODUCION]:[Columna6]])</f>
        <v>4</v>
      </c>
      <c r="O147" s="96" t="str">
        <f>IF(LEN(Tabla13[[#This Row],[PROCESOS DE PRODUCION]])&gt;0,Tabla13[[#This Row],[PROCESOS DE PRODUCION]]&amp;"/","")</f>
        <v>CAPTURA/</v>
      </c>
      <c r="P147" s="3" t="str">
        <f>IF(LEN(Tabla13[[#This Row],[Columna7]])&gt;0,Tabla13[[#This Row],[Columna7]]&amp;"/","")</f>
        <v>TERMINADO/</v>
      </c>
      <c r="Q147" s="3" t="str">
        <f>IF(LEN(Tabla13[[#This Row],[Columna1]])&gt;0,Tabla13[[#This Row],[Columna1]]&amp;"/","")</f>
        <v>RUTA/</v>
      </c>
      <c r="R147" s="3" t="str">
        <f>IF(LEN(Tabla13[[#This Row],[Columna2]])&gt;0,Tabla13[[#This Row],[Columna2]]&amp;"/","")</f>
        <v>ENTREGADO/</v>
      </c>
      <c r="S147" s="3" t="str">
        <f>IF(LEN(Tabla13[[#This Row],[Columna3]])&gt;0,Tabla13[[#This Row],[Columna3]]&amp;"/","")</f>
        <v/>
      </c>
      <c r="T147" s="3" t="str">
        <f>IF(LEN(Tabla13[[#This Row],[Columna4]])&gt;0,Tabla13[[#This Row],[Columna4]]&amp;"/","")</f>
        <v/>
      </c>
      <c r="U147" s="3" t="str">
        <f>IF(LEN(Tabla13[[#This Row],[Columna5]])&gt;0,Tabla13[[#This Row],[Columna5]]&amp;"/","")</f>
        <v/>
      </c>
      <c r="V147" s="3" t="str">
        <f>IF(LEN(Tabla13[[#This Row],[Columna6]])&gt;0,Tabla13[[#This Row],[Columna6]]&amp;"/","")</f>
        <v/>
      </c>
      <c r="W14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47" s="3" t="str">
        <f>MID(Tabla13[[#This Row],[Columna17]],1,LEN(Tabla13[[#This Row],[Columna17]])-1)</f>
        <v>CAPTURA/TERMINADO/RUTA/ENTREGADO</v>
      </c>
      <c r="Y14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47" t="str">
        <f t="shared" si="2"/>
        <v>1/6/7/8/</v>
      </c>
    </row>
    <row r="148" spans="1:26" ht="18.75" thickBot="1">
      <c r="A148" s="7" t="s">
        <v>767</v>
      </c>
      <c r="B148" s="7" t="s">
        <v>766</v>
      </c>
      <c r="C148" s="6" t="s">
        <v>341</v>
      </c>
      <c r="D148" s="5">
        <v>260</v>
      </c>
      <c r="E148" s="78">
        <v>2.75</v>
      </c>
      <c r="F148" s="95" t="s">
        <v>1054</v>
      </c>
      <c r="G148" s="170" t="s">
        <v>1074</v>
      </c>
      <c r="H148" s="96" t="s">
        <v>1058</v>
      </c>
      <c r="I148" s="96" t="s">
        <v>1055</v>
      </c>
      <c r="J148" s="96" t="s">
        <v>1059</v>
      </c>
      <c r="K148" s="96" t="s">
        <v>1056</v>
      </c>
      <c r="L148" s="96" t="s">
        <v>1057</v>
      </c>
      <c r="M148" s="98"/>
      <c r="N148" s="96">
        <f>COUNTA(Tabla13[[#This Row],[PROCESOS DE PRODUCION]:[Columna6]])</f>
        <v>7</v>
      </c>
      <c r="O148" s="96" t="str">
        <f>IF(LEN(Tabla13[[#This Row],[PROCESOS DE PRODUCION]])&gt;0,Tabla13[[#This Row],[PROCESOS DE PRODUCION]]&amp;"/","")</f>
        <v>CAPTURA/</v>
      </c>
      <c r="P148" s="3" t="str">
        <f>IF(LEN(Tabla13[[#This Row],[Columna7]])&gt;0,Tabla13[[#This Row],[Columna7]]&amp;"/","")</f>
        <v>DISENIO/</v>
      </c>
      <c r="Q148" s="3" t="str">
        <f>IF(LEN(Tabla13[[#This Row],[Columna1]])&gt;0,Tabla13[[#This Row],[Columna1]]&amp;"/","")</f>
        <v>FLEXO/</v>
      </c>
      <c r="R148" s="3" t="str">
        <f>IF(LEN(Tabla13[[#This Row],[Columna2]])&gt;0,Tabla13[[#This Row],[Columna2]]&amp;"/","")</f>
        <v>EMPAQUE/</v>
      </c>
      <c r="S148" s="3" t="str">
        <f>IF(LEN(Tabla13[[#This Row],[Columna3]])&gt;0,Tabla13[[#This Row],[Columna3]]&amp;"/","")</f>
        <v>TERMINADO/</v>
      </c>
      <c r="T148" s="3" t="str">
        <f>IF(LEN(Tabla13[[#This Row],[Columna4]])&gt;0,Tabla13[[#This Row],[Columna4]]&amp;"/","")</f>
        <v>RUTA/</v>
      </c>
      <c r="U148" s="3" t="str">
        <f>IF(LEN(Tabla13[[#This Row],[Columna5]])&gt;0,Tabla13[[#This Row],[Columna5]]&amp;"/","")</f>
        <v>ENTREGADO/</v>
      </c>
      <c r="V148" s="3" t="str">
        <f>IF(LEN(Tabla13[[#This Row],[Columna6]])&gt;0,Tabla13[[#This Row],[Columna6]]&amp;"/","")</f>
        <v/>
      </c>
      <c r="W14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48" s="3" t="str">
        <f>MID(Tabla13[[#This Row],[Columna17]],1,LEN(Tabla13[[#This Row],[Columna17]])-1)</f>
        <v>CAPTURA/DISENIO/FLEXO/EMPAQUE/TERMINADO/RUTA/ENTREGADO</v>
      </c>
      <c r="Y14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48" t="str">
        <f t="shared" si="2"/>
        <v>1/2/10/5/6/7/8/</v>
      </c>
    </row>
    <row r="149" spans="1:26" ht="18">
      <c r="A149" s="7" t="s">
        <v>765</v>
      </c>
      <c r="B149" s="7" t="s">
        <v>762</v>
      </c>
      <c r="C149" s="6" t="s">
        <v>341</v>
      </c>
      <c r="D149" s="5">
        <v>300</v>
      </c>
      <c r="E149" s="78">
        <v>2.8</v>
      </c>
      <c r="F149" s="95" t="s">
        <v>1054</v>
      </c>
      <c r="G149" s="169" t="s">
        <v>1059</v>
      </c>
      <c r="H149" s="96" t="s">
        <v>1056</v>
      </c>
      <c r="I149" s="96" t="s">
        <v>1057</v>
      </c>
      <c r="J149" s="97"/>
      <c r="K149" s="97"/>
      <c r="L149" s="97"/>
      <c r="M149" s="98"/>
      <c r="N149" s="96">
        <f>COUNTA(Tabla13[[#This Row],[PROCESOS DE PRODUCION]:[Columna6]])</f>
        <v>4</v>
      </c>
      <c r="O149" s="96" t="str">
        <f>IF(LEN(Tabla13[[#This Row],[PROCESOS DE PRODUCION]])&gt;0,Tabla13[[#This Row],[PROCESOS DE PRODUCION]]&amp;"/","")</f>
        <v>CAPTURA/</v>
      </c>
      <c r="P149" s="3" t="str">
        <f>IF(LEN(Tabla13[[#This Row],[Columna7]])&gt;0,Tabla13[[#This Row],[Columna7]]&amp;"/","")</f>
        <v>TERMINADO/</v>
      </c>
      <c r="Q149" s="3" t="str">
        <f>IF(LEN(Tabla13[[#This Row],[Columna1]])&gt;0,Tabla13[[#This Row],[Columna1]]&amp;"/","")</f>
        <v>RUTA/</v>
      </c>
      <c r="R149" s="3" t="str">
        <f>IF(LEN(Tabla13[[#This Row],[Columna2]])&gt;0,Tabla13[[#This Row],[Columna2]]&amp;"/","")</f>
        <v>ENTREGADO/</v>
      </c>
      <c r="S149" s="3" t="str">
        <f>IF(LEN(Tabla13[[#This Row],[Columna3]])&gt;0,Tabla13[[#This Row],[Columna3]]&amp;"/","")</f>
        <v/>
      </c>
      <c r="T149" s="3" t="str">
        <f>IF(LEN(Tabla13[[#This Row],[Columna4]])&gt;0,Tabla13[[#This Row],[Columna4]]&amp;"/","")</f>
        <v/>
      </c>
      <c r="U149" s="3" t="str">
        <f>IF(LEN(Tabla13[[#This Row],[Columna5]])&gt;0,Tabla13[[#This Row],[Columna5]]&amp;"/","")</f>
        <v/>
      </c>
      <c r="V149" s="3" t="str">
        <f>IF(LEN(Tabla13[[#This Row],[Columna6]])&gt;0,Tabla13[[#This Row],[Columna6]]&amp;"/","")</f>
        <v/>
      </c>
      <c r="W14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49" s="3" t="str">
        <f>MID(Tabla13[[#This Row],[Columna17]],1,LEN(Tabla13[[#This Row],[Columna17]])-1)</f>
        <v>CAPTURA/TERMINADO/RUTA/ENTREGADO</v>
      </c>
      <c r="Y14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49" t="str">
        <f t="shared" si="2"/>
        <v>1/6/7/8/</v>
      </c>
    </row>
    <row r="150" spans="1:26" ht="18.75" thickBot="1">
      <c r="A150" s="7" t="s">
        <v>764</v>
      </c>
      <c r="B150" s="7" t="s">
        <v>760</v>
      </c>
      <c r="C150" s="6" t="s">
        <v>338</v>
      </c>
      <c r="D150" s="5">
        <v>300</v>
      </c>
      <c r="E150" s="78">
        <v>2.8</v>
      </c>
      <c r="F150" s="95" t="s">
        <v>1054</v>
      </c>
      <c r="G150" s="170" t="s">
        <v>1074</v>
      </c>
      <c r="H150" s="96" t="s">
        <v>1063</v>
      </c>
      <c r="I150" s="96" t="s">
        <v>1055</v>
      </c>
      <c r="J150" s="96" t="s">
        <v>1059</v>
      </c>
      <c r="K150" s="96" t="s">
        <v>1056</v>
      </c>
      <c r="L150" s="96" t="s">
        <v>1057</v>
      </c>
      <c r="M150" s="98"/>
      <c r="N150" s="96">
        <f>COUNTA(Tabla13[[#This Row],[PROCESOS DE PRODUCION]:[Columna6]])</f>
        <v>7</v>
      </c>
      <c r="O150" s="96" t="str">
        <f>IF(LEN(Tabla13[[#This Row],[PROCESOS DE PRODUCION]])&gt;0,Tabla13[[#This Row],[PROCESOS DE PRODUCION]]&amp;"/","")</f>
        <v>CAPTURA/</v>
      </c>
      <c r="P150" s="3" t="str">
        <f>IF(LEN(Tabla13[[#This Row],[Columna7]])&gt;0,Tabla13[[#This Row],[Columna7]]&amp;"/","")</f>
        <v>DISENIO/</v>
      </c>
      <c r="Q150" s="3" t="str">
        <f>IF(LEN(Tabla13[[#This Row],[Columna1]])&gt;0,Tabla13[[#This Row],[Columna1]]&amp;"/","")</f>
        <v>TAMPO/</v>
      </c>
      <c r="R150" s="3" t="str">
        <f>IF(LEN(Tabla13[[#This Row],[Columna2]])&gt;0,Tabla13[[#This Row],[Columna2]]&amp;"/","")</f>
        <v>EMPAQUE/</v>
      </c>
      <c r="S150" s="3" t="str">
        <f>IF(LEN(Tabla13[[#This Row],[Columna3]])&gt;0,Tabla13[[#This Row],[Columna3]]&amp;"/","")</f>
        <v>TERMINADO/</v>
      </c>
      <c r="T150" s="3" t="str">
        <f>IF(LEN(Tabla13[[#This Row],[Columna4]])&gt;0,Tabla13[[#This Row],[Columna4]]&amp;"/","")</f>
        <v>RUTA/</v>
      </c>
      <c r="U150" s="3" t="str">
        <f>IF(LEN(Tabla13[[#This Row],[Columna5]])&gt;0,Tabla13[[#This Row],[Columna5]]&amp;"/","")</f>
        <v>ENTREGADO/</v>
      </c>
      <c r="V150" s="3" t="str">
        <f>IF(LEN(Tabla13[[#This Row],[Columna6]])&gt;0,Tabla13[[#This Row],[Columna6]]&amp;"/","")</f>
        <v/>
      </c>
      <c r="W15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150" s="3" t="str">
        <f>MID(Tabla13[[#This Row],[Columna17]],1,LEN(Tabla13[[#This Row],[Columna17]])-1)</f>
        <v>CAPTURA/DISENIO/TAMPO/EMPAQUE/TERMINADO/RUTA/ENTREGADO</v>
      </c>
      <c r="Y15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150" t="str">
        <f t="shared" si="2"/>
        <v>1/2/9/5/6/7/8/</v>
      </c>
    </row>
    <row r="151" spans="1:26" ht="18">
      <c r="A151" s="7" t="s">
        <v>763</v>
      </c>
      <c r="B151" s="7" t="s">
        <v>762</v>
      </c>
      <c r="C151" s="6" t="s">
        <v>338</v>
      </c>
      <c r="D151" s="5">
        <v>250</v>
      </c>
      <c r="E151" s="78">
        <v>3.05</v>
      </c>
      <c r="F151" s="95" t="s">
        <v>1054</v>
      </c>
      <c r="G151" s="169" t="s">
        <v>1059</v>
      </c>
      <c r="H151" s="96" t="s">
        <v>1056</v>
      </c>
      <c r="I151" s="96" t="s">
        <v>1057</v>
      </c>
      <c r="J151" s="97"/>
      <c r="K151" s="97"/>
      <c r="L151" s="97"/>
      <c r="M151" s="98"/>
      <c r="N151" s="96">
        <f>COUNTA(Tabla13[[#This Row],[PROCESOS DE PRODUCION]:[Columna6]])</f>
        <v>4</v>
      </c>
      <c r="O151" s="96" t="str">
        <f>IF(LEN(Tabla13[[#This Row],[PROCESOS DE PRODUCION]])&gt;0,Tabla13[[#This Row],[PROCESOS DE PRODUCION]]&amp;"/","")</f>
        <v>CAPTURA/</v>
      </c>
      <c r="P151" s="3" t="str">
        <f>IF(LEN(Tabla13[[#This Row],[Columna7]])&gt;0,Tabla13[[#This Row],[Columna7]]&amp;"/","")</f>
        <v>TERMINADO/</v>
      </c>
      <c r="Q151" s="3" t="str">
        <f>IF(LEN(Tabla13[[#This Row],[Columna1]])&gt;0,Tabla13[[#This Row],[Columna1]]&amp;"/","")</f>
        <v>RUTA/</v>
      </c>
      <c r="R151" s="3" t="str">
        <f>IF(LEN(Tabla13[[#This Row],[Columna2]])&gt;0,Tabla13[[#This Row],[Columna2]]&amp;"/","")</f>
        <v>ENTREGADO/</v>
      </c>
      <c r="S151" s="3" t="str">
        <f>IF(LEN(Tabla13[[#This Row],[Columna3]])&gt;0,Tabla13[[#This Row],[Columna3]]&amp;"/","")</f>
        <v/>
      </c>
      <c r="T151" s="3" t="str">
        <f>IF(LEN(Tabla13[[#This Row],[Columna4]])&gt;0,Tabla13[[#This Row],[Columna4]]&amp;"/","")</f>
        <v/>
      </c>
      <c r="U151" s="3" t="str">
        <f>IF(LEN(Tabla13[[#This Row],[Columna5]])&gt;0,Tabla13[[#This Row],[Columna5]]&amp;"/","")</f>
        <v/>
      </c>
      <c r="V151" s="3" t="str">
        <f>IF(LEN(Tabla13[[#This Row],[Columna6]])&gt;0,Tabla13[[#This Row],[Columna6]]&amp;"/","")</f>
        <v/>
      </c>
      <c r="W15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51" s="3" t="str">
        <f>MID(Tabla13[[#This Row],[Columna17]],1,LEN(Tabla13[[#This Row],[Columna17]])-1)</f>
        <v>CAPTURA/TERMINADO/RUTA/ENTREGADO</v>
      </c>
      <c r="Y15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51" t="str">
        <f t="shared" si="2"/>
        <v>1/6/7/8/</v>
      </c>
    </row>
    <row r="152" spans="1:26" ht="18.75" thickBot="1">
      <c r="A152" s="7" t="s">
        <v>761</v>
      </c>
      <c r="B152" s="7" t="s">
        <v>760</v>
      </c>
      <c r="C152" s="6" t="s">
        <v>338</v>
      </c>
      <c r="D152" s="5">
        <v>250</v>
      </c>
      <c r="E152" s="78">
        <v>3.05</v>
      </c>
      <c r="F152" s="95" t="s">
        <v>1054</v>
      </c>
      <c r="G152" s="170" t="s">
        <v>1074</v>
      </c>
      <c r="H152" s="96" t="s">
        <v>1063</v>
      </c>
      <c r="I152" s="96" t="s">
        <v>1055</v>
      </c>
      <c r="J152" s="96" t="s">
        <v>1059</v>
      </c>
      <c r="K152" s="96" t="s">
        <v>1056</v>
      </c>
      <c r="L152" s="96" t="s">
        <v>1057</v>
      </c>
      <c r="M152" s="98"/>
      <c r="N152" s="96">
        <f>COUNTA(Tabla13[[#This Row],[PROCESOS DE PRODUCION]:[Columna6]])</f>
        <v>7</v>
      </c>
      <c r="O152" s="96" t="str">
        <f>IF(LEN(Tabla13[[#This Row],[PROCESOS DE PRODUCION]])&gt;0,Tabla13[[#This Row],[PROCESOS DE PRODUCION]]&amp;"/","")</f>
        <v>CAPTURA/</v>
      </c>
      <c r="P152" s="3" t="str">
        <f>IF(LEN(Tabla13[[#This Row],[Columna7]])&gt;0,Tabla13[[#This Row],[Columna7]]&amp;"/","")</f>
        <v>DISENIO/</v>
      </c>
      <c r="Q152" s="3" t="str">
        <f>IF(LEN(Tabla13[[#This Row],[Columna1]])&gt;0,Tabla13[[#This Row],[Columna1]]&amp;"/","")</f>
        <v>TAMPO/</v>
      </c>
      <c r="R152" s="3" t="str">
        <f>IF(LEN(Tabla13[[#This Row],[Columna2]])&gt;0,Tabla13[[#This Row],[Columna2]]&amp;"/","")</f>
        <v>EMPAQUE/</v>
      </c>
      <c r="S152" s="3" t="str">
        <f>IF(LEN(Tabla13[[#This Row],[Columna3]])&gt;0,Tabla13[[#This Row],[Columna3]]&amp;"/","")</f>
        <v>TERMINADO/</v>
      </c>
      <c r="T152" s="3" t="str">
        <f>IF(LEN(Tabla13[[#This Row],[Columna4]])&gt;0,Tabla13[[#This Row],[Columna4]]&amp;"/","")</f>
        <v>RUTA/</v>
      </c>
      <c r="U152" s="3" t="str">
        <f>IF(LEN(Tabla13[[#This Row],[Columna5]])&gt;0,Tabla13[[#This Row],[Columna5]]&amp;"/","")</f>
        <v>ENTREGADO/</v>
      </c>
      <c r="V152" s="3" t="str">
        <f>IF(LEN(Tabla13[[#This Row],[Columna6]])&gt;0,Tabla13[[#This Row],[Columna6]]&amp;"/","")</f>
        <v/>
      </c>
      <c r="W15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152" s="3" t="str">
        <f>MID(Tabla13[[#This Row],[Columna17]],1,LEN(Tabla13[[#This Row],[Columna17]])-1)</f>
        <v>CAPTURA/DISENIO/TAMPO/EMPAQUE/TERMINADO/RUTA/ENTREGADO</v>
      </c>
      <c r="Y15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152" t="str">
        <f t="shared" si="2"/>
        <v>1/2/9/5/6/7/8/</v>
      </c>
    </row>
    <row r="153" spans="1:26" ht="18">
      <c r="A153" s="7" t="s">
        <v>759</v>
      </c>
      <c r="B153" s="7" t="s">
        <v>758</v>
      </c>
      <c r="C153" s="6" t="s">
        <v>363</v>
      </c>
      <c r="D153" s="5">
        <v>500</v>
      </c>
      <c r="E153" s="78">
        <v>2.2999999999999998</v>
      </c>
      <c r="F153" s="95" t="s">
        <v>1054</v>
      </c>
      <c r="G153" s="169" t="s">
        <v>1059</v>
      </c>
      <c r="H153" s="96" t="s">
        <v>1056</v>
      </c>
      <c r="I153" s="96" t="s">
        <v>1057</v>
      </c>
      <c r="J153" s="97"/>
      <c r="K153" s="97"/>
      <c r="L153" s="97"/>
      <c r="M153" s="98"/>
      <c r="N153" s="96">
        <f>COUNTA(Tabla13[[#This Row],[PROCESOS DE PRODUCION]:[Columna6]])</f>
        <v>4</v>
      </c>
      <c r="O153" s="96" t="str">
        <f>IF(LEN(Tabla13[[#This Row],[PROCESOS DE PRODUCION]])&gt;0,Tabla13[[#This Row],[PROCESOS DE PRODUCION]]&amp;"/","")</f>
        <v>CAPTURA/</v>
      </c>
      <c r="P153" s="3" t="str">
        <f>IF(LEN(Tabla13[[#This Row],[Columna7]])&gt;0,Tabla13[[#This Row],[Columna7]]&amp;"/","")</f>
        <v>TERMINADO/</v>
      </c>
      <c r="Q153" s="3" t="str">
        <f>IF(LEN(Tabla13[[#This Row],[Columna1]])&gt;0,Tabla13[[#This Row],[Columna1]]&amp;"/","")</f>
        <v>RUTA/</v>
      </c>
      <c r="R153" s="3" t="str">
        <f>IF(LEN(Tabla13[[#This Row],[Columna2]])&gt;0,Tabla13[[#This Row],[Columna2]]&amp;"/","")</f>
        <v>ENTREGADO/</v>
      </c>
      <c r="S153" s="3" t="str">
        <f>IF(LEN(Tabla13[[#This Row],[Columna3]])&gt;0,Tabla13[[#This Row],[Columna3]]&amp;"/","")</f>
        <v/>
      </c>
      <c r="T153" s="3" t="str">
        <f>IF(LEN(Tabla13[[#This Row],[Columna4]])&gt;0,Tabla13[[#This Row],[Columna4]]&amp;"/","")</f>
        <v/>
      </c>
      <c r="U153" s="3" t="str">
        <f>IF(LEN(Tabla13[[#This Row],[Columna5]])&gt;0,Tabla13[[#This Row],[Columna5]]&amp;"/","")</f>
        <v/>
      </c>
      <c r="V153" s="3" t="str">
        <f>IF(LEN(Tabla13[[#This Row],[Columna6]])&gt;0,Tabla13[[#This Row],[Columna6]]&amp;"/","")</f>
        <v/>
      </c>
      <c r="W15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53" s="3" t="str">
        <f>MID(Tabla13[[#This Row],[Columna17]],1,LEN(Tabla13[[#This Row],[Columna17]])-1)</f>
        <v>CAPTURA/TERMINADO/RUTA/ENTREGADO</v>
      </c>
      <c r="Y15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53" t="str">
        <f t="shared" si="2"/>
        <v>1/6/7/8/</v>
      </c>
    </row>
    <row r="154" spans="1:26" ht="18.75" thickBot="1">
      <c r="A154" s="19" t="s">
        <v>757</v>
      </c>
      <c r="B154" s="19" t="s">
        <v>756</v>
      </c>
      <c r="C154" s="17" t="s">
        <v>363</v>
      </c>
      <c r="D154" s="16">
        <v>500</v>
      </c>
      <c r="E154" s="79">
        <v>2.2999999999999998</v>
      </c>
      <c r="F154" s="99" t="s">
        <v>1054</v>
      </c>
      <c r="G154" s="170" t="s">
        <v>1074</v>
      </c>
      <c r="H154" s="100" t="s">
        <v>1063</v>
      </c>
      <c r="I154" s="100" t="s">
        <v>1055</v>
      </c>
      <c r="J154" s="100" t="s">
        <v>1059</v>
      </c>
      <c r="K154" s="100" t="s">
        <v>1056</v>
      </c>
      <c r="L154" s="100" t="s">
        <v>1057</v>
      </c>
      <c r="M154" s="101"/>
      <c r="N154" s="96">
        <f>COUNTA(Tabla13[[#This Row],[PROCESOS DE PRODUCION]:[Columna6]])</f>
        <v>7</v>
      </c>
      <c r="O154" s="96" t="str">
        <f>IF(LEN(Tabla13[[#This Row],[PROCESOS DE PRODUCION]])&gt;0,Tabla13[[#This Row],[PROCESOS DE PRODUCION]]&amp;"/","")</f>
        <v>CAPTURA/</v>
      </c>
      <c r="P154" s="3" t="str">
        <f>IF(LEN(Tabla13[[#This Row],[Columna7]])&gt;0,Tabla13[[#This Row],[Columna7]]&amp;"/","")</f>
        <v>DISENIO/</v>
      </c>
      <c r="Q154" s="3" t="str">
        <f>IF(LEN(Tabla13[[#This Row],[Columna1]])&gt;0,Tabla13[[#This Row],[Columna1]]&amp;"/","")</f>
        <v>TAMPO/</v>
      </c>
      <c r="R154" s="3" t="str">
        <f>IF(LEN(Tabla13[[#This Row],[Columna2]])&gt;0,Tabla13[[#This Row],[Columna2]]&amp;"/","")</f>
        <v>EMPAQUE/</v>
      </c>
      <c r="S154" s="3" t="str">
        <f>IF(LEN(Tabla13[[#This Row],[Columna3]])&gt;0,Tabla13[[#This Row],[Columna3]]&amp;"/","")</f>
        <v>TERMINADO/</v>
      </c>
      <c r="T154" s="3" t="str">
        <f>IF(LEN(Tabla13[[#This Row],[Columna4]])&gt;0,Tabla13[[#This Row],[Columna4]]&amp;"/","")</f>
        <v>RUTA/</v>
      </c>
      <c r="U154" s="3" t="str">
        <f>IF(LEN(Tabla13[[#This Row],[Columna5]])&gt;0,Tabla13[[#This Row],[Columna5]]&amp;"/","")</f>
        <v>ENTREGADO/</v>
      </c>
      <c r="V154" s="3" t="str">
        <f>IF(LEN(Tabla13[[#This Row],[Columna6]])&gt;0,Tabla13[[#This Row],[Columna6]]&amp;"/","")</f>
        <v/>
      </c>
      <c r="W15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154" s="3" t="str">
        <f>MID(Tabla13[[#This Row],[Columna17]],1,LEN(Tabla13[[#This Row],[Columna17]])-1)</f>
        <v>CAPTURA/DISENIO/TAMPO/EMPAQUE/TERMINADO/RUTA/ENTREGADO</v>
      </c>
      <c r="Y15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154" t="str">
        <f t="shared" si="2"/>
        <v>1/2/9/5/6/7/8/</v>
      </c>
    </row>
    <row r="155" spans="1:26" ht="18">
      <c r="A155" s="36" t="s">
        <v>754</v>
      </c>
      <c r="B155" s="36" t="s">
        <v>753</v>
      </c>
      <c r="C155" s="163" t="s">
        <v>690</v>
      </c>
      <c r="D155" s="35">
        <v>600</v>
      </c>
      <c r="E155" s="88">
        <v>0.8</v>
      </c>
      <c r="F155" s="91" t="s">
        <v>1054</v>
      </c>
      <c r="G155" s="169" t="s">
        <v>1059</v>
      </c>
      <c r="H155" s="92" t="s">
        <v>1056</v>
      </c>
      <c r="I155" s="92" t="s">
        <v>1057</v>
      </c>
      <c r="J155" s="93"/>
      <c r="K155" s="93"/>
      <c r="L155" s="93"/>
      <c r="M155" s="94"/>
      <c r="N155" s="96">
        <f>COUNTA(Tabla13[[#This Row],[PROCESOS DE PRODUCION]:[Columna6]])</f>
        <v>4</v>
      </c>
      <c r="O155" s="96" t="str">
        <f>IF(LEN(Tabla13[[#This Row],[PROCESOS DE PRODUCION]])&gt;0,Tabla13[[#This Row],[PROCESOS DE PRODUCION]]&amp;"/","")</f>
        <v>CAPTURA/</v>
      </c>
      <c r="P155" s="3" t="str">
        <f>IF(LEN(Tabla13[[#This Row],[Columna7]])&gt;0,Tabla13[[#This Row],[Columna7]]&amp;"/","")</f>
        <v>TERMINADO/</v>
      </c>
      <c r="Q155" s="3" t="str">
        <f>IF(LEN(Tabla13[[#This Row],[Columna1]])&gt;0,Tabla13[[#This Row],[Columna1]]&amp;"/","")</f>
        <v>RUTA/</v>
      </c>
      <c r="R155" s="3" t="str">
        <f>IF(LEN(Tabla13[[#This Row],[Columna2]])&gt;0,Tabla13[[#This Row],[Columna2]]&amp;"/","")</f>
        <v>ENTREGADO/</v>
      </c>
      <c r="S155" s="3" t="str">
        <f>IF(LEN(Tabla13[[#This Row],[Columna3]])&gt;0,Tabla13[[#This Row],[Columna3]]&amp;"/","")</f>
        <v/>
      </c>
      <c r="T155" s="3" t="str">
        <f>IF(LEN(Tabla13[[#This Row],[Columna4]])&gt;0,Tabla13[[#This Row],[Columna4]]&amp;"/","")</f>
        <v/>
      </c>
      <c r="U155" s="3" t="str">
        <f>IF(LEN(Tabla13[[#This Row],[Columna5]])&gt;0,Tabla13[[#This Row],[Columna5]]&amp;"/","")</f>
        <v/>
      </c>
      <c r="V155" s="3" t="str">
        <f>IF(LEN(Tabla13[[#This Row],[Columna6]])&gt;0,Tabla13[[#This Row],[Columna6]]&amp;"/","")</f>
        <v/>
      </c>
      <c r="W15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55" s="3" t="str">
        <f>MID(Tabla13[[#This Row],[Columna17]],1,LEN(Tabla13[[#This Row],[Columna17]])-1)</f>
        <v>CAPTURA/TERMINADO/RUTA/ENTREGADO</v>
      </c>
      <c r="Y15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55" t="str">
        <f t="shared" si="2"/>
        <v>1/6/7/8/</v>
      </c>
    </row>
    <row r="156" spans="1:26" ht="18">
      <c r="A156" s="36" t="s">
        <v>752</v>
      </c>
      <c r="B156" s="36" t="s">
        <v>751</v>
      </c>
      <c r="C156" s="163" t="s">
        <v>690</v>
      </c>
      <c r="D156" s="35">
        <v>600</v>
      </c>
      <c r="E156" s="88">
        <v>0.8</v>
      </c>
      <c r="F156" s="95" t="s">
        <v>1054</v>
      </c>
      <c r="G156" s="170" t="s">
        <v>1074</v>
      </c>
      <c r="H156" s="96" t="s">
        <v>1058</v>
      </c>
      <c r="I156" s="96" t="s">
        <v>1055</v>
      </c>
      <c r="J156" s="96" t="s">
        <v>1059</v>
      </c>
      <c r="K156" s="96" t="s">
        <v>1056</v>
      </c>
      <c r="L156" s="96" t="s">
        <v>1057</v>
      </c>
      <c r="M156" s="98"/>
      <c r="N156" s="96">
        <f>COUNTA(Tabla13[[#This Row],[PROCESOS DE PRODUCION]:[Columna6]])</f>
        <v>7</v>
      </c>
      <c r="O156" s="96" t="str">
        <f>IF(LEN(Tabla13[[#This Row],[PROCESOS DE PRODUCION]])&gt;0,Tabla13[[#This Row],[PROCESOS DE PRODUCION]]&amp;"/","")</f>
        <v>CAPTURA/</v>
      </c>
      <c r="P156" s="3" t="str">
        <f>IF(LEN(Tabla13[[#This Row],[Columna7]])&gt;0,Tabla13[[#This Row],[Columna7]]&amp;"/","")</f>
        <v>DISENIO/</v>
      </c>
      <c r="Q156" s="3" t="str">
        <f>IF(LEN(Tabla13[[#This Row],[Columna1]])&gt;0,Tabla13[[#This Row],[Columna1]]&amp;"/","")</f>
        <v>FLEXO/</v>
      </c>
      <c r="R156" s="3" t="str">
        <f>IF(LEN(Tabla13[[#This Row],[Columna2]])&gt;0,Tabla13[[#This Row],[Columna2]]&amp;"/","")</f>
        <v>EMPAQUE/</v>
      </c>
      <c r="S156" s="3" t="str">
        <f>IF(LEN(Tabla13[[#This Row],[Columna3]])&gt;0,Tabla13[[#This Row],[Columna3]]&amp;"/","")</f>
        <v>TERMINADO/</v>
      </c>
      <c r="T156" s="3" t="str">
        <f>IF(LEN(Tabla13[[#This Row],[Columna4]])&gt;0,Tabla13[[#This Row],[Columna4]]&amp;"/","")</f>
        <v>RUTA/</v>
      </c>
      <c r="U156" s="3" t="str">
        <f>IF(LEN(Tabla13[[#This Row],[Columna5]])&gt;0,Tabla13[[#This Row],[Columna5]]&amp;"/","")</f>
        <v>ENTREGADO/</v>
      </c>
      <c r="V156" s="3" t="str">
        <f>IF(LEN(Tabla13[[#This Row],[Columna6]])&gt;0,Tabla13[[#This Row],[Columna6]]&amp;"/","")</f>
        <v/>
      </c>
      <c r="W15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56" s="3" t="str">
        <f>MID(Tabla13[[#This Row],[Columna17]],1,LEN(Tabla13[[#This Row],[Columna17]])-1)</f>
        <v>CAPTURA/DISENIO/FLEXO/EMPAQUE/TERMINADO/RUTA/ENTREGADO</v>
      </c>
      <c r="Y15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56" t="str">
        <f t="shared" si="2"/>
        <v>1/2/10/5/6/7/8/</v>
      </c>
    </row>
    <row r="157" spans="1:26" ht="18">
      <c r="A157" s="36" t="s">
        <v>750</v>
      </c>
      <c r="B157" s="36" t="s">
        <v>749</v>
      </c>
      <c r="C157" s="163" t="s">
        <v>690</v>
      </c>
      <c r="D157" s="35">
        <v>600</v>
      </c>
      <c r="E157" s="88">
        <v>0.8</v>
      </c>
      <c r="F157" s="95" t="s">
        <v>1054</v>
      </c>
      <c r="G157" s="170" t="s">
        <v>1074</v>
      </c>
      <c r="H157" s="96" t="s">
        <v>1058</v>
      </c>
      <c r="I157" s="96" t="s">
        <v>1055</v>
      </c>
      <c r="J157" s="96" t="s">
        <v>1059</v>
      </c>
      <c r="K157" s="96" t="s">
        <v>1056</v>
      </c>
      <c r="L157" s="96" t="s">
        <v>1057</v>
      </c>
      <c r="M157" s="98"/>
      <c r="N157" s="96">
        <f>COUNTA(Tabla13[[#This Row],[PROCESOS DE PRODUCION]:[Columna6]])</f>
        <v>7</v>
      </c>
      <c r="O157" s="96" t="str">
        <f>IF(LEN(Tabla13[[#This Row],[PROCESOS DE PRODUCION]])&gt;0,Tabla13[[#This Row],[PROCESOS DE PRODUCION]]&amp;"/","")</f>
        <v>CAPTURA/</v>
      </c>
      <c r="P157" s="3" t="str">
        <f>IF(LEN(Tabla13[[#This Row],[Columna7]])&gt;0,Tabla13[[#This Row],[Columna7]]&amp;"/","")</f>
        <v>DISENIO/</v>
      </c>
      <c r="Q157" s="3" t="str">
        <f>IF(LEN(Tabla13[[#This Row],[Columna1]])&gt;0,Tabla13[[#This Row],[Columna1]]&amp;"/","")</f>
        <v>FLEXO/</v>
      </c>
      <c r="R157" s="3" t="str">
        <f>IF(LEN(Tabla13[[#This Row],[Columna2]])&gt;0,Tabla13[[#This Row],[Columna2]]&amp;"/","")</f>
        <v>EMPAQUE/</v>
      </c>
      <c r="S157" s="3" t="str">
        <f>IF(LEN(Tabla13[[#This Row],[Columna3]])&gt;0,Tabla13[[#This Row],[Columna3]]&amp;"/","")</f>
        <v>TERMINADO/</v>
      </c>
      <c r="T157" s="3" t="str">
        <f>IF(LEN(Tabla13[[#This Row],[Columna4]])&gt;0,Tabla13[[#This Row],[Columna4]]&amp;"/","")</f>
        <v>RUTA/</v>
      </c>
      <c r="U157" s="3" t="str">
        <f>IF(LEN(Tabla13[[#This Row],[Columna5]])&gt;0,Tabla13[[#This Row],[Columna5]]&amp;"/","")</f>
        <v>ENTREGADO/</v>
      </c>
      <c r="V157" s="3" t="str">
        <f>IF(LEN(Tabla13[[#This Row],[Columna6]])&gt;0,Tabla13[[#This Row],[Columna6]]&amp;"/","")</f>
        <v/>
      </c>
      <c r="W15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57" s="3" t="str">
        <f>MID(Tabla13[[#This Row],[Columna17]],1,LEN(Tabla13[[#This Row],[Columna17]])-1)</f>
        <v>CAPTURA/DISENIO/FLEXO/EMPAQUE/TERMINADO/RUTA/ENTREGADO</v>
      </c>
      <c r="Y15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57" t="str">
        <f t="shared" si="2"/>
        <v>1/2/10/5/6/7/8/</v>
      </c>
    </row>
    <row r="158" spans="1:26" ht="18.75" thickBot="1">
      <c r="A158" s="36" t="s">
        <v>748</v>
      </c>
      <c r="B158" s="36" t="s">
        <v>747</v>
      </c>
      <c r="C158" s="163" t="s">
        <v>690</v>
      </c>
      <c r="D158" s="35">
        <v>600</v>
      </c>
      <c r="E158" s="88">
        <v>0.9</v>
      </c>
      <c r="F158" s="95" t="s">
        <v>1054</v>
      </c>
      <c r="G158" s="170" t="s">
        <v>1074</v>
      </c>
      <c r="H158" s="96" t="s">
        <v>1058</v>
      </c>
      <c r="I158" s="96" t="s">
        <v>1055</v>
      </c>
      <c r="J158" s="96" t="s">
        <v>1059</v>
      </c>
      <c r="K158" s="96" t="s">
        <v>1056</v>
      </c>
      <c r="L158" s="96" t="s">
        <v>1057</v>
      </c>
      <c r="M158" s="98"/>
      <c r="N158" s="96">
        <f>COUNTA(Tabla13[[#This Row],[PROCESOS DE PRODUCION]:[Columna6]])</f>
        <v>7</v>
      </c>
      <c r="O158" s="96" t="str">
        <f>IF(LEN(Tabla13[[#This Row],[PROCESOS DE PRODUCION]])&gt;0,Tabla13[[#This Row],[PROCESOS DE PRODUCION]]&amp;"/","")</f>
        <v>CAPTURA/</v>
      </c>
      <c r="P158" s="3" t="str">
        <f>IF(LEN(Tabla13[[#This Row],[Columna7]])&gt;0,Tabla13[[#This Row],[Columna7]]&amp;"/","")</f>
        <v>DISENIO/</v>
      </c>
      <c r="Q158" s="3" t="str">
        <f>IF(LEN(Tabla13[[#This Row],[Columna1]])&gt;0,Tabla13[[#This Row],[Columna1]]&amp;"/","")</f>
        <v>FLEXO/</v>
      </c>
      <c r="R158" s="3" t="str">
        <f>IF(LEN(Tabla13[[#This Row],[Columna2]])&gt;0,Tabla13[[#This Row],[Columna2]]&amp;"/","")</f>
        <v>EMPAQUE/</v>
      </c>
      <c r="S158" s="3" t="str">
        <f>IF(LEN(Tabla13[[#This Row],[Columna3]])&gt;0,Tabla13[[#This Row],[Columna3]]&amp;"/","")</f>
        <v>TERMINADO/</v>
      </c>
      <c r="T158" s="3" t="str">
        <f>IF(LEN(Tabla13[[#This Row],[Columna4]])&gt;0,Tabla13[[#This Row],[Columna4]]&amp;"/","")</f>
        <v>RUTA/</v>
      </c>
      <c r="U158" s="3" t="str">
        <f>IF(LEN(Tabla13[[#This Row],[Columna5]])&gt;0,Tabla13[[#This Row],[Columna5]]&amp;"/","")</f>
        <v>ENTREGADO/</v>
      </c>
      <c r="V158" s="3" t="str">
        <f>IF(LEN(Tabla13[[#This Row],[Columna6]])&gt;0,Tabla13[[#This Row],[Columna6]]&amp;"/","")</f>
        <v/>
      </c>
      <c r="W15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58" s="3" t="str">
        <f>MID(Tabla13[[#This Row],[Columna17]],1,LEN(Tabla13[[#This Row],[Columna17]])-1)</f>
        <v>CAPTURA/DISENIO/FLEXO/EMPAQUE/TERMINADO/RUTA/ENTREGADO</v>
      </c>
      <c r="Y15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58" t="str">
        <f t="shared" si="2"/>
        <v>1/2/10/5/6/7/8/</v>
      </c>
    </row>
    <row r="159" spans="1:26" ht="18.75" thickBot="1">
      <c r="A159" s="36" t="s">
        <v>746</v>
      </c>
      <c r="B159" s="36" t="s">
        <v>744</v>
      </c>
      <c r="C159" s="163" t="s">
        <v>346</v>
      </c>
      <c r="D159" s="35">
        <v>300</v>
      </c>
      <c r="E159" s="88">
        <v>2.35</v>
      </c>
      <c r="F159" s="95" t="s">
        <v>1054</v>
      </c>
      <c r="G159" s="169" t="s">
        <v>1059</v>
      </c>
      <c r="H159" s="96" t="s">
        <v>1056</v>
      </c>
      <c r="I159" s="96" t="s">
        <v>1057</v>
      </c>
      <c r="J159" s="97"/>
      <c r="K159" s="97"/>
      <c r="L159" s="97"/>
      <c r="M159" s="98"/>
      <c r="N159" s="96">
        <f>COUNTA(Tabla13[[#This Row],[PROCESOS DE PRODUCION]:[Columna6]])</f>
        <v>4</v>
      </c>
      <c r="O159" s="96" t="str">
        <f>IF(LEN(Tabla13[[#This Row],[PROCESOS DE PRODUCION]])&gt;0,Tabla13[[#This Row],[PROCESOS DE PRODUCION]]&amp;"/","")</f>
        <v>CAPTURA/</v>
      </c>
      <c r="P159" s="3" t="str">
        <f>IF(LEN(Tabla13[[#This Row],[Columna7]])&gt;0,Tabla13[[#This Row],[Columna7]]&amp;"/","")</f>
        <v>TERMINADO/</v>
      </c>
      <c r="Q159" s="3" t="str">
        <f>IF(LEN(Tabla13[[#This Row],[Columna1]])&gt;0,Tabla13[[#This Row],[Columna1]]&amp;"/","")</f>
        <v>RUTA/</v>
      </c>
      <c r="R159" s="3" t="str">
        <f>IF(LEN(Tabla13[[#This Row],[Columna2]])&gt;0,Tabla13[[#This Row],[Columna2]]&amp;"/","")</f>
        <v>ENTREGADO/</v>
      </c>
      <c r="S159" s="3" t="str">
        <f>IF(LEN(Tabla13[[#This Row],[Columna3]])&gt;0,Tabla13[[#This Row],[Columna3]]&amp;"/","")</f>
        <v/>
      </c>
      <c r="T159" s="3" t="str">
        <f>IF(LEN(Tabla13[[#This Row],[Columna4]])&gt;0,Tabla13[[#This Row],[Columna4]]&amp;"/","")</f>
        <v/>
      </c>
      <c r="U159" s="3" t="str">
        <f>IF(LEN(Tabla13[[#This Row],[Columna5]])&gt;0,Tabla13[[#This Row],[Columna5]]&amp;"/","")</f>
        <v/>
      </c>
      <c r="V159" s="3" t="str">
        <f>IF(LEN(Tabla13[[#This Row],[Columna6]])&gt;0,Tabla13[[#This Row],[Columna6]]&amp;"/","")</f>
        <v/>
      </c>
      <c r="W15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59" s="3" t="str">
        <f>MID(Tabla13[[#This Row],[Columna17]],1,LEN(Tabla13[[#This Row],[Columna17]])-1)</f>
        <v>CAPTURA/TERMINADO/RUTA/ENTREGADO</v>
      </c>
      <c r="Y15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59" t="str">
        <f t="shared" si="2"/>
        <v>1/6/7/8/</v>
      </c>
    </row>
    <row r="160" spans="1:26" ht="18.75" thickBot="1">
      <c r="A160" s="36" t="s">
        <v>745</v>
      </c>
      <c r="B160" s="36" t="s">
        <v>744</v>
      </c>
      <c r="C160" s="163" t="s">
        <v>712</v>
      </c>
      <c r="D160" s="35">
        <v>240</v>
      </c>
      <c r="E160" s="88">
        <v>2.6</v>
      </c>
      <c r="F160" s="95" t="s">
        <v>1054</v>
      </c>
      <c r="G160" s="169" t="s">
        <v>1059</v>
      </c>
      <c r="H160" s="96" t="s">
        <v>1056</v>
      </c>
      <c r="I160" s="96" t="s">
        <v>1057</v>
      </c>
      <c r="J160" s="97"/>
      <c r="K160" s="97"/>
      <c r="L160" s="97"/>
      <c r="M160" s="98"/>
      <c r="N160" s="96">
        <f>COUNTA(Tabla13[[#This Row],[PROCESOS DE PRODUCION]:[Columna6]])</f>
        <v>4</v>
      </c>
      <c r="O160" s="96" t="str">
        <f>IF(LEN(Tabla13[[#This Row],[PROCESOS DE PRODUCION]])&gt;0,Tabla13[[#This Row],[PROCESOS DE PRODUCION]]&amp;"/","")</f>
        <v>CAPTURA/</v>
      </c>
      <c r="P160" s="3" t="str">
        <f>IF(LEN(Tabla13[[#This Row],[Columna7]])&gt;0,Tabla13[[#This Row],[Columna7]]&amp;"/","")</f>
        <v>TERMINADO/</v>
      </c>
      <c r="Q160" s="3" t="str">
        <f>IF(LEN(Tabla13[[#This Row],[Columna1]])&gt;0,Tabla13[[#This Row],[Columna1]]&amp;"/","")</f>
        <v>RUTA/</v>
      </c>
      <c r="R160" s="3" t="str">
        <f>IF(LEN(Tabla13[[#This Row],[Columna2]])&gt;0,Tabla13[[#This Row],[Columna2]]&amp;"/","")</f>
        <v>ENTREGADO/</v>
      </c>
      <c r="S160" s="3" t="str">
        <f>IF(LEN(Tabla13[[#This Row],[Columna3]])&gt;0,Tabla13[[#This Row],[Columna3]]&amp;"/","")</f>
        <v/>
      </c>
      <c r="T160" s="3" t="str">
        <f>IF(LEN(Tabla13[[#This Row],[Columna4]])&gt;0,Tabla13[[#This Row],[Columna4]]&amp;"/","")</f>
        <v/>
      </c>
      <c r="U160" s="3" t="str">
        <f>IF(LEN(Tabla13[[#This Row],[Columna5]])&gt;0,Tabla13[[#This Row],[Columna5]]&amp;"/","")</f>
        <v/>
      </c>
      <c r="V160" s="3" t="str">
        <f>IF(LEN(Tabla13[[#This Row],[Columna6]])&gt;0,Tabla13[[#This Row],[Columna6]]&amp;"/","")</f>
        <v/>
      </c>
      <c r="W16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60" s="3" t="str">
        <f>MID(Tabla13[[#This Row],[Columna17]],1,LEN(Tabla13[[#This Row],[Columna17]])-1)</f>
        <v>CAPTURA/TERMINADO/RUTA/ENTREGADO</v>
      </c>
      <c r="Y16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60" t="str">
        <f t="shared" si="2"/>
        <v>1/6/7/8/</v>
      </c>
    </row>
    <row r="161" spans="1:26" ht="18.75" thickBot="1">
      <c r="A161" s="36" t="s">
        <v>743</v>
      </c>
      <c r="B161" s="36" t="s">
        <v>741</v>
      </c>
      <c r="C161" s="163" t="s">
        <v>346</v>
      </c>
      <c r="D161" s="35">
        <v>390</v>
      </c>
      <c r="E161" s="88">
        <v>2.35</v>
      </c>
      <c r="F161" s="95" t="s">
        <v>1054</v>
      </c>
      <c r="G161" s="169" t="s">
        <v>1059</v>
      </c>
      <c r="H161" s="96" t="s">
        <v>1056</v>
      </c>
      <c r="I161" s="96" t="s">
        <v>1057</v>
      </c>
      <c r="J161" s="97"/>
      <c r="K161" s="97"/>
      <c r="L161" s="97"/>
      <c r="M161" s="98"/>
      <c r="N161" s="96">
        <f>COUNTA(Tabla13[[#This Row],[PROCESOS DE PRODUCION]:[Columna6]])</f>
        <v>4</v>
      </c>
      <c r="O161" s="96" t="str">
        <f>IF(LEN(Tabla13[[#This Row],[PROCESOS DE PRODUCION]])&gt;0,Tabla13[[#This Row],[PROCESOS DE PRODUCION]]&amp;"/","")</f>
        <v>CAPTURA/</v>
      </c>
      <c r="P161" s="3" t="str">
        <f>IF(LEN(Tabla13[[#This Row],[Columna7]])&gt;0,Tabla13[[#This Row],[Columna7]]&amp;"/","")</f>
        <v>TERMINADO/</v>
      </c>
      <c r="Q161" s="3" t="str">
        <f>IF(LEN(Tabla13[[#This Row],[Columna1]])&gt;0,Tabla13[[#This Row],[Columna1]]&amp;"/","")</f>
        <v>RUTA/</v>
      </c>
      <c r="R161" s="3" t="str">
        <f>IF(LEN(Tabla13[[#This Row],[Columna2]])&gt;0,Tabla13[[#This Row],[Columna2]]&amp;"/","")</f>
        <v>ENTREGADO/</v>
      </c>
      <c r="S161" s="3" t="str">
        <f>IF(LEN(Tabla13[[#This Row],[Columna3]])&gt;0,Tabla13[[#This Row],[Columna3]]&amp;"/","")</f>
        <v/>
      </c>
      <c r="T161" s="3" t="str">
        <f>IF(LEN(Tabla13[[#This Row],[Columna4]])&gt;0,Tabla13[[#This Row],[Columna4]]&amp;"/","")</f>
        <v/>
      </c>
      <c r="U161" s="3" t="str">
        <f>IF(LEN(Tabla13[[#This Row],[Columna5]])&gt;0,Tabla13[[#This Row],[Columna5]]&amp;"/","")</f>
        <v/>
      </c>
      <c r="V161" s="3" t="str">
        <f>IF(LEN(Tabla13[[#This Row],[Columna6]])&gt;0,Tabla13[[#This Row],[Columna6]]&amp;"/","")</f>
        <v/>
      </c>
      <c r="W16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61" s="3" t="str">
        <f>MID(Tabla13[[#This Row],[Columna17]],1,LEN(Tabla13[[#This Row],[Columna17]])-1)</f>
        <v>CAPTURA/TERMINADO/RUTA/ENTREGADO</v>
      </c>
      <c r="Y16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61" t="str">
        <f t="shared" si="2"/>
        <v>1/6/7/8/</v>
      </c>
    </row>
    <row r="162" spans="1:26" ht="18.75" thickBot="1">
      <c r="A162" s="36" t="s">
        <v>742</v>
      </c>
      <c r="B162" s="36" t="s">
        <v>741</v>
      </c>
      <c r="C162" s="163" t="s">
        <v>343</v>
      </c>
      <c r="D162" s="35">
        <v>260</v>
      </c>
      <c r="E162" s="88">
        <v>2.6</v>
      </c>
      <c r="F162" s="95" t="s">
        <v>1054</v>
      </c>
      <c r="G162" s="169" t="s">
        <v>1059</v>
      </c>
      <c r="H162" s="96" t="s">
        <v>1056</v>
      </c>
      <c r="I162" s="96" t="s">
        <v>1057</v>
      </c>
      <c r="J162" s="97"/>
      <c r="K162" s="97"/>
      <c r="L162" s="97"/>
      <c r="M162" s="98"/>
      <c r="N162" s="96">
        <f>COUNTA(Tabla13[[#This Row],[PROCESOS DE PRODUCION]:[Columna6]])</f>
        <v>4</v>
      </c>
      <c r="O162" s="96" t="str">
        <f>IF(LEN(Tabla13[[#This Row],[PROCESOS DE PRODUCION]])&gt;0,Tabla13[[#This Row],[PROCESOS DE PRODUCION]]&amp;"/","")</f>
        <v>CAPTURA/</v>
      </c>
      <c r="P162" s="3" t="str">
        <f>IF(LEN(Tabla13[[#This Row],[Columna7]])&gt;0,Tabla13[[#This Row],[Columna7]]&amp;"/","")</f>
        <v>TERMINADO/</v>
      </c>
      <c r="Q162" s="3" t="str">
        <f>IF(LEN(Tabla13[[#This Row],[Columna1]])&gt;0,Tabla13[[#This Row],[Columna1]]&amp;"/","")</f>
        <v>RUTA/</v>
      </c>
      <c r="R162" s="3" t="str">
        <f>IF(LEN(Tabla13[[#This Row],[Columna2]])&gt;0,Tabla13[[#This Row],[Columna2]]&amp;"/","")</f>
        <v>ENTREGADO/</v>
      </c>
      <c r="S162" s="3" t="str">
        <f>IF(LEN(Tabla13[[#This Row],[Columna3]])&gt;0,Tabla13[[#This Row],[Columna3]]&amp;"/","")</f>
        <v/>
      </c>
      <c r="T162" s="3" t="str">
        <f>IF(LEN(Tabla13[[#This Row],[Columna4]])&gt;0,Tabla13[[#This Row],[Columna4]]&amp;"/","")</f>
        <v/>
      </c>
      <c r="U162" s="3" t="str">
        <f>IF(LEN(Tabla13[[#This Row],[Columna5]])&gt;0,Tabla13[[#This Row],[Columna5]]&amp;"/","")</f>
        <v/>
      </c>
      <c r="V162" s="3" t="str">
        <f>IF(LEN(Tabla13[[#This Row],[Columna6]])&gt;0,Tabla13[[#This Row],[Columna6]]&amp;"/","")</f>
        <v/>
      </c>
      <c r="W16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62" s="3" t="str">
        <f>MID(Tabla13[[#This Row],[Columna17]],1,LEN(Tabla13[[#This Row],[Columna17]])-1)</f>
        <v>CAPTURA/TERMINADO/RUTA/ENTREGADO</v>
      </c>
      <c r="Y16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62" t="str">
        <f t="shared" si="2"/>
        <v>1/6/7/8/</v>
      </c>
    </row>
    <row r="163" spans="1:26" ht="18.75" thickBot="1">
      <c r="A163" s="36" t="s">
        <v>740</v>
      </c>
      <c r="B163" s="36" t="s">
        <v>738</v>
      </c>
      <c r="C163" s="163" t="s">
        <v>341</v>
      </c>
      <c r="D163" s="35">
        <v>300</v>
      </c>
      <c r="E163" s="88">
        <v>2.65</v>
      </c>
      <c r="F163" s="95" t="s">
        <v>1054</v>
      </c>
      <c r="G163" s="169" t="s">
        <v>1059</v>
      </c>
      <c r="H163" s="96" t="s">
        <v>1056</v>
      </c>
      <c r="I163" s="96" t="s">
        <v>1057</v>
      </c>
      <c r="J163" s="97"/>
      <c r="K163" s="97"/>
      <c r="L163" s="97"/>
      <c r="M163" s="98"/>
      <c r="N163" s="96">
        <f>COUNTA(Tabla13[[#This Row],[PROCESOS DE PRODUCION]:[Columna6]])</f>
        <v>4</v>
      </c>
      <c r="O163" s="96" t="str">
        <f>IF(LEN(Tabla13[[#This Row],[PROCESOS DE PRODUCION]])&gt;0,Tabla13[[#This Row],[PROCESOS DE PRODUCION]]&amp;"/","")</f>
        <v>CAPTURA/</v>
      </c>
      <c r="P163" s="3" t="str">
        <f>IF(LEN(Tabla13[[#This Row],[Columna7]])&gt;0,Tabla13[[#This Row],[Columna7]]&amp;"/","")</f>
        <v>TERMINADO/</v>
      </c>
      <c r="Q163" s="3" t="str">
        <f>IF(LEN(Tabla13[[#This Row],[Columna1]])&gt;0,Tabla13[[#This Row],[Columna1]]&amp;"/","")</f>
        <v>RUTA/</v>
      </c>
      <c r="R163" s="3" t="str">
        <f>IF(LEN(Tabla13[[#This Row],[Columna2]])&gt;0,Tabla13[[#This Row],[Columna2]]&amp;"/","")</f>
        <v>ENTREGADO/</v>
      </c>
      <c r="S163" s="3" t="str">
        <f>IF(LEN(Tabla13[[#This Row],[Columna3]])&gt;0,Tabla13[[#This Row],[Columna3]]&amp;"/","")</f>
        <v/>
      </c>
      <c r="T163" s="3" t="str">
        <f>IF(LEN(Tabla13[[#This Row],[Columna4]])&gt;0,Tabla13[[#This Row],[Columna4]]&amp;"/","")</f>
        <v/>
      </c>
      <c r="U163" s="3" t="str">
        <f>IF(LEN(Tabla13[[#This Row],[Columna5]])&gt;0,Tabla13[[#This Row],[Columna5]]&amp;"/","")</f>
        <v/>
      </c>
      <c r="V163" s="3" t="str">
        <f>IF(LEN(Tabla13[[#This Row],[Columna6]])&gt;0,Tabla13[[#This Row],[Columna6]]&amp;"/","")</f>
        <v/>
      </c>
      <c r="W16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63" s="3" t="str">
        <f>MID(Tabla13[[#This Row],[Columna17]],1,LEN(Tabla13[[#This Row],[Columna17]])-1)</f>
        <v>CAPTURA/TERMINADO/RUTA/ENTREGADO</v>
      </c>
      <c r="Y16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63" t="str">
        <f t="shared" si="2"/>
        <v>1/6/7/8/</v>
      </c>
    </row>
    <row r="164" spans="1:26" ht="18.75" thickBot="1">
      <c r="A164" s="36" t="s">
        <v>739</v>
      </c>
      <c r="B164" s="36" t="s">
        <v>738</v>
      </c>
      <c r="C164" s="163" t="s">
        <v>338</v>
      </c>
      <c r="D164" s="35">
        <v>250</v>
      </c>
      <c r="E164" s="88">
        <v>2.8</v>
      </c>
      <c r="F164" s="95" t="s">
        <v>1054</v>
      </c>
      <c r="G164" s="169" t="s">
        <v>1059</v>
      </c>
      <c r="H164" s="96" t="s">
        <v>1056</v>
      </c>
      <c r="I164" s="96" t="s">
        <v>1057</v>
      </c>
      <c r="J164" s="97"/>
      <c r="K164" s="97"/>
      <c r="L164" s="97"/>
      <c r="M164" s="98"/>
      <c r="N164" s="96">
        <f>COUNTA(Tabla13[[#This Row],[PROCESOS DE PRODUCION]:[Columna6]])</f>
        <v>4</v>
      </c>
      <c r="O164" s="96" t="str">
        <f>IF(LEN(Tabla13[[#This Row],[PROCESOS DE PRODUCION]])&gt;0,Tabla13[[#This Row],[PROCESOS DE PRODUCION]]&amp;"/","")</f>
        <v>CAPTURA/</v>
      </c>
      <c r="P164" s="3" t="str">
        <f>IF(LEN(Tabla13[[#This Row],[Columna7]])&gt;0,Tabla13[[#This Row],[Columna7]]&amp;"/","")</f>
        <v>TERMINADO/</v>
      </c>
      <c r="Q164" s="3" t="str">
        <f>IF(LEN(Tabla13[[#This Row],[Columna1]])&gt;0,Tabla13[[#This Row],[Columna1]]&amp;"/","")</f>
        <v>RUTA/</v>
      </c>
      <c r="R164" s="3" t="str">
        <f>IF(LEN(Tabla13[[#This Row],[Columna2]])&gt;0,Tabla13[[#This Row],[Columna2]]&amp;"/","")</f>
        <v>ENTREGADO/</v>
      </c>
      <c r="S164" s="3" t="str">
        <f>IF(LEN(Tabla13[[#This Row],[Columna3]])&gt;0,Tabla13[[#This Row],[Columna3]]&amp;"/","")</f>
        <v/>
      </c>
      <c r="T164" s="3" t="str">
        <f>IF(LEN(Tabla13[[#This Row],[Columna4]])&gt;0,Tabla13[[#This Row],[Columna4]]&amp;"/","")</f>
        <v/>
      </c>
      <c r="U164" s="3" t="str">
        <f>IF(LEN(Tabla13[[#This Row],[Columna5]])&gt;0,Tabla13[[#This Row],[Columna5]]&amp;"/","")</f>
        <v/>
      </c>
      <c r="V164" s="3" t="str">
        <f>IF(LEN(Tabla13[[#This Row],[Columna6]])&gt;0,Tabla13[[#This Row],[Columna6]]&amp;"/","")</f>
        <v/>
      </c>
      <c r="W16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64" s="3" t="str">
        <f>MID(Tabla13[[#This Row],[Columna17]],1,LEN(Tabla13[[#This Row],[Columna17]])-1)</f>
        <v>CAPTURA/TERMINADO/RUTA/ENTREGADO</v>
      </c>
      <c r="Y16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64" t="str">
        <f t="shared" si="2"/>
        <v>1/6/7/8/</v>
      </c>
    </row>
    <row r="165" spans="1:26" ht="18">
      <c r="A165" s="36" t="s">
        <v>737</v>
      </c>
      <c r="B165" s="36" t="s">
        <v>736</v>
      </c>
      <c r="C165" s="163" t="s">
        <v>719</v>
      </c>
      <c r="D165" s="35">
        <v>380</v>
      </c>
      <c r="E165" s="88">
        <v>2.35</v>
      </c>
      <c r="F165" s="95" t="s">
        <v>1054</v>
      </c>
      <c r="G165" s="169" t="s">
        <v>1059</v>
      </c>
      <c r="H165" s="96" t="s">
        <v>1056</v>
      </c>
      <c r="I165" s="96" t="s">
        <v>1057</v>
      </c>
      <c r="J165" s="97"/>
      <c r="K165" s="97"/>
      <c r="L165" s="97"/>
      <c r="M165" s="98"/>
      <c r="N165" s="96">
        <f>COUNTA(Tabla13[[#This Row],[PROCESOS DE PRODUCION]:[Columna6]])</f>
        <v>4</v>
      </c>
      <c r="O165" s="96" t="str">
        <f>IF(LEN(Tabla13[[#This Row],[PROCESOS DE PRODUCION]])&gt;0,Tabla13[[#This Row],[PROCESOS DE PRODUCION]]&amp;"/","")</f>
        <v>CAPTURA/</v>
      </c>
      <c r="P165" s="3" t="str">
        <f>IF(LEN(Tabla13[[#This Row],[Columna7]])&gt;0,Tabla13[[#This Row],[Columna7]]&amp;"/","")</f>
        <v>TERMINADO/</v>
      </c>
      <c r="Q165" s="3" t="str">
        <f>IF(LEN(Tabla13[[#This Row],[Columna1]])&gt;0,Tabla13[[#This Row],[Columna1]]&amp;"/","")</f>
        <v>RUTA/</v>
      </c>
      <c r="R165" s="3" t="str">
        <f>IF(LEN(Tabla13[[#This Row],[Columna2]])&gt;0,Tabla13[[#This Row],[Columna2]]&amp;"/","")</f>
        <v>ENTREGADO/</v>
      </c>
      <c r="S165" s="3" t="str">
        <f>IF(LEN(Tabla13[[#This Row],[Columna3]])&gt;0,Tabla13[[#This Row],[Columna3]]&amp;"/","")</f>
        <v/>
      </c>
      <c r="T165" s="3" t="str">
        <f>IF(LEN(Tabla13[[#This Row],[Columna4]])&gt;0,Tabla13[[#This Row],[Columna4]]&amp;"/","")</f>
        <v/>
      </c>
      <c r="U165" s="3" t="str">
        <f>IF(LEN(Tabla13[[#This Row],[Columna5]])&gt;0,Tabla13[[#This Row],[Columna5]]&amp;"/","")</f>
        <v/>
      </c>
      <c r="V165" s="3" t="str">
        <f>IF(LEN(Tabla13[[#This Row],[Columna6]])&gt;0,Tabla13[[#This Row],[Columna6]]&amp;"/","")</f>
        <v/>
      </c>
      <c r="W16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65" s="3" t="str">
        <f>MID(Tabla13[[#This Row],[Columna17]],1,LEN(Tabla13[[#This Row],[Columna17]])-1)</f>
        <v>CAPTURA/TERMINADO/RUTA/ENTREGADO</v>
      </c>
      <c r="Y16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65" t="str">
        <f t="shared" si="2"/>
        <v>1/6/7/8/</v>
      </c>
    </row>
    <row r="166" spans="1:26" ht="18">
      <c r="A166" s="36" t="s">
        <v>735</v>
      </c>
      <c r="B166" s="36" t="s">
        <v>733</v>
      </c>
      <c r="C166" s="163" t="s">
        <v>346</v>
      </c>
      <c r="D166" s="35">
        <v>300</v>
      </c>
      <c r="E166" s="88">
        <v>2.35</v>
      </c>
      <c r="F166" s="95" t="s">
        <v>1054</v>
      </c>
      <c r="G166" s="170" t="s">
        <v>1074</v>
      </c>
      <c r="H166" s="96" t="s">
        <v>1058</v>
      </c>
      <c r="I166" s="96" t="s">
        <v>1055</v>
      </c>
      <c r="J166" s="96" t="s">
        <v>1059</v>
      </c>
      <c r="K166" s="96" t="s">
        <v>1056</v>
      </c>
      <c r="L166" s="96" t="s">
        <v>1057</v>
      </c>
      <c r="M166" s="98"/>
      <c r="N166" s="96">
        <f>COUNTA(Tabla13[[#This Row],[PROCESOS DE PRODUCION]:[Columna6]])</f>
        <v>7</v>
      </c>
      <c r="O166" s="96" t="str">
        <f>IF(LEN(Tabla13[[#This Row],[PROCESOS DE PRODUCION]])&gt;0,Tabla13[[#This Row],[PROCESOS DE PRODUCION]]&amp;"/","")</f>
        <v>CAPTURA/</v>
      </c>
      <c r="P166" s="3" t="str">
        <f>IF(LEN(Tabla13[[#This Row],[Columna7]])&gt;0,Tabla13[[#This Row],[Columna7]]&amp;"/","")</f>
        <v>DISENIO/</v>
      </c>
      <c r="Q166" s="3" t="str">
        <f>IF(LEN(Tabla13[[#This Row],[Columna1]])&gt;0,Tabla13[[#This Row],[Columna1]]&amp;"/","")</f>
        <v>FLEXO/</v>
      </c>
      <c r="R166" s="3" t="str">
        <f>IF(LEN(Tabla13[[#This Row],[Columna2]])&gt;0,Tabla13[[#This Row],[Columna2]]&amp;"/","")</f>
        <v>EMPAQUE/</v>
      </c>
      <c r="S166" s="3" t="str">
        <f>IF(LEN(Tabla13[[#This Row],[Columna3]])&gt;0,Tabla13[[#This Row],[Columna3]]&amp;"/","")</f>
        <v>TERMINADO/</v>
      </c>
      <c r="T166" s="3" t="str">
        <f>IF(LEN(Tabla13[[#This Row],[Columna4]])&gt;0,Tabla13[[#This Row],[Columna4]]&amp;"/","")</f>
        <v>RUTA/</v>
      </c>
      <c r="U166" s="3" t="str">
        <f>IF(LEN(Tabla13[[#This Row],[Columna5]])&gt;0,Tabla13[[#This Row],[Columna5]]&amp;"/","")</f>
        <v>ENTREGADO/</v>
      </c>
      <c r="V166" s="3" t="str">
        <f>IF(LEN(Tabla13[[#This Row],[Columna6]])&gt;0,Tabla13[[#This Row],[Columna6]]&amp;"/","")</f>
        <v/>
      </c>
      <c r="W16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66" s="3" t="str">
        <f>MID(Tabla13[[#This Row],[Columna17]],1,LEN(Tabla13[[#This Row],[Columna17]])-1)</f>
        <v>CAPTURA/DISENIO/FLEXO/EMPAQUE/TERMINADO/RUTA/ENTREGADO</v>
      </c>
      <c r="Y16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66" t="str">
        <f t="shared" si="2"/>
        <v>1/2/10/5/6/7/8/</v>
      </c>
    </row>
    <row r="167" spans="1:26" ht="18">
      <c r="A167" s="36" t="s">
        <v>734</v>
      </c>
      <c r="B167" s="36" t="s">
        <v>733</v>
      </c>
      <c r="C167" s="163" t="s">
        <v>712</v>
      </c>
      <c r="D167" s="35">
        <v>240</v>
      </c>
      <c r="E167" s="88">
        <v>2.6</v>
      </c>
      <c r="F167" s="95" t="s">
        <v>1054</v>
      </c>
      <c r="G167" s="170" t="s">
        <v>1074</v>
      </c>
      <c r="H167" s="96" t="s">
        <v>1058</v>
      </c>
      <c r="I167" s="96" t="s">
        <v>1055</v>
      </c>
      <c r="J167" s="96" t="s">
        <v>1059</v>
      </c>
      <c r="K167" s="96" t="s">
        <v>1056</v>
      </c>
      <c r="L167" s="96" t="s">
        <v>1057</v>
      </c>
      <c r="M167" s="98"/>
      <c r="N167" s="96">
        <f>COUNTA(Tabla13[[#This Row],[PROCESOS DE PRODUCION]:[Columna6]])</f>
        <v>7</v>
      </c>
      <c r="O167" s="96" t="str">
        <f>IF(LEN(Tabla13[[#This Row],[PROCESOS DE PRODUCION]])&gt;0,Tabla13[[#This Row],[PROCESOS DE PRODUCION]]&amp;"/","")</f>
        <v>CAPTURA/</v>
      </c>
      <c r="P167" s="3" t="str">
        <f>IF(LEN(Tabla13[[#This Row],[Columna7]])&gt;0,Tabla13[[#This Row],[Columna7]]&amp;"/","")</f>
        <v>DISENIO/</v>
      </c>
      <c r="Q167" s="3" t="str">
        <f>IF(LEN(Tabla13[[#This Row],[Columna1]])&gt;0,Tabla13[[#This Row],[Columna1]]&amp;"/","")</f>
        <v>FLEXO/</v>
      </c>
      <c r="R167" s="3" t="str">
        <f>IF(LEN(Tabla13[[#This Row],[Columna2]])&gt;0,Tabla13[[#This Row],[Columna2]]&amp;"/","")</f>
        <v>EMPAQUE/</v>
      </c>
      <c r="S167" s="3" t="str">
        <f>IF(LEN(Tabla13[[#This Row],[Columna3]])&gt;0,Tabla13[[#This Row],[Columna3]]&amp;"/","")</f>
        <v>TERMINADO/</v>
      </c>
      <c r="T167" s="3" t="str">
        <f>IF(LEN(Tabla13[[#This Row],[Columna4]])&gt;0,Tabla13[[#This Row],[Columna4]]&amp;"/","")</f>
        <v>RUTA/</v>
      </c>
      <c r="U167" s="3" t="str">
        <f>IF(LEN(Tabla13[[#This Row],[Columna5]])&gt;0,Tabla13[[#This Row],[Columna5]]&amp;"/","")</f>
        <v>ENTREGADO/</v>
      </c>
      <c r="V167" s="3" t="str">
        <f>IF(LEN(Tabla13[[#This Row],[Columna6]])&gt;0,Tabla13[[#This Row],[Columna6]]&amp;"/","")</f>
        <v/>
      </c>
      <c r="W16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67" s="3" t="str">
        <f>MID(Tabla13[[#This Row],[Columna17]],1,LEN(Tabla13[[#This Row],[Columna17]])-1)</f>
        <v>CAPTURA/DISENIO/FLEXO/EMPAQUE/TERMINADO/RUTA/ENTREGADO</v>
      </c>
      <c r="Y16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67" t="str">
        <f t="shared" si="2"/>
        <v>1/2/10/5/6/7/8/</v>
      </c>
    </row>
    <row r="168" spans="1:26" ht="18">
      <c r="A168" s="36" t="s">
        <v>732</v>
      </c>
      <c r="B168" s="36" t="s">
        <v>730</v>
      </c>
      <c r="C168" s="163" t="s">
        <v>346</v>
      </c>
      <c r="D168" s="35">
        <v>390</v>
      </c>
      <c r="E168" s="88">
        <v>2.35</v>
      </c>
      <c r="F168" s="95" t="s">
        <v>1054</v>
      </c>
      <c r="G168" s="170" t="s">
        <v>1074</v>
      </c>
      <c r="H168" s="96" t="s">
        <v>1058</v>
      </c>
      <c r="I168" s="96" t="s">
        <v>1055</v>
      </c>
      <c r="J168" s="96" t="s">
        <v>1059</v>
      </c>
      <c r="K168" s="96" t="s">
        <v>1056</v>
      </c>
      <c r="L168" s="96" t="s">
        <v>1057</v>
      </c>
      <c r="M168" s="98"/>
      <c r="N168" s="96">
        <f>COUNTA(Tabla13[[#This Row],[PROCESOS DE PRODUCION]:[Columna6]])</f>
        <v>7</v>
      </c>
      <c r="O168" s="96" t="str">
        <f>IF(LEN(Tabla13[[#This Row],[PROCESOS DE PRODUCION]])&gt;0,Tabla13[[#This Row],[PROCESOS DE PRODUCION]]&amp;"/","")</f>
        <v>CAPTURA/</v>
      </c>
      <c r="P168" s="3" t="str">
        <f>IF(LEN(Tabla13[[#This Row],[Columna7]])&gt;0,Tabla13[[#This Row],[Columna7]]&amp;"/","")</f>
        <v>DISENIO/</v>
      </c>
      <c r="Q168" s="3" t="str">
        <f>IF(LEN(Tabla13[[#This Row],[Columna1]])&gt;0,Tabla13[[#This Row],[Columna1]]&amp;"/","")</f>
        <v>FLEXO/</v>
      </c>
      <c r="R168" s="3" t="str">
        <f>IF(LEN(Tabla13[[#This Row],[Columna2]])&gt;0,Tabla13[[#This Row],[Columna2]]&amp;"/","")</f>
        <v>EMPAQUE/</v>
      </c>
      <c r="S168" s="3" t="str">
        <f>IF(LEN(Tabla13[[#This Row],[Columna3]])&gt;0,Tabla13[[#This Row],[Columna3]]&amp;"/","")</f>
        <v>TERMINADO/</v>
      </c>
      <c r="T168" s="3" t="str">
        <f>IF(LEN(Tabla13[[#This Row],[Columna4]])&gt;0,Tabla13[[#This Row],[Columna4]]&amp;"/","")</f>
        <v>RUTA/</v>
      </c>
      <c r="U168" s="3" t="str">
        <f>IF(LEN(Tabla13[[#This Row],[Columna5]])&gt;0,Tabla13[[#This Row],[Columna5]]&amp;"/","")</f>
        <v>ENTREGADO/</v>
      </c>
      <c r="V168" s="3" t="str">
        <f>IF(LEN(Tabla13[[#This Row],[Columna6]])&gt;0,Tabla13[[#This Row],[Columna6]]&amp;"/","")</f>
        <v/>
      </c>
      <c r="W16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68" s="3" t="str">
        <f>MID(Tabla13[[#This Row],[Columna17]],1,LEN(Tabla13[[#This Row],[Columna17]])-1)</f>
        <v>CAPTURA/DISENIO/FLEXO/EMPAQUE/TERMINADO/RUTA/ENTREGADO</v>
      </c>
      <c r="Y16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68" t="str">
        <f t="shared" si="2"/>
        <v>1/2/10/5/6/7/8/</v>
      </c>
    </row>
    <row r="169" spans="1:26" ht="18">
      <c r="A169" s="36" t="s">
        <v>731</v>
      </c>
      <c r="B169" s="36" t="s">
        <v>730</v>
      </c>
      <c r="C169" s="163" t="s">
        <v>343</v>
      </c>
      <c r="D169" s="35">
        <v>260</v>
      </c>
      <c r="E169" s="88">
        <v>2.6</v>
      </c>
      <c r="F169" s="95" t="s">
        <v>1054</v>
      </c>
      <c r="G169" s="170" t="s">
        <v>1074</v>
      </c>
      <c r="H169" s="96" t="s">
        <v>1058</v>
      </c>
      <c r="I169" s="96" t="s">
        <v>1055</v>
      </c>
      <c r="J169" s="96" t="s">
        <v>1059</v>
      </c>
      <c r="K169" s="96" t="s">
        <v>1056</v>
      </c>
      <c r="L169" s="96" t="s">
        <v>1057</v>
      </c>
      <c r="M169" s="98"/>
      <c r="N169" s="96">
        <f>COUNTA(Tabla13[[#This Row],[PROCESOS DE PRODUCION]:[Columna6]])</f>
        <v>7</v>
      </c>
      <c r="O169" s="96" t="str">
        <f>IF(LEN(Tabla13[[#This Row],[PROCESOS DE PRODUCION]])&gt;0,Tabla13[[#This Row],[PROCESOS DE PRODUCION]]&amp;"/","")</f>
        <v>CAPTURA/</v>
      </c>
      <c r="P169" s="3" t="str">
        <f>IF(LEN(Tabla13[[#This Row],[Columna7]])&gt;0,Tabla13[[#This Row],[Columna7]]&amp;"/","")</f>
        <v>DISENIO/</v>
      </c>
      <c r="Q169" s="3" t="str">
        <f>IF(LEN(Tabla13[[#This Row],[Columna1]])&gt;0,Tabla13[[#This Row],[Columna1]]&amp;"/","")</f>
        <v>FLEXO/</v>
      </c>
      <c r="R169" s="3" t="str">
        <f>IF(LEN(Tabla13[[#This Row],[Columna2]])&gt;0,Tabla13[[#This Row],[Columna2]]&amp;"/","")</f>
        <v>EMPAQUE/</v>
      </c>
      <c r="S169" s="3" t="str">
        <f>IF(LEN(Tabla13[[#This Row],[Columna3]])&gt;0,Tabla13[[#This Row],[Columna3]]&amp;"/","")</f>
        <v>TERMINADO/</v>
      </c>
      <c r="T169" s="3" t="str">
        <f>IF(LEN(Tabla13[[#This Row],[Columna4]])&gt;0,Tabla13[[#This Row],[Columna4]]&amp;"/","")</f>
        <v>RUTA/</v>
      </c>
      <c r="U169" s="3" t="str">
        <f>IF(LEN(Tabla13[[#This Row],[Columna5]])&gt;0,Tabla13[[#This Row],[Columna5]]&amp;"/","")</f>
        <v>ENTREGADO/</v>
      </c>
      <c r="V169" s="3" t="str">
        <f>IF(LEN(Tabla13[[#This Row],[Columna6]])&gt;0,Tabla13[[#This Row],[Columna6]]&amp;"/","")</f>
        <v/>
      </c>
      <c r="W16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69" s="3" t="str">
        <f>MID(Tabla13[[#This Row],[Columna17]],1,LEN(Tabla13[[#This Row],[Columna17]])-1)</f>
        <v>CAPTURA/DISENIO/FLEXO/EMPAQUE/TERMINADO/RUTA/ENTREGADO</v>
      </c>
      <c r="Y16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69" t="str">
        <f t="shared" si="2"/>
        <v>1/2/10/5/6/7/8/</v>
      </c>
    </row>
    <row r="170" spans="1:26" ht="18">
      <c r="A170" s="36" t="s">
        <v>729</v>
      </c>
      <c r="B170" s="36" t="s">
        <v>727</v>
      </c>
      <c r="C170" s="163" t="s">
        <v>341</v>
      </c>
      <c r="D170" s="35">
        <v>300</v>
      </c>
      <c r="E170" s="88">
        <v>2.65</v>
      </c>
      <c r="F170" s="95" t="s">
        <v>1054</v>
      </c>
      <c r="G170" s="170" t="s">
        <v>1074</v>
      </c>
      <c r="H170" s="96" t="s">
        <v>1063</v>
      </c>
      <c r="I170" s="96" t="s">
        <v>1055</v>
      </c>
      <c r="J170" s="96" t="s">
        <v>1059</v>
      </c>
      <c r="K170" s="96" t="s">
        <v>1056</v>
      </c>
      <c r="L170" s="96" t="s">
        <v>1057</v>
      </c>
      <c r="M170" s="98"/>
      <c r="N170" s="96">
        <f>COUNTA(Tabla13[[#This Row],[PROCESOS DE PRODUCION]:[Columna6]])</f>
        <v>7</v>
      </c>
      <c r="O170" s="96" t="str">
        <f>IF(LEN(Tabla13[[#This Row],[PROCESOS DE PRODUCION]])&gt;0,Tabla13[[#This Row],[PROCESOS DE PRODUCION]]&amp;"/","")</f>
        <v>CAPTURA/</v>
      </c>
      <c r="P170" s="3" t="str">
        <f>IF(LEN(Tabla13[[#This Row],[Columna7]])&gt;0,Tabla13[[#This Row],[Columna7]]&amp;"/","")</f>
        <v>DISENIO/</v>
      </c>
      <c r="Q170" s="3" t="str">
        <f>IF(LEN(Tabla13[[#This Row],[Columna1]])&gt;0,Tabla13[[#This Row],[Columna1]]&amp;"/","")</f>
        <v>TAMPO/</v>
      </c>
      <c r="R170" s="3" t="str">
        <f>IF(LEN(Tabla13[[#This Row],[Columna2]])&gt;0,Tabla13[[#This Row],[Columna2]]&amp;"/","")</f>
        <v>EMPAQUE/</v>
      </c>
      <c r="S170" s="3" t="str">
        <f>IF(LEN(Tabla13[[#This Row],[Columna3]])&gt;0,Tabla13[[#This Row],[Columna3]]&amp;"/","")</f>
        <v>TERMINADO/</v>
      </c>
      <c r="T170" s="3" t="str">
        <f>IF(LEN(Tabla13[[#This Row],[Columna4]])&gt;0,Tabla13[[#This Row],[Columna4]]&amp;"/","")</f>
        <v>RUTA/</v>
      </c>
      <c r="U170" s="3" t="str">
        <f>IF(LEN(Tabla13[[#This Row],[Columna5]])&gt;0,Tabla13[[#This Row],[Columna5]]&amp;"/","")</f>
        <v>ENTREGADO/</v>
      </c>
      <c r="V170" s="3" t="str">
        <f>IF(LEN(Tabla13[[#This Row],[Columna6]])&gt;0,Tabla13[[#This Row],[Columna6]]&amp;"/","")</f>
        <v/>
      </c>
      <c r="W17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170" s="3" t="str">
        <f>MID(Tabla13[[#This Row],[Columna17]],1,LEN(Tabla13[[#This Row],[Columna17]])-1)</f>
        <v>CAPTURA/DISENIO/TAMPO/EMPAQUE/TERMINADO/RUTA/ENTREGADO</v>
      </c>
      <c r="Y17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170" t="str">
        <f t="shared" si="2"/>
        <v>1/2/9/5/6/7/8/</v>
      </c>
    </row>
    <row r="171" spans="1:26" ht="18">
      <c r="A171" s="36" t="s">
        <v>728</v>
      </c>
      <c r="B171" s="36" t="s">
        <v>727</v>
      </c>
      <c r="C171" s="163" t="s">
        <v>338</v>
      </c>
      <c r="D171" s="35">
        <v>250</v>
      </c>
      <c r="E171" s="88">
        <v>2.8</v>
      </c>
      <c r="F171" s="95" t="s">
        <v>1054</v>
      </c>
      <c r="G171" s="170" t="s">
        <v>1074</v>
      </c>
      <c r="H171" s="96" t="s">
        <v>1063</v>
      </c>
      <c r="I171" s="96" t="s">
        <v>1055</v>
      </c>
      <c r="J171" s="96" t="s">
        <v>1059</v>
      </c>
      <c r="K171" s="96" t="s">
        <v>1056</v>
      </c>
      <c r="L171" s="96" t="s">
        <v>1057</v>
      </c>
      <c r="M171" s="98"/>
      <c r="N171" s="96">
        <f>COUNTA(Tabla13[[#This Row],[PROCESOS DE PRODUCION]:[Columna6]])</f>
        <v>7</v>
      </c>
      <c r="O171" s="96" t="str">
        <f>IF(LEN(Tabla13[[#This Row],[PROCESOS DE PRODUCION]])&gt;0,Tabla13[[#This Row],[PROCESOS DE PRODUCION]]&amp;"/","")</f>
        <v>CAPTURA/</v>
      </c>
      <c r="P171" s="3" t="str">
        <f>IF(LEN(Tabla13[[#This Row],[Columna7]])&gt;0,Tabla13[[#This Row],[Columna7]]&amp;"/","")</f>
        <v>DISENIO/</v>
      </c>
      <c r="Q171" s="3" t="str">
        <f>IF(LEN(Tabla13[[#This Row],[Columna1]])&gt;0,Tabla13[[#This Row],[Columna1]]&amp;"/","")</f>
        <v>TAMPO/</v>
      </c>
      <c r="R171" s="3" t="str">
        <f>IF(LEN(Tabla13[[#This Row],[Columna2]])&gt;0,Tabla13[[#This Row],[Columna2]]&amp;"/","")</f>
        <v>EMPAQUE/</v>
      </c>
      <c r="S171" s="3" t="str">
        <f>IF(LEN(Tabla13[[#This Row],[Columna3]])&gt;0,Tabla13[[#This Row],[Columna3]]&amp;"/","")</f>
        <v>TERMINADO/</v>
      </c>
      <c r="T171" s="3" t="str">
        <f>IF(LEN(Tabla13[[#This Row],[Columna4]])&gt;0,Tabla13[[#This Row],[Columna4]]&amp;"/","")</f>
        <v>RUTA/</v>
      </c>
      <c r="U171" s="3" t="str">
        <f>IF(LEN(Tabla13[[#This Row],[Columna5]])&gt;0,Tabla13[[#This Row],[Columna5]]&amp;"/","")</f>
        <v>ENTREGADO/</v>
      </c>
      <c r="V171" s="3" t="str">
        <f>IF(LEN(Tabla13[[#This Row],[Columna6]])&gt;0,Tabla13[[#This Row],[Columna6]]&amp;"/","")</f>
        <v/>
      </c>
      <c r="W17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171" s="3" t="str">
        <f>MID(Tabla13[[#This Row],[Columna17]],1,LEN(Tabla13[[#This Row],[Columna17]])-1)</f>
        <v>CAPTURA/DISENIO/TAMPO/EMPAQUE/TERMINADO/RUTA/ENTREGADO</v>
      </c>
      <c r="Y17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171" t="str">
        <f t="shared" si="2"/>
        <v>1/2/9/5/6/7/8/</v>
      </c>
    </row>
    <row r="172" spans="1:26" ht="18.75" thickBot="1">
      <c r="A172" s="36" t="s">
        <v>726</v>
      </c>
      <c r="B172" s="36" t="s">
        <v>725</v>
      </c>
      <c r="C172" s="163" t="s">
        <v>719</v>
      </c>
      <c r="D172" s="35">
        <v>380</v>
      </c>
      <c r="E172" s="88">
        <v>2.35</v>
      </c>
      <c r="F172" s="99" t="s">
        <v>1054</v>
      </c>
      <c r="G172" s="170" t="s">
        <v>1074</v>
      </c>
      <c r="H172" s="100" t="s">
        <v>1058</v>
      </c>
      <c r="I172" s="100" t="s">
        <v>1055</v>
      </c>
      <c r="J172" s="100" t="s">
        <v>1059</v>
      </c>
      <c r="K172" s="100" t="s">
        <v>1056</v>
      </c>
      <c r="L172" s="100" t="s">
        <v>1057</v>
      </c>
      <c r="M172" s="101"/>
      <c r="N172" s="96">
        <f>COUNTA(Tabla13[[#This Row],[PROCESOS DE PRODUCION]:[Columna6]])</f>
        <v>7</v>
      </c>
      <c r="O172" s="96" t="str">
        <f>IF(LEN(Tabla13[[#This Row],[PROCESOS DE PRODUCION]])&gt;0,Tabla13[[#This Row],[PROCESOS DE PRODUCION]]&amp;"/","")</f>
        <v>CAPTURA/</v>
      </c>
      <c r="P172" s="3" t="str">
        <f>IF(LEN(Tabla13[[#This Row],[Columna7]])&gt;0,Tabla13[[#This Row],[Columna7]]&amp;"/","")</f>
        <v>DISENIO/</v>
      </c>
      <c r="Q172" s="3" t="str">
        <f>IF(LEN(Tabla13[[#This Row],[Columna1]])&gt;0,Tabla13[[#This Row],[Columna1]]&amp;"/","")</f>
        <v>FLEXO/</v>
      </c>
      <c r="R172" s="3" t="str">
        <f>IF(LEN(Tabla13[[#This Row],[Columna2]])&gt;0,Tabla13[[#This Row],[Columna2]]&amp;"/","")</f>
        <v>EMPAQUE/</v>
      </c>
      <c r="S172" s="3" t="str">
        <f>IF(LEN(Tabla13[[#This Row],[Columna3]])&gt;0,Tabla13[[#This Row],[Columna3]]&amp;"/","")</f>
        <v>TERMINADO/</v>
      </c>
      <c r="T172" s="3" t="str">
        <f>IF(LEN(Tabla13[[#This Row],[Columna4]])&gt;0,Tabla13[[#This Row],[Columna4]]&amp;"/","")</f>
        <v>RUTA/</v>
      </c>
      <c r="U172" s="3" t="str">
        <f>IF(LEN(Tabla13[[#This Row],[Columna5]])&gt;0,Tabla13[[#This Row],[Columna5]]&amp;"/","")</f>
        <v>ENTREGADO/</v>
      </c>
      <c r="V172" s="3" t="str">
        <f>IF(LEN(Tabla13[[#This Row],[Columna6]])&gt;0,Tabla13[[#This Row],[Columna6]]&amp;"/","")</f>
        <v/>
      </c>
      <c r="W17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72" s="3" t="str">
        <f>MID(Tabla13[[#This Row],[Columna17]],1,LEN(Tabla13[[#This Row],[Columna17]])-1)</f>
        <v>CAPTURA/DISENIO/FLEXO/EMPAQUE/TERMINADO/RUTA/ENTREGADO</v>
      </c>
      <c r="Y17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72" t="str">
        <f t="shared" si="2"/>
        <v>1/2/10/5/6/7/8/</v>
      </c>
    </row>
    <row r="173" spans="1:26" ht="18">
      <c r="A173" s="28" t="s">
        <v>723</v>
      </c>
      <c r="B173" s="28" t="s">
        <v>722</v>
      </c>
      <c r="C173" s="27" t="s">
        <v>719</v>
      </c>
      <c r="D173" s="26">
        <v>360</v>
      </c>
      <c r="E173" s="80">
        <v>2.65</v>
      </c>
      <c r="F173" s="91" t="s">
        <v>1054</v>
      </c>
      <c r="G173" s="169" t="s">
        <v>1059</v>
      </c>
      <c r="H173" s="92" t="s">
        <v>1056</v>
      </c>
      <c r="I173" s="92" t="s">
        <v>1057</v>
      </c>
      <c r="J173" s="93"/>
      <c r="K173" s="93"/>
      <c r="L173" s="93"/>
      <c r="M173" s="94"/>
      <c r="N173" s="96">
        <f>COUNTA(Tabla13[[#This Row],[PROCESOS DE PRODUCION]:[Columna6]])</f>
        <v>4</v>
      </c>
      <c r="O173" s="96" t="str">
        <f>IF(LEN(Tabla13[[#This Row],[PROCESOS DE PRODUCION]])&gt;0,Tabla13[[#This Row],[PROCESOS DE PRODUCION]]&amp;"/","")</f>
        <v>CAPTURA/</v>
      </c>
      <c r="P173" s="3" t="str">
        <f>IF(LEN(Tabla13[[#This Row],[Columna7]])&gt;0,Tabla13[[#This Row],[Columna7]]&amp;"/","")</f>
        <v>TERMINADO/</v>
      </c>
      <c r="Q173" s="3" t="str">
        <f>IF(LEN(Tabla13[[#This Row],[Columna1]])&gt;0,Tabla13[[#This Row],[Columna1]]&amp;"/","")</f>
        <v>RUTA/</v>
      </c>
      <c r="R173" s="3" t="str">
        <f>IF(LEN(Tabla13[[#This Row],[Columna2]])&gt;0,Tabla13[[#This Row],[Columna2]]&amp;"/","")</f>
        <v>ENTREGADO/</v>
      </c>
      <c r="S173" s="3" t="str">
        <f>IF(LEN(Tabla13[[#This Row],[Columna3]])&gt;0,Tabla13[[#This Row],[Columna3]]&amp;"/","")</f>
        <v/>
      </c>
      <c r="T173" s="3" t="str">
        <f>IF(LEN(Tabla13[[#This Row],[Columna4]])&gt;0,Tabla13[[#This Row],[Columna4]]&amp;"/","")</f>
        <v/>
      </c>
      <c r="U173" s="3" t="str">
        <f>IF(LEN(Tabla13[[#This Row],[Columna5]])&gt;0,Tabla13[[#This Row],[Columna5]]&amp;"/","")</f>
        <v/>
      </c>
      <c r="V173" s="3" t="str">
        <f>IF(LEN(Tabla13[[#This Row],[Columna6]])&gt;0,Tabla13[[#This Row],[Columna6]]&amp;"/","")</f>
        <v/>
      </c>
      <c r="W17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73" s="3" t="str">
        <f>MID(Tabla13[[#This Row],[Columna17]],1,LEN(Tabla13[[#This Row],[Columna17]])-1)</f>
        <v>CAPTURA/TERMINADO/RUTA/ENTREGADO</v>
      </c>
      <c r="Y17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73" t="str">
        <f t="shared" si="2"/>
        <v>1/6/7/8/</v>
      </c>
    </row>
    <row r="174" spans="1:26" ht="18.75" thickBot="1">
      <c r="A174" s="7" t="s">
        <v>721</v>
      </c>
      <c r="B174" s="31" t="s">
        <v>720</v>
      </c>
      <c r="C174" s="6" t="s">
        <v>719</v>
      </c>
      <c r="D174" s="5">
        <v>360</v>
      </c>
      <c r="E174" s="81">
        <v>2.65</v>
      </c>
      <c r="F174" s="95" t="s">
        <v>1054</v>
      </c>
      <c r="G174" s="170" t="s">
        <v>1074</v>
      </c>
      <c r="H174" s="96" t="s">
        <v>1058</v>
      </c>
      <c r="I174" s="96" t="s">
        <v>1055</v>
      </c>
      <c r="J174" s="96" t="s">
        <v>1059</v>
      </c>
      <c r="K174" s="96" t="s">
        <v>1056</v>
      </c>
      <c r="L174" s="96" t="s">
        <v>1057</v>
      </c>
      <c r="M174" s="98"/>
      <c r="N174" s="96">
        <f>COUNTA(Tabla13[[#This Row],[PROCESOS DE PRODUCION]:[Columna6]])</f>
        <v>7</v>
      </c>
      <c r="O174" s="96" t="str">
        <f>IF(LEN(Tabla13[[#This Row],[PROCESOS DE PRODUCION]])&gt;0,Tabla13[[#This Row],[PROCESOS DE PRODUCION]]&amp;"/","")</f>
        <v>CAPTURA/</v>
      </c>
      <c r="P174" s="3" t="str">
        <f>IF(LEN(Tabla13[[#This Row],[Columna7]])&gt;0,Tabla13[[#This Row],[Columna7]]&amp;"/","")</f>
        <v>DISENIO/</v>
      </c>
      <c r="Q174" s="3" t="str">
        <f>IF(LEN(Tabla13[[#This Row],[Columna1]])&gt;0,Tabla13[[#This Row],[Columna1]]&amp;"/","")</f>
        <v>FLEXO/</v>
      </c>
      <c r="R174" s="3" t="str">
        <f>IF(LEN(Tabla13[[#This Row],[Columna2]])&gt;0,Tabla13[[#This Row],[Columna2]]&amp;"/","")</f>
        <v>EMPAQUE/</v>
      </c>
      <c r="S174" s="3" t="str">
        <f>IF(LEN(Tabla13[[#This Row],[Columna3]])&gt;0,Tabla13[[#This Row],[Columna3]]&amp;"/","")</f>
        <v>TERMINADO/</v>
      </c>
      <c r="T174" s="3" t="str">
        <f>IF(LEN(Tabla13[[#This Row],[Columna4]])&gt;0,Tabla13[[#This Row],[Columna4]]&amp;"/","")</f>
        <v>RUTA/</v>
      </c>
      <c r="U174" s="3" t="str">
        <f>IF(LEN(Tabla13[[#This Row],[Columna5]])&gt;0,Tabla13[[#This Row],[Columna5]]&amp;"/","")</f>
        <v>ENTREGADO/</v>
      </c>
      <c r="V174" s="3" t="str">
        <f>IF(LEN(Tabla13[[#This Row],[Columna6]])&gt;0,Tabla13[[#This Row],[Columna6]]&amp;"/","")</f>
        <v/>
      </c>
      <c r="W17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74" s="3" t="str">
        <f>MID(Tabla13[[#This Row],[Columna17]],1,LEN(Tabla13[[#This Row],[Columna17]])-1)</f>
        <v>CAPTURA/DISENIO/FLEXO/EMPAQUE/TERMINADO/RUTA/ENTREGADO</v>
      </c>
      <c r="Y17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74" t="str">
        <f t="shared" si="2"/>
        <v>1/2/10/5/6/7/8/</v>
      </c>
    </row>
    <row r="175" spans="1:26" ht="18">
      <c r="A175" s="10" t="s">
        <v>718</v>
      </c>
      <c r="B175" s="10" t="s">
        <v>715</v>
      </c>
      <c r="C175" s="9" t="s">
        <v>346</v>
      </c>
      <c r="D175" s="8">
        <v>300</v>
      </c>
      <c r="E175" s="84">
        <v>2.65</v>
      </c>
      <c r="F175" s="95" t="s">
        <v>1054</v>
      </c>
      <c r="G175" s="169" t="s">
        <v>1059</v>
      </c>
      <c r="H175" s="96" t="s">
        <v>1056</v>
      </c>
      <c r="I175" s="96" t="s">
        <v>1057</v>
      </c>
      <c r="J175" s="97"/>
      <c r="K175" s="97"/>
      <c r="L175" s="97"/>
      <c r="M175" s="98"/>
      <c r="N175" s="96">
        <f>COUNTA(Tabla13[[#This Row],[PROCESOS DE PRODUCION]:[Columna6]])</f>
        <v>4</v>
      </c>
      <c r="O175" s="96" t="str">
        <f>IF(LEN(Tabla13[[#This Row],[PROCESOS DE PRODUCION]])&gt;0,Tabla13[[#This Row],[PROCESOS DE PRODUCION]]&amp;"/","")</f>
        <v>CAPTURA/</v>
      </c>
      <c r="P175" s="3" t="str">
        <f>IF(LEN(Tabla13[[#This Row],[Columna7]])&gt;0,Tabla13[[#This Row],[Columna7]]&amp;"/","")</f>
        <v>TERMINADO/</v>
      </c>
      <c r="Q175" s="3" t="str">
        <f>IF(LEN(Tabla13[[#This Row],[Columna1]])&gt;0,Tabla13[[#This Row],[Columna1]]&amp;"/","")</f>
        <v>RUTA/</v>
      </c>
      <c r="R175" s="3" t="str">
        <f>IF(LEN(Tabla13[[#This Row],[Columna2]])&gt;0,Tabla13[[#This Row],[Columna2]]&amp;"/","")</f>
        <v>ENTREGADO/</v>
      </c>
      <c r="S175" s="3" t="str">
        <f>IF(LEN(Tabla13[[#This Row],[Columna3]])&gt;0,Tabla13[[#This Row],[Columna3]]&amp;"/","")</f>
        <v/>
      </c>
      <c r="T175" s="3" t="str">
        <f>IF(LEN(Tabla13[[#This Row],[Columna4]])&gt;0,Tabla13[[#This Row],[Columna4]]&amp;"/","")</f>
        <v/>
      </c>
      <c r="U175" s="3" t="str">
        <f>IF(LEN(Tabla13[[#This Row],[Columna5]])&gt;0,Tabla13[[#This Row],[Columna5]]&amp;"/","")</f>
        <v/>
      </c>
      <c r="V175" s="3" t="str">
        <f>IF(LEN(Tabla13[[#This Row],[Columna6]])&gt;0,Tabla13[[#This Row],[Columna6]]&amp;"/","")</f>
        <v/>
      </c>
      <c r="W17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75" s="3" t="str">
        <f>MID(Tabla13[[#This Row],[Columna17]],1,LEN(Tabla13[[#This Row],[Columna17]])-1)</f>
        <v>CAPTURA/TERMINADO/RUTA/ENTREGADO</v>
      </c>
      <c r="Y17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75" t="str">
        <f t="shared" si="2"/>
        <v>1/6/7/8/</v>
      </c>
    </row>
    <row r="176" spans="1:26" ht="18.75" thickBot="1">
      <c r="A176" s="10" t="s">
        <v>717</v>
      </c>
      <c r="B176" s="51" t="s">
        <v>713</v>
      </c>
      <c r="C176" s="9" t="s">
        <v>346</v>
      </c>
      <c r="D176" s="8">
        <v>300</v>
      </c>
      <c r="E176" s="84">
        <v>2.65</v>
      </c>
      <c r="F176" s="95" t="s">
        <v>1054</v>
      </c>
      <c r="G176" s="170" t="s">
        <v>1074</v>
      </c>
      <c r="H176" s="96" t="s">
        <v>1058</v>
      </c>
      <c r="I176" s="96" t="s">
        <v>1055</v>
      </c>
      <c r="J176" s="96" t="s">
        <v>1059</v>
      </c>
      <c r="K176" s="96" t="s">
        <v>1056</v>
      </c>
      <c r="L176" s="96" t="s">
        <v>1057</v>
      </c>
      <c r="M176" s="98"/>
      <c r="N176" s="96">
        <f>COUNTA(Tabla13[[#This Row],[PROCESOS DE PRODUCION]:[Columna6]])</f>
        <v>7</v>
      </c>
      <c r="O176" s="96" t="str">
        <f>IF(LEN(Tabla13[[#This Row],[PROCESOS DE PRODUCION]])&gt;0,Tabla13[[#This Row],[PROCESOS DE PRODUCION]]&amp;"/","")</f>
        <v>CAPTURA/</v>
      </c>
      <c r="P176" s="3" t="str">
        <f>IF(LEN(Tabla13[[#This Row],[Columna7]])&gt;0,Tabla13[[#This Row],[Columna7]]&amp;"/","")</f>
        <v>DISENIO/</v>
      </c>
      <c r="Q176" s="3" t="str">
        <f>IF(LEN(Tabla13[[#This Row],[Columna1]])&gt;0,Tabla13[[#This Row],[Columna1]]&amp;"/","")</f>
        <v>FLEXO/</v>
      </c>
      <c r="R176" s="3" t="str">
        <f>IF(LEN(Tabla13[[#This Row],[Columna2]])&gt;0,Tabla13[[#This Row],[Columna2]]&amp;"/","")</f>
        <v>EMPAQUE/</v>
      </c>
      <c r="S176" s="3" t="str">
        <f>IF(LEN(Tabla13[[#This Row],[Columna3]])&gt;0,Tabla13[[#This Row],[Columna3]]&amp;"/","")</f>
        <v>TERMINADO/</v>
      </c>
      <c r="T176" s="3" t="str">
        <f>IF(LEN(Tabla13[[#This Row],[Columna4]])&gt;0,Tabla13[[#This Row],[Columna4]]&amp;"/","")</f>
        <v>RUTA/</v>
      </c>
      <c r="U176" s="3" t="str">
        <f>IF(LEN(Tabla13[[#This Row],[Columna5]])&gt;0,Tabla13[[#This Row],[Columna5]]&amp;"/","")</f>
        <v>ENTREGADO/</v>
      </c>
      <c r="V176" s="3" t="str">
        <f>IF(LEN(Tabla13[[#This Row],[Columna6]])&gt;0,Tabla13[[#This Row],[Columna6]]&amp;"/","")</f>
        <v/>
      </c>
      <c r="W17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76" s="3" t="str">
        <f>MID(Tabla13[[#This Row],[Columna17]],1,LEN(Tabla13[[#This Row],[Columna17]])-1)</f>
        <v>CAPTURA/DISENIO/FLEXO/EMPAQUE/TERMINADO/RUTA/ENTREGADO</v>
      </c>
      <c r="Y17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76" t="str">
        <f t="shared" si="2"/>
        <v>1/2/10/5/6/7/8/</v>
      </c>
    </row>
    <row r="177" spans="1:26" ht="18">
      <c r="A177" s="7" t="s">
        <v>716</v>
      </c>
      <c r="B177" s="31" t="s">
        <v>715</v>
      </c>
      <c r="C177" s="6" t="s">
        <v>712</v>
      </c>
      <c r="D177" s="5">
        <v>240</v>
      </c>
      <c r="E177" s="81">
        <v>2.9</v>
      </c>
      <c r="F177" s="95" t="s">
        <v>1054</v>
      </c>
      <c r="G177" s="169" t="s">
        <v>1059</v>
      </c>
      <c r="H177" s="96" t="s">
        <v>1056</v>
      </c>
      <c r="I177" s="96" t="s">
        <v>1057</v>
      </c>
      <c r="J177" s="97"/>
      <c r="K177" s="97"/>
      <c r="L177" s="97"/>
      <c r="M177" s="98"/>
      <c r="N177" s="96">
        <f>COUNTA(Tabla13[[#This Row],[PROCESOS DE PRODUCION]:[Columna6]])</f>
        <v>4</v>
      </c>
      <c r="O177" s="96" t="str">
        <f>IF(LEN(Tabla13[[#This Row],[PROCESOS DE PRODUCION]])&gt;0,Tabla13[[#This Row],[PROCESOS DE PRODUCION]]&amp;"/","")</f>
        <v>CAPTURA/</v>
      </c>
      <c r="P177" s="3" t="str">
        <f>IF(LEN(Tabla13[[#This Row],[Columna7]])&gt;0,Tabla13[[#This Row],[Columna7]]&amp;"/","")</f>
        <v>TERMINADO/</v>
      </c>
      <c r="Q177" s="3" t="str">
        <f>IF(LEN(Tabla13[[#This Row],[Columna1]])&gt;0,Tabla13[[#This Row],[Columna1]]&amp;"/","")</f>
        <v>RUTA/</v>
      </c>
      <c r="R177" s="3" t="str">
        <f>IF(LEN(Tabla13[[#This Row],[Columna2]])&gt;0,Tabla13[[#This Row],[Columna2]]&amp;"/","")</f>
        <v>ENTREGADO/</v>
      </c>
      <c r="S177" s="3" t="str">
        <f>IF(LEN(Tabla13[[#This Row],[Columna3]])&gt;0,Tabla13[[#This Row],[Columna3]]&amp;"/","")</f>
        <v/>
      </c>
      <c r="T177" s="3" t="str">
        <f>IF(LEN(Tabla13[[#This Row],[Columna4]])&gt;0,Tabla13[[#This Row],[Columna4]]&amp;"/","")</f>
        <v/>
      </c>
      <c r="U177" s="3" t="str">
        <f>IF(LEN(Tabla13[[#This Row],[Columna5]])&gt;0,Tabla13[[#This Row],[Columna5]]&amp;"/","")</f>
        <v/>
      </c>
      <c r="V177" s="3" t="str">
        <f>IF(LEN(Tabla13[[#This Row],[Columna6]])&gt;0,Tabla13[[#This Row],[Columna6]]&amp;"/","")</f>
        <v/>
      </c>
      <c r="W17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77" s="3" t="str">
        <f>MID(Tabla13[[#This Row],[Columna17]],1,LEN(Tabla13[[#This Row],[Columna17]])-1)</f>
        <v>CAPTURA/TERMINADO/RUTA/ENTREGADO</v>
      </c>
      <c r="Y17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77" t="str">
        <f t="shared" si="2"/>
        <v>1/6/7/8/</v>
      </c>
    </row>
    <row r="178" spans="1:26" ht="18.75" thickBot="1">
      <c r="A178" s="7" t="s">
        <v>714</v>
      </c>
      <c r="B178" s="31" t="s">
        <v>713</v>
      </c>
      <c r="C178" s="6" t="s">
        <v>712</v>
      </c>
      <c r="D178" s="5">
        <v>240</v>
      </c>
      <c r="E178" s="81">
        <v>2.9</v>
      </c>
      <c r="F178" s="95" t="s">
        <v>1054</v>
      </c>
      <c r="G178" s="170" t="s">
        <v>1074</v>
      </c>
      <c r="H178" s="96" t="s">
        <v>1058</v>
      </c>
      <c r="I178" s="96" t="s">
        <v>1055</v>
      </c>
      <c r="J178" s="96" t="s">
        <v>1059</v>
      </c>
      <c r="K178" s="96" t="s">
        <v>1056</v>
      </c>
      <c r="L178" s="96" t="s">
        <v>1057</v>
      </c>
      <c r="M178" s="98"/>
      <c r="N178" s="96">
        <f>COUNTA(Tabla13[[#This Row],[PROCESOS DE PRODUCION]:[Columna6]])</f>
        <v>7</v>
      </c>
      <c r="O178" s="96" t="str">
        <f>IF(LEN(Tabla13[[#This Row],[PROCESOS DE PRODUCION]])&gt;0,Tabla13[[#This Row],[PROCESOS DE PRODUCION]]&amp;"/","")</f>
        <v>CAPTURA/</v>
      </c>
      <c r="P178" s="3" t="str">
        <f>IF(LEN(Tabla13[[#This Row],[Columna7]])&gt;0,Tabla13[[#This Row],[Columna7]]&amp;"/","")</f>
        <v>DISENIO/</v>
      </c>
      <c r="Q178" s="3" t="str">
        <f>IF(LEN(Tabla13[[#This Row],[Columna1]])&gt;0,Tabla13[[#This Row],[Columna1]]&amp;"/","")</f>
        <v>FLEXO/</v>
      </c>
      <c r="R178" s="3" t="str">
        <f>IF(LEN(Tabla13[[#This Row],[Columna2]])&gt;0,Tabla13[[#This Row],[Columna2]]&amp;"/","")</f>
        <v>EMPAQUE/</v>
      </c>
      <c r="S178" s="3" t="str">
        <f>IF(LEN(Tabla13[[#This Row],[Columna3]])&gt;0,Tabla13[[#This Row],[Columna3]]&amp;"/","")</f>
        <v>TERMINADO/</v>
      </c>
      <c r="T178" s="3" t="str">
        <f>IF(LEN(Tabla13[[#This Row],[Columna4]])&gt;0,Tabla13[[#This Row],[Columna4]]&amp;"/","")</f>
        <v>RUTA/</v>
      </c>
      <c r="U178" s="3" t="str">
        <f>IF(LEN(Tabla13[[#This Row],[Columna5]])&gt;0,Tabla13[[#This Row],[Columna5]]&amp;"/","")</f>
        <v>ENTREGADO/</v>
      </c>
      <c r="V178" s="3" t="str">
        <f>IF(LEN(Tabla13[[#This Row],[Columna6]])&gt;0,Tabla13[[#This Row],[Columna6]]&amp;"/","")</f>
        <v/>
      </c>
      <c r="W17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78" s="3" t="str">
        <f>MID(Tabla13[[#This Row],[Columna17]],1,LEN(Tabla13[[#This Row],[Columna17]])-1)</f>
        <v>CAPTURA/DISENIO/FLEXO/EMPAQUE/TERMINADO/RUTA/ENTREGADO</v>
      </c>
      <c r="Y17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78" t="str">
        <f t="shared" si="2"/>
        <v>1/2/10/5/6/7/8/</v>
      </c>
    </row>
    <row r="179" spans="1:26" ht="18">
      <c r="A179" s="7" t="s">
        <v>711</v>
      </c>
      <c r="B179" s="31" t="s">
        <v>708</v>
      </c>
      <c r="C179" s="6" t="s">
        <v>346</v>
      </c>
      <c r="D179" s="5">
        <v>390</v>
      </c>
      <c r="E179" s="81">
        <v>2.65</v>
      </c>
      <c r="F179" s="95" t="s">
        <v>1054</v>
      </c>
      <c r="G179" s="169" t="s">
        <v>1059</v>
      </c>
      <c r="H179" s="96" t="s">
        <v>1056</v>
      </c>
      <c r="I179" s="96" t="s">
        <v>1057</v>
      </c>
      <c r="J179" s="97"/>
      <c r="K179" s="97"/>
      <c r="L179" s="97"/>
      <c r="M179" s="98"/>
      <c r="N179" s="96">
        <f>COUNTA(Tabla13[[#This Row],[PROCESOS DE PRODUCION]:[Columna6]])</f>
        <v>4</v>
      </c>
      <c r="O179" s="96" t="str">
        <f>IF(LEN(Tabla13[[#This Row],[PROCESOS DE PRODUCION]])&gt;0,Tabla13[[#This Row],[PROCESOS DE PRODUCION]]&amp;"/","")</f>
        <v>CAPTURA/</v>
      </c>
      <c r="P179" s="3" t="str">
        <f>IF(LEN(Tabla13[[#This Row],[Columna7]])&gt;0,Tabla13[[#This Row],[Columna7]]&amp;"/","")</f>
        <v>TERMINADO/</v>
      </c>
      <c r="Q179" s="3" t="str">
        <f>IF(LEN(Tabla13[[#This Row],[Columna1]])&gt;0,Tabla13[[#This Row],[Columna1]]&amp;"/","")</f>
        <v>RUTA/</v>
      </c>
      <c r="R179" s="3" t="str">
        <f>IF(LEN(Tabla13[[#This Row],[Columna2]])&gt;0,Tabla13[[#This Row],[Columna2]]&amp;"/","")</f>
        <v>ENTREGADO/</v>
      </c>
      <c r="S179" s="3" t="str">
        <f>IF(LEN(Tabla13[[#This Row],[Columna3]])&gt;0,Tabla13[[#This Row],[Columna3]]&amp;"/","")</f>
        <v/>
      </c>
      <c r="T179" s="3" t="str">
        <f>IF(LEN(Tabla13[[#This Row],[Columna4]])&gt;0,Tabla13[[#This Row],[Columna4]]&amp;"/","")</f>
        <v/>
      </c>
      <c r="U179" s="3" t="str">
        <f>IF(LEN(Tabla13[[#This Row],[Columna5]])&gt;0,Tabla13[[#This Row],[Columna5]]&amp;"/","")</f>
        <v/>
      </c>
      <c r="V179" s="3" t="str">
        <f>IF(LEN(Tabla13[[#This Row],[Columna6]])&gt;0,Tabla13[[#This Row],[Columna6]]&amp;"/","")</f>
        <v/>
      </c>
      <c r="W17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79" s="3" t="str">
        <f>MID(Tabla13[[#This Row],[Columna17]],1,LEN(Tabla13[[#This Row],[Columna17]])-1)</f>
        <v>CAPTURA/TERMINADO/RUTA/ENTREGADO</v>
      </c>
      <c r="Y17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79" t="str">
        <f t="shared" si="2"/>
        <v>1/6/7/8/</v>
      </c>
    </row>
    <row r="180" spans="1:26" ht="18.75" thickBot="1">
      <c r="A180" s="7" t="s">
        <v>710</v>
      </c>
      <c r="B180" s="31" t="s">
        <v>706</v>
      </c>
      <c r="C180" s="6" t="s">
        <v>346</v>
      </c>
      <c r="D180" s="5">
        <v>390</v>
      </c>
      <c r="E180" s="81">
        <v>2.65</v>
      </c>
      <c r="F180" s="95" t="s">
        <v>1054</v>
      </c>
      <c r="G180" s="170" t="s">
        <v>1074</v>
      </c>
      <c r="H180" s="96" t="s">
        <v>1058</v>
      </c>
      <c r="I180" s="96" t="s">
        <v>1055</v>
      </c>
      <c r="J180" s="96" t="s">
        <v>1059</v>
      </c>
      <c r="K180" s="96" t="s">
        <v>1056</v>
      </c>
      <c r="L180" s="96" t="s">
        <v>1057</v>
      </c>
      <c r="M180" s="98"/>
      <c r="N180" s="96">
        <f>COUNTA(Tabla13[[#This Row],[PROCESOS DE PRODUCION]:[Columna6]])</f>
        <v>7</v>
      </c>
      <c r="O180" s="96" t="str">
        <f>IF(LEN(Tabla13[[#This Row],[PROCESOS DE PRODUCION]])&gt;0,Tabla13[[#This Row],[PROCESOS DE PRODUCION]]&amp;"/","")</f>
        <v>CAPTURA/</v>
      </c>
      <c r="P180" s="3" t="str">
        <f>IF(LEN(Tabla13[[#This Row],[Columna7]])&gt;0,Tabla13[[#This Row],[Columna7]]&amp;"/","")</f>
        <v>DISENIO/</v>
      </c>
      <c r="Q180" s="3" t="str">
        <f>IF(LEN(Tabla13[[#This Row],[Columna1]])&gt;0,Tabla13[[#This Row],[Columna1]]&amp;"/","")</f>
        <v>FLEXO/</v>
      </c>
      <c r="R180" s="3" t="str">
        <f>IF(LEN(Tabla13[[#This Row],[Columna2]])&gt;0,Tabla13[[#This Row],[Columna2]]&amp;"/","")</f>
        <v>EMPAQUE/</v>
      </c>
      <c r="S180" s="3" t="str">
        <f>IF(LEN(Tabla13[[#This Row],[Columna3]])&gt;0,Tabla13[[#This Row],[Columna3]]&amp;"/","")</f>
        <v>TERMINADO/</v>
      </c>
      <c r="T180" s="3" t="str">
        <f>IF(LEN(Tabla13[[#This Row],[Columna4]])&gt;0,Tabla13[[#This Row],[Columna4]]&amp;"/","")</f>
        <v>RUTA/</v>
      </c>
      <c r="U180" s="3" t="str">
        <f>IF(LEN(Tabla13[[#This Row],[Columna5]])&gt;0,Tabla13[[#This Row],[Columna5]]&amp;"/","")</f>
        <v>ENTREGADO/</v>
      </c>
      <c r="V180" s="3" t="str">
        <f>IF(LEN(Tabla13[[#This Row],[Columna6]])&gt;0,Tabla13[[#This Row],[Columna6]]&amp;"/","")</f>
        <v/>
      </c>
      <c r="W18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80" s="3" t="str">
        <f>MID(Tabla13[[#This Row],[Columna17]],1,LEN(Tabla13[[#This Row],[Columna17]])-1)</f>
        <v>CAPTURA/DISENIO/FLEXO/EMPAQUE/TERMINADO/RUTA/ENTREGADO</v>
      </c>
      <c r="Y18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80" t="str">
        <f t="shared" si="2"/>
        <v>1/2/10/5/6/7/8/</v>
      </c>
    </row>
    <row r="181" spans="1:26" ht="18">
      <c r="A181" s="23" t="s">
        <v>709</v>
      </c>
      <c r="B181" s="31" t="s">
        <v>708</v>
      </c>
      <c r="C181" s="21" t="s">
        <v>343</v>
      </c>
      <c r="D181" s="5">
        <v>260</v>
      </c>
      <c r="E181" s="82">
        <v>2.9</v>
      </c>
      <c r="F181" s="95" t="s">
        <v>1054</v>
      </c>
      <c r="G181" s="169" t="s">
        <v>1059</v>
      </c>
      <c r="H181" s="96" t="s">
        <v>1056</v>
      </c>
      <c r="I181" s="96" t="s">
        <v>1057</v>
      </c>
      <c r="J181" s="97"/>
      <c r="K181" s="97"/>
      <c r="L181" s="97"/>
      <c r="M181" s="98"/>
      <c r="N181" s="96">
        <f>COUNTA(Tabla13[[#This Row],[PROCESOS DE PRODUCION]:[Columna6]])</f>
        <v>4</v>
      </c>
      <c r="O181" s="96" t="str">
        <f>IF(LEN(Tabla13[[#This Row],[PROCESOS DE PRODUCION]])&gt;0,Tabla13[[#This Row],[PROCESOS DE PRODUCION]]&amp;"/","")</f>
        <v>CAPTURA/</v>
      </c>
      <c r="P181" s="3" t="str">
        <f>IF(LEN(Tabla13[[#This Row],[Columna7]])&gt;0,Tabla13[[#This Row],[Columna7]]&amp;"/","")</f>
        <v>TERMINADO/</v>
      </c>
      <c r="Q181" s="3" t="str">
        <f>IF(LEN(Tabla13[[#This Row],[Columna1]])&gt;0,Tabla13[[#This Row],[Columna1]]&amp;"/","")</f>
        <v>RUTA/</v>
      </c>
      <c r="R181" s="3" t="str">
        <f>IF(LEN(Tabla13[[#This Row],[Columna2]])&gt;0,Tabla13[[#This Row],[Columna2]]&amp;"/","")</f>
        <v>ENTREGADO/</v>
      </c>
      <c r="S181" s="3" t="str">
        <f>IF(LEN(Tabla13[[#This Row],[Columna3]])&gt;0,Tabla13[[#This Row],[Columna3]]&amp;"/","")</f>
        <v/>
      </c>
      <c r="T181" s="3" t="str">
        <f>IF(LEN(Tabla13[[#This Row],[Columna4]])&gt;0,Tabla13[[#This Row],[Columna4]]&amp;"/","")</f>
        <v/>
      </c>
      <c r="U181" s="3" t="str">
        <f>IF(LEN(Tabla13[[#This Row],[Columna5]])&gt;0,Tabla13[[#This Row],[Columna5]]&amp;"/","")</f>
        <v/>
      </c>
      <c r="V181" s="3" t="str">
        <f>IF(LEN(Tabla13[[#This Row],[Columna6]])&gt;0,Tabla13[[#This Row],[Columna6]]&amp;"/","")</f>
        <v/>
      </c>
      <c r="W18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81" s="3" t="str">
        <f>MID(Tabla13[[#This Row],[Columna17]],1,LEN(Tabla13[[#This Row],[Columna17]])-1)</f>
        <v>CAPTURA/TERMINADO/RUTA/ENTREGADO</v>
      </c>
      <c r="Y18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81" t="str">
        <f t="shared" si="2"/>
        <v>1/6/7/8/</v>
      </c>
    </row>
    <row r="182" spans="1:26" ht="18.75" thickBot="1">
      <c r="A182" s="23" t="s">
        <v>707</v>
      </c>
      <c r="B182" s="31" t="s">
        <v>706</v>
      </c>
      <c r="C182" s="21" t="s">
        <v>343</v>
      </c>
      <c r="D182" s="5">
        <v>260</v>
      </c>
      <c r="E182" s="82">
        <v>2.9</v>
      </c>
      <c r="F182" s="95" t="s">
        <v>1054</v>
      </c>
      <c r="G182" s="170" t="s">
        <v>1074</v>
      </c>
      <c r="H182" s="96" t="s">
        <v>1058</v>
      </c>
      <c r="I182" s="96" t="s">
        <v>1055</v>
      </c>
      <c r="J182" s="96" t="s">
        <v>1059</v>
      </c>
      <c r="K182" s="96" t="s">
        <v>1056</v>
      </c>
      <c r="L182" s="96" t="s">
        <v>1057</v>
      </c>
      <c r="M182" s="98"/>
      <c r="N182" s="96">
        <f>COUNTA(Tabla13[[#This Row],[PROCESOS DE PRODUCION]:[Columna6]])</f>
        <v>7</v>
      </c>
      <c r="O182" s="96" t="str">
        <f>IF(LEN(Tabla13[[#This Row],[PROCESOS DE PRODUCION]])&gt;0,Tabla13[[#This Row],[PROCESOS DE PRODUCION]]&amp;"/","")</f>
        <v>CAPTURA/</v>
      </c>
      <c r="P182" s="3" t="str">
        <f>IF(LEN(Tabla13[[#This Row],[Columna7]])&gt;0,Tabla13[[#This Row],[Columna7]]&amp;"/","")</f>
        <v>DISENIO/</v>
      </c>
      <c r="Q182" s="3" t="str">
        <f>IF(LEN(Tabla13[[#This Row],[Columna1]])&gt;0,Tabla13[[#This Row],[Columna1]]&amp;"/","")</f>
        <v>FLEXO/</v>
      </c>
      <c r="R182" s="3" t="str">
        <f>IF(LEN(Tabla13[[#This Row],[Columna2]])&gt;0,Tabla13[[#This Row],[Columna2]]&amp;"/","")</f>
        <v>EMPAQUE/</v>
      </c>
      <c r="S182" s="3" t="str">
        <f>IF(LEN(Tabla13[[#This Row],[Columna3]])&gt;0,Tabla13[[#This Row],[Columna3]]&amp;"/","")</f>
        <v>TERMINADO/</v>
      </c>
      <c r="T182" s="3" t="str">
        <f>IF(LEN(Tabla13[[#This Row],[Columna4]])&gt;0,Tabla13[[#This Row],[Columna4]]&amp;"/","")</f>
        <v>RUTA/</v>
      </c>
      <c r="U182" s="3" t="str">
        <f>IF(LEN(Tabla13[[#This Row],[Columna5]])&gt;0,Tabla13[[#This Row],[Columna5]]&amp;"/","")</f>
        <v>ENTREGADO/</v>
      </c>
      <c r="V182" s="3" t="str">
        <f>IF(LEN(Tabla13[[#This Row],[Columna6]])&gt;0,Tabla13[[#This Row],[Columna6]]&amp;"/","")</f>
        <v/>
      </c>
      <c r="W18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82" s="3" t="str">
        <f>MID(Tabla13[[#This Row],[Columna17]],1,LEN(Tabla13[[#This Row],[Columna17]])-1)</f>
        <v>CAPTURA/DISENIO/FLEXO/EMPAQUE/TERMINADO/RUTA/ENTREGADO</v>
      </c>
      <c r="Y18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82" t="str">
        <f t="shared" si="2"/>
        <v>1/2/10/5/6/7/8/</v>
      </c>
    </row>
    <row r="183" spans="1:26" ht="18">
      <c r="A183" s="23" t="s">
        <v>705</v>
      </c>
      <c r="B183" s="31" t="s">
        <v>702</v>
      </c>
      <c r="C183" s="6" t="s">
        <v>341</v>
      </c>
      <c r="D183" s="5">
        <v>300</v>
      </c>
      <c r="E183" s="81">
        <v>2.95</v>
      </c>
      <c r="F183" s="95" t="s">
        <v>1054</v>
      </c>
      <c r="G183" s="169" t="s">
        <v>1059</v>
      </c>
      <c r="H183" s="96" t="s">
        <v>1056</v>
      </c>
      <c r="I183" s="96" t="s">
        <v>1057</v>
      </c>
      <c r="J183" s="97"/>
      <c r="K183" s="97"/>
      <c r="L183" s="97"/>
      <c r="M183" s="98"/>
      <c r="N183" s="96">
        <f>COUNTA(Tabla13[[#This Row],[PROCESOS DE PRODUCION]:[Columna6]])</f>
        <v>4</v>
      </c>
      <c r="O183" s="96" t="str">
        <f>IF(LEN(Tabla13[[#This Row],[PROCESOS DE PRODUCION]])&gt;0,Tabla13[[#This Row],[PROCESOS DE PRODUCION]]&amp;"/","")</f>
        <v>CAPTURA/</v>
      </c>
      <c r="P183" s="3" t="str">
        <f>IF(LEN(Tabla13[[#This Row],[Columna7]])&gt;0,Tabla13[[#This Row],[Columna7]]&amp;"/","")</f>
        <v>TERMINADO/</v>
      </c>
      <c r="Q183" s="3" t="str">
        <f>IF(LEN(Tabla13[[#This Row],[Columna1]])&gt;0,Tabla13[[#This Row],[Columna1]]&amp;"/","")</f>
        <v>RUTA/</v>
      </c>
      <c r="R183" s="3" t="str">
        <f>IF(LEN(Tabla13[[#This Row],[Columna2]])&gt;0,Tabla13[[#This Row],[Columna2]]&amp;"/","")</f>
        <v>ENTREGADO/</v>
      </c>
      <c r="S183" s="3" t="str">
        <f>IF(LEN(Tabla13[[#This Row],[Columna3]])&gt;0,Tabla13[[#This Row],[Columna3]]&amp;"/","")</f>
        <v/>
      </c>
      <c r="T183" s="3" t="str">
        <f>IF(LEN(Tabla13[[#This Row],[Columna4]])&gt;0,Tabla13[[#This Row],[Columna4]]&amp;"/","")</f>
        <v/>
      </c>
      <c r="U183" s="3" t="str">
        <f>IF(LEN(Tabla13[[#This Row],[Columna5]])&gt;0,Tabla13[[#This Row],[Columna5]]&amp;"/","")</f>
        <v/>
      </c>
      <c r="V183" s="3" t="str">
        <f>IF(LEN(Tabla13[[#This Row],[Columna6]])&gt;0,Tabla13[[#This Row],[Columna6]]&amp;"/","")</f>
        <v/>
      </c>
      <c r="W18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83" s="3" t="str">
        <f>MID(Tabla13[[#This Row],[Columna17]],1,LEN(Tabla13[[#This Row],[Columna17]])-1)</f>
        <v>CAPTURA/TERMINADO/RUTA/ENTREGADO</v>
      </c>
      <c r="Y18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83" t="str">
        <f t="shared" si="2"/>
        <v>1/6/7/8/</v>
      </c>
    </row>
    <row r="184" spans="1:26" ht="18.75" thickBot="1">
      <c r="A184" s="23" t="s">
        <v>704</v>
      </c>
      <c r="B184" s="31" t="s">
        <v>700</v>
      </c>
      <c r="C184" s="6" t="s">
        <v>341</v>
      </c>
      <c r="D184" s="5">
        <v>300</v>
      </c>
      <c r="E184" s="81">
        <v>2.95</v>
      </c>
      <c r="F184" s="95" t="s">
        <v>1054</v>
      </c>
      <c r="G184" s="170" t="s">
        <v>1074</v>
      </c>
      <c r="H184" s="96" t="s">
        <v>1063</v>
      </c>
      <c r="I184" s="96" t="s">
        <v>1055</v>
      </c>
      <c r="J184" s="96" t="s">
        <v>1059</v>
      </c>
      <c r="K184" s="96" t="s">
        <v>1056</v>
      </c>
      <c r="L184" s="96" t="s">
        <v>1057</v>
      </c>
      <c r="M184" s="98"/>
      <c r="N184" s="96">
        <f>COUNTA(Tabla13[[#This Row],[PROCESOS DE PRODUCION]:[Columna6]])</f>
        <v>7</v>
      </c>
      <c r="O184" s="96" t="str">
        <f>IF(LEN(Tabla13[[#This Row],[PROCESOS DE PRODUCION]])&gt;0,Tabla13[[#This Row],[PROCESOS DE PRODUCION]]&amp;"/","")</f>
        <v>CAPTURA/</v>
      </c>
      <c r="P184" s="3" t="str">
        <f>IF(LEN(Tabla13[[#This Row],[Columna7]])&gt;0,Tabla13[[#This Row],[Columna7]]&amp;"/","")</f>
        <v>DISENIO/</v>
      </c>
      <c r="Q184" s="3" t="str">
        <f>IF(LEN(Tabla13[[#This Row],[Columna1]])&gt;0,Tabla13[[#This Row],[Columna1]]&amp;"/","")</f>
        <v>TAMPO/</v>
      </c>
      <c r="R184" s="3" t="str">
        <f>IF(LEN(Tabla13[[#This Row],[Columna2]])&gt;0,Tabla13[[#This Row],[Columna2]]&amp;"/","")</f>
        <v>EMPAQUE/</v>
      </c>
      <c r="S184" s="3" t="str">
        <f>IF(LEN(Tabla13[[#This Row],[Columna3]])&gt;0,Tabla13[[#This Row],[Columna3]]&amp;"/","")</f>
        <v>TERMINADO/</v>
      </c>
      <c r="T184" s="3" t="str">
        <f>IF(LEN(Tabla13[[#This Row],[Columna4]])&gt;0,Tabla13[[#This Row],[Columna4]]&amp;"/","")</f>
        <v>RUTA/</v>
      </c>
      <c r="U184" s="3" t="str">
        <f>IF(LEN(Tabla13[[#This Row],[Columna5]])&gt;0,Tabla13[[#This Row],[Columna5]]&amp;"/","")</f>
        <v>ENTREGADO/</v>
      </c>
      <c r="V184" s="3" t="str">
        <f>IF(LEN(Tabla13[[#This Row],[Columna6]])&gt;0,Tabla13[[#This Row],[Columna6]]&amp;"/","")</f>
        <v/>
      </c>
      <c r="W18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184" s="3" t="str">
        <f>MID(Tabla13[[#This Row],[Columna17]],1,LEN(Tabla13[[#This Row],[Columna17]])-1)</f>
        <v>CAPTURA/DISENIO/TAMPO/EMPAQUE/TERMINADO/RUTA/ENTREGADO</v>
      </c>
      <c r="Y18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184" t="str">
        <f t="shared" si="2"/>
        <v>1/2/9/5/6/7/8/</v>
      </c>
    </row>
    <row r="185" spans="1:26" ht="18">
      <c r="A185" s="23" t="s">
        <v>703</v>
      </c>
      <c r="B185" s="37" t="s">
        <v>702</v>
      </c>
      <c r="C185" s="21" t="s">
        <v>338</v>
      </c>
      <c r="D185" s="20">
        <v>250</v>
      </c>
      <c r="E185" s="82">
        <v>3.2</v>
      </c>
      <c r="F185" s="95" t="s">
        <v>1054</v>
      </c>
      <c r="G185" s="169" t="s">
        <v>1059</v>
      </c>
      <c r="H185" s="96" t="s">
        <v>1056</v>
      </c>
      <c r="I185" s="96" t="s">
        <v>1057</v>
      </c>
      <c r="J185" s="97"/>
      <c r="K185" s="97"/>
      <c r="L185" s="97"/>
      <c r="M185" s="98"/>
      <c r="N185" s="96">
        <f>COUNTA(Tabla13[[#This Row],[PROCESOS DE PRODUCION]:[Columna6]])</f>
        <v>4</v>
      </c>
      <c r="O185" s="96" t="str">
        <f>IF(LEN(Tabla13[[#This Row],[PROCESOS DE PRODUCION]])&gt;0,Tabla13[[#This Row],[PROCESOS DE PRODUCION]]&amp;"/","")</f>
        <v>CAPTURA/</v>
      </c>
      <c r="P185" s="3" t="str">
        <f>IF(LEN(Tabla13[[#This Row],[Columna7]])&gt;0,Tabla13[[#This Row],[Columna7]]&amp;"/","")</f>
        <v>TERMINADO/</v>
      </c>
      <c r="Q185" s="3" t="str">
        <f>IF(LEN(Tabla13[[#This Row],[Columna1]])&gt;0,Tabla13[[#This Row],[Columna1]]&amp;"/","")</f>
        <v>RUTA/</v>
      </c>
      <c r="R185" s="3" t="str">
        <f>IF(LEN(Tabla13[[#This Row],[Columna2]])&gt;0,Tabla13[[#This Row],[Columna2]]&amp;"/","")</f>
        <v>ENTREGADO/</v>
      </c>
      <c r="S185" s="3" t="str">
        <f>IF(LEN(Tabla13[[#This Row],[Columna3]])&gt;0,Tabla13[[#This Row],[Columna3]]&amp;"/","")</f>
        <v/>
      </c>
      <c r="T185" s="3" t="str">
        <f>IF(LEN(Tabla13[[#This Row],[Columna4]])&gt;0,Tabla13[[#This Row],[Columna4]]&amp;"/","")</f>
        <v/>
      </c>
      <c r="U185" s="3" t="str">
        <f>IF(LEN(Tabla13[[#This Row],[Columna5]])&gt;0,Tabla13[[#This Row],[Columna5]]&amp;"/","")</f>
        <v/>
      </c>
      <c r="V185" s="3" t="str">
        <f>IF(LEN(Tabla13[[#This Row],[Columna6]])&gt;0,Tabla13[[#This Row],[Columna6]]&amp;"/","")</f>
        <v/>
      </c>
      <c r="W18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85" s="3" t="str">
        <f>MID(Tabla13[[#This Row],[Columna17]],1,LEN(Tabla13[[#This Row],[Columna17]])-1)</f>
        <v>CAPTURA/TERMINADO/RUTA/ENTREGADO</v>
      </c>
      <c r="Y18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85" t="str">
        <f t="shared" si="2"/>
        <v>1/6/7/8/</v>
      </c>
    </row>
    <row r="186" spans="1:26" ht="18.75" thickBot="1">
      <c r="A186" s="19" t="s">
        <v>701</v>
      </c>
      <c r="B186" s="34" t="s">
        <v>700</v>
      </c>
      <c r="C186" s="17" t="s">
        <v>338</v>
      </c>
      <c r="D186" s="16">
        <v>250</v>
      </c>
      <c r="E186" s="85">
        <v>3.2</v>
      </c>
      <c r="F186" s="99" t="s">
        <v>1054</v>
      </c>
      <c r="G186" s="170" t="s">
        <v>1074</v>
      </c>
      <c r="H186" s="100" t="s">
        <v>1063</v>
      </c>
      <c r="I186" s="100" t="s">
        <v>1055</v>
      </c>
      <c r="J186" s="100" t="s">
        <v>1059</v>
      </c>
      <c r="K186" s="100" t="s">
        <v>1056</v>
      </c>
      <c r="L186" s="100" t="s">
        <v>1057</v>
      </c>
      <c r="M186" s="101"/>
      <c r="N186" s="96">
        <f>COUNTA(Tabla13[[#This Row],[PROCESOS DE PRODUCION]:[Columna6]])</f>
        <v>7</v>
      </c>
      <c r="O186" s="96" t="str">
        <f>IF(LEN(Tabla13[[#This Row],[PROCESOS DE PRODUCION]])&gt;0,Tabla13[[#This Row],[PROCESOS DE PRODUCION]]&amp;"/","")</f>
        <v>CAPTURA/</v>
      </c>
      <c r="P186" s="3" t="str">
        <f>IF(LEN(Tabla13[[#This Row],[Columna7]])&gt;0,Tabla13[[#This Row],[Columna7]]&amp;"/","")</f>
        <v>DISENIO/</v>
      </c>
      <c r="Q186" s="3" t="str">
        <f>IF(LEN(Tabla13[[#This Row],[Columna1]])&gt;0,Tabla13[[#This Row],[Columna1]]&amp;"/","")</f>
        <v>TAMPO/</v>
      </c>
      <c r="R186" s="3" t="str">
        <f>IF(LEN(Tabla13[[#This Row],[Columna2]])&gt;0,Tabla13[[#This Row],[Columna2]]&amp;"/","")</f>
        <v>EMPAQUE/</v>
      </c>
      <c r="S186" s="3" t="str">
        <f>IF(LEN(Tabla13[[#This Row],[Columna3]])&gt;0,Tabla13[[#This Row],[Columna3]]&amp;"/","")</f>
        <v>TERMINADO/</v>
      </c>
      <c r="T186" s="3" t="str">
        <f>IF(LEN(Tabla13[[#This Row],[Columna4]])&gt;0,Tabla13[[#This Row],[Columna4]]&amp;"/","")</f>
        <v>RUTA/</v>
      </c>
      <c r="U186" s="3" t="str">
        <f>IF(LEN(Tabla13[[#This Row],[Columna5]])&gt;0,Tabla13[[#This Row],[Columna5]]&amp;"/","")</f>
        <v>ENTREGADO/</v>
      </c>
      <c r="V186" s="3" t="str">
        <f>IF(LEN(Tabla13[[#This Row],[Columna6]])&gt;0,Tabla13[[#This Row],[Columna6]]&amp;"/","")</f>
        <v/>
      </c>
      <c r="W18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186" s="3" t="str">
        <f>MID(Tabla13[[#This Row],[Columna17]],1,LEN(Tabla13[[#This Row],[Columna17]])-1)</f>
        <v>CAPTURA/DISENIO/TAMPO/EMPAQUE/TERMINADO/RUTA/ENTREGADO</v>
      </c>
      <c r="Y18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186" t="str">
        <f t="shared" si="2"/>
        <v>1/2/9/5/6/7/8/</v>
      </c>
    </row>
    <row r="187" spans="1:26" ht="18">
      <c r="A187" s="28" t="s">
        <v>698</v>
      </c>
      <c r="B187" s="28" t="s">
        <v>697</v>
      </c>
      <c r="C187" s="28" t="s">
        <v>690</v>
      </c>
      <c r="D187" s="26">
        <v>600</v>
      </c>
      <c r="E187" s="77">
        <v>0.9</v>
      </c>
      <c r="F187" s="91" t="s">
        <v>1054</v>
      </c>
      <c r="G187" s="169" t="s">
        <v>1059</v>
      </c>
      <c r="H187" s="92" t="s">
        <v>1056</v>
      </c>
      <c r="I187" s="92" t="s">
        <v>1057</v>
      </c>
      <c r="J187" s="93"/>
      <c r="K187" s="93"/>
      <c r="L187" s="93"/>
      <c r="M187" s="94"/>
      <c r="N187" s="96">
        <f>COUNTA(Tabla13[[#This Row],[PROCESOS DE PRODUCION]:[Columna6]])</f>
        <v>4</v>
      </c>
      <c r="O187" s="96" t="str">
        <f>IF(LEN(Tabla13[[#This Row],[PROCESOS DE PRODUCION]])&gt;0,Tabla13[[#This Row],[PROCESOS DE PRODUCION]]&amp;"/","")</f>
        <v>CAPTURA/</v>
      </c>
      <c r="P187" s="3" t="str">
        <f>IF(LEN(Tabla13[[#This Row],[Columna7]])&gt;0,Tabla13[[#This Row],[Columna7]]&amp;"/","")</f>
        <v>TERMINADO/</v>
      </c>
      <c r="Q187" s="3" t="str">
        <f>IF(LEN(Tabla13[[#This Row],[Columna1]])&gt;0,Tabla13[[#This Row],[Columna1]]&amp;"/","")</f>
        <v>RUTA/</v>
      </c>
      <c r="R187" s="3" t="str">
        <f>IF(LEN(Tabla13[[#This Row],[Columna2]])&gt;0,Tabla13[[#This Row],[Columna2]]&amp;"/","")</f>
        <v>ENTREGADO/</v>
      </c>
      <c r="S187" s="3" t="str">
        <f>IF(LEN(Tabla13[[#This Row],[Columna3]])&gt;0,Tabla13[[#This Row],[Columna3]]&amp;"/","")</f>
        <v/>
      </c>
      <c r="T187" s="3" t="str">
        <f>IF(LEN(Tabla13[[#This Row],[Columna4]])&gt;0,Tabla13[[#This Row],[Columna4]]&amp;"/","")</f>
        <v/>
      </c>
      <c r="U187" s="3" t="str">
        <f>IF(LEN(Tabla13[[#This Row],[Columna5]])&gt;0,Tabla13[[#This Row],[Columna5]]&amp;"/","")</f>
        <v/>
      </c>
      <c r="V187" s="3" t="str">
        <f>IF(LEN(Tabla13[[#This Row],[Columna6]])&gt;0,Tabla13[[#This Row],[Columna6]]&amp;"/","")</f>
        <v/>
      </c>
      <c r="W18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87" s="3" t="str">
        <f>MID(Tabla13[[#This Row],[Columna17]],1,LEN(Tabla13[[#This Row],[Columna17]])-1)</f>
        <v>CAPTURA/TERMINADO/RUTA/ENTREGADO</v>
      </c>
      <c r="Y18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87" t="str">
        <f t="shared" si="2"/>
        <v>1/6/7/8/</v>
      </c>
    </row>
    <row r="188" spans="1:26" ht="18">
      <c r="A188" s="7" t="s">
        <v>696</v>
      </c>
      <c r="B188" s="7" t="s">
        <v>695</v>
      </c>
      <c r="C188" s="7" t="s">
        <v>690</v>
      </c>
      <c r="D188" s="5">
        <v>600</v>
      </c>
      <c r="E188" s="78">
        <v>0.9</v>
      </c>
      <c r="F188" s="95" t="s">
        <v>1054</v>
      </c>
      <c r="G188" s="170" t="s">
        <v>1074</v>
      </c>
      <c r="H188" s="96" t="s">
        <v>1058</v>
      </c>
      <c r="I188" s="96" t="s">
        <v>1055</v>
      </c>
      <c r="J188" s="96" t="s">
        <v>1059</v>
      </c>
      <c r="K188" s="96" t="s">
        <v>1056</v>
      </c>
      <c r="L188" s="96" t="s">
        <v>1057</v>
      </c>
      <c r="M188" s="98"/>
      <c r="N188" s="96">
        <f>COUNTA(Tabla13[[#This Row],[PROCESOS DE PRODUCION]:[Columna6]])</f>
        <v>7</v>
      </c>
      <c r="O188" s="96" t="str">
        <f>IF(LEN(Tabla13[[#This Row],[PROCESOS DE PRODUCION]])&gt;0,Tabla13[[#This Row],[PROCESOS DE PRODUCION]]&amp;"/","")</f>
        <v>CAPTURA/</v>
      </c>
      <c r="P188" s="3" t="str">
        <f>IF(LEN(Tabla13[[#This Row],[Columna7]])&gt;0,Tabla13[[#This Row],[Columna7]]&amp;"/","")</f>
        <v>DISENIO/</v>
      </c>
      <c r="Q188" s="3" t="str">
        <f>IF(LEN(Tabla13[[#This Row],[Columna1]])&gt;0,Tabla13[[#This Row],[Columna1]]&amp;"/","")</f>
        <v>FLEXO/</v>
      </c>
      <c r="R188" s="3" t="str">
        <f>IF(LEN(Tabla13[[#This Row],[Columna2]])&gt;0,Tabla13[[#This Row],[Columna2]]&amp;"/","")</f>
        <v>EMPAQUE/</v>
      </c>
      <c r="S188" s="3" t="str">
        <f>IF(LEN(Tabla13[[#This Row],[Columna3]])&gt;0,Tabla13[[#This Row],[Columna3]]&amp;"/","")</f>
        <v>TERMINADO/</v>
      </c>
      <c r="T188" s="3" t="str">
        <f>IF(LEN(Tabla13[[#This Row],[Columna4]])&gt;0,Tabla13[[#This Row],[Columna4]]&amp;"/","")</f>
        <v>RUTA/</v>
      </c>
      <c r="U188" s="3" t="str">
        <f>IF(LEN(Tabla13[[#This Row],[Columna5]])&gt;0,Tabla13[[#This Row],[Columna5]]&amp;"/","")</f>
        <v>ENTREGADO/</v>
      </c>
      <c r="V188" s="3" t="str">
        <f>IF(LEN(Tabla13[[#This Row],[Columna6]])&gt;0,Tabla13[[#This Row],[Columna6]]&amp;"/","")</f>
        <v/>
      </c>
      <c r="W18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88" s="3" t="str">
        <f>MID(Tabla13[[#This Row],[Columna17]],1,LEN(Tabla13[[#This Row],[Columna17]])-1)</f>
        <v>CAPTURA/DISENIO/FLEXO/EMPAQUE/TERMINADO/RUTA/ENTREGADO</v>
      </c>
      <c r="Y18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88" t="str">
        <f t="shared" si="2"/>
        <v>1/2/10/5/6/7/8/</v>
      </c>
    </row>
    <row r="189" spans="1:26" ht="18">
      <c r="A189" s="7" t="s">
        <v>694</v>
      </c>
      <c r="B189" s="7" t="s">
        <v>693</v>
      </c>
      <c r="C189" s="7" t="s">
        <v>690</v>
      </c>
      <c r="D189" s="5">
        <v>600</v>
      </c>
      <c r="E189" s="78">
        <v>0.9</v>
      </c>
      <c r="F189" s="95" t="s">
        <v>1054</v>
      </c>
      <c r="G189" s="170" t="s">
        <v>1074</v>
      </c>
      <c r="H189" s="96" t="s">
        <v>1058</v>
      </c>
      <c r="I189" s="96" t="s">
        <v>1055</v>
      </c>
      <c r="J189" s="96" t="s">
        <v>1059</v>
      </c>
      <c r="K189" s="96" t="s">
        <v>1056</v>
      </c>
      <c r="L189" s="96" t="s">
        <v>1057</v>
      </c>
      <c r="M189" s="98"/>
      <c r="N189" s="96">
        <f>COUNTA(Tabla13[[#This Row],[PROCESOS DE PRODUCION]:[Columna6]])</f>
        <v>7</v>
      </c>
      <c r="O189" s="96" t="str">
        <f>IF(LEN(Tabla13[[#This Row],[PROCESOS DE PRODUCION]])&gt;0,Tabla13[[#This Row],[PROCESOS DE PRODUCION]]&amp;"/","")</f>
        <v>CAPTURA/</v>
      </c>
      <c r="P189" s="3" t="str">
        <f>IF(LEN(Tabla13[[#This Row],[Columna7]])&gt;0,Tabla13[[#This Row],[Columna7]]&amp;"/","")</f>
        <v>DISENIO/</v>
      </c>
      <c r="Q189" s="3" t="str">
        <f>IF(LEN(Tabla13[[#This Row],[Columna1]])&gt;0,Tabla13[[#This Row],[Columna1]]&amp;"/","")</f>
        <v>FLEXO/</v>
      </c>
      <c r="R189" s="3" t="str">
        <f>IF(LEN(Tabla13[[#This Row],[Columna2]])&gt;0,Tabla13[[#This Row],[Columna2]]&amp;"/","")</f>
        <v>EMPAQUE/</v>
      </c>
      <c r="S189" s="3" t="str">
        <f>IF(LEN(Tabla13[[#This Row],[Columna3]])&gt;0,Tabla13[[#This Row],[Columna3]]&amp;"/","")</f>
        <v>TERMINADO/</v>
      </c>
      <c r="T189" s="3" t="str">
        <f>IF(LEN(Tabla13[[#This Row],[Columna4]])&gt;0,Tabla13[[#This Row],[Columna4]]&amp;"/","")</f>
        <v>RUTA/</v>
      </c>
      <c r="U189" s="3" t="str">
        <f>IF(LEN(Tabla13[[#This Row],[Columna5]])&gt;0,Tabla13[[#This Row],[Columna5]]&amp;"/","")</f>
        <v>ENTREGADO/</v>
      </c>
      <c r="V189" s="3" t="str">
        <f>IF(LEN(Tabla13[[#This Row],[Columna6]])&gt;0,Tabla13[[#This Row],[Columna6]]&amp;"/","")</f>
        <v/>
      </c>
      <c r="W18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89" s="3" t="str">
        <f>MID(Tabla13[[#This Row],[Columna17]],1,LEN(Tabla13[[#This Row],[Columna17]])-1)</f>
        <v>CAPTURA/DISENIO/FLEXO/EMPAQUE/TERMINADO/RUTA/ENTREGADO</v>
      </c>
      <c r="Y18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89" t="str">
        <f t="shared" si="2"/>
        <v>1/2/10/5/6/7/8/</v>
      </c>
    </row>
    <row r="190" spans="1:26" ht="18.75" thickBot="1">
      <c r="A190" s="7" t="s">
        <v>692</v>
      </c>
      <c r="B190" s="7" t="s">
        <v>691</v>
      </c>
      <c r="C190" s="7" t="s">
        <v>690</v>
      </c>
      <c r="D190" s="5">
        <v>600</v>
      </c>
      <c r="E190" s="78">
        <v>1</v>
      </c>
      <c r="F190" s="95" t="s">
        <v>1054</v>
      </c>
      <c r="G190" s="170" t="s">
        <v>1074</v>
      </c>
      <c r="H190" s="96" t="s">
        <v>1058</v>
      </c>
      <c r="I190" s="96" t="s">
        <v>1055</v>
      </c>
      <c r="J190" s="96" t="s">
        <v>1059</v>
      </c>
      <c r="K190" s="96" t="s">
        <v>1056</v>
      </c>
      <c r="L190" s="96" t="s">
        <v>1057</v>
      </c>
      <c r="M190" s="98"/>
      <c r="N190" s="96">
        <f>COUNTA(Tabla13[[#This Row],[PROCESOS DE PRODUCION]:[Columna6]])</f>
        <v>7</v>
      </c>
      <c r="O190" s="96" t="str">
        <f>IF(LEN(Tabla13[[#This Row],[PROCESOS DE PRODUCION]])&gt;0,Tabla13[[#This Row],[PROCESOS DE PRODUCION]]&amp;"/","")</f>
        <v>CAPTURA/</v>
      </c>
      <c r="P190" s="3" t="str">
        <f>IF(LEN(Tabla13[[#This Row],[Columna7]])&gt;0,Tabla13[[#This Row],[Columna7]]&amp;"/","")</f>
        <v>DISENIO/</v>
      </c>
      <c r="Q190" s="3" t="str">
        <f>IF(LEN(Tabla13[[#This Row],[Columna1]])&gt;0,Tabla13[[#This Row],[Columna1]]&amp;"/","")</f>
        <v>FLEXO/</v>
      </c>
      <c r="R190" s="3" t="str">
        <f>IF(LEN(Tabla13[[#This Row],[Columna2]])&gt;0,Tabla13[[#This Row],[Columna2]]&amp;"/","")</f>
        <v>EMPAQUE/</v>
      </c>
      <c r="S190" s="3" t="str">
        <f>IF(LEN(Tabla13[[#This Row],[Columna3]])&gt;0,Tabla13[[#This Row],[Columna3]]&amp;"/","")</f>
        <v>TERMINADO/</v>
      </c>
      <c r="T190" s="3" t="str">
        <f>IF(LEN(Tabla13[[#This Row],[Columna4]])&gt;0,Tabla13[[#This Row],[Columna4]]&amp;"/","")</f>
        <v>RUTA/</v>
      </c>
      <c r="U190" s="3" t="str">
        <f>IF(LEN(Tabla13[[#This Row],[Columna5]])&gt;0,Tabla13[[#This Row],[Columna5]]&amp;"/","")</f>
        <v>ENTREGADO/</v>
      </c>
      <c r="V190" s="3" t="str">
        <f>IF(LEN(Tabla13[[#This Row],[Columna6]])&gt;0,Tabla13[[#This Row],[Columna6]]&amp;"/","")</f>
        <v/>
      </c>
      <c r="W19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90" s="3" t="str">
        <f>MID(Tabla13[[#This Row],[Columna17]],1,LEN(Tabla13[[#This Row],[Columna17]])-1)</f>
        <v>CAPTURA/DISENIO/FLEXO/EMPAQUE/TERMINADO/RUTA/ENTREGADO</v>
      </c>
      <c r="Y19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90" t="str">
        <f t="shared" si="2"/>
        <v>1/2/10/5/6/7/8/</v>
      </c>
    </row>
    <row r="191" spans="1:26" ht="18">
      <c r="A191" s="7" t="s">
        <v>689</v>
      </c>
      <c r="B191" s="7" t="s">
        <v>688</v>
      </c>
      <c r="C191" s="6" t="s">
        <v>363</v>
      </c>
      <c r="D191" s="5">
        <v>500</v>
      </c>
      <c r="E191" s="78">
        <v>2.1</v>
      </c>
      <c r="F191" s="95" t="s">
        <v>1054</v>
      </c>
      <c r="G191" s="169" t="s">
        <v>1059</v>
      </c>
      <c r="H191" s="96" t="s">
        <v>1056</v>
      </c>
      <c r="I191" s="96" t="s">
        <v>1057</v>
      </c>
      <c r="J191" s="97"/>
      <c r="K191" s="97"/>
      <c r="L191" s="97"/>
      <c r="M191" s="98"/>
      <c r="N191" s="96">
        <f>COUNTA(Tabla13[[#This Row],[PROCESOS DE PRODUCION]:[Columna6]])</f>
        <v>4</v>
      </c>
      <c r="O191" s="96" t="str">
        <f>IF(LEN(Tabla13[[#This Row],[PROCESOS DE PRODUCION]])&gt;0,Tabla13[[#This Row],[PROCESOS DE PRODUCION]]&amp;"/","")</f>
        <v>CAPTURA/</v>
      </c>
      <c r="P191" s="3" t="str">
        <f>IF(LEN(Tabla13[[#This Row],[Columna7]])&gt;0,Tabla13[[#This Row],[Columna7]]&amp;"/","")</f>
        <v>TERMINADO/</v>
      </c>
      <c r="Q191" s="3" t="str">
        <f>IF(LEN(Tabla13[[#This Row],[Columna1]])&gt;0,Tabla13[[#This Row],[Columna1]]&amp;"/","")</f>
        <v>RUTA/</v>
      </c>
      <c r="R191" s="3" t="str">
        <f>IF(LEN(Tabla13[[#This Row],[Columna2]])&gt;0,Tabla13[[#This Row],[Columna2]]&amp;"/","")</f>
        <v>ENTREGADO/</v>
      </c>
      <c r="S191" s="3" t="str">
        <f>IF(LEN(Tabla13[[#This Row],[Columna3]])&gt;0,Tabla13[[#This Row],[Columna3]]&amp;"/","")</f>
        <v/>
      </c>
      <c r="T191" s="3" t="str">
        <f>IF(LEN(Tabla13[[#This Row],[Columna4]])&gt;0,Tabla13[[#This Row],[Columna4]]&amp;"/","")</f>
        <v/>
      </c>
      <c r="U191" s="3" t="str">
        <f>IF(LEN(Tabla13[[#This Row],[Columna5]])&gt;0,Tabla13[[#This Row],[Columna5]]&amp;"/","")</f>
        <v/>
      </c>
      <c r="V191" s="3" t="str">
        <f>IF(LEN(Tabla13[[#This Row],[Columna6]])&gt;0,Tabla13[[#This Row],[Columna6]]&amp;"/","")</f>
        <v/>
      </c>
      <c r="W19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91" s="3" t="str">
        <f>MID(Tabla13[[#This Row],[Columna17]],1,LEN(Tabla13[[#This Row],[Columna17]])-1)</f>
        <v>CAPTURA/TERMINADO/RUTA/ENTREGADO</v>
      </c>
      <c r="Y19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91" t="str">
        <f t="shared" si="2"/>
        <v>1/6/7/8/</v>
      </c>
    </row>
    <row r="192" spans="1:26" ht="18.75" thickBot="1">
      <c r="A192" s="23" t="s">
        <v>687</v>
      </c>
      <c r="B192" s="23" t="s">
        <v>686</v>
      </c>
      <c r="C192" s="21" t="s">
        <v>363</v>
      </c>
      <c r="D192" s="20">
        <v>500</v>
      </c>
      <c r="E192" s="86">
        <v>2.1</v>
      </c>
      <c r="F192" s="99" t="s">
        <v>1054</v>
      </c>
      <c r="G192" s="170" t="s">
        <v>1074</v>
      </c>
      <c r="H192" s="100" t="s">
        <v>1063</v>
      </c>
      <c r="I192" s="100" t="s">
        <v>1055</v>
      </c>
      <c r="J192" s="100" t="s">
        <v>1059</v>
      </c>
      <c r="K192" s="100" t="s">
        <v>1056</v>
      </c>
      <c r="L192" s="100" t="s">
        <v>1057</v>
      </c>
      <c r="M192" s="101"/>
      <c r="N192" s="96">
        <f>COUNTA(Tabla13[[#This Row],[PROCESOS DE PRODUCION]:[Columna6]])</f>
        <v>7</v>
      </c>
      <c r="O192" s="96" t="str">
        <f>IF(LEN(Tabla13[[#This Row],[PROCESOS DE PRODUCION]])&gt;0,Tabla13[[#This Row],[PROCESOS DE PRODUCION]]&amp;"/","")</f>
        <v>CAPTURA/</v>
      </c>
      <c r="P192" s="3" t="str">
        <f>IF(LEN(Tabla13[[#This Row],[Columna7]])&gt;0,Tabla13[[#This Row],[Columna7]]&amp;"/","")</f>
        <v>DISENIO/</v>
      </c>
      <c r="Q192" s="3" t="str">
        <f>IF(LEN(Tabla13[[#This Row],[Columna1]])&gt;0,Tabla13[[#This Row],[Columna1]]&amp;"/","")</f>
        <v>TAMPO/</v>
      </c>
      <c r="R192" s="3" t="str">
        <f>IF(LEN(Tabla13[[#This Row],[Columna2]])&gt;0,Tabla13[[#This Row],[Columna2]]&amp;"/","")</f>
        <v>EMPAQUE/</v>
      </c>
      <c r="S192" s="3" t="str">
        <f>IF(LEN(Tabla13[[#This Row],[Columna3]])&gt;0,Tabla13[[#This Row],[Columna3]]&amp;"/","")</f>
        <v>TERMINADO/</v>
      </c>
      <c r="T192" s="3" t="str">
        <f>IF(LEN(Tabla13[[#This Row],[Columna4]])&gt;0,Tabla13[[#This Row],[Columna4]]&amp;"/","")</f>
        <v>RUTA/</v>
      </c>
      <c r="U192" s="3" t="str">
        <f>IF(LEN(Tabla13[[#This Row],[Columna5]])&gt;0,Tabla13[[#This Row],[Columna5]]&amp;"/","")</f>
        <v>ENTREGADO/</v>
      </c>
      <c r="V192" s="3" t="str">
        <f>IF(LEN(Tabla13[[#This Row],[Columna6]])&gt;0,Tabla13[[#This Row],[Columna6]]&amp;"/","")</f>
        <v/>
      </c>
      <c r="W19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192" s="3" t="str">
        <f>MID(Tabla13[[#This Row],[Columna17]],1,LEN(Tabla13[[#This Row],[Columna17]])-1)</f>
        <v>CAPTURA/DISENIO/TAMPO/EMPAQUE/TERMINADO/RUTA/ENTREGADO</v>
      </c>
      <c r="Y19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192" t="str">
        <f t="shared" si="2"/>
        <v>1/2/9/5/6/7/8/</v>
      </c>
    </row>
    <row r="193" spans="1:26" ht="18.75" thickBot="1">
      <c r="A193" s="40" t="s">
        <v>685</v>
      </c>
      <c r="B193" s="40" t="s">
        <v>684</v>
      </c>
      <c r="C193" s="9" t="s">
        <v>168</v>
      </c>
      <c r="D193" s="39">
        <v>5000</v>
      </c>
      <c r="E193" s="107">
        <v>0.56000000000000005</v>
      </c>
      <c r="F193" s="91" t="s">
        <v>1054</v>
      </c>
      <c r="G193" s="169" t="s">
        <v>1059</v>
      </c>
      <c r="H193" s="92" t="s">
        <v>1056</v>
      </c>
      <c r="I193" s="92" t="s">
        <v>1057</v>
      </c>
      <c r="J193" s="93"/>
      <c r="K193" s="93"/>
      <c r="L193" s="93"/>
      <c r="M193" s="94"/>
      <c r="N193" s="96">
        <f>COUNTA(Tabla13[[#This Row],[PROCESOS DE PRODUCION]:[Columna6]])</f>
        <v>4</v>
      </c>
      <c r="O193" s="96" t="str">
        <f>IF(LEN(Tabla13[[#This Row],[PROCESOS DE PRODUCION]])&gt;0,Tabla13[[#This Row],[PROCESOS DE PRODUCION]]&amp;"/","")</f>
        <v>CAPTURA/</v>
      </c>
      <c r="P193" s="3" t="str">
        <f>IF(LEN(Tabla13[[#This Row],[Columna7]])&gt;0,Tabla13[[#This Row],[Columna7]]&amp;"/","")</f>
        <v>TERMINADO/</v>
      </c>
      <c r="Q193" s="3" t="str">
        <f>IF(LEN(Tabla13[[#This Row],[Columna1]])&gt;0,Tabla13[[#This Row],[Columna1]]&amp;"/","")</f>
        <v>RUTA/</v>
      </c>
      <c r="R193" s="3" t="str">
        <f>IF(LEN(Tabla13[[#This Row],[Columna2]])&gt;0,Tabla13[[#This Row],[Columna2]]&amp;"/","")</f>
        <v>ENTREGADO/</v>
      </c>
      <c r="S193" s="3" t="str">
        <f>IF(LEN(Tabla13[[#This Row],[Columna3]])&gt;0,Tabla13[[#This Row],[Columna3]]&amp;"/","")</f>
        <v/>
      </c>
      <c r="T193" s="3" t="str">
        <f>IF(LEN(Tabla13[[#This Row],[Columna4]])&gt;0,Tabla13[[#This Row],[Columna4]]&amp;"/","")</f>
        <v/>
      </c>
      <c r="U193" s="3" t="str">
        <f>IF(LEN(Tabla13[[#This Row],[Columna5]])&gt;0,Tabla13[[#This Row],[Columna5]]&amp;"/","")</f>
        <v/>
      </c>
      <c r="V193" s="3" t="str">
        <f>IF(LEN(Tabla13[[#This Row],[Columna6]])&gt;0,Tabla13[[#This Row],[Columna6]]&amp;"/","")</f>
        <v/>
      </c>
      <c r="W19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93" s="3" t="str">
        <f>MID(Tabla13[[#This Row],[Columna17]],1,LEN(Tabla13[[#This Row],[Columna17]])-1)</f>
        <v>CAPTURA/TERMINADO/RUTA/ENTREGADO</v>
      </c>
      <c r="Y19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93" t="str">
        <f t="shared" si="2"/>
        <v>1/6/7/8/</v>
      </c>
    </row>
    <row r="194" spans="1:26" ht="18">
      <c r="A194" s="10" t="s">
        <v>682</v>
      </c>
      <c r="B194" s="10" t="s">
        <v>681</v>
      </c>
      <c r="C194" s="9" t="s">
        <v>168</v>
      </c>
      <c r="D194" s="8">
        <v>1000</v>
      </c>
      <c r="E194" s="83">
        <v>1.4</v>
      </c>
      <c r="F194" s="95" t="s">
        <v>1054</v>
      </c>
      <c r="G194" s="169" t="s">
        <v>1059</v>
      </c>
      <c r="H194" s="96" t="s">
        <v>1056</v>
      </c>
      <c r="I194" s="96" t="s">
        <v>1057</v>
      </c>
      <c r="J194" s="97"/>
      <c r="K194" s="97"/>
      <c r="L194" s="97"/>
      <c r="M194" s="98"/>
      <c r="N194" s="96">
        <f>COUNTA(Tabla13[[#This Row],[PROCESOS DE PRODUCION]:[Columna6]])</f>
        <v>4</v>
      </c>
      <c r="O194" s="96" t="str">
        <f>IF(LEN(Tabla13[[#This Row],[PROCESOS DE PRODUCION]])&gt;0,Tabla13[[#This Row],[PROCESOS DE PRODUCION]]&amp;"/","")</f>
        <v>CAPTURA/</v>
      </c>
      <c r="P194" s="3" t="str">
        <f>IF(LEN(Tabla13[[#This Row],[Columna7]])&gt;0,Tabla13[[#This Row],[Columna7]]&amp;"/","")</f>
        <v>TERMINADO/</v>
      </c>
      <c r="Q194" s="3" t="str">
        <f>IF(LEN(Tabla13[[#This Row],[Columna1]])&gt;0,Tabla13[[#This Row],[Columna1]]&amp;"/","")</f>
        <v>RUTA/</v>
      </c>
      <c r="R194" s="3" t="str">
        <f>IF(LEN(Tabla13[[#This Row],[Columna2]])&gt;0,Tabla13[[#This Row],[Columna2]]&amp;"/","")</f>
        <v>ENTREGADO/</v>
      </c>
      <c r="S194" s="3" t="str">
        <f>IF(LEN(Tabla13[[#This Row],[Columna3]])&gt;0,Tabla13[[#This Row],[Columna3]]&amp;"/","")</f>
        <v/>
      </c>
      <c r="T194" s="3" t="str">
        <f>IF(LEN(Tabla13[[#This Row],[Columna4]])&gt;0,Tabla13[[#This Row],[Columna4]]&amp;"/","")</f>
        <v/>
      </c>
      <c r="U194" s="3" t="str">
        <f>IF(LEN(Tabla13[[#This Row],[Columna5]])&gt;0,Tabla13[[#This Row],[Columna5]]&amp;"/","")</f>
        <v/>
      </c>
      <c r="V194" s="3" t="str">
        <f>IF(LEN(Tabla13[[#This Row],[Columna6]])&gt;0,Tabla13[[#This Row],[Columna6]]&amp;"/","")</f>
        <v/>
      </c>
      <c r="W19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94" s="3" t="str">
        <f>MID(Tabla13[[#This Row],[Columna17]],1,LEN(Tabla13[[#This Row],[Columna17]])-1)</f>
        <v>CAPTURA/TERMINADO/RUTA/ENTREGADO</v>
      </c>
      <c r="Y19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94" t="str">
        <f t="shared" si="2"/>
        <v>1/6/7/8/</v>
      </c>
    </row>
    <row r="195" spans="1:26" ht="18">
      <c r="A195" s="7" t="s">
        <v>680</v>
      </c>
      <c r="B195" s="7" t="s">
        <v>679</v>
      </c>
      <c r="C195" s="6" t="s">
        <v>168</v>
      </c>
      <c r="D195" s="5">
        <v>1000</v>
      </c>
      <c r="E195" s="78">
        <v>1.4</v>
      </c>
      <c r="F195" s="95" t="s">
        <v>1054</v>
      </c>
      <c r="G195" s="170" t="s">
        <v>1074</v>
      </c>
      <c r="H195" s="96" t="s">
        <v>1058</v>
      </c>
      <c r="I195" s="96" t="s">
        <v>1055</v>
      </c>
      <c r="J195" s="96" t="s">
        <v>1059</v>
      </c>
      <c r="K195" s="96" t="s">
        <v>1056</v>
      </c>
      <c r="L195" s="96" t="s">
        <v>1057</v>
      </c>
      <c r="M195" s="98"/>
      <c r="N195" s="96">
        <f>COUNTA(Tabla13[[#This Row],[PROCESOS DE PRODUCION]:[Columna6]])</f>
        <v>7</v>
      </c>
      <c r="O195" s="96" t="str">
        <f>IF(LEN(Tabla13[[#This Row],[PROCESOS DE PRODUCION]])&gt;0,Tabla13[[#This Row],[PROCESOS DE PRODUCION]]&amp;"/","")</f>
        <v>CAPTURA/</v>
      </c>
      <c r="P195" s="3" t="str">
        <f>IF(LEN(Tabla13[[#This Row],[Columna7]])&gt;0,Tabla13[[#This Row],[Columna7]]&amp;"/","")</f>
        <v>DISENIO/</v>
      </c>
      <c r="Q195" s="3" t="str">
        <f>IF(LEN(Tabla13[[#This Row],[Columna1]])&gt;0,Tabla13[[#This Row],[Columna1]]&amp;"/","")</f>
        <v>FLEXO/</v>
      </c>
      <c r="R195" s="3" t="str">
        <f>IF(LEN(Tabla13[[#This Row],[Columna2]])&gt;0,Tabla13[[#This Row],[Columna2]]&amp;"/","")</f>
        <v>EMPAQUE/</v>
      </c>
      <c r="S195" s="3" t="str">
        <f>IF(LEN(Tabla13[[#This Row],[Columna3]])&gt;0,Tabla13[[#This Row],[Columna3]]&amp;"/","")</f>
        <v>TERMINADO/</v>
      </c>
      <c r="T195" s="3" t="str">
        <f>IF(LEN(Tabla13[[#This Row],[Columna4]])&gt;0,Tabla13[[#This Row],[Columna4]]&amp;"/","")</f>
        <v>RUTA/</v>
      </c>
      <c r="U195" s="3" t="str">
        <f>IF(LEN(Tabla13[[#This Row],[Columna5]])&gt;0,Tabla13[[#This Row],[Columna5]]&amp;"/","")</f>
        <v>ENTREGADO/</v>
      </c>
      <c r="V195" s="3" t="str">
        <f>IF(LEN(Tabla13[[#This Row],[Columna6]])&gt;0,Tabla13[[#This Row],[Columna6]]&amp;"/","")</f>
        <v/>
      </c>
      <c r="W19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95" s="3" t="str">
        <f>MID(Tabla13[[#This Row],[Columna17]],1,LEN(Tabla13[[#This Row],[Columna17]])-1)</f>
        <v>CAPTURA/DISENIO/FLEXO/EMPAQUE/TERMINADO/RUTA/ENTREGADO</v>
      </c>
      <c r="Y19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95" t="str">
        <f t="shared" si="2"/>
        <v>1/2/10/5/6/7/8/</v>
      </c>
    </row>
    <row r="196" spans="1:26" ht="18">
      <c r="A196" s="7" t="s">
        <v>678</v>
      </c>
      <c r="B196" s="7" t="s">
        <v>677</v>
      </c>
      <c r="C196" s="6" t="s">
        <v>168</v>
      </c>
      <c r="D196" s="5">
        <v>1000</v>
      </c>
      <c r="E196" s="78">
        <v>1.4</v>
      </c>
      <c r="F196" s="95" t="s">
        <v>1054</v>
      </c>
      <c r="G196" s="170" t="s">
        <v>1074</v>
      </c>
      <c r="H196" s="96" t="s">
        <v>1058</v>
      </c>
      <c r="I196" s="96" t="s">
        <v>1055</v>
      </c>
      <c r="J196" s="96" t="s">
        <v>1059</v>
      </c>
      <c r="K196" s="96" t="s">
        <v>1056</v>
      </c>
      <c r="L196" s="96" t="s">
        <v>1057</v>
      </c>
      <c r="M196" s="98"/>
      <c r="N196" s="96">
        <f>COUNTA(Tabla13[[#This Row],[PROCESOS DE PRODUCION]:[Columna6]])</f>
        <v>7</v>
      </c>
      <c r="O196" s="96" t="str">
        <f>IF(LEN(Tabla13[[#This Row],[PROCESOS DE PRODUCION]])&gt;0,Tabla13[[#This Row],[PROCESOS DE PRODUCION]]&amp;"/","")</f>
        <v>CAPTURA/</v>
      </c>
      <c r="P196" s="3" t="str">
        <f>IF(LEN(Tabla13[[#This Row],[Columna7]])&gt;0,Tabla13[[#This Row],[Columna7]]&amp;"/","")</f>
        <v>DISENIO/</v>
      </c>
      <c r="Q196" s="3" t="str">
        <f>IF(LEN(Tabla13[[#This Row],[Columna1]])&gt;0,Tabla13[[#This Row],[Columna1]]&amp;"/","")</f>
        <v>FLEXO/</v>
      </c>
      <c r="R196" s="3" t="str">
        <f>IF(LEN(Tabla13[[#This Row],[Columna2]])&gt;0,Tabla13[[#This Row],[Columna2]]&amp;"/","")</f>
        <v>EMPAQUE/</v>
      </c>
      <c r="S196" s="3" t="str">
        <f>IF(LEN(Tabla13[[#This Row],[Columna3]])&gt;0,Tabla13[[#This Row],[Columna3]]&amp;"/","")</f>
        <v>TERMINADO/</v>
      </c>
      <c r="T196" s="3" t="str">
        <f>IF(LEN(Tabla13[[#This Row],[Columna4]])&gt;0,Tabla13[[#This Row],[Columna4]]&amp;"/","")</f>
        <v>RUTA/</v>
      </c>
      <c r="U196" s="3" t="str">
        <f>IF(LEN(Tabla13[[#This Row],[Columna5]])&gt;0,Tabla13[[#This Row],[Columna5]]&amp;"/","")</f>
        <v>ENTREGADO/</v>
      </c>
      <c r="V196" s="3" t="str">
        <f>IF(LEN(Tabla13[[#This Row],[Columna6]])&gt;0,Tabla13[[#This Row],[Columna6]]&amp;"/","")</f>
        <v/>
      </c>
      <c r="W19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96" s="3" t="str">
        <f>MID(Tabla13[[#This Row],[Columna17]],1,LEN(Tabla13[[#This Row],[Columna17]])-1)</f>
        <v>CAPTURA/DISENIO/FLEXO/EMPAQUE/TERMINADO/RUTA/ENTREGADO</v>
      </c>
      <c r="Y19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96" t="str">
        <f t="shared" ref="Z196:Z259" si="3">SUBSTITUTE(SUBSTITUTE(SUBSTITUTE(SUBSTITUTE(SUBSTITUTE(SUBSTITUTE(SUBSTITUTE(SUBSTITUTE(SUBSTITUTE(SUBSTITUTE(SUBSTITUTE(SUBSTITUTE(Y196,"CAPTURA",1),"DISENIO",2),"OFFSET",3),"SUAJE",4),"EMPAQUE",5),"TERMINADO",6),"RUTA",7),"ENTREGADO",8),"TAMPO",9),"FLEXO",10),"CERIGRAFIA",11),"HORNO",12)</f>
        <v>1/2/10/5/6/7/8/</v>
      </c>
    </row>
    <row r="197" spans="1:26" ht="18.75" thickBot="1">
      <c r="A197" s="7" t="s">
        <v>676</v>
      </c>
      <c r="B197" s="7" t="s">
        <v>675</v>
      </c>
      <c r="C197" s="6" t="s">
        <v>168</v>
      </c>
      <c r="D197" s="5">
        <v>1000</v>
      </c>
      <c r="E197" s="78">
        <v>1.5</v>
      </c>
      <c r="F197" s="95" t="s">
        <v>1054</v>
      </c>
      <c r="G197" s="170" t="s">
        <v>1074</v>
      </c>
      <c r="H197" s="96" t="s">
        <v>1058</v>
      </c>
      <c r="I197" s="96" t="s">
        <v>1055</v>
      </c>
      <c r="J197" s="96" t="s">
        <v>1059</v>
      </c>
      <c r="K197" s="96" t="s">
        <v>1056</v>
      </c>
      <c r="L197" s="96" t="s">
        <v>1057</v>
      </c>
      <c r="M197" s="98"/>
      <c r="N197" s="96">
        <f>COUNTA(Tabla13[[#This Row],[PROCESOS DE PRODUCION]:[Columna6]])</f>
        <v>7</v>
      </c>
      <c r="O197" s="96" t="str">
        <f>IF(LEN(Tabla13[[#This Row],[PROCESOS DE PRODUCION]])&gt;0,Tabla13[[#This Row],[PROCESOS DE PRODUCION]]&amp;"/","")</f>
        <v>CAPTURA/</v>
      </c>
      <c r="P197" s="3" t="str">
        <f>IF(LEN(Tabla13[[#This Row],[Columna7]])&gt;0,Tabla13[[#This Row],[Columna7]]&amp;"/","")</f>
        <v>DISENIO/</v>
      </c>
      <c r="Q197" s="3" t="str">
        <f>IF(LEN(Tabla13[[#This Row],[Columna1]])&gt;0,Tabla13[[#This Row],[Columna1]]&amp;"/","")</f>
        <v>FLEXO/</v>
      </c>
      <c r="R197" s="3" t="str">
        <f>IF(LEN(Tabla13[[#This Row],[Columna2]])&gt;0,Tabla13[[#This Row],[Columna2]]&amp;"/","")</f>
        <v>EMPAQUE/</v>
      </c>
      <c r="S197" s="3" t="str">
        <f>IF(LEN(Tabla13[[#This Row],[Columna3]])&gt;0,Tabla13[[#This Row],[Columna3]]&amp;"/","")</f>
        <v>TERMINADO/</v>
      </c>
      <c r="T197" s="3" t="str">
        <f>IF(LEN(Tabla13[[#This Row],[Columna4]])&gt;0,Tabla13[[#This Row],[Columna4]]&amp;"/","")</f>
        <v>RUTA/</v>
      </c>
      <c r="U197" s="3" t="str">
        <f>IF(LEN(Tabla13[[#This Row],[Columna5]])&gt;0,Tabla13[[#This Row],[Columna5]]&amp;"/","")</f>
        <v>ENTREGADO/</v>
      </c>
      <c r="V197" s="3" t="str">
        <f>IF(LEN(Tabla13[[#This Row],[Columna6]])&gt;0,Tabla13[[#This Row],[Columna6]]&amp;"/","")</f>
        <v/>
      </c>
      <c r="W19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197" s="3" t="str">
        <f>MID(Tabla13[[#This Row],[Columna17]],1,LEN(Tabla13[[#This Row],[Columna17]])-1)</f>
        <v>CAPTURA/DISENIO/FLEXO/EMPAQUE/TERMINADO/RUTA/ENTREGADO</v>
      </c>
      <c r="Y19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197" t="str">
        <f t="shared" si="3"/>
        <v>1/2/10/5/6/7/8/</v>
      </c>
    </row>
    <row r="198" spans="1:26" ht="18">
      <c r="A198" s="7" t="s">
        <v>674</v>
      </c>
      <c r="B198" s="7" t="s">
        <v>673</v>
      </c>
      <c r="C198" s="6" t="s">
        <v>168</v>
      </c>
      <c r="D198" s="5">
        <v>500</v>
      </c>
      <c r="E198" s="78">
        <v>2</v>
      </c>
      <c r="F198" s="95" t="s">
        <v>1054</v>
      </c>
      <c r="G198" s="169" t="s">
        <v>1059</v>
      </c>
      <c r="H198" s="96" t="s">
        <v>1056</v>
      </c>
      <c r="I198" s="96" t="s">
        <v>1057</v>
      </c>
      <c r="J198" s="97"/>
      <c r="K198" s="97"/>
      <c r="L198" s="97"/>
      <c r="M198" s="98"/>
      <c r="N198" s="96">
        <f>COUNTA(Tabla13[[#This Row],[PROCESOS DE PRODUCION]:[Columna6]])</f>
        <v>4</v>
      </c>
      <c r="O198" s="96" t="str">
        <f>IF(LEN(Tabla13[[#This Row],[PROCESOS DE PRODUCION]])&gt;0,Tabla13[[#This Row],[PROCESOS DE PRODUCION]]&amp;"/","")</f>
        <v>CAPTURA/</v>
      </c>
      <c r="P198" s="3" t="str">
        <f>IF(LEN(Tabla13[[#This Row],[Columna7]])&gt;0,Tabla13[[#This Row],[Columna7]]&amp;"/","")</f>
        <v>TERMINADO/</v>
      </c>
      <c r="Q198" s="3" t="str">
        <f>IF(LEN(Tabla13[[#This Row],[Columna1]])&gt;0,Tabla13[[#This Row],[Columna1]]&amp;"/","")</f>
        <v>RUTA/</v>
      </c>
      <c r="R198" s="3" t="str">
        <f>IF(LEN(Tabla13[[#This Row],[Columna2]])&gt;0,Tabla13[[#This Row],[Columna2]]&amp;"/","")</f>
        <v>ENTREGADO/</v>
      </c>
      <c r="S198" s="3" t="str">
        <f>IF(LEN(Tabla13[[#This Row],[Columna3]])&gt;0,Tabla13[[#This Row],[Columna3]]&amp;"/","")</f>
        <v/>
      </c>
      <c r="T198" s="3" t="str">
        <f>IF(LEN(Tabla13[[#This Row],[Columna4]])&gt;0,Tabla13[[#This Row],[Columna4]]&amp;"/","")</f>
        <v/>
      </c>
      <c r="U198" s="3" t="str">
        <f>IF(LEN(Tabla13[[#This Row],[Columna5]])&gt;0,Tabla13[[#This Row],[Columna5]]&amp;"/","")</f>
        <v/>
      </c>
      <c r="V198" s="3" t="str">
        <f>IF(LEN(Tabla13[[#This Row],[Columna6]])&gt;0,Tabla13[[#This Row],[Columna6]]&amp;"/","")</f>
        <v/>
      </c>
      <c r="W19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198" s="3" t="str">
        <f>MID(Tabla13[[#This Row],[Columna17]],1,LEN(Tabla13[[#This Row],[Columna17]])-1)</f>
        <v>CAPTURA/TERMINADO/RUTA/ENTREGADO</v>
      </c>
      <c r="Y19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198" t="str">
        <f t="shared" si="3"/>
        <v>1/6/7/8/</v>
      </c>
    </row>
    <row r="199" spans="1:26" ht="18.75" thickBot="1">
      <c r="A199" s="7" t="s">
        <v>672</v>
      </c>
      <c r="B199" s="7" t="s">
        <v>671</v>
      </c>
      <c r="C199" s="6" t="s">
        <v>168</v>
      </c>
      <c r="D199" s="5">
        <v>500</v>
      </c>
      <c r="E199" s="78">
        <v>2</v>
      </c>
      <c r="F199" s="95" t="s">
        <v>1054</v>
      </c>
      <c r="G199" s="170" t="s">
        <v>1074</v>
      </c>
      <c r="H199" s="96" t="s">
        <v>1060</v>
      </c>
      <c r="I199" s="96" t="s">
        <v>1061</v>
      </c>
      <c r="J199" s="96" t="s">
        <v>1055</v>
      </c>
      <c r="K199" s="96" t="s">
        <v>1059</v>
      </c>
      <c r="L199" s="96" t="s">
        <v>1056</v>
      </c>
      <c r="M199" s="102" t="s">
        <v>1057</v>
      </c>
      <c r="N199" s="96">
        <f>COUNTA(Tabla13[[#This Row],[PROCESOS DE PRODUCION]:[Columna6]])</f>
        <v>8</v>
      </c>
      <c r="O199" s="96" t="str">
        <f>IF(LEN(Tabla13[[#This Row],[PROCESOS DE PRODUCION]])&gt;0,Tabla13[[#This Row],[PROCESOS DE PRODUCION]]&amp;"/","")</f>
        <v>CAPTURA/</v>
      </c>
      <c r="P199" s="3" t="str">
        <f>IF(LEN(Tabla13[[#This Row],[Columna7]])&gt;0,Tabla13[[#This Row],[Columna7]]&amp;"/","")</f>
        <v>DISENIO/</v>
      </c>
      <c r="Q199" s="3" t="str">
        <f>IF(LEN(Tabla13[[#This Row],[Columna1]])&gt;0,Tabla13[[#This Row],[Columna1]]&amp;"/","")</f>
        <v>OFFSET/</v>
      </c>
      <c r="R199" s="3" t="str">
        <f>IF(LEN(Tabla13[[#This Row],[Columna2]])&gt;0,Tabla13[[#This Row],[Columna2]]&amp;"/","")</f>
        <v>SUAJE/</v>
      </c>
      <c r="S199" s="3" t="str">
        <f>IF(LEN(Tabla13[[#This Row],[Columna3]])&gt;0,Tabla13[[#This Row],[Columna3]]&amp;"/","")</f>
        <v>EMPAQUE/</v>
      </c>
      <c r="T199" s="3" t="str">
        <f>IF(LEN(Tabla13[[#This Row],[Columna4]])&gt;0,Tabla13[[#This Row],[Columna4]]&amp;"/","")</f>
        <v>TERMINADO/</v>
      </c>
      <c r="U199" s="3" t="str">
        <f>IF(LEN(Tabla13[[#This Row],[Columna5]])&gt;0,Tabla13[[#This Row],[Columna5]]&amp;"/","")</f>
        <v>RUTA/</v>
      </c>
      <c r="V199" s="3" t="str">
        <f>IF(LEN(Tabla13[[#This Row],[Columna6]])&gt;0,Tabla13[[#This Row],[Columna6]]&amp;"/","")</f>
        <v>ENTREGADO/</v>
      </c>
      <c r="W19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199" s="3" t="str">
        <f>MID(Tabla13[[#This Row],[Columna17]],1,LEN(Tabla13[[#This Row],[Columna17]])-1)</f>
        <v>CAPTURA/DISENIO/OFFSET/SUAJE/EMPAQUE/TERMINADO/RUTA/ENTREGADO</v>
      </c>
      <c r="Y19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199" t="str">
        <f t="shared" si="3"/>
        <v>1/2/3/4/5/6/7/8/</v>
      </c>
    </row>
    <row r="200" spans="1:26" ht="18">
      <c r="A200" s="7" t="s">
        <v>670</v>
      </c>
      <c r="B200" s="7" t="s">
        <v>669</v>
      </c>
      <c r="C200" s="6" t="s">
        <v>168</v>
      </c>
      <c r="D200" s="5">
        <v>300</v>
      </c>
      <c r="E200" s="78">
        <v>2.1</v>
      </c>
      <c r="F200" s="95" t="s">
        <v>1054</v>
      </c>
      <c r="G200" s="169" t="s">
        <v>1059</v>
      </c>
      <c r="H200" s="96" t="s">
        <v>1056</v>
      </c>
      <c r="I200" s="96" t="s">
        <v>1057</v>
      </c>
      <c r="J200" s="97"/>
      <c r="K200" s="97"/>
      <c r="L200" s="97"/>
      <c r="M200" s="98"/>
      <c r="N200" s="96">
        <f>COUNTA(Tabla13[[#This Row],[PROCESOS DE PRODUCION]:[Columna6]])</f>
        <v>4</v>
      </c>
      <c r="O200" s="96" t="str">
        <f>IF(LEN(Tabla13[[#This Row],[PROCESOS DE PRODUCION]])&gt;0,Tabla13[[#This Row],[PROCESOS DE PRODUCION]]&amp;"/","")</f>
        <v>CAPTURA/</v>
      </c>
      <c r="P200" s="3" t="str">
        <f>IF(LEN(Tabla13[[#This Row],[Columna7]])&gt;0,Tabla13[[#This Row],[Columna7]]&amp;"/","")</f>
        <v>TERMINADO/</v>
      </c>
      <c r="Q200" s="3" t="str">
        <f>IF(LEN(Tabla13[[#This Row],[Columna1]])&gt;0,Tabla13[[#This Row],[Columna1]]&amp;"/","")</f>
        <v>RUTA/</v>
      </c>
      <c r="R200" s="3" t="str">
        <f>IF(LEN(Tabla13[[#This Row],[Columna2]])&gt;0,Tabla13[[#This Row],[Columna2]]&amp;"/","")</f>
        <v>ENTREGADO/</v>
      </c>
      <c r="S200" s="3" t="str">
        <f>IF(LEN(Tabla13[[#This Row],[Columna3]])&gt;0,Tabla13[[#This Row],[Columna3]]&amp;"/","")</f>
        <v/>
      </c>
      <c r="T200" s="3" t="str">
        <f>IF(LEN(Tabla13[[#This Row],[Columna4]])&gt;0,Tabla13[[#This Row],[Columna4]]&amp;"/","")</f>
        <v/>
      </c>
      <c r="U200" s="3" t="str">
        <f>IF(LEN(Tabla13[[#This Row],[Columna5]])&gt;0,Tabla13[[#This Row],[Columna5]]&amp;"/","")</f>
        <v/>
      </c>
      <c r="V200" s="3" t="str">
        <f>IF(LEN(Tabla13[[#This Row],[Columna6]])&gt;0,Tabla13[[#This Row],[Columna6]]&amp;"/","")</f>
        <v/>
      </c>
      <c r="W20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00" s="3" t="str">
        <f>MID(Tabla13[[#This Row],[Columna17]],1,LEN(Tabla13[[#This Row],[Columna17]])-1)</f>
        <v>CAPTURA/TERMINADO/RUTA/ENTREGADO</v>
      </c>
      <c r="Y20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00" t="str">
        <f t="shared" si="3"/>
        <v>1/6/7/8/</v>
      </c>
    </row>
    <row r="201" spans="1:26" ht="18.75" thickBot="1">
      <c r="A201" s="19" t="s">
        <v>668</v>
      </c>
      <c r="B201" s="19" t="s">
        <v>667</v>
      </c>
      <c r="C201" s="17" t="s">
        <v>168</v>
      </c>
      <c r="D201" s="16">
        <v>300</v>
      </c>
      <c r="E201" s="79">
        <v>2.1</v>
      </c>
      <c r="F201" s="95" t="s">
        <v>1054</v>
      </c>
      <c r="G201" s="170" t="s">
        <v>1074</v>
      </c>
      <c r="H201" s="96" t="s">
        <v>1060</v>
      </c>
      <c r="I201" s="96" t="s">
        <v>1061</v>
      </c>
      <c r="J201" s="96" t="s">
        <v>1055</v>
      </c>
      <c r="K201" s="96" t="s">
        <v>1059</v>
      </c>
      <c r="L201" s="96" t="s">
        <v>1056</v>
      </c>
      <c r="M201" s="102" t="s">
        <v>1057</v>
      </c>
      <c r="N201" s="96">
        <f>COUNTA(Tabla13[[#This Row],[PROCESOS DE PRODUCION]:[Columna6]])</f>
        <v>8</v>
      </c>
      <c r="O201" s="96" t="str">
        <f>IF(LEN(Tabla13[[#This Row],[PROCESOS DE PRODUCION]])&gt;0,Tabla13[[#This Row],[PROCESOS DE PRODUCION]]&amp;"/","")</f>
        <v>CAPTURA/</v>
      </c>
      <c r="P201" s="3" t="str">
        <f>IF(LEN(Tabla13[[#This Row],[Columna7]])&gt;0,Tabla13[[#This Row],[Columna7]]&amp;"/","")</f>
        <v>DISENIO/</v>
      </c>
      <c r="Q201" s="3" t="str">
        <f>IF(LEN(Tabla13[[#This Row],[Columna1]])&gt;0,Tabla13[[#This Row],[Columna1]]&amp;"/","")</f>
        <v>OFFSET/</v>
      </c>
      <c r="R201" s="3" t="str">
        <f>IF(LEN(Tabla13[[#This Row],[Columna2]])&gt;0,Tabla13[[#This Row],[Columna2]]&amp;"/","")</f>
        <v>SUAJE/</v>
      </c>
      <c r="S201" s="3" t="str">
        <f>IF(LEN(Tabla13[[#This Row],[Columna3]])&gt;0,Tabla13[[#This Row],[Columna3]]&amp;"/","")</f>
        <v>EMPAQUE/</v>
      </c>
      <c r="T201" s="3" t="str">
        <f>IF(LEN(Tabla13[[#This Row],[Columna4]])&gt;0,Tabla13[[#This Row],[Columna4]]&amp;"/","")</f>
        <v>TERMINADO/</v>
      </c>
      <c r="U201" s="3" t="str">
        <f>IF(LEN(Tabla13[[#This Row],[Columna5]])&gt;0,Tabla13[[#This Row],[Columna5]]&amp;"/","")</f>
        <v>RUTA/</v>
      </c>
      <c r="V201" s="3" t="str">
        <f>IF(LEN(Tabla13[[#This Row],[Columna6]])&gt;0,Tabla13[[#This Row],[Columna6]]&amp;"/","")</f>
        <v>ENTREGADO/</v>
      </c>
      <c r="W20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201" s="3" t="str">
        <f>MID(Tabla13[[#This Row],[Columna17]],1,LEN(Tabla13[[#This Row],[Columna17]])-1)</f>
        <v>CAPTURA/DISENIO/OFFSET/SUAJE/EMPAQUE/TERMINADO/RUTA/ENTREGADO</v>
      </c>
      <c r="Y20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201" t="str">
        <f t="shared" si="3"/>
        <v>1/2/3/4/5/6/7/8/</v>
      </c>
    </row>
    <row r="202" spans="1:26" ht="18">
      <c r="A202" s="28" t="s">
        <v>665</v>
      </c>
      <c r="B202" s="28" t="s">
        <v>664</v>
      </c>
      <c r="C202" s="27" t="s">
        <v>168</v>
      </c>
      <c r="D202" s="26">
        <v>12000</v>
      </c>
      <c r="E202" s="77">
        <v>0.37</v>
      </c>
      <c r="F202" s="91" t="s">
        <v>1054</v>
      </c>
      <c r="G202" s="169" t="s">
        <v>1059</v>
      </c>
      <c r="H202" s="92" t="s">
        <v>1056</v>
      </c>
      <c r="I202" s="92" t="s">
        <v>1057</v>
      </c>
      <c r="J202" s="93"/>
      <c r="K202" s="93"/>
      <c r="L202" s="93"/>
      <c r="M202" s="94"/>
      <c r="N202" s="96">
        <f>COUNTA(Tabla13[[#This Row],[PROCESOS DE PRODUCION]:[Columna6]])</f>
        <v>4</v>
      </c>
      <c r="O202" s="96" t="str">
        <f>IF(LEN(Tabla13[[#This Row],[PROCESOS DE PRODUCION]])&gt;0,Tabla13[[#This Row],[PROCESOS DE PRODUCION]]&amp;"/","")</f>
        <v>CAPTURA/</v>
      </c>
      <c r="P202" s="3" t="str">
        <f>IF(LEN(Tabla13[[#This Row],[Columna7]])&gt;0,Tabla13[[#This Row],[Columna7]]&amp;"/","")</f>
        <v>TERMINADO/</v>
      </c>
      <c r="Q202" s="3" t="str">
        <f>IF(LEN(Tabla13[[#This Row],[Columna1]])&gt;0,Tabla13[[#This Row],[Columna1]]&amp;"/","")</f>
        <v>RUTA/</v>
      </c>
      <c r="R202" s="3" t="str">
        <f>IF(LEN(Tabla13[[#This Row],[Columna2]])&gt;0,Tabla13[[#This Row],[Columna2]]&amp;"/","")</f>
        <v>ENTREGADO/</v>
      </c>
      <c r="S202" s="3" t="str">
        <f>IF(LEN(Tabla13[[#This Row],[Columna3]])&gt;0,Tabla13[[#This Row],[Columna3]]&amp;"/","")</f>
        <v/>
      </c>
      <c r="T202" s="3" t="str">
        <f>IF(LEN(Tabla13[[#This Row],[Columna4]])&gt;0,Tabla13[[#This Row],[Columna4]]&amp;"/","")</f>
        <v/>
      </c>
      <c r="U202" s="3" t="str">
        <f>IF(LEN(Tabla13[[#This Row],[Columna5]])&gt;0,Tabla13[[#This Row],[Columna5]]&amp;"/","")</f>
        <v/>
      </c>
      <c r="V202" s="3" t="str">
        <f>IF(LEN(Tabla13[[#This Row],[Columna6]])&gt;0,Tabla13[[#This Row],[Columna6]]&amp;"/","")</f>
        <v/>
      </c>
      <c r="W20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02" s="3" t="str">
        <f>MID(Tabla13[[#This Row],[Columna17]],1,LEN(Tabla13[[#This Row],[Columna17]])-1)</f>
        <v>CAPTURA/TERMINADO/RUTA/ENTREGADO</v>
      </c>
      <c r="Y20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02" t="str">
        <f t="shared" si="3"/>
        <v>1/6/7/8/</v>
      </c>
    </row>
    <row r="203" spans="1:26" ht="18.75" thickBot="1">
      <c r="A203" s="7" t="s">
        <v>663</v>
      </c>
      <c r="B203" s="7" t="s">
        <v>662</v>
      </c>
      <c r="C203" s="6" t="s">
        <v>168</v>
      </c>
      <c r="D203" s="5">
        <v>12000</v>
      </c>
      <c r="E203" s="78">
        <v>0.37</v>
      </c>
      <c r="F203" s="95" t="s">
        <v>1054</v>
      </c>
      <c r="G203" s="170" t="s">
        <v>1074</v>
      </c>
      <c r="H203" s="96" t="s">
        <v>1060</v>
      </c>
      <c r="I203" s="96" t="s">
        <v>1061</v>
      </c>
      <c r="J203" s="96" t="s">
        <v>1055</v>
      </c>
      <c r="K203" s="96" t="s">
        <v>1059</v>
      </c>
      <c r="L203" s="96" t="s">
        <v>1056</v>
      </c>
      <c r="M203" s="102" t="s">
        <v>1057</v>
      </c>
      <c r="N203" s="96">
        <f>COUNTA(Tabla13[[#This Row],[PROCESOS DE PRODUCION]:[Columna6]])</f>
        <v>8</v>
      </c>
      <c r="O203" s="96" t="str">
        <f>IF(LEN(Tabla13[[#This Row],[PROCESOS DE PRODUCION]])&gt;0,Tabla13[[#This Row],[PROCESOS DE PRODUCION]]&amp;"/","")</f>
        <v>CAPTURA/</v>
      </c>
      <c r="P203" s="3" t="str">
        <f>IF(LEN(Tabla13[[#This Row],[Columna7]])&gt;0,Tabla13[[#This Row],[Columna7]]&amp;"/","")</f>
        <v>DISENIO/</v>
      </c>
      <c r="Q203" s="3" t="str">
        <f>IF(LEN(Tabla13[[#This Row],[Columna1]])&gt;0,Tabla13[[#This Row],[Columna1]]&amp;"/","")</f>
        <v>OFFSET/</v>
      </c>
      <c r="R203" s="3" t="str">
        <f>IF(LEN(Tabla13[[#This Row],[Columna2]])&gt;0,Tabla13[[#This Row],[Columna2]]&amp;"/","")</f>
        <v>SUAJE/</v>
      </c>
      <c r="S203" s="3" t="str">
        <f>IF(LEN(Tabla13[[#This Row],[Columna3]])&gt;0,Tabla13[[#This Row],[Columna3]]&amp;"/","")</f>
        <v>EMPAQUE/</v>
      </c>
      <c r="T203" s="3" t="str">
        <f>IF(LEN(Tabla13[[#This Row],[Columna4]])&gt;0,Tabla13[[#This Row],[Columna4]]&amp;"/","")</f>
        <v>TERMINADO/</v>
      </c>
      <c r="U203" s="3" t="str">
        <f>IF(LEN(Tabla13[[#This Row],[Columna5]])&gt;0,Tabla13[[#This Row],[Columna5]]&amp;"/","")</f>
        <v>RUTA/</v>
      </c>
      <c r="V203" s="3" t="str">
        <f>IF(LEN(Tabla13[[#This Row],[Columna6]])&gt;0,Tabla13[[#This Row],[Columna6]]&amp;"/","")</f>
        <v>ENTREGADO/</v>
      </c>
      <c r="W20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203" s="3" t="str">
        <f>MID(Tabla13[[#This Row],[Columna17]],1,LEN(Tabla13[[#This Row],[Columna17]])-1)</f>
        <v>CAPTURA/DISENIO/OFFSET/SUAJE/EMPAQUE/TERMINADO/RUTA/ENTREGADO</v>
      </c>
      <c r="Y20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203" t="str">
        <f t="shared" si="3"/>
        <v>1/2/3/4/5/6/7/8/</v>
      </c>
    </row>
    <row r="204" spans="1:26" ht="18">
      <c r="A204" s="7" t="s">
        <v>661</v>
      </c>
      <c r="B204" s="7" t="s">
        <v>660</v>
      </c>
      <c r="C204" s="6" t="s">
        <v>168</v>
      </c>
      <c r="D204" s="5">
        <v>6000</v>
      </c>
      <c r="E204" s="78">
        <v>0.57999999999999996</v>
      </c>
      <c r="F204" s="95" t="s">
        <v>1054</v>
      </c>
      <c r="G204" s="169" t="s">
        <v>1059</v>
      </c>
      <c r="H204" s="96" t="s">
        <v>1056</v>
      </c>
      <c r="I204" s="96" t="s">
        <v>1057</v>
      </c>
      <c r="J204" s="97"/>
      <c r="K204" s="97"/>
      <c r="L204" s="97"/>
      <c r="M204" s="98"/>
      <c r="N204" s="96">
        <f>COUNTA(Tabla13[[#This Row],[PROCESOS DE PRODUCION]:[Columna6]])</f>
        <v>4</v>
      </c>
      <c r="O204" s="96" t="str">
        <f>IF(LEN(Tabla13[[#This Row],[PROCESOS DE PRODUCION]])&gt;0,Tabla13[[#This Row],[PROCESOS DE PRODUCION]]&amp;"/","")</f>
        <v>CAPTURA/</v>
      </c>
      <c r="P204" s="3" t="str">
        <f>IF(LEN(Tabla13[[#This Row],[Columna7]])&gt;0,Tabla13[[#This Row],[Columna7]]&amp;"/","")</f>
        <v>TERMINADO/</v>
      </c>
      <c r="Q204" s="3" t="str">
        <f>IF(LEN(Tabla13[[#This Row],[Columna1]])&gt;0,Tabla13[[#This Row],[Columna1]]&amp;"/","")</f>
        <v>RUTA/</v>
      </c>
      <c r="R204" s="3" t="str">
        <f>IF(LEN(Tabla13[[#This Row],[Columna2]])&gt;0,Tabla13[[#This Row],[Columna2]]&amp;"/","")</f>
        <v>ENTREGADO/</v>
      </c>
      <c r="S204" s="3" t="str">
        <f>IF(LEN(Tabla13[[#This Row],[Columna3]])&gt;0,Tabla13[[#This Row],[Columna3]]&amp;"/","")</f>
        <v/>
      </c>
      <c r="T204" s="3" t="str">
        <f>IF(LEN(Tabla13[[#This Row],[Columna4]])&gt;0,Tabla13[[#This Row],[Columna4]]&amp;"/","")</f>
        <v/>
      </c>
      <c r="U204" s="3" t="str">
        <f>IF(LEN(Tabla13[[#This Row],[Columna5]])&gt;0,Tabla13[[#This Row],[Columna5]]&amp;"/","")</f>
        <v/>
      </c>
      <c r="V204" s="3" t="str">
        <f>IF(LEN(Tabla13[[#This Row],[Columna6]])&gt;0,Tabla13[[#This Row],[Columna6]]&amp;"/","")</f>
        <v/>
      </c>
      <c r="W20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04" s="3" t="str">
        <f>MID(Tabla13[[#This Row],[Columna17]],1,LEN(Tabla13[[#This Row],[Columna17]])-1)</f>
        <v>CAPTURA/TERMINADO/RUTA/ENTREGADO</v>
      </c>
      <c r="Y20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04" t="str">
        <f t="shared" si="3"/>
        <v>1/6/7/8/</v>
      </c>
    </row>
    <row r="205" spans="1:26" ht="18.75" thickBot="1">
      <c r="A205" s="19" t="s">
        <v>659</v>
      </c>
      <c r="B205" s="19" t="s">
        <v>658</v>
      </c>
      <c r="C205" s="17" t="s">
        <v>168</v>
      </c>
      <c r="D205" s="16">
        <v>6000</v>
      </c>
      <c r="E205" s="79">
        <v>0.57999999999999996</v>
      </c>
      <c r="F205" s="99" t="s">
        <v>1054</v>
      </c>
      <c r="G205" s="170" t="s">
        <v>1074</v>
      </c>
      <c r="H205" s="100" t="s">
        <v>1060</v>
      </c>
      <c r="I205" s="100" t="s">
        <v>1061</v>
      </c>
      <c r="J205" s="100" t="s">
        <v>1055</v>
      </c>
      <c r="K205" s="96" t="s">
        <v>1059</v>
      </c>
      <c r="L205" s="100" t="s">
        <v>1056</v>
      </c>
      <c r="M205" s="103" t="s">
        <v>1057</v>
      </c>
      <c r="N205" s="96">
        <f>COUNTA(Tabla13[[#This Row],[PROCESOS DE PRODUCION]:[Columna6]])</f>
        <v>8</v>
      </c>
      <c r="O205" s="96" t="str">
        <f>IF(LEN(Tabla13[[#This Row],[PROCESOS DE PRODUCION]])&gt;0,Tabla13[[#This Row],[PROCESOS DE PRODUCION]]&amp;"/","")</f>
        <v>CAPTURA/</v>
      </c>
      <c r="P205" s="3" t="str">
        <f>IF(LEN(Tabla13[[#This Row],[Columna7]])&gt;0,Tabla13[[#This Row],[Columna7]]&amp;"/","")</f>
        <v>DISENIO/</v>
      </c>
      <c r="Q205" s="3" t="str">
        <f>IF(LEN(Tabla13[[#This Row],[Columna1]])&gt;0,Tabla13[[#This Row],[Columna1]]&amp;"/","")</f>
        <v>OFFSET/</v>
      </c>
      <c r="R205" s="3" t="str">
        <f>IF(LEN(Tabla13[[#This Row],[Columna2]])&gt;0,Tabla13[[#This Row],[Columna2]]&amp;"/","")</f>
        <v>SUAJE/</v>
      </c>
      <c r="S205" s="3" t="str">
        <f>IF(LEN(Tabla13[[#This Row],[Columna3]])&gt;0,Tabla13[[#This Row],[Columna3]]&amp;"/","")</f>
        <v>EMPAQUE/</v>
      </c>
      <c r="T205" s="3" t="str">
        <f>IF(LEN(Tabla13[[#This Row],[Columna4]])&gt;0,Tabla13[[#This Row],[Columna4]]&amp;"/","")</f>
        <v>TERMINADO/</v>
      </c>
      <c r="U205" s="3" t="str">
        <f>IF(LEN(Tabla13[[#This Row],[Columna5]])&gt;0,Tabla13[[#This Row],[Columna5]]&amp;"/","")</f>
        <v>RUTA/</v>
      </c>
      <c r="V205" s="3" t="str">
        <f>IF(LEN(Tabla13[[#This Row],[Columna6]])&gt;0,Tabla13[[#This Row],[Columna6]]&amp;"/","")</f>
        <v>ENTREGADO/</v>
      </c>
      <c r="W20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205" s="3" t="str">
        <f>MID(Tabla13[[#This Row],[Columna17]],1,LEN(Tabla13[[#This Row],[Columna17]])-1)</f>
        <v>CAPTURA/DISENIO/OFFSET/SUAJE/EMPAQUE/TERMINADO/RUTA/ENTREGADO</v>
      </c>
      <c r="Y20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205" t="str">
        <f t="shared" si="3"/>
        <v>1/2/3/4/5/6/7/8/</v>
      </c>
    </row>
    <row r="206" spans="1:26" ht="18.75" thickBot="1">
      <c r="A206" s="28" t="s">
        <v>656</v>
      </c>
      <c r="B206" s="28" t="s">
        <v>655</v>
      </c>
      <c r="C206" s="27" t="s">
        <v>168</v>
      </c>
      <c r="D206" s="26">
        <v>1200</v>
      </c>
      <c r="E206" s="77">
        <v>0.6</v>
      </c>
      <c r="F206" s="91" t="s">
        <v>1054</v>
      </c>
      <c r="G206" s="169" t="s">
        <v>1059</v>
      </c>
      <c r="H206" s="92" t="s">
        <v>1056</v>
      </c>
      <c r="I206" s="92" t="s">
        <v>1057</v>
      </c>
      <c r="J206" s="93"/>
      <c r="K206" s="93"/>
      <c r="L206" s="93"/>
      <c r="M206" s="94"/>
      <c r="N206" s="96">
        <f>COUNTA(Tabla13[[#This Row],[PROCESOS DE PRODUCION]:[Columna6]])</f>
        <v>4</v>
      </c>
      <c r="O206" s="96" t="str">
        <f>IF(LEN(Tabla13[[#This Row],[PROCESOS DE PRODUCION]])&gt;0,Tabla13[[#This Row],[PROCESOS DE PRODUCION]]&amp;"/","")</f>
        <v>CAPTURA/</v>
      </c>
      <c r="P206" s="3" t="str">
        <f>IF(LEN(Tabla13[[#This Row],[Columna7]])&gt;0,Tabla13[[#This Row],[Columna7]]&amp;"/","")</f>
        <v>TERMINADO/</v>
      </c>
      <c r="Q206" s="3" t="str">
        <f>IF(LEN(Tabla13[[#This Row],[Columna1]])&gt;0,Tabla13[[#This Row],[Columna1]]&amp;"/","")</f>
        <v>RUTA/</v>
      </c>
      <c r="R206" s="3" t="str">
        <f>IF(LEN(Tabla13[[#This Row],[Columna2]])&gt;0,Tabla13[[#This Row],[Columna2]]&amp;"/","")</f>
        <v>ENTREGADO/</v>
      </c>
      <c r="S206" s="3" t="str">
        <f>IF(LEN(Tabla13[[#This Row],[Columna3]])&gt;0,Tabla13[[#This Row],[Columna3]]&amp;"/","")</f>
        <v/>
      </c>
      <c r="T206" s="3" t="str">
        <f>IF(LEN(Tabla13[[#This Row],[Columna4]])&gt;0,Tabla13[[#This Row],[Columna4]]&amp;"/","")</f>
        <v/>
      </c>
      <c r="U206" s="3" t="str">
        <f>IF(LEN(Tabla13[[#This Row],[Columna5]])&gt;0,Tabla13[[#This Row],[Columna5]]&amp;"/","")</f>
        <v/>
      </c>
      <c r="V206" s="3" t="str">
        <f>IF(LEN(Tabla13[[#This Row],[Columna6]])&gt;0,Tabla13[[#This Row],[Columna6]]&amp;"/","")</f>
        <v/>
      </c>
      <c r="W20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06" s="3" t="str">
        <f>MID(Tabla13[[#This Row],[Columna17]],1,LEN(Tabla13[[#This Row],[Columna17]])-1)</f>
        <v>CAPTURA/TERMINADO/RUTA/ENTREGADO</v>
      </c>
      <c r="Y20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06" t="str">
        <f t="shared" si="3"/>
        <v>1/6/7/8/</v>
      </c>
    </row>
    <row r="207" spans="1:26" ht="18.75" thickBot="1">
      <c r="A207" s="10" t="s">
        <v>654</v>
      </c>
      <c r="B207" s="7" t="s">
        <v>653</v>
      </c>
      <c r="C207" s="27" t="s">
        <v>168</v>
      </c>
      <c r="D207" s="8">
        <v>630</v>
      </c>
      <c r="E207" s="83">
        <v>2.1</v>
      </c>
      <c r="F207" s="95" t="s">
        <v>1054</v>
      </c>
      <c r="G207" s="169" t="s">
        <v>1059</v>
      </c>
      <c r="H207" s="96" t="s">
        <v>1056</v>
      </c>
      <c r="I207" s="96" t="s">
        <v>1057</v>
      </c>
      <c r="J207" s="97"/>
      <c r="K207" s="97"/>
      <c r="L207" s="97"/>
      <c r="M207" s="98"/>
      <c r="N207" s="96">
        <f>COUNTA(Tabla13[[#This Row],[PROCESOS DE PRODUCION]:[Columna6]])</f>
        <v>4</v>
      </c>
      <c r="O207" s="96" t="str">
        <f>IF(LEN(Tabla13[[#This Row],[PROCESOS DE PRODUCION]])&gt;0,Tabla13[[#This Row],[PROCESOS DE PRODUCION]]&amp;"/","")</f>
        <v>CAPTURA/</v>
      </c>
      <c r="P207" s="3" t="str">
        <f>IF(LEN(Tabla13[[#This Row],[Columna7]])&gt;0,Tabla13[[#This Row],[Columna7]]&amp;"/","")</f>
        <v>TERMINADO/</v>
      </c>
      <c r="Q207" s="3" t="str">
        <f>IF(LEN(Tabla13[[#This Row],[Columna1]])&gt;0,Tabla13[[#This Row],[Columna1]]&amp;"/","")</f>
        <v>RUTA/</v>
      </c>
      <c r="R207" s="3" t="str">
        <f>IF(LEN(Tabla13[[#This Row],[Columna2]])&gt;0,Tabla13[[#This Row],[Columna2]]&amp;"/","")</f>
        <v>ENTREGADO/</v>
      </c>
      <c r="S207" s="3" t="str">
        <f>IF(LEN(Tabla13[[#This Row],[Columna3]])&gt;0,Tabla13[[#This Row],[Columna3]]&amp;"/","")</f>
        <v/>
      </c>
      <c r="T207" s="3" t="str">
        <f>IF(LEN(Tabla13[[#This Row],[Columna4]])&gt;0,Tabla13[[#This Row],[Columna4]]&amp;"/","")</f>
        <v/>
      </c>
      <c r="U207" s="3" t="str">
        <f>IF(LEN(Tabla13[[#This Row],[Columna5]])&gt;0,Tabla13[[#This Row],[Columna5]]&amp;"/","")</f>
        <v/>
      </c>
      <c r="V207" s="3" t="str">
        <f>IF(LEN(Tabla13[[#This Row],[Columna6]])&gt;0,Tabla13[[#This Row],[Columna6]]&amp;"/","")</f>
        <v/>
      </c>
      <c r="W20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07" s="3" t="str">
        <f>MID(Tabla13[[#This Row],[Columna17]],1,LEN(Tabla13[[#This Row],[Columna17]])-1)</f>
        <v>CAPTURA/TERMINADO/RUTA/ENTREGADO</v>
      </c>
      <c r="Y20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07" t="str">
        <f t="shared" si="3"/>
        <v>1/6/7/8/</v>
      </c>
    </row>
    <row r="208" spans="1:26" ht="18.75" thickBot="1">
      <c r="A208" s="7" t="s">
        <v>652</v>
      </c>
      <c r="B208" s="7" t="s">
        <v>651</v>
      </c>
      <c r="C208" s="6" t="s">
        <v>168</v>
      </c>
      <c r="D208" s="5">
        <v>500</v>
      </c>
      <c r="E208" s="78">
        <v>1.55</v>
      </c>
      <c r="F208" s="95" t="s">
        <v>1054</v>
      </c>
      <c r="G208" s="169" t="s">
        <v>1059</v>
      </c>
      <c r="H208" s="96" t="s">
        <v>1056</v>
      </c>
      <c r="I208" s="96" t="s">
        <v>1057</v>
      </c>
      <c r="J208" s="97"/>
      <c r="K208" s="97"/>
      <c r="L208" s="97"/>
      <c r="M208" s="98"/>
      <c r="N208" s="96">
        <f>COUNTA(Tabla13[[#This Row],[PROCESOS DE PRODUCION]:[Columna6]])</f>
        <v>4</v>
      </c>
      <c r="O208" s="96" t="str">
        <f>IF(LEN(Tabla13[[#This Row],[PROCESOS DE PRODUCION]])&gt;0,Tabla13[[#This Row],[PROCESOS DE PRODUCION]]&amp;"/","")</f>
        <v>CAPTURA/</v>
      </c>
      <c r="P208" s="3" t="str">
        <f>IF(LEN(Tabla13[[#This Row],[Columna7]])&gt;0,Tabla13[[#This Row],[Columna7]]&amp;"/","")</f>
        <v>TERMINADO/</v>
      </c>
      <c r="Q208" s="3" t="str">
        <f>IF(LEN(Tabla13[[#This Row],[Columna1]])&gt;0,Tabla13[[#This Row],[Columna1]]&amp;"/","")</f>
        <v>RUTA/</v>
      </c>
      <c r="R208" s="3" t="str">
        <f>IF(LEN(Tabla13[[#This Row],[Columna2]])&gt;0,Tabla13[[#This Row],[Columna2]]&amp;"/","")</f>
        <v>ENTREGADO/</v>
      </c>
      <c r="S208" s="3" t="str">
        <f>IF(LEN(Tabla13[[#This Row],[Columna3]])&gt;0,Tabla13[[#This Row],[Columna3]]&amp;"/","")</f>
        <v/>
      </c>
      <c r="T208" s="3" t="str">
        <f>IF(LEN(Tabla13[[#This Row],[Columna4]])&gt;0,Tabla13[[#This Row],[Columna4]]&amp;"/","")</f>
        <v/>
      </c>
      <c r="U208" s="3" t="str">
        <f>IF(LEN(Tabla13[[#This Row],[Columna5]])&gt;0,Tabla13[[#This Row],[Columna5]]&amp;"/","")</f>
        <v/>
      </c>
      <c r="V208" s="3" t="str">
        <f>IF(LEN(Tabla13[[#This Row],[Columna6]])&gt;0,Tabla13[[#This Row],[Columna6]]&amp;"/","")</f>
        <v/>
      </c>
      <c r="W20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08" s="3" t="str">
        <f>MID(Tabla13[[#This Row],[Columna17]],1,LEN(Tabla13[[#This Row],[Columna17]])-1)</f>
        <v>CAPTURA/TERMINADO/RUTA/ENTREGADO</v>
      </c>
      <c r="Y20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08" t="str">
        <f t="shared" si="3"/>
        <v>1/6/7/8/</v>
      </c>
    </row>
    <row r="209" spans="1:26" ht="18.75" thickBot="1">
      <c r="A209" s="7" t="s">
        <v>650</v>
      </c>
      <c r="B209" s="7" t="s">
        <v>649</v>
      </c>
      <c r="C209" s="6" t="s">
        <v>168</v>
      </c>
      <c r="D209" s="5">
        <v>500</v>
      </c>
      <c r="E209" s="78">
        <v>3.5</v>
      </c>
      <c r="F209" s="95" t="s">
        <v>1054</v>
      </c>
      <c r="G209" s="169" t="s">
        <v>1059</v>
      </c>
      <c r="H209" s="96" t="s">
        <v>1056</v>
      </c>
      <c r="I209" s="96" t="s">
        <v>1057</v>
      </c>
      <c r="J209" s="97"/>
      <c r="K209" s="97"/>
      <c r="L209" s="97"/>
      <c r="M209" s="98"/>
      <c r="N209" s="96">
        <f>COUNTA(Tabla13[[#This Row],[PROCESOS DE PRODUCION]:[Columna6]])</f>
        <v>4</v>
      </c>
      <c r="O209" s="96" t="str">
        <f>IF(LEN(Tabla13[[#This Row],[PROCESOS DE PRODUCION]])&gt;0,Tabla13[[#This Row],[PROCESOS DE PRODUCION]]&amp;"/","")</f>
        <v>CAPTURA/</v>
      </c>
      <c r="P209" s="3" t="str">
        <f>IF(LEN(Tabla13[[#This Row],[Columna7]])&gt;0,Tabla13[[#This Row],[Columna7]]&amp;"/","")</f>
        <v>TERMINADO/</v>
      </c>
      <c r="Q209" s="3" t="str">
        <f>IF(LEN(Tabla13[[#This Row],[Columna1]])&gt;0,Tabla13[[#This Row],[Columna1]]&amp;"/","")</f>
        <v>RUTA/</v>
      </c>
      <c r="R209" s="3" t="str">
        <f>IF(LEN(Tabla13[[#This Row],[Columna2]])&gt;0,Tabla13[[#This Row],[Columna2]]&amp;"/","")</f>
        <v>ENTREGADO/</v>
      </c>
      <c r="S209" s="3" t="str">
        <f>IF(LEN(Tabla13[[#This Row],[Columna3]])&gt;0,Tabla13[[#This Row],[Columna3]]&amp;"/","")</f>
        <v/>
      </c>
      <c r="T209" s="3" t="str">
        <f>IF(LEN(Tabla13[[#This Row],[Columna4]])&gt;0,Tabla13[[#This Row],[Columna4]]&amp;"/","")</f>
        <v/>
      </c>
      <c r="U209" s="3" t="str">
        <f>IF(LEN(Tabla13[[#This Row],[Columna5]])&gt;0,Tabla13[[#This Row],[Columna5]]&amp;"/","")</f>
        <v/>
      </c>
      <c r="V209" s="3" t="str">
        <f>IF(LEN(Tabla13[[#This Row],[Columna6]])&gt;0,Tabla13[[#This Row],[Columna6]]&amp;"/","")</f>
        <v/>
      </c>
      <c r="W20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09" s="3" t="str">
        <f>MID(Tabla13[[#This Row],[Columna17]],1,LEN(Tabla13[[#This Row],[Columna17]])-1)</f>
        <v>CAPTURA/TERMINADO/RUTA/ENTREGADO</v>
      </c>
      <c r="Y20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09" t="str">
        <f t="shared" si="3"/>
        <v>1/6/7/8/</v>
      </c>
    </row>
    <row r="210" spans="1:26" ht="18.75" thickBot="1">
      <c r="A210" s="7" t="s">
        <v>648</v>
      </c>
      <c r="B210" s="7" t="s">
        <v>647</v>
      </c>
      <c r="C210" s="6" t="s">
        <v>168</v>
      </c>
      <c r="D210" s="5">
        <v>420</v>
      </c>
      <c r="E210" s="78">
        <v>2.1</v>
      </c>
      <c r="F210" s="95" t="s">
        <v>1054</v>
      </c>
      <c r="G210" s="169" t="s">
        <v>1059</v>
      </c>
      <c r="H210" s="96" t="s">
        <v>1056</v>
      </c>
      <c r="I210" s="96" t="s">
        <v>1057</v>
      </c>
      <c r="J210" s="97"/>
      <c r="K210" s="97"/>
      <c r="L210" s="97"/>
      <c r="M210" s="98"/>
      <c r="N210" s="96">
        <f>COUNTA(Tabla13[[#This Row],[PROCESOS DE PRODUCION]:[Columna6]])</f>
        <v>4</v>
      </c>
      <c r="O210" s="96" t="str">
        <f>IF(LEN(Tabla13[[#This Row],[PROCESOS DE PRODUCION]])&gt;0,Tabla13[[#This Row],[PROCESOS DE PRODUCION]]&amp;"/","")</f>
        <v>CAPTURA/</v>
      </c>
      <c r="P210" s="3" t="str">
        <f>IF(LEN(Tabla13[[#This Row],[Columna7]])&gt;0,Tabla13[[#This Row],[Columna7]]&amp;"/","")</f>
        <v>TERMINADO/</v>
      </c>
      <c r="Q210" s="3" t="str">
        <f>IF(LEN(Tabla13[[#This Row],[Columna1]])&gt;0,Tabla13[[#This Row],[Columna1]]&amp;"/","")</f>
        <v>RUTA/</v>
      </c>
      <c r="R210" s="3" t="str">
        <f>IF(LEN(Tabla13[[#This Row],[Columna2]])&gt;0,Tabla13[[#This Row],[Columna2]]&amp;"/","")</f>
        <v>ENTREGADO/</v>
      </c>
      <c r="S210" s="3" t="str">
        <f>IF(LEN(Tabla13[[#This Row],[Columna3]])&gt;0,Tabla13[[#This Row],[Columna3]]&amp;"/","")</f>
        <v/>
      </c>
      <c r="T210" s="3" t="str">
        <f>IF(LEN(Tabla13[[#This Row],[Columna4]])&gt;0,Tabla13[[#This Row],[Columna4]]&amp;"/","")</f>
        <v/>
      </c>
      <c r="U210" s="3" t="str">
        <f>IF(LEN(Tabla13[[#This Row],[Columna5]])&gt;0,Tabla13[[#This Row],[Columna5]]&amp;"/","")</f>
        <v/>
      </c>
      <c r="V210" s="3" t="str">
        <f>IF(LEN(Tabla13[[#This Row],[Columna6]])&gt;0,Tabla13[[#This Row],[Columna6]]&amp;"/","")</f>
        <v/>
      </c>
      <c r="W21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10" s="3" t="str">
        <f>MID(Tabla13[[#This Row],[Columna17]],1,LEN(Tabla13[[#This Row],[Columna17]])-1)</f>
        <v>CAPTURA/TERMINADO/RUTA/ENTREGADO</v>
      </c>
      <c r="Y21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10" t="str">
        <f t="shared" si="3"/>
        <v>1/6/7/8/</v>
      </c>
    </row>
    <row r="211" spans="1:26" ht="18">
      <c r="A211" s="7" t="s">
        <v>646</v>
      </c>
      <c r="B211" s="7" t="s">
        <v>645</v>
      </c>
      <c r="C211" s="6" t="s">
        <v>168</v>
      </c>
      <c r="D211" s="5">
        <v>735</v>
      </c>
      <c r="E211" s="78">
        <v>3.1</v>
      </c>
      <c r="F211" s="95" t="s">
        <v>1054</v>
      </c>
      <c r="G211" s="169" t="s">
        <v>1059</v>
      </c>
      <c r="H211" s="96" t="s">
        <v>1056</v>
      </c>
      <c r="I211" s="96" t="s">
        <v>1057</v>
      </c>
      <c r="J211" s="97"/>
      <c r="K211" s="97"/>
      <c r="L211" s="97"/>
      <c r="M211" s="98"/>
      <c r="N211" s="96">
        <f>COUNTA(Tabla13[[#This Row],[PROCESOS DE PRODUCION]:[Columna6]])</f>
        <v>4</v>
      </c>
      <c r="O211" s="96" t="str">
        <f>IF(LEN(Tabla13[[#This Row],[PROCESOS DE PRODUCION]])&gt;0,Tabla13[[#This Row],[PROCESOS DE PRODUCION]]&amp;"/","")</f>
        <v>CAPTURA/</v>
      </c>
      <c r="P211" s="3" t="str">
        <f>IF(LEN(Tabla13[[#This Row],[Columna7]])&gt;0,Tabla13[[#This Row],[Columna7]]&amp;"/","")</f>
        <v>TERMINADO/</v>
      </c>
      <c r="Q211" s="3" t="str">
        <f>IF(LEN(Tabla13[[#This Row],[Columna1]])&gt;0,Tabla13[[#This Row],[Columna1]]&amp;"/","")</f>
        <v>RUTA/</v>
      </c>
      <c r="R211" s="3" t="str">
        <f>IF(LEN(Tabla13[[#This Row],[Columna2]])&gt;0,Tabla13[[#This Row],[Columna2]]&amp;"/","")</f>
        <v>ENTREGADO/</v>
      </c>
      <c r="S211" s="3" t="str">
        <f>IF(LEN(Tabla13[[#This Row],[Columna3]])&gt;0,Tabla13[[#This Row],[Columna3]]&amp;"/","")</f>
        <v/>
      </c>
      <c r="T211" s="3" t="str">
        <f>IF(LEN(Tabla13[[#This Row],[Columna4]])&gt;0,Tabla13[[#This Row],[Columna4]]&amp;"/","")</f>
        <v/>
      </c>
      <c r="U211" s="3" t="str">
        <f>IF(LEN(Tabla13[[#This Row],[Columna5]])&gt;0,Tabla13[[#This Row],[Columna5]]&amp;"/","")</f>
        <v/>
      </c>
      <c r="V211" s="3" t="str">
        <f>IF(LEN(Tabla13[[#This Row],[Columna6]])&gt;0,Tabla13[[#This Row],[Columna6]]&amp;"/","")</f>
        <v/>
      </c>
      <c r="W21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11" s="3" t="str">
        <f>MID(Tabla13[[#This Row],[Columna17]],1,LEN(Tabla13[[#This Row],[Columna17]])-1)</f>
        <v>CAPTURA/TERMINADO/RUTA/ENTREGADO</v>
      </c>
      <c r="Y21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11" t="str">
        <f t="shared" si="3"/>
        <v>1/6/7/8/</v>
      </c>
    </row>
    <row r="212" spans="1:26" ht="18">
      <c r="A212" s="7" t="s">
        <v>644</v>
      </c>
      <c r="B212" s="7" t="s">
        <v>643</v>
      </c>
      <c r="C212" s="6" t="s">
        <v>168</v>
      </c>
      <c r="D212" s="5">
        <v>1200</v>
      </c>
      <c r="E212" s="78">
        <v>0.6</v>
      </c>
      <c r="F212" s="95" t="s">
        <v>1054</v>
      </c>
      <c r="G212" s="170" t="s">
        <v>1074</v>
      </c>
      <c r="H212" s="96" t="s">
        <v>1058</v>
      </c>
      <c r="I212" s="96" t="s">
        <v>1055</v>
      </c>
      <c r="J212" s="96" t="s">
        <v>1059</v>
      </c>
      <c r="K212" s="96" t="s">
        <v>1056</v>
      </c>
      <c r="L212" s="96" t="s">
        <v>1057</v>
      </c>
      <c r="M212" s="98"/>
      <c r="N212" s="96">
        <f>COUNTA(Tabla13[[#This Row],[PROCESOS DE PRODUCION]:[Columna6]])</f>
        <v>7</v>
      </c>
      <c r="O212" s="96" t="str">
        <f>IF(LEN(Tabla13[[#This Row],[PROCESOS DE PRODUCION]])&gt;0,Tabla13[[#This Row],[PROCESOS DE PRODUCION]]&amp;"/","")</f>
        <v>CAPTURA/</v>
      </c>
      <c r="P212" s="3" t="str">
        <f>IF(LEN(Tabla13[[#This Row],[Columna7]])&gt;0,Tabla13[[#This Row],[Columna7]]&amp;"/","")</f>
        <v>DISENIO/</v>
      </c>
      <c r="Q212" s="3" t="str">
        <f>IF(LEN(Tabla13[[#This Row],[Columna1]])&gt;0,Tabla13[[#This Row],[Columna1]]&amp;"/","")</f>
        <v>FLEXO/</v>
      </c>
      <c r="R212" s="3" t="str">
        <f>IF(LEN(Tabla13[[#This Row],[Columna2]])&gt;0,Tabla13[[#This Row],[Columna2]]&amp;"/","")</f>
        <v>EMPAQUE/</v>
      </c>
      <c r="S212" s="3" t="str">
        <f>IF(LEN(Tabla13[[#This Row],[Columna3]])&gt;0,Tabla13[[#This Row],[Columna3]]&amp;"/","")</f>
        <v>TERMINADO/</v>
      </c>
      <c r="T212" s="3" t="str">
        <f>IF(LEN(Tabla13[[#This Row],[Columna4]])&gt;0,Tabla13[[#This Row],[Columna4]]&amp;"/","")</f>
        <v>RUTA/</v>
      </c>
      <c r="U212" s="3" t="str">
        <f>IF(LEN(Tabla13[[#This Row],[Columna5]])&gt;0,Tabla13[[#This Row],[Columna5]]&amp;"/","")</f>
        <v>ENTREGADO/</v>
      </c>
      <c r="V212" s="3" t="str">
        <f>IF(LEN(Tabla13[[#This Row],[Columna6]])&gt;0,Tabla13[[#This Row],[Columna6]]&amp;"/","")</f>
        <v/>
      </c>
      <c r="W21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12" s="3" t="str">
        <f>MID(Tabla13[[#This Row],[Columna17]],1,LEN(Tabla13[[#This Row],[Columna17]])-1)</f>
        <v>CAPTURA/DISENIO/FLEXO/EMPAQUE/TERMINADO/RUTA/ENTREGADO</v>
      </c>
      <c r="Y21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12" t="str">
        <f t="shared" si="3"/>
        <v>1/2/10/5/6/7/8/</v>
      </c>
    </row>
    <row r="213" spans="1:26" ht="18">
      <c r="A213" s="7" t="s">
        <v>642</v>
      </c>
      <c r="B213" s="7" t="s">
        <v>641</v>
      </c>
      <c r="C213" s="6" t="s">
        <v>168</v>
      </c>
      <c r="D213" s="5">
        <v>500</v>
      </c>
      <c r="E213" s="78">
        <v>1.55</v>
      </c>
      <c r="F213" s="95" t="s">
        <v>1054</v>
      </c>
      <c r="G213" s="170" t="s">
        <v>1074</v>
      </c>
      <c r="H213" s="96" t="s">
        <v>1064</v>
      </c>
      <c r="I213" s="96" t="s">
        <v>1055</v>
      </c>
      <c r="J213" s="96" t="s">
        <v>1059</v>
      </c>
      <c r="K213" s="96" t="s">
        <v>1065</v>
      </c>
      <c r="L213" s="96" t="s">
        <v>1057</v>
      </c>
      <c r="M213" s="98"/>
      <c r="N213" s="96">
        <f>COUNTA(Tabla13[[#This Row],[PROCESOS DE PRODUCION]:[Columna6]])</f>
        <v>7</v>
      </c>
      <c r="O213" s="96" t="str">
        <f>IF(LEN(Tabla13[[#This Row],[PROCESOS DE PRODUCION]])&gt;0,Tabla13[[#This Row],[PROCESOS DE PRODUCION]]&amp;"/","")</f>
        <v>CAPTURA/</v>
      </c>
      <c r="P213" s="3" t="str">
        <f>IF(LEN(Tabla13[[#This Row],[Columna7]])&gt;0,Tabla13[[#This Row],[Columna7]]&amp;"/","")</f>
        <v>DISENIO/</v>
      </c>
      <c r="Q213" s="3" t="str">
        <f>IF(LEN(Tabla13[[#This Row],[Columna1]])&gt;0,Tabla13[[#This Row],[Columna1]]&amp;"/","")</f>
        <v>CERIGRAFIA/</v>
      </c>
      <c r="R213" s="3" t="str">
        <f>IF(LEN(Tabla13[[#This Row],[Columna2]])&gt;0,Tabla13[[#This Row],[Columna2]]&amp;"/","")</f>
        <v>EMPAQUE/</v>
      </c>
      <c r="S213" s="3" t="str">
        <f>IF(LEN(Tabla13[[#This Row],[Columna3]])&gt;0,Tabla13[[#This Row],[Columna3]]&amp;"/","")</f>
        <v>TERMINADO/</v>
      </c>
      <c r="T213" s="3" t="str">
        <f>IF(LEN(Tabla13[[#This Row],[Columna4]])&gt;0,Tabla13[[#This Row],[Columna4]]&amp;"/","")</f>
        <v>RUTA /</v>
      </c>
      <c r="U213" s="3" t="str">
        <f>IF(LEN(Tabla13[[#This Row],[Columna5]])&gt;0,Tabla13[[#This Row],[Columna5]]&amp;"/","")</f>
        <v>ENTREGADO/</v>
      </c>
      <c r="V213" s="3" t="str">
        <f>IF(LEN(Tabla13[[#This Row],[Columna6]])&gt;0,Tabla13[[#This Row],[Columna6]]&amp;"/","")</f>
        <v/>
      </c>
      <c r="W21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CAPTURA/DISENIO/CERIGRAFIA/EMPAQUE/TERMINADO/RUTA /ENTREGADO/</v>
      </c>
      <c r="X213" s="3" t="str">
        <f>MID(Tabla13[[#This Row],[Columna17]],1,LEN(Tabla13[[#This Row],[Columna17]])-1)</f>
        <v>CAPTURA/DISENIO/CERIGRAFIA/EMPAQUE/TERMINADO/RUTA /ENTREGADO</v>
      </c>
      <c r="Y21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CAPTURA/DISENIO/CERIGRAFIA/EMPAQUE/TERMINADO/RUTA /ENTREGADO/</v>
      </c>
      <c r="Z213" t="str">
        <f t="shared" si="3"/>
        <v>1/2/11/5/6/7 /8/</v>
      </c>
    </row>
    <row r="214" spans="1:26" ht="18">
      <c r="A214" s="7" t="s">
        <v>640</v>
      </c>
      <c r="B214" s="7" t="s">
        <v>639</v>
      </c>
      <c r="C214" s="6" t="s">
        <v>168</v>
      </c>
      <c r="D214" s="5">
        <v>500</v>
      </c>
      <c r="E214" s="78">
        <v>3.5</v>
      </c>
      <c r="F214" s="95" t="s">
        <v>1054</v>
      </c>
      <c r="G214" s="170" t="s">
        <v>1074</v>
      </c>
      <c r="H214" s="96" t="s">
        <v>1064</v>
      </c>
      <c r="I214" s="96" t="s">
        <v>1055</v>
      </c>
      <c r="J214" s="96" t="s">
        <v>1059</v>
      </c>
      <c r="K214" s="96" t="s">
        <v>1065</v>
      </c>
      <c r="L214" s="96" t="s">
        <v>1057</v>
      </c>
      <c r="M214" s="98"/>
      <c r="N214" s="96">
        <f>COUNTA(Tabla13[[#This Row],[PROCESOS DE PRODUCION]:[Columna6]])</f>
        <v>7</v>
      </c>
      <c r="O214" s="96" t="str">
        <f>IF(LEN(Tabla13[[#This Row],[PROCESOS DE PRODUCION]])&gt;0,Tabla13[[#This Row],[PROCESOS DE PRODUCION]]&amp;"/","")</f>
        <v>CAPTURA/</v>
      </c>
      <c r="P214" s="3" t="str">
        <f>IF(LEN(Tabla13[[#This Row],[Columna7]])&gt;0,Tabla13[[#This Row],[Columna7]]&amp;"/","")</f>
        <v>DISENIO/</v>
      </c>
      <c r="Q214" s="3" t="str">
        <f>IF(LEN(Tabla13[[#This Row],[Columna1]])&gt;0,Tabla13[[#This Row],[Columna1]]&amp;"/","")</f>
        <v>CERIGRAFIA/</v>
      </c>
      <c r="R214" s="3" t="str">
        <f>IF(LEN(Tabla13[[#This Row],[Columna2]])&gt;0,Tabla13[[#This Row],[Columna2]]&amp;"/","")</f>
        <v>EMPAQUE/</v>
      </c>
      <c r="S214" s="3" t="str">
        <f>IF(LEN(Tabla13[[#This Row],[Columna3]])&gt;0,Tabla13[[#This Row],[Columna3]]&amp;"/","")</f>
        <v>TERMINADO/</v>
      </c>
      <c r="T214" s="3" t="str">
        <f>IF(LEN(Tabla13[[#This Row],[Columna4]])&gt;0,Tabla13[[#This Row],[Columna4]]&amp;"/","")</f>
        <v>RUTA /</v>
      </c>
      <c r="U214" s="3" t="str">
        <f>IF(LEN(Tabla13[[#This Row],[Columna5]])&gt;0,Tabla13[[#This Row],[Columna5]]&amp;"/","")</f>
        <v>ENTREGADO/</v>
      </c>
      <c r="V214" s="3" t="str">
        <f>IF(LEN(Tabla13[[#This Row],[Columna6]])&gt;0,Tabla13[[#This Row],[Columna6]]&amp;"/","")</f>
        <v/>
      </c>
      <c r="W21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CAPTURA/DISENIO/CERIGRAFIA/EMPAQUE/TERMINADO/RUTA /ENTREGADO/</v>
      </c>
      <c r="X214" s="3" t="str">
        <f>MID(Tabla13[[#This Row],[Columna17]],1,LEN(Tabla13[[#This Row],[Columna17]])-1)</f>
        <v>CAPTURA/DISENIO/CERIGRAFIA/EMPAQUE/TERMINADO/RUTA /ENTREGADO</v>
      </c>
      <c r="Y21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CAPTURA/DISENIO/CERIGRAFIA/EMPAQUE/TERMINADO/RUTA /ENTREGADO/</v>
      </c>
      <c r="Z214" t="str">
        <f t="shared" si="3"/>
        <v>1/2/11/5/6/7 /8/</v>
      </c>
    </row>
    <row r="215" spans="1:26" ht="18">
      <c r="A215" s="7" t="s">
        <v>638</v>
      </c>
      <c r="B215" s="7" t="s">
        <v>637</v>
      </c>
      <c r="C215" s="6" t="s">
        <v>168</v>
      </c>
      <c r="D215" s="5">
        <v>420</v>
      </c>
      <c r="E215" s="78">
        <v>2.1</v>
      </c>
      <c r="F215" s="95" t="s">
        <v>1054</v>
      </c>
      <c r="G215" s="170" t="s">
        <v>1074</v>
      </c>
      <c r="H215" s="96" t="s">
        <v>1060</v>
      </c>
      <c r="I215" s="96" t="s">
        <v>1061</v>
      </c>
      <c r="J215" s="96" t="s">
        <v>1055</v>
      </c>
      <c r="K215" s="96" t="s">
        <v>1059</v>
      </c>
      <c r="L215" s="96" t="s">
        <v>1065</v>
      </c>
      <c r="M215" s="102" t="s">
        <v>1057</v>
      </c>
      <c r="N215" s="96">
        <f>COUNTA(Tabla13[[#This Row],[PROCESOS DE PRODUCION]:[Columna6]])</f>
        <v>8</v>
      </c>
      <c r="O215" s="96" t="str">
        <f>IF(LEN(Tabla13[[#This Row],[PROCESOS DE PRODUCION]])&gt;0,Tabla13[[#This Row],[PROCESOS DE PRODUCION]]&amp;"/","")</f>
        <v>CAPTURA/</v>
      </c>
      <c r="P215" s="3" t="str">
        <f>IF(LEN(Tabla13[[#This Row],[Columna7]])&gt;0,Tabla13[[#This Row],[Columna7]]&amp;"/","")</f>
        <v>DISENIO/</v>
      </c>
      <c r="Q215" s="3" t="str">
        <f>IF(LEN(Tabla13[[#This Row],[Columna1]])&gt;0,Tabla13[[#This Row],[Columna1]]&amp;"/","")</f>
        <v>OFFSET/</v>
      </c>
      <c r="R215" s="3" t="str">
        <f>IF(LEN(Tabla13[[#This Row],[Columna2]])&gt;0,Tabla13[[#This Row],[Columna2]]&amp;"/","")</f>
        <v>SUAJE/</v>
      </c>
      <c r="S215" s="3" t="str">
        <f>IF(LEN(Tabla13[[#This Row],[Columna3]])&gt;0,Tabla13[[#This Row],[Columna3]]&amp;"/","")</f>
        <v>EMPAQUE/</v>
      </c>
      <c r="T215" s="3" t="str">
        <f>IF(LEN(Tabla13[[#This Row],[Columna4]])&gt;0,Tabla13[[#This Row],[Columna4]]&amp;"/","")</f>
        <v>TERMINADO/</v>
      </c>
      <c r="U215" s="3" t="str">
        <f>IF(LEN(Tabla13[[#This Row],[Columna5]])&gt;0,Tabla13[[#This Row],[Columna5]]&amp;"/","")</f>
        <v>RUTA /</v>
      </c>
      <c r="V215" s="3" t="str">
        <f>IF(LEN(Tabla13[[#This Row],[Columna6]])&gt;0,Tabla13[[#This Row],[Columna6]]&amp;"/","")</f>
        <v>ENTREGADO/</v>
      </c>
      <c r="W21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X215" s="3" t="str">
        <f>MID(Tabla13[[#This Row],[Columna17]],1,LEN(Tabla13[[#This Row],[Columna17]])-1)</f>
        <v>CAPTURA/DISENIO/OFFSET/SUAJE/EMPAQUE/TERMINADO/RUTA /ENTREGADO</v>
      </c>
      <c r="Y21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Z215" t="str">
        <f t="shared" si="3"/>
        <v>1/2/3/4/5/6/7 /8/</v>
      </c>
    </row>
    <row r="216" spans="1:26" ht="18.75" thickBot="1">
      <c r="A216" s="19" t="s">
        <v>636</v>
      </c>
      <c r="B216" s="19" t="s">
        <v>635</v>
      </c>
      <c r="C216" s="17" t="s">
        <v>168</v>
      </c>
      <c r="D216" s="16">
        <v>735</v>
      </c>
      <c r="E216" s="79">
        <v>3.1</v>
      </c>
      <c r="F216" s="99" t="s">
        <v>1054</v>
      </c>
      <c r="G216" s="170" t="s">
        <v>1074</v>
      </c>
      <c r="H216" s="100" t="s">
        <v>1063</v>
      </c>
      <c r="I216" s="100" t="s">
        <v>1055</v>
      </c>
      <c r="J216" s="100" t="s">
        <v>1059</v>
      </c>
      <c r="K216" s="100" t="s">
        <v>1056</v>
      </c>
      <c r="L216" s="100" t="s">
        <v>1057</v>
      </c>
      <c r="M216" s="101"/>
      <c r="N216" s="96">
        <f>COUNTA(Tabla13[[#This Row],[PROCESOS DE PRODUCION]:[Columna6]])</f>
        <v>7</v>
      </c>
      <c r="O216" s="96" t="str">
        <f>IF(LEN(Tabla13[[#This Row],[PROCESOS DE PRODUCION]])&gt;0,Tabla13[[#This Row],[PROCESOS DE PRODUCION]]&amp;"/","")</f>
        <v>CAPTURA/</v>
      </c>
      <c r="P216" s="3" t="str">
        <f>IF(LEN(Tabla13[[#This Row],[Columna7]])&gt;0,Tabla13[[#This Row],[Columna7]]&amp;"/","")</f>
        <v>DISENIO/</v>
      </c>
      <c r="Q216" s="3" t="str">
        <f>IF(LEN(Tabla13[[#This Row],[Columna1]])&gt;0,Tabla13[[#This Row],[Columna1]]&amp;"/","")</f>
        <v>TAMPO/</v>
      </c>
      <c r="R216" s="3" t="str">
        <f>IF(LEN(Tabla13[[#This Row],[Columna2]])&gt;0,Tabla13[[#This Row],[Columna2]]&amp;"/","")</f>
        <v>EMPAQUE/</v>
      </c>
      <c r="S216" s="3" t="str">
        <f>IF(LEN(Tabla13[[#This Row],[Columna3]])&gt;0,Tabla13[[#This Row],[Columna3]]&amp;"/","")</f>
        <v>TERMINADO/</v>
      </c>
      <c r="T216" s="3" t="str">
        <f>IF(LEN(Tabla13[[#This Row],[Columna4]])&gt;0,Tabla13[[#This Row],[Columna4]]&amp;"/","")</f>
        <v>RUTA/</v>
      </c>
      <c r="U216" s="3" t="str">
        <f>IF(LEN(Tabla13[[#This Row],[Columna5]])&gt;0,Tabla13[[#This Row],[Columna5]]&amp;"/","")</f>
        <v>ENTREGADO/</v>
      </c>
      <c r="V216" s="3" t="str">
        <f>IF(LEN(Tabla13[[#This Row],[Columna6]])&gt;0,Tabla13[[#This Row],[Columna6]]&amp;"/","")</f>
        <v/>
      </c>
      <c r="W21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216" s="3" t="str">
        <f>MID(Tabla13[[#This Row],[Columna17]],1,LEN(Tabla13[[#This Row],[Columna17]])-1)</f>
        <v>CAPTURA/DISENIO/TAMPO/EMPAQUE/TERMINADO/RUTA/ENTREGADO</v>
      </c>
      <c r="Y21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216" t="str">
        <f t="shared" si="3"/>
        <v>1/2/9/5/6/7/8/</v>
      </c>
    </row>
    <row r="217" spans="1:26" ht="18">
      <c r="A217" s="56" t="s">
        <v>633</v>
      </c>
      <c r="B217" s="32" t="s">
        <v>632</v>
      </c>
      <c r="C217" s="27" t="s">
        <v>168</v>
      </c>
      <c r="D217" s="26">
        <v>250</v>
      </c>
      <c r="E217" s="80">
        <v>2.8</v>
      </c>
      <c r="F217" s="91" t="s">
        <v>1054</v>
      </c>
      <c r="G217" s="169" t="s">
        <v>1059</v>
      </c>
      <c r="H217" s="92" t="s">
        <v>1056</v>
      </c>
      <c r="I217" s="92" t="s">
        <v>1057</v>
      </c>
      <c r="J217" s="93"/>
      <c r="K217" s="93"/>
      <c r="L217" s="93"/>
      <c r="M217" s="94"/>
      <c r="N217" s="96">
        <f>COUNTA(Tabla13[[#This Row],[PROCESOS DE PRODUCION]:[Columna6]])</f>
        <v>4</v>
      </c>
      <c r="O217" s="96" t="str">
        <f>IF(LEN(Tabla13[[#This Row],[PROCESOS DE PRODUCION]])&gt;0,Tabla13[[#This Row],[PROCESOS DE PRODUCION]]&amp;"/","")</f>
        <v>CAPTURA/</v>
      </c>
      <c r="P217" s="3" t="str">
        <f>IF(LEN(Tabla13[[#This Row],[Columna7]])&gt;0,Tabla13[[#This Row],[Columna7]]&amp;"/","")</f>
        <v>TERMINADO/</v>
      </c>
      <c r="Q217" s="3" t="str">
        <f>IF(LEN(Tabla13[[#This Row],[Columna1]])&gt;0,Tabla13[[#This Row],[Columna1]]&amp;"/","")</f>
        <v>RUTA/</v>
      </c>
      <c r="R217" s="3" t="str">
        <f>IF(LEN(Tabla13[[#This Row],[Columna2]])&gt;0,Tabla13[[#This Row],[Columna2]]&amp;"/","")</f>
        <v>ENTREGADO/</v>
      </c>
      <c r="S217" s="3" t="str">
        <f>IF(LEN(Tabla13[[#This Row],[Columna3]])&gt;0,Tabla13[[#This Row],[Columna3]]&amp;"/","")</f>
        <v/>
      </c>
      <c r="T217" s="3" t="str">
        <f>IF(LEN(Tabla13[[#This Row],[Columna4]])&gt;0,Tabla13[[#This Row],[Columna4]]&amp;"/","")</f>
        <v/>
      </c>
      <c r="U217" s="3" t="str">
        <f>IF(LEN(Tabla13[[#This Row],[Columna5]])&gt;0,Tabla13[[#This Row],[Columna5]]&amp;"/","")</f>
        <v/>
      </c>
      <c r="V217" s="3" t="str">
        <f>IF(LEN(Tabla13[[#This Row],[Columna6]])&gt;0,Tabla13[[#This Row],[Columna6]]&amp;"/","")</f>
        <v/>
      </c>
      <c r="W21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17" s="3" t="str">
        <f>MID(Tabla13[[#This Row],[Columna17]],1,LEN(Tabla13[[#This Row],[Columna17]])-1)</f>
        <v>CAPTURA/TERMINADO/RUTA/ENTREGADO</v>
      </c>
      <c r="Y21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17" t="str">
        <f t="shared" si="3"/>
        <v>1/6/7/8/</v>
      </c>
    </row>
    <row r="218" spans="1:26" ht="18.75" thickBot="1">
      <c r="A218" s="59" t="s">
        <v>631</v>
      </c>
      <c r="B218" s="51" t="s">
        <v>630</v>
      </c>
      <c r="C218" s="9" t="s">
        <v>168</v>
      </c>
      <c r="D218" s="8">
        <v>250</v>
      </c>
      <c r="E218" s="84">
        <v>2.8</v>
      </c>
      <c r="F218" s="95" t="s">
        <v>1054</v>
      </c>
      <c r="G218" s="170" t="s">
        <v>1074</v>
      </c>
      <c r="H218" s="96" t="s">
        <v>1064</v>
      </c>
      <c r="I218" s="96" t="s">
        <v>1055</v>
      </c>
      <c r="J218" s="96" t="s">
        <v>1059</v>
      </c>
      <c r="K218" s="96" t="s">
        <v>1065</v>
      </c>
      <c r="L218" s="96" t="s">
        <v>1057</v>
      </c>
      <c r="M218" s="98"/>
      <c r="N218" s="96">
        <f>COUNTA(Tabla13[[#This Row],[PROCESOS DE PRODUCION]:[Columna6]])</f>
        <v>7</v>
      </c>
      <c r="O218" s="96" t="str">
        <f>IF(LEN(Tabla13[[#This Row],[PROCESOS DE PRODUCION]])&gt;0,Tabla13[[#This Row],[PROCESOS DE PRODUCION]]&amp;"/","")</f>
        <v>CAPTURA/</v>
      </c>
      <c r="P218" s="3" t="str">
        <f>IF(LEN(Tabla13[[#This Row],[Columna7]])&gt;0,Tabla13[[#This Row],[Columna7]]&amp;"/","")</f>
        <v>DISENIO/</v>
      </c>
      <c r="Q218" s="3" t="str">
        <f>IF(LEN(Tabla13[[#This Row],[Columna1]])&gt;0,Tabla13[[#This Row],[Columna1]]&amp;"/","")</f>
        <v>CERIGRAFIA/</v>
      </c>
      <c r="R218" s="3" t="str">
        <f>IF(LEN(Tabla13[[#This Row],[Columna2]])&gt;0,Tabla13[[#This Row],[Columna2]]&amp;"/","")</f>
        <v>EMPAQUE/</v>
      </c>
      <c r="S218" s="3" t="str">
        <f>IF(LEN(Tabla13[[#This Row],[Columna3]])&gt;0,Tabla13[[#This Row],[Columna3]]&amp;"/","")</f>
        <v>TERMINADO/</v>
      </c>
      <c r="T218" s="3" t="str">
        <f>IF(LEN(Tabla13[[#This Row],[Columna4]])&gt;0,Tabla13[[#This Row],[Columna4]]&amp;"/","")</f>
        <v>RUTA /</v>
      </c>
      <c r="U218" s="3" t="str">
        <f>IF(LEN(Tabla13[[#This Row],[Columna5]])&gt;0,Tabla13[[#This Row],[Columna5]]&amp;"/","")</f>
        <v>ENTREGADO/</v>
      </c>
      <c r="V218" s="3" t="str">
        <f>IF(LEN(Tabla13[[#This Row],[Columna6]])&gt;0,Tabla13[[#This Row],[Columna6]]&amp;"/","")</f>
        <v/>
      </c>
      <c r="W21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CAPTURA/DISENIO/CERIGRAFIA/EMPAQUE/TERMINADO/RUTA /ENTREGADO/</v>
      </c>
      <c r="X218" s="3" t="str">
        <f>MID(Tabla13[[#This Row],[Columna17]],1,LEN(Tabla13[[#This Row],[Columna17]])-1)</f>
        <v>CAPTURA/DISENIO/CERIGRAFIA/EMPAQUE/TERMINADO/RUTA /ENTREGADO</v>
      </c>
      <c r="Y21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CAPTURA/DISENIO/CERIGRAFIA/EMPAQUE/TERMINADO/RUTA /ENTREGADO/</v>
      </c>
      <c r="Z218" t="str">
        <f t="shared" si="3"/>
        <v>1/2/11/5/6/7 /8/</v>
      </c>
    </row>
    <row r="219" spans="1:26" ht="18.75" thickBot="1">
      <c r="A219" s="58" t="s">
        <v>629</v>
      </c>
      <c r="B219" s="57" t="s">
        <v>628</v>
      </c>
      <c r="C219" s="164" t="s">
        <v>168</v>
      </c>
      <c r="D219" s="45">
        <v>500</v>
      </c>
      <c r="E219" s="87">
        <v>4</v>
      </c>
      <c r="F219" s="99" t="s">
        <v>1054</v>
      </c>
      <c r="G219" s="169" t="s">
        <v>1059</v>
      </c>
      <c r="H219" s="100" t="s">
        <v>1056</v>
      </c>
      <c r="I219" s="100" t="s">
        <v>1057</v>
      </c>
      <c r="J219" s="104"/>
      <c r="K219" s="104"/>
      <c r="L219" s="104"/>
      <c r="M219" s="101"/>
      <c r="N219" s="96">
        <f>COUNTA(Tabla13[[#This Row],[PROCESOS DE PRODUCION]:[Columna6]])</f>
        <v>4</v>
      </c>
      <c r="O219" s="96" t="str">
        <f>IF(LEN(Tabla13[[#This Row],[PROCESOS DE PRODUCION]])&gt;0,Tabla13[[#This Row],[PROCESOS DE PRODUCION]]&amp;"/","")</f>
        <v>CAPTURA/</v>
      </c>
      <c r="P219" s="3" t="str">
        <f>IF(LEN(Tabla13[[#This Row],[Columna7]])&gt;0,Tabla13[[#This Row],[Columna7]]&amp;"/","")</f>
        <v>TERMINADO/</v>
      </c>
      <c r="Q219" s="3" t="str">
        <f>IF(LEN(Tabla13[[#This Row],[Columna1]])&gt;0,Tabla13[[#This Row],[Columna1]]&amp;"/","")</f>
        <v>RUTA/</v>
      </c>
      <c r="R219" s="3" t="str">
        <f>IF(LEN(Tabla13[[#This Row],[Columna2]])&gt;0,Tabla13[[#This Row],[Columna2]]&amp;"/","")</f>
        <v>ENTREGADO/</v>
      </c>
      <c r="S219" s="3" t="str">
        <f>IF(LEN(Tabla13[[#This Row],[Columna3]])&gt;0,Tabla13[[#This Row],[Columna3]]&amp;"/","")</f>
        <v/>
      </c>
      <c r="T219" s="3" t="str">
        <f>IF(LEN(Tabla13[[#This Row],[Columna4]])&gt;0,Tabla13[[#This Row],[Columna4]]&amp;"/","")</f>
        <v/>
      </c>
      <c r="U219" s="3" t="str">
        <f>IF(LEN(Tabla13[[#This Row],[Columna5]])&gt;0,Tabla13[[#This Row],[Columna5]]&amp;"/","")</f>
        <v/>
      </c>
      <c r="V219" s="3" t="str">
        <f>IF(LEN(Tabla13[[#This Row],[Columna6]])&gt;0,Tabla13[[#This Row],[Columna6]]&amp;"/","")</f>
        <v/>
      </c>
      <c r="W21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19" s="3" t="str">
        <f>MID(Tabla13[[#This Row],[Columna17]],1,LEN(Tabla13[[#This Row],[Columna17]])-1)</f>
        <v>CAPTURA/TERMINADO/RUTA/ENTREGADO</v>
      </c>
      <c r="Y21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19" t="str">
        <f t="shared" si="3"/>
        <v>1/6/7/8/</v>
      </c>
    </row>
    <row r="220" spans="1:26" ht="18.75" thickBot="1">
      <c r="A220" s="56" t="s">
        <v>626</v>
      </c>
      <c r="B220" s="28" t="s">
        <v>625</v>
      </c>
      <c r="C220" s="27" t="s">
        <v>168</v>
      </c>
      <c r="D220" s="26">
        <v>1000</v>
      </c>
      <c r="E220" s="77">
        <v>2.2000000000000002</v>
      </c>
      <c r="F220" s="91" t="s">
        <v>1054</v>
      </c>
      <c r="G220" s="169" t="s">
        <v>1059</v>
      </c>
      <c r="H220" s="92" t="s">
        <v>1056</v>
      </c>
      <c r="I220" s="92" t="s">
        <v>1057</v>
      </c>
      <c r="J220" s="93"/>
      <c r="K220" s="93"/>
      <c r="L220" s="93"/>
      <c r="M220" s="94"/>
      <c r="N220" s="96">
        <f>COUNTA(Tabla13[[#This Row],[PROCESOS DE PRODUCION]:[Columna6]])</f>
        <v>4</v>
      </c>
      <c r="O220" s="96" t="str">
        <f>IF(LEN(Tabla13[[#This Row],[PROCESOS DE PRODUCION]])&gt;0,Tabla13[[#This Row],[PROCESOS DE PRODUCION]]&amp;"/","")</f>
        <v>CAPTURA/</v>
      </c>
      <c r="P220" s="3" t="str">
        <f>IF(LEN(Tabla13[[#This Row],[Columna7]])&gt;0,Tabla13[[#This Row],[Columna7]]&amp;"/","")</f>
        <v>TERMINADO/</v>
      </c>
      <c r="Q220" s="3" t="str">
        <f>IF(LEN(Tabla13[[#This Row],[Columna1]])&gt;0,Tabla13[[#This Row],[Columna1]]&amp;"/","")</f>
        <v>RUTA/</v>
      </c>
      <c r="R220" s="3" t="str">
        <f>IF(LEN(Tabla13[[#This Row],[Columna2]])&gt;0,Tabla13[[#This Row],[Columna2]]&amp;"/","")</f>
        <v>ENTREGADO/</v>
      </c>
      <c r="S220" s="3" t="str">
        <f>IF(LEN(Tabla13[[#This Row],[Columna3]])&gt;0,Tabla13[[#This Row],[Columna3]]&amp;"/","")</f>
        <v/>
      </c>
      <c r="T220" s="3" t="str">
        <f>IF(LEN(Tabla13[[#This Row],[Columna4]])&gt;0,Tabla13[[#This Row],[Columna4]]&amp;"/","")</f>
        <v/>
      </c>
      <c r="U220" s="3" t="str">
        <f>IF(LEN(Tabla13[[#This Row],[Columna5]])&gt;0,Tabla13[[#This Row],[Columna5]]&amp;"/","")</f>
        <v/>
      </c>
      <c r="V220" s="3" t="str">
        <f>IF(LEN(Tabla13[[#This Row],[Columna6]])&gt;0,Tabla13[[#This Row],[Columna6]]&amp;"/","")</f>
        <v/>
      </c>
      <c r="W22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20" s="3" t="str">
        <f>MID(Tabla13[[#This Row],[Columna17]],1,LEN(Tabla13[[#This Row],[Columna17]])-1)</f>
        <v>CAPTURA/TERMINADO/RUTA/ENTREGADO</v>
      </c>
      <c r="Y22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20" t="str">
        <f t="shared" si="3"/>
        <v>1/6/7/8/</v>
      </c>
    </row>
    <row r="221" spans="1:26" ht="18">
      <c r="A221" s="55" t="s">
        <v>624</v>
      </c>
      <c r="B221" s="7" t="s">
        <v>623</v>
      </c>
      <c r="C221" s="6" t="s">
        <v>168</v>
      </c>
      <c r="D221" s="5">
        <v>1000</v>
      </c>
      <c r="E221" s="78">
        <v>2.75</v>
      </c>
      <c r="F221" s="95" t="s">
        <v>1054</v>
      </c>
      <c r="G221" s="169" t="s">
        <v>1059</v>
      </c>
      <c r="H221" s="96" t="s">
        <v>1056</v>
      </c>
      <c r="I221" s="96" t="s">
        <v>1057</v>
      </c>
      <c r="J221" s="97"/>
      <c r="K221" s="97"/>
      <c r="L221" s="97"/>
      <c r="M221" s="98"/>
      <c r="N221" s="96">
        <f>COUNTA(Tabla13[[#This Row],[PROCESOS DE PRODUCION]:[Columna6]])</f>
        <v>4</v>
      </c>
      <c r="O221" s="96" t="str">
        <f>IF(LEN(Tabla13[[#This Row],[PROCESOS DE PRODUCION]])&gt;0,Tabla13[[#This Row],[PROCESOS DE PRODUCION]]&amp;"/","")</f>
        <v>CAPTURA/</v>
      </c>
      <c r="P221" s="3" t="str">
        <f>IF(LEN(Tabla13[[#This Row],[Columna7]])&gt;0,Tabla13[[#This Row],[Columna7]]&amp;"/","")</f>
        <v>TERMINADO/</v>
      </c>
      <c r="Q221" s="3" t="str">
        <f>IF(LEN(Tabla13[[#This Row],[Columna1]])&gt;0,Tabla13[[#This Row],[Columna1]]&amp;"/","")</f>
        <v>RUTA/</v>
      </c>
      <c r="R221" s="3" t="str">
        <f>IF(LEN(Tabla13[[#This Row],[Columna2]])&gt;0,Tabla13[[#This Row],[Columna2]]&amp;"/","")</f>
        <v>ENTREGADO/</v>
      </c>
      <c r="S221" s="3" t="str">
        <f>IF(LEN(Tabla13[[#This Row],[Columna3]])&gt;0,Tabla13[[#This Row],[Columna3]]&amp;"/","")</f>
        <v/>
      </c>
      <c r="T221" s="3" t="str">
        <f>IF(LEN(Tabla13[[#This Row],[Columna4]])&gt;0,Tabla13[[#This Row],[Columna4]]&amp;"/","")</f>
        <v/>
      </c>
      <c r="U221" s="3" t="str">
        <f>IF(LEN(Tabla13[[#This Row],[Columna5]])&gt;0,Tabla13[[#This Row],[Columna5]]&amp;"/","")</f>
        <v/>
      </c>
      <c r="V221" s="3" t="str">
        <f>IF(LEN(Tabla13[[#This Row],[Columna6]])&gt;0,Tabla13[[#This Row],[Columna6]]&amp;"/","")</f>
        <v/>
      </c>
      <c r="W22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21" s="3" t="str">
        <f>MID(Tabla13[[#This Row],[Columna17]],1,LEN(Tabla13[[#This Row],[Columna17]])-1)</f>
        <v>CAPTURA/TERMINADO/RUTA/ENTREGADO</v>
      </c>
      <c r="Y22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21" t="str">
        <f t="shared" si="3"/>
        <v>1/6/7/8/</v>
      </c>
    </row>
    <row r="222" spans="1:26" ht="18.75" thickBot="1">
      <c r="A222" s="54" t="s">
        <v>622</v>
      </c>
      <c r="B222" s="19" t="s">
        <v>621</v>
      </c>
      <c r="C222" s="17" t="s">
        <v>168</v>
      </c>
      <c r="D222" s="16">
        <v>1000</v>
      </c>
      <c r="E222" s="79">
        <v>2.75</v>
      </c>
      <c r="F222" s="99" t="s">
        <v>1054</v>
      </c>
      <c r="G222" s="170" t="s">
        <v>1074</v>
      </c>
      <c r="H222" s="100" t="s">
        <v>1060</v>
      </c>
      <c r="I222" s="100" t="s">
        <v>1061</v>
      </c>
      <c r="J222" s="100" t="s">
        <v>1055</v>
      </c>
      <c r="K222" s="96" t="s">
        <v>1059</v>
      </c>
      <c r="L222" s="100" t="s">
        <v>1056</v>
      </c>
      <c r="M222" s="103" t="s">
        <v>1057</v>
      </c>
      <c r="N222" s="96">
        <f>COUNTA(Tabla13[[#This Row],[PROCESOS DE PRODUCION]:[Columna6]])</f>
        <v>8</v>
      </c>
      <c r="O222" s="96" t="str">
        <f>IF(LEN(Tabla13[[#This Row],[PROCESOS DE PRODUCION]])&gt;0,Tabla13[[#This Row],[PROCESOS DE PRODUCION]]&amp;"/","")</f>
        <v>CAPTURA/</v>
      </c>
      <c r="P222" s="3" t="str">
        <f>IF(LEN(Tabla13[[#This Row],[Columna7]])&gt;0,Tabla13[[#This Row],[Columna7]]&amp;"/","")</f>
        <v>DISENIO/</v>
      </c>
      <c r="Q222" s="3" t="str">
        <f>IF(LEN(Tabla13[[#This Row],[Columna1]])&gt;0,Tabla13[[#This Row],[Columna1]]&amp;"/","")</f>
        <v>OFFSET/</v>
      </c>
      <c r="R222" s="3" t="str">
        <f>IF(LEN(Tabla13[[#This Row],[Columna2]])&gt;0,Tabla13[[#This Row],[Columna2]]&amp;"/","")</f>
        <v>SUAJE/</v>
      </c>
      <c r="S222" s="3" t="str">
        <f>IF(LEN(Tabla13[[#This Row],[Columna3]])&gt;0,Tabla13[[#This Row],[Columna3]]&amp;"/","")</f>
        <v>EMPAQUE/</v>
      </c>
      <c r="T222" s="3" t="str">
        <f>IF(LEN(Tabla13[[#This Row],[Columna4]])&gt;0,Tabla13[[#This Row],[Columna4]]&amp;"/","")</f>
        <v>TERMINADO/</v>
      </c>
      <c r="U222" s="3" t="str">
        <f>IF(LEN(Tabla13[[#This Row],[Columna5]])&gt;0,Tabla13[[#This Row],[Columna5]]&amp;"/","")</f>
        <v>RUTA/</v>
      </c>
      <c r="V222" s="3" t="str">
        <f>IF(LEN(Tabla13[[#This Row],[Columna6]])&gt;0,Tabla13[[#This Row],[Columna6]]&amp;"/","")</f>
        <v>ENTREGADO/</v>
      </c>
      <c r="W22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222" s="3" t="str">
        <f>MID(Tabla13[[#This Row],[Columna17]],1,LEN(Tabla13[[#This Row],[Columna17]])-1)</f>
        <v>CAPTURA/DISENIO/OFFSET/SUAJE/EMPAQUE/TERMINADO/RUTA/ENTREGADO</v>
      </c>
      <c r="Y22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222" t="str">
        <f t="shared" si="3"/>
        <v>1/2/3/4/5/6/7/8/</v>
      </c>
    </row>
    <row r="223" spans="1:26" ht="18">
      <c r="A223" s="28" t="s">
        <v>619</v>
      </c>
      <c r="B223" s="28" t="s">
        <v>618</v>
      </c>
      <c r="C223" s="27" t="s">
        <v>168</v>
      </c>
      <c r="D223" s="26">
        <v>250</v>
      </c>
      <c r="E223" s="77">
        <v>1.3</v>
      </c>
      <c r="F223" s="91" t="s">
        <v>1054</v>
      </c>
      <c r="G223" s="169" t="s">
        <v>1059</v>
      </c>
      <c r="H223" s="92" t="s">
        <v>1056</v>
      </c>
      <c r="I223" s="92" t="s">
        <v>1057</v>
      </c>
      <c r="J223" s="93"/>
      <c r="K223" s="93"/>
      <c r="L223" s="93"/>
      <c r="M223" s="94"/>
      <c r="N223" s="96">
        <f>COUNTA(Tabla13[[#This Row],[PROCESOS DE PRODUCION]:[Columna6]])</f>
        <v>4</v>
      </c>
      <c r="O223" s="96" t="str">
        <f>IF(LEN(Tabla13[[#This Row],[PROCESOS DE PRODUCION]])&gt;0,Tabla13[[#This Row],[PROCESOS DE PRODUCION]]&amp;"/","")</f>
        <v>CAPTURA/</v>
      </c>
      <c r="P223" s="3" t="str">
        <f>IF(LEN(Tabla13[[#This Row],[Columna7]])&gt;0,Tabla13[[#This Row],[Columna7]]&amp;"/","")</f>
        <v>TERMINADO/</v>
      </c>
      <c r="Q223" s="3" t="str">
        <f>IF(LEN(Tabla13[[#This Row],[Columna1]])&gt;0,Tabla13[[#This Row],[Columna1]]&amp;"/","")</f>
        <v>RUTA/</v>
      </c>
      <c r="R223" s="3" t="str">
        <f>IF(LEN(Tabla13[[#This Row],[Columna2]])&gt;0,Tabla13[[#This Row],[Columna2]]&amp;"/","")</f>
        <v>ENTREGADO/</v>
      </c>
      <c r="S223" s="3" t="str">
        <f>IF(LEN(Tabla13[[#This Row],[Columna3]])&gt;0,Tabla13[[#This Row],[Columna3]]&amp;"/","")</f>
        <v/>
      </c>
      <c r="T223" s="3" t="str">
        <f>IF(LEN(Tabla13[[#This Row],[Columna4]])&gt;0,Tabla13[[#This Row],[Columna4]]&amp;"/","")</f>
        <v/>
      </c>
      <c r="U223" s="3" t="str">
        <f>IF(LEN(Tabla13[[#This Row],[Columna5]])&gt;0,Tabla13[[#This Row],[Columna5]]&amp;"/","")</f>
        <v/>
      </c>
      <c r="V223" s="3" t="str">
        <f>IF(LEN(Tabla13[[#This Row],[Columna6]])&gt;0,Tabla13[[#This Row],[Columna6]]&amp;"/","")</f>
        <v/>
      </c>
      <c r="W22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23" s="3" t="str">
        <f>MID(Tabla13[[#This Row],[Columna17]],1,LEN(Tabla13[[#This Row],[Columna17]])-1)</f>
        <v>CAPTURA/TERMINADO/RUTA/ENTREGADO</v>
      </c>
      <c r="Y22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23" t="str">
        <f t="shared" si="3"/>
        <v>1/6/7/8/</v>
      </c>
    </row>
    <row r="224" spans="1:26" ht="18">
      <c r="A224" s="7" t="s">
        <v>617</v>
      </c>
      <c r="B224" s="7" t="s">
        <v>616</v>
      </c>
      <c r="C224" s="6" t="s">
        <v>168</v>
      </c>
      <c r="D224" s="5">
        <v>250</v>
      </c>
      <c r="E224" s="78">
        <v>1.3</v>
      </c>
      <c r="F224" s="95" t="s">
        <v>1054</v>
      </c>
      <c r="G224" s="170" t="s">
        <v>1074</v>
      </c>
      <c r="H224" s="96" t="s">
        <v>1058</v>
      </c>
      <c r="I224" s="96" t="s">
        <v>1055</v>
      </c>
      <c r="J224" s="96" t="s">
        <v>1059</v>
      </c>
      <c r="K224" s="96" t="s">
        <v>1056</v>
      </c>
      <c r="L224" s="96" t="s">
        <v>1057</v>
      </c>
      <c r="M224" s="98"/>
      <c r="N224" s="96">
        <f>COUNTA(Tabla13[[#This Row],[PROCESOS DE PRODUCION]:[Columna6]])</f>
        <v>7</v>
      </c>
      <c r="O224" s="96" t="str">
        <f>IF(LEN(Tabla13[[#This Row],[PROCESOS DE PRODUCION]])&gt;0,Tabla13[[#This Row],[PROCESOS DE PRODUCION]]&amp;"/","")</f>
        <v>CAPTURA/</v>
      </c>
      <c r="P224" s="3" t="str">
        <f>IF(LEN(Tabla13[[#This Row],[Columna7]])&gt;0,Tabla13[[#This Row],[Columna7]]&amp;"/","")</f>
        <v>DISENIO/</v>
      </c>
      <c r="Q224" s="3" t="str">
        <f>IF(LEN(Tabla13[[#This Row],[Columna1]])&gt;0,Tabla13[[#This Row],[Columna1]]&amp;"/","")</f>
        <v>FLEXO/</v>
      </c>
      <c r="R224" s="3" t="str">
        <f>IF(LEN(Tabla13[[#This Row],[Columna2]])&gt;0,Tabla13[[#This Row],[Columna2]]&amp;"/","")</f>
        <v>EMPAQUE/</v>
      </c>
      <c r="S224" s="3" t="str">
        <f>IF(LEN(Tabla13[[#This Row],[Columna3]])&gt;0,Tabla13[[#This Row],[Columna3]]&amp;"/","")</f>
        <v>TERMINADO/</v>
      </c>
      <c r="T224" s="3" t="str">
        <f>IF(LEN(Tabla13[[#This Row],[Columna4]])&gt;0,Tabla13[[#This Row],[Columna4]]&amp;"/","")</f>
        <v>RUTA/</v>
      </c>
      <c r="U224" s="3" t="str">
        <f>IF(LEN(Tabla13[[#This Row],[Columna5]])&gt;0,Tabla13[[#This Row],[Columna5]]&amp;"/","")</f>
        <v>ENTREGADO/</v>
      </c>
      <c r="V224" s="3" t="str">
        <f>IF(LEN(Tabla13[[#This Row],[Columna6]])&gt;0,Tabla13[[#This Row],[Columna6]]&amp;"/","")</f>
        <v/>
      </c>
      <c r="W22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24" s="3" t="str">
        <f>MID(Tabla13[[#This Row],[Columna17]],1,LEN(Tabla13[[#This Row],[Columna17]])-1)</f>
        <v>CAPTURA/DISENIO/FLEXO/EMPAQUE/TERMINADO/RUTA/ENTREGADO</v>
      </c>
      <c r="Y22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24" t="str">
        <f t="shared" si="3"/>
        <v>1/2/10/5/6/7/8/</v>
      </c>
    </row>
    <row r="225" spans="1:26" ht="18">
      <c r="A225" s="7" t="s">
        <v>615</v>
      </c>
      <c r="B225" s="7" t="s">
        <v>614</v>
      </c>
      <c r="C225" s="6" t="s">
        <v>168</v>
      </c>
      <c r="D225" s="5">
        <v>250</v>
      </c>
      <c r="E225" s="78">
        <v>1.3</v>
      </c>
      <c r="F225" s="95" t="s">
        <v>1054</v>
      </c>
      <c r="G225" s="170" t="s">
        <v>1074</v>
      </c>
      <c r="H225" s="96" t="s">
        <v>1058</v>
      </c>
      <c r="I225" s="96" t="s">
        <v>1055</v>
      </c>
      <c r="J225" s="96" t="s">
        <v>1059</v>
      </c>
      <c r="K225" s="96" t="s">
        <v>1056</v>
      </c>
      <c r="L225" s="96" t="s">
        <v>1057</v>
      </c>
      <c r="M225" s="98"/>
      <c r="N225" s="96">
        <f>COUNTA(Tabla13[[#This Row],[PROCESOS DE PRODUCION]:[Columna6]])</f>
        <v>7</v>
      </c>
      <c r="O225" s="96" t="str">
        <f>IF(LEN(Tabla13[[#This Row],[PROCESOS DE PRODUCION]])&gt;0,Tabla13[[#This Row],[PROCESOS DE PRODUCION]]&amp;"/","")</f>
        <v>CAPTURA/</v>
      </c>
      <c r="P225" s="3" t="str">
        <f>IF(LEN(Tabla13[[#This Row],[Columna7]])&gt;0,Tabla13[[#This Row],[Columna7]]&amp;"/","")</f>
        <v>DISENIO/</v>
      </c>
      <c r="Q225" s="3" t="str">
        <f>IF(LEN(Tabla13[[#This Row],[Columna1]])&gt;0,Tabla13[[#This Row],[Columna1]]&amp;"/","")</f>
        <v>FLEXO/</v>
      </c>
      <c r="R225" s="3" t="str">
        <f>IF(LEN(Tabla13[[#This Row],[Columna2]])&gt;0,Tabla13[[#This Row],[Columna2]]&amp;"/","")</f>
        <v>EMPAQUE/</v>
      </c>
      <c r="S225" s="3" t="str">
        <f>IF(LEN(Tabla13[[#This Row],[Columna3]])&gt;0,Tabla13[[#This Row],[Columna3]]&amp;"/","")</f>
        <v>TERMINADO/</v>
      </c>
      <c r="T225" s="3" t="str">
        <f>IF(LEN(Tabla13[[#This Row],[Columna4]])&gt;0,Tabla13[[#This Row],[Columna4]]&amp;"/","")</f>
        <v>RUTA/</v>
      </c>
      <c r="U225" s="3" t="str">
        <f>IF(LEN(Tabla13[[#This Row],[Columna5]])&gt;0,Tabla13[[#This Row],[Columna5]]&amp;"/","")</f>
        <v>ENTREGADO/</v>
      </c>
      <c r="V225" s="3" t="str">
        <f>IF(LEN(Tabla13[[#This Row],[Columna6]])&gt;0,Tabla13[[#This Row],[Columna6]]&amp;"/","")</f>
        <v/>
      </c>
      <c r="W22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25" s="3" t="str">
        <f>MID(Tabla13[[#This Row],[Columna17]],1,LEN(Tabla13[[#This Row],[Columna17]])-1)</f>
        <v>CAPTURA/DISENIO/FLEXO/EMPAQUE/TERMINADO/RUTA/ENTREGADO</v>
      </c>
      <c r="Y22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25" t="str">
        <f t="shared" si="3"/>
        <v>1/2/10/5/6/7/8/</v>
      </c>
    </row>
    <row r="226" spans="1:26" ht="18.75" thickBot="1">
      <c r="A226" s="19" t="s">
        <v>613</v>
      </c>
      <c r="B226" s="19" t="s">
        <v>612</v>
      </c>
      <c r="C226" s="17" t="s">
        <v>168</v>
      </c>
      <c r="D226" s="16">
        <v>250</v>
      </c>
      <c r="E226" s="79">
        <v>1.4</v>
      </c>
      <c r="F226" s="99" t="s">
        <v>1054</v>
      </c>
      <c r="G226" s="170" t="s">
        <v>1074</v>
      </c>
      <c r="H226" s="100" t="s">
        <v>1058</v>
      </c>
      <c r="I226" s="100" t="s">
        <v>1055</v>
      </c>
      <c r="J226" s="100" t="s">
        <v>1059</v>
      </c>
      <c r="K226" s="100" t="s">
        <v>1056</v>
      </c>
      <c r="L226" s="100" t="s">
        <v>1057</v>
      </c>
      <c r="M226" s="101"/>
      <c r="N226" s="96">
        <f>COUNTA(Tabla13[[#This Row],[PROCESOS DE PRODUCION]:[Columna6]])</f>
        <v>7</v>
      </c>
      <c r="O226" s="96" t="str">
        <f>IF(LEN(Tabla13[[#This Row],[PROCESOS DE PRODUCION]])&gt;0,Tabla13[[#This Row],[PROCESOS DE PRODUCION]]&amp;"/","")</f>
        <v>CAPTURA/</v>
      </c>
      <c r="P226" s="3" t="str">
        <f>IF(LEN(Tabla13[[#This Row],[Columna7]])&gt;0,Tabla13[[#This Row],[Columna7]]&amp;"/","")</f>
        <v>DISENIO/</v>
      </c>
      <c r="Q226" s="3" t="str">
        <f>IF(LEN(Tabla13[[#This Row],[Columna1]])&gt;0,Tabla13[[#This Row],[Columna1]]&amp;"/","")</f>
        <v>FLEXO/</v>
      </c>
      <c r="R226" s="3" t="str">
        <f>IF(LEN(Tabla13[[#This Row],[Columna2]])&gt;0,Tabla13[[#This Row],[Columna2]]&amp;"/","")</f>
        <v>EMPAQUE/</v>
      </c>
      <c r="S226" s="3" t="str">
        <f>IF(LEN(Tabla13[[#This Row],[Columna3]])&gt;0,Tabla13[[#This Row],[Columna3]]&amp;"/","")</f>
        <v>TERMINADO/</v>
      </c>
      <c r="T226" s="3" t="str">
        <f>IF(LEN(Tabla13[[#This Row],[Columna4]])&gt;0,Tabla13[[#This Row],[Columna4]]&amp;"/","")</f>
        <v>RUTA/</v>
      </c>
      <c r="U226" s="3" t="str">
        <f>IF(LEN(Tabla13[[#This Row],[Columna5]])&gt;0,Tabla13[[#This Row],[Columna5]]&amp;"/","")</f>
        <v>ENTREGADO/</v>
      </c>
      <c r="V226" s="3" t="str">
        <f>IF(LEN(Tabla13[[#This Row],[Columna6]])&gt;0,Tabla13[[#This Row],[Columna6]]&amp;"/","")</f>
        <v/>
      </c>
      <c r="W22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26" s="3" t="str">
        <f>MID(Tabla13[[#This Row],[Columna17]],1,LEN(Tabla13[[#This Row],[Columna17]])-1)</f>
        <v>CAPTURA/DISENIO/FLEXO/EMPAQUE/TERMINADO/RUTA/ENTREGADO</v>
      </c>
      <c r="Y22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26" t="str">
        <f t="shared" si="3"/>
        <v>1/2/10/5/6/7/8/</v>
      </c>
    </row>
    <row r="227" spans="1:26" ht="18.75" thickBot="1">
      <c r="A227" s="28" t="s">
        <v>610</v>
      </c>
      <c r="B227" s="28" t="s">
        <v>609</v>
      </c>
      <c r="C227" s="27" t="s">
        <v>168</v>
      </c>
      <c r="D227" s="26">
        <v>500</v>
      </c>
      <c r="E227" s="77">
        <v>3.3</v>
      </c>
      <c r="F227" s="91" t="s">
        <v>1054</v>
      </c>
      <c r="G227" s="169" t="s">
        <v>1059</v>
      </c>
      <c r="H227" s="92" t="s">
        <v>1056</v>
      </c>
      <c r="I227" s="92" t="s">
        <v>1057</v>
      </c>
      <c r="J227" s="93"/>
      <c r="K227" s="93"/>
      <c r="L227" s="93"/>
      <c r="M227" s="94"/>
      <c r="N227" s="96">
        <f>COUNTA(Tabla13[[#This Row],[PROCESOS DE PRODUCION]:[Columna6]])</f>
        <v>4</v>
      </c>
      <c r="O227" s="96" t="str">
        <f>IF(LEN(Tabla13[[#This Row],[PROCESOS DE PRODUCION]])&gt;0,Tabla13[[#This Row],[PROCESOS DE PRODUCION]]&amp;"/","")</f>
        <v>CAPTURA/</v>
      </c>
      <c r="P227" s="3" t="str">
        <f>IF(LEN(Tabla13[[#This Row],[Columna7]])&gt;0,Tabla13[[#This Row],[Columna7]]&amp;"/","")</f>
        <v>TERMINADO/</v>
      </c>
      <c r="Q227" s="3" t="str">
        <f>IF(LEN(Tabla13[[#This Row],[Columna1]])&gt;0,Tabla13[[#This Row],[Columna1]]&amp;"/","")</f>
        <v>RUTA/</v>
      </c>
      <c r="R227" s="3" t="str">
        <f>IF(LEN(Tabla13[[#This Row],[Columna2]])&gt;0,Tabla13[[#This Row],[Columna2]]&amp;"/","")</f>
        <v>ENTREGADO/</v>
      </c>
      <c r="S227" s="3" t="str">
        <f>IF(LEN(Tabla13[[#This Row],[Columna3]])&gt;0,Tabla13[[#This Row],[Columna3]]&amp;"/","")</f>
        <v/>
      </c>
      <c r="T227" s="3" t="str">
        <f>IF(LEN(Tabla13[[#This Row],[Columna4]])&gt;0,Tabla13[[#This Row],[Columna4]]&amp;"/","")</f>
        <v/>
      </c>
      <c r="U227" s="3" t="str">
        <f>IF(LEN(Tabla13[[#This Row],[Columna5]])&gt;0,Tabla13[[#This Row],[Columna5]]&amp;"/","")</f>
        <v/>
      </c>
      <c r="V227" s="3" t="str">
        <f>IF(LEN(Tabla13[[#This Row],[Columna6]])&gt;0,Tabla13[[#This Row],[Columna6]]&amp;"/","")</f>
        <v/>
      </c>
      <c r="W22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27" s="3" t="str">
        <f>MID(Tabla13[[#This Row],[Columna17]],1,LEN(Tabla13[[#This Row],[Columna17]])-1)</f>
        <v>CAPTURA/TERMINADO/RUTA/ENTREGADO</v>
      </c>
      <c r="Y22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27" t="str">
        <f t="shared" si="3"/>
        <v>1/6/7/8/</v>
      </c>
    </row>
    <row r="228" spans="1:26" ht="18">
      <c r="A228" s="7" t="s">
        <v>608</v>
      </c>
      <c r="B228" s="7" t="s">
        <v>607</v>
      </c>
      <c r="C228" s="6" t="s">
        <v>168</v>
      </c>
      <c r="D228" s="5">
        <v>250</v>
      </c>
      <c r="E228" s="78">
        <v>4.2</v>
      </c>
      <c r="F228" s="95" t="s">
        <v>1054</v>
      </c>
      <c r="G228" s="169" t="s">
        <v>1059</v>
      </c>
      <c r="H228" s="96" t="s">
        <v>1056</v>
      </c>
      <c r="I228" s="96" t="s">
        <v>1057</v>
      </c>
      <c r="J228" s="97"/>
      <c r="K228" s="97"/>
      <c r="L228" s="97"/>
      <c r="M228" s="98"/>
      <c r="N228" s="96">
        <f>COUNTA(Tabla13[[#This Row],[PROCESOS DE PRODUCION]:[Columna6]])</f>
        <v>4</v>
      </c>
      <c r="O228" s="96" t="str">
        <f>IF(LEN(Tabla13[[#This Row],[PROCESOS DE PRODUCION]])&gt;0,Tabla13[[#This Row],[PROCESOS DE PRODUCION]]&amp;"/","")</f>
        <v>CAPTURA/</v>
      </c>
      <c r="P228" s="3" t="str">
        <f>IF(LEN(Tabla13[[#This Row],[Columna7]])&gt;0,Tabla13[[#This Row],[Columna7]]&amp;"/","")</f>
        <v>TERMINADO/</v>
      </c>
      <c r="Q228" s="3" t="str">
        <f>IF(LEN(Tabla13[[#This Row],[Columna1]])&gt;0,Tabla13[[#This Row],[Columna1]]&amp;"/","")</f>
        <v>RUTA/</v>
      </c>
      <c r="R228" s="3" t="str">
        <f>IF(LEN(Tabla13[[#This Row],[Columna2]])&gt;0,Tabla13[[#This Row],[Columna2]]&amp;"/","")</f>
        <v>ENTREGADO/</v>
      </c>
      <c r="S228" s="3" t="str">
        <f>IF(LEN(Tabla13[[#This Row],[Columna3]])&gt;0,Tabla13[[#This Row],[Columna3]]&amp;"/","")</f>
        <v/>
      </c>
      <c r="T228" s="3" t="str">
        <f>IF(LEN(Tabla13[[#This Row],[Columna4]])&gt;0,Tabla13[[#This Row],[Columna4]]&amp;"/","")</f>
        <v/>
      </c>
      <c r="U228" s="3" t="str">
        <f>IF(LEN(Tabla13[[#This Row],[Columna5]])&gt;0,Tabla13[[#This Row],[Columna5]]&amp;"/","")</f>
        <v/>
      </c>
      <c r="V228" s="3" t="str">
        <f>IF(LEN(Tabla13[[#This Row],[Columna6]])&gt;0,Tabla13[[#This Row],[Columna6]]&amp;"/","")</f>
        <v/>
      </c>
      <c r="W22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28" s="3" t="str">
        <f>MID(Tabla13[[#This Row],[Columna17]],1,LEN(Tabla13[[#This Row],[Columna17]])-1)</f>
        <v>CAPTURA/TERMINADO/RUTA/ENTREGADO</v>
      </c>
      <c r="Y22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28" t="str">
        <f t="shared" si="3"/>
        <v>1/6/7/8/</v>
      </c>
    </row>
    <row r="229" spans="1:26" ht="18.75" thickBot="1">
      <c r="A229" s="19" t="s">
        <v>606</v>
      </c>
      <c r="B229" s="19" t="s">
        <v>605</v>
      </c>
      <c r="C229" s="17" t="s">
        <v>168</v>
      </c>
      <c r="D229" s="16">
        <v>250</v>
      </c>
      <c r="E229" s="79">
        <v>4.2</v>
      </c>
      <c r="F229" s="99" t="s">
        <v>1054</v>
      </c>
      <c r="G229" s="170" t="s">
        <v>1074</v>
      </c>
      <c r="H229" s="100" t="s">
        <v>1060</v>
      </c>
      <c r="I229" s="100" t="s">
        <v>1061</v>
      </c>
      <c r="J229" s="100" t="s">
        <v>1055</v>
      </c>
      <c r="K229" s="96" t="s">
        <v>1059</v>
      </c>
      <c r="L229" s="100" t="s">
        <v>1056</v>
      </c>
      <c r="M229" s="103" t="s">
        <v>1057</v>
      </c>
      <c r="N229" s="96">
        <f>COUNTA(Tabla13[[#This Row],[PROCESOS DE PRODUCION]:[Columna6]])</f>
        <v>8</v>
      </c>
      <c r="O229" s="96" t="str">
        <f>IF(LEN(Tabla13[[#This Row],[PROCESOS DE PRODUCION]])&gt;0,Tabla13[[#This Row],[PROCESOS DE PRODUCION]]&amp;"/","")</f>
        <v>CAPTURA/</v>
      </c>
      <c r="P229" s="3" t="str">
        <f>IF(LEN(Tabla13[[#This Row],[Columna7]])&gt;0,Tabla13[[#This Row],[Columna7]]&amp;"/","")</f>
        <v>DISENIO/</v>
      </c>
      <c r="Q229" s="3" t="str">
        <f>IF(LEN(Tabla13[[#This Row],[Columna1]])&gt;0,Tabla13[[#This Row],[Columna1]]&amp;"/","")</f>
        <v>OFFSET/</v>
      </c>
      <c r="R229" s="3" t="str">
        <f>IF(LEN(Tabla13[[#This Row],[Columna2]])&gt;0,Tabla13[[#This Row],[Columna2]]&amp;"/","")</f>
        <v>SUAJE/</v>
      </c>
      <c r="S229" s="3" t="str">
        <f>IF(LEN(Tabla13[[#This Row],[Columna3]])&gt;0,Tabla13[[#This Row],[Columna3]]&amp;"/","")</f>
        <v>EMPAQUE/</v>
      </c>
      <c r="T229" s="3" t="str">
        <f>IF(LEN(Tabla13[[#This Row],[Columna4]])&gt;0,Tabla13[[#This Row],[Columna4]]&amp;"/","")</f>
        <v>TERMINADO/</v>
      </c>
      <c r="U229" s="3" t="str">
        <f>IF(LEN(Tabla13[[#This Row],[Columna5]])&gt;0,Tabla13[[#This Row],[Columna5]]&amp;"/","")</f>
        <v>RUTA/</v>
      </c>
      <c r="V229" s="3" t="str">
        <f>IF(LEN(Tabla13[[#This Row],[Columna6]])&gt;0,Tabla13[[#This Row],[Columna6]]&amp;"/","")</f>
        <v>ENTREGADO/</v>
      </c>
      <c r="W22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X229" s="3" t="str">
        <f>MID(Tabla13[[#This Row],[Columna17]],1,LEN(Tabla13[[#This Row],[Columna17]])-1)</f>
        <v>CAPTURA/DISENIO/OFFSET/SUAJE/EMPAQUE/TERMINADO/RUTA/ENTREGADO</v>
      </c>
      <c r="Y22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CAPTURA/DISENIO/OFFSET/SUAJE/EMPAQUE/TERMINADO/RUTA/ENTREGADO/</v>
      </c>
      <c r="Z229" t="str">
        <f t="shared" si="3"/>
        <v>1/2/3/4/5/6/7/8/</v>
      </c>
    </row>
    <row r="230" spans="1:26" ht="18.75" thickBot="1">
      <c r="A230" s="28" t="s">
        <v>603</v>
      </c>
      <c r="B230" s="28" t="s">
        <v>602</v>
      </c>
      <c r="C230" s="27" t="s">
        <v>168</v>
      </c>
      <c r="D230" s="26">
        <v>2000</v>
      </c>
      <c r="E230" s="77">
        <v>0.75</v>
      </c>
      <c r="F230" s="91" t="s">
        <v>1054</v>
      </c>
      <c r="G230" s="169" t="s">
        <v>1059</v>
      </c>
      <c r="H230" s="92" t="s">
        <v>1056</v>
      </c>
      <c r="I230" s="92" t="s">
        <v>1057</v>
      </c>
      <c r="J230" s="93"/>
      <c r="K230" s="93"/>
      <c r="L230" s="93"/>
      <c r="M230" s="94"/>
      <c r="N230" s="96">
        <f>COUNTA(Tabla13[[#This Row],[PROCESOS DE PRODUCION]:[Columna6]])</f>
        <v>4</v>
      </c>
      <c r="O230" s="96" t="str">
        <f>IF(LEN(Tabla13[[#This Row],[PROCESOS DE PRODUCION]])&gt;0,Tabla13[[#This Row],[PROCESOS DE PRODUCION]]&amp;"/","")</f>
        <v>CAPTURA/</v>
      </c>
      <c r="P230" s="3" t="str">
        <f>IF(LEN(Tabla13[[#This Row],[Columna7]])&gt;0,Tabla13[[#This Row],[Columna7]]&amp;"/","")</f>
        <v>TERMINADO/</v>
      </c>
      <c r="Q230" s="3" t="str">
        <f>IF(LEN(Tabla13[[#This Row],[Columna1]])&gt;0,Tabla13[[#This Row],[Columna1]]&amp;"/","")</f>
        <v>RUTA/</v>
      </c>
      <c r="R230" s="3" t="str">
        <f>IF(LEN(Tabla13[[#This Row],[Columna2]])&gt;0,Tabla13[[#This Row],[Columna2]]&amp;"/","")</f>
        <v>ENTREGADO/</v>
      </c>
      <c r="S230" s="3" t="str">
        <f>IF(LEN(Tabla13[[#This Row],[Columna3]])&gt;0,Tabla13[[#This Row],[Columna3]]&amp;"/","")</f>
        <v/>
      </c>
      <c r="T230" s="3" t="str">
        <f>IF(LEN(Tabla13[[#This Row],[Columna4]])&gt;0,Tabla13[[#This Row],[Columna4]]&amp;"/","")</f>
        <v/>
      </c>
      <c r="U230" s="3" t="str">
        <f>IF(LEN(Tabla13[[#This Row],[Columna5]])&gt;0,Tabla13[[#This Row],[Columna5]]&amp;"/","")</f>
        <v/>
      </c>
      <c r="V230" s="3" t="str">
        <f>IF(LEN(Tabla13[[#This Row],[Columna6]])&gt;0,Tabla13[[#This Row],[Columna6]]&amp;"/","")</f>
        <v/>
      </c>
      <c r="W23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30" s="3" t="str">
        <f>MID(Tabla13[[#This Row],[Columna17]],1,LEN(Tabla13[[#This Row],[Columna17]])-1)</f>
        <v>CAPTURA/TERMINADO/RUTA/ENTREGADO</v>
      </c>
      <c r="Y23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30" t="str">
        <f t="shared" si="3"/>
        <v>1/6/7/8/</v>
      </c>
    </row>
    <row r="231" spans="1:26" ht="18">
      <c r="A231" s="7" t="s">
        <v>601</v>
      </c>
      <c r="B231" s="7" t="s">
        <v>600</v>
      </c>
      <c r="C231" s="6" t="s">
        <v>168</v>
      </c>
      <c r="D231" s="5">
        <v>2000</v>
      </c>
      <c r="E231" s="78">
        <v>0.45</v>
      </c>
      <c r="F231" s="95" t="s">
        <v>1054</v>
      </c>
      <c r="G231" s="169" t="s">
        <v>1059</v>
      </c>
      <c r="H231" s="96" t="s">
        <v>1056</v>
      </c>
      <c r="I231" s="96" t="s">
        <v>1057</v>
      </c>
      <c r="J231" s="97"/>
      <c r="K231" s="97"/>
      <c r="L231" s="97"/>
      <c r="M231" s="98"/>
      <c r="N231" s="96">
        <f>COUNTA(Tabla13[[#This Row],[PROCESOS DE PRODUCION]:[Columna6]])</f>
        <v>4</v>
      </c>
      <c r="O231" s="96" t="str">
        <f>IF(LEN(Tabla13[[#This Row],[PROCESOS DE PRODUCION]])&gt;0,Tabla13[[#This Row],[PROCESOS DE PRODUCION]]&amp;"/","")</f>
        <v>CAPTURA/</v>
      </c>
      <c r="P231" s="3" t="str">
        <f>IF(LEN(Tabla13[[#This Row],[Columna7]])&gt;0,Tabla13[[#This Row],[Columna7]]&amp;"/","")</f>
        <v>TERMINADO/</v>
      </c>
      <c r="Q231" s="3" t="str">
        <f>IF(LEN(Tabla13[[#This Row],[Columna1]])&gt;0,Tabla13[[#This Row],[Columna1]]&amp;"/","")</f>
        <v>RUTA/</v>
      </c>
      <c r="R231" s="3" t="str">
        <f>IF(LEN(Tabla13[[#This Row],[Columna2]])&gt;0,Tabla13[[#This Row],[Columna2]]&amp;"/","")</f>
        <v>ENTREGADO/</v>
      </c>
      <c r="S231" s="3" t="str">
        <f>IF(LEN(Tabla13[[#This Row],[Columna3]])&gt;0,Tabla13[[#This Row],[Columna3]]&amp;"/","")</f>
        <v/>
      </c>
      <c r="T231" s="3" t="str">
        <f>IF(LEN(Tabla13[[#This Row],[Columna4]])&gt;0,Tabla13[[#This Row],[Columna4]]&amp;"/","")</f>
        <v/>
      </c>
      <c r="U231" s="3" t="str">
        <f>IF(LEN(Tabla13[[#This Row],[Columna5]])&gt;0,Tabla13[[#This Row],[Columna5]]&amp;"/","")</f>
        <v/>
      </c>
      <c r="V231" s="3" t="str">
        <f>IF(LEN(Tabla13[[#This Row],[Columna6]])&gt;0,Tabla13[[#This Row],[Columna6]]&amp;"/","")</f>
        <v/>
      </c>
      <c r="W23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31" s="3" t="str">
        <f>MID(Tabla13[[#This Row],[Columna17]],1,LEN(Tabla13[[#This Row],[Columna17]])-1)</f>
        <v>CAPTURA/TERMINADO/RUTA/ENTREGADO</v>
      </c>
      <c r="Y23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31" t="str">
        <f t="shared" si="3"/>
        <v>1/6/7/8/</v>
      </c>
    </row>
    <row r="232" spans="1:26" ht="18">
      <c r="A232" s="7" t="s">
        <v>599</v>
      </c>
      <c r="B232" s="7" t="s">
        <v>598</v>
      </c>
      <c r="C232" s="6" t="s">
        <v>168</v>
      </c>
      <c r="D232" s="5">
        <v>2000</v>
      </c>
      <c r="E232" s="78">
        <v>0.75</v>
      </c>
      <c r="F232" s="95" t="s">
        <v>1054</v>
      </c>
      <c r="G232" s="170" t="s">
        <v>1074</v>
      </c>
      <c r="H232" s="96" t="s">
        <v>1058</v>
      </c>
      <c r="I232" s="96" t="s">
        <v>1055</v>
      </c>
      <c r="J232" s="96" t="s">
        <v>1059</v>
      </c>
      <c r="K232" s="96" t="s">
        <v>1056</v>
      </c>
      <c r="L232" s="96" t="s">
        <v>1057</v>
      </c>
      <c r="M232" s="98"/>
      <c r="N232" s="96">
        <f>COUNTA(Tabla13[[#This Row],[PROCESOS DE PRODUCION]:[Columna6]])</f>
        <v>7</v>
      </c>
      <c r="O232" s="96" t="str">
        <f>IF(LEN(Tabla13[[#This Row],[PROCESOS DE PRODUCION]])&gt;0,Tabla13[[#This Row],[PROCESOS DE PRODUCION]]&amp;"/","")</f>
        <v>CAPTURA/</v>
      </c>
      <c r="P232" s="3" t="str">
        <f>IF(LEN(Tabla13[[#This Row],[Columna7]])&gt;0,Tabla13[[#This Row],[Columna7]]&amp;"/","")</f>
        <v>DISENIO/</v>
      </c>
      <c r="Q232" s="3" t="str">
        <f>IF(LEN(Tabla13[[#This Row],[Columna1]])&gt;0,Tabla13[[#This Row],[Columna1]]&amp;"/","")</f>
        <v>FLEXO/</v>
      </c>
      <c r="R232" s="3" t="str">
        <f>IF(LEN(Tabla13[[#This Row],[Columna2]])&gt;0,Tabla13[[#This Row],[Columna2]]&amp;"/","")</f>
        <v>EMPAQUE/</v>
      </c>
      <c r="S232" s="3" t="str">
        <f>IF(LEN(Tabla13[[#This Row],[Columna3]])&gt;0,Tabla13[[#This Row],[Columna3]]&amp;"/","")</f>
        <v>TERMINADO/</v>
      </c>
      <c r="T232" s="3" t="str">
        <f>IF(LEN(Tabla13[[#This Row],[Columna4]])&gt;0,Tabla13[[#This Row],[Columna4]]&amp;"/","")</f>
        <v>RUTA/</v>
      </c>
      <c r="U232" s="3" t="str">
        <f>IF(LEN(Tabla13[[#This Row],[Columna5]])&gt;0,Tabla13[[#This Row],[Columna5]]&amp;"/","")</f>
        <v>ENTREGADO/</v>
      </c>
      <c r="V232" s="3" t="str">
        <f>IF(LEN(Tabla13[[#This Row],[Columna6]])&gt;0,Tabla13[[#This Row],[Columna6]]&amp;"/","")</f>
        <v/>
      </c>
      <c r="W23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32" s="3" t="str">
        <f>MID(Tabla13[[#This Row],[Columna17]],1,LEN(Tabla13[[#This Row],[Columna17]])-1)</f>
        <v>CAPTURA/DISENIO/FLEXO/EMPAQUE/TERMINADO/RUTA/ENTREGADO</v>
      </c>
      <c r="Y23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32" t="str">
        <f t="shared" si="3"/>
        <v>1/2/10/5/6/7/8/</v>
      </c>
    </row>
    <row r="233" spans="1:26" ht="18.75" thickBot="1">
      <c r="A233" s="19" t="s">
        <v>597</v>
      </c>
      <c r="B233" s="197" t="s">
        <v>596</v>
      </c>
      <c r="C233" s="198" t="s">
        <v>168</v>
      </c>
      <c r="D233" s="199">
        <v>2000</v>
      </c>
      <c r="E233" s="200">
        <v>0.45</v>
      </c>
      <c r="F233" s="201" t="s">
        <v>1054</v>
      </c>
      <c r="G233" s="195" t="s">
        <v>1074</v>
      </c>
      <c r="H233" s="202" t="s">
        <v>1058</v>
      </c>
      <c r="I233" s="202" t="s">
        <v>1055</v>
      </c>
      <c r="J233" s="202" t="s">
        <v>1059</v>
      </c>
      <c r="K233" s="202" t="s">
        <v>1056</v>
      </c>
      <c r="L233" s="202" t="s">
        <v>1057</v>
      </c>
      <c r="M233" s="203"/>
      <c r="N233" s="96">
        <f>COUNTA(Tabla13[[#This Row],[PROCESOS DE PRODUCION]:[Columna6]])</f>
        <v>7</v>
      </c>
      <c r="O233" s="96" t="str">
        <f>IF(LEN(Tabla13[[#This Row],[PROCESOS DE PRODUCION]])&gt;0,Tabla13[[#This Row],[PROCESOS DE PRODUCION]]&amp;"/","")</f>
        <v>CAPTURA/</v>
      </c>
      <c r="P233" s="3" t="str">
        <f>IF(LEN(Tabla13[[#This Row],[Columna7]])&gt;0,Tabla13[[#This Row],[Columna7]]&amp;"/","")</f>
        <v>DISENIO/</v>
      </c>
      <c r="Q233" s="3" t="str">
        <f>IF(LEN(Tabla13[[#This Row],[Columna1]])&gt;0,Tabla13[[#This Row],[Columna1]]&amp;"/","")</f>
        <v>FLEXO/</v>
      </c>
      <c r="R233" s="3" t="str">
        <f>IF(LEN(Tabla13[[#This Row],[Columna2]])&gt;0,Tabla13[[#This Row],[Columna2]]&amp;"/","")</f>
        <v>EMPAQUE/</v>
      </c>
      <c r="S233" s="3" t="str">
        <f>IF(LEN(Tabla13[[#This Row],[Columna3]])&gt;0,Tabla13[[#This Row],[Columna3]]&amp;"/","")</f>
        <v>TERMINADO/</v>
      </c>
      <c r="T233" s="3" t="str">
        <f>IF(LEN(Tabla13[[#This Row],[Columna4]])&gt;0,Tabla13[[#This Row],[Columna4]]&amp;"/","")</f>
        <v>RUTA/</v>
      </c>
      <c r="U233" s="3" t="str">
        <f>IF(LEN(Tabla13[[#This Row],[Columna5]])&gt;0,Tabla13[[#This Row],[Columna5]]&amp;"/","")</f>
        <v>ENTREGADO/</v>
      </c>
      <c r="V233" s="3" t="str">
        <f>IF(LEN(Tabla13[[#This Row],[Columna6]])&gt;0,Tabla13[[#This Row],[Columna6]]&amp;"/","")</f>
        <v/>
      </c>
      <c r="W23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33" s="3" t="str">
        <f>MID(Tabla13[[#This Row],[Columna17]],1,LEN(Tabla13[[#This Row],[Columna17]])-1)</f>
        <v>CAPTURA/DISENIO/FLEXO/EMPAQUE/TERMINADO/RUTA/ENTREGADO</v>
      </c>
      <c r="Y23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33" t="str">
        <f t="shared" si="3"/>
        <v>1/2/10/5/6/7/8/</v>
      </c>
    </row>
    <row r="234" spans="1:26" ht="18">
      <c r="A234" s="28" t="s">
        <v>594</v>
      </c>
      <c r="B234" s="204" t="s">
        <v>593</v>
      </c>
      <c r="C234" s="205" t="s">
        <v>168</v>
      </c>
      <c r="D234" s="206">
        <v>1000</v>
      </c>
      <c r="E234" s="207">
        <v>6</v>
      </c>
      <c r="F234" s="208" t="s">
        <v>1054</v>
      </c>
      <c r="G234" s="195" t="s">
        <v>1074</v>
      </c>
      <c r="H234" s="209" t="s">
        <v>1063</v>
      </c>
      <c r="I234" s="209" t="s">
        <v>1055</v>
      </c>
      <c r="J234" s="209" t="s">
        <v>1059</v>
      </c>
      <c r="K234" s="209" t="s">
        <v>1056</v>
      </c>
      <c r="L234" s="209" t="s">
        <v>1057</v>
      </c>
      <c r="M234" s="210"/>
      <c r="N234" s="96">
        <f>COUNTA(Tabla13[[#This Row],[PROCESOS DE PRODUCION]:[Columna6]])</f>
        <v>7</v>
      </c>
      <c r="O234" s="96" t="str">
        <f>IF(LEN(Tabla13[[#This Row],[PROCESOS DE PRODUCION]])&gt;0,Tabla13[[#This Row],[PROCESOS DE PRODUCION]]&amp;"/","")</f>
        <v>CAPTURA/</v>
      </c>
      <c r="P234" s="3" t="str">
        <f>IF(LEN(Tabla13[[#This Row],[Columna7]])&gt;0,Tabla13[[#This Row],[Columna7]]&amp;"/","")</f>
        <v>DISENIO/</v>
      </c>
      <c r="Q234" s="3" t="str">
        <f>IF(LEN(Tabla13[[#This Row],[Columna1]])&gt;0,Tabla13[[#This Row],[Columna1]]&amp;"/","")</f>
        <v>TAMPO/</v>
      </c>
      <c r="R234" s="3" t="str">
        <f>IF(LEN(Tabla13[[#This Row],[Columna2]])&gt;0,Tabla13[[#This Row],[Columna2]]&amp;"/","")</f>
        <v>EMPAQUE/</v>
      </c>
      <c r="S234" s="3" t="str">
        <f>IF(LEN(Tabla13[[#This Row],[Columna3]])&gt;0,Tabla13[[#This Row],[Columna3]]&amp;"/","")</f>
        <v>TERMINADO/</v>
      </c>
      <c r="T234" s="3" t="str">
        <f>IF(LEN(Tabla13[[#This Row],[Columna4]])&gt;0,Tabla13[[#This Row],[Columna4]]&amp;"/","")</f>
        <v>RUTA/</v>
      </c>
      <c r="U234" s="3" t="str">
        <f>IF(LEN(Tabla13[[#This Row],[Columna5]])&gt;0,Tabla13[[#This Row],[Columna5]]&amp;"/","")</f>
        <v>ENTREGADO/</v>
      </c>
      <c r="V234" s="3" t="str">
        <f>IF(LEN(Tabla13[[#This Row],[Columna6]])&gt;0,Tabla13[[#This Row],[Columna6]]&amp;"/","")</f>
        <v/>
      </c>
      <c r="W23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234" s="3" t="str">
        <f>MID(Tabla13[[#This Row],[Columna17]],1,LEN(Tabla13[[#This Row],[Columna17]])-1)</f>
        <v>CAPTURA/DISENIO/TAMPO/EMPAQUE/TERMINADO/RUTA/ENTREGADO</v>
      </c>
      <c r="Y23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234" t="str">
        <f t="shared" si="3"/>
        <v>1/2/9/5/6/7/8/</v>
      </c>
    </row>
    <row r="235" spans="1:26" ht="18.75" thickBot="1">
      <c r="A235" s="7" t="s">
        <v>592</v>
      </c>
      <c r="B235" s="184" t="s">
        <v>591</v>
      </c>
      <c r="C235" s="191" t="s">
        <v>168</v>
      </c>
      <c r="D235" s="192">
        <v>1000</v>
      </c>
      <c r="E235" s="193">
        <v>6.3</v>
      </c>
      <c r="F235" s="201" t="s">
        <v>1054</v>
      </c>
      <c r="G235" s="195" t="s">
        <v>1074</v>
      </c>
      <c r="H235" s="202" t="s">
        <v>1063</v>
      </c>
      <c r="I235" s="202" t="s">
        <v>1055</v>
      </c>
      <c r="J235" s="202" t="s">
        <v>1059</v>
      </c>
      <c r="K235" s="202" t="s">
        <v>1056</v>
      </c>
      <c r="L235" s="202" t="s">
        <v>1057</v>
      </c>
      <c r="M235" s="203"/>
      <c r="N235" s="96">
        <f>COUNTA(Tabla13[[#This Row],[PROCESOS DE PRODUCION]:[Columna6]])</f>
        <v>7</v>
      </c>
      <c r="O235" s="96" t="str">
        <f>IF(LEN(Tabla13[[#This Row],[PROCESOS DE PRODUCION]])&gt;0,Tabla13[[#This Row],[PROCESOS DE PRODUCION]]&amp;"/","")</f>
        <v>CAPTURA/</v>
      </c>
      <c r="P235" s="3" t="str">
        <f>IF(LEN(Tabla13[[#This Row],[Columna7]])&gt;0,Tabla13[[#This Row],[Columna7]]&amp;"/","")</f>
        <v>DISENIO/</v>
      </c>
      <c r="Q235" s="3" t="str">
        <f>IF(LEN(Tabla13[[#This Row],[Columna1]])&gt;0,Tabla13[[#This Row],[Columna1]]&amp;"/","")</f>
        <v>TAMPO/</v>
      </c>
      <c r="R235" s="3" t="str">
        <f>IF(LEN(Tabla13[[#This Row],[Columna2]])&gt;0,Tabla13[[#This Row],[Columna2]]&amp;"/","")</f>
        <v>EMPAQUE/</v>
      </c>
      <c r="S235" s="3" t="str">
        <f>IF(LEN(Tabla13[[#This Row],[Columna3]])&gt;0,Tabla13[[#This Row],[Columna3]]&amp;"/","")</f>
        <v>TERMINADO/</v>
      </c>
      <c r="T235" s="3" t="str">
        <f>IF(LEN(Tabla13[[#This Row],[Columna4]])&gt;0,Tabla13[[#This Row],[Columna4]]&amp;"/","")</f>
        <v>RUTA/</v>
      </c>
      <c r="U235" s="3" t="str">
        <f>IF(LEN(Tabla13[[#This Row],[Columna5]])&gt;0,Tabla13[[#This Row],[Columna5]]&amp;"/","")</f>
        <v>ENTREGADO/</v>
      </c>
      <c r="V235" s="3" t="str">
        <f>IF(LEN(Tabla13[[#This Row],[Columna6]])&gt;0,Tabla13[[#This Row],[Columna6]]&amp;"/","")</f>
        <v/>
      </c>
      <c r="W23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235" s="3" t="str">
        <f>MID(Tabla13[[#This Row],[Columna17]],1,LEN(Tabla13[[#This Row],[Columna17]])-1)</f>
        <v>CAPTURA/DISENIO/TAMPO/EMPAQUE/TERMINADO/RUTA/ENTREGADO</v>
      </c>
      <c r="Y23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235" t="str">
        <f t="shared" si="3"/>
        <v>1/2/9/5/6/7/8/</v>
      </c>
    </row>
    <row r="236" spans="1:26" ht="18">
      <c r="A236" s="28" t="s">
        <v>589</v>
      </c>
      <c r="B236" s="28" t="s">
        <v>588</v>
      </c>
      <c r="C236" s="27" t="s">
        <v>168</v>
      </c>
      <c r="D236" s="26">
        <v>4000</v>
      </c>
      <c r="E236" s="77">
        <v>0.35</v>
      </c>
      <c r="F236" s="91" t="s">
        <v>1054</v>
      </c>
      <c r="G236" s="169" t="s">
        <v>1059</v>
      </c>
      <c r="H236" s="92" t="s">
        <v>1056</v>
      </c>
      <c r="I236" s="92" t="s">
        <v>1057</v>
      </c>
      <c r="J236" s="93"/>
      <c r="K236" s="93"/>
      <c r="L236" s="93"/>
      <c r="M236" s="94"/>
      <c r="N236" s="96">
        <f>COUNTA(Tabla13[[#This Row],[PROCESOS DE PRODUCION]:[Columna6]])</f>
        <v>4</v>
      </c>
      <c r="O236" s="96" t="str">
        <f>IF(LEN(Tabla13[[#This Row],[PROCESOS DE PRODUCION]])&gt;0,Tabla13[[#This Row],[PROCESOS DE PRODUCION]]&amp;"/","")</f>
        <v>CAPTURA/</v>
      </c>
      <c r="P236" s="3" t="str">
        <f>IF(LEN(Tabla13[[#This Row],[Columna7]])&gt;0,Tabla13[[#This Row],[Columna7]]&amp;"/","")</f>
        <v>TERMINADO/</v>
      </c>
      <c r="Q236" s="3" t="str">
        <f>IF(LEN(Tabla13[[#This Row],[Columna1]])&gt;0,Tabla13[[#This Row],[Columna1]]&amp;"/","")</f>
        <v>RUTA/</v>
      </c>
      <c r="R236" s="3" t="str">
        <f>IF(LEN(Tabla13[[#This Row],[Columna2]])&gt;0,Tabla13[[#This Row],[Columna2]]&amp;"/","")</f>
        <v>ENTREGADO/</v>
      </c>
      <c r="S236" s="3" t="str">
        <f>IF(LEN(Tabla13[[#This Row],[Columna3]])&gt;0,Tabla13[[#This Row],[Columna3]]&amp;"/","")</f>
        <v/>
      </c>
      <c r="T236" s="3" t="str">
        <f>IF(LEN(Tabla13[[#This Row],[Columna4]])&gt;0,Tabla13[[#This Row],[Columna4]]&amp;"/","")</f>
        <v/>
      </c>
      <c r="U236" s="3" t="str">
        <f>IF(LEN(Tabla13[[#This Row],[Columna5]])&gt;0,Tabla13[[#This Row],[Columna5]]&amp;"/","")</f>
        <v/>
      </c>
      <c r="V236" s="3" t="str">
        <f>IF(LEN(Tabla13[[#This Row],[Columna6]])&gt;0,Tabla13[[#This Row],[Columna6]]&amp;"/","")</f>
        <v/>
      </c>
      <c r="W23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36" s="3" t="str">
        <f>MID(Tabla13[[#This Row],[Columna17]],1,LEN(Tabla13[[#This Row],[Columna17]])-1)</f>
        <v>CAPTURA/TERMINADO/RUTA/ENTREGADO</v>
      </c>
      <c r="Y23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36" t="str">
        <f t="shared" si="3"/>
        <v>1/6/7/8/</v>
      </c>
    </row>
    <row r="237" spans="1:26" ht="18">
      <c r="A237" s="7" t="s">
        <v>587</v>
      </c>
      <c r="B237" s="7" t="s">
        <v>586</v>
      </c>
      <c r="C237" s="6" t="s">
        <v>168</v>
      </c>
      <c r="D237" s="5">
        <v>4000</v>
      </c>
      <c r="E237" s="78">
        <v>0.35</v>
      </c>
      <c r="F237" s="95" t="s">
        <v>1054</v>
      </c>
      <c r="G237" s="170" t="s">
        <v>1074</v>
      </c>
      <c r="H237" s="96" t="s">
        <v>1058</v>
      </c>
      <c r="I237" s="96" t="s">
        <v>1055</v>
      </c>
      <c r="J237" s="96" t="s">
        <v>1059</v>
      </c>
      <c r="K237" s="96" t="s">
        <v>1056</v>
      </c>
      <c r="L237" s="96" t="s">
        <v>1057</v>
      </c>
      <c r="M237" s="98"/>
      <c r="N237" s="96">
        <f>COUNTA(Tabla13[[#This Row],[PROCESOS DE PRODUCION]:[Columna6]])</f>
        <v>7</v>
      </c>
      <c r="O237" s="96" t="str">
        <f>IF(LEN(Tabla13[[#This Row],[PROCESOS DE PRODUCION]])&gt;0,Tabla13[[#This Row],[PROCESOS DE PRODUCION]]&amp;"/","")</f>
        <v>CAPTURA/</v>
      </c>
      <c r="P237" s="3" t="str">
        <f>IF(LEN(Tabla13[[#This Row],[Columna7]])&gt;0,Tabla13[[#This Row],[Columna7]]&amp;"/","")</f>
        <v>DISENIO/</v>
      </c>
      <c r="Q237" s="3" t="str">
        <f>IF(LEN(Tabla13[[#This Row],[Columna1]])&gt;0,Tabla13[[#This Row],[Columna1]]&amp;"/","")</f>
        <v>FLEXO/</v>
      </c>
      <c r="R237" s="3" t="str">
        <f>IF(LEN(Tabla13[[#This Row],[Columna2]])&gt;0,Tabla13[[#This Row],[Columna2]]&amp;"/","")</f>
        <v>EMPAQUE/</v>
      </c>
      <c r="S237" s="3" t="str">
        <f>IF(LEN(Tabla13[[#This Row],[Columna3]])&gt;0,Tabla13[[#This Row],[Columna3]]&amp;"/","")</f>
        <v>TERMINADO/</v>
      </c>
      <c r="T237" s="3" t="str">
        <f>IF(LEN(Tabla13[[#This Row],[Columna4]])&gt;0,Tabla13[[#This Row],[Columna4]]&amp;"/","")</f>
        <v>RUTA/</v>
      </c>
      <c r="U237" s="3" t="str">
        <f>IF(LEN(Tabla13[[#This Row],[Columna5]])&gt;0,Tabla13[[#This Row],[Columna5]]&amp;"/","")</f>
        <v>ENTREGADO/</v>
      </c>
      <c r="V237" s="3" t="str">
        <f>IF(LEN(Tabla13[[#This Row],[Columna6]])&gt;0,Tabla13[[#This Row],[Columna6]]&amp;"/","")</f>
        <v/>
      </c>
      <c r="W23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37" s="3" t="str">
        <f>MID(Tabla13[[#This Row],[Columna17]],1,LEN(Tabla13[[#This Row],[Columna17]])-1)</f>
        <v>CAPTURA/DISENIO/FLEXO/EMPAQUE/TERMINADO/RUTA/ENTREGADO</v>
      </c>
      <c r="Y23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37" t="str">
        <f t="shared" si="3"/>
        <v>1/2/10/5/6/7/8/</v>
      </c>
    </row>
    <row r="238" spans="1:26" ht="18">
      <c r="A238" s="7" t="s">
        <v>585</v>
      </c>
      <c r="B238" s="7" t="s">
        <v>584</v>
      </c>
      <c r="C238" s="6" t="s">
        <v>168</v>
      </c>
      <c r="D238" s="5">
        <v>4000</v>
      </c>
      <c r="E238" s="78">
        <v>0.35</v>
      </c>
      <c r="F238" s="95" t="s">
        <v>1054</v>
      </c>
      <c r="G238" s="170" t="s">
        <v>1074</v>
      </c>
      <c r="H238" s="96" t="s">
        <v>1058</v>
      </c>
      <c r="I238" s="96" t="s">
        <v>1055</v>
      </c>
      <c r="J238" s="96" t="s">
        <v>1059</v>
      </c>
      <c r="K238" s="96" t="s">
        <v>1056</v>
      </c>
      <c r="L238" s="96" t="s">
        <v>1057</v>
      </c>
      <c r="M238" s="98"/>
      <c r="N238" s="96">
        <f>COUNTA(Tabla13[[#This Row],[PROCESOS DE PRODUCION]:[Columna6]])</f>
        <v>7</v>
      </c>
      <c r="O238" s="96" t="str">
        <f>IF(LEN(Tabla13[[#This Row],[PROCESOS DE PRODUCION]])&gt;0,Tabla13[[#This Row],[PROCESOS DE PRODUCION]]&amp;"/","")</f>
        <v>CAPTURA/</v>
      </c>
      <c r="P238" s="3" t="str">
        <f>IF(LEN(Tabla13[[#This Row],[Columna7]])&gt;0,Tabla13[[#This Row],[Columna7]]&amp;"/","")</f>
        <v>DISENIO/</v>
      </c>
      <c r="Q238" s="3" t="str">
        <f>IF(LEN(Tabla13[[#This Row],[Columna1]])&gt;0,Tabla13[[#This Row],[Columna1]]&amp;"/","")</f>
        <v>FLEXO/</v>
      </c>
      <c r="R238" s="3" t="str">
        <f>IF(LEN(Tabla13[[#This Row],[Columna2]])&gt;0,Tabla13[[#This Row],[Columna2]]&amp;"/","")</f>
        <v>EMPAQUE/</v>
      </c>
      <c r="S238" s="3" t="str">
        <f>IF(LEN(Tabla13[[#This Row],[Columna3]])&gt;0,Tabla13[[#This Row],[Columna3]]&amp;"/","")</f>
        <v>TERMINADO/</v>
      </c>
      <c r="T238" s="3" t="str">
        <f>IF(LEN(Tabla13[[#This Row],[Columna4]])&gt;0,Tabla13[[#This Row],[Columna4]]&amp;"/","")</f>
        <v>RUTA/</v>
      </c>
      <c r="U238" s="3" t="str">
        <f>IF(LEN(Tabla13[[#This Row],[Columna5]])&gt;0,Tabla13[[#This Row],[Columna5]]&amp;"/","")</f>
        <v>ENTREGADO/</v>
      </c>
      <c r="V238" s="3" t="str">
        <f>IF(LEN(Tabla13[[#This Row],[Columna6]])&gt;0,Tabla13[[#This Row],[Columna6]]&amp;"/","")</f>
        <v/>
      </c>
      <c r="W23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38" s="3" t="str">
        <f>MID(Tabla13[[#This Row],[Columna17]],1,LEN(Tabla13[[#This Row],[Columna17]])-1)</f>
        <v>CAPTURA/DISENIO/FLEXO/EMPAQUE/TERMINADO/RUTA/ENTREGADO</v>
      </c>
      <c r="Y23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38" t="str">
        <f t="shared" si="3"/>
        <v>1/2/10/5/6/7/8/</v>
      </c>
    </row>
    <row r="239" spans="1:26" ht="18.75" thickBot="1">
      <c r="A239" s="19" t="s">
        <v>583</v>
      </c>
      <c r="B239" s="19" t="s">
        <v>582</v>
      </c>
      <c r="C239" s="17" t="s">
        <v>168</v>
      </c>
      <c r="D239" s="16">
        <v>4000</v>
      </c>
      <c r="E239" s="79">
        <v>0.45</v>
      </c>
      <c r="F239" s="99" t="s">
        <v>1054</v>
      </c>
      <c r="G239" s="170" t="s">
        <v>1074</v>
      </c>
      <c r="H239" s="100" t="s">
        <v>1058</v>
      </c>
      <c r="I239" s="100" t="s">
        <v>1055</v>
      </c>
      <c r="J239" s="100" t="s">
        <v>1059</v>
      </c>
      <c r="K239" s="100" t="s">
        <v>1056</v>
      </c>
      <c r="L239" s="100" t="s">
        <v>1057</v>
      </c>
      <c r="M239" s="101"/>
      <c r="N239" s="96">
        <f>COUNTA(Tabla13[[#This Row],[PROCESOS DE PRODUCION]:[Columna6]])</f>
        <v>7</v>
      </c>
      <c r="O239" s="96" t="str">
        <f>IF(LEN(Tabla13[[#This Row],[PROCESOS DE PRODUCION]])&gt;0,Tabla13[[#This Row],[PROCESOS DE PRODUCION]]&amp;"/","")</f>
        <v>CAPTURA/</v>
      </c>
      <c r="P239" s="3" t="str">
        <f>IF(LEN(Tabla13[[#This Row],[Columna7]])&gt;0,Tabla13[[#This Row],[Columna7]]&amp;"/","")</f>
        <v>DISENIO/</v>
      </c>
      <c r="Q239" s="3" t="str">
        <f>IF(LEN(Tabla13[[#This Row],[Columna1]])&gt;0,Tabla13[[#This Row],[Columna1]]&amp;"/","")</f>
        <v>FLEXO/</v>
      </c>
      <c r="R239" s="3" t="str">
        <f>IF(LEN(Tabla13[[#This Row],[Columna2]])&gt;0,Tabla13[[#This Row],[Columna2]]&amp;"/","")</f>
        <v>EMPAQUE/</v>
      </c>
      <c r="S239" s="3" t="str">
        <f>IF(LEN(Tabla13[[#This Row],[Columna3]])&gt;0,Tabla13[[#This Row],[Columna3]]&amp;"/","")</f>
        <v>TERMINADO/</v>
      </c>
      <c r="T239" s="3" t="str">
        <f>IF(LEN(Tabla13[[#This Row],[Columna4]])&gt;0,Tabla13[[#This Row],[Columna4]]&amp;"/","")</f>
        <v>RUTA/</v>
      </c>
      <c r="U239" s="3" t="str">
        <f>IF(LEN(Tabla13[[#This Row],[Columna5]])&gt;0,Tabla13[[#This Row],[Columna5]]&amp;"/","")</f>
        <v>ENTREGADO/</v>
      </c>
      <c r="V239" s="3" t="str">
        <f>IF(LEN(Tabla13[[#This Row],[Columna6]])&gt;0,Tabla13[[#This Row],[Columna6]]&amp;"/","")</f>
        <v/>
      </c>
      <c r="W23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39" s="3" t="str">
        <f>MID(Tabla13[[#This Row],[Columna17]],1,LEN(Tabla13[[#This Row],[Columna17]])-1)</f>
        <v>CAPTURA/DISENIO/FLEXO/EMPAQUE/TERMINADO/RUTA/ENTREGADO</v>
      </c>
      <c r="Y23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39" t="str">
        <f t="shared" si="3"/>
        <v>1/2/10/5/6/7/8/</v>
      </c>
    </row>
    <row r="240" spans="1:26" ht="18.75" thickBot="1">
      <c r="A240" s="28" t="s">
        <v>580</v>
      </c>
      <c r="B240" s="32" t="s">
        <v>579</v>
      </c>
      <c r="C240" s="27" t="s">
        <v>184</v>
      </c>
      <c r="D240" s="26">
        <v>300</v>
      </c>
      <c r="E240" s="80">
        <v>4.2</v>
      </c>
      <c r="F240" s="91" t="s">
        <v>1054</v>
      </c>
      <c r="G240" s="169" t="s">
        <v>1059</v>
      </c>
      <c r="H240" s="92" t="s">
        <v>1056</v>
      </c>
      <c r="I240" s="92" t="s">
        <v>1057</v>
      </c>
      <c r="J240" s="93"/>
      <c r="K240" s="93"/>
      <c r="L240" s="93"/>
      <c r="M240" s="94"/>
      <c r="N240" s="96">
        <f>COUNTA(Tabla13[[#This Row],[PROCESOS DE PRODUCION]:[Columna6]])</f>
        <v>4</v>
      </c>
      <c r="O240" s="96" t="str">
        <f>IF(LEN(Tabla13[[#This Row],[PROCESOS DE PRODUCION]])&gt;0,Tabla13[[#This Row],[PROCESOS DE PRODUCION]]&amp;"/","")</f>
        <v>CAPTURA/</v>
      </c>
      <c r="P240" s="3" t="str">
        <f>IF(LEN(Tabla13[[#This Row],[Columna7]])&gt;0,Tabla13[[#This Row],[Columna7]]&amp;"/","")</f>
        <v>TERMINADO/</v>
      </c>
      <c r="Q240" s="3" t="str">
        <f>IF(LEN(Tabla13[[#This Row],[Columna1]])&gt;0,Tabla13[[#This Row],[Columna1]]&amp;"/","")</f>
        <v>RUTA/</v>
      </c>
      <c r="R240" s="3" t="str">
        <f>IF(LEN(Tabla13[[#This Row],[Columna2]])&gt;0,Tabla13[[#This Row],[Columna2]]&amp;"/","")</f>
        <v>ENTREGADO/</v>
      </c>
      <c r="S240" s="3" t="str">
        <f>IF(LEN(Tabla13[[#This Row],[Columna3]])&gt;0,Tabla13[[#This Row],[Columna3]]&amp;"/","")</f>
        <v/>
      </c>
      <c r="T240" s="3" t="str">
        <f>IF(LEN(Tabla13[[#This Row],[Columna4]])&gt;0,Tabla13[[#This Row],[Columna4]]&amp;"/","")</f>
        <v/>
      </c>
      <c r="U240" s="3" t="str">
        <f>IF(LEN(Tabla13[[#This Row],[Columna5]])&gt;0,Tabla13[[#This Row],[Columna5]]&amp;"/","")</f>
        <v/>
      </c>
      <c r="V240" s="3" t="str">
        <f>IF(LEN(Tabla13[[#This Row],[Columna6]])&gt;0,Tabla13[[#This Row],[Columna6]]&amp;"/","")</f>
        <v/>
      </c>
      <c r="W24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40" s="3" t="str">
        <f>MID(Tabla13[[#This Row],[Columna17]],1,LEN(Tabla13[[#This Row],[Columna17]])-1)</f>
        <v>CAPTURA/TERMINADO/RUTA/ENTREGADO</v>
      </c>
      <c r="Y24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40" t="str">
        <f t="shared" si="3"/>
        <v>1/6/7/8/</v>
      </c>
    </row>
    <row r="241" spans="1:26" ht="18.75" thickBot="1">
      <c r="A241" s="10" t="s">
        <v>578</v>
      </c>
      <c r="B241" s="51" t="s">
        <v>577</v>
      </c>
      <c r="C241" s="6" t="s">
        <v>168</v>
      </c>
      <c r="D241" s="8">
        <v>1000</v>
      </c>
      <c r="E241" s="84">
        <v>1.8</v>
      </c>
      <c r="F241" s="95" t="s">
        <v>1054</v>
      </c>
      <c r="G241" s="169" t="s">
        <v>1059</v>
      </c>
      <c r="H241" s="96" t="s">
        <v>1056</v>
      </c>
      <c r="I241" s="96" t="s">
        <v>1057</v>
      </c>
      <c r="J241" s="97"/>
      <c r="K241" s="97"/>
      <c r="L241" s="97"/>
      <c r="M241" s="98"/>
      <c r="N241" s="96">
        <f>COUNTA(Tabla13[[#This Row],[PROCESOS DE PRODUCION]:[Columna6]])</f>
        <v>4</v>
      </c>
      <c r="O241" s="96" t="str">
        <f>IF(LEN(Tabla13[[#This Row],[PROCESOS DE PRODUCION]])&gt;0,Tabla13[[#This Row],[PROCESOS DE PRODUCION]]&amp;"/","")</f>
        <v>CAPTURA/</v>
      </c>
      <c r="P241" s="3" t="str">
        <f>IF(LEN(Tabla13[[#This Row],[Columna7]])&gt;0,Tabla13[[#This Row],[Columna7]]&amp;"/","")</f>
        <v>TERMINADO/</v>
      </c>
      <c r="Q241" s="3" t="str">
        <f>IF(LEN(Tabla13[[#This Row],[Columna1]])&gt;0,Tabla13[[#This Row],[Columna1]]&amp;"/","")</f>
        <v>RUTA/</v>
      </c>
      <c r="R241" s="3" t="str">
        <f>IF(LEN(Tabla13[[#This Row],[Columna2]])&gt;0,Tabla13[[#This Row],[Columna2]]&amp;"/","")</f>
        <v>ENTREGADO/</v>
      </c>
      <c r="S241" s="3" t="str">
        <f>IF(LEN(Tabla13[[#This Row],[Columna3]])&gt;0,Tabla13[[#This Row],[Columna3]]&amp;"/","")</f>
        <v/>
      </c>
      <c r="T241" s="3" t="str">
        <f>IF(LEN(Tabla13[[#This Row],[Columna4]])&gt;0,Tabla13[[#This Row],[Columna4]]&amp;"/","")</f>
        <v/>
      </c>
      <c r="U241" s="3" t="str">
        <f>IF(LEN(Tabla13[[#This Row],[Columna5]])&gt;0,Tabla13[[#This Row],[Columna5]]&amp;"/","")</f>
        <v/>
      </c>
      <c r="V241" s="3" t="str">
        <f>IF(LEN(Tabla13[[#This Row],[Columna6]])&gt;0,Tabla13[[#This Row],[Columna6]]&amp;"/","")</f>
        <v/>
      </c>
      <c r="W24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41" s="3" t="str">
        <f>MID(Tabla13[[#This Row],[Columna17]],1,LEN(Tabla13[[#This Row],[Columna17]])-1)</f>
        <v>CAPTURA/TERMINADO/RUTA/ENTREGADO</v>
      </c>
      <c r="Y24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41" t="str">
        <f t="shared" si="3"/>
        <v>1/6/7/8/</v>
      </c>
    </row>
    <row r="242" spans="1:26" ht="18.75" thickBot="1">
      <c r="A242" s="10" t="s">
        <v>576</v>
      </c>
      <c r="B242" s="51" t="s">
        <v>575</v>
      </c>
      <c r="C242" s="6" t="s">
        <v>168</v>
      </c>
      <c r="D242" s="8">
        <v>1000</v>
      </c>
      <c r="E242" s="84">
        <v>1.8</v>
      </c>
      <c r="F242" s="95" t="s">
        <v>1054</v>
      </c>
      <c r="G242" s="169" t="s">
        <v>1059</v>
      </c>
      <c r="H242" s="96" t="s">
        <v>1056</v>
      </c>
      <c r="I242" s="96" t="s">
        <v>1057</v>
      </c>
      <c r="J242" s="97"/>
      <c r="K242" s="97"/>
      <c r="L242" s="97"/>
      <c r="M242" s="98"/>
      <c r="N242" s="96">
        <f>COUNTA(Tabla13[[#This Row],[PROCESOS DE PRODUCION]:[Columna6]])</f>
        <v>4</v>
      </c>
      <c r="O242" s="96" t="str">
        <f>IF(LEN(Tabla13[[#This Row],[PROCESOS DE PRODUCION]])&gt;0,Tabla13[[#This Row],[PROCESOS DE PRODUCION]]&amp;"/","")</f>
        <v>CAPTURA/</v>
      </c>
      <c r="P242" s="3" t="str">
        <f>IF(LEN(Tabla13[[#This Row],[Columna7]])&gt;0,Tabla13[[#This Row],[Columna7]]&amp;"/","")</f>
        <v>TERMINADO/</v>
      </c>
      <c r="Q242" s="3" t="str">
        <f>IF(LEN(Tabla13[[#This Row],[Columna1]])&gt;0,Tabla13[[#This Row],[Columna1]]&amp;"/","")</f>
        <v>RUTA/</v>
      </c>
      <c r="R242" s="3" t="str">
        <f>IF(LEN(Tabla13[[#This Row],[Columna2]])&gt;0,Tabla13[[#This Row],[Columna2]]&amp;"/","")</f>
        <v>ENTREGADO/</v>
      </c>
      <c r="S242" s="3" t="str">
        <f>IF(LEN(Tabla13[[#This Row],[Columna3]])&gt;0,Tabla13[[#This Row],[Columna3]]&amp;"/","")</f>
        <v/>
      </c>
      <c r="T242" s="3" t="str">
        <f>IF(LEN(Tabla13[[#This Row],[Columna4]])&gt;0,Tabla13[[#This Row],[Columna4]]&amp;"/","")</f>
        <v/>
      </c>
      <c r="U242" s="3" t="str">
        <f>IF(LEN(Tabla13[[#This Row],[Columna5]])&gt;0,Tabla13[[#This Row],[Columna5]]&amp;"/","")</f>
        <v/>
      </c>
      <c r="V242" s="3" t="str">
        <f>IF(LEN(Tabla13[[#This Row],[Columna6]])&gt;0,Tabla13[[#This Row],[Columna6]]&amp;"/","")</f>
        <v/>
      </c>
      <c r="W24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42" s="3" t="str">
        <f>MID(Tabla13[[#This Row],[Columna17]],1,LEN(Tabla13[[#This Row],[Columna17]])-1)</f>
        <v>CAPTURA/TERMINADO/RUTA/ENTREGADO</v>
      </c>
      <c r="Y24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42" t="str">
        <f t="shared" si="3"/>
        <v>1/6/7/8/</v>
      </c>
    </row>
    <row r="243" spans="1:26" ht="18.75" thickBot="1">
      <c r="A243" s="10" t="s">
        <v>574</v>
      </c>
      <c r="B243" s="51" t="s">
        <v>573</v>
      </c>
      <c r="C243" s="6" t="s">
        <v>168</v>
      </c>
      <c r="D243" s="8">
        <v>1000</v>
      </c>
      <c r="E243" s="84">
        <v>2.5499999999999998</v>
      </c>
      <c r="F243" s="95" t="s">
        <v>1054</v>
      </c>
      <c r="G243" s="169" t="s">
        <v>1059</v>
      </c>
      <c r="H243" s="96" t="s">
        <v>1056</v>
      </c>
      <c r="I243" s="96" t="s">
        <v>1057</v>
      </c>
      <c r="J243" s="97"/>
      <c r="K243" s="97"/>
      <c r="L243" s="97"/>
      <c r="M243" s="98"/>
      <c r="N243" s="96">
        <f>COUNTA(Tabla13[[#This Row],[PROCESOS DE PRODUCION]:[Columna6]])</f>
        <v>4</v>
      </c>
      <c r="O243" s="96" t="str">
        <f>IF(LEN(Tabla13[[#This Row],[PROCESOS DE PRODUCION]])&gt;0,Tabla13[[#This Row],[PROCESOS DE PRODUCION]]&amp;"/","")</f>
        <v>CAPTURA/</v>
      </c>
      <c r="P243" s="3" t="str">
        <f>IF(LEN(Tabla13[[#This Row],[Columna7]])&gt;0,Tabla13[[#This Row],[Columna7]]&amp;"/","")</f>
        <v>TERMINADO/</v>
      </c>
      <c r="Q243" s="3" t="str">
        <f>IF(LEN(Tabla13[[#This Row],[Columna1]])&gt;0,Tabla13[[#This Row],[Columna1]]&amp;"/","")</f>
        <v>RUTA/</v>
      </c>
      <c r="R243" s="3" t="str">
        <f>IF(LEN(Tabla13[[#This Row],[Columna2]])&gt;0,Tabla13[[#This Row],[Columna2]]&amp;"/","")</f>
        <v>ENTREGADO/</v>
      </c>
      <c r="S243" s="3" t="str">
        <f>IF(LEN(Tabla13[[#This Row],[Columna3]])&gt;0,Tabla13[[#This Row],[Columna3]]&amp;"/","")</f>
        <v/>
      </c>
      <c r="T243" s="3" t="str">
        <f>IF(LEN(Tabla13[[#This Row],[Columna4]])&gt;0,Tabla13[[#This Row],[Columna4]]&amp;"/","")</f>
        <v/>
      </c>
      <c r="U243" s="3" t="str">
        <f>IF(LEN(Tabla13[[#This Row],[Columna5]])&gt;0,Tabla13[[#This Row],[Columna5]]&amp;"/","")</f>
        <v/>
      </c>
      <c r="V243" s="3" t="str">
        <f>IF(LEN(Tabla13[[#This Row],[Columna6]])&gt;0,Tabla13[[#This Row],[Columna6]]&amp;"/","")</f>
        <v/>
      </c>
      <c r="W24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43" s="3" t="str">
        <f>MID(Tabla13[[#This Row],[Columna17]],1,LEN(Tabla13[[#This Row],[Columna17]])-1)</f>
        <v>CAPTURA/TERMINADO/RUTA/ENTREGADO</v>
      </c>
      <c r="Y24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43" t="str">
        <f t="shared" si="3"/>
        <v>1/6/7/8/</v>
      </c>
    </row>
    <row r="244" spans="1:26" ht="18.75" thickBot="1">
      <c r="A244" s="7" t="s">
        <v>572</v>
      </c>
      <c r="B244" s="31" t="s">
        <v>571</v>
      </c>
      <c r="C244" s="6" t="s">
        <v>168</v>
      </c>
      <c r="D244" s="5">
        <v>200</v>
      </c>
      <c r="E244" s="81">
        <v>4.5</v>
      </c>
      <c r="F244" s="95" t="s">
        <v>1054</v>
      </c>
      <c r="G244" s="169" t="s">
        <v>1059</v>
      </c>
      <c r="H244" s="96" t="s">
        <v>1056</v>
      </c>
      <c r="I244" s="96" t="s">
        <v>1057</v>
      </c>
      <c r="J244" s="97"/>
      <c r="K244" s="97"/>
      <c r="L244" s="97"/>
      <c r="M244" s="98"/>
      <c r="N244" s="96">
        <f>COUNTA(Tabla13[[#This Row],[PROCESOS DE PRODUCION]:[Columna6]])</f>
        <v>4</v>
      </c>
      <c r="O244" s="96" t="str">
        <f>IF(LEN(Tabla13[[#This Row],[PROCESOS DE PRODUCION]])&gt;0,Tabla13[[#This Row],[PROCESOS DE PRODUCION]]&amp;"/","")</f>
        <v>CAPTURA/</v>
      </c>
      <c r="P244" s="3" t="str">
        <f>IF(LEN(Tabla13[[#This Row],[Columna7]])&gt;0,Tabla13[[#This Row],[Columna7]]&amp;"/","")</f>
        <v>TERMINADO/</v>
      </c>
      <c r="Q244" s="3" t="str">
        <f>IF(LEN(Tabla13[[#This Row],[Columna1]])&gt;0,Tabla13[[#This Row],[Columna1]]&amp;"/","")</f>
        <v>RUTA/</v>
      </c>
      <c r="R244" s="3" t="str">
        <f>IF(LEN(Tabla13[[#This Row],[Columna2]])&gt;0,Tabla13[[#This Row],[Columna2]]&amp;"/","")</f>
        <v>ENTREGADO/</v>
      </c>
      <c r="S244" s="3" t="str">
        <f>IF(LEN(Tabla13[[#This Row],[Columna3]])&gt;0,Tabla13[[#This Row],[Columna3]]&amp;"/","")</f>
        <v/>
      </c>
      <c r="T244" s="3" t="str">
        <f>IF(LEN(Tabla13[[#This Row],[Columna4]])&gt;0,Tabla13[[#This Row],[Columna4]]&amp;"/","")</f>
        <v/>
      </c>
      <c r="U244" s="3" t="str">
        <f>IF(LEN(Tabla13[[#This Row],[Columna5]])&gt;0,Tabla13[[#This Row],[Columna5]]&amp;"/","")</f>
        <v/>
      </c>
      <c r="V244" s="3" t="str">
        <f>IF(LEN(Tabla13[[#This Row],[Columna6]])&gt;0,Tabla13[[#This Row],[Columna6]]&amp;"/","")</f>
        <v/>
      </c>
      <c r="W24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44" s="3" t="str">
        <f>MID(Tabla13[[#This Row],[Columna17]],1,LEN(Tabla13[[#This Row],[Columna17]])-1)</f>
        <v>CAPTURA/TERMINADO/RUTA/ENTREGADO</v>
      </c>
      <c r="Y24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44" t="str">
        <f t="shared" si="3"/>
        <v>1/6/7/8/</v>
      </c>
    </row>
    <row r="245" spans="1:26" ht="18.75" thickBot="1">
      <c r="A245" s="7" t="s">
        <v>570</v>
      </c>
      <c r="B245" s="31" t="s">
        <v>569</v>
      </c>
      <c r="C245" s="6" t="s">
        <v>168</v>
      </c>
      <c r="D245" s="5">
        <v>1000</v>
      </c>
      <c r="E245" s="81">
        <v>2</v>
      </c>
      <c r="F245" s="95" t="s">
        <v>1054</v>
      </c>
      <c r="G245" s="169" t="s">
        <v>1059</v>
      </c>
      <c r="H245" s="96" t="s">
        <v>1056</v>
      </c>
      <c r="I245" s="96" t="s">
        <v>1057</v>
      </c>
      <c r="J245" s="97"/>
      <c r="K245" s="97"/>
      <c r="L245" s="97"/>
      <c r="M245" s="98"/>
      <c r="N245" s="96">
        <f>COUNTA(Tabla13[[#This Row],[PROCESOS DE PRODUCION]:[Columna6]])</f>
        <v>4</v>
      </c>
      <c r="O245" s="96" t="str">
        <f>IF(LEN(Tabla13[[#This Row],[PROCESOS DE PRODUCION]])&gt;0,Tabla13[[#This Row],[PROCESOS DE PRODUCION]]&amp;"/","")</f>
        <v>CAPTURA/</v>
      </c>
      <c r="P245" s="3" t="str">
        <f>IF(LEN(Tabla13[[#This Row],[Columna7]])&gt;0,Tabla13[[#This Row],[Columna7]]&amp;"/","")</f>
        <v>TERMINADO/</v>
      </c>
      <c r="Q245" s="3" t="str">
        <f>IF(LEN(Tabla13[[#This Row],[Columna1]])&gt;0,Tabla13[[#This Row],[Columna1]]&amp;"/","")</f>
        <v>RUTA/</v>
      </c>
      <c r="R245" s="3" t="str">
        <f>IF(LEN(Tabla13[[#This Row],[Columna2]])&gt;0,Tabla13[[#This Row],[Columna2]]&amp;"/","")</f>
        <v>ENTREGADO/</v>
      </c>
      <c r="S245" s="3" t="str">
        <f>IF(LEN(Tabla13[[#This Row],[Columna3]])&gt;0,Tabla13[[#This Row],[Columna3]]&amp;"/","")</f>
        <v/>
      </c>
      <c r="T245" s="3" t="str">
        <f>IF(LEN(Tabla13[[#This Row],[Columna4]])&gt;0,Tabla13[[#This Row],[Columna4]]&amp;"/","")</f>
        <v/>
      </c>
      <c r="U245" s="3" t="str">
        <f>IF(LEN(Tabla13[[#This Row],[Columna5]])&gt;0,Tabla13[[#This Row],[Columna5]]&amp;"/","")</f>
        <v/>
      </c>
      <c r="V245" s="3" t="str">
        <f>IF(LEN(Tabla13[[#This Row],[Columna6]])&gt;0,Tabla13[[#This Row],[Columna6]]&amp;"/","")</f>
        <v/>
      </c>
      <c r="W24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45" s="3" t="str">
        <f>MID(Tabla13[[#This Row],[Columna17]],1,LEN(Tabla13[[#This Row],[Columna17]])-1)</f>
        <v>CAPTURA/TERMINADO/RUTA/ENTREGADO</v>
      </c>
      <c r="Y24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45" t="str">
        <f t="shared" si="3"/>
        <v>1/6/7/8/</v>
      </c>
    </row>
    <row r="246" spans="1:26" ht="18.75" thickBot="1">
      <c r="A246" s="7" t="s">
        <v>568</v>
      </c>
      <c r="B246" s="31" t="s">
        <v>567</v>
      </c>
      <c r="C246" s="6" t="s">
        <v>168</v>
      </c>
      <c r="D246" s="5">
        <v>5000</v>
      </c>
      <c r="E246" s="81">
        <v>1.5</v>
      </c>
      <c r="F246" s="95" t="s">
        <v>1054</v>
      </c>
      <c r="G246" s="169" t="s">
        <v>1059</v>
      </c>
      <c r="H246" s="96" t="s">
        <v>1056</v>
      </c>
      <c r="I246" s="96" t="s">
        <v>1057</v>
      </c>
      <c r="J246" s="97"/>
      <c r="K246" s="97"/>
      <c r="L246" s="97"/>
      <c r="M246" s="98"/>
      <c r="N246" s="96">
        <f>COUNTA(Tabla13[[#This Row],[PROCESOS DE PRODUCION]:[Columna6]])</f>
        <v>4</v>
      </c>
      <c r="O246" s="96" t="str">
        <f>IF(LEN(Tabla13[[#This Row],[PROCESOS DE PRODUCION]])&gt;0,Tabla13[[#This Row],[PROCESOS DE PRODUCION]]&amp;"/","")</f>
        <v>CAPTURA/</v>
      </c>
      <c r="P246" s="3" t="str">
        <f>IF(LEN(Tabla13[[#This Row],[Columna7]])&gt;0,Tabla13[[#This Row],[Columna7]]&amp;"/","")</f>
        <v>TERMINADO/</v>
      </c>
      <c r="Q246" s="3" t="str">
        <f>IF(LEN(Tabla13[[#This Row],[Columna1]])&gt;0,Tabla13[[#This Row],[Columna1]]&amp;"/","")</f>
        <v>RUTA/</v>
      </c>
      <c r="R246" s="3" t="str">
        <f>IF(LEN(Tabla13[[#This Row],[Columna2]])&gt;0,Tabla13[[#This Row],[Columna2]]&amp;"/","")</f>
        <v>ENTREGADO/</v>
      </c>
      <c r="S246" s="3" t="str">
        <f>IF(LEN(Tabla13[[#This Row],[Columna3]])&gt;0,Tabla13[[#This Row],[Columna3]]&amp;"/","")</f>
        <v/>
      </c>
      <c r="T246" s="3" t="str">
        <f>IF(LEN(Tabla13[[#This Row],[Columna4]])&gt;0,Tabla13[[#This Row],[Columna4]]&amp;"/","")</f>
        <v/>
      </c>
      <c r="U246" s="3" t="str">
        <f>IF(LEN(Tabla13[[#This Row],[Columna5]])&gt;0,Tabla13[[#This Row],[Columna5]]&amp;"/","")</f>
        <v/>
      </c>
      <c r="V246" s="3" t="str">
        <f>IF(LEN(Tabla13[[#This Row],[Columna6]])&gt;0,Tabla13[[#This Row],[Columna6]]&amp;"/","")</f>
        <v/>
      </c>
      <c r="W24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46" s="3" t="str">
        <f>MID(Tabla13[[#This Row],[Columna17]],1,LEN(Tabla13[[#This Row],[Columna17]])-1)</f>
        <v>CAPTURA/TERMINADO/RUTA/ENTREGADO</v>
      </c>
      <c r="Y24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46" t="str">
        <f t="shared" si="3"/>
        <v>1/6/7/8/</v>
      </c>
    </row>
    <row r="247" spans="1:26" ht="18.75" thickBot="1">
      <c r="A247" s="7" t="s">
        <v>566</v>
      </c>
      <c r="B247" s="31" t="s">
        <v>565</v>
      </c>
      <c r="C247" s="6" t="s">
        <v>168</v>
      </c>
      <c r="D247" s="5">
        <v>1000</v>
      </c>
      <c r="E247" s="81">
        <v>1.8</v>
      </c>
      <c r="F247" s="95" t="s">
        <v>1054</v>
      </c>
      <c r="G247" s="169" t="s">
        <v>1059</v>
      </c>
      <c r="H247" s="96" t="s">
        <v>1056</v>
      </c>
      <c r="I247" s="96" t="s">
        <v>1057</v>
      </c>
      <c r="J247" s="97"/>
      <c r="K247" s="97"/>
      <c r="L247" s="97"/>
      <c r="M247" s="98"/>
      <c r="N247" s="96">
        <f>COUNTA(Tabla13[[#This Row],[PROCESOS DE PRODUCION]:[Columna6]])</f>
        <v>4</v>
      </c>
      <c r="O247" s="96" t="str">
        <f>IF(LEN(Tabla13[[#This Row],[PROCESOS DE PRODUCION]])&gt;0,Tabla13[[#This Row],[PROCESOS DE PRODUCION]]&amp;"/","")</f>
        <v>CAPTURA/</v>
      </c>
      <c r="P247" s="3" t="str">
        <f>IF(LEN(Tabla13[[#This Row],[Columna7]])&gt;0,Tabla13[[#This Row],[Columna7]]&amp;"/","")</f>
        <v>TERMINADO/</v>
      </c>
      <c r="Q247" s="3" t="str">
        <f>IF(LEN(Tabla13[[#This Row],[Columna1]])&gt;0,Tabla13[[#This Row],[Columna1]]&amp;"/","")</f>
        <v>RUTA/</v>
      </c>
      <c r="R247" s="3" t="str">
        <f>IF(LEN(Tabla13[[#This Row],[Columna2]])&gt;0,Tabla13[[#This Row],[Columna2]]&amp;"/","")</f>
        <v>ENTREGADO/</v>
      </c>
      <c r="S247" s="3" t="str">
        <f>IF(LEN(Tabla13[[#This Row],[Columna3]])&gt;0,Tabla13[[#This Row],[Columna3]]&amp;"/","")</f>
        <v/>
      </c>
      <c r="T247" s="3" t="str">
        <f>IF(LEN(Tabla13[[#This Row],[Columna4]])&gt;0,Tabla13[[#This Row],[Columna4]]&amp;"/","")</f>
        <v/>
      </c>
      <c r="U247" s="3" t="str">
        <f>IF(LEN(Tabla13[[#This Row],[Columna5]])&gt;0,Tabla13[[#This Row],[Columna5]]&amp;"/","")</f>
        <v/>
      </c>
      <c r="V247" s="3" t="str">
        <f>IF(LEN(Tabla13[[#This Row],[Columna6]])&gt;0,Tabla13[[#This Row],[Columna6]]&amp;"/","")</f>
        <v/>
      </c>
      <c r="W24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47" s="3" t="str">
        <f>MID(Tabla13[[#This Row],[Columna17]],1,LEN(Tabla13[[#This Row],[Columna17]])-1)</f>
        <v>CAPTURA/TERMINADO/RUTA/ENTREGADO</v>
      </c>
      <c r="Y24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47" t="str">
        <f t="shared" si="3"/>
        <v>1/6/7/8/</v>
      </c>
    </row>
    <row r="248" spans="1:26" ht="18.75" thickBot="1">
      <c r="A248" s="7" t="s">
        <v>564</v>
      </c>
      <c r="B248" s="31" t="s">
        <v>563</v>
      </c>
      <c r="C248" s="6" t="s">
        <v>168</v>
      </c>
      <c r="D248" s="5">
        <v>1500</v>
      </c>
      <c r="E248" s="81">
        <v>1.7</v>
      </c>
      <c r="F248" s="95" t="s">
        <v>1054</v>
      </c>
      <c r="G248" s="169" t="s">
        <v>1059</v>
      </c>
      <c r="H248" s="96" t="s">
        <v>1056</v>
      </c>
      <c r="I248" s="96" t="s">
        <v>1057</v>
      </c>
      <c r="J248" s="97"/>
      <c r="K248" s="97"/>
      <c r="L248" s="97"/>
      <c r="M248" s="98"/>
      <c r="N248" s="96">
        <f>COUNTA(Tabla13[[#This Row],[PROCESOS DE PRODUCION]:[Columna6]])</f>
        <v>4</v>
      </c>
      <c r="O248" s="96" t="str">
        <f>IF(LEN(Tabla13[[#This Row],[PROCESOS DE PRODUCION]])&gt;0,Tabla13[[#This Row],[PROCESOS DE PRODUCION]]&amp;"/","")</f>
        <v>CAPTURA/</v>
      </c>
      <c r="P248" s="3" t="str">
        <f>IF(LEN(Tabla13[[#This Row],[Columna7]])&gt;0,Tabla13[[#This Row],[Columna7]]&amp;"/","")</f>
        <v>TERMINADO/</v>
      </c>
      <c r="Q248" s="3" t="str">
        <f>IF(LEN(Tabla13[[#This Row],[Columna1]])&gt;0,Tabla13[[#This Row],[Columna1]]&amp;"/","")</f>
        <v>RUTA/</v>
      </c>
      <c r="R248" s="3" t="str">
        <f>IF(LEN(Tabla13[[#This Row],[Columna2]])&gt;0,Tabla13[[#This Row],[Columna2]]&amp;"/","")</f>
        <v>ENTREGADO/</v>
      </c>
      <c r="S248" s="3" t="str">
        <f>IF(LEN(Tabla13[[#This Row],[Columna3]])&gt;0,Tabla13[[#This Row],[Columna3]]&amp;"/","")</f>
        <v/>
      </c>
      <c r="T248" s="3" t="str">
        <f>IF(LEN(Tabla13[[#This Row],[Columna4]])&gt;0,Tabla13[[#This Row],[Columna4]]&amp;"/","")</f>
        <v/>
      </c>
      <c r="U248" s="3" t="str">
        <f>IF(LEN(Tabla13[[#This Row],[Columna5]])&gt;0,Tabla13[[#This Row],[Columna5]]&amp;"/","")</f>
        <v/>
      </c>
      <c r="V248" s="3" t="str">
        <f>IF(LEN(Tabla13[[#This Row],[Columna6]])&gt;0,Tabla13[[#This Row],[Columna6]]&amp;"/","")</f>
        <v/>
      </c>
      <c r="W24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48" s="3" t="str">
        <f>MID(Tabla13[[#This Row],[Columna17]],1,LEN(Tabla13[[#This Row],[Columna17]])-1)</f>
        <v>CAPTURA/TERMINADO/RUTA/ENTREGADO</v>
      </c>
      <c r="Y24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48" t="str">
        <f t="shared" si="3"/>
        <v>1/6/7/8/</v>
      </c>
    </row>
    <row r="249" spans="1:26" ht="18.75" thickBot="1">
      <c r="A249" s="7" t="s">
        <v>562</v>
      </c>
      <c r="B249" s="31" t="s">
        <v>561</v>
      </c>
      <c r="C249" s="6" t="s">
        <v>168</v>
      </c>
      <c r="D249" s="5">
        <v>7000</v>
      </c>
      <c r="E249" s="81">
        <v>0.5</v>
      </c>
      <c r="F249" s="95" t="s">
        <v>1054</v>
      </c>
      <c r="G249" s="169" t="s">
        <v>1059</v>
      </c>
      <c r="H249" s="96" t="s">
        <v>1056</v>
      </c>
      <c r="I249" s="96" t="s">
        <v>1057</v>
      </c>
      <c r="J249" s="97"/>
      <c r="K249" s="97"/>
      <c r="L249" s="97"/>
      <c r="M249" s="98"/>
      <c r="N249" s="96">
        <f>COUNTA(Tabla13[[#This Row],[PROCESOS DE PRODUCION]:[Columna6]])</f>
        <v>4</v>
      </c>
      <c r="O249" s="96" t="str">
        <f>IF(LEN(Tabla13[[#This Row],[PROCESOS DE PRODUCION]])&gt;0,Tabla13[[#This Row],[PROCESOS DE PRODUCION]]&amp;"/","")</f>
        <v>CAPTURA/</v>
      </c>
      <c r="P249" s="3" t="str">
        <f>IF(LEN(Tabla13[[#This Row],[Columna7]])&gt;0,Tabla13[[#This Row],[Columna7]]&amp;"/","")</f>
        <v>TERMINADO/</v>
      </c>
      <c r="Q249" s="3" t="str">
        <f>IF(LEN(Tabla13[[#This Row],[Columna1]])&gt;0,Tabla13[[#This Row],[Columna1]]&amp;"/","")</f>
        <v>RUTA/</v>
      </c>
      <c r="R249" s="3" t="str">
        <f>IF(LEN(Tabla13[[#This Row],[Columna2]])&gt;0,Tabla13[[#This Row],[Columna2]]&amp;"/","")</f>
        <v>ENTREGADO/</v>
      </c>
      <c r="S249" s="3" t="str">
        <f>IF(LEN(Tabla13[[#This Row],[Columna3]])&gt;0,Tabla13[[#This Row],[Columna3]]&amp;"/","")</f>
        <v/>
      </c>
      <c r="T249" s="3" t="str">
        <f>IF(LEN(Tabla13[[#This Row],[Columna4]])&gt;0,Tabla13[[#This Row],[Columna4]]&amp;"/","")</f>
        <v/>
      </c>
      <c r="U249" s="3" t="str">
        <f>IF(LEN(Tabla13[[#This Row],[Columna5]])&gt;0,Tabla13[[#This Row],[Columna5]]&amp;"/","")</f>
        <v/>
      </c>
      <c r="V249" s="3" t="str">
        <f>IF(LEN(Tabla13[[#This Row],[Columna6]])&gt;0,Tabla13[[#This Row],[Columna6]]&amp;"/","")</f>
        <v/>
      </c>
      <c r="W24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49" s="3" t="str">
        <f>MID(Tabla13[[#This Row],[Columna17]],1,LEN(Tabla13[[#This Row],[Columna17]])-1)</f>
        <v>CAPTURA/TERMINADO/RUTA/ENTREGADO</v>
      </c>
      <c r="Y24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49" t="str">
        <f t="shared" si="3"/>
        <v>1/6/7/8/</v>
      </c>
    </row>
    <row r="250" spans="1:26" ht="18.75" thickBot="1">
      <c r="A250" s="7" t="s">
        <v>560</v>
      </c>
      <c r="B250" s="31" t="s">
        <v>559</v>
      </c>
      <c r="C250" s="6" t="s">
        <v>168</v>
      </c>
      <c r="D250" s="5">
        <v>1000</v>
      </c>
      <c r="E250" s="81">
        <v>2.2000000000000002</v>
      </c>
      <c r="F250" s="95" t="s">
        <v>1054</v>
      </c>
      <c r="G250" s="169" t="s">
        <v>1059</v>
      </c>
      <c r="H250" s="96" t="s">
        <v>1056</v>
      </c>
      <c r="I250" s="96" t="s">
        <v>1057</v>
      </c>
      <c r="J250" s="97"/>
      <c r="K250" s="97"/>
      <c r="L250" s="97"/>
      <c r="M250" s="98"/>
      <c r="N250" s="96">
        <f>COUNTA(Tabla13[[#This Row],[PROCESOS DE PRODUCION]:[Columna6]])</f>
        <v>4</v>
      </c>
      <c r="O250" s="96" t="str">
        <f>IF(LEN(Tabla13[[#This Row],[PROCESOS DE PRODUCION]])&gt;0,Tabla13[[#This Row],[PROCESOS DE PRODUCION]]&amp;"/","")</f>
        <v>CAPTURA/</v>
      </c>
      <c r="P250" s="3" t="str">
        <f>IF(LEN(Tabla13[[#This Row],[Columna7]])&gt;0,Tabla13[[#This Row],[Columna7]]&amp;"/","")</f>
        <v>TERMINADO/</v>
      </c>
      <c r="Q250" s="3" t="str">
        <f>IF(LEN(Tabla13[[#This Row],[Columna1]])&gt;0,Tabla13[[#This Row],[Columna1]]&amp;"/","")</f>
        <v>RUTA/</v>
      </c>
      <c r="R250" s="3" t="str">
        <f>IF(LEN(Tabla13[[#This Row],[Columna2]])&gt;0,Tabla13[[#This Row],[Columna2]]&amp;"/","")</f>
        <v>ENTREGADO/</v>
      </c>
      <c r="S250" s="3" t="str">
        <f>IF(LEN(Tabla13[[#This Row],[Columna3]])&gt;0,Tabla13[[#This Row],[Columna3]]&amp;"/","")</f>
        <v/>
      </c>
      <c r="T250" s="3" t="str">
        <f>IF(LEN(Tabla13[[#This Row],[Columna4]])&gt;0,Tabla13[[#This Row],[Columna4]]&amp;"/","")</f>
        <v/>
      </c>
      <c r="U250" s="3" t="str">
        <f>IF(LEN(Tabla13[[#This Row],[Columna5]])&gt;0,Tabla13[[#This Row],[Columna5]]&amp;"/","")</f>
        <v/>
      </c>
      <c r="V250" s="3" t="str">
        <f>IF(LEN(Tabla13[[#This Row],[Columna6]])&gt;0,Tabla13[[#This Row],[Columna6]]&amp;"/","")</f>
        <v/>
      </c>
      <c r="W25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50" s="3" t="str">
        <f>MID(Tabla13[[#This Row],[Columna17]],1,LEN(Tabla13[[#This Row],[Columna17]])-1)</f>
        <v>CAPTURA/TERMINADO/RUTA/ENTREGADO</v>
      </c>
      <c r="Y25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50" t="str">
        <f t="shared" si="3"/>
        <v>1/6/7/8/</v>
      </c>
    </row>
    <row r="251" spans="1:26" ht="18.75" thickBot="1">
      <c r="A251" s="7" t="s">
        <v>558</v>
      </c>
      <c r="B251" s="31" t="s">
        <v>557</v>
      </c>
      <c r="C251" s="6" t="s">
        <v>168</v>
      </c>
      <c r="D251" s="5">
        <v>1000</v>
      </c>
      <c r="E251" s="81">
        <v>3.2</v>
      </c>
      <c r="F251" s="95" t="s">
        <v>1054</v>
      </c>
      <c r="G251" s="169" t="s">
        <v>1059</v>
      </c>
      <c r="H251" s="96" t="s">
        <v>1056</v>
      </c>
      <c r="I251" s="96" t="s">
        <v>1057</v>
      </c>
      <c r="J251" s="97"/>
      <c r="K251" s="97"/>
      <c r="L251" s="97"/>
      <c r="M251" s="98"/>
      <c r="N251" s="96">
        <f>COUNTA(Tabla13[[#This Row],[PROCESOS DE PRODUCION]:[Columna6]])</f>
        <v>4</v>
      </c>
      <c r="O251" s="96" t="str">
        <f>IF(LEN(Tabla13[[#This Row],[PROCESOS DE PRODUCION]])&gt;0,Tabla13[[#This Row],[PROCESOS DE PRODUCION]]&amp;"/","")</f>
        <v>CAPTURA/</v>
      </c>
      <c r="P251" s="3" t="str">
        <f>IF(LEN(Tabla13[[#This Row],[Columna7]])&gt;0,Tabla13[[#This Row],[Columna7]]&amp;"/","")</f>
        <v>TERMINADO/</v>
      </c>
      <c r="Q251" s="3" t="str">
        <f>IF(LEN(Tabla13[[#This Row],[Columna1]])&gt;0,Tabla13[[#This Row],[Columna1]]&amp;"/","")</f>
        <v>RUTA/</v>
      </c>
      <c r="R251" s="3" t="str">
        <f>IF(LEN(Tabla13[[#This Row],[Columna2]])&gt;0,Tabla13[[#This Row],[Columna2]]&amp;"/","")</f>
        <v>ENTREGADO/</v>
      </c>
      <c r="S251" s="3" t="str">
        <f>IF(LEN(Tabla13[[#This Row],[Columna3]])&gt;0,Tabla13[[#This Row],[Columna3]]&amp;"/","")</f>
        <v/>
      </c>
      <c r="T251" s="3" t="str">
        <f>IF(LEN(Tabla13[[#This Row],[Columna4]])&gt;0,Tabla13[[#This Row],[Columna4]]&amp;"/","")</f>
        <v/>
      </c>
      <c r="U251" s="3" t="str">
        <f>IF(LEN(Tabla13[[#This Row],[Columna5]])&gt;0,Tabla13[[#This Row],[Columna5]]&amp;"/","")</f>
        <v/>
      </c>
      <c r="V251" s="3" t="str">
        <f>IF(LEN(Tabla13[[#This Row],[Columna6]])&gt;0,Tabla13[[#This Row],[Columna6]]&amp;"/","")</f>
        <v/>
      </c>
      <c r="W25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51" s="3" t="str">
        <f>MID(Tabla13[[#This Row],[Columna17]],1,LEN(Tabla13[[#This Row],[Columna17]])-1)</f>
        <v>CAPTURA/TERMINADO/RUTA/ENTREGADO</v>
      </c>
      <c r="Y25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51" t="str">
        <f t="shared" si="3"/>
        <v>1/6/7/8/</v>
      </c>
    </row>
    <row r="252" spans="1:26" ht="18.75" thickBot="1">
      <c r="A252" s="7" t="s">
        <v>556</v>
      </c>
      <c r="B252" s="31" t="s">
        <v>555</v>
      </c>
      <c r="C252" s="6" t="s">
        <v>168</v>
      </c>
      <c r="D252" s="5">
        <v>4000</v>
      </c>
      <c r="E252" s="81">
        <v>0.7</v>
      </c>
      <c r="F252" s="95" t="s">
        <v>1054</v>
      </c>
      <c r="G252" s="169" t="s">
        <v>1059</v>
      </c>
      <c r="H252" s="96" t="s">
        <v>1056</v>
      </c>
      <c r="I252" s="96" t="s">
        <v>1057</v>
      </c>
      <c r="J252" s="97"/>
      <c r="K252" s="97"/>
      <c r="L252" s="97"/>
      <c r="M252" s="98"/>
      <c r="N252" s="96">
        <f>COUNTA(Tabla13[[#This Row],[PROCESOS DE PRODUCION]:[Columna6]])</f>
        <v>4</v>
      </c>
      <c r="O252" s="96" t="str">
        <f>IF(LEN(Tabla13[[#This Row],[PROCESOS DE PRODUCION]])&gt;0,Tabla13[[#This Row],[PROCESOS DE PRODUCION]]&amp;"/","")</f>
        <v>CAPTURA/</v>
      </c>
      <c r="P252" s="3" t="str">
        <f>IF(LEN(Tabla13[[#This Row],[Columna7]])&gt;0,Tabla13[[#This Row],[Columna7]]&amp;"/","")</f>
        <v>TERMINADO/</v>
      </c>
      <c r="Q252" s="3" t="str">
        <f>IF(LEN(Tabla13[[#This Row],[Columna1]])&gt;0,Tabla13[[#This Row],[Columna1]]&amp;"/","")</f>
        <v>RUTA/</v>
      </c>
      <c r="R252" s="3" t="str">
        <f>IF(LEN(Tabla13[[#This Row],[Columna2]])&gt;0,Tabla13[[#This Row],[Columna2]]&amp;"/","")</f>
        <v>ENTREGADO/</v>
      </c>
      <c r="S252" s="3" t="str">
        <f>IF(LEN(Tabla13[[#This Row],[Columna3]])&gt;0,Tabla13[[#This Row],[Columna3]]&amp;"/","")</f>
        <v/>
      </c>
      <c r="T252" s="3" t="str">
        <f>IF(LEN(Tabla13[[#This Row],[Columna4]])&gt;0,Tabla13[[#This Row],[Columna4]]&amp;"/","")</f>
        <v/>
      </c>
      <c r="U252" s="3" t="str">
        <f>IF(LEN(Tabla13[[#This Row],[Columna5]])&gt;0,Tabla13[[#This Row],[Columna5]]&amp;"/","")</f>
        <v/>
      </c>
      <c r="V252" s="3" t="str">
        <f>IF(LEN(Tabla13[[#This Row],[Columna6]])&gt;0,Tabla13[[#This Row],[Columna6]]&amp;"/","")</f>
        <v/>
      </c>
      <c r="W25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52" s="3" t="str">
        <f>MID(Tabla13[[#This Row],[Columna17]],1,LEN(Tabla13[[#This Row],[Columna17]])-1)</f>
        <v>CAPTURA/TERMINADO/RUTA/ENTREGADO</v>
      </c>
      <c r="Y25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52" t="str">
        <f t="shared" si="3"/>
        <v>1/6/7/8/</v>
      </c>
    </row>
    <row r="253" spans="1:26" ht="18.75" thickBot="1">
      <c r="A253" s="50" t="s">
        <v>554</v>
      </c>
      <c r="B253" s="48" t="s">
        <v>553</v>
      </c>
      <c r="C253" s="6" t="s">
        <v>168</v>
      </c>
      <c r="D253" s="35">
        <v>12</v>
      </c>
      <c r="E253" s="88">
        <v>55</v>
      </c>
      <c r="F253" s="95" t="s">
        <v>1054</v>
      </c>
      <c r="G253" s="169" t="s">
        <v>1059</v>
      </c>
      <c r="H253" s="96" t="s">
        <v>1056</v>
      </c>
      <c r="I253" s="96" t="s">
        <v>1057</v>
      </c>
      <c r="J253" s="97"/>
      <c r="K253" s="97"/>
      <c r="L253" s="97"/>
      <c r="M253" s="98"/>
      <c r="N253" s="96">
        <f>COUNTA(Tabla13[[#This Row],[PROCESOS DE PRODUCION]:[Columna6]])</f>
        <v>4</v>
      </c>
      <c r="O253" s="96" t="str">
        <f>IF(LEN(Tabla13[[#This Row],[PROCESOS DE PRODUCION]])&gt;0,Tabla13[[#This Row],[PROCESOS DE PRODUCION]]&amp;"/","")</f>
        <v>CAPTURA/</v>
      </c>
      <c r="P253" s="3" t="str">
        <f>IF(LEN(Tabla13[[#This Row],[Columna7]])&gt;0,Tabla13[[#This Row],[Columna7]]&amp;"/","")</f>
        <v>TERMINADO/</v>
      </c>
      <c r="Q253" s="3" t="str">
        <f>IF(LEN(Tabla13[[#This Row],[Columna1]])&gt;0,Tabla13[[#This Row],[Columna1]]&amp;"/","")</f>
        <v>RUTA/</v>
      </c>
      <c r="R253" s="3" t="str">
        <f>IF(LEN(Tabla13[[#This Row],[Columna2]])&gt;0,Tabla13[[#This Row],[Columna2]]&amp;"/","")</f>
        <v>ENTREGADO/</v>
      </c>
      <c r="S253" s="3" t="str">
        <f>IF(LEN(Tabla13[[#This Row],[Columna3]])&gt;0,Tabla13[[#This Row],[Columna3]]&amp;"/","")</f>
        <v/>
      </c>
      <c r="T253" s="3" t="str">
        <f>IF(LEN(Tabla13[[#This Row],[Columna4]])&gt;0,Tabla13[[#This Row],[Columna4]]&amp;"/","")</f>
        <v/>
      </c>
      <c r="U253" s="3" t="str">
        <f>IF(LEN(Tabla13[[#This Row],[Columna5]])&gt;0,Tabla13[[#This Row],[Columna5]]&amp;"/","")</f>
        <v/>
      </c>
      <c r="V253" s="3" t="str">
        <f>IF(LEN(Tabla13[[#This Row],[Columna6]])&gt;0,Tabla13[[#This Row],[Columna6]]&amp;"/","")</f>
        <v/>
      </c>
      <c r="W25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53" s="3" t="str">
        <f>MID(Tabla13[[#This Row],[Columna17]],1,LEN(Tabla13[[#This Row],[Columna17]])-1)</f>
        <v>CAPTURA/TERMINADO/RUTA/ENTREGADO</v>
      </c>
      <c r="Y25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53" t="str">
        <f t="shared" si="3"/>
        <v>1/6/7/8/</v>
      </c>
    </row>
    <row r="254" spans="1:26" ht="18.75" thickBot="1">
      <c r="A254" s="50" t="s">
        <v>552</v>
      </c>
      <c r="B254" s="7" t="s">
        <v>551</v>
      </c>
      <c r="C254" s="6" t="s">
        <v>168</v>
      </c>
      <c r="D254" s="5">
        <v>12</v>
      </c>
      <c r="E254" s="81">
        <v>55</v>
      </c>
      <c r="F254" s="95" t="s">
        <v>1054</v>
      </c>
      <c r="G254" s="169" t="s">
        <v>1059</v>
      </c>
      <c r="H254" s="96" t="s">
        <v>1056</v>
      </c>
      <c r="I254" s="96" t="s">
        <v>1057</v>
      </c>
      <c r="J254" s="97"/>
      <c r="K254" s="97"/>
      <c r="L254" s="97"/>
      <c r="M254" s="98"/>
      <c r="N254" s="96">
        <f>COUNTA(Tabla13[[#This Row],[PROCESOS DE PRODUCION]:[Columna6]])</f>
        <v>4</v>
      </c>
      <c r="O254" s="96" t="str">
        <f>IF(LEN(Tabla13[[#This Row],[PROCESOS DE PRODUCION]])&gt;0,Tabla13[[#This Row],[PROCESOS DE PRODUCION]]&amp;"/","")</f>
        <v>CAPTURA/</v>
      </c>
      <c r="P254" s="3" t="str">
        <f>IF(LEN(Tabla13[[#This Row],[Columna7]])&gt;0,Tabla13[[#This Row],[Columna7]]&amp;"/","")</f>
        <v>TERMINADO/</v>
      </c>
      <c r="Q254" s="3" t="str">
        <f>IF(LEN(Tabla13[[#This Row],[Columna1]])&gt;0,Tabla13[[#This Row],[Columna1]]&amp;"/","")</f>
        <v>RUTA/</v>
      </c>
      <c r="R254" s="3" t="str">
        <f>IF(LEN(Tabla13[[#This Row],[Columna2]])&gt;0,Tabla13[[#This Row],[Columna2]]&amp;"/","")</f>
        <v>ENTREGADO/</v>
      </c>
      <c r="S254" s="3" t="str">
        <f>IF(LEN(Tabla13[[#This Row],[Columna3]])&gt;0,Tabla13[[#This Row],[Columna3]]&amp;"/","")</f>
        <v/>
      </c>
      <c r="T254" s="3" t="str">
        <f>IF(LEN(Tabla13[[#This Row],[Columna4]])&gt;0,Tabla13[[#This Row],[Columna4]]&amp;"/","")</f>
        <v/>
      </c>
      <c r="U254" s="3" t="str">
        <f>IF(LEN(Tabla13[[#This Row],[Columna5]])&gt;0,Tabla13[[#This Row],[Columna5]]&amp;"/","")</f>
        <v/>
      </c>
      <c r="V254" s="3" t="str">
        <f>IF(LEN(Tabla13[[#This Row],[Columna6]])&gt;0,Tabla13[[#This Row],[Columna6]]&amp;"/","")</f>
        <v/>
      </c>
      <c r="W25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54" s="3" t="str">
        <f>MID(Tabla13[[#This Row],[Columna17]],1,LEN(Tabla13[[#This Row],[Columna17]])-1)</f>
        <v>CAPTURA/TERMINADO/RUTA/ENTREGADO</v>
      </c>
      <c r="Y25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54" t="str">
        <f t="shared" si="3"/>
        <v>1/6/7/8/</v>
      </c>
    </row>
    <row r="255" spans="1:26" ht="18.75" thickBot="1">
      <c r="A255" s="49" t="s">
        <v>550</v>
      </c>
      <c r="B255" s="48" t="s">
        <v>549</v>
      </c>
      <c r="C255" s="6" t="s">
        <v>168</v>
      </c>
      <c r="D255" s="5">
        <v>50</v>
      </c>
      <c r="E255" s="81">
        <v>9</v>
      </c>
      <c r="F255" s="95" t="s">
        <v>1054</v>
      </c>
      <c r="G255" s="169" t="s">
        <v>1059</v>
      </c>
      <c r="H255" s="96" t="s">
        <v>1056</v>
      </c>
      <c r="I255" s="96" t="s">
        <v>1057</v>
      </c>
      <c r="J255" s="97"/>
      <c r="K255" s="97"/>
      <c r="L255" s="97"/>
      <c r="M255" s="98"/>
      <c r="N255" s="96">
        <f>COUNTA(Tabla13[[#This Row],[PROCESOS DE PRODUCION]:[Columna6]])</f>
        <v>4</v>
      </c>
      <c r="O255" s="96" t="str">
        <f>IF(LEN(Tabla13[[#This Row],[PROCESOS DE PRODUCION]])&gt;0,Tabla13[[#This Row],[PROCESOS DE PRODUCION]]&amp;"/","")</f>
        <v>CAPTURA/</v>
      </c>
      <c r="P255" s="3" t="str">
        <f>IF(LEN(Tabla13[[#This Row],[Columna7]])&gt;0,Tabla13[[#This Row],[Columna7]]&amp;"/","")</f>
        <v>TERMINADO/</v>
      </c>
      <c r="Q255" s="3" t="str">
        <f>IF(LEN(Tabla13[[#This Row],[Columna1]])&gt;0,Tabla13[[#This Row],[Columna1]]&amp;"/","")</f>
        <v>RUTA/</v>
      </c>
      <c r="R255" s="3" t="str">
        <f>IF(LEN(Tabla13[[#This Row],[Columna2]])&gt;0,Tabla13[[#This Row],[Columna2]]&amp;"/","")</f>
        <v>ENTREGADO/</v>
      </c>
      <c r="S255" s="3" t="str">
        <f>IF(LEN(Tabla13[[#This Row],[Columna3]])&gt;0,Tabla13[[#This Row],[Columna3]]&amp;"/","")</f>
        <v/>
      </c>
      <c r="T255" s="3" t="str">
        <f>IF(LEN(Tabla13[[#This Row],[Columna4]])&gt;0,Tabla13[[#This Row],[Columna4]]&amp;"/","")</f>
        <v/>
      </c>
      <c r="U255" s="3" t="str">
        <f>IF(LEN(Tabla13[[#This Row],[Columna5]])&gt;0,Tabla13[[#This Row],[Columna5]]&amp;"/","")</f>
        <v/>
      </c>
      <c r="V255" s="3" t="str">
        <f>IF(LEN(Tabla13[[#This Row],[Columna6]])&gt;0,Tabla13[[#This Row],[Columna6]]&amp;"/","")</f>
        <v/>
      </c>
      <c r="W25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55" s="3" t="str">
        <f>MID(Tabla13[[#This Row],[Columna17]],1,LEN(Tabla13[[#This Row],[Columna17]])-1)</f>
        <v>CAPTURA/TERMINADO/RUTA/ENTREGADO</v>
      </c>
      <c r="Y25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55" t="str">
        <f t="shared" si="3"/>
        <v>1/6/7/8/</v>
      </c>
    </row>
    <row r="256" spans="1:26" ht="18.75" thickBot="1">
      <c r="A256" s="46" t="s">
        <v>548</v>
      </c>
      <c r="B256" s="19" t="s">
        <v>547</v>
      </c>
      <c r="C256" s="17" t="s">
        <v>168</v>
      </c>
      <c r="D256" s="45">
        <v>50</v>
      </c>
      <c r="E256" s="87">
        <v>3.8</v>
      </c>
      <c r="F256" s="99" t="s">
        <v>1054</v>
      </c>
      <c r="G256" s="169" t="s">
        <v>1059</v>
      </c>
      <c r="H256" s="100" t="s">
        <v>1056</v>
      </c>
      <c r="I256" s="100" t="s">
        <v>1057</v>
      </c>
      <c r="J256" s="104"/>
      <c r="K256" s="104"/>
      <c r="L256" s="104"/>
      <c r="M256" s="101"/>
      <c r="N256" s="96">
        <f>COUNTA(Tabla13[[#This Row],[PROCESOS DE PRODUCION]:[Columna6]])</f>
        <v>4</v>
      </c>
      <c r="O256" s="96" t="str">
        <f>IF(LEN(Tabla13[[#This Row],[PROCESOS DE PRODUCION]])&gt;0,Tabla13[[#This Row],[PROCESOS DE PRODUCION]]&amp;"/","")</f>
        <v>CAPTURA/</v>
      </c>
      <c r="P256" s="3" t="str">
        <f>IF(LEN(Tabla13[[#This Row],[Columna7]])&gt;0,Tabla13[[#This Row],[Columna7]]&amp;"/","")</f>
        <v>TERMINADO/</v>
      </c>
      <c r="Q256" s="3" t="str">
        <f>IF(LEN(Tabla13[[#This Row],[Columna1]])&gt;0,Tabla13[[#This Row],[Columna1]]&amp;"/","")</f>
        <v>RUTA/</v>
      </c>
      <c r="R256" s="3" t="str">
        <f>IF(LEN(Tabla13[[#This Row],[Columna2]])&gt;0,Tabla13[[#This Row],[Columna2]]&amp;"/","")</f>
        <v>ENTREGADO/</v>
      </c>
      <c r="S256" s="3" t="str">
        <f>IF(LEN(Tabla13[[#This Row],[Columna3]])&gt;0,Tabla13[[#This Row],[Columna3]]&amp;"/","")</f>
        <v/>
      </c>
      <c r="T256" s="3" t="str">
        <f>IF(LEN(Tabla13[[#This Row],[Columna4]])&gt;0,Tabla13[[#This Row],[Columna4]]&amp;"/","")</f>
        <v/>
      </c>
      <c r="U256" s="3" t="str">
        <f>IF(LEN(Tabla13[[#This Row],[Columna5]])&gt;0,Tabla13[[#This Row],[Columna5]]&amp;"/","")</f>
        <v/>
      </c>
      <c r="V256" s="3" t="str">
        <f>IF(LEN(Tabla13[[#This Row],[Columna6]])&gt;0,Tabla13[[#This Row],[Columna6]]&amp;"/","")</f>
        <v/>
      </c>
      <c r="W25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56" s="3" t="str">
        <f>MID(Tabla13[[#This Row],[Columna17]],1,LEN(Tabla13[[#This Row],[Columna17]])-1)</f>
        <v>CAPTURA/TERMINADO/RUTA/ENTREGADO</v>
      </c>
      <c r="Y25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56" t="str">
        <f t="shared" si="3"/>
        <v>1/6/7/8/</v>
      </c>
    </row>
    <row r="257" spans="1:26" ht="18">
      <c r="A257" s="28" t="s">
        <v>545</v>
      </c>
      <c r="B257" s="28" t="s">
        <v>544</v>
      </c>
      <c r="C257" s="27" t="s">
        <v>184</v>
      </c>
      <c r="D257" s="26">
        <v>300</v>
      </c>
      <c r="E257" s="77">
        <v>4.2</v>
      </c>
      <c r="F257" s="91" t="s">
        <v>1054</v>
      </c>
      <c r="G257" s="170" t="s">
        <v>1074</v>
      </c>
      <c r="H257" s="92" t="s">
        <v>1058</v>
      </c>
      <c r="I257" s="92" t="s">
        <v>1055</v>
      </c>
      <c r="J257" s="92" t="s">
        <v>1059</v>
      </c>
      <c r="K257" s="92" t="s">
        <v>1056</v>
      </c>
      <c r="L257" s="92" t="s">
        <v>1057</v>
      </c>
      <c r="M257" s="94"/>
      <c r="N257" s="96">
        <f>COUNTA(Tabla13[[#This Row],[PROCESOS DE PRODUCION]:[Columna6]])</f>
        <v>7</v>
      </c>
      <c r="O257" s="96" t="str">
        <f>IF(LEN(Tabla13[[#This Row],[PROCESOS DE PRODUCION]])&gt;0,Tabla13[[#This Row],[PROCESOS DE PRODUCION]]&amp;"/","")</f>
        <v>CAPTURA/</v>
      </c>
      <c r="P257" s="3" t="str">
        <f>IF(LEN(Tabla13[[#This Row],[Columna7]])&gt;0,Tabla13[[#This Row],[Columna7]]&amp;"/","")</f>
        <v>DISENIO/</v>
      </c>
      <c r="Q257" s="3" t="str">
        <f>IF(LEN(Tabla13[[#This Row],[Columna1]])&gt;0,Tabla13[[#This Row],[Columna1]]&amp;"/","")</f>
        <v>FLEXO/</v>
      </c>
      <c r="R257" s="3" t="str">
        <f>IF(LEN(Tabla13[[#This Row],[Columna2]])&gt;0,Tabla13[[#This Row],[Columna2]]&amp;"/","")</f>
        <v>EMPAQUE/</v>
      </c>
      <c r="S257" s="3" t="str">
        <f>IF(LEN(Tabla13[[#This Row],[Columna3]])&gt;0,Tabla13[[#This Row],[Columna3]]&amp;"/","")</f>
        <v>TERMINADO/</v>
      </c>
      <c r="T257" s="3" t="str">
        <f>IF(LEN(Tabla13[[#This Row],[Columna4]])&gt;0,Tabla13[[#This Row],[Columna4]]&amp;"/","")</f>
        <v>RUTA/</v>
      </c>
      <c r="U257" s="3" t="str">
        <f>IF(LEN(Tabla13[[#This Row],[Columna5]])&gt;0,Tabla13[[#This Row],[Columna5]]&amp;"/","")</f>
        <v>ENTREGADO/</v>
      </c>
      <c r="V257" s="3" t="str">
        <f>IF(LEN(Tabla13[[#This Row],[Columna6]])&gt;0,Tabla13[[#This Row],[Columna6]]&amp;"/","")</f>
        <v/>
      </c>
      <c r="W25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57" s="3" t="str">
        <f>MID(Tabla13[[#This Row],[Columna17]],1,LEN(Tabla13[[#This Row],[Columna17]])-1)</f>
        <v>CAPTURA/DISENIO/FLEXO/EMPAQUE/TERMINADO/RUTA/ENTREGADO</v>
      </c>
      <c r="Y25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57" t="str">
        <f t="shared" si="3"/>
        <v>1/2/10/5/6/7/8/</v>
      </c>
    </row>
    <row r="258" spans="1:26" ht="18">
      <c r="A258" s="7" t="s">
        <v>543</v>
      </c>
      <c r="B258" s="7" t="s">
        <v>542</v>
      </c>
      <c r="C258" s="6" t="s">
        <v>168</v>
      </c>
      <c r="D258" s="5">
        <v>1000</v>
      </c>
      <c r="E258" s="78">
        <v>1.8</v>
      </c>
      <c r="F258" s="95" t="s">
        <v>1054</v>
      </c>
      <c r="G258" s="170" t="s">
        <v>1074</v>
      </c>
      <c r="H258" s="96" t="s">
        <v>1063</v>
      </c>
      <c r="I258" s="96" t="s">
        <v>1055</v>
      </c>
      <c r="J258" s="96" t="s">
        <v>1059</v>
      </c>
      <c r="K258" s="96" t="s">
        <v>1056</v>
      </c>
      <c r="L258" s="96" t="s">
        <v>1057</v>
      </c>
      <c r="M258" s="98"/>
      <c r="N258" s="96">
        <f>COUNTA(Tabla13[[#This Row],[PROCESOS DE PRODUCION]:[Columna6]])</f>
        <v>7</v>
      </c>
      <c r="O258" s="96" t="str">
        <f>IF(LEN(Tabla13[[#This Row],[PROCESOS DE PRODUCION]])&gt;0,Tabla13[[#This Row],[PROCESOS DE PRODUCION]]&amp;"/","")</f>
        <v>CAPTURA/</v>
      </c>
      <c r="P258" s="3" t="str">
        <f>IF(LEN(Tabla13[[#This Row],[Columna7]])&gt;0,Tabla13[[#This Row],[Columna7]]&amp;"/","")</f>
        <v>DISENIO/</v>
      </c>
      <c r="Q258" s="3" t="str">
        <f>IF(LEN(Tabla13[[#This Row],[Columna1]])&gt;0,Tabla13[[#This Row],[Columna1]]&amp;"/","")</f>
        <v>TAMPO/</v>
      </c>
      <c r="R258" s="3" t="str">
        <f>IF(LEN(Tabla13[[#This Row],[Columna2]])&gt;0,Tabla13[[#This Row],[Columna2]]&amp;"/","")</f>
        <v>EMPAQUE/</v>
      </c>
      <c r="S258" s="3" t="str">
        <f>IF(LEN(Tabla13[[#This Row],[Columna3]])&gt;0,Tabla13[[#This Row],[Columna3]]&amp;"/","")</f>
        <v>TERMINADO/</v>
      </c>
      <c r="T258" s="3" t="str">
        <f>IF(LEN(Tabla13[[#This Row],[Columna4]])&gt;0,Tabla13[[#This Row],[Columna4]]&amp;"/","")</f>
        <v>RUTA/</v>
      </c>
      <c r="U258" s="3" t="str">
        <f>IF(LEN(Tabla13[[#This Row],[Columna5]])&gt;0,Tabla13[[#This Row],[Columna5]]&amp;"/","")</f>
        <v>ENTREGADO/</v>
      </c>
      <c r="V258" s="3" t="str">
        <f>IF(LEN(Tabla13[[#This Row],[Columna6]])&gt;0,Tabla13[[#This Row],[Columna6]]&amp;"/","")</f>
        <v/>
      </c>
      <c r="W25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258" s="3" t="str">
        <f>MID(Tabla13[[#This Row],[Columna17]],1,LEN(Tabla13[[#This Row],[Columna17]])-1)</f>
        <v>CAPTURA/DISENIO/TAMPO/EMPAQUE/TERMINADO/RUTA/ENTREGADO</v>
      </c>
      <c r="Y25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258" t="str">
        <f t="shared" si="3"/>
        <v>1/2/9/5/6/7/8/</v>
      </c>
    </row>
    <row r="259" spans="1:26" ht="18">
      <c r="A259" s="7" t="s">
        <v>541</v>
      </c>
      <c r="B259" s="7" t="s">
        <v>540</v>
      </c>
      <c r="C259" s="6" t="s">
        <v>168</v>
      </c>
      <c r="D259" s="5">
        <v>1000</v>
      </c>
      <c r="E259" s="78">
        <v>2.5499999999999998</v>
      </c>
      <c r="F259" s="95" t="s">
        <v>1054</v>
      </c>
      <c r="G259" s="170" t="s">
        <v>1074</v>
      </c>
      <c r="H259" s="96" t="s">
        <v>1063</v>
      </c>
      <c r="I259" s="96" t="s">
        <v>1055</v>
      </c>
      <c r="J259" s="96" t="s">
        <v>1059</v>
      </c>
      <c r="K259" s="96" t="s">
        <v>1056</v>
      </c>
      <c r="L259" s="96" t="s">
        <v>1057</v>
      </c>
      <c r="M259" s="98"/>
      <c r="N259" s="96">
        <f>COUNTA(Tabla13[[#This Row],[PROCESOS DE PRODUCION]:[Columna6]])</f>
        <v>7</v>
      </c>
      <c r="O259" s="96" t="str">
        <f>IF(LEN(Tabla13[[#This Row],[PROCESOS DE PRODUCION]])&gt;0,Tabla13[[#This Row],[PROCESOS DE PRODUCION]]&amp;"/","")</f>
        <v>CAPTURA/</v>
      </c>
      <c r="P259" s="3" t="str">
        <f>IF(LEN(Tabla13[[#This Row],[Columna7]])&gt;0,Tabla13[[#This Row],[Columna7]]&amp;"/","")</f>
        <v>DISENIO/</v>
      </c>
      <c r="Q259" s="3" t="str">
        <f>IF(LEN(Tabla13[[#This Row],[Columna1]])&gt;0,Tabla13[[#This Row],[Columna1]]&amp;"/","")</f>
        <v>TAMPO/</v>
      </c>
      <c r="R259" s="3" t="str">
        <f>IF(LEN(Tabla13[[#This Row],[Columna2]])&gt;0,Tabla13[[#This Row],[Columna2]]&amp;"/","")</f>
        <v>EMPAQUE/</v>
      </c>
      <c r="S259" s="3" t="str">
        <f>IF(LEN(Tabla13[[#This Row],[Columna3]])&gt;0,Tabla13[[#This Row],[Columna3]]&amp;"/","")</f>
        <v>TERMINADO/</v>
      </c>
      <c r="T259" s="3" t="str">
        <f>IF(LEN(Tabla13[[#This Row],[Columna4]])&gt;0,Tabla13[[#This Row],[Columna4]]&amp;"/","")</f>
        <v>RUTA/</v>
      </c>
      <c r="U259" s="3" t="str">
        <f>IF(LEN(Tabla13[[#This Row],[Columna5]])&gt;0,Tabla13[[#This Row],[Columna5]]&amp;"/","")</f>
        <v>ENTREGADO/</v>
      </c>
      <c r="V259" s="3" t="str">
        <f>IF(LEN(Tabla13[[#This Row],[Columna6]])&gt;0,Tabla13[[#This Row],[Columna6]]&amp;"/","")</f>
        <v/>
      </c>
      <c r="W25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259" s="3" t="str">
        <f>MID(Tabla13[[#This Row],[Columna17]],1,LEN(Tabla13[[#This Row],[Columna17]])-1)</f>
        <v>CAPTURA/DISENIO/TAMPO/EMPAQUE/TERMINADO/RUTA/ENTREGADO</v>
      </c>
      <c r="Y25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259" t="str">
        <f t="shared" si="3"/>
        <v>1/2/9/5/6/7/8/</v>
      </c>
    </row>
    <row r="260" spans="1:26" ht="18">
      <c r="A260" s="7" t="s">
        <v>539</v>
      </c>
      <c r="B260" s="7" t="s">
        <v>538</v>
      </c>
      <c r="C260" s="6" t="s">
        <v>168</v>
      </c>
      <c r="D260" s="5">
        <v>1000</v>
      </c>
      <c r="E260" s="78">
        <v>2</v>
      </c>
      <c r="F260" s="95" t="s">
        <v>1054</v>
      </c>
      <c r="G260" s="170" t="s">
        <v>1074</v>
      </c>
      <c r="H260" s="96" t="s">
        <v>1063</v>
      </c>
      <c r="I260" s="96" t="s">
        <v>1055</v>
      </c>
      <c r="J260" s="96" t="s">
        <v>1059</v>
      </c>
      <c r="K260" s="96" t="s">
        <v>1056</v>
      </c>
      <c r="L260" s="96" t="s">
        <v>1057</v>
      </c>
      <c r="M260" s="98"/>
      <c r="N260" s="96">
        <f>COUNTA(Tabla13[[#This Row],[PROCESOS DE PRODUCION]:[Columna6]])</f>
        <v>7</v>
      </c>
      <c r="O260" s="96" t="str">
        <f>IF(LEN(Tabla13[[#This Row],[PROCESOS DE PRODUCION]])&gt;0,Tabla13[[#This Row],[PROCESOS DE PRODUCION]]&amp;"/","")</f>
        <v>CAPTURA/</v>
      </c>
      <c r="P260" s="3" t="str">
        <f>IF(LEN(Tabla13[[#This Row],[Columna7]])&gt;0,Tabla13[[#This Row],[Columna7]]&amp;"/","")</f>
        <v>DISENIO/</v>
      </c>
      <c r="Q260" s="3" t="str">
        <f>IF(LEN(Tabla13[[#This Row],[Columna1]])&gt;0,Tabla13[[#This Row],[Columna1]]&amp;"/","")</f>
        <v>TAMPO/</v>
      </c>
      <c r="R260" s="3" t="str">
        <f>IF(LEN(Tabla13[[#This Row],[Columna2]])&gt;0,Tabla13[[#This Row],[Columna2]]&amp;"/","")</f>
        <v>EMPAQUE/</v>
      </c>
      <c r="S260" s="3" t="str">
        <f>IF(LEN(Tabla13[[#This Row],[Columna3]])&gt;0,Tabla13[[#This Row],[Columna3]]&amp;"/","")</f>
        <v>TERMINADO/</v>
      </c>
      <c r="T260" s="3" t="str">
        <f>IF(LEN(Tabla13[[#This Row],[Columna4]])&gt;0,Tabla13[[#This Row],[Columna4]]&amp;"/","")</f>
        <v>RUTA/</v>
      </c>
      <c r="U260" s="3" t="str">
        <f>IF(LEN(Tabla13[[#This Row],[Columna5]])&gt;0,Tabla13[[#This Row],[Columna5]]&amp;"/","")</f>
        <v>ENTREGADO/</v>
      </c>
      <c r="V260" s="3" t="str">
        <f>IF(LEN(Tabla13[[#This Row],[Columna6]])&gt;0,Tabla13[[#This Row],[Columna6]]&amp;"/","")</f>
        <v/>
      </c>
      <c r="W26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260" s="3" t="str">
        <f>MID(Tabla13[[#This Row],[Columna17]],1,LEN(Tabla13[[#This Row],[Columna17]])-1)</f>
        <v>CAPTURA/DISENIO/TAMPO/EMPAQUE/TERMINADO/RUTA/ENTREGADO</v>
      </c>
      <c r="Y26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260" t="str">
        <f t="shared" ref="Z260:Z323" si="4">SUBSTITUTE(SUBSTITUTE(SUBSTITUTE(SUBSTITUTE(SUBSTITUTE(SUBSTITUTE(SUBSTITUTE(SUBSTITUTE(SUBSTITUTE(SUBSTITUTE(SUBSTITUTE(SUBSTITUTE(Y260,"CAPTURA",1),"DISENIO",2),"OFFSET",3),"SUAJE",4),"EMPAQUE",5),"TERMINADO",6),"RUTA",7),"ENTREGADO",8),"TAMPO",9),"FLEXO",10),"CERIGRAFIA",11),"HORNO",12)</f>
        <v>1/2/9/5/6/7/8/</v>
      </c>
    </row>
    <row r="261" spans="1:26" ht="18">
      <c r="A261" s="7" t="s">
        <v>537</v>
      </c>
      <c r="B261" s="7" t="s">
        <v>536</v>
      </c>
      <c r="C261" s="6" t="s">
        <v>168</v>
      </c>
      <c r="D261" s="5">
        <v>1000</v>
      </c>
      <c r="E261" s="78">
        <v>1.8</v>
      </c>
      <c r="F261" s="95" t="s">
        <v>1054</v>
      </c>
      <c r="G261" s="170" t="s">
        <v>1074</v>
      </c>
      <c r="H261" s="96" t="s">
        <v>1060</v>
      </c>
      <c r="I261" s="96" t="s">
        <v>1061</v>
      </c>
      <c r="J261" s="96" t="s">
        <v>1055</v>
      </c>
      <c r="K261" s="96" t="s">
        <v>1059</v>
      </c>
      <c r="L261" s="96" t="s">
        <v>1065</v>
      </c>
      <c r="M261" s="102" t="s">
        <v>1057</v>
      </c>
      <c r="N261" s="96">
        <f>COUNTA(Tabla13[[#This Row],[PROCESOS DE PRODUCION]:[Columna6]])</f>
        <v>8</v>
      </c>
      <c r="O261" s="96" t="str">
        <f>IF(LEN(Tabla13[[#This Row],[PROCESOS DE PRODUCION]])&gt;0,Tabla13[[#This Row],[PROCESOS DE PRODUCION]]&amp;"/","")</f>
        <v>CAPTURA/</v>
      </c>
      <c r="P261" s="3" t="str">
        <f>IF(LEN(Tabla13[[#This Row],[Columna7]])&gt;0,Tabla13[[#This Row],[Columna7]]&amp;"/","")</f>
        <v>DISENIO/</v>
      </c>
      <c r="Q261" s="3" t="str">
        <f>IF(LEN(Tabla13[[#This Row],[Columna1]])&gt;0,Tabla13[[#This Row],[Columna1]]&amp;"/","")</f>
        <v>OFFSET/</v>
      </c>
      <c r="R261" s="3" t="str">
        <f>IF(LEN(Tabla13[[#This Row],[Columna2]])&gt;0,Tabla13[[#This Row],[Columna2]]&amp;"/","")</f>
        <v>SUAJE/</v>
      </c>
      <c r="S261" s="3" t="str">
        <f>IF(LEN(Tabla13[[#This Row],[Columna3]])&gt;0,Tabla13[[#This Row],[Columna3]]&amp;"/","")</f>
        <v>EMPAQUE/</v>
      </c>
      <c r="T261" s="3" t="str">
        <f>IF(LEN(Tabla13[[#This Row],[Columna4]])&gt;0,Tabla13[[#This Row],[Columna4]]&amp;"/","")</f>
        <v>TERMINADO/</v>
      </c>
      <c r="U261" s="3" t="str">
        <f>IF(LEN(Tabla13[[#This Row],[Columna5]])&gt;0,Tabla13[[#This Row],[Columna5]]&amp;"/","")</f>
        <v>RUTA /</v>
      </c>
      <c r="V261" s="3" t="str">
        <f>IF(LEN(Tabla13[[#This Row],[Columna6]])&gt;0,Tabla13[[#This Row],[Columna6]]&amp;"/","")</f>
        <v>ENTREGADO/</v>
      </c>
      <c r="W26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X261" s="3" t="str">
        <f>MID(Tabla13[[#This Row],[Columna17]],1,LEN(Tabla13[[#This Row],[Columna17]])-1)</f>
        <v>CAPTURA/DISENIO/OFFSET/SUAJE/EMPAQUE/TERMINADO/RUTA /ENTREGADO</v>
      </c>
      <c r="Y26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Z261" t="str">
        <f t="shared" si="4"/>
        <v>1/2/3/4/5/6/7 /8/</v>
      </c>
    </row>
    <row r="262" spans="1:26" ht="18">
      <c r="A262" s="7" t="s">
        <v>535</v>
      </c>
      <c r="B262" s="7" t="s">
        <v>534</v>
      </c>
      <c r="C262" s="6" t="s">
        <v>168</v>
      </c>
      <c r="D262" s="5">
        <v>1500</v>
      </c>
      <c r="E262" s="78">
        <v>1.7</v>
      </c>
      <c r="F262" s="95" t="s">
        <v>1054</v>
      </c>
      <c r="G262" s="170" t="s">
        <v>1074</v>
      </c>
      <c r="H262" s="96" t="s">
        <v>1063</v>
      </c>
      <c r="I262" s="96" t="s">
        <v>1055</v>
      </c>
      <c r="J262" s="96" t="s">
        <v>1059</v>
      </c>
      <c r="K262" s="96" t="s">
        <v>1056</v>
      </c>
      <c r="L262" s="96" t="s">
        <v>1057</v>
      </c>
      <c r="M262" s="98"/>
      <c r="N262" s="96">
        <f>COUNTA(Tabla13[[#This Row],[PROCESOS DE PRODUCION]:[Columna6]])</f>
        <v>7</v>
      </c>
      <c r="O262" s="96" t="str">
        <f>IF(LEN(Tabla13[[#This Row],[PROCESOS DE PRODUCION]])&gt;0,Tabla13[[#This Row],[PROCESOS DE PRODUCION]]&amp;"/","")</f>
        <v>CAPTURA/</v>
      </c>
      <c r="P262" s="3" t="str">
        <f>IF(LEN(Tabla13[[#This Row],[Columna7]])&gt;0,Tabla13[[#This Row],[Columna7]]&amp;"/","")</f>
        <v>DISENIO/</v>
      </c>
      <c r="Q262" s="3" t="str">
        <f>IF(LEN(Tabla13[[#This Row],[Columna1]])&gt;0,Tabla13[[#This Row],[Columna1]]&amp;"/","")</f>
        <v>TAMPO/</v>
      </c>
      <c r="R262" s="3" t="str">
        <f>IF(LEN(Tabla13[[#This Row],[Columna2]])&gt;0,Tabla13[[#This Row],[Columna2]]&amp;"/","")</f>
        <v>EMPAQUE/</v>
      </c>
      <c r="S262" s="3" t="str">
        <f>IF(LEN(Tabla13[[#This Row],[Columna3]])&gt;0,Tabla13[[#This Row],[Columna3]]&amp;"/","")</f>
        <v>TERMINADO/</v>
      </c>
      <c r="T262" s="3" t="str">
        <f>IF(LEN(Tabla13[[#This Row],[Columna4]])&gt;0,Tabla13[[#This Row],[Columna4]]&amp;"/","")</f>
        <v>RUTA/</v>
      </c>
      <c r="U262" s="3" t="str">
        <f>IF(LEN(Tabla13[[#This Row],[Columna5]])&gt;0,Tabla13[[#This Row],[Columna5]]&amp;"/","")</f>
        <v>ENTREGADO/</v>
      </c>
      <c r="V262" s="3" t="str">
        <f>IF(LEN(Tabla13[[#This Row],[Columna6]])&gt;0,Tabla13[[#This Row],[Columna6]]&amp;"/","")</f>
        <v/>
      </c>
      <c r="W26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262" s="3" t="str">
        <f>MID(Tabla13[[#This Row],[Columna17]],1,LEN(Tabla13[[#This Row],[Columna17]])-1)</f>
        <v>CAPTURA/DISENIO/TAMPO/EMPAQUE/TERMINADO/RUTA/ENTREGADO</v>
      </c>
      <c r="Y26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262" t="str">
        <f t="shared" si="4"/>
        <v>1/2/9/5/6/7/8/</v>
      </c>
    </row>
    <row r="263" spans="1:26" ht="18">
      <c r="A263" s="7" t="s">
        <v>533</v>
      </c>
      <c r="B263" s="184" t="s">
        <v>532</v>
      </c>
      <c r="C263" s="191" t="s">
        <v>168</v>
      </c>
      <c r="D263" s="192">
        <v>7000</v>
      </c>
      <c r="E263" s="193">
        <v>0.5</v>
      </c>
      <c r="F263" s="194" t="s">
        <v>1054</v>
      </c>
      <c r="G263" s="195" t="s">
        <v>1074</v>
      </c>
      <c r="H263" s="196" t="s">
        <v>1060</v>
      </c>
      <c r="I263" s="196" t="s">
        <v>1061</v>
      </c>
      <c r="J263" s="96" t="s">
        <v>1055</v>
      </c>
      <c r="K263" s="96" t="s">
        <v>1059</v>
      </c>
      <c r="L263" s="96" t="s">
        <v>1065</v>
      </c>
      <c r="M263" s="102" t="s">
        <v>1057</v>
      </c>
      <c r="N263" s="96">
        <f>COUNTA(Tabla13[[#This Row],[PROCESOS DE PRODUCION]:[Columna6]])</f>
        <v>8</v>
      </c>
      <c r="O263" s="96" t="str">
        <f>IF(LEN(Tabla13[[#This Row],[PROCESOS DE PRODUCION]])&gt;0,Tabla13[[#This Row],[PROCESOS DE PRODUCION]]&amp;"/","")</f>
        <v>CAPTURA/</v>
      </c>
      <c r="P263" s="3" t="str">
        <f>IF(LEN(Tabla13[[#This Row],[Columna7]])&gt;0,Tabla13[[#This Row],[Columna7]]&amp;"/","")</f>
        <v>DISENIO/</v>
      </c>
      <c r="Q263" s="3" t="str">
        <f>IF(LEN(Tabla13[[#This Row],[Columna1]])&gt;0,Tabla13[[#This Row],[Columna1]]&amp;"/","")</f>
        <v>OFFSET/</v>
      </c>
      <c r="R263" s="3" t="str">
        <f>IF(LEN(Tabla13[[#This Row],[Columna2]])&gt;0,Tabla13[[#This Row],[Columna2]]&amp;"/","")</f>
        <v>SUAJE/</v>
      </c>
      <c r="S263" s="3" t="str">
        <f>IF(LEN(Tabla13[[#This Row],[Columna3]])&gt;0,Tabla13[[#This Row],[Columna3]]&amp;"/","")</f>
        <v>EMPAQUE/</v>
      </c>
      <c r="T263" s="3" t="str">
        <f>IF(LEN(Tabla13[[#This Row],[Columna4]])&gt;0,Tabla13[[#This Row],[Columna4]]&amp;"/","")</f>
        <v>TERMINADO/</v>
      </c>
      <c r="U263" s="3" t="str">
        <f>IF(LEN(Tabla13[[#This Row],[Columna5]])&gt;0,Tabla13[[#This Row],[Columna5]]&amp;"/","")</f>
        <v>RUTA /</v>
      </c>
      <c r="V263" s="3" t="str">
        <f>IF(LEN(Tabla13[[#This Row],[Columna6]])&gt;0,Tabla13[[#This Row],[Columna6]]&amp;"/","")</f>
        <v>ENTREGADO/</v>
      </c>
      <c r="W26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X263" s="3" t="str">
        <f>MID(Tabla13[[#This Row],[Columna17]],1,LEN(Tabla13[[#This Row],[Columna17]])-1)</f>
        <v>CAPTURA/DISENIO/OFFSET/SUAJE/EMPAQUE/TERMINADO/RUTA /ENTREGADO</v>
      </c>
      <c r="Y26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Z263" t="str">
        <f t="shared" si="4"/>
        <v>1/2/3/4/5/6/7 /8/</v>
      </c>
    </row>
    <row r="264" spans="1:26" ht="18">
      <c r="A264" s="7" t="s">
        <v>531</v>
      </c>
      <c r="B264" s="184" t="s">
        <v>530</v>
      </c>
      <c r="C264" s="191" t="s">
        <v>168</v>
      </c>
      <c r="D264" s="192">
        <v>1000</v>
      </c>
      <c r="E264" s="193">
        <v>2.2000000000000002</v>
      </c>
      <c r="F264" s="194" t="s">
        <v>1054</v>
      </c>
      <c r="G264" s="195" t="s">
        <v>1074</v>
      </c>
      <c r="H264" s="196" t="s">
        <v>1063</v>
      </c>
      <c r="I264" s="196" t="s">
        <v>1055</v>
      </c>
      <c r="J264" s="96" t="s">
        <v>1059</v>
      </c>
      <c r="K264" s="96" t="s">
        <v>1056</v>
      </c>
      <c r="L264" s="96" t="s">
        <v>1057</v>
      </c>
      <c r="M264" s="98"/>
      <c r="N264" s="96">
        <f>COUNTA(Tabla13[[#This Row],[PROCESOS DE PRODUCION]:[Columna6]])</f>
        <v>7</v>
      </c>
      <c r="O264" s="96" t="str">
        <f>IF(LEN(Tabla13[[#This Row],[PROCESOS DE PRODUCION]])&gt;0,Tabla13[[#This Row],[PROCESOS DE PRODUCION]]&amp;"/","")</f>
        <v>CAPTURA/</v>
      </c>
      <c r="P264" s="3" t="str">
        <f>IF(LEN(Tabla13[[#This Row],[Columna7]])&gt;0,Tabla13[[#This Row],[Columna7]]&amp;"/","")</f>
        <v>DISENIO/</v>
      </c>
      <c r="Q264" s="3" t="str">
        <f>IF(LEN(Tabla13[[#This Row],[Columna1]])&gt;0,Tabla13[[#This Row],[Columna1]]&amp;"/","")</f>
        <v>TAMPO/</v>
      </c>
      <c r="R264" s="3" t="str">
        <f>IF(LEN(Tabla13[[#This Row],[Columna2]])&gt;0,Tabla13[[#This Row],[Columna2]]&amp;"/","")</f>
        <v>EMPAQUE/</v>
      </c>
      <c r="S264" s="3" t="str">
        <f>IF(LEN(Tabla13[[#This Row],[Columna3]])&gt;0,Tabla13[[#This Row],[Columna3]]&amp;"/","")</f>
        <v>TERMINADO/</v>
      </c>
      <c r="T264" s="3" t="str">
        <f>IF(LEN(Tabla13[[#This Row],[Columna4]])&gt;0,Tabla13[[#This Row],[Columna4]]&amp;"/","")</f>
        <v>RUTA/</v>
      </c>
      <c r="U264" s="3" t="str">
        <f>IF(LEN(Tabla13[[#This Row],[Columna5]])&gt;0,Tabla13[[#This Row],[Columna5]]&amp;"/","")</f>
        <v>ENTREGADO/</v>
      </c>
      <c r="V264" s="3" t="str">
        <f>IF(LEN(Tabla13[[#This Row],[Columna6]])&gt;0,Tabla13[[#This Row],[Columna6]]&amp;"/","")</f>
        <v/>
      </c>
      <c r="W26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264" s="3" t="str">
        <f>MID(Tabla13[[#This Row],[Columna17]],1,LEN(Tabla13[[#This Row],[Columna17]])-1)</f>
        <v>CAPTURA/DISENIO/TAMPO/EMPAQUE/TERMINADO/RUTA/ENTREGADO</v>
      </c>
      <c r="Y26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264" t="str">
        <f t="shared" si="4"/>
        <v>1/2/9/5/6/7/8/</v>
      </c>
    </row>
    <row r="265" spans="1:26" ht="18">
      <c r="A265" s="7" t="s">
        <v>529</v>
      </c>
      <c r="B265" s="184" t="s">
        <v>528</v>
      </c>
      <c r="C265" s="191" t="s">
        <v>168</v>
      </c>
      <c r="D265" s="192">
        <v>1000</v>
      </c>
      <c r="E265" s="193">
        <v>3.2</v>
      </c>
      <c r="F265" s="194" t="s">
        <v>1054</v>
      </c>
      <c r="G265" s="195" t="s">
        <v>1074</v>
      </c>
      <c r="H265" s="196" t="s">
        <v>1063</v>
      </c>
      <c r="I265" s="196" t="s">
        <v>1055</v>
      </c>
      <c r="J265" s="96" t="s">
        <v>1059</v>
      </c>
      <c r="K265" s="96" t="s">
        <v>1056</v>
      </c>
      <c r="L265" s="96" t="s">
        <v>1057</v>
      </c>
      <c r="M265" s="98"/>
      <c r="N265" s="96">
        <f>COUNTA(Tabla13[[#This Row],[PROCESOS DE PRODUCION]:[Columna6]])</f>
        <v>7</v>
      </c>
      <c r="O265" s="96" t="str">
        <f>IF(LEN(Tabla13[[#This Row],[PROCESOS DE PRODUCION]])&gt;0,Tabla13[[#This Row],[PROCESOS DE PRODUCION]]&amp;"/","")</f>
        <v>CAPTURA/</v>
      </c>
      <c r="P265" s="3" t="str">
        <f>IF(LEN(Tabla13[[#This Row],[Columna7]])&gt;0,Tabla13[[#This Row],[Columna7]]&amp;"/","")</f>
        <v>DISENIO/</v>
      </c>
      <c r="Q265" s="3" t="str">
        <f>IF(LEN(Tabla13[[#This Row],[Columna1]])&gt;0,Tabla13[[#This Row],[Columna1]]&amp;"/","")</f>
        <v>TAMPO/</v>
      </c>
      <c r="R265" s="3" t="str">
        <f>IF(LEN(Tabla13[[#This Row],[Columna2]])&gt;0,Tabla13[[#This Row],[Columna2]]&amp;"/","")</f>
        <v>EMPAQUE/</v>
      </c>
      <c r="S265" s="3" t="str">
        <f>IF(LEN(Tabla13[[#This Row],[Columna3]])&gt;0,Tabla13[[#This Row],[Columna3]]&amp;"/","")</f>
        <v>TERMINADO/</v>
      </c>
      <c r="T265" s="3" t="str">
        <f>IF(LEN(Tabla13[[#This Row],[Columna4]])&gt;0,Tabla13[[#This Row],[Columna4]]&amp;"/","")</f>
        <v>RUTA/</v>
      </c>
      <c r="U265" s="3" t="str">
        <f>IF(LEN(Tabla13[[#This Row],[Columna5]])&gt;0,Tabla13[[#This Row],[Columna5]]&amp;"/","")</f>
        <v>ENTREGADO/</v>
      </c>
      <c r="V265" s="3" t="str">
        <f>IF(LEN(Tabla13[[#This Row],[Columna6]])&gt;0,Tabla13[[#This Row],[Columna6]]&amp;"/","")</f>
        <v/>
      </c>
      <c r="W26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265" s="3" t="str">
        <f>MID(Tabla13[[#This Row],[Columna17]],1,LEN(Tabla13[[#This Row],[Columna17]])-1)</f>
        <v>CAPTURA/DISENIO/TAMPO/EMPAQUE/TERMINADO/RUTA/ENTREGADO</v>
      </c>
      <c r="Y26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265" t="str">
        <f t="shared" si="4"/>
        <v>1/2/9/5/6/7/8/</v>
      </c>
    </row>
    <row r="266" spans="1:26" ht="18">
      <c r="A266" s="7" t="s">
        <v>527</v>
      </c>
      <c r="B266" s="184" t="s">
        <v>526</v>
      </c>
      <c r="C266" s="191" t="s">
        <v>168</v>
      </c>
      <c r="D266" s="192">
        <v>4000</v>
      </c>
      <c r="E266" s="193">
        <v>0.7</v>
      </c>
      <c r="F266" s="194" t="s">
        <v>1054</v>
      </c>
      <c r="G266" s="195" t="s">
        <v>1074</v>
      </c>
      <c r="H266" s="196" t="s">
        <v>1058</v>
      </c>
      <c r="I266" s="196" t="s">
        <v>1055</v>
      </c>
      <c r="J266" s="96" t="s">
        <v>1059</v>
      </c>
      <c r="K266" s="96" t="s">
        <v>1056</v>
      </c>
      <c r="L266" s="96" t="s">
        <v>1057</v>
      </c>
      <c r="M266" s="98"/>
      <c r="N266" s="96">
        <f>COUNTA(Tabla13[[#This Row],[PROCESOS DE PRODUCION]:[Columna6]])</f>
        <v>7</v>
      </c>
      <c r="O266" s="96" t="str">
        <f>IF(LEN(Tabla13[[#This Row],[PROCESOS DE PRODUCION]])&gt;0,Tabla13[[#This Row],[PROCESOS DE PRODUCION]]&amp;"/","")</f>
        <v>CAPTURA/</v>
      </c>
      <c r="P266" s="3" t="str">
        <f>IF(LEN(Tabla13[[#This Row],[Columna7]])&gt;0,Tabla13[[#This Row],[Columna7]]&amp;"/","")</f>
        <v>DISENIO/</v>
      </c>
      <c r="Q266" s="3" t="str">
        <f>IF(LEN(Tabla13[[#This Row],[Columna1]])&gt;0,Tabla13[[#This Row],[Columna1]]&amp;"/","")</f>
        <v>FLEXO/</v>
      </c>
      <c r="R266" s="3" t="str">
        <f>IF(LEN(Tabla13[[#This Row],[Columna2]])&gt;0,Tabla13[[#This Row],[Columna2]]&amp;"/","")</f>
        <v>EMPAQUE/</v>
      </c>
      <c r="S266" s="3" t="str">
        <f>IF(LEN(Tabla13[[#This Row],[Columna3]])&gt;0,Tabla13[[#This Row],[Columna3]]&amp;"/","")</f>
        <v>TERMINADO/</v>
      </c>
      <c r="T266" s="3" t="str">
        <f>IF(LEN(Tabla13[[#This Row],[Columna4]])&gt;0,Tabla13[[#This Row],[Columna4]]&amp;"/","")</f>
        <v>RUTA/</v>
      </c>
      <c r="U266" s="3" t="str">
        <f>IF(LEN(Tabla13[[#This Row],[Columna5]])&gt;0,Tabla13[[#This Row],[Columna5]]&amp;"/","")</f>
        <v>ENTREGADO/</v>
      </c>
      <c r="V266" s="3" t="str">
        <f>IF(LEN(Tabla13[[#This Row],[Columna6]])&gt;0,Tabla13[[#This Row],[Columna6]]&amp;"/","")</f>
        <v/>
      </c>
      <c r="W26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66" s="3" t="str">
        <f>MID(Tabla13[[#This Row],[Columna17]],1,LEN(Tabla13[[#This Row],[Columna17]])-1)</f>
        <v>CAPTURA/DISENIO/FLEXO/EMPAQUE/TERMINADO/RUTA/ENTREGADO</v>
      </c>
      <c r="Y26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66" t="str">
        <f t="shared" si="4"/>
        <v>1/2/10/5/6/7/8/</v>
      </c>
    </row>
    <row r="267" spans="1:26" ht="18.75" thickBot="1">
      <c r="A267" s="19" t="s">
        <v>525</v>
      </c>
      <c r="B267" s="197" t="s">
        <v>524</v>
      </c>
      <c r="C267" s="198" t="s">
        <v>168</v>
      </c>
      <c r="D267" s="199">
        <v>50</v>
      </c>
      <c r="E267" s="200">
        <v>9</v>
      </c>
      <c r="F267" s="201" t="s">
        <v>1054</v>
      </c>
      <c r="G267" s="195" t="s">
        <v>1074</v>
      </c>
      <c r="H267" s="202" t="s">
        <v>1063</v>
      </c>
      <c r="I267" s="202" t="s">
        <v>1055</v>
      </c>
      <c r="J267" s="100" t="s">
        <v>1059</v>
      </c>
      <c r="K267" s="100" t="s">
        <v>1056</v>
      </c>
      <c r="L267" s="100" t="s">
        <v>1057</v>
      </c>
      <c r="M267" s="101"/>
      <c r="N267" s="96">
        <f>COUNTA(Tabla13[[#This Row],[PROCESOS DE PRODUCION]:[Columna6]])</f>
        <v>7</v>
      </c>
      <c r="O267" s="96" t="str">
        <f>IF(LEN(Tabla13[[#This Row],[PROCESOS DE PRODUCION]])&gt;0,Tabla13[[#This Row],[PROCESOS DE PRODUCION]]&amp;"/","")</f>
        <v>CAPTURA/</v>
      </c>
      <c r="P267" s="3" t="str">
        <f>IF(LEN(Tabla13[[#This Row],[Columna7]])&gt;0,Tabla13[[#This Row],[Columna7]]&amp;"/","")</f>
        <v>DISENIO/</v>
      </c>
      <c r="Q267" s="3" t="str">
        <f>IF(LEN(Tabla13[[#This Row],[Columna1]])&gt;0,Tabla13[[#This Row],[Columna1]]&amp;"/","")</f>
        <v>TAMPO/</v>
      </c>
      <c r="R267" s="3" t="str">
        <f>IF(LEN(Tabla13[[#This Row],[Columna2]])&gt;0,Tabla13[[#This Row],[Columna2]]&amp;"/","")</f>
        <v>EMPAQUE/</v>
      </c>
      <c r="S267" s="3" t="str">
        <f>IF(LEN(Tabla13[[#This Row],[Columna3]])&gt;0,Tabla13[[#This Row],[Columna3]]&amp;"/","")</f>
        <v>TERMINADO/</v>
      </c>
      <c r="T267" s="3" t="str">
        <f>IF(LEN(Tabla13[[#This Row],[Columna4]])&gt;0,Tabla13[[#This Row],[Columna4]]&amp;"/","")</f>
        <v>RUTA/</v>
      </c>
      <c r="U267" s="3" t="str">
        <f>IF(LEN(Tabla13[[#This Row],[Columna5]])&gt;0,Tabla13[[#This Row],[Columna5]]&amp;"/","")</f>
        <v>ENTREGADO/</v>
      </c>
      <c r="V267" s="3" t="str">
        <f>IF(LEN(Tabla13[[#This Row],[Columna6]])&gt;0,Tabla13[[#This Row],[Columna6]]&amp;"/","")</f>
        <v/>
      </c>
      <c r="W26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X267" s="3" t="str">
        <f>MID(Tabla13[[#This Row],[Columna17]],1,LEN(Tabla13[[#This Row],[Columna17]])-1)</f>
        <v>CAPTURA/DISENIO/TAMPO/EMPAQUE/TERMINADO/RUTA/ENTREGADO</v>
      </c>
      <c r="Y26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CAPTURA/DISENIO/TAMPO/EMPAQUE/TERMINADO/RUTA/ENTREGADO/</v>
      </c>
      <c r="Z267" t="str">
        <f t="shared" si="4"/>
        <v>1/2/9/5/6/7/8/</v>
      </c>
    </row>
    <row r="268" spans="1:26" ht="18.75" thickBot="1">
      <c r="A268" s="28" t="s">
        <v>522</v>
      </c>
      <c r="B268" s="28" t="s">
        <v>521</v>
      </c>
      <c r="C268" s="28" t="s">
        <v>485</v>
      </c>
      <c r="D268" s="26">
        <v>750</v>
      </c>
      <c r="E268" s="77">
        <v>1.25</v>
      </c>
      <c r="F268" s="91" t="s">
        <v>1054</v>
      </c>
      <c r="G268" s="169" t="s">
        <v>1059</v>
      </c>
      <c r="H268" s="92" t="s">
        <v>1056</v>
      </c>
      <c r="I268" s="92" t="s">
        <v>1057</v>
      </c>
      <c r="J268" s="92"/>
      <c r="K268" s="92"/>
      <c r="L268" s="92"/>
      <c r="M268" s="105"/>
      <c r="N268" s="96">
        <f>COUNTA(Tabla13[[#This Row],[PROCESOS DE PRODUCION]:[Columna6]])</f>
        <v>4</v>
      </c>
      <c r="O268" s="96" t="str">
        <f>IF(LEN(Tabla13[[#This Row],[PROCESOS DE PRODUCION]])&gt;0,Tabla13[[#This Row],[PROCESOS DE PRODUCION]]&amp;"/","")</f>
        <v>CAPTURA/</v>
      </c>
      <c r="P268" s="3" t="str">
        <f>IF(LEN(Tabla13[[#This Row],[Columna7]])&gt;0,Tabla13[[#This Row],[Columna7]]&amp;"/","")</f>
        <v>TERMINADO/</v>
      </c>
      <c r="Q268" s="3" t="str">
        <f>IF(LEN(Tabla13[[#This Row],[Columna1]])&gt;0,Tabla13[[#This Row],[Columna1]]&amp;"/","")</f>
        <v>RUTA/</v>
      </c>
      <c r="R268" s="3" t="str">
        <f>IF(LEN(Tabla13[[#This Row],[Columna2]])&gt;0,Tabla13[[#This Row],[Columna2]]&amp;"/","")</f>
        <v>ENTREGADO/</v>
      </c>
      <c r="S268" s="3" t="str">
        <f>IF(LEN(Tabla13[[#This Row],[Columna3]])&gt;0,Tabla13[[#This Row],[Columna3]]&amp;"/","")</f>
        <v/>
      </c>
      <c r="T268" s="3" t="str">
        <f>IF(LEN(Tabla13[[#This Row],[Columna4]])&gt;0,Tabla13[[#This Row],[Columna4]]&amp;"/","")</f>
        <v/>
      </c>
      <c r="U268" s="3" t="str">
        <f>IF(LEN(Tabla13[[#This Row],[Columna5]])&gt;0,Tabla13[[#This Row],[Columna5]]&amp;"/","")</f>
        <v/>
      </c>
      <c r="V268" s="3" t="str">
        <f>IF(LEN(Tabla13[[#This Row],[Columna6]])&gt;0,Tabla13[[#This Row],[Columna6]]&amp;"/","")</f>
        <v/>
      </c>
      <c r="W26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68" s="3" t="str">
        <f>MID(Tabla13[[#This Row],[Columna17]],1,LEN(Tabla13[[#This Row],[Columna17]])-1)</f>
        <v>CAPTURA/TERMINADO/RUTA/ENTREGADO</v>
      </c>
      <c r="Y26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68" t="str">
        <f t="shared" si="4"/>
        <v>1/6/7/8/</v>
      </c>
    </row>
    <row r="269" spans="1:26" ht="18">
      <c r="A269" s="28" t="s">
        <v>520</v>
      </c>
      <c r="B269" s="204" t="s">
        <v>514</v>
      </c>
      <c r="C269" s="204" t="s">
        <v>485</v>
      </c>
      <c r="D269" s="206">
        <v>600</v>
      </c>
      <c r="E269" s="207">
        <v>1.3</v>
      </c>
      <c r="F269" s="212" t="s">
        <v>1054</v>
      </c>
      <c r="G269" s="212" t="s">
        <v>1059</v>
      </c>
      <c r="H269" s="212" t="s">
        <v>1056</v>
      </c>
      <c r="I269" s="212" t="s">
        <v>1057</v>
      </c>
      <c r="J269" s="212"/>
      <c r="K269" s="212"/>
      <c r="L269" s="212"/>
      <c r="M269" s="212"/>
      <c r="N269" s="96">
        <f>COUNTA(Tabla13[[#This Row],[PROCESOS DE PRODUCION]:[Columna6]])</f>
        <v>4</v>
      </c>
      <c r="O269" s="96" t="str">
        <f>IF(LEN(Tabla13[[#This Row],[PROCESOS DE PRODUCION]])&gt;0,Tabla13[[#This Row],[PROCESOS DE PRODUCION]]&amp;"/","")</f>
        <v>CAPTURA/</v>
      </c>
      <c r="P269" s="3" t="str">
        <f>IF(LEN(Tabla13[[#This Row],[Columna7]])&gt;0,Tabla13[[#This Row],[Columna7]]&amp;"/","")</f>
        <v>TERMINADO/</v>
      </c>
      <c r="Q269" s="3" t="str">
        <f>IF(LEN(Tabla13[[#This Row],[Columna1]])&gt;0,Tabla13[[#This Row],[Columna1]]&amp;"/","")</f>
        <v>RUTA/</v>
      </c>
      <c r="R269" s="3" t="str">
        <f>IF(LEN(Tabla13[[#This Row],[Columna2]])&gt;0,Tabla13[[#This Row],[Columna2]]&amp;"/","")</f>
        <v>ENTREGADO/</v>
      </c>
      <c r="S269" s="3" t="str">
        <f>IF(LEN(Tabla13[[#This Row],[Columna3]])&gt;0,Tabla13[[#This Row],[Columna3]]&amp;"/","")</f>
        <v/>
      </c>
      <c r="T269" s="3" t="str">
        <f>IF(LEN(Tabla13[[#This Row],[Columna4]])&gt;0,Tabla13[[#This Row],[Columna4]]&amp;"/","")</f>
        <v/>
      </c>
      <c r="U269" s="3" t="str">
        <f>IF(LEN(Tabla13[[#This Row],[Columna5]])&gt;0,Tabla13[[#This Row],[Columna5]]&amp;"/","")</f>
        <v/>
      </c>
      <c r="V269" s="3" t="str">
        <f>IF(LEN(Tabla13[[#This Row],[Columna6]])&gt;0,Tabla13[[#This Row],[Columna6]]&amp;"/","")</f>
        <v/>
      </c>
      <c r="W26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69" s="3" t="str">
        <f>MID(Tabla13[[#This Row],[Columna17]],1,LEN(Tabla13[[#This Row],[Columna17]])-1)</f>
        <v>CAPTURA/TERMINADO/RUTA/ENTREGADO</v>
      </c>
      <c r="Y26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69" t="str">
        <f t="shared" si="4"/>
        <v>1/6/7/8/</v>
      </c>
    </row>
    <row r="270" spans="1:26" ht="18.75" thickBot="1">
      <c r="A270" s="7" t="s">
        <v>519</v>
      </c>
      <c r="B270" s="184" t="s">
        <v>512</v>
      </c>
      <c r="C270" s="184" t="s">
        <v>485</v>
      </c>
      <c r="D270" s="192">
        <v>600</v>
      </c>
      <c r="E270" s="193">
        <v>1.35</v>
      </c>
      <c r="F270" s="194" t="s">
        <v>1054</v>
      </c>
      <c r="G270" s="195" t="s">
        <v>1074</v>
      </c>
      <c r="H270" s="196" t="s">
        <v>1058</v>
      </c>
      <c r="I270" s="196" t="s">
        <v>1055</v>
      </c>
      <c r="J270" s="196" t="s">
        <v>1059</v>
      </c>
      <c r="K270" s="196" t="s">
        <v>1056</v>
      </c>
      <c r="L270" s="196" t="s">
        <v>1057</v>
      </c>
      <c r="M270" s="211"/>
      <c r="N270" s="96">
        <f>COUNTA(Tabla13[[#This Row],[PROCESOS DE PRODUCION]:[Columna6]])</f>
        <v>7</v>
      </c>
      <c r="O270" s="96" t="str">
        <f>IF(LEN(Tabla13[[#This Row],[PROCESOS DE PRODUCION]])&gt;0,Tabla13[[#This Row],[PROCESOS DE PRODUCION]]&amp;"/","")</f>
        <v>CAPTURA/</v>
      </c>
      <c r="P270" s="3" t="str">
        <f>IF(LEN(Tabla13[[#This Row],[Columna7]])&gt;0,Tabla13[[#This Row],[Columna7]]&amp;"/","")</f>
        <v>DISENIO/</v>
      </c>
      <c r="Q270" s="3" t="str">
        <f>IF(LEN(Tabla13[[#This Row],[Columna1]])&gt;0,Tabla13[[#This Row],[Columna1]]&amp;"/","")</f>
        <v>FLEXO/</v>
      </c>
      <c r="R270" s="3" t="str">
        <f>IF(LEN(Tabla13[[#This Row],[Columna2]])&gt;0,Tabla13[[#This Row],[Columna2]]&amp;"/","")</f>
        <v>EMPAQUE/</v>
      </c>
      <c r="S270" s="3" t="str">
        <f>IF(LEN(Tabla13[[#This Row],[Columna3]])&gt;0,Tabla13[[#This Row],[Columna3]]&amp;"/","")</f>
        <v>TERMINADO/</v>
      </c>
      <c r="T270" s="3" t="str">
        <f>IF(LEN(Tabla13[[#This Row],[Columna4]])&gt;0,Tabla13[[#This Row],[Columna4]]&amp;"/","")</f>
        <v>RUTA/</v>
      </c>
      <c r="U270" s="3" t="str">
        <f>IF(LEN(Tabla13[[#This Row],[Columna5]])&gt;0,Tabla13[[#This Row],[Columna5]]&amp;"/","")</f>
        <v>ENTREGADO/</v>
      </c>
      <c r="V270" s="3" t="str">
        <f>IF(LEN(Tabla13[[#This Row],[Columna6]])&gt;0,Tabla13[[#This Row],[Columna6]]&amp;"/","")</f>
        <v/>
      </c>
      <c r="W27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70" s="3" t="str">
        <f>MID(Tabla13[[#This Row],[Columna17]],1,LEN(Tabla13[[#This Row],[Columna17]])-1)</f>
        <v>CAPTURA/DISENIO/FLEXO/EMPAQUE/TERMINADO/RUTA/ENTREGADO</v>
      </c>
      <c r="Y27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70" t="str">
        <f t="shared" si="4"/>
        <v>1/2/10/5/6/7/8/</v>
      </c>
    </row>
    <row r="271" spans="1:26" ht="18">
      <c r="A271" s="7" t="s">
        <v>518</v>
      </c>
      <c r="B271" s="7" t="s">
        <v>517</v>
      </c>
      <c r="C271" s="7" t="s">
        <v>485</v>
      </c>
      <c r="D271" s="5">
        <v>500</v>
      </c>
      <c r="E271" s="78">
        <v>1.75</v>
      </c>
      <c r="F271" s="95" t="s">
        <v>1054</v>
      </c>
      <c r="G271" s="169" t="s">
        <v>1059</v>
      </c>
      <c r="H271" s="96" t="s">
        <v>1056</v>
      </c>
      <c r="I271" s="96" t="s">
        <v>1057</v>
      </c>
      <c r="J271" s="96"/>
      <c r="K271" s="96"/>
      <c r="L271" s="96"/>
      <c r="M271" s="102"/>
      <c r="N271" s="96">
        <f>COUNTA(Tabla13[[#This Row],[PROCESOS DE PRODUCION]:[Columna6]])</f>
        <v>4</v>
      </c>
      <c r="O271" s="96" t="str">
        <f>IF(LEN(Tabla13[[#This Row],[PROCESOS DE PRODUCION]])&gt;0,Tabla13[[#This Row],[PROCESOS DE PRODUCION]]&amp;"/","")</f>
        <v>CAPTURA/</v>
      </c>
      <c r="P271" s="3" t="str">
        <f>IF(LEN(Tabla13[[#This Row],[Columna7]])&gt;0,Tabla13[[#This Row],[Columna7]]&amp;"/","")</f>
        <v>TERMINADO/</v>
      </c>
      <c r="Q271" s="3" t="str">
        <f>IF(LEN(Tabla13[[#This Row],[Columna1]])&gt;0,Tabla13[[#This Row],[Columna1]]&amp;"/","")</f>
        <v>RUTA/</v>
      </c>
      <c r="R271" s="3" t="str">
        <f>IF(LEN(Tabla13[[#This Row],[Columna2]])&gt;0,Tabla13[[#This Row],[Columna2]]&amp;"/","")</f>
        <v>ENTREGADO/</v>
      </c>
      <c r="S271" s="3" t="str">
        <f>IF(LEN(Tabla13[[#This Row],[Columna3]])&gt;0,Tabla13[[#This Row],[Columna3]]&amp;"/","")</f>
        <v/>
      </c>
      <c r="T271" s="3" t="str">
        <f>IF(LEN(Tabla13[[#This Row],[Columna4]])&gt;0,Tabla13[[#This Row],[Columna4]]&amp;"/","")</f>
        <v/>
      </c>
      <c r="U271" s="3" t="str">
        <f>IF(LEN(Tabla13[[#This Row],[Columna5]])&gt;0,Tabla13[[#This Row],[Columna5]]&amp;"/","")</f>
        <v/>
      </c>
      <c r="V271" s="3" t="str">
        <f>IF(LEN(Tabla13[[#This Row],[Columna6]])&gt;0,Tabla13[[#This Row],[Columna6]]&amp;"/","")</f>
        <v/>
      </c>
      <c r="W27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71" s="3" t="str">
        <f>MID(Tabla13[[#This Row],[Columna17]],1,LEN(Tabla13[[#This Row],[Columna17]])-1)</f>
        <v>CAPTURA/TERMINADO/RUTA/ENTREGADO</v>
      </c>
      <c r="Y27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71" t="str">
        <f t="shared" si="4"/>
        <v>1/6/7/8/</v>
      </c>
    </row>
    <row r="272" spans="1:26" ht="18.75" thickBot="1">
      <c r="A272" s="19" t="s">
        <v>516</v>
      </c>
      <c r="B272" s="19" t="s">
        <v>508</v>
      </c>
      <c r="C272" s="19" t="s">
        <v>485</v>
      </c>
      <c r="D272" s="16">
        <v>500</v>
      </c>
      <c r="E272" s="79">
        <v>1.75</v>
      </c>
      <c r="F272" s="95" t="s">
        <v>1054</v>
      </c>
      <c r="G272" s="170" t="s">
        <v>1074</v>
      </c>
      <c r="H272" s="96" t="s">
        <v>1060</v>
      </c>
      <c r="I272" s="96" t="s">
        <v>1061</v>
      </c>
      <c r="J272" s="96" t="s">
        <v>1055</v>
      </c>
      <c r="K272" s="96" t="s">
        <v>1059</v>
      </c>
      <c r="L272" s="96" t="s">
        <v>1065</v>
      </c>
      <c r="M272" s="102" t="s">
        <v>1057</v>
      </c>
      <c r="N272" s="96">
        <f>COUNTA(Tabla13[[#This Row],[PROCESOS DE PRODUCION]:[Columna6]])</f>
        <v>8</v>
      </c>
      <c r="O272" s="96" t="str">
        <f>IF(LEN(Tabla13[[#This Row],[PROCESOS DE PRODUCION]])&gt;0,Tabla13[[#This Row],[PROCESOS DE PRODUCION]]&amp;"/","")</f>
        <v>CAPTURA/</v>
      </c>
      <c r="P272" s="3" t="str">
        <f>IF(LEN(Tabla13[[#This Row],[Columna7]])&gt;0,Tabla13[[#This Row],[Columna7]]&amp;"/","")</f>
        <v>DISENIO/</v>
      </c>
      <c r="Q272" s="3" t="str">
        <f>IF(LEN(Tabla13[[#This Row],[Columna1]])&gt;0,Tabla13[[#This Row],[Columna1]]&amp;"/","")</f>
        <v>OFFSET/</v>
      </c>
      <c r="R272" s="3" t="str">
        <f>IF(LEN(Tabla13[[#This Row],[Columna2]])&gt;0,Tabla13[[#This Row],[Columna2]]&amp;"/","")</f>
        <v>SUAJE/</v>
      </c>
      <c r="S272" s="3" t="str">
        <f>IF(LEN(Tabla13[[#This Row],[Columna3]])&gt;0,Tabla13[[#This Row],[Columna3]]&amp;"/","")</f>
        <v>EMPAQUE/</v>
      </c>
      <c r="T272" s="3" t="str">
        <f>IF(LEN(Tabla13[[#This Row],[Columna4]])&gt;0,Tabla13[[#This Row],[Columna4]]&amp;"/","")</f>
        <v>TERMINADO/</v>
      </c>
      <c r="U272" s="3" t="str">
        <f>IF(LEN(Tabla13[[#This Row],[Columna5]])&gt;0,Tabla13[[#This Row],[Columna5]]&amp;"/","")</f>
        <v>RUTA /</v>
      </c>
      <c r="V272" s="3" t="str">
        <f>IF(LEN(Tabla13[[#This Row],[Columna6]])&gt;0,Tabla13[[#This Row],[Columna6]]&amp;"/","")</f>
        <v>ENTREGADO/</v>
      </c>
      <c r="W27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X272" s="3" t="str">
        <f>MID(Tabla13[[#This Row],[Columna17]],1,LEN(Tabla13[[#This Row],[Columna17]])-1)</f>
        <v>CAPTURA/DISENIO/OFFSET/SUAJE/EMPAQUE/TERMINADO/RUTA /ENTREGADO</v>
      </c>
      <c r="Y27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Z272" t="str">
        <f t="shared" si="4"/>
        <v>1/2/3/4/5/6/7 /8/</v>
      </c>
    </row>
    <row r="273" spans="1:26" ht="18">
      <c r="A273" s="28" t="s">
        <v>515</v>
      </c>
      <c r="B273" s="28" t="s">
        <v>514</v>
      </c>
      <c r="C273" s="28" t="s">
        <v>475</v>
      </c>
      <c r="D273" s="26">
        <v>450</v>
      </c>
      <c r="E273" s="77">
        <v>1.65</v>
      </c>
      <c r="F273" s="95" t="s">
        <v>1054</v>
      </c>
      <c r="G273" s="169" t="s">
        <v>1059</v>
      </c>
      <c r="H273" s="96" t="s">
        <v>1056</v>
      </c>
      <c r="I273" s="96" t="s">
        <v>1057</v>
      </c>
      <c r="J273" s="96"/>
      <c r="K273" s="96"/>
      <c r="L273" s="96"/>
      <c r="M273" s="102"/>
      <c r="N273" s="96">
        <f>COUNTA(Tabla13[[#This Row],[PROCESOS DE PRODUCION]:[Columna6]])</f>
        <v>4</v>
      </c>
      <c r="O273" s="96" t="str">
        <f>IF(LEN(Tabla13[[#This Row],[PROCESOS DE PRODUCION]])&gt;0,Tabla13[[#This Row],[PROCESOS DE PRODUCION]]&amp;"/","")</f>
        <v>CAPTURA/</v>
      </c>
      <c r="P273" s="3" t="str">
        <f>IF(LEN(Tabla13[[#This Row],[Columna7]])&gt;0,Tabla13[[#This Row],[Columna7]]&amp;"/","")</f>
        <v>TERMINADO/</v>
      </c>
      <c r="Q273" s="3" t="str">
        <f>IF(LEN(Tabla13[[#This Row],[Columna1]])&gt;0,Tabla13[[#This Row],[Columna1]]&amp;"/","")</f>
        <v>RUTA/</v>
      </c>
      <c r="R273" s="3" t="str">
        <f>IF(LEN(Tabla13[[#This Row],[Columna2]])&gt;0,Tabla13[[#This Row],[Columna2]]&amp;"/","")</f>
        <v>ENTREGADO/</v>
      </c>
      <c r="S273" s="3" t="str">
        <f>IF(LEN(Tabla13[[#This Row],[Columna3]])&gt;0,Tabla13[[#This Row],[Columna3]]&amp;"/","")</f>
        <v/>
      </c>
      <c r="T273" s="3" t="str">
        <f>IF(LEN(Tabla13[[#This Row],[Columna4]])&gt;0,Tabla13[[#This Row],[Columna4]]&amp;"/","")</f>
        <v/>
      </c>
      <c r="U273" s="3" t="str">
        <f>IF(LEN(Tabla13[[#This Row],[Columna5]])&gt;0,Tabla13[[#This Row],[Columna5]]&amp;"/","")</f>
        <v/>
      </c>
      <c r="V273" s="3" t="str">
        <f>IF(LEN(Tabla13[[#This Row],[Columna6]])&gt;0,Tabla13[[#This Row],[Columna6]]&amp;"/","")</f>
        <v/>
      </c>
      <c r="W27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73" s="3" t="str">
        <f>MID(Tabla13[[#This Row],[Columna17]],1,LEN(Tabla13[[#This Row],[Columna17]])-1)</f>
        <v>CAPTURA/TERMINADO/RUTA/ENTREGADO</v>
      </c>
      <c r="Y27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73" t="str">
        <f t="shared" si="4"/>
        <v>1/6/7/8/</v>
      </c>
    </row>
    <row r="274" spans="1:26" ht="18.75" thickBot="1">
      <c r="A274" s="7" t="s">
        <v>513</v>
      </c>
      <c r="B274" s="184" t="s">
        <v>512</v>
      </c>
      <c r="C274" s="7" t="s">
        <v>475</v>
      </c>
      <c r="D274" s="5">
        <v>450</v>
      </c>
      <c r="E274" s="78">
        <v>1.7</v>
      </c>
      <c r="F274" s="95" t="s">
        <v>1054</v>
      </c>
      <c r="G274" s="170" t="s">
        <v>1074</v>
      </c>
      <c r="H274" s="96" t="s">
        <v>1058</v>
      </c>
      <c r="I274" s="96" t="s">
        <v>1055</v>
      </c>
      <c r="J274" s="96" t="s">
        <v>1059</v>
      </c>
      <c r="K274" s="96" t="s">
        <v>1056</v>
      </c>
      <c r="L274" s="96" t="s">
        <v>1057</v>
      </c>
      <c r="M274" s="102"/>
      <c r="N274" s="96">
        <f>COUNTA(Tabla13[[#This Row],[PROCESOS DE PRODUCION]:[Columna6]])</f>
        <v>7</v>
      </c>
      <c r="O274" s="96" t="str">
        <f>IF(LEN(Tabla13[[#This Row],[PROCESOS DE PRODUCION]])&gt;0,Tabla13[[#This Row],[PROCESOS DE PRODUCION]]&amp;"/","")</f>
        <v>CAPTURA/</v>
      </c>
      <c r="P274" s="3" t="str">
        <f>IF(LEN(Tabla13[[#This Row],[Columna7]])&gt;0,Tabla13[[#This Row],[Columna7]]&amp;"/","")</f>
        <v>DISENIO/</v>
      </c>
      <c r="Q274" s="3" t="str">
        <f>IF(LEN(Tabla13[[#This Row],[Columna1]])&gt;0,Tabla13[[#This Row],[Columna1]]&amp;"/","")</f>
        <v>FLEXO/</v>
      </c>
      <c r="R274" s="3" t="str">
        <f>IF(LEN(Tabla13[[#This Row],[Columna2]])&gt;0,Tabla13[[#This Row],[Columna2]]&amp;"/","")</f>
        <v>EMPAQUE/</v>
      </c>
      <c r="S274" s="3" t="str">
        <f>IF(LEN(Tabla13[[#This Row],[Columna3]])&gt;0,Tabla13[[#This Row],[Columna3]]&amp;"/","")</f>
        <v>TERMINADO/</v>
      </c>
      <c r="T274" s="3" t="str">
        <f>IF(LEN(Tabla13[[#This Row],[Columna4]])&gt;0,Tabla13[[#This Row],[Columna4]]&amp;"/","")</f>
        <v>RUTA/</v>
      </c>
      <c r="U274" s="3" t="str">
        <f>IF(LEN(Tabla13[[#This Row],[Columna5]])&gt;0,Tabla13[[#This Row],[Columna5]]&amp;"/","")</f>
        <v>ENTREGADO/</v>
      </c>
      <c r="V274" s="3" t="str">
        <f>IF(LEN(Tabla13[[#This Row],[Columna6]])&gt;0,Tabla13[[#This Row],[Columna6]]&amp;"/","")</f>
        <v/>
      </c>
      <c r="W27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74" s="3" t="str">
        <f>MID(Tabla13[[#This Row],[Columna17]],1,LEN(Tabla13[[#This Row],[Columna17]])-1)</f>
        <v>CAPTURA/DISENIO/FLEXO/EMPAQUE/TERMINADO/RUTA/ENTREGADO</v>
      </c>
      <c r="Y27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74" t="str">
        <f t="shared" si="4"/>
        <v>1/2/10/5/6/7/8/</v>
      </c>
    </row>
    <row r="275" spans="1:26" ht="18">
      <c r="A275" s="7" t="s">
        <v>511</v>
      </c>
      <c r="B275" s="7" t="s">
        <v>510</v>
      </c>
      <c r="C275" s="7" t="s">
        <v>475</v>
      </c>
      <c r="D275" s="5">
        <v>400</v>
      </c>
      <c r="E275" s="78">
        <v>2.1</v>
      </c>
      <c r="F275" s="95" t="s">
        <v>1054</v>
      </c>
      <c r="G275" s="169" t="s">
        <v>1059</v>
      </c>
      <c r="H275" s="96" t="s">
        <v>1056</v>
      </c>
      <c r="I275" s="96" t="s">
        <v>1057</v>
      </c>
      <c r="J275" s="96"/>
      <c r="K275" s="96"/>
      <c r="L275" s="96"/>
      <c r="M275" s="102"/>
      <c r="N275" s="96">
        <f>COUNTA(Tabla13[[#This Row],[PROCESOS DE PRODUCION]:[Columna6]])</f>
        <v>4</v>
      </c>
      <c r="O275" s="96" t="str">
        <f>IF(LEN(Tabla13[[#This Row],[PROCESOS DE PRODUCION]])&gt;0,Tabla13[[#This Row],[PROCESOS DE PRODUCION]]&amp;"/","")</f>
        <v>CAPTURA/</v>
      </c>
      <c r="P275" s="3" t="str">
        <f>IF(LEN(Tabla13[[#This Row],[Columna7]])&gt;0,Tabla13[[#This Row],[Columna7]]&amp;"/","")</f>
        <v>TERMINADO/</v>
      </c>
      <c r="Q275" s="3" t="str">
        <f>IF(LEN(Tabla13[[#This Row],[Columna1]])&gt;0,Tabla13[[#This Row],[Columna1]]&amp;"/","")</f>
        <v>RUTA/</v>
      </c>
      <c r="R275" s="3" t="str">
        <f>IF(LEN(Tabla13[[#This Row],[Columna2]])&gt;0,Tabla13[[#This Row],[Columna2]]&amp;"/","")</f>
        <v>ENTREGADO/</v>
      </c>
      <c r="S275" s="3" t="str">
        <f>IF(LEN(Tabla13[[#This Row],[Columna3]])&gt;0,Tabla13[[#This Row],[Columna3]]&amp;"/","")</f>
        <v/>
      </c>
      <c r="T275" s="3" t="str">
        <f>IF(LEN(Tabla13[[#This Row],[Columna4]])&gt;0,Tabla13[[#This Row],[Columna4]]&amp;"/","")</f>
        <v/>
      </c>
      <c r="U275" s="3" t="str">
        <f>IF(LEN(Tabla13[[#This Row],[Columna5]])&gt;0,Tabla13[[#This Row],[Columna5]]&amp;"/","")</f>
        <v/>
      </c>
      <c r="V275" s="3" t="str">
        <f>IF(LEN(Tabla13[[#This Row],[Columna6]])&gt;0,Tabla13[[#This Row],[Columna6]]&amp;"/","")</f>
        <v/>
      </c>
      <c r="W27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75" s="3" t="str">
        <f>MID(Tabla13[[#This Row],[Columna17]],1,LEN(Tabla13[[#This Row],[Columna17]])-1)</f>
        <v>CAPTURA/TERMINADO/RUTA/ENTREGADO</v>
      </c>
      <c r="Y27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75" t="str">
        <f t="shared" si="4"/>
        <v>1/6/7/8/</v>
      </c>
    </row>
    <row r="276" spans="1:26" ht="18.75" thickBot="1">
      <c r="A276" s="19" t="s">
        <v>509</v>
      </c>
      <c r="B276" s="19" t="s">
        <v>508</v>
      </c>
      <c r="C276" s="19" t="s">
        <v>475</v>
      </c>
      <c r="D276" s="16">
        <v>400</v>
      </c>
      <c r="E276" s="79">
        <v>2.1</v>
      </c>
      <c r="F276" s="99" t="s">
        <v>1054</v>
      </c>
      <c r="G276" s="170" t="s">
        <v>1074</v>
      </c>
      <c r="H276" s="100" t="s">
        <v>1060</v>
      </c>
      <c r="I276" s="100" t="s">
        <v>1061</v>
      </c>
      <c r="J276" s="100" t="s">
        <v>1055</v>
      </c>
      <c r="K276" s="100" t="s">
        <v>1059</v>
      </c>
      <c r="L276" s="100" t="s">
        <v>1065</v>
      </c>
      <c r="M276" s="103" t="s">
        <v>1057</v>
      </c>
      <c r="N276" s="96">
        <f>COUNTA(Tabla13[[#This Row],[PROCESOS DE PRODUCION]:[Columna6]])</f>
        <v>8</v>
      </c>
      <c r="O276" s="96" t="str">
        <f>IF(LEN(Tabla13[[#This Row],[PROCESOS DE PRODUCION]])&gt;0,Tabla13[[#This Row],[PROCESOS DE PRODUCION]]&amp;"/","")</f>
        <v>CAPTURA/</v>
      </c>
      <c r="P276" s="3" t="str">
        <f>IF(LEN(Tabla13[[#This Row],[Columna7]])&gt;0,Tabla13[[#This Row],[Columna7]]&amp;"/","")</f>
        <v>DISENIO/</v>
      </c>
      <c r="Q276" s="3" t="str">
        <f>IF(LEN(Tabla13[[#This Row],[Columna1]])&gt;0,Tabla13[[#This Row],[Columna1]]&amp;"/","")</f>
        <v>OFFSET/</v>
      </c>
      <c r="R276" s="3" t="str">
        <f>IF(LEN(Tabla13[[#This Row],[Columna2]])&gt;0,Tabla13[[#This Row],[Columna2]]&amp;"/","")</f>
        <v>SUAJE/</v>
      </c>
      <c r="S276" s="3" t="str">
        <f>IF(LEN(Tabla13[[#This Row],[Columna3]])&gt;0,Tabla13[[#This Row],[Columna3]]&amp;"/","")</f>
        <v>EMPAQUE/</v>
      </c>
      <c r="T276" s="3" t="str">
        <f>IF(LEN(Tabla13[[#This Row],[Columna4]])&gt;0,Tabla13[[#This Row],[Columna4]]&amp;"/","")</f>
        <v>TERMINADO/</v>
      </c>
      <c r="U276" s="3" t="str">
        <f>IF(LEN(Tabla13[[#This Row],[Columna5]])&gt;0,Tabla13[[#This Row],[Columna5]]&amp;"/","")</f>
        <v>RUTA /</v>
      </c>
      <c r="V276" s="3" t="str">
        <f>IF(LEN(Tabla13[[#This Row],[Columna6]])&gt;0,Tabla13[[#This Row],[Columna6]]&amp;"/","")</f>
        <v>ENTREGADO/</v>
      </c>
      <c r="W27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X276" s="3" t="str">
        <f>MID(Tabla13[[#This Row],[Columna17]],1,LEN(Tabla13[[#This Row],[Columna17]])-1)</f>
        <v>CAPTURA/DISENIO/OFFSET/SUAJE/EMPAQUE/TERMINADO/RUTA /ENTREGADO</v>
      </c>
      <c r="Y27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Z276" t="str">
        <f t="shared" si="4"/>
        <v>1/2/3/4/5/6/7 /8/</v>
      </c>
    </row>
    <row r="277" spans="1:26" ht="18.75" thickBot="1">
      <c r="A277" s="40" t="s">
        <v>507</v>
      </c>
      <c r="B277" s="41" t="s">
        <v>506</v>
      </c>
      <c r="C277" s="40" t="s">
        <v>485</v>
      </c>
      <c r="D277" s="39">
        <v>750</v>
      </c>
      <c r="E277" s="89">
        <v>1.25</v>
      </c>
      <c r="F277" s="91" t="s">
        <v>1054</v>
      </c>
      <c r="G277" s="169" t="s">
        <v>1059</v>
      </c>
      <c r="H277" s="92" t="s">
        <v>1056</v>
      </c>
      <c r="I277" s="92" t="s">
        <v>1057</v>
      </c>
      <c r="J277" s="93"/>
      <c r="K277" s="93"/>
      <c r="L277" s="93"/>
      <c r="M277" s="94"/>
      <c r="N277" s="96">
        <f>COUNTA(Tabla13[[#This Row],[PROCESOS DE PRODUCION]:[Columna6]])</f>
        <v>4</v>
      </c>
      <c r="O277" s="96" t="str">
        <f>IF(LEN(Tabla13[[#This Row],[PROCESOS DE PRODUCION]])&gt;0,Tabla13[[#This Row],[PROCESOS DE PRODUCION]]&amp;"/","")</f>
        <v>CAPTURA/</v>
      </c>
      <c r="P277" s="3" t="str">
        <f>IF(LEN(Tabla13[[#This Row],[Columna7]])&gt;0,Tabla13[[#This Row],[Columna7]]&amp;"/","")</f>
        <v>TERMINADO/</v>
      </c>
      <c r="Q277" s="3" t="str">
        <f>IF(LEN(Tabla13[[#This Row],[Columna1]])&gt;0,Tabla13[[#This Row],[Columna1]]&amp;"/","")</f>
        <v>RUTA/</v>
      </c>
      <c r="R277" s="3" t="str">
        <f>IF(LEN(Tabla13[[#This Row],[Columna2]])&gt;0,Tabla13[[#This Row],[Columna2]]&amp;"/","")</f>
        <v>ENTREGADO/</v>
      </c>
      <c r="S277" s="3" t="str">
        <f>IF(LEN(Tabla13[[#This Row],[Columna3]])&gt;0,Tabla13[[#This Row],[Columna3]]&amp;"/","")</f>
        <v/>
      </c>
      <c r="T277" s="3" t="str">
        <f>IF(LEN(Tabla13[[#This Row],[Columna4]])&gt;0,Tabla13[[#This Row],[Columna4]]&amp;"/","")</f>
        <v/>
      </c>
      <c r="U277" s="3" t="str">
        <f>IF(LEN(Tabla13[[#This Row],[Columna5]])&gt;0,Tabla13[[#This Row],[Columna5]]&amp;"/","")</f>
        <v/>
      </c>
      <c r="V277" s="3" t="str">
        <f>IF(LEN(Tabla13[[#This Row],[Columna6]])&gt;0,Tabla13[[#This Row],[Columna6]]&amp;"/","")</f>
        <v/>
      </c>
      <c r="W27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77" s="3" t="str">
        <f>MID(Tabla13[[#This Row],[Columna17]],1,LEN(Tabla13[[#This Row],[Columna17]])-1)</f>
        <v>CAPTURA/TERMINADO/RUTA/ENTREGADO</v>
      </c>
      <c r="Y27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77" t="str">
        <f t="shared" si="4"/>
        <v>1/6/7/8/</v>
      </c>
    </row>
    <row r="278" spans="1:26" ht="18">
      <c r="A278" s="40" t="s">
        <v>505</v>
      </c>
      <c r="B278" s="41" t="s">
        <v>499</v>
      </c>
      <c r="C278" s="40" t="s">
        <v>485</v>
      </c>
      <c r="D278" s="39">
        <v>600</v>
      </c>
      <c r="E278" s="89">
        <v>1.3</v>
      </c>
      <c r="F278" s="95" t="s">
        <v>1054</v>
      </c>
      <c r="G278" s="169" t="s">
        <v>1059</v>
      </c>
      <c r="H278" s="96" t="s">
        <v>1056</v>
      </c>
      <c r="I278" s="96" t="s">
        <v>1057</v>
      </c>
      <c r="J278" s="97"/>
      <c r="K278" s="97"/>
      <c r="L278" s="97"/>
      <c r="M278" s="98"/>
      <c r="N278" s="96">
        <f>COUNTA(Tabla13[[#This Row],[PROCESOS DE PRODUCION]:[Columna6]])</f>
        <v>4</v>
      </c>
      <c r="O278" s="96" t="str">
        <f>IF(LEN(Tabla13[[#This Row],[PROCESOS DE PRODUCION]])&gt;0,Tabla13[[#This Row],[PROCESOS DE PRODUCION]]&amp;"/","")</f>
        <v>CAPTURA/</v>
      </c>
      <c r="P278" s="3" t="str">
        <f>IF(LEN(Tabla13[[#This Row],[Columna7]])&gt;0,Tabla13[[#This Row],[Columna7]]&amp;"/","")</f>
        <v>TERMINADO/</v>
      </c>
      <c r="Q278" s="3" t="str">
        <f>IF(LEN(Tabla13[[#This Row],[Columna1]])&gt;0,Tabla13[[#This Row],[Columna1]]&amp;"/","")</f>
        <v>RUTA/</v>
      </c>
      <c r="R278" s="3" t="str">
        <f>IF(LEN(Tabla13[[#This Row],[Columna2]])&gt;0,Tabla13[[#This Row],[Columna2]]&amp;"/","")</f>
        <v>ENTREGADO/</v>
      </c>
      <c r="S278" s="3" t="str">
        <f>IF(LEN(Tabla13[[#This Row],[Columna3]])&gt;0,Tabla13[[#This Row],[Columna3]]&amp;"/","")</f>
        <v/>
      </c>
      <c r="T278" s="3" t="str">
        <f>IF(LEN(Tabla13[[#This Row],[Columna4]])&gt;0,Tabla13[[#This Row],[Columna4]]&amp;"/","")</f>
        <v/>
      </c>
      <c r="U278" s="3" t="str">
        <f>IF(LEN(Tabla13[[#This Row],[Columna5]])&gt;0,Tabla13[[#This Row],[Columna5]]&amp;"/","")</f>
        <v/>
      </c>
      <c r="V278" s="3" t="str">
        <f>IF(LEN(Tabla13[[#This Row],[Columna6]])&gt;0,Tabla13[[#This Row],[Columna6]]&amp;"/","")</f>
        <v/>
      </c>
      <c r="W27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78" s="3" t="str">
        <f>MID(Tabla13[[#This Row],[Columna17]],1,LEN(Tabla13[[#This Row],[Columna17]])-1)</f>
        <v>CAPTURA/TERMINADO/RUTA/ENTREGADO</v>
      </c>
      <c r="Y27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78" t="str">
        <f t="shared" si="4"/>
        <v>1/6/7/8/</v>
      </c>
    </row>
    <row r="279" spans="1:26" ht="18.75" thickBot="1">
      <c r="A279" s="23" t="s">
        <v>504</v>
      </c>
      <c r="B279" s="37" t="s">
        <v>497</v>
      </c>
      <c r="C279" s="36" t="s">
        <v>485</v>
      </c>
      <c r="D279" s="38">
        <v>600</v>
      </c>
      <c r="E279" s="82">
        <v>1.35</v>
      </c>
      <c r="F279" s="95" t="s">
        <v>1054</v>
      </c>
      <c r="G279" s="170" t="s">
        <v>1074</v>
      </c>
      <c r="H279" s="96" t="s">
        <v>1058</v>
      </c>
      <c r="I279" s="96" t="s">
        <v>1055</v>
      </c>
      <c r="J279" s="96" t="s">
        <v>1059</v>
      </c>
      <c r="K279" s="96" t="s">
        <v>1056</v>
      </c>
      <c r="L279" s="96" t="s">
        <v>1057</v>
      </c>
      <c r="M279" s="98"/>
      <c r="N279" s="96">
        <f>COUNTA(Tabla13[[#This Row],[PROCESOS DE PRODUCION]:[Columna6]])</f>
        <v>7</v>
      </c>
      <c r="O279" s="96" t="str">
        <f>IF(LEN(Tabla13[[#This Row],[PROCESOS DE PRODUCION]])&gt;0,Tabla13[[#This Row],[PROCESOS DE PRODUCION]]&amp;"/","")</f>
        <v>CAPTURA/</v>
      </c>
      <c r="P279" s="3" t="str">
        <f>IF(LEN(Tabla13[[#This Row],[Columna7]])&gt;0,Tabla13[[#This Row],[Columna7]]&amp;"/","")</f>
        <v>DISENIO/</v>
      </c>
      <c r="Q279" s="3" t="str">
        <f>IF(LEN(Tabla13[[#This Row],[Columna1]])&gt;0,Tabla13[[#This Row],[Columna1]]&amp;"/","")</f>
        <v>FLEXO/</v>
      </c>
      <c r="R279" s="3" t="str">
        <f>IF(LEN(Tabla13[[#This Row],[Columna2]])&gt;0,Tabla13[[#This Row],[Columna2]]&amp;"/","")</f>
        <v>EMPAQUE/</v>
      </c>
      <c r="S279" s="3" t="str">
        <f>IF(LEN(Tabla13[[#This Row],[Columna3]])&gt;0,Tabla13[[#This Row],[Columna3]]&amp;"/","")</f>
        <v>TERMINADO/</v>
      </c>
      <c r="T279" s="3" t="str">
        <f>IF(LEN(Tabla13[[#This Row],[Columna4]])&gt;0,Tabla13[[#This Row],[Columna4]]&amp;"/","")</f>
        <v>RUTA/</v>
      </c>
      <c r="U279" s="3" t="str">
        <f>IF(LEN(Tabla13[[#This Row],[Columna5]])&gt;0,Tabla13[[#This Row],[Columna5]]&amp;"/","")</f>
        <v>ENTREGADO/</v>
      </c>
      <c r="V279" s="3" t="str">
        <f>IF(LEN(Tabla13[[#This Row],[Columna6]])&gt;0,Tabla13[[#This Row],[Columna6]]&amp;"/","")</f>
        <v/>
      </c>
      <c r="W27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79" s="3" t="str">
        <f>MID(Tabla13[[#This Row],[Columna17]],1,LEN(Tabla13[[#This Row],[Columna17]])-1)</f>
        <v>CAPTURA/DISENIO/FLEXO/EMPAQUE/TERMINADO/RUTA/ENTREGADO</v>
      </c>
      <c r="Y27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79" t="str">
        <f t="shared" si="4"/>
        <v>1/2/10/5/6/7/8/</v>
      </c>
    </row>
    <row r="280" spans="1:26" ht="18">
      <c r="A280" s="23" t="s">
        <v>503</v>
      </c>
      <c r="B280" s="37" t="s">
        <v>495</v>
      </c>
      <c r="C280" s="36" t="s">
        <v>485</v>
      </c>
      <c r="D280" s="35">
        <v>500</v>
      </c>
      <c r="E280" s="82">
        <v>1.75</v>
      </c>
      <c r="F280" s="95" t="s">
        <v>1054</v>
      </c>
      <c r="G280" s="169" t="s">
        <v>1059</v>
      </c>
      <c r="H280" s="96" t="s">
        <v>1056</v>
      </c>
      <c r="I280" s="96" t="s">
        <v>1057</v>
      </c>
      <c r="J280" s="97"/>
      <c r="K280" s="97"/>
      <c r="L280" s="97"/>
      <c r="M280" s="98"/>
      <c r="N280" s="96">
        <f>COUNTA(Tabla13[[#This Row],[PROCESOS DE PRODUCION]:[Columna6]])</f>
        <v>4</v>
      </c>
      <c r="O280" s="96" t="str">
        <f>IF(LEN(Tabla13[[#This Row],[PROCESOS DE PRODUCION]])&gt;0,Tabla13[[#This Row],[PROCESOS DE PRODUCION]]&amp;"/","")</f>
        <v>CAPTURA/</v>
      </c>
      <c r="P280" s="3" t="str">
        <f>IF(LEN(Tabla13[[#This Row],[Columna7]])&gt;0,Tabla13[[#This Row],[Columna7]]&amp;"/","")</f>
        <v>TERMINADO/</v>
      </c>
      <c r="Q280" s="3" t="str">
        <f>IF(LEN(Tabla13[[#This Row],[Columna1]])&gt;0,Tabla13[[#This Row],[Columna1]]&amp;"/","")</f>
        <v>RUTA/</v>
      </c>
      <c r="R280" s="3" t="str">
        <f>IF(LEN(Tabla13[[#This Row],[Columna2]])&gt;0,Tabla13[[#This Row],[Columna2]]&amp;"/","")</f>
        <v>ENTREGADO/</v>
      </c>
      <c r="S280" s="3" t="str">
        <f>IF(LEN(Tabla13[[#This Row],[Columna3]])&gt;0,Tabla13[[#This Row],[Columna3]]&amp;"/","")</f>
        <v/>
      </c>
      <c r="T280" s="3" t="str">
        <f>IF(LEN(Tabla13[[#This Row],[Columna4]])&gt;0,Tabla13[[#This Row],[Columna4]]&amp;"/","")</f>
        <v/>
      </c>
      <c r="U280" s="3" t="str">
        <f>IF(LEN(Tabla13[[#This Row],[Columna5]])&gt;0,Tabla13[[#This Row],[Columna5]]&amp;"/","")</f>
        <v/>
      </c>
      <c r="V280" s="3" t="str">
        <f>IF(LEN(Tabla13[[#This Row],[Columna6]])&gt;0,Tabla13[[#This Row],[Columna6]]&amp;"/","")</f>
        <v/>
      </c>
      <c r="W28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80" s="3" t="str">
        <f>MID(Tabla13[[#This Row],[Columna17]],1,LEN(Tabla13[[#This Row],[Columna17]])-1)</f>
        <v>CAPTURA/TERMINADO/RUTA/ENTREGADO</v>
      </c>
      <c r="Y28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80" t="str">
        <f t="shared" si="4"/>
        <v>1/6/7/8/</v>
      </c>
    </row>
    <row r="281" spans="1:26" ht="18.75" thickBot="1">
      <c r="A281" s="19" t="s">
        <v>502</v>
      </c>
      <c r="B281" s="34" t="s">
        <v>493</v>
      </c>
      <c r="C281" s="33" t="s">
        <v>485</v>
      </c>
      <c r="D281" s="16">
        <v>500</v>
      </c>
      <c r="E281" s="85">
        <v>1.75</v>
      </c>
      <c r="F281" s="95" t="s">
        <v>1054</v>
      </c>
      <c r="G281" s="170" t="s">
        <v>1074</v>
      </c>
      <c r="H281" s="96" t="s">
        <v>1060</v>
      </c>
      <c r="I281" s="96" t="s">
        <v>1061</v>
      </c>
      <c r="J281" s="96" t="s">
        <v>1055</v>
      </c>
      <c r="K281" s="96" t="s">
        <v>1059</v>
      </c>
      <c r="L281" s="96" t="s">
        <v>1065</v>
      </c>
      <c r="M281" s="102" t="s">
        <v>1057</v>
      </c>
      <c r="N281" s="96">
        <f>COUNTA(Tabla13[[#This Row],[PROCESOS DE PRODUCION]:[Columna6]])</f>
        <v>8</v>
      </c>
      <c r="O281" s="96" t="str">
        <f>IF(LEN(Tabla13[[#This Row],[PROCESOS DE PRODUCION]])&gt;0,Tabla13[[#This Row],[PROCESOS DE PRODUCION]]&amp;"/","")</f>
        <v>CAPTURA/</v>
      </c>
      <c r="P281" s="3" t="str">
        <f>IF(LEN(Tabla13[[#This Row],[Columna7]])&gt;0,Tabla13[[#This Row],[Columna7]]&amp;"/","")</f>
        <v>DISENIO/</v>
      </c>
      <c r="Q281" s="3" t="str">
        <f>IF(LEN(Tabla13[[#This Row],[Columna1]])&gt;0,Tabla13[[#This Row],[Columna1]]&amp;"/","")</f>
        <v>OFFSET/</v>
      </c>
      <c r="R281" s="3" t="str">
        <f>IF(LEN(Tabla13[[#This Row],[Columna2]])&gt;0,Tabla13[[#This Row],[Columna2]]&amp;"/","")</f>
        <v>SUAJE/</v>
      </c>
      <c r="S281" s="3" t="str">
        <f>IF(LEN(Tabla13[[#This Row],[Columna3]])&gt;0,Tabla13[[#This Row],[Columna3]]&amp;"/","")</f>
        <v>EMPAQUE/</v>
      </c>
      <c r="T281" s="3" t="str">
        <f>IF(LEN(Tabla13[[#This Row],[Columna4]])&gt;0,Tabla13[[#This Row],[Columna4]]&amp;"/","")</f>
        <v>TERMINADO/</v>
      </c>
      <c r="U281" s="3" t="str">
        <f>IF(LEN(Tabla13[[#This Row],[Columna5]])&gt;0,Tabla13[[#This Row],[Columna5]]&amp;"/","")</f>
        <v>RUTA /</v>
      </c>
      <c r="V281" s="3" t="str">
        <f>IF(LEN(Tabla13[[#This Row],[Columna6]])&gt;0,Tabla13[[#This Row],[Columna6]]&amp;"/","")</f>
        <v>ENTREGADO/</v>
      </c>
      <c r="W28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X281" s="3" t="str">
        <f>MID(Tabla13[[#This Row],[Columna17]],1,LEN(Tabla13[[#This Row],[Columna17]])-1)</f>
        <v>CAPTURA/DISENIO/OFFSET/SUAJE/EMPAQUE/TERMINADO/RUTA /ENTREGADO</v>
      </c>
      <c r="Y28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Z281" t="str">
        <f t="shared" si="4"/>
        <v>1/2/3/4/5/6/7 /8/</v>
      </c>
    </row>
    <row r="282" spans="1:26" ht="18">
      <c r="A282" s="40" t="s">
        <v>500</v>
      </c>
      <c r="B282" s="41" t="s">
        <v>499</v>
      </c>
      <c r="C282" s="40" t="s">
        <v>475</v>
      </c>
      <c r="D282" s="39">
        <v>450</v>
      </c>
      <c r="E282" s="89">
        <v>1.65</v>
      </c>
      <c r="F282" s="95" t="s">
        <v>1054</v>
      </c>
      <c r="G282" s="169" t="s">
        <v>1059</v>
      </c>
      <c r="H282" s="96" t="s">
        <v>1056</v>
      </c>
      <c r="I282" s="96" t="s">
        <v>1057</v>
      </c>
      <c r="J282" s="97"/>
      <c r="K282" s="97"/>
      <c r="L282" s="97"/>
      <c r="M282" s="98"/>
      <c r="N282" s="96">
        <f>COUNTA(Tabla13[[#This Row],[PROCESOS DE PRODUCION]:[Columna6]])</f>
        <v>4</v>
      </c>
      <c r="O282" s="96" t="str">
        <f>IF(LEN(Tabla13[[#This Row],[PROCESOS DE PRODUCION]])&gt;0,Tabla13[[#This Row],[PROCESOS DE PRODUCION]]&amp;"/","")</f>
        <v>CAPTURA/</v>
      </c>
      <c r="P282" s="3" t="str">
        <f>IF(LEN(Tabla13[[#This Row],[Columna7]])&gt;0,Tabla13[[#This Row],[Columna7]]&amp;"/","")</f>
        <v>TERMINADO/</v>
      </c>
      <c r="Q282" s="3" t="str">
        <f>IF(LEN(Tabla13[[#This Row],[Columna1]])&gt;0,Tabla13[[#This Row],[Columna1]]&amp;"/","")</f>
        <v>RUTA/</v>
      </c>
      <c r="R282" s="3" t="str">
        <f>IF(LEN(Tabla13[[#This Row],[Columna2]])&gt;0,Tabla13[[#This Row],[Columna2]]&amp;"/","")</f>
        <v>ENTREGADO/</v>
      </c>
      <c r="S282" s="3" t="str">
        <f>IF(LEN(Tabla13[[#This Row],[Columna3]])&gt;0,Tabla13[[#This Row],[Columna3]]&amp;"/","")</f>
        <v/>
      </c>
      <c r="T282" s="3" t="str">
        <f>IF(LEN(Tabla13[[#This Row],[Columna4]])&gt;0,Tabla13[[#This Row],[Columna4]]&amp;"/","")</f>
        <v/>
      </c>
      <c r="U282" s="3" t="str">
        <f>IF(LEN(Tabla13[[#This Row],[Columna5]])&gt;0,Tabla13[[#This Row],[Columna5]]&amp;"/","")</f>
        <v/>
      </c>
      <c r="V282" s="3" t="str">
        <f>IF(LEN(Tabla13[[#This Row],[Columna6]])&gt;0,Tabla13[[#This Row],[Columna6]]&amp;"/","")</f>
        <v/>
      </c>
      <c r="W28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82" s="3" t="str">
        <f>MID(Tabla13[[#This Row],[Columna17]],1,LEN(Tabla13[[#This Row],[Columna17]])-1)</f>
        <v>CAPTURA/TERMINADO/RUTA/ENTREGADO</v>
      </c>
      <c r="Y28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82" t="str">
        <f t="shared" si="4"/>
        <v>1/6/7/8/</v>
      </c>
    </row>
    <row r="283" spans="1:26" ht="18.75" thickBot="1">
      <c r="A283" s="23" t="s">
        <v>498</v>
      </c>
      <c r="B283" s="37" t="s">
        <v>497</v>
      </c>
      <c r="C283" s="36" t="s">
        <v>475</v>
      </c>
      <c r="D283" s="20">
        <v>450</v>
      </c>
      <c r="E283" s="82">
        <v>1.7</v>
      </c>
      <c r="F283" s="95" t="s">
        <v>1054</v>
      </c>
      <c r="G283" s="170" t="s">
        <v>1074</v>
      </c>
      <c r="H283" s="96" t="s">
        <v>1058</v>
      </c>
      <c r="I283" s="96" t="s">
        <v>1055</v>
      </c>
      <c r="J283" s="96" t="s">
        <v>1059</v>
      </c>
      <c r="K283" s="96" t="s">
        <v>1056</v>
      </c>
      <c r="L283" s="96" t="s">
        <v>1057</v>
      </c>
      <c r="M283" s="98"/>
      <c r="N283" s="96">
        <f>COUNTA(Tabla13[[#This Row],[PROCESOS DE PRODUCION]:[Columna6]])</f>
        <v>7</v>
      </c>
      <c r="O283" s="96" t="str">
        <f>IF(LEN(Tabla13[[#This Row],[PROCESOS DE PRODUCION]])&gt;0,Tabla13[[#This Row],[PROCESOS DE PRODUCION]]&amp;"/","")</f>
        <v>CAPTURA/</v>
      </c>
      <c r="P283" s="3" t="str">
        <f>IF(LEN(Tabla13[[#This Row],[Columna7]])&gt;0,Tabla13[[#This Row],[Columna7]]&amp;"/","")</f>
        <v>DISENIO/</v>
      </c>
      <c r="Q283" s="3" t="str">
        <f>IF(LEN(Tabla13[[#This Row],[Columna1]])&gt;0,Tabla13[[#This Row],[Columna1]]&amp;"/","")</f>
        <v>FLEXO/</v>
      </c>
      <c r="R283" s="3" t="str">
        <f>IF(LEN(Tabla13[[#This Row],[Columna2]])&gt;0,Tabla13[[#This Row],[Columna2]]&amp;"/","")</f>
        <v>EMPAQUE/</v>
      </c>
      <c r="S283" s="3" t="str">
        <f>IF(LEN(Tabla13[[#This Row],[Columna3]])&gt;0,Tabla13[[#This Row],[Columna3]]&amp;"/","")</f>
        <v>TERMINADO/</v>
      </c>
      <c r="T283" s="3" t="str">
        <f>IF(LEN(Tabla13[[#This Row],[Columna4]])&gt;0,Tabla13[[#This Row],[Columna4]]&amp;"/","")</f>
        <v>RUTA/</v>
      </c>
      <c r="U283" s="3" t="str">
        <f>IF(LEN(Tabla13[[#This Row],[Columna5]])&gt;0,Tabla13[[#This Row],[Columna5]]&amp;"/","")</f>
        <v>ENTREGADO/</v>
      </c>
      <c r="V283" s="3" t="str">
        <f>IF(LEN(Tabla13[[#This Row],[Columna6]])&gt;0,Tabla13[[#This Row],[Columna6]]&amp;"/","")</f>
        <v/>
      </c>
      <c r="W28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83" s="3" t="str">
        <f>MID(Tabla13[[#This Row],[Columna17]],1,LEN(Tabla13[[#This Row],[Columna17]])-1)</f>
        <v>CAPTURA/DISENIO/FLEXO/EMPAQUE/TERMINADO/RUTA/ENTREGADO</v>
      </c>
      <c r="Y28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83" t="str">
        <f t="shared" si="4"/>
        <v>1/2/10/5/6/7/8/</v>
      </c>
    </row>
    <row r="284" spans="1:26" ht="18">
      <c r="A284" s="23" t="s">
        <v>496</v>
      </c>
      <c r="B284" s="37" t="s">
        <v>495</v>
      </c>
      <c r="C284" s="36" t="s">
        <v>475</v>
      </c>
      <c r="D284" s="20">
        <v>400</v>
      </c>
      <c r="E284" s="82">
        <v>2.1</v>
      </c>
      <c r="F284" s="95" t="s">
        <v>1054</v>
      </c>
      <c r="G284" s="169" t="s">
        <v>1059</v>
      </c>
      <c r="H284" s="96" t="s">
        <v>1056</v>
      </c>
      <c r="I284" s="96" t="s">
        <v>1057</v>
      </c>
      <c r="J284" s="97"/>
      <c r="K284" s="97"/>
      <c r="L284" s="97"/>
      <c r="M284" s="98"/>
      <c r="N284" s="96">
        <f>COUNTA(Tabla13[[#This Row],[PROCESOS DE PRODUCION]:[Columna6]])</f>
        <v>4</v>
      </c>
      <c r="O284" s="96" t="str">
        <f>IF(LEN(Tabla13[[#This Row],[PROCESOS DE PRODUCION]])&gt;0,Tabla13[[#This Row],[PROCESOS DE PRODUCION]]&amp;"/","")</f>
        <v>CAPTURA/</v>
      </c>
      <c r="P284" s="3" t="str">
        <f>IF(LEN(Tabla13[[#This Row],[Columna7]])&gt;0,Tabla13[[#This Row],[Columna7]]&amp;"/","")</f>
        <v>TERMINADO/</v>
      </c>
      <c r="Q284" s="3" t="str">
        <f>IF(LEN(Tabla13[[#This Row],[Columna1]])&gt;0,Tabla13[[#This Row],[Columna1]]&amp;"/","")</f>
        <v>RUTA/</v>
      </c>
      <c r="R284" s="3" t="str">
        <f>IF(LEN(Tabla13[[#This Row],[Columna2]])&gt;0,Tabla13[[#This Row],[Columna2]]&amp;"/","")</f>
        <v>ENTREGADO/</v>
      </c>
      <c r="S284" s="3" t="str">
        <f>IF(LEN(Tabla13[[#This Row],[Columna3]])&gt;0,Tabla13[[#This Row],[Columna3]]&amp;"/","")</f>
        <v/>
      </c>
      <c r="T284" s="3" t="str">
        <f>IF(LEN(Tabla13[[#This Row],[Columna4]])&gt;0,Tabla13[[#This Row],[Columna4]]&amp;"/","")</f>
        <v/>
      </c>
      <c r="U284" s="3" t="str">
        <f>IF(LEN(Tabla13[[#This Row],[Columna5]])&gt;0,Tabla13[[#This Row],[Columna5]]&amp;"/","")</f>
        <v/>
      </c>
      <c r="V284" s="3" t="str">
        <f>IF(LEN(Tabla13[[#This Row],[Columna6]])&gt;0,Tabla13[[#This Row],[Columna6]]&amp;"/","")</f>
        <v/>
      </c>
      <c r="W28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84" s="3" t="str">
        <f>MID(Tabla13[[#This Row],[Columna17]],1,LEN(Tabla13[[#This Row],[Columna17]])-1)</f>
        <v>CAPTURA/TERMINADO/RUTA/ENTREGADO</v>
      </c>
      <c r="Y28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84" t="str">
        <f t="shared" si="4"/>
        <v>1/6/7/8/</v>
      </c>
    </row>
    <row r="285" spans="1:26" ht="18.75" thickBot="1">
      <c r="A285" s="19" t="s">
        <v>494</v>
      </c>
      <c r="B285" s="34" t="s">
        <v>493</v>
      </c>
      <c r="C285" s="33" t="s">
        <v>475</v>
      </c>
      <c r="D285" s="16">
        <v>400</v>
      </c>
      <c r="E285" s="85">
        <v>2.1</v>
      </c>
      <c r="F285" s="99" t="s">
        <v>1054</v>
      </c>
      <c r="G285" s="170" t="s">
        <v>1074</v>
      </c>
      <c r="H285" s="100" t="s">
        <v>1060</v>
      </c>
      <c r="I285" s="100" t="s">
        <v>1061</v>
      </c>
      <c r="J285" s="100" t="s">
        <v>1055</v>
      </c>
      <c r="K285" s="100" t="s">
        <v>1059</v>
      </c>
      <c r="L285" s="100" t="s">
        <v>1065</v>
      </c>
      <c r="M285" s="103" t="s">
        <v>1057</v>
      </c>
      <c r="N285" s="96">
        <f>COUNTA(Tabla13[[#This Row],[PROCESOS DE PRODUCION]:[Columna6]])</f>
        <v>8</v>
      </c>
      <c r="O285" s="96" t="str">
        <f>IF(LEN(Tabla13[[#This Row],[PROCESOS DE PRODUCION]])&gt;0,Tabla13[[#This Row],[PROCESOS DE PRODUCION]]&amp;"/","")</f>
        <v>CAPTURA/</v>
      </c>
      <c r="P285" s="3" t="str">
        <f>IF(LEN(Tabla13[[#This Row],[Columna7]])&gt;0,Tabla13[[#This Row],[Columna7]]&amp;"/","")</f>
        <v>DISENIO/</v>
      </c>
      <c r="Q285" s="3" t="str">
        <f>IF(LEN(Tabla13[[#This Row],[Columna1]])&gt;0,Tabla13[[#This Row],[Columna1]]&amp;"/","")</f>
        <v>OFFSET/</v>
      </c>
      <c r="R285" s="3" t="str">
        <f>IF(LEN(Tabla13[[#This Row],[Columna2]])&gt;0,Tabla13[[#This Row],[Columna2]]&amp;"/","")</f>
        <v>SUAJE/</v>
      </c>
      <c r="S285" s="3" t="str">
        <f>IF(LEN(Tabla13[[#This Row],[Columna3]])&gt;0,Tabla13[[#This Row],[Columna3]]&amp;"/","")</f>
        <v>EMPAQUE/</v>
      </c>
      <c r="T285" s="3" t="str">
        <f>IF(LEN(Tabla13[[#This Row],[Columna4]])&gt;0,Tabla13[[#This Row],[Columna4]]&amp;"/","")</f>
        <v>TERMINADO/</v>
      </c>
      <c r="U285" s="3" t="str">
        <f>IF(LEN(Tabla13[[#This Row],[Columna5]])&gt;0,Tabla13[[#This Row],[Columna5]]&amp;"/","")</f>
        <v>RUTA /</v>
      </c>
      <c r="V285" s="3" t="str">
        <f>IF(LEN(Tabla13[[#This Row],[Columna6]])&gt;0,Tabla13[[#This Row],[Columna6]]&amp;"/","")</f>
        <v>ENTREGADO/</v>
      </c>
      <c r="W28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X285" s="3" t="str">
        <f>MID(Tabla13[[#This Row],[Columna17]],1,LEN(Tabla13[[#This Row],[Columna17]])-1)</f>
        <v>CAPTURA/DISENIO/OFFSET/SUAJE/EMPAQUE/TERMINADO/RUTA /ENTREGADO</v>
      </c>
      <c r="Y28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Z285" t="str">
        <f t="shared" si="4"/>
        <v>1/2/3/4/5/6/7 /8/</v>
      </c>
    </row>
    <row r="286" spans="1:26" ht="18.75" thickBot="1">
      <c r="A286" s="40" t="s">
        <v>492</v>
      </c>
      <c r="B286" s="41" t="s">
        <v>491</v>
      </c>
      <c r="C286" s="40" t="s">
        <v>485</v>
      </c>
      <c r="D286" s="39">
        <v>750</v>
      </c>
      <c r="E286" s="89">
        <v>1.25</v>
      </c>
      <c r="F286" s="91" t="s">
        <v>1054</v>
      </c>
      <c r="G286" s="169" t="s">
        <v>1059</v>
      </c>
      <c r="H286" s="92" t="s">
        <v>1056</v>
      </c>
      <c r="I286" s="92" t="s">
        <v>1057</v>
      </c>
      <c r="J286" s="93"/>
      <c r="K286" s="93"/>
      <c r="L286" s="93"/>
      <c r="M286" s="94"/>
      <c r="N286" s="96">
        <f>COUNTA(Tabla13[[#This Row],[PROCESOS DE PRODUCION]:[Columna6]])</f>
        <v>4</v>
      </c>
      <c r="O286" s="96" t="str">
        <f>IF(LEN(Tabla13[[#This Row],[PROCESOS DE PRODUCION]])&gt;0,Tabla13[[#This Row],[PROCESOS DE PRODUCION]]&amp;"/","")</f>
        <v>CAPTURA/</v>
      </c>
      <c r="P286" s="3" t="str">
        <f>IF(LEN(Tabla13[[#This Row],[Columna7]])&gt;0,Tabla13[[#This Row],[Columna7]]&amp;"/","")</f>
        <v>TERMINADO/</v>
      </c>
      <c r="Q286" s="3" t="str">
        <f>IF(LEN(Tabla13[[#This Row],[Columna1]])&gt;0,Tabla13[[#This Row],[Columna1]]&amp;"/","")</f>
        <v>RUTA/</v>
      </c>
      <c r="R286" s="3" t="str">
        <f>IF(LEN(Tabla13[[#This Row],[Columna2]])&gt;0,Tabla13[[#This Row],[Columna2]]&amp;"/","")</f>
        <v>ENTREGADO/</v>
      </c>
      <c r="S286" s="3" t="str">
        <f>IF(LEN(Tabla13[[#This Row],[Columna3]])&gt;0,Tabla13[[#This Row],[Columna3]]&amp;"/","")</f>
        <v/>
      </c>
      <c r="T286" s="3" t="str">
        <f>IF(LEN(Tabla13[[#This Row],[Columna4]])&gt;0,Tabla13[[#This Row],[Columna4]]&amp;"/","")</f>
        <v/>
      </c>
      <c r="U286" s="3" t="str">
        <f>IF(LEN(Tabla13[[#This Row],[Columna5]])&gt;0,Tabla13[[#This Row],[Columna5]]&amp;"/","")</f>
        <v/>
      </c>
      <c r="V286" s="3" t="str">
        <f>IF(LEN(Tabla13[[#This Row],[Columna6]])&gt;0,Tabla13[[#This Row],[Columna6]]&amp;"/","")</f>
        <v/>
      </c>
      <c r="W28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86" s="3" t="str">
        <f>MID(Tabla13[[#This Row],[Columna17]],1,LEN(Tabla13[[#This Row],[Columna17]])-1)</f>
        <v>CAPTURA/TERMINADO/RUTA/ENTREGADO</v>
      </c>
      <c r="Y28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86" t="str">
        <f t="shared" si="4"/>
        <v>1/6/7/8/</v>
      </c>
    </row>
    <row r="287" spans="1:26" ht="18">
      <c r="A287" s="40" t="s">
        <v>490</v>
      </c>
      <c r="B287" s="41" t="s">
        <v>482</v>
      </c>
      <c r="C287" s="40" t="s">
        <v>485</v>
      </c>
      <c r="D287" s="39">
        <v>600</v>
      </c>
      <c r="E287" s="89">
        <v>1.3</v>
      </c>
      <c r="F287" s="95" t="s">
        <v>1054</v>
      </c>
      <c r="G287" s="169" t="s">
        <v>1059</v>
      </c>
      <c r="H287" s="96" t="s">
        <v>1056</v>
      </c>
      <c r="I287" s="96" t="s">
        <v>1057</v>
      </c>
      <c r="J287" s="97"/>
      <c r="K287" s="97"/>
      <c r="L287" s="97"/>
      <c r="M287" s="98"/>
      <c r="N287" s="96">
        <f>COUNTA(Tabla13[[#This Row],[PROCESOS DE PRODUCION]:[Columna6]])</f>
        <v>4</v>
      </c>
      <c r="O287" s="96" t="str">
        <f>IF(LEN(Tabla13[[#This Row],[PROCESOS DE PRODUCION]])&gt;0,Tabla13[[#This Row],[PROCESOS DE PRODUCION]]&amp;"/","")</f>
        <v>CAPTURA/</v>
      </c>
      <c r="P287" s="3" t="str">
        <f>IF(LEN(Tabla13[[#This Row],[Columna7]])&gt;0,Tabla13[[#This Row],[Columna7]]&amp;"/","")</f>
        <v>TERMINADO/</v>
      </c>
      <c r="Q287" s="3" t="str">
        <f>IF(LEN(Tabla13[[#This Row],[Columna1]])&gt;0,Tabla13[[#This Row],[Columna1]]&amp;"/","")</f>
        <v>RUTA/</v>
      </c>
      <c r="R287" s="3" t="str">
        <f>IF(LEN(Tabla13[[#This Row],[Columna2]])&gt;0,Tabla13[[#This Row],[Columna2]]&amp;"/","")</f>
        <v>ENTREGADO/</v>
      </c>
      <c r="S287" s="3" t="str">
        <f>IF(LEN(Tabla13[[#This Row],[Columna3]])&gt;0,Tabla13[[#This Row],[Columna3]]&amp;"/","")</f>
        <v/>
      </c>
      <c r="T287" s="3" t="str">
        <f>IF(LEN(Tabla13[[#This Row],[Columna4]])&gt;0,Tabla13[[#This Row],[Columna4]]&amp;"/","")</f>
        <v/>
      </c>
      <c r="U287" s="3" t="str">
        <f>IF(LEN(Tabla13[[#This Row],[Columna5]])&gt;0,Tabla13[[#This Row],[Columna5]]&amp;"/","")</f>
        <v/>
      </c>
      <c r="V287" s="3" t="str">
        <f>IF(LEN(Tabla13[[#This Row],[Columna6]])&gt;0,Tabla13[[#This Row],[Columna6]]&amp;"/","")</f>
        <v/>
      </c>
      <c r="W28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87" s="3" t="str">
        <f>MID(Tabla13[[#This Row],[Columna17]],1,LEN(Tabla13[[#This Row],[Columna17]])-1)</f>
        <v>CAPTURA/TERMINADO/RUTA/ENTREGADO</v>
      </c>
      <c r="Y28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87" t="str">
        <f t="shared" si="4"/>
        <v>1/6/7/8/</v>
      </c>
    </row>
    <row r="288" spans="1:26" ht="18.75" thickBot="1">
      <c r="A288" s="23" t="s">
        <v>489</v>
      </c>
      <c r="B288" s="37" t="s">
        <v>480</v>
      </c>
      <c r="C288" s="36" t="s">
        <v>485</v>
      </c>
      <c r="D288" s="38">
        <v>600</v>
      </c>
      <c r="E288" s="82">
        <v>1.35</v>
      </c>
      <c r="F288" s="95" t="s">
        <v>1054</v>
      </c>
      <c r="G288" s="170" t="s">
        <v>1074</v>
      </c>
      <c r="H288" s="96" t="s">
        <v>1058</v>
      </c>
      <c r="I288" s="96" t="s">
        <v>1055</v>
      </c>
      <c r="J288" s="96" t="s">
        <v>1059</v>
      </c>
      <c r="K288" s="96" t="s">
        <v>1056</v>
      </c>
      <c r="L288" s="96" t="s">
        <v>1057</v>
      </c>
      <c r="M288" s="98"/>
      <c r="N288" s="96">
        <f>COUNTA(Tabla13[[#This Row],[PROCESOS DE PRODUCION]:[Columna6]])</f>
        <v>7</v>
      </c>
      <c r="O288" s="96" t="str">
        <f>IF(LEN(Tabla13[[#This Row],[PROCESOS DE PRODUCION]])&gt;0,Tabla13[[#This Row],[PROCESOS DE PRODUCION]]&amp;"/","")</f>
        <v>CAPTURA/</v>
      </c>
      <c r="P288" s="3" t="str">
        <f>IF(LEN(Tabla13[[#This Row],[Columna7]])&gt;0,Tabla13[[#This Row],[Columna7]]&amp;"/","")</f>
        <v>DISENIO/</v>
      </c>
      <c r="Q288" s="3" t="str">
        <f>IF(LEN(Tabla13[[#This Row],[Columna1]])&gt;0,Tabla13[[#This Row],[Columna1]]&amp;"/","")</f>
        <v>FLEXO/</v>
      </c>
      <c r="R288" s="3" t="str">
        <f>IF(LEN(Tabla13[[#This Row],[Columna2]])&gt;0,Tabla13[[#This Row],[Columna2]]&amp;"/","")</f>
        <v>EMPAQUE/</v>
      </c>
      <c r="S288" s="3" t="str">
        <f>IF(LEN(Tabla13[[#This Row],[Columna3]])&gt;0,Tabla13[[#This Row],[Columna3]]&amp;"/","")</f>
        <v>TERMINADO/</v>
      </c>
      <c r="T288" s="3" t="str">
        <f>IF(LEN(Tabla13[[#This Row],[Columna4]])&gt;0,Tabla13[[#This Row],[Columna4]]&amp;"/","")</f>
        <v>RUTA/</v>
      </c>
      <c r="U288" s="3" t="str">
        <f>IF(LEN(Tabla13[[#This Row],[Columna5]])&gt;0,Tabla13[[#This Row],[Columna5]]&amp;"/","")</f>
        <v>ENTREGADO/</v>
      </c>
      <c r="V288" s="3" t="str">
        <f>IF(LEN(Tabla13[[#This Row],[Columna6]])&gt;0,Tabla13[[#This Row],[Columna6]]&amp;"/","")</f>
        <v/>
      </c>
      <c r="W28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88" s="3" t="str">
        <f>MID(Tabla13[[#This Row],[Columna17]],1,LEN(Tabla13[[#This Row],[Columna17]])-1)</f>
        <v>CAPTURA/DISENIO/FLEXO/EMPAQUE/TERMINADO/RUTA/ENTREGADO</v>
      </c>
      <c r="Y28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88" t="str">
        <f t="shared" si="4"/>
        <v>1/2/10/5/6/7/8/</v>
      </c>
    </row>
    <row r="289" spans="1:26" ht="18">
      <c r="A289" s="23" t="s">
        <v>488</v>
      </c>
      <c r="B289" s="37" t="s">
        <v>478</v>
      </c>
      <c r="C289" s="36" t="s">
        <v>485</v>
      </c>
      <c r="D289" s="35">
        <v>500</v>
      </c>
      <c r="E289" s="82">
        <v>1.75</v>
      </c>
      <c r="F289" s="95" t="s">
        <v>1054</v>
      </c>
      <c r="G289" s="169" t="s">
        <v>1059</v>
      </c>
      <c r="H289" s="96" t="s">
        <v>1056</v>
      </c>
      <c r="I289" s="96" t="s">
        <v>1057</v>
      </c>
      <c r="J289" s="97"/>
      <c r="K289" s="97"/>
      <c r="L289" s="97"/>
      <c r="M289" s="98"/>
      <c r="N289" s="96">
        <f>COUNTA(Tabla13[[#This Row],[PROCESOS DE PRODUCION]:[Columna6]])</f>
        <v>4</v>
      </c>
      <c r="O289" s="96" t="str">
        <f>IF(LEN(Tabla13[[#This Row],[PROCESOS DE PRODUCION]])&gt;0,Tabla13[[#This Row],[PROCESOS DE PRODUCION]]&amp;"/","")</f>
        <v>CAPTURA/</v>
      </c>
      <c r="P289" s="3" t="str">
        <f>IF(LEN(Tabla13[[#This Row],[Columna7]])&gt;0,Tabla13[[#This Row],[Columna7]]&amp;"/","")</f>
        <v>TERMINADO/</v>
      </c>
      <c r="Q289" s="3" t="str">
        <f>IF(LEN(Tabla13[[#This Row],[Columna1]])&gt;0,Tabla13[[#This Row],[Columna1]]&amp;"/","")</f>
        <v>RUTA/</v>
      </c>
      <c r="R289" s="3" t="str">
        <f>IF(LEN(Tabla13[[#This Row],[Columna2]])&gt;0,Tabla13[[#This Row],[Columna2]]&amp;"/","")</f>
        <v>ENTREGADO/</v>
      </c>
      <c r="S289" s="3" t="str">
        <f>IF(LEN(Tabla13[[#This Row],[Columna3]])&gt;0,Tabla13[[#This Row],[Columna3]]&amp;"/","")</f>
        <v/>
      </c>
      <c r="T289" s="3" t="str">
        <f>IF(LEN(Tabla13[[#This Row],[Columna4]])&gt;0,Tabla13[[#This Row],[Columna4]]&amp;"/","")</f>
        <v/>
      </c>
      <c r="U289" s="3" t="str">
        <f>IF(LEN(Tabla13[[#This Row],[Columna5]])&gt;0,Tabla13[[#This Row],[Columna5]]&amp;"/","")</f>
        <v/>
      </c>
      <c r="V289" s="3" t="str">
        <f>IF(LEN(Tabla13[[#This Row],[Columna6]])&gt;0,Tabla13[[#This Row],[Columna6]]&amp;"/","")</f>
        <v/>
      </c>
      <c r="W28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89" s="3" t="str">
        <f>MID(Tabla13[[#This Row],[Columna17]],1,LEN(Tabla13[[#This Row],[Columna17]])-1)</f>
        <v>CAPTURA/TERMINADO/RUTA/ENTREGADO</v>
      </c>
      <c r="Y28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89" t="str">
        <f t="shared" si="4"/>
        <v>1/6/7/8/</v>
      </c>
    </row>
    <row r="290" spans="1:26" ht="18.75" thickBot="1">
      <c r="A290" s="19" t="s">
        <v>486</v>
      </c>
      <c r="B290" s="34" t="s">
        <v>476</v>
      </c>
      <c r="C290" s="33" t="s">
        <v>485</v>
      </c>
      <c r="D290" s="16">
        <v>500</v>
      </c>
      <c r="E290" s="85">
        <v>1.75</v>
      </c>
      <c r="F290" s="95" t="s">
        <v>1054</v>
      </c>
      <c r="G290" s="170" t="s">
        <v>1074</v>
      </c>
      <c r="H290" s="96" t="s">
        <v>1060</v>
      </c>
      <c r="I290" s="96" t="s">
        <v>1061</v>
      </c>
      <c r="J290" s="96" t="s">
        <v>1055</v>
      </c>
      <c r="K290" s="96" t="s">
        <v>1059</v>
      </c>
      <c r="L290" s="96" t="s">
        <v>1065</v>
      </c>
      <c r="M290" s="102" t="s">
        <v>1057</v>
      </c>
      <c r="N290" s="96">
        <f>COUNTA(Tabla13[[#This Row],[PROCESOS DE PRODUCION]:[Columna6]])</f>
        <v>8</v>
      </c>
      <c r="O290" s="96" t="str">
        <f>IF(LEN(Tabla13[[#This Row],[PROCESOS DE PRODUCION]])&gt;0,Tabla13[[#This Row],[PROCESOS DE PRODUCION]]&amp;"/","")</f>
        <v>CAPTURA/</v>
      </c>
      <c r="P290" s="3" t="str">
        <f>IF(LEN(Tabla13[[#This Row],[Columna7]])&gt;0,Tabla13[[#This Row],[Columna7]]&amp;"/","")</f>
        <v>DISENIO/</v>
      </c>
      <c r="Q290" s="3" t="str">
        <f>IF(LEN(Tabla13[[#This Row],[Columna1]])&gt;0,Tabla13[[#This Row],[Columna1]]&amp;"/","")</f>
        <v>OFFSET/</v>
      </c>
      <c r="R290" s="3" t="str">
        <f>IF(LEN(Tabla13[[#This Row],[Columna2]])&gt;0,Tabla13[[#This Row],[Columna2]]&amp;"/","")</f>
        <v>SUAJE/</v>
      </c>
      <c r="S290" s="3" t="str">
        <f>IF(LEN(Tabla13[[#This Row],[Columna3]])&gt;0,Tabla13[[#This Row],[Columna3]]&amp;"/","")</f>
        <v>EMPAQUE/</v>
      </c>
      <c r="T290" s="3" t="str">
        <f>IF(LEN(Tabla13[[#This Row],[Columna4]])&gt;0,Tabla13[[#This Row],[Columna4]]&amp;"/","")</f>
        <v>TERMINADO/</v>
      </c>
      <c r="U290" s="3" t="str">
        <f>IF(LEN(Tabla13[[#This Row],[Columna5]])&gt;0,Tabla13[[#This Row],[Columna5]]&amp;"/","")</f>
        <v>RUTA /</v>
      </c>
      <c r="V290" s="3" t="str">
        <f>IF(LEN(Tabla13[[#This Row],[Columna6]])&gt;0,Tabla13[[#This Row],[Columna6]]&amp;"/","")</f>
        <v>ENTREGADO/</v>
      </c>
      <c r="W29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X290" s="3" t="str">
        <f>MID(Tabla13[[#This Row],[Columna17]],1,LEN(Tabla13[[#This Row],[Columna17]])-1)</f>
        <v>CAPTURA/DISENIO/OFFSET/SUAJE/EMPAQUE/TERMINADO/RUTA /ENTREGADO</v>
      </c>
      <c r="Y29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Z290" t="str">
        <f t="shared" si="4"/>
        <v>1/2/3/4/5/6/7 /8/</v>
      </c>
    </row>
    <row r="291" spans="1:26" ht="18">
      <c r="A291" s="40" t="s">
        <v>483</v>
      </c>
      <c r="B291" s="41" t="s">
        <v>482</v>
      </c>
      <c r="C291" s="40" t="s">
        <v>475</v>
      </c>
      <c r="D291" s="39">
        <v>450</v>
      </c>
      <c r="E291" s="89">
        <v>1.65</v>
      </c>
      <c r="F291" s="95" t="s">
        <v>1054</v>
      </c>
      <c r="G291" s="169" t="s">
        <v>1059</v>
      </c>
      <c r="H291" s="96" t="s">
        <v>1056</v>
      </c>
      <c r="I291" s="96" t="s">
        <v>1057</v>
      </c>
      <c r="J291" s="97"/>
      <c r="K291" s="97"/>
      <c r="L291" s="97"/>
      <c r="M291" s="98"/>
      <c r="N291" s="96">
        <f>COUNTA(Tabla13[[#This Row],[PROCESOS DE PRODUCION]:[Columna6]])</f>
        <v>4</v>
      </c>
      <c r="O291" s="96" t="str">
        <f>IF(LEN(Tabla13[[#This Row],[PROCESOS DE PRODUCION]])&gt;0,Tabla13[[#This Row],[PROCESOS DE PRODUCION]]&amp;"/","")</f>
        <v>CAPTURA/</v>
      </c>
      <c r="P291" s="3" t="str">
        <f>IF(LEN(Tabla13[[#This Row],[Columna7]])&gt;0,Tabla13[[#This Row],[Columna7]]&amp;"/","")</f>
        <v>TERMINADO/</v>
      </c>
      <c r="Q291" s="3" t="str">
        <f>IF(LEN(Tabla13[[#This Row],[Columna1]])&gt;0,Tabla13[[#This Row],[Columna1]]&amp;"/","")</f>
        <v>RUTA/</v>
      </c>
      <c r="R291" s="3" t="str">
        <f>IF(LEN(Tabla13[[#This Row],[Columna2]])&gt;0,Tabla13[[#This Row],[Columna2]]&amp;"/","")</f>
        <v>ENTREGADO/</v>
      </c>
      <c r="S291" s="3" t="str">
        <f>IF(LEN(Tabla13[[#This Row],[Columna3]])&gt;0,Tabla13[[#This Row],[Columna3]]&amp;"/","")</f>
        <v/>
      </c>
      <c r="T291" s="3" t="str">
        <f>IF(LEN(Tabla13[[#This Row],[Columna4]])&gt;0,Tabla13[[#This Row],[Columna4]]&amp;"/","")</f>
        <v/>
      </c>
      <c r="U291" s="3" t="str">
        <f>IF(LEN(Tabla13[[#This Row],[Columna5]])&gt;0,Tabla13[[#This Row],[Columna5]]&amp;"/","")</f>
        <v/>
      </c>
      <c r="V291" s="3" t="str">
        <f>IF(LEN(Tabla13[[#This Row],[Columna6]])&gt;0,Tabla13[[#This Row],[Columna6]]&amp;"/","")</f>
        <v/>
      </c>
      <c r="W29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91" s="3" t="str">
        <f>MID(Tabla13[[#This Row],[Columna17]],1,LEN(Tabla13[[#This Row],[Columna17]])-1)</f>
        <v>CAPTURA/TERMINADO/RUTA/ENTREGADO</v>
      </c>
      <c r="Y29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91" t="str">
        <f t="shared" si="4"/>
        <v>1/6/7/8/</v>
      </c>
    </row>
    <row r="292" spans="1:26" ht="18.75" thickBot="1">
      <c r="A292" s="23" t="s">
        <v>481</v>
      </c>
      <c r="B292" s="37" t="s">
        <v>480</v>
      </c>
      <c r="C292" s="36" t="s">
        <v>475</v>
      </c>
      <c r="D292" s="20">
        <v>450</v>
      </c>
      <c r="E292" s="82">
        <v>1.7</v>
      </c>
      <c r="F292" s="95" t="s">
        <v>1054</v>
      </c>
      <c r="G292" s="170" t="s">
        <v>1074</v>
      </c>
      <c r="H292" s="96" t="s">
        <v>1058</v>
      </c>
      <c r="I292" s="96" t="s">
        <v>1055</v>
      </c>
      <c r="J292" s="96" t="s">
        <v>1059</v>
      </c>
      <c r="K292" s="96" t="s">
        <v>1056</v>
      </c>
      <c r="L292" s="96" t="s">
        <v>1057</v>
      </c>
      <c r="M292" s="98"/>
      <c r="N292" s="96">
        <f>COUNTA(Tabla13[[#This Row],[PROCESOS DE PRODUCION]:[Columna6]])</f>
        <v>7</v>
      </c>
      <c r="O292" s="96" t="str">
        <f>IF(LEN(Tabla13[[#This Row],[PROCESOS DE PRODUCION]])&gt;0,Tabla13[[#This Row],[PROCESOS DE PRODUCION]]&amp;"/","")</f>
        <v>CAPTURA/</v>
      </c>
      <c r="P292" s="3" t="str">
        <f>IF(LEN(Tabla13[[#This Row],[Columna7]])&gt;0,Tabla13[[#This Row],[Columna7]]&amp;"/","")</f>
        <v>DISENIO/</v>
      </c>
      <c r="Q292" s="3" t="str">
        <f>IF(LEN(Tabla13[[#This Row],[Columna1]])&gt;0,Tabla13[[#This Row],[Columna1]]&amp;"/","")</f>
        <v>FLEXO/</v>
      </c>
      <c r="R292" s="3" t="str">
        <f>IF(LEN(Tabla13[[#This Row],[Columna2]])&gt;0,Tabla13[[#This Row],[Columna2]]&amp;"/","")</f>
        <v>EMPAQUE/</v>
      </c>
      <c r="S292" s="3" t="str">
        <f>IF(LEN(Tabla13[[#This Row],[Columna3]])&gt;0,Tabla13[[#This Row],[Columna3]]&amp;"/","")</f>
        <v>TERMINADO/</v>
      </c>
      <c r="T292" s="3" t="str">
        <f>IF(LEN(Tabla13[[#This Row],[Columna4]])&gt;0,Tabla13[[#This Row],[Columna4]]&amp;"/","")</f>
        <v>RUTA/</v>
      </c>
      <c r="U292" s="3" t="str">
        <f>IF(LEN(Tabla13[[#This Row],[Columna5]])&gt;0,Tabla13[[#This Row],[Columna5]]&amp;"/","")</f>
        <v>ENTREGADO/</v>
      </c>
      <c r="V292" s="3" t="str">
        <f>IF(LEN(Tabla13[[#This Row],[Columna6]])&gt;0,Tabla13[[#This Row],[Columna6]]&amp;"/","")</f>
        <v/>
      </c>
      <c r="W29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292" s="3" t="str">
        <f>MID(Tabla13[[#This Row],[Columna17]],1,LEN(Tabla13[[#This Row],[Columna17]])-1)</f>
        <v>CAPTURA/DISENIO/FLEXO/EMPAQUE/TERMINADO/RUTA/ENTREGADO</v>
      </c>
      <c r="Y29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292" t="str">
        <f t="shared" si="4"/>
        <v>1/2/10/5/6/7/8/</v>
      </c>
    </row>
    <row r="293" spans="1:26" ht="18">
      <c r="A293" s="23" t="s">
        <v>479</v>
      </c>
      <c r="B293" s="37" t="s">
        <v>478</v>
      </c>
      <c r="C293" s="36" t="s">
        <v>475</v>
      </c>
      <c r="D293" s="20">
        <v>400</v>
      </c>
      <c r="E293" s="82">
        <v>2.1</v>
      </c>
      <c r="F293" s="95" t="s">
        <v>1054</v>
      </c>
      <c r="G293" s="169" t="s">
        <v>1059</v>
      </c>
      <c r="H293" s="96" t="s">
        <v>1056</v>
      </c>
      <c r="I293" s="96" t="s">
        <v>1057</v>
      </c>
      <c r="J293" s="97"/>
      <c r="K293" s="97"/>
      <c r="L293" s="97"/>
      <c r="M293" s="98"/>
      <c r="N293" s="96">
        <f>COUNTA(Tabla13[[#This Row],[PROCESOS DE PRODUCION]:[Columna6]])</f>
        <v>4</v>
      </c>
      <c r="O293" s="96" t="str">
        <f>IF(LEN(Tabla13[[#This Row],[PROCESOS DE PRODUCION]])&gt;0,Tabla13[[#This Row],[PROCESOS DE PRODUCION]]&amp;"/","")</f>
        <v>CAPTURA/</v>
      </c>
      <c r="P293" s="3" t="str">
        <f>IF(LEN(Tabla13[[#This Row],[Columna7]])&gt;0,Tabla13[[#This Row],[Columna7]]&amp;"/","")</f>
        <v>TERMINADO/</v>
      </c>
      <c r="Q293" s="3" t="str">
        <f>IF(LEN(Tabla13[[#This Row],[Columna1]])&gt;0,Tabla13[[#This Row],[Columna1]]&amp;"/","")</f>
        <v>RUTA/</v>
      </c>
      <c r="R293" s="3" t="str">
        <f>IF(LEN(Tabla13[[#This Row],[Columna2]])&gt;0,Tabla13[[#This Row],[Columna2]]&amp;"/","")</f>
        <v>ENTREGADO/</v>
      </c>
      <c r="S293" s="3" t="str">
        <f>IF(LEN(Tabla13[[#This Row],[Columna3]])&gt;0,Tabla13[[#This Row],[Columna3]]&amp;"/","")</f>
        <v/>
      </c>
      <c r="T293" s="3" t="str">
        <f>IF(LEN(Tabla13[[#This Row],[Columna4]])&gt;0,Tabla13[[#This Row],[Columna4]]&amp;"/","")</f>
        <v/>
      </c>
      <c r="U293" s="3" t="str">
        <f>IF(LEN(Tabla13[[#This Row],[Columna5]])&gt;0,Tabla13[[#This Row],[Columna5]]&amp;"/","")</f>
        <v/>
      </c>
      <c r="V293" s="3" t="str">
        <f>IF(LEN(Tabla13[[#This Row],[Columna6]])&gt;0,Tabla13[[#This Row],[Columna6]]&amp;"/","")</f>
        <v/>
      </c>
      <c r="W29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93" s="3" t="str">
        <f>MID(Tabla13[[#This Row],[Columna17]],1,LEN(Tabla13[[#This Row],[Columna17]])-1)</f>
        <v>CAPTURA/TERMINADO/RUTA/ENTREGADO</v>
      </c>
      <c r="Y29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93" t="str">
        <f t="shared" si="4"/>
        <v>1/6/7/8/</v>
      </c>
    </row>
    <row r="294" spans="1:26" ht="18.75" thickBot="1">
      <c r="A294" s="19" t="s">
        <v>477</v>
      </c>
      <c r="B294" s="34" t="s">
        <v>476</v>
      </c>
      <c r="C294" s="33" t="s">
        <v>475</v>
      </c>
      <c r="D294" s="16">
        <v>400</v>
      </c>
      <c r="E294" s="85">
        <v>2.1</v>
      </c>
      <c r="F294" s="99" t="s">
        <v>1054</v>
      </c>
      <c r="G294" s="170" t="s">
        <v>1074</v>
      </c>
      <c r="H294" s="100" t="s">
        <v>1060</v>
      </c>
      <c r="I294" s="100" t="s">
        <v>1061</v>
      </c>
      <c r="J294" s="100" t="s">
        <v>1055</v>
      </c>
      <c r="K294" s="100" t="s">
        <v>1059</v>
      </c>
      <c r="L294" s="100" t="s">
        <v>1065</v>
      </c>
      <c r="M294" s="103" t="s">
        <v>1057</v>
      </c>
      <c r="N294" s="96">
        <f>COUNTA(Tabla13[[#This Row],[PROCESOS DE PRODUCION]:[Columna6]])</f>
        <v>8</v>
      </c>
      <c r="O294" s="96" t="str">
        <f>IF(LEN(Tabla13[[#This Row],[PROCESOS DE PRODUCION]])&gt;0,Tabla13[[#This Row],[PROCESOS DE PRODUCION]]&amp;"/","")</f>
        <v>CAPTURA/</v>
      </c>
      <c r="P294" s="3" t="str">
        <f>IF(LEN(Tabla13[[#This Row],[Columna7]])&gt;0,Tabla13[[#This Row],[Columna7]]&amp;"/","")</f>
        <v>DISENIO/</v>
      </c>
      <c r="Q294" s="3" t="str">
        <f>IF(LEN(Tabla13[[#This Row],[Columna1]])&gt;0,Tabla13[[#This Row],[Columna1]]&amp;"/","")</f>
        <v>OFFSET/</v>
      </c>
      <c r="R294" s="3" t="str">
        <f>IF(LEN(Tabla13[[#This Row],[Columna2]])&gt;0,Tabla13[[#This Row],[Columna2]]&amp;"/","")</f>
        <v>SUAJE/</v>
      </c>
      <c r="S294" s="3" t="str">
        <f>IF(LEN(Tabla13[[#This Row],[Columna3]])&gt;0,Tabla13[[#This Row],[Columna3]]&amp;"/","")</f>
        <v>EMPAQUE/</v>
      </c>
      <c r="T294" s="3" t="str">
        <f>IF(LEN(Tabla13[[#This Row],[Columna4]])&gt;0,Tabla13[[#This Row],[Columna4]]&amp;"/","")</f>
        <v>TERMINADO/</v>
      </c>
      <c r="U294" s="3" t="str">
        <f>IF(LEN(Tabla13[[#This Row],[Columna5]])&gt;0,Tabla13[[#This Row],[Columna5]]&amp;"/","")</f>
        <v>RUTA /</v>
      </c>
      <c r="V294" s="3" t="str">
        <f>IF(LEN(Tabla13[[#This Row],[Columna6]])&gt;0,Tabla13[[#This Row],[Columna6]]&amp;"/","")</f>
        <v>ENTREGADO/</v>
      </c>
      <c r="W29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X294" s="3" t="str">
        <f>MID(Tabla13[[#This Row],[Columna17]],1,LEN(Tabla13[[#This Row],[Columna17]])-1)</f>
        <v>CAPTURA/DISENIO/OFFSET/SUAJE/EMPAQUE/TERMINADO/RUTA /ENTREGADO</v>
      </c>
      <c r="Y29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CAPTURA/DISENIO/OFFSET/SUAJE/EMPAQUE/TERMINADO/RUTA /ENTREGADO/</v>
      </c>
      <c r="Z294" t="str">
        <f t="shared" si="4"/>
        <v>1/2/3/4/5/6/7 /8/</v>
      </c>
    </row>
    <row r="295" spans="1:26" ht="18.75" thickBot="1">
      <c r="A295" s="28" t="s">
        <v>473</v>
      </c>
      <c r="B295" s="32" t="s">
        <v>471</v>
      </c>
      <c r="C295" s="27" t="s">
        <v>346</v>
      </c>
      <c r="D295" s="26">
        <v>390</v>
      </c>
      <c r="E295" s="80">
        <v>2.5</v>
      </c>
      <c r="F295" s="91" t="s">
        <v>1054</v>
      </c>
      <c r="G295" s="169" t="s">
        <v>1059</v>
      </c>
      <c r="H295" s="92" t="s">
        <v>1056</v>
      </c>
      <c r="I295" s="92" t="s">
        <v>1057</v>
      </c>
      <c r="J295" s="93"/>
      <c r="K295" s="93"/>
      <c r="L295" s="93"/>
      <c r="M295" s="94"/>
      <c r="N295" s="96">
        <f>COUNTA(Tabla13[[#This Row],[PROCESOS DE PRODUCION]:[Columna6]])</f>
        <v>4</v>
      </c>
      <c r="O295" s="96" t="str">
        <f>IF(LEN(Tabla13[[#This Row],[PROCESOS DE PRODUCION]])&gt;0,Tabla13[[#This Row],[PROCESOS DE PRODUCION]]&amp;"/","")</f>
        <v>CAPTURA/</v>
      </c>
      <c r="P295" s="3" t="str">
        <f>IF(LEN(Tabla13[[#This Row],[Columna7]])&gt;0,Tabla13[[#This Row],[Columna7]]&amp;"/","")</f>
        <v>TERMINADO/</v>
      </c>
      <c r="Q295" s="3" t="str">
        <f>IF(LEN(Tabla13[[#This Row],[Columna1]])&gt;0,Tabla13[[#This Row],[Columna1]]&amp;"/","")</f>
        <v>RUTA/</v>
      </c>
      <c r="R295" s="3" t="str">
        <f>IF(LEN(Tabla13[[#This Row],[Columna2]])&gt;0,Tabla13[[#This Row],[Columna2]]&amp;"/","")</f>
        <v>ENTREGADO/</v>
      </c>
      <c r="S295" s="3" t="str">
        <f>IF(LEN(Tabla13[[#This Row],[Columna3]])&gt;0,Tabla13[[#This Row],[Columna3]]&amp;"/","")</f>
        <v/>
      </c>
      <c r="T295" s="3" t="str">
        <f>IF(LEN(Tabla13[[#This Row],[Columna4]])&gt;0,Tabla13[[#This Row],[Columna4]]&amp;"/","")</f>
        <v/>
      </c>
      <c r="U295" s="3" t="str">
        <f>IF(LEN(Tabla13[[#This Row],[Columna5]])&gt;0,Tabla13[[#This Row],[Columna5]]&amp;"/","")</f>
        <v/>
      </c>
      <c r="V295" s="3" t="str">
        <f>IF(LEN(Tabla13[[#This Row],[Columna6]])&gt;0,Tabla13[[#This Row],[Columna6]]&amp;"/","")</f>
        <v/>
      </c>
      <c r="W29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95" s="3" t="str">
        <f>MID(Tabla13[[#This Row],[Columna17]],1,LEN(Tabla13[[#This Row],[Columna17]])-1)</f>
        <v>CAPTURA/TERMINADO/RUTA/ENTREGADO</v>
      </c>
      <c r="Y29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95" t="str">
        <f t="shared" si="4"/>
        <v>1/6/7/8/</v>
      </c>
    </row>
    <row r="296" spans="1:26" ht="18.75" thickBot="1">
      <c r="A296" s="7" t="s">
        <v>472</v>
      </c>
      <c r="B296" s="31" t="s">
        <v>471</v>
      </c>
      <c r="C296" s="6" t="s">
        <v>343</v>
      </c>
      <c r="D296" s="5">
        <v>260</v>
      </c>
      <c r="E296" s="81">
        <v>2.8</v>
      </c>
      <c r="F296" s="95" t="s">
        <v>1054</v>
      </c>
      <c r="G296" s="169" t="s">
        <v>1059</v>
      </c>
      <c r="H296" s="96" t="s">
        <v>1056</v>
      </c>
      <c r="I296" s="96" t="s">
        <v>1057</v>
      </c>
      <c r="J296" s="97"/>
      <c r="K296" s="97"/>
      <c r="L296" s="97"/>
      <c r="M296" s="98"/>
      <c r="N296" s="96">
        <f>COUNTA(Tabla13[[#This Row],[PROCESOS DE PRODUCION]:[Columna6]])</f>
        <v>4</v>
      </c>
      <c r="O296" s="96" t="str">
        <f>IF(LEN(Tabla13[[#This Row],[PROCESOS DE PRODUCION]])&gt;0,Tabla13[[#This Row],[PROCESOS DE PRODUCION]]&amp;"/","")</f>
        <v>CAPTURA/</v>
      </c>
      <c r="P296" s="3" t="str">
        <f>IF(LEN(Tabla13[[#This Row],[Columna7]])&gt;0,Tabla13[[#This Row],[Columna7]]&amp;"/","")</f>
        <v>TERMINADO/</v>
      </c>
      <c r="Q296" s="3" t="str">
        <f>IF(LEN(Tabla13[[#This Row],[Columna1]])&gt;0,Tabla13[[#This Row],[Columna1]]&amp;"/","")</f>
        <v>RUTA/</v>
      </c>
      <c r="R296" s="3" t="str">
        <f>IF(LEN(Tabla13[[#This Row],[Columna2]])&gt;0,Tabla13[[#This Row],[Columna2]]&amp;"/","")</f>
        <v>ENTREGADO/</v>
      </c>
      <c r="S296" s="3" t="str">
        <f>IF(LEN(Tabla13[[#This Row],[Columna3]])&gt;0,Tabla13[[#This Row],[Columna3]]&amp;"/","")</f>
        <v/>
      </c>
      <c r="T296" s="3" t="str">
        <f>IF(LEN(Tabla13[[#This Row],[Columna4]])&gt;0,Tabla13[[#This Row],[Columna4]]&amp;"/","")</f>
        <v/>
      </c>
      <c r="U296" s="3" t="str">
        <f>IF(LEN(Tabla13[[#This Row],[Columna5]])&gt;0,Tabla13[[#This Row],[Columna5]]&amp;"/","")</f>
        <v/>
      </c>
      <c r="V296" s="3" t="str">
        <f>IF(LEN(Tabla13[[#This Row],[Columna6]])&gt;0,Tabla13[[#This Row],[Columna6]]&amp;"/","")</f>
        <v/>
      </c>
      <c r="W29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96" s="3" t="str">
        <f>MID(Tabla13[[#This Row],[Columna17]],1,LEN(Tabla13[[#This Row],[Columna17]])-1)</f>
        <v>CAPTURA/TERMINADO/RUTA/ENTREGADO</v>
      </c>
      <c r="Y29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96" t="str">
        <f t="shared" si="4"/>
        <v>1/6/7/8/</v>
      </c>
    </row>
    <row r="297" spans="1:26" ht="18.75" thickBot="1">
      <c r="A297" s="7" t="s">
        <v>470</v>
      </c>
      <c r="B297" s="31" t="s">
        <v>468</v>
      </c>
      <c r="C297" s="6" t="s">
        <v>341</v>
      </c>
      <c r="D297" s="5">
        <v>300</v>
      </c>
      <c r="E297" s="81">
        <v>2.85</v>
      </c>
      <c r="F297" s="95" t="s">
        <v>1054</v>
      </c>
      <c r="G297" s="169" t="s">
        <v>1059</v>
      </c>
      <c r="H297" s="96" t="s">
        <v>1056</v>
      </c>
      <c r="I297" s="96" t="s">
        <v>1057</v>
      </c>
      <c r="J297" s="97"/>
      <c r="K297" s="97"/>
      <c r="L297" s="97"/>
      <c r="M297" s="98"/>
      <c r="N297" s="96">
        <f>COUNTA(Tabla13[[#This Row],[PROCESOS DE PRODUCION]:[Columna6]])</f>
        <v>4</v>
      </c>
      <c r="O297" s="96" t="str">
        <f>IF(LEN(Tabla13[[#This Row],[PROCESOS DE PRODUCION]])&gt;0,Tabla13[[#This Row],[PROCESOS DE PRODUCION]]&amp;"/","")</f>
        <v>CAPTURA/</v>
      </c>
      <c r="P297" s="3" t="str">
        <f>IF(LEN(Tabla13[[#This Row],[Columna7]])&gt;0,Tabla13[[#This Row],[Columna7]]&amp;"/","")</f>
        <v>TERMINADO/</v>
      </c>
      <c r="Q297" s="3" t="str">
        <f>IF(LEN(Tabla13[[#This Row],[Columna1]])&gt;0,Tabla13[[#This Row],[Columna1]]&amp;"/","")</f>
        <v>RUTA/</v>
      </c>
      <c r="R297" s="3" t="str">
        <f>IF(LEN(Tabla13[[#This Row],[Columna2]])&gt;0,Tabla13[[#This Row],[Columna2]]&amp;"/","")</f>
        <v>ENTREGADO/</v>
      </c>
      <c r="S297" s="3" t="str">
        <f>IF(LEN(Tabla13[[#This Row],[Columna3]])&gt;0,Tabla13[[#This Row],[Columna3]]&amp;"/","")</f>
        <v/>
      </c>
      <c r="T297" s="3" t="str">
        <f>IF(LEN(Tabla13[[#This Row],[Columna4]])&gt;0,Tabla13[[#This Row],[Columna4]]&amp;"/","")</f>
        <v/>
      </c>
      <c r="U297" s="3" t="str">
        <f>IF(LEN(Tabla13[[#This Row],[Columna5]])&gt;0,Tabla13[[#This Row],[Columna5]]&amp;"/","")</f>
        <v/>
      </c>
      <c r="V297" s="3" t="str">
        <f>IF(LEN(Tabla13[[#This Row],[Columna6]])&gt;0,Tabla13[[#This Row],[Columna6]]&amp;"/","")</f>
        <v/>
      </c>
      <c r="W29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97" s="3" t="str">
        <f>MID(Tabla13[[#This Row],[Columna17]],1,LEN(Tabla13[[#This Row],[Columna17]])-1)</f>
        <v>CAPTURA/TERMINADO/RUTA/ENTREGADO</v>
      </c>
      <c r="Y29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97" t="str">
        <f t="shared" si="4"/>
        <v>1/6/7/8/</v>
      </c>
    </row>
    <row r="298" spans="1:26" ht="18.75" thickBot="1">
      <c r="A298" s="19" t="s">
        <v>469</v>
      </c>
      <c r="B298" s="34" t="s">
        <v>468</v>
      </c>
      <c r="C298" s="17" t="s">
        <v>338</v>
      </c>
      <c r="D298" s="16">
        <v>250</v>
      </c>
      <c r="E298" s="85">
        <v>3.15</v>
      </c>
      <c r="F298" s="99" t="s">
        <v>1054</v>
      </c>
      <c r="G298" s="169" t="s">
        <v>1059</v>
      </c>
      <c r="H298" s="100" t="s">
        <v>1056</v>
      </c>
      <c r="I298" s="100" t="s">
        <v>1057</v>
      </c>
      <c r="J298" s="104"/>
      <c r="K298" s="104"/>
      <c r="L298" s="104"/>
      <c r="M298" s="101"/>
      <c r="N298" s="96">
        <f>COUNTA(Tabla13[[#This Row],[PROCESOS DE PRODUCION]:[Columna6]])</f>
        <v>4</v>
      </c>
      <c r="O298" s="96" t="str">
        <f>IF(LEN(Tabla13[[#This Row],[PROCESOS DE PRODUCION]])&gt;0,Tabla13[[#This Row],[PROCESOS DE PRODUCION]]&amp;"/","")</f>
        <v>CAPTURA/</v>
      </c>
      <c r="P298" s="3" t="str">
        <f>IF(LEN(Tabla13[[#This Row],[Columna7]])&gt;0,Tabla13[[#This Row],[Columna7]]&amp;"/","")</f>
        <v>TERMINADO/</v>
      </c>
      <c r="Q298" s="3" t="str">
        <f>IF(LEN(Tabla13[[#This Row],[Columna1]])&gt;0,Tabla13[[#This Row],[Columna1]]&amp;"/","")</f>
        <v>RUTA/</v>
      </c>
      <c r="R298" s="3" t="str">
        <f>IF(LEN(Tabla13[[#This Row],[Columna2]])&gt;0,Tabla13[[#This Row],[Columna2]]&amp;"/","")</f>
        <v>ENTREGADO/</v>
      </c>
      <c r="S298" s="3" t="str">
        <f>IF(LEN(Tabla13[[#This Row],[Columna3]])&gt;0,Tabla13[[#This Row],[Columna3]]&amp;"/","")</f>
        <v/>
      </c>
      <c r="T298" s="3" t="str">
        <f>IF(LEN(Tabla13[[#This Row],[Columna4]])&gt;0,Tabla13[[#This Row],[Columna4]]&amp;"/","")</f>
        <v/>
      </c>
      <c r="U298" s="3" t="str">
        <f>IF(LEN(Tabla13[[#This Row],[Columna5]])&gt;0,Tabla13[[#This Row],[Columna5]]&amp;"/","")</f>
        <v/>
      </c>
      <c r="V298" s="3" t="str">
        <f>IF(LEN(Tabla13[[#This Row],[Columna6]])&gt;0,Tabla13[[#This Row],[Columna6]]&amp;"/","")</f>
        <v/>
      </c>
      <c r="W29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98" s="3" t="str">
        <f>MID(Tabla13[[#This Row],[Columna17]],1,LEN(Tabla13[[#This Row],[Columna17]])-1)</f>
        <v>CAPTURA/TERMINADO/RUTA/ENTREGADO</v>
      </c>
      <c r="Y29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98" t="str">
        <f t="shared" si="4"/>
        <v>1/6/7/8/</v>
      </c>
    </row>
    <row r="299" spans="1:26" ht="18.75" thickBot="1">
      <c r="A299" s="28" t="s">
        <v>466</v>
      </c>
      <c r="B299" s="32" t="s">
        <v>464</v>
      </c>
      <c r="C299" s="27" t="s">
        <v>346</v>
      </c>
      <c r="D299" s="26">
        <v>390</v>
      </c>
      <c r="E299" s="80">
        <v>2.5</v>
      </c>
      <c r="F299" s="91" t="s">
        <v>1054</v>
      </c>
      <c r="G299" s="169" t="s">
        <v>1059</v>
      </c>
      <c r="H299" s="92" t="s">
        <v>1056</v>
      </c>
      <c r="I299" s="92" t="s">
        <v>1057</v>
      </c>
      <c r="J299" s="93"/>
      <c r="K299" s="93"/>
      <c r="L299" s="93"/>
      <c r="M299" s="94"/>
      <c r="N299" s="96">
        <f>COUNTA(Tabla13[[#This Row],[PROCESOS DE PRODUCION]:[Columna6]])</f>
        <v>4</v>
      </c>
      <c r="O299" s="96" t="str">
        <f>IF(LEN(Tabla13[[#This Row],[PROCESOS DE PRODUCION]])&gt;0,Tabla13[[#This Row],[PROCESOS DE PRODUCION]]&amp;"/","")</f>
        <v>CAPTURA/</v>
      </c>
      <c r="P299" s="3" t="str">
        <f>IF(LEN(Tabla13[[#This Row],[Columna7]])&gt;0,Tabla13[[#This Row],[Columna7]]&amp;"/","")</f>
        <v>TERMINADO/</v>
      </c>
      <c r="Q299" s="3" t="str">
        <f>IF(LEN(Tabla13[[#This Row],[Columna1]])&gt;0,Tabla13[[#This Row],[Columna1]]&amp;"/","")</f>
        <v>RUTA/</v>
      </c>
      <c r="R299" s="3" t="str">
        <f>IF(LEN(Tabla13[[#This Row],[Columna2]])&gt;0,Tabla13[[#This Row],[Columna2]]&amp;"/","")</f>
        <v>ENTREGADO/</v>
      </c>
      <c r="S299" s="3" t="str">
        <f>IF(LEN(Tabla13[[#This Row],[Columna3]])&gt;0,Tabla13[[#This Row],[Columna3]]&amp;"/","")</f>
        <v/>
      </c>
      <c r="T299" s="3" t="str">
        <f>IF(LEN(Tabla13[[#This Row],[Columna4]])&gt;0,Tabla13[[#This Row],[Columna4]]&amp;"/","")</f>
        <v/>
      </c>
      <c r="U299" s="3" t="str">
        <f>IF(LEN(Tabla13[[#This Row],[Columna5]])&gt;0,Tabla13[[#This Row],[Columna5]]&amp;"/","")</f>
        <v/>
      </c>
      <c r="V299" s="3" t="str">
        <f>IF(LEN(Tabla13[[#This Row],[Columna6]])&gt;0,Tabla13[[#This Row],[Columna6]]&amp;"/","")</f>
        <v/>
      </c>
      <c r="W29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299" s="3" t="str">
        <f>MID(Tabla13[[#This Row],[Columna17]],1,LEN(Tabla13[[#This Row],[Columna17]])-1)</f>
        <v>CAPTURA/TERMINADO/RUTA/ENTREGADO</v>
      </c>
      <c r="Y29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299" t="str">
        <f t="shared" si="4"/>
        <v>1/6/7/8/</v>
      </c>
    </row>
    <row r="300" spans="1:26" ht="18.75" thickBot="1">
      <c r="A300" s="7" t="s">
        <v>465</v>
      </c>
      <c r="B300" s="31" t="s">
        <v>464</v>
      </c>
      <c r="C300" s="6" t="s">
        <v>343</v>
      </c>
      <c r="D300" s="5">
        <v>260</v>
      </c>
      <c r="E300" s="81">
        <v>2.8</v>
      </c>
      <c r="F300" s="95" t="s">
        <v>1054</v>
      </c>
      <c r="G300" s="169" t="s">
        <v>1059</v>
      </c>
      <c r="H300" s="96" t="s">
        <v>1056</v>
      </c>
      <c r="I300" s="96" t="s">
        <v>1057</v>
      </c>
      <c r="J300" s="97"/>
      <c r="K300" s="97"/>
      <c r="L300" s="97"/>
      <c r="M300" s="98"/>
      <c r="N300" s="96">
        <f>COUNTA(Tabla13[[#This Row],[PROCESOS DE PRODUCION]:[Columna6]])</f>
        <v>4</v>
      </c>
      <c r="O300" s="96" t="str">
        <f>IF(LEN(Tabla13[[#This Row],[PROCESOS DE PRODUCION]])&gt;0,Tabla13[[#This Row],[PROCESOS DE PRODUCION]]&amp;"/","")</f>
        <v>CAPTURA/</v>
      </c>
      <c r="P300" s="3" t="str">
        <f>IF(LEN(Tabla13[[#This Row],[Columna7]])&gt;0,Tabla13[[#This Row],[Columna7]]&amp;"/","")</f>
        <v>TERMINADO/</v>
      </c>
      <c r="Q300" s="3" t="str">
        <f>IF(LEN(Tabla13[[#This Row],[Columna1]])&gt;0,Tabla13[[#This Row],[Columna1]]&amp;"/","")</f>
        <v>RUTA/</v>
      </c>
      <c r="R300" s="3" t="str">
        <f>IF(LEN(Tabla13[[#This Row],[Columna2]])&gt;0,Tabla13[[#This Row],[Columna2]]&amp;"/","")</f>
        <v>ENTREGADO/</v>
      </c>
      <c r="S300" s="3" t="str">
        <f>IF(LEN(Tabla13[[#This Row],[Columna3]])&gt;0,Tabla13[[#This Row],[Columna3]]&amp;"/","")</f>
        <v/>
      </c>
      <c r="T300" s="3" t="str">
        <f>IF(LEN(Tabla13[[#This Row],[Columna4]])&gt;0,Tabla13[[#This Row],[Columna4]]&amp;"/","")</f>
        <v/>
      </c>
      <c r="U300" s="3" t="str">
        <f>IF(LEN(Tabla13[[#This Row],[Columna5]])&gt;0,Tabla13[[#This Row],[Columna5]]&amp;"/","")</f>
        <v/>
      </c>
      <c r="V300" s="3" t="str">
        <f>IF(LEN(Tabla13[[#This Row],[Columna6]])&gt;0,Tabla13[[#This Row],[Columna6]]&amp;"/","")</f>
        <v/>
      </c>
      <c r="W30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00" s="3" t="str">
        <f>MID(Tabla13[[#This Row],[Columna17]],1,LEN(Tabla13[[#This Row],[Columna17]])-1)</f>
        <v>CAPTURA/TERMINADO/RUTA/ENTREGADO</v>
      </c>
      <c r="Y30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00" t="str">
        <f t="shared" si="4"/>
        <v>1/6/7/8/</v>
      </c>
    </row>
    <row r="301" spans="1:26" ht="18.75" thickBot="1">
      <c r="A301" s="7" t="s">
        <v>463</v>
      </c>
      <c r="B301" s="31" t="s">
        <v>461</v>
      </c>
      <c r="C301" s="6" t="s">
        <v>341</v>
      </c>
      <c r="D301" s="5">
        <v>300</v>
      </c>
      <c r="E301" s="81">
        <v>2.85</v>
      </c>
      <c r="F301" s="95" t="s">
        <v>1054</v>
      </c>
      <c r="G301" s="169" t="s">
        <v>1059</v>
      </c>
      <c r="H301" s="96" t="s">
        <v>1056</v>
      </c>
      <c r="I301" s="96" t="s">
        <v>1057</v>
      </c>
      <c r="J301" s="97"/>
      <c r="K301" s="97"/>
      <c r="L301" s="97"/>
      <c r="M301" s="98"/>
      <c r="N301" s="96">
        <f>COUNTA(Tabla13[[#This Row],[PROCESOS DE PRODUCION]:[Columna6]])</f>
        <v>4</v>
      </c>
      <c r="O301" s="96" t="str">
        <f>IF(LEN(Tabla13[[#This Row],[PROCESOS DE PRODUCION]])&gt;0,Tabla13[[#This Row],[PROCESOS DE PRODUCION]]&amp;"/","")</f>
        <v>CAPTURA/</v>
      </c>
      <c r="P301" s="3" t="str">
        <f>IF(LEN(Tabla13[[#This Row],[Columna7]])&gt;0,Tabla13[[#This Row],[Columna7]]&amp;"/","")</f>
        <v>TERMINADO/</v>
      </c>
      <c r="Q301" s="3" t="str">
        <f>IF(LEN(Tabla13[[#This Row],[Columna1]])&gt;0,Tabla13[[#This Row],[Columna1]]&amp;"/","")</f>
        <v>RUTA/</v>
      </c>
      <c r="R301" s="3" t="str">
        <f>IF(LEN(Tabla13[[#This Row],[Columna2]])&gt;0,Tabla13[[#This Row],[Columna2]]&amp;"/","")</f>
        <v>ENTREGADO/</v>
      </c>
      <c r="S301" s="3" t="str">
        <f>IF(LEN(Tabla13[[#This Row],[Columna3]])&gt;0,Tabla13[[#This Row],[Columna3]]&amp;"/","")</f>
        <v/>
      </c>
      <c r="T301" s="3" t="str">
        <f>IF(LEN(Tabla13[[#This Row],[Columna4]])&gt;0,Tabla13[[#This Row],[Columna4]]&amp;"/","")</f>
        <v/>
      </c>
      <c r="U301" s="3" t="str">
        <f>IF(LEN(Tabla13[[#This Row],[Columna5]])&gt;0,Tabla13[[#This Row],[Columna5]]&amp;"/","")</f>
        <v/>
      </c>
      <c r="V301" s="3" t="str">
        <f>IF(LEN(Tabla13[[#This Row],[Columna6]])&gt;0,Tabla13[[#This Row],[Columna6]]&amp;"/","")</f>
        <v/>
      </c>
      <c r="W30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01" s="3" t="str">
        <f>MID(Tabla13[[#This Row],[Columna17]],1,LEN(Tabla13[[#This Row],[Columna17]])-1)</f>
        <v>CAPTURA/TERMINADO/RUTA/ENTREGADO</v>
      </c>
      <c r="Y30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01" t="str">
        <f t="shared" si="4"/>
        <v>1/6/7/8/</v>
      </c>
    </row>
    <row r="302" spans="1:26" ht="18.75" thickBot="1">
      <c r="A302" s="19" t="s">
        <v>462</v>
      </c>
      <c r="B302" s="34" t="s">
        <v>461</v>
      </c>
      <c r="C302" s="17" t="s">
        <v>338</v>
      </c>
      <c r="D302" s="16">
        <v>250</v>
      </c>
      <c r="E302" s="85">
        <v>3.15</v>
      </c>
      <c r="F302" s="99" t="s">
        <v>1054</v>
      </c>
      <c r="G302" s="169" t="s">
        <v>1059</v>
      </c>
      <c r="H302" s="100" t="s">
        <v>1056</v>
      </c>
      <c r="I302" s="100" t="s">
        <v>1057</v>
      </c>
      <c r="J302" s="104"/>
      <c r="K302" s="104"/>
      <c r="L302" s="104"/>
      <c r="M302" s="101"/>
      <c r="N302" s="96">
        <f>COUNTA(Tabla13[[#This Row],[PROCESOS DE PRODUCION]:[Columna6]])</f>
        <v>4</v>
      </c>
      <c r="O302" s="96" t="str">
        <f>IF(LEN(Tabla13[[#This Row],[PROCESOS DE PRODUCION]])&gt;0,Tabla13[[#This Row],[PROCESOS DE PRODUCION]]&amp;"/","")</f>
        <v>CAPTURA/</v>
      </c>
      <c r="P302" s="3" t="str">
        <f>IF(LEN(Tabla13[[#This Row],[Columna7]])&gt;0,Tabla13[[#This Row],[Columna7]]&amp;"/","")</f>
        <v>TERMINADO/</v>
      </c>
      <c r="Q302" s="3" t="str">
        <f>IF(LEN(Tabla13[[#This Row],[Columna1]])&gt;0,Tabla13[[#This Row],[Columna1]]&amp;"/","")</f>
        <v>RUTA/</v>
      </c>
      <c r="R302" s="3" t="str">
        <f>IF(LEN(Tabla13[[#This Row],[Columna2]])&gt;0,Tabla13[[#This Row],[Columna2]]&amp;"/","")</f>
        <v>ENTREGADO/</v>
      </c>
      <c r="S302" s="3" t="str">
        <f>IF(LEN(Tabla13[[#This Row],[Columna3]])&gt;0,Tabla13[[#This Row],[Columna3]]&amp;"/","")</f>
        <v/>
      </c>
      <c r="T302" s="3" t="str">
        <f>IF(LEN(Tabla13[[#This Row],[Columna4]])&gt;0,Tabla13[[#This Row],[Columna4]]&amp;"/","")</f>
        <v/>
      </c>
      <c r="U302" s="3" t="str">
        <f>IF(LEN(Tabla13[[#This Row],[Columna5]])&gt;0,Tabla13[[#This Row],[Columna5]]&amp;"/","")</f>
        <v/>
      </c>
      <c r="V302" s="3" t="str">
        <f>IF(LEN(Tabla13[[#This Row],[Columna6]])&gt;0,Tabla13[[#This Row],[Columna6]]&amp;"/","")</f>
        <v/>
      </c>
      <c r="W30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02" s="3" t="str">
        <f>MID(Tabla13[[#This Row],[Columna17]],1,LEN(Tabla13[[#This Row],[Columna17]])-1)</f>
        <v>CAPTURA/TERMINADO/RUTA/ENTREGADO</v>
      </c>
      <c r="Y30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02" t="str">
        <f t="shared" si="4"/>
        <v>1/6/7/8/</v>
      </c>
    </row>
    <row r="303" spans="1:26" ht="18.75" thickBot="1">
      <c r="A303" s="28" t="s">
        <v>459</v>
      </c>
      <c r="B303" s="32" t="s">
        <v>457</v>
      </c>
      <c r="C303" s="27" t="s">
        <v>346</v>
      </c>
      <c r="D303" s="26">
        <v>390</v>
      </c>
      <c r="E303" s="80">
        <v>2.5</v>
      </c>
      <c r="F303" s="91" t="s">
        <v>1054</v>
      </c>
      <c r="G303" s="169" t="s">
        <v>1059</v>
      </c>
      <c r="H303" s="92" t="s">
        <v>1056</v>
      </c>
      <c r="I303" s="92" t="s">
        <v>1057</v>
      </c>
      <c r="J303" s="93"/>
      <c r="K303" s="93"/>
      <c r="L303" s="93"/>
      <c r="M303" s="94"/>
      <c r="N303" s="96">
        <f>COUNTA(Tabla13[[#This Row],[PROCESOS DE PRODUCION]:[Columna6]])</f>
        <v>4</v>
      </c>
      <c r="O303" s="96" t="str">
        <f>IF(LEN(Tabla13[[#This Row],[PROCESOS DE PRODUCION]])&gt;0,Tabla13[[#This Row],[PROCESOS DE PRODUCION]]&amp;"/","")</f>
        <v>CAPTURA/</v>
      </c>
      <c r="P303" s="3" t="str">
        <f>IF(LEN(Tabla13[[#This Row],[Columna7]])&gt;0,Tabla13[[#This Row],[Columna7]]&amp;"/","")</f>
        <v>TERMINADO/</v>
      </c>
      <c r="Q303" s="3" t="str">
        <f>IF(LEN(Tabla13[[#This Row],[Columna1]])&gt;0,Tabla13[[#This Row],[Columna1]]&amp;"/","")</f>
        <v>RUTA/</v>
      </c>
      <c r="R303" s="3" t="str">
        <f>IF(LEN(Tabla13[[#This Row],[Columna2]])&gt;0,Tabla13[[#This Row],[Columna2]]&amp;"/","")</f>
        <v>ENTREGADO/</v>
      </c>
      <c r="S303" s="3" t="str">
        <f>IF(LEN(Tabla13[[#This Row],[Columna3]])&gt;0,Tabla13[[#This Row],[Columna3]]&amp;"/","")</f>
        <v/>
      </c>
      <c r="T303" s="3" t="str">
        <f>IF(LEN(Tabla13[[#This Row],[Columna4]])&gt;0,Tabla13[[#This Row],[Columna4]]&amp;"/","")</f>
        <v/>
      </c>
      <c r="U303" s="3" t="str">
        <f>IF(LEN(Tabla13[[#This Row],[Columna5]])&gt;0,Tabla13[[#This Row],[Columna5]]&amp;"/","")</f>
        <v/>
      </c>
      <c r="V303" s="3" t="str">
        <f>IF(LEN(Tabla13[[#This Row],[Columna6]])&gt;0,Tabla13[[#This Row],[Columna6]]&amp;"/","")</f>
        <v/>
      </c>
      <c r="W30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03" s="3" t="str">
        <f>MID(Tabla13[[#This Row],[Columna17]],1,LEN(Tabla13[[#This Row],[Columna17]])-1)</f>
        <v>CAPTURA/TERMINADO/RUTA/ENTREGADO</v>
      </c>
      <c r="Y30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03" t="str">
        <f t="shared" si="4"/>
        <v>1/6/7/8/</v>
      </c>
    </row>
    <row r="304" spans="1:26" ht="18.75" thickBot="1">
      <c r="A304" s="7" t="s">
        <v>458</v>
      </c>
      <c r="B304" s="31" t="s">
        <v>457</v>
      </c>
      <c r="C304" s="6" t="s">
        <v>343</v>
      </c>
      <c r="D304" s="5">
        <v>260</v>
      </c>
      <c r="E304" s="81">
        <v>2.8</v>
      </c>
      <c r="F304" s="95" t="s">
        <v>1054</v>
      </c>
      <c r="G304" s="169" t="s">
        <v>1059</v>
      </c>
      <c r="H304" s="96" t="s">
        <v>1056</v>
      </c>
      <c r="I304" s="96" t="s">
        <v>1057</v>
      </c>
      <c r="J304" s="97"/>
      <c r="K304" s="97"/>
      <c r="L304" s="97"/>
      <c r="M304" s="98"/>
      <c r="N304" s="96">
        <f>COUNTA(Tabla13[[#This Row],[PROCESOS DE PRODUCION]:[Columna6]])</f>
        <v>4</v>
      </c>
      <c r="O304" s="96" t="str">
        <f>IF(LEN(Tabla13[[#This Row],[PROCESOS DE PRODUCION]])&gt;0,Tabla13[[#This Row],[PROCESOS DE PRODUCION]]&amp;"/","")</f>
        <v>CAPTURA/</v>
      </c>
      <c r="P304" s="3" t="str">
        <f>IF(LEN(Tabla13[[#This Row],[Columna7]])&gt;0,Tabla13[[#This Row],[Columna7]]&amp;"/","")</f>
        <v>TERMINADO/</v>
      </c>
      <c r="Q304" s="3" t="str">
        <f>IF(LEN(Tabla13[[#This Row],[Columna1]])&gt;0,Tabla13[[#This Row],[Columna1]]&amp;"/","")</f>
        <v>RUTA/</v>
      </c>
      <c r="R304" s="3" t="str">
        <f>IF(LEN(Tabla13[[#This Row],[Columna2]])&gt;0,Tabla13[[#This Row],[Columna2]]&amp;"/","")</f>
        <v>ENTREGADO/</v>
      </c>
      <c r="S304" s="3" t="str">
        <f>IF(LEN(Tabla13[[#This Row],[Columna3]])&gt;0,Tabla13[[#This Row],[Columna3]]&amp;"/","")</f>
        <v/>
      </c>
      <c r="T304" s="3" t="str">
        <f>IF(LEN(Tabla13[[#This Row],[Columna4]])&gt;0,Tabla13[[#This Row],[Columna4]]&amp;"/","")</f>
        <v/>
      </c>
      <c r="U304" s="3" t="str">
        <f>IF(LEN(Tabla13[[#This Row],[Columna5]])&gt;0,Tabla13[[#This Row],[Columna5]]&amp;"/","")</f>
        <v/>
      </c>
      <c r="V304" s="3" t="str">
        <f>IF(LEN(Tabla13[[#This Row],[Columna6]])&gt;0,Tabla13[[#This Row],[Columna6]]&amp;"/","")</f>
        <v/>
      </c>
      <c r="W30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04" s="3" t="str">
        <f>MID(Tabla13[[#This Row],[Columna17]],1,LEN(Tabla13[[#This Row],[Columna17]])-1)</f>
        <v>CAPTURA/TERMINADO/RUTA/ENTREGADO</v>
      </c>
      <c r="Y30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04" t="str">
        <f t="shared" si="4"/>
        <v>1/6/7/8/</v>
      </c>
    </row>
    <row r="305" spans="1:26" ht="18.75" thickBot="1">
      <c r="A305" s="7" t="s">
        <v>456</v>
      </c>
      <c r="B305" s="31" t="s">
        <v>454</v>
      </c>
      <c r="C305" s="6" t="s">
        <v>341</v>
      </c>
      <c r="D305" s="5">
        <v>300</v>
      </c>
      <c r="E305" s="81">
        <v>2.85</v>
      </c>
      <c r="F305" s="95" t="s">
        <v>1054</v>
      </c>
      <c r="G305" s="169" t="s">
        <v>1059</v>
      </c>
      <c r="H305" s="96" t="s">
        <v>1056</v>
      </c>
      <c r="I305" s="96" t="s">
        <v>1057</v>
      </c>
      <c r="J305" s="97"/>
      <c r="K305" s="97"/>
      <c r="L305" s="97"/>
      <c r="M305" s="98"/>
      <c r="N305" s="96">
        <f>COUNTA(Tabla13[[#This Row],[PROCESOS DE PRODUCION]:[Columna6]])</f>
        <v>4</v>
      </c>
      <c r="O305" s="96" t="str">
        <f>IF(LEN(Tabla13[[#This Row],[PROCESOS DE PRODUCION]])&gt;0,Tabla13[[#This Row],[PROCESOS DE PRODUCION]]&amp;"/","")</f>
        <v>CAPTURA/</v>
      </c>
      <c r="P305" s="3" t="str">
        <f>IF(LEN(Tabla13[[#This Row],[Columna7]])&gt;0,Tabla13[[#This Row],[Columna7]]&amp;"/","")</f>
        <v>TERMINADO/</v>
      </c>
      <c r="Q305" s="3" t="str">
        <f>IF(LEN(Tabla13[[#This Row],[Columna1]])&gt;0,Tabla13[[#This Row],[Columna1]]&amp;"/","")</f>
        <v>RUTA/</v>
      </c>
      <c r="R305" s="3" t="str">
        <f>IF(LEN(Tabla13[[#This Row],[Columna2]])&gt;0,Tabla13[[#This Row],[Columna2]]&amp;"/","")</f>
        <v>ENTREGADO/</v>
      </c>
      <c r="S305" s="3" t="str">
        <f>IF(LEN(Tabla13[[#This Row],[Columna3]])&gt;0,Tabla13[[#This Row],[Columna3]]&amp;"/","")</f>
        <v/>
      </c>
      <c r="T305" s="3" t="str">
        <f>IF(LEN(Tabla13[[#This Row],[Columna4]])&gt;0,Tabla13[[#This Row],[Columna4]]&amp;"/","")</f>
        <v/>
      </c>
      <c r="U305" s="3" t="str">
        <f>IF(LEN(Tabla13[[#This Row],[Columna5]])&gt;0,Tabla13[[#This Row],[Columna5]]&amp;"/","")</f>
        <v/>
      </c>
      <c r="V305" s="3" t="str">
        <f>IF(LEN(Tabla13[[#This Row],[Columna6]])&gt;0,Tabla13[[#This Row],[Columna6]]&amp;"/","")</f>
        <v/>
      </c>
      <c r="W30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05" s="3" t="str">
        <f>MID(Tabla13[[#This Row],[Columna17]],1,LEN(Tabla13[[#This Row],[Columna17]])-1)</f>
        <v>CAPTURA/TERMINADO/RUTA/ENTREGADO</v>
      </c>
      <c r="Y30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05" t="str">
        <f t="shared" si="4"/>
        <v>1/6/7/8/</v>
      </c>
    </row>
    <row r="306" spans="1:26" ht="18.75" thickBot="1">
      <c r="A306" s="19" t="s">
        <v>455</v>
      </c>
      <c r="B306" s="34" t="s">
        <v>454</v>
      </c>
      <c r="C306" s="17" t="s">
        <v>338</v>
      </c>
      <c r="D306" s="16">
        <v>250</v>
      </c>
      <c r="E306" s="85">
        <v>3.15</v>
      </c>
      <c r="F306" s="99" t="s">
        <v>1054</v>
      </c>
      <c r="G306" s="169" t="s">
        <v>1059</v>
      </c>
      <c r="H306" s="100" t="s">
        <v>1056</v>
      </c>
      <c r="I306" s="100" t="s">
        <v>1057</v>
      </c>
      <c r="J306" s="104"/>
      <c r="K306" s="104"/>
      <c r="L306" s="104"/>
      <c r="M306" s="101"/>
      <c r="N306" s="96">
        <f>COUNTA(Tabla13[[#This Row],[PROCESOS DE PRODUCION]:[Columna6]])</f>
        <v>4</v>
      </c>
      <c r="O306" s="96" t="str">
        <f>IF(LEN(Tabla13[[#This Row],[PROCESOS DE PRODUCION]])&gt;0,Tabla13[[#This Row],[PROCESOS DE PRODUCION]]&amp;"/","")</f>
        <v>CAPTURA/</v>
      </c>
      <c r="P306" s="3" t="str">
        <f>IF(LEN(Tabla13[[#This Row],[Columna7]])&gt;0,Tabla13[[#This Row],[Columna7]]&amp;"/","")</f>
        <v>TERMINADO/</v>
      </c>
      <c r="Q306" s="3" t="str">
        <f>IF(LEN(Tabla13[[#This Row],[Columna1]])&gt;0,Tabla13[[#This Row],[Columna1]]&amp;"/","")</f>
        <v>RUTA/</v>
      </c>
      <c r="R306" s="3" t="str">
        <f>IF(LEN(Tabla13[[#This Row],[Columna2]])&gt;0,Tabla13[[#This Row],[Columna2]]&amp;"/","")</f>
        <v>ENTREGADO/</v>
      </c>
      <c r="S306" s="3" t="str">
        <f>IF(LEN(Tabla13[[#This Row],[Columna3]])&gt;0,Tabla13[[#This Row],[Columna3]]&amp;"/","")</f>
        <v/>
      </c>
      <c r="T306" s="3" t="str">
        <f>IF(LEN(Tabla13[[#This Row],[Columna4]])&gt;0,Tabla13[[#This Row],[Columna4]]&amp;"/","")</f>
        <v/>
      </c>
      <c r="U306" s="3" t="str">
        <f>IF(LEN(Tabla13[[#This Row],[Columna5]])&gt;0,Tabla13[[#This Row],[Columna5]]&amp;"/","")</f>
        <v/>
      </c>
      <c r="V306" s="3" t="str">
        <f>IF(LEN(Tabla13[[#This Row],[Columna6]])&gt;0,Tabla13[[#This Row],[Columna6]]&amp;"/","")</f>
        <v/>
      </c>
      <c r="W30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06" s="3" t="str">
        <f>MID(Tabla13[[#This Row],[Columna17]],1,LEN(Tabla13[[#This Row],[Columna17]])-1)</f>
        <v>CAPTURA/TERMINADO/RUTA/ENTREGADO</v>
      </c>
      <c r="Y30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06" t="str">
        <f t="shared" si="4"/>
        <v>1/6/7/8/</v>
      </c>
    </row>
    <row r="307" spans="1:26" ht="18.75" thickBot="1">
      <c r="A307" s="28" t="s">
        <v>452</v>
      </c>
      <c r="B307" s="32" t="s">
        <v>450</v>
      </c>
      <c r="C307" s="27" t="s">
        <v>346</v>
      </c>
      <c r="D307" s="26">
        <v>390</v>
      </c>
      <c r="E307" s="80">
        <v>2.65</v>
      </c>
      <c r="F307" s="91" t="s">
        <v>1054</v>
      </c>
      <c r="G307" s="169" t="s">
        <v>1059</v>
      </c>
      <c r="H307" s="92" t="s">
        <v>1056</v>
      </c>
      <c r="I307" s="92" t="s">
        <v>1057</v>
      </c>
      <c r="J307" s="93"/>
      <c r="K307" s="93"/>
      <c r="L307" s="93"/>
      <c r="M307" s="94"/>
      <c r="N307" s="96">
        <f>COUNTA(Tabla13[[#This Row],[PROCESOS DE PRODUCION]:[Columna6]])</f>
        <v>4</v>
      </c>
      <c r="O307" s="96" t="str">
        <f>IF(LEN(Tabla13[[#This Row],[PROCESOS DE PRODUCION]])&gt;0,Tabla13[[#This Row],[PROCESOS DE PRODUCION]]&amp;"/","")</f>
        <v>CAPTURA/</v>
      </c>
      <c r="P307" s="3" t="str">
        <f>IF(LEN(Tabla13[[#This Row],[Columna7]])&gt;0,Tabla13[[#This Row],[Columna7]]&amp;"/","")</f>
        <v>TERMINADO/</v>
      </c>
      <c r="Q307" s="3" t="str">
        <f>IF(LEN(Tabla13[[#This Row],[Columna1]])&gt;0,Tabla13[[#This Row],[Columna1]]&amp;"/","")</f>
        <v>RUTA/</v>
      </c>
      <c r="R307" s="3" t="str">
        <f>IF(LEN(Tabla13[[#This Row],[Columna2]])&gt;0,Tabla13[[#This Row],[Columna2]]&amp;"/","")</f>
        <v>ENTREGADO/</v>
      </c>
      <c r="S307" s="3" t="str">
        <f>IF(LEN(Tabla13[[#This Row],[Columna3]])&gt;0,Tabla13[[#This Row],[Columna3]]&amp;"/","")</f>
        <v/>
      </c>
      <c r="T307" s="3" t="str">
        <f>IF(LEN(Tabla13[[#This Row],[Columna4]])&gt;0,Tabla13[[#This Row],[Columna4]]&amp;"/","")</f>
        <v/>
      </c>
      <c r="U307" s="3" t="str">
        <f>IF(LEN(Tabla13[[#This Row],[Columna5]])&gt;0,Tabla13[[#This Row],[Columna5]]&amp;"/","")</f>
        <v/>
      </c>
      <c r="V307" s="3" t="str">
        <f>IF(LEN(Tabla13[[#This Row],[Columna6]])&gt;0,Tabla13[[#This Row],[Columna6]]&amp;"/","")</f>
        <v/>
      </c>
      <c r="W30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07" s="3" t="str">
        <f>MID(Tabla13[[#This Row],[Columna17]],1,LEN(Tabla13[[#This Row],[Columna17]])-1)</f>
        <v>CAPTURA/TERMINADO/RUTA/ENTREGADO</v>
      </c>
      <c r="Y30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07" t="str">
        <f t="shared" si="4"/>
        <v>1/6/7/8/</v>
      </c>
    </row>
    <row r="308" spans="1:26" ht="18.75" thickBot="1">
      <c r="A308" s="7" t="s">
        <v>451</v>
      </c>
      <c r="B308" s="37" t="s">
        <v>450</v>
      </c>
      <c r="C308" s="21" t="s">
        <v>343</v>
      </c>
      <c r="D308" s="5">
        <v>260</v>
      </c>
      <c r="E308" s="82">
        <v>2.9</v>
      </c>
      <c r="F308" s="95" t="s">
        <v>1054</v>
      </c>
      <c r="G308" s="169" t="s">
        <v>1059</v>
      </c>
      <c r="H308" s="96" t="s">
        <v>1056</v>
      </c>
      <c r="I308" s="96" t="s">
        <v>1057</v>
      </c>
      <c r="J308" s="97"/>
      <c r="K308" s="97"/>
      <c r="L308" s="97"/>
      <c r="M308" s="98"/>
      <c r="N308" s="96">
        <f>COUNTA(Tabla13[[#This Row],[PROCESOS DE PRODUCION]:[Columna6]])</f>
        <v>4</v>
      </c>
      <c r="O308" s="96" t="str">
        <f>IF(LEN(Tabla13[[#This Row],[PROCESOS DE PRODUCION]])&gt;0,Tabla13[[#This Row],[PROCESOS DE PRODUCION]]&amp;"/","")</f>
        <v>CAPTURA/</v>
      </c>
      <c r="P308" s="3" t="str">
        <f>IF(LEN(Tabla13[[#This Row],[Columna7]])&gt;0,Tabla13[[#This Row],[Columna7]]&amp;"/","")</f>
        <v>TERMINADO/</v>
      </c>
      <c r="Q308" s="3" t="str">
        <f>IF(LEN(Tabla13[[#This Row],[Columna1]])&gt;0,Tabla13[[#This Row],[Columna1]]&amp;"/","")</f>
        <v>RUTA/</v>
      </c>
      <c r="R308" s="3" t="str">
        <f>IF(LEN(Tabla13[[#This Row],[Columna2]])&gt;0,Tabla13[[#This Row],[Columna2]]&amp;"/","")</f>
        <v>ENTREGADO/</v>
      </c>
      <c r="S308" s="3" t="str">
        <f>IF(LEN(Tabla13[[#This Row],[Columna3]])&gt;0,Tabla13[[#This Row],[Columna3]]&amp;"/","")</f>
        <v/>
      </c>
      <c r="T308" s="3" t="str">
        <f>IF(LEN(Tabla13[[#This Row],[Columna4]])&gt;0,Tabla13[[#This Row],[Columna4]]&amp;"/","")</f>
        <v/>
      </c>
      <c r="U308" s="3" t="str">
        <f>IF(LEN(Tabla13[[#This Row],[Columna5]])&gt;0,Tabla13[[#This Row],[Columna5]]&amp;"/","")</f>
        <v/>
      </c>
      <c r="V308" s="3" t="str">
        <f>IF(LEN(Tabla13[[#This Row],[Columna6]])&gt;0,Tabla13[[#This Row],[Columna6]]&amp;"/","")</f>
        <v/>
      </c>
      <c r="W30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08" s="3" t="str">
        <f>MID(Tabla13[[#This Row],[Columna17]],1,LEN(Tabla13[[#This Row],[Columna17]])-1)</f>
        <v>CAPTURA/TERMINADO/RUTA/ENTREGADO</v>
      </c>
      <c r="Y30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08" t="str">
        <f t="shared" si="4"/>
        <v>1/6/7/8/</v>
      </c>
    </row>
    <row r="309" spans="1:26" ht="18.75" thickBot="1">
      <c r="A309" s="7" t="s">
        <v>449</v>
      </c>
      <c r="B309" s="31" t="s">
        <v>447</v>
      </c>
      <c r="C309" s="6" t="s">
        <v>341</v>
      </c>
      <c r="D309" s="5">
        <v>300</v>
      </c>
      <c r="E309" s="81">
        <v>2.95</v>
      </c>
      <c r="F309" s="95" t="s">
        <v>1054</v>
      </c>
      <c r="G309" s="169" t="s">
        <v>1059</v>
      </c>
      <c r="H309" s="96" t="s">
        <v>1056</v>
      </c>
      <c r="I309" s="96" t="s">
        <v>1057</v>
      </c>
      <c r="J309" s="97"/>
      <c r="K309" s="97"/>
      <c r="L309" s="97"/>
      <c r="M309" s="98"/>
      <c r="N309" s="96">
        <f>COUNTA(Tabla13[[#This Row],[PROCESOS DE PRODUCION]:[Columna6]])</f>
        <v>4</v>
      </c>
      <c r="O309" s="96" t="str">
        <f>IF(LEN(Tabla13[[#This Row],[PROCESOS DE PRODUCION]])&gt;0,Tabla13[[#This Row],[PROCESOS DE PRODUCION]]&amp;"/","")</f>
        <v>CAPTURA/</v>
      </c>
      <c r="P309" s="3" t="str">
        <f>IF(LEN(Tabla13[[#This Row],[Columna7]])&gt;0,Tabla13[[#This Row],[Columna7]]&amp;"/","")</f>
        <v>TERMINADO/</v>
      </c>
      <c r="Q309" s="3" t="str">
        <f>IF(LEN(Tabla13[[#This Row],[Columna1]])&gt;0,Tabla13[[#This Row],[Columna1]]&amp;"/","")</f>
        <v>RUTA/</v>
      </c>
      <c r="R309" s="3" t="str">
        <f>IF(LEN(Tabla13[[#This Row],[Columna2]])&gt;0,Tabla13[[#This Row],[Columna2]]&amp;"/","")</f>
        <v>ENTREGADO/</v>
      </c>
      <c r="S309" s="3" t="str">
        <f>IF(LEN(Tabla13[[#This Row],[Columna3]])&gt;0,Tabla13[[#This Row],[Columna3]]&amp;"/","")</f>
        <v/>
      </c>
      <c r="T309" s="3" t="str">
        <f>IF(LEN(Tabla13[[#This Row],[Columna4]])&gt;0,Tabla13[[#This Row],[Columna4]]&amp;"/","")</f>
        <v/>
      </c>
      <c r="U309" s="3" t="str">
        <f>IF(LEN(Tabla13[[#This Row],[Columna5]])&gt;0,Tabla13[[#This Row],[Columna5]]&amp;"/","")</f>
        <v/>
      </c>
      <c r="V309" s="3" t="str">
        <f>IF(LEN(Tabla13[[#This Row],[Columna6]])&gt;0,Tabla13[[#This Row],[Columna6]]&amp;"/","")</f>
        <v/>
      </c>
      <c r="W30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09" s="3" t="str">
        <f>MID(Tabla13[[#This Row],[Columna17]],1,LEN(Tabla13[[#This Row],[Columna17]])-1)</f>
        <v>CAPTURA/TERMINADO/RUTA/ENTREGADO</v>
      </c>
      <c r="Y30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09" t="str">
        <f t="shared" si="4"/>
        <v>1/6/7/8/</v>
      </c>
    </row>
    <row r="310" spans="1:26" ht="18.75" thickBot="1">
      <c r="A310" s="19" t="s">
        <v>448</v>
      </c>
      <c r="B310" s="34" t="s">
        <v>447</v>
      </c>
      <c r="C310" s="17" t="s">
        <v>338</v>
      </c>
      <c r="D310" s="16">
        <v>250</v>
      </c>
      <c r="E310" s="85">
        <v>3.2</v>
      </c>
      <c r="F310" s="99" t="s">
        <v>1054</v>
      </c>
      <c r="G310" s="169" t="s">
        <v>1059</v>
      </c>
      <c r="H310" s="100" t="s">
        <v>1056</v>
      </c>
      <c r="I310" s="100" t="s">
        <v>1057</v>
      </c>
      <c r="J310" s="104"/>
      <c r="K310" s="104"/>
      <c r="L310" s="104"/>
      <c r="M310" s="101"/>
      <c r="N310" s="96">
        <f>COUNTA(Tabla13[[#This Row],[PROCESOS DE PRODUCION]:[Columna6]])</f>
        <v>4</v>
      </c>
      <c r="O310" s="96" t="str">
        <f>IF(LEN(Tabla13[[#This Row],[PROCESOS DE PRODUCION]])&gt;0,Tabla13[[#This Row],[PROCESOS DE PRODUCION]]&amp;"/","")</f>
        <v>CAPTURA/</v>
      </c>
      <c r="P310" s="3" t="str">
        <f>IF(LEN(Tabla13[[#This Row],[Columna7]])&gt;0,Tabla13[[#This Row],[Columna7]]&amp;"/","")</f>
        <v>TERMINADO/</v>
      </c>
      <c r="Q310" s="3" t="str">
        <f>IF(LEN(Tabla13[[#This Row],[Columna1]])&gt;0,Tabla13[[#This Row],[Columna1]]&amp;"/","")</f>
        <v>RUTA/</v>
      </c>
      <c r="R310" s="3" t="str">
        <f>IF(LEN(Tabla13[[#This Row],[Columna2]])&gt;0,Tabla13[[#This Row],[Columna2]]&amp;"/","")</f>
        <v>ENTREGADO/</v>
      </c>
      <c r="S310" s="3" t="str">
        <f>IF(LEN(Tabla13[[#This Row],[Columna3]])&gt;0,Tabla13[[#This Row],[Columna3]]&amp;"/","")</f>
        <v/>
      </c>
      <c r="T310" s="3" t="str">
        <f>IF(LEN(Tabla13[[#This Row],[Columna4]])&gt;0,Tabla13[[#This Row],[Columna4]]&amp;"/","")</f>
        <v/>
      </c>
      <c r="U310" s="3" t="str">
        <f>IF(LEN(Tabla13[[#This Row],[Columna5]])&gt;0,Tabla13[[#This Row],[Columna5]]&amp;"/","")</f>
        <v/>
      </c>
      <c r="V310" s="3" t="str">
        <f>IF(LEN(Tabla13[[#This Row],[Columna6]])&gt;0,Tabla13[[#This Row],[Columna6]]&amp;"/","")</f>
        <v/>
      </c>
      <c r="W31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10" s="3" t="str">
        <f>MID(Tabla13[[#This Row],[Columna17]],1,LEN(Tabla13[[#This Row],[Columna17]])-1)</f>
        <v>CAPTURA/TERMINADO/RUTA/ENTREGADO</v>
      </c>
      <c r="Y31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10" t="str">
        <f t="shared" si="4"/>
        <v>1/6/7/8/</v>
      </c>
    </row>
    <row r="311" spans="1:26" ht="18.75" thickBot="1">
      <c r="A311" s="28" t="s">
        <v>445</v>
      </c>
      <c r="B311" s="32" t="s">
        <v>443</v>
      </c>
      <c r="C311" s="27" t="s">
        <v>346</v>
      </c>
      <c r="D311" s="26">
        <v>390</v>
      </c>
      <c r="E311" s="80">
        <v>2.65</v>
      </c>
      <c r="F311" s="91" t="s">
        <v>1054</v>
      </c>
      <c r="G311" s="169" t="s">
        <v>1059</v>
      </c>
      <c r="H311" s="92" t="s">
        <v>1056</v>
      </c>
      <c r="I311" s="92" t="s">
        <v>1057</v>
      </c>
      <c r="J311" s="93"/>
      <c r="K311" s="93"/>
      <c r="L311" s="93"/>
      <c r="M311" s="94"/>
      <c r="N311" s="96">
        <f>COUNTA(Tabla13[[#This Row],[PROCESOS DE PRODUCION]:[Columna6]])</f>
        <v>4</v>
      </c>
      <c r="O311" s="96" t="str">
        <f>IF(LEN(Tabla13[[#This Row],[PROCESOS DE PRODUCION]])&gt;0,Tabla13[[#This Row],[PROCESOS DE PRODUCION]]&amp;"/","")</f>
        <v>CAPTURA/</v>
      </c>
      <c r="P311" s="3" t="str">
        <f>IF(LEN(Tabla13[[#This Row],[Columna7]])&gt;0,Tabla13[[#This Row],[Columna7]]&amp;"/","")</f>
        <v>TERMINADO/</v>
      </c>
      <c r="Q311" s="3" t="str">
        <f>IF(LEN(Tabla13[[#This Row],[Columna1]])&gt;0,Tabla13[[#This Row],[Columna1]]&amp;"/","")</f>
        <v>RUTA/</v>
      </c>
      <c r="R311" s="3" t="str">
        <f>IF(LEN(Tabla13[[#This Row],[Columna2]])&gt;0,Tabla13[[#This Row],[Columna2]]&amp;"/","")</f>
        <v>ENTREGADO/</v>
      </c>
      <c r="S311" s="3" t="str">
        <f>IF(LEN(Tabla13[[#This Row],[Columna3]])&gt;0,Tabla13[[#This Row],[Columna3]]&amp;"/","")</f>
        <v/>
      </c>
      <c r="T311" s="3" t="str">
        <f>IF(LEN(Tabla13[[#This Row],[Columna4]])&gt;0,Tabla13[[#This Row],[Columna4]]&amp;"/","")</f>
        <v/>
      </c>
      <c r="U311" s="3" t="str">
        <f>IF(LEN(Tabla13[[#This Row],[Columna5]])&gt;0,Tabla13[[#This Row],[Columna5]]&amp;"/","")</f>
        <v/>
      </c>
      <c r="V311" s="3" t="str">
        <f>IF(LEN(Tabla13[[#This Row],[Columna6]])&gt;0,Tabla13[[#This Row],[Columna6]]&amp;"/","")</f>
        <v/>
      </c>
      <c r="W31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11" s="3" t="str">
        <f>MID(Tabla13[[#This Row],[Columna17]],1,LEN(Tabla13[[#This Row],[Columna17]])-1)</f>
        <v>CAPTURA/TERMINADO/RUTA/ENTREGADO</v>
      </c>
      <c r="Y31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11" t="str">
        <f t="shared" si="4"/>
        <v>1/6/7/8/</v>
      </c>
    </row>
    <row r="312" spans="1:26" ht="18.75" thickBot="1">
      <c r="A312" s="7" t="s">
        <v>444</v>
      </c>
      <c r="B312" s="37" t="s">
        <v>443</v>
      </c>
      <c r="C312" s="21" t="s">
        <v>343</v>
      </c>
      <c r="D312" s="5">
        <v>260</v>
      </c>
      <c r="E312" s="82">
        <v>2.9</v>
      </c>
      <c r="F312" s="95" t="s">
        <v>1054</v>
      </c>
      <c r="G312" s="169" t="s">
        <v>1059</v>
      </c>
      <c r="H312" s="96" t="s">
        <v>1056</v>
      </c>
      <c r="I312" s="96" t="s">
        <v>1057</v>
      </c>
      <c r="J312" s="97"/>
      <c r="K312" s="97"/>
      <c r="L312" s="97"/>
      <c r="M312" s="98"/>
      <c r="N312" s="96">
        <f>COUNTA(Tabla13[[#This Row],[PROCESOS DE PRODUCION]:[Columna6]])</f>
        <v>4</v>
      </c>
      <c r="O312" s="96" t="str">
        <f>IF(LEN(Tabla13[[#This Row],[PROCESOS DE PRODUCION]])&gt;0,Tabla13[[#This Row],[PROCESOS DE PRODUCION]]&amp;"/","")</f>
        <v>CAPTURA/</v>
      </c>
      <c r="P312" s="3" t="str">
        <f>IF(LEN(Tabla13[[#This Row],[Columna7]])&gt;0,Tabla13[[#This Row],[Columna7]]&amp;"/","")</f>
        <v>TERMINADO/</v>
      </c>
      <c r="Q312" s="3" t="str">
        <f>IF(LEN(Tabla13[[#This Row],[Columna1]])&gt;0,Tabla13[[#This Row],[Columna1]]&amp;"/","")</f>
        <v>RUTA/</v>
      </c>
      <c r="R312" s="3" t="str">
        <f>IF(LEN(Tabla13[[#This Row],[Columna2]])&gt;0,Tabla13[[#This Row],[Columna2]]&amp;"/","")</f>
        <v>ENTREGADO/</v>
      </c>
      <c r="S312" s="3" t="str">
        <f>IF(LEN(Tabla13[[#This Row],[Columna3]])&gt;0,Tabla13[[#This Row],[Columna3]]&amp;"/","")</f>
        <v/>
      </c>
      <c r="T312" s="3" t="str">
        <f>IF(LEN(Tabla13[[#This Row],[Columna4]])&gt;0,Tabla13[[#This Row],[Columna4]]&amp;"/","")</f>
        <v/>
      </c>
      <c r="U312" s="3" t="str">
        <f>IF(LEN(Tabla13[[#This Row],[Columna5]])&gt;0,Tabla13[[#This Row],[Columna5]]&amp;"/","")</f>
        <v/>
      </c>
      <c r="V312" s="3" t="str">
        <f>IF(LEN(Tabla13[[#This Row],[Columna6]])&gt;0,Tabla13[[#This Row],[Columna6]]&amp;"/","")</f>
        <v/>
      </c>
      <c r="W31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12" s="3" t="str">
        <f>MID(Tabla13[[#This Row],[Columna17]],1,LEN(Tabla13[[#This Row],[Columna17]])-1)</f>
        <v>CAPTURA/TERMINADO/RUTA/ENTREGADO</v>
      </c>
      <c r="Y31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12" t="str">
        <f t="shared" si="4"/>
        <v>1/6/7/8/</v>
      </c>
    </row>
    <row r="313" spans="1:26" ht="18.75" thickBot="1">
      <c r="A313" s="7" t="s">
        <v>442</v>
      </c>
      <c r="B313" s="31" t="s">
        <v>440</v>
      </c>
      <c r="C313" s="6" t="s">
        <v>341</v>
      </c>
      <c r="D313" s="5">
        <v>300</v>
      </c>
      <c r="E313" s="81">
        <v>2.95</v>
      </c>
      <c r="F313" s="95" t="s">
        <v>1054</v>
      </c>
      <c r="G313" s="169" t="s">
        <v>1059</v>
      </c>
      <c r="H313" s="96" t="s">
        <v>1056</v>
      </c>
      <c r="I313" s="96" t="s">
        <v>1057</v>
      </c>
      <c r="J313" s="97"/>
      <c r="K313" s="97"/>
      <c r="L313" s="97"/>
      <c r="M313" s="98"/>
      <c r="N313" s="96">
        <f>COUNTA(Tabla13[[#This Row],[PROCESOS DE PRODUCION]:[Columna6]])</f>
        <v>4</v>
      </c>
      <c r="O313" s="96" t="str">
        <f>IF(LEN(Tabla13[[#This Row],[PROCESOS DE PRODUCION]])&gt;0,Tabla13[[#This Row],[PROCESOS DE PRODUCION]]&amp;"/","")</f>
        <v>CAPTURA/</v>
      </c>
      <c r="P313" s="3" t="str">
        <f>IF(LEN(Tabla13[[#This Row],[Columna7]])&gt;0,Tabla13[[#This Row],[Columna7]]&amp;"/","")</f>
        <v>TERMINADO/</v>
      </c>
      <c r="Q313" s="3" t="str">
        <f>IF(LEN(Tabla13[[#This Row],[Columna1]])&gt;0,Tabla13[[#This Row],[Columna1]]&amp;"/","")</f>
        <v>RUTA/</v>
      </c>
      <c r="R313" s="3" t="str">
        <f>IF(LEN(Tabla13[[#This Row],[Columna2]])&gt;0,Tabla13[[#This Row],[Columna2]]&amp;"/","")</f>
        <v>ENTREGADO/</v>
      </c>
      <c r="S313" s="3" t="str">
        <f>IF(LEN(Tabla13[[#This Row],[Columna3]])&gt;0,Tabla13[[#This Row],[Columna3]]&amp;"/","")</f>
        <v/>
      </c>
      <c r="T313" s="3" t="str">
        <f>IF(LEN(Tabla13[[#This Row],[Columna4]])&gt;0,Tabla13[[#This Row],[Columna4]]&amp;"/","")</f>
        <v/>
      </c>
      <c r="U313" s="3" t="str">
        <f>IF(LEN(Tabla13[[#This Row],[Columna5]])&gt;0,Tabla13[[#This Row],[Columna5]]&amp;"/","")</f>
        <v/>
      </c>
      <c r="V313" s="3" t="str">
        <f>IF(LEN(Tabla13[[#This Row],[Columna6]])&gt;0,Tabla13[[#This Row],[Columna6]]&amp;"/","")</f>
        <v/>
      </c>
      <c r="W31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13" s="3" t="str">
        <f>MID(Tabla13[[#This Row],[Columna17]],1,LEN(Tabla13[[#This Row],[Columna17]])-1)</f>
        <v>CAPTURA/TERMINADO/RUTA/ENTREGADO</v>
      </c>
      <c r="Y31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13" t="str">
        <f t="shared" si="4"/>
        <v>1/6/7/8/</v>
      </c>
    </row>
    <row r="314" spans="1:26" ht="18.75" thickBot="1">
      <c r="A314" s="19" t="s">
        <v>441</v>
      </c>
      <c r="B314" s="34" t="s">
        <v>440</v>
      </c>
      <c r="C314" s="17" t="s">
        <v>338</v>
      </c>
      <c r="D314" s="16">
        <v>250</v>
      </c>
      <c r="E314" s="85">
        <v>3.2</v>
      </c>
      <c r="F314" s="99" t="s">
        <v>1054</v>
      </c>
      <c r="G314" s="169" t="s">
        <v>1059</v>
      </c>
      <c r="H314" s="100" t="s">
        <v>1056</v>
      </c>
      <c r="I314" s="100" t="s">
        <v>1057</v>
      </c>
      <c r="J314" s="104"/>
      <c r="K314" s="104"/>
      <c r="L314" s="104"/>
      <c r="M314" s="101"/>
      <c r="N314" s="96">
        <f>COUNTA(Tabla13[[#This Row],[PROCESOS DE PRODUCION]:[Columna6]])</f>
        <v>4</v>
      </c>
      <c r="O314" s="96" t="str">
        <f>IF(LEN(Tabla13[[#This Row],[PROCESOS DE PRODUCION]])&gt;0,Tabla13[[#This Row],[PROCESOS DE PRODUCION]]&amp;"/","")</f>
        <v>CAPTURA/</v>
      </c>
      <c r="P314" s="3" t="str">
        <f>IF(LEN(Tabla13[[#This Row],[Columna7]])&gt;0,Tabla13[[#This Row],[Columna7]]&amp;"/","")</f>
        <v>TERMINADO/</v>
      </c>
      <c r="Q314" s="3" t="str">
        <f>IF(LEN(Tabla13[[#This Row],[Columna1]])&gt;0,Tabla13[[#This Row],[Columna1]]&amp;"/","")</f>
        <v>RUTA/</v>
      </c>
      <c r="R314" s="3" t="str">
        <f>IF(LEN(Tabla13[[#This Row],[Columna2]])&gt;0,Tabla13[[#This Row],[Columna2]]&amp;"/","")</f>
        <v>ENTREGADO/</v>
      </c>
      <c r="S314" s="3" t="str">
        <f>IF(LEN(Tabla13[[#This Row],[Columna3]])&gt;0,Tabla13[[#This Row],[Columna3]]&amp;"/","")</f>
        <v/>
      </c>
      <c r="T314" s="3" t="str">
        <f>IF(LEN(Tabla13[[#This Row],[Columna4]])&gt;0,Tabla13[[#This Row],[Columna4]]&amp;"/","")</f>
        <v/>
      </c>
      <c r="U314" s="3" t="str">
        <f>IF(LEN(Tabla13[[#This Row],[Columna5]])&gt;0,Tabla13[[#This Row],[Columna5]]&amp;"/","")</f>
        <v/>
      </c>
      <c r="V314" s="3" t="str">
        <f>IF(LEN(Tabla13[[#This Row],[Columna6]])&gt;0,Tabla13[[#This Row],[Columna6]]&amp;"/","")</f>
        <v/>
      </c>
      <c r="W31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14" s="3" t="str">
        <f>MID(Tabla13[[#This Row],[Columna17]],1,LEN(Tabla13[[#This Row],[Columna17]])-1)</f>
        <v>CAPTURA/TERMINADO/RUTA/ENTREGADO</v>
      </c>
      <c r="Y31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14" t="str">
        <f t="shared" si="4"/>
        <v>1/6/7/8/</v>
      </c>
    </row>
    <row r="315" spans="1:26" ht="18.75" thickBot="1">
      <c r="A315" s="28" t="s">
        <v>438</v>
      </c>
      <c r="B315" s="32" t="s">
        <v>436</v>
      </c>
      <c r="C315" s="27" t="s">
        <v>346</v>
      </c>
      <c r="D315" s="26">
        <v>390</v>
      </c>
      <c r="E315" s="80">
        <v>2.65</v>
      </c>
      <c r="F315" s="91" t="s">
        <v>1054</v>
      </c>
      <c r="G315" s="169" t="s">
        <v>1059</v>
      </c>
      <c r="H315" s="92" t="s">
        <v>1056</v>
      </c>
      <c r="I315" s="92" t="s">
        <v>1057</v>
      </c>
      <c r="J315" s="93"/>
      <c r="K315" s="93"/>
      <c r="L315" s="93"/>
      <c r="M315" s="94"/>
      <c r="N315" s="96">
        <f>COUNTA(Tabla13[[#This Row],[PROCESOS DE PRODUCION]:[Columna6]])</f>
        <v>4</v>
      </c>
      <c r="O315" s="96" t="str">
        <f>IF(LEN(Tabla13[[#This Row],[PROCESOS DE PRODUCION]])&gt;0,Tabla13[[#This Row],[PROCESOS DE PRODUCION]]&amp;"/","")</f>
        <v>CAPTURA/</v>
      </c>
      <c r="P315" s="3" t="str">
        <f>IF(LEN(Tabla13[[#This Row],[Columna7]])&gt;0,Tabla13[[#This Row],[Columna7]]&amp;"/","")</f>
        <v>TERMINADO/</v>
      </c>
      <c r="Q315" s="3" t="str">
        <f>IF(LEN(Tabla13[[#This Row],[Columna1]])&gt;0,Tabla13[[#This Row],[Columna1]]&amp;"/","")</f>
        <v>RUTA/</v>
      </c>
      <c r="R315" s="3" t="str">
        <f>IF(LEN(Tabla13[[#This Row],[Columna2]])&gt;0,Tabla13[[#This Row],[Columna2]]&amp;"/","")</f>
        <v>ENTREGADO/</v>
      </c>
      <c r="S315" s="3" t="str">
        <f>IF(LEN(Tabla13[[#This Row],[Columna3]])&gt;0,Tabla13[[#This Row],[Columna3]]&amp;"/","")</f>
        <v/>
      </c>
      <c r="T315" s="3" t="str">
        <f>IF(LEN(Tabla13[[#This Row],[Columna4]])&gt;0,Tabla13[[#This Row],[Columna4]]&amp;"/","")</f>
        <v/>
      </c>
      <c r="U315" s="3" t="str">
        <f>IF(LEN(Tabla13[[#This Row],[Columna5]])&gt;0,Tabla13[[#This Row],[Columna5]]&amp;"/","")</f>
        <v/>
      </c>
      <c r="V315" s="3" t="str">
        <f>IF(LEN(Tabla13[[#This Row],[Columna6]])&gt;0,Tabla13[[#This Row],[Columna6]]&amp;"/","")</f>
        <v/>
      </c>
      <c r="W31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15" s="3" t="str">
        <f>MID(Tabla13[[#This Row],[Columna17]],1,LEN(Tabla13[[#This Row],[Columna17]])-1)</f>
        <v>CAPTURA/TERMINADO/RUTA/ENTREGADO</v>
      </c>
      <c r="Y31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15" t="str">
        <f t="shared" si="4"/>
        <v>1/6/7/8/</v>
      </c>
    </row>
    <row r="316" spans="1:26" ht="18.75" thickBot="1">
      <c r="A316" s="7" t="s">
        <v>437</v>
      </c>
      <c r="B316" s="37" t="s">
        <v>436</v>
      </c>
      <c r="C316" s="21" t="s">
        <v>343</v>
      </c>
      <c r="D316" s="5">
        <v>260</v>
      </c>
      <c r="E316" s="82">
        <v>2.9</v>
      </c>
      <c r="F316" s="95" t="s">
        <v>1054</v>
      </c>
      <c r="G316" s="169" t="s">
        <v>1059</v>
      </c>
      <c r="H316" s="96" t="s">
        <v>1056</v>
      </c>
      <c r="I316" s="96" t="s">
        <v>1057</v>
      </c>
      <c r="J316" s="97"/>
      <c r="K316" s="97"/>
      <c r="L316" s="97"/>
      <c r="M316" s="98"/>
      <c r="N316" s="96">
        <f>COUNTA(Tabla13[[#This Row],[PROCESOS DE PRODUCION]:[Columna6]])</f>
        <v>4</v>
      </c>
      <c r="O316" s="96" t="str">
        <f>IF(LEN(Tabla13[[#This Row],[PROCESOS DE PRODUCION]])&gt;0,Tabla13[[#This Row],[PROCESOS DE PRODUCION]]&amp;"/","")</f>
        <v>CAPTURA/</v>
      </c>
      <c r="P316" s="3" t="str">
        <f>IF(LEN(Tabla13[[#This Row],[Columna7]])&gt;0,Tabla13[[#This Row],[Columna7]]&amp;"/","")</f>
        <v>TERMINADO/</v>
      </c>
      <c r="Q316" s="3" t="str">
        <f>IF(LEN(Tabla13[[#This Row],[Columna1]])&gt;0,Tabla13[[#This Row],[Columna1]]&amp;"/","")</f>
        <v>RUTA/</v>
      </c>
      <c r="R316" s="3" t="str">
        <f>IF(LEN(Tabla13[[#This Row],[Columna2]])&gt;0,Tabla13[[#This Row],[Columna2]]&amp;"/","")</f>
        <v>ENTREGADO/</v>
      </c>
      <c r="S316" s="3" t="str">
        <f>IF(LEN(Tabla13[[#This Row],[Columna3]])&gt;0,Tabla13[[#This Row],[Columna3]]&amp;"/","")</f>
        <v/>
      </c>
      <c r="T316" s="3" t="str">
        <f>IF(LEN(Tabla13[[#This Row],[Columna4]])&gt;0,Tabla13[[#This Row],[Columna4]]&amp;"/","")</f>
        <v/>
      </c>
      <c r="U316" s="3" t="str">
        <f>IF(LEN(Tabla13[[#This Row],[Columna5]])&gt;0,Tabla13[[#This Row],[Columna5]]&amp;"/","")</f>
        <v/>
      </c>
      <c r="V316" s="3" t="str">
        <f>IF(LEN(Tabla13[[#This Row],[Columna6]])&gt;0,Tabla13[[#This Row],[Columna6]]&amp;"/","")</f>
        <v/>
      </c>
      <c r="W31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16" s="3" t="str">
        <f>MID(Tabla13[[#This Row],[Columna17]],1,LEN(Tabla13[[#This Row],[Columna17]])-1)</f>
        <v>CAPTURA/TERMINADO/RUTA/ENTREGADO</v>
      </c>
      <c r="Y31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16" t="str">
        <f t="shared" si="4"/>
        <v>1/6/7/8/</v>
      </c>
    </row>
    <row r="317" spans="1:26" ht="18.75" thickBot="1">
      <c r="A317" s="7" t="s">
        <v>435</v>
      </c>
      <c r="B317" s="31" t="s">
        <v>433</v>
      </c>
      <c r="C317" s="6" t="s">
        <v>341</v>
      </c>
      <c r="D317" s="5">
        <v>300</v>
      </c>
      <c r="E317" s="81">
        <v>2.95</v>
      </c>
      <c r="F317" s="95" t="s">
        <v>1054</v>
      </c>
      <c r="G317" s="169" t="s">
        <v>1059</v>
      </c>
      <c r="H317" s="96" t="s">
        <v>1056</v>
      </c>
      <c r="I317" s="96" t="s">
        <v>1057</v>
      </c>
      <c r="J317" s="97"/>
      <c r="K317" s="97"/>
      <c r="L317" s="97"/>
      <c r="M317" s="98"/>
      <c r="N317" s="96">
        <f>COUNTA(Tabla13[[#This Row],[PROCESOS DE PRODUCION]:[Columna6]])</f>
        <v>4</v>
      </c>
      <c r="O317" s="96" t="str">
        <f>IF(LEN(Tabla13[[#This Row],[PROCESOS DE PRODUCION]])&gt;0,Tabla13[[#This Row],[PROCESOS DE PRODUCION]]&amp;"/","")</f>
        <v>CAPTURA/</v>
      </c>
      <c r="P317" s="3" t="str">
        <f>IF(LEN(Tabla13[[#This Row],[Columna7]])&gt;0,Tabla13[[#This Row],[Columna7]]&amp;"/","")</f>
        <v>TERMINADO/</v>
      </c>
      <c r="Q317" s="3" t="str">
        <f>IF(LEN(Tabla13[[#This Row],[Columna1]])&gt;0,Tabla13[[#This Row],[Columna1]]&amp;"/","")</f>
        <v>RUTA/</v>
      </c>
      <c r="R317" s="3" t="str">
        <f>IF(LEN(Tabla13[[#This Row],[Columna2]])&gt;0,Tabla13[[#This Row],[Columna2]]&amp;"/","")</f>
        <v>ENTREGADO/</v>
      </c>
      <c r="S317" s="3" t="str">
        <f>IF(LEN(Tabla13[[#This Row],[Columna3]])&gt;0,Tabla13[[#This Row],[Columna3]]&amp;"/","")</f>
        <v/>
      </c>
      <c r="T317" s="3" t="str">
        <f>IF(LEN(Tabla13[[#This Row],[Columna4]])&gt;0,Tabla13[[#This Row],[Columna4]]&amp;"/","")</f>
        <v/>
      </c>
      <c r="U317" s="3" t="str">
        <f>IF(LEN(Tabla13[[#This Row],[Columna5]])&gt;0,Tabla13[[#This Row],[Columna5]]&amp;"/","")</f>
        <v/>
      </c>
      <c r="V317" s="3" t="str">
        <f>IF(LEN(Tabla13[[#This Row],[Columna6]])&gt;0,Tabla13[[#This Row],[Columna6]]&amp;"/","")</f>
        <v/>
      </c>
      <c r="W31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17" s="3" t="str">
        <f>MID(Tabla13[[#This Row],[Columna17]],1,LEN(Tabla13[[#This Row],[Columna17]])-1)</f>
        <v>CAPTURA/TERMINADO/RUTA/ENTREGADO</v>
      </c>
      <c r="Y31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17" t="str">
        <f t="shared" si="4"/>
        <v>1/6/7/8/</v>
      </c>
    </row>
    <row r="318" spans="1:26" ht="18.75" thickBot="1">
      <c r="A318" s="19" t="s">
        <v>434</v>
      </c>
      <c r="B318" s="34" t="s">
        <v>433</v>
      </c>
      <c r="C318" s="17" t="s">
        <v>338</v>
      </c>
      <c r="D318" s="16">
        <v>250</v>
      </c>
      <c r="E318" s="85">
        <v>3.2</v>
      </c>
      <c r="F318" s="99" t="s">
        <v>1054</v>
      </c>
      <c r="G318" s="169" t="s">
        <v>1059</v>
      </c>
      <c r="H318" s="100" t="s">
        <v>1056</v>
      </c>
      <c r="I318" s="100" t="s">
        <v>1057</v>
      </c>
      <c r="J318" s="104"/>
      <c r="K318" s="104"/>
      <c r="L318" s="104"/>
      <c r="M318" s="101"/>
      <c r="N318" s="96">
        <f>COUNTA(Tabla13[[#This Row],[PROCESOS DE PRODUCION]:[Columna6]])</f>
        <v>4</v>
      </c>
      <c r="O318" s="96" t="str">
        <f>IF(LEN(Tabla13[[#This Row],[PROCESOS DE PRODUCION]])&gt;0,Tabla13[[#This Row],[PROCESOS DE PRODUCION]]&amp;"/","")</f>
        <v>CAPTURA/</v>
      </c>
      <c r="P318" s="3" t="str">
        <f>IF(LEN(Tabla13[[#This Row],[Columna7]])&gt;0,Tabla13[[#This Row],[Columna7]]&amp;"/","")</f>
        <v>TERMINADO/</v>
      </c>
      <c r="Q318" s="3" t="str">
        <f>IF(LEN(Tabla13[[#This Row],[Columna1]])&gt;0,Tabla13[[#This Row],[Columna1]]&amp;"/","")</f>
        <v>RUTA/</v>
      </c>
      <c r="R318" s="3" t="str">
        <f>IF(LEN(Tabla13[[#This Row],[Columna2]])&gt;0,Tabla13[[#This Row],[Columna2]]&amp;"/","")</f>
        <v>ENTREGADO/</v>
      </c>
      <c r="S318" s="3" t="str">
        <f>IF(LEN(Tabla13[[#This Row],[Columna3]])&gt;0,Tabla13[[#This Row],[Columna3]]&amp;"/","")</f>
        <v/>
      </c>
      <c r="T318" s="3" t="str">
        <f>IF(LEN(Tabla13[[#This Row],[Columna4]])&gt;0,Tabla13[[#This Row],[Columna4]]&amp;"/","")</f>
        <v/>
      </c>
      <c r="U318" s="3" t="str">
        <f>IF(LEN(Tabla13[[#This Row],[Columna5]])&gt;0,Tabla13[[#This Row],[Columna5]]&amp;"/","")</f>
        <v/>
      </c>
      <c r="V318" s="3" t="str">
        <f>IF(LEN(Tabla13[[#This Row],[Columna6]])&gt;0,Tabla13[[#This Row],[Columna6]]&amp;"/","")</f>
        <v/>
      </c>
      <c r="W31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18" s="3" t="str">
        <f>MID(Tabla13[[#This Row],[Columna17]],1,LEN(Tabla13[[#This Row],[Columna17]])-1)</f>
        <v>CAPTURA/TERMINADO/RUTA/ENTREGADO</v>
      </c>
      <c r="Y31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18" t="str">
        <f t="shared" si="4"/>
        <v>1/6/7/8/</v>
      </c>
    </row>
    <row r="319" spans="1:26" ht="18.75" thickBot="1">
      <c r="A319" s="28" t="s">
        <v>431</v>
      </c>
      <c r="B319" s="32" t="s">
        <v>429</v>
      </c>
      <c r="C319" s="27" t="s">
        <v>346</v>
      </c>
      <c r="D319" s="26">
        <v>390</v>
      </c>
      <c r="E319" s="80">
        <v>2.8</v>
      </c>
      <c r="F319" s="91" t="s">
        <v>1054</v>
      </c>
      <c r="G319" s="169" t="s">
        <v>1059</v>
      </c>
      <c r="H319" s="92" t="s">
        <v>1056</v>
      </c>
      <c r="I319" s="92" t="s">
        <v>1057</v>
      </c>
      <c r="J319" s="93"/>
      <c r="K319" s="93"/>
      <c r="L319" s="93"/>
      <c r="M319" s="94"/>
      <c r="N319" s="96">
        <f>COUNTA(Tabla13[[#This Row],[PROCESOS DE PRODUCION]:[Columna6]])</f>
        <v>4</v>
      </c>
      <c r="O319" s="96" t="str">
        <f>IF(LEN(Tabla13[[#This Row],[PROCESOS DE PRODUCION]])&gt;0,Tabla13[[#This Row],[PROCESOS DE PRODUCION]]&amp;"/","")</f>
        <v>CAPTURA/</v>
      </c>
      <c r="P319" s="3" t="str">
        <f>IF(LEN(Tabla13[[#This Row],[Columna7]])&gt;0,Tabla13[[#This Row],[Columna7]]&amp;"/","")</f>
        <v>TERMINADO/</v>
      </c>
      <c r="Q319" s="3" t="str">
        <f>IF(LEN(Tabla13[[#This Row],[Columna1]])&gt;0,Tabla13[[#This Row],[Columna1]]&amp;"/","")</f>
        <v>RUTA/</v>
      </c>
      <c r="R319" s="3" t="str">
        <f>IF(LEN(Tabla13[[#This Row],[Columna2]])&gt;0,Tabla13[[#This Row],[Columna2]]&amp;"/","")</f>
        <v>ENTREGADO/</v>
      </c>
      <c r="S319" s="3" t="str">
        <f>IF(LEN(Tabla13[[#This Row],[Columna3]])&gt;0,Tabla13[[#This Row],[Columna3]]&amp;"/","")</f>
        <v/>
      </c>
      <c r="T319" s="3" t="str">
        <f>IF(LEN(Tabla13[[#This Row],[Columna4]])&gt;0,Tabla13[[#This Row],[Columna4]]&amp;"/","")</f>
        <v/>
      </c>
      <c r="U319" s="3" t="str">
        <f>IF(LEN(Tabla13[[#This Row],[Columna5]])&gt;0,Tabla13[[#This Row],[Columna5]]&amp;"/","")</f>
        <v/>
      </c>
      <c r="V319" s="3" t="str">
        <f>IF(LEN(Tabla13[[#This Row],[Columna6]])&gt;0,Tabla13[[#This Row],[Columna6]]&amp;"/","")</f>
        <v/>
      </c>
      <c r="W31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19" s="3" t="str">
        <f>MID(Tabla13[[#This Row],[Columna17]],1,LEN(Tabla13[[#This Row],[Columna17]])-1)</f>
        <v>CAPTURA/TERMINADO/RUTA/ENTREGADO</v>
      </c>
      <c r="Y31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19" t="str">
        <f t="shared" si="4"/>
        <v>1/6/7/8/</v>
      </c>
    </row>
    <row r="320" spans="1:26" ht="18.75" thickBot="1">
      <c r="A320" s="7" t="s">
        <v>430</v>
      </c>
      <c r="B320" s="37" t="s">
        <v>429</v>
      </c>
      <c r="C320" s="21" t="s">
        <v>343</v>
      </c>
      <c r="D320" s="5">
        <v>260</v>
      </c>
      <c r="E320" s="82">
        <v>3.05</v>
      </c>
      <c r="F320" s="95" t="s">
        <v>1054</v>
      </c>
      <c r="G320" s="169" t="s">
        <v>1059</v>
      </c>
      <c r="H320" s="96" t="s">
        <v>1056</v>
      </c>
      <c r="I320" s="96" t="s">
        <v>1057</v>
      </c>
      <c r="J320" s="97"/>
      <c r="K320" s="97"/>
      <c r="L320" s="97"/>
      <c r="M320" s="98"/>
      <c r="N320" s="96">
        <f>COUNTA(Tabla13[[#This Row],[PROCESOS DE PRODUCION]:[Columna6]])</f>
        <v>4</v>
      </c>
      <c r="O320" s="96" t="str">
        <f>IF(LEN(Tabla13[[#This Row],[PROCESOS DE PRODUCION]])&gt;0,Tabla13[[#This Row],[PROCESOS DE PRODUCION]]&amp;"/","")</f>
        <v>CAPTURA/</v>
      </c>
      <c r="P320" s="3" t="str">
        <f>IF(LEN(Tabla13[[#This Row],[Columna7]])&gt;0,Tabla13[[#This Row],[Columna7]]&amp;"/","")</f>
        <v>TERMINADO/</v>
      </c>
      <c r="Q320" s="3" t="str">
        <f>IF(LEN(Tabla13[[#This Row],[Columna1]])&gt;0,Tabla13[[#This Row],[Columna1]]&amp;"/","")</f>
        <v>RUTA/</v>
      </c>
      <c r="R320" s="3" t="str">
        <f>IF(LEN(Tabla13[[#This Row],[Columna2]])&gt;0,Tabla13[[#This Row],[Columna2]]&amp;"/","")</f>
        <v>ENTREGADO/</v>
      </c>
      <c r="S320" s="3" t="str">
        <f>IF(LEN(Tabla13[[#This Row],[Columna3]])&gt;0,Tabla13[[#This Row],[Columna3]]&amp;"/","")</f>
        <v/>
      </c>
      <c r="T320" s="3" t="str">
        <f>IF(LEN(Tabla13[[#This Row],[Columna4]])&gt;0,Tabla13[[#This Row],[Columna4]]&amp;"/","")</f>
        <v/>
      </c>
      <c r="U320" s="3" t="str">
        <f>IF(LEN(Tabla13[[#This Row],[Columna5]])&gt;0,Tabla13[[#This Row],[Columna5]]&amp;"/","")</f>
        <v/>
      </c>
      <c r="V320" s="3" t="str">
        <f>IF(LEN(Tabla13[[#This Row],[Columna6]])&gt;0,Tabla13[[#This Row],[Columna6]]&amp;"/","")</f>
        <v/>
      </c>
      <c r="W32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20" s="3" t="str">
        <f>MID(Tabla13[[#This Row],[Columna17]],1,LEN(Tabla13[[#This Row],[Columna17]])-1)</f>
        <v>CAPTURA/TERMINADO/RUTA/ENTREGADO</v>
      </c>
      <c r="Y32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20" t="str">
        <f t="shared" si="4"/>
        <v>1/6/7/8/</v>
      </c>
    </row>
    <row r="321" spans="1:26" ht="18.75" thickBot="1">
      <c r="A321" s="7" t="s">
        <v>428</v>
      </c>
      <c r="B321" s="31" t="s">
        <v>426</v>
      </c>
      <c r="C321" s="6" t="s">
        <v>341</v>
      </c>
      <c r="D321" s="5">
        <v>300</v>
      </c>
      <c r="E321" s="81">
        <v>3.1</v>
      </c>
      <c r="F321" s="95" t="s">
        <v>1054</v>
      </c>
      <c r="G321" s="169" t="s">
        <v>1059</v>
      </c>
      <c r="H321" s="96" t="s">
        <v>1056</v>
      </c>
      <c r="I321" s="96" t="s">
        <v>1057</v>
      </c>
      <c r="J321" s="97"/>
      <c r="K321" s="97"/>
      <c r="L321" s="97"/>
      <c r="M321" s="98"/>
      <c r="N321" s="96">
        <f>COUNTA(Tabla13[[#This Row],[PROCESOS DE PRODUCION]:[Columna6]])</f>
        <v>4</v>
      </c>
      <c r="O321" s="96" t="str">
        <f>IF(LEN(Tabla13[[#This Row],[PROCESOS DE PRODUCION]])&gt;0,Tabla13[[#This Row],[PROCESOS DE PRODUCION]]&amp;"/","")</f>
        <v>CAPTURA/</v>
      </c>
      <c r="P321" s="3" t="str">
        <f>IF(LEN(Tabla13[[#This Row],[Columna7]])&gt;0,Tabla13[[#This Row],[Columna7]]&amp;"/","")</f>
        <v>TERMINADO/</v>
      </c>
      <c r="Q321" s="3" t="str">
        <f>IF(LEN(Tabla13[[#This Row],[Columna1]])&gt;0,Tabla13[[#This Row],[Columna1]]&amp;"/","")</f>
        <v>RUTA/</v>
      </c>
      <c r="R321" s="3" t="str">
        <f>IF(LEN(Tabla13[[#This Row],[Columna2]])&gt;0,Tabla13[[#This Row],[Columna2]]&amp;"/","")</f>
        <v>ENTREGADO/</v>
      </c>
      <c r="S321" s="3" t="str">
        <f>IF(LEN(Tabla13[[#This Row],[Columna3]])&gt;0,Tabla13[[#This Row],[Columna3]]&amp;"/","")</f>
        <v/>
      </c>
      <c r="T321" s="3" t="str">
        <f>IF(LEN(Tabla13[[#This Row],[Columna4]])&gt;0,Tabla13[[#This Row],[Columna4]]&amp;"/","")</f>
        <v/>
      </c>
      <c r="U321" s="3" t="str">
        <f>IF(LEN(Tabla13[[#This Row],[Columna5]])&gt;0,Tabla13[[#This Row],[Columna5]]&amp;"/","")</f>
        <v/>
      </c>
      <c r="V321" s="3" t="str">
        <f>IF(LEN(Tabla13[[#This Row],[Columna6]])&gt;0,Tabla13[[#This Row],[Columna6]]&amp;"/","")</f>
        <v/>
      </c>
      <c r="W32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21" s="3" t="str">
        <f>MID(Tabla13[[#This Row],[Columna17]],1,LEN(Tabla13[[#This Row],[Columna17]])-1)</f>
        <v>CAPTURA/TERMINADO/RUTA/ENTREGADO</v>
      </c>
      <c r="Y32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21" t="str">
        <f t="shared" si="4"/>
        <v>1/6/7/8/</v>
      </c>
    </row>
    <row r="322" spans="1:26" ht="18.75" thickBot="1">
      <c r="A322" s="19" t="s">
        <v>427</v>
      </c>
      <c r="B322" s="34" t="s">
        <v>426</v>
      </c>
      <c r="C322" s="17" t="s">
        <v>338</v>
      </c>
      <c r="D322" s="16">
        <v>250</v>
      </c>
      <c r="E322" s="85">
        <v>3.35</v>
      </c>
      <c r="F322" s="99" t="s">
        <v>1054</v>
      </c>
      <c r="G322" s="169" t="s">
        <v>1059</v>
      </c>
      <c r="H322" s="100" t="s">
        <v>1056</v>
      </c>
      <c r="I322" s="100" t="s">
        <v>1057</v>
      </c>
      <c r="J322" s="104"/>
      <c r="K322" s="104"/>
      <c r="L322" s="104"/>
      <c r="M322" s="101"/>
      <c r="N322" s="96">
        <f>COUNTA(Tabla13[[#This Row],[PROCESOS DE PRODUCION]:[Columna6]])</f>
        <v>4</v>
      </c>
      <c r="O322" s="96" t="str">
        <f>IF(LEN(Tabla13[[#This Row],[PROCESOS DE PRODUCION]])&gt;0,Tabla13[[#This Row],[PROCESOS DE PRODUCION]]&amp;"/","")</f>
        <v>CAPTURA/</v>
      </c>
      <c r="P322" s="3" t="str">
        <f>IF(LEN(Tabla13[[#This Row],[Columna7]])&gt;0,Tabla13[[#This Row],[Columna7]]&amp;"/","")</f>
        <v>TERMINADO/</v>
      </c>
      <c r="Q322" s="3" t="str">
        <f>IF(LEN(Tabla13[[#This Row],[Columna1]])&gt;0,Tabla13[[#This Row],[Columna1]]&amp;"/","")</f>
        <v>RUTA/</v>
      </c>
      <c r="R322" s="3" t="str">
        <f>IF(LEN(Tabla13[[#This Row],[Columna2]])&gt;0,Tabla13[[#This Row],[Columna2]]&amp;"/","")</f>
        <v>ENTREGADO/</v>
      </c>
      <c r="S322" s="3" t="str">
        <f>IF(LEN(Tabla13[[#This Row],[Columna3]])&gt;0,Tabla13[[#This Row],[Columna3]]&amp;"/","")</f>
        <v/>
      </c>
      <c r="T322" s="3" t="str">
        <f>IF(LEN(Tabla13[[#This Row],[Columna4]])&gt;0,Tabla13[[#This Row],[Columna4]]&amp;"/","")</f>
        <v/>
      </c>
      <c r="U322" s="3" t="str">
        <f>IF(LEN(Tabla13[[#This Row],[Columna5]])&gt;0,Tabla13[[#This Row],[Columna5]]&amp;"/","")</f>
        <v/>
      </c>
      <c r="V322" s="3" t="str">
        <f>IF(LEN(Tabla13[[#This Row],[Columna6]])&gt;0,Tabla13[[#This Row],[Columna6]]&amp;"/","")</f>
        <v/>
      </c>
      <c r="W32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22" s="3" t="str">
        <f>MID(Tabla13[[#This Row],[Columna17]],1,LEN(Tabla13[[#This Row],[Columna17]])-1)</f>
        <v>CAPTURA/TERMINADO/RUTA/ENTREGADO</v>
      </c>
      <c r="Y32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22" t="str">
        <f t="shared" si="4"/>
        <v>1/6/7/8/</v>
      </c>
    </row>
    <row r="323" spans="1:26" ht="18.75" thickBot="1">
      <c r="A323" s="28" t="s">
        <v>424</v>
      </c>
      <c r="B323" s="32" t="s">
        <v>422</v>
      </c>
      <c r="C323" s="27" t="s">
        <v>346</v>
      </c>
      <c r="D323" s="26">
        <v>390</v>
      </c>
      <c r="E323" s="80">
        <v>2.8</v>
      </c>
      <c r="F323" s="91" t="s">
        <v>1054</v>
      </c>
      <c r="G323" s="169" t="s">
        <v>1059</v>
      </c>
      <c r="H323" s="92" t="s">
        <v>1056</v>
      </c>
      <c r="I323" s="92" t="s">
        <v>1057</v>
      </c>
      <c r="J323" s="93"/>
      <c r="K323" s="93"/>
      <c r="L323" s="93"/>
      <c r="M323" s="94"/>
      <c r="N323" s="96">
        <f>COUNTA(Tabla13[[#This Row],[PROCESOS DE PRODUCION]:[Columna6]])</f>
        <v>4</v>
      </c>
      <c r="O323" s="96" t="str">
        <f>IF(LEN(Tabla13[[#This Row],[PROCESOS DE PRODUCION]])&gt;0,Tabla13[[#This Row],[PROCESOS DE PRODUCION]]&amp;"/","")</f>
        <v>CAPTURA/</v>
      </c>
      <c r="P323" s="3" t="str">
        <f>IF(LEN(Tabla13[[#This Row],[Columna7]])&gt;0,Tabla13[[#This Row],[Columna7]]&amp;"/","")</f>
        <v>TERMINADO/</v>
      </c>
      <c r="Q323" s="3" t="str">
        <f>IF(LEN(Tabla13[[#This Row],[Columna1]])&gt;0,Tabla13[[#This Row],[Columna1]]&amp;"/","")</f>
        <v>RUTA/</v>
      </c>
      <c r="R323" s="3" t="str">
        <f>IF(LEN(Tabla13[[#This Row],[Columna2]])&gt;0,Tabla13[[#This Row],[Columna2]]&amp;"/","")</f>
        <v>ENTREGADO/</v>
      </c>
      <c r="S323" s="3" t="str">
        <f>IF(LEN(Tabla13[[#This Row],[Columna3]])&gt;0,Tabla13[[#This Row],[Columna3]]&amp;"/","")</f>
        <v/>
      </c>
      <c r="T323" s="3" t="str">
        <f>IF(LEN(Tabla13[[#This Row],[Columna4]])&gt;0,Tabla13[[#This Row],[Columna4]]&amp;"/","")</f>
        <v/>
      </c>
      <c r="U323" s="3" t="str">
        <f>IF(LEN(Tabla13[[#This Row],[Columna5]])&gt;0,Tabla13[[#This Row],[Columna5]]&amp;"/","")</f>
        <v/>
      </c>
      <c r="V323" s="3" t="str">
        <f>IF(LEN(Tabla13[[#This Row],[Columna6]])&gt;0,Tabla13[[#This Row],[Columna6]]&amp;"/","")</f>
        <v/>
      </c>
      <c r="W32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23" s="3" t="str">
        <f>MID(Tabla13[[#This Row],[Columna17]],1,LEN(Tabla13[[#This Row],[Columna17]])-1)</f>
        <v>CAPTURA/TERMINADO/RUTA/ENTREGADO</v>
      </c>
      <c r="Y32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23" t="str">
        <f t="shared" si="4"/>
        <v>1/6/7/8/</v>
      </c>
    </row>
    <row r="324" spans="1:26" ht="18.75" thickBot="1">
      <c r="A324" s="7" t="s">
        <v>423</v>
      </c>
      <c r="B324" s="37" t="s">
        <v>422</v>
      </c>
      <c r="C324" s="21" t="s">
        <v>343</v>
      </c>
      <c r="D324" s="5">
        <v>260</v>
      </c>
      <c r="E324" s="82">
        <v>3.05</v>
      </c>
      <c r="F324" s="95" t="s">
        <v>1054</v>
      </c>
      <c r="G324" s="169" t="s">
        <v>1059</v>
      </c>
      <c r="H324" s="96" t="s">
        <v>1056</v>
      </c>
      <c r="I324" s="96" t="s">
        <v>1057</v>
      </c>
      <c r="J324" s="97"/>
      <c r="K324" s="97"/>
      <c r="L324" s="97"/>
      <c r="M324" s="98"/>
      <c r="N324" s="96">
        <f>COUNTA(Tabla13[[#This Row],[PROCESOS DE PRODUCION]:[Columna6]])</f>
        <v>4</v>
      </c>
      <c r="O324" s="96" t="str">
        <f>IF(LEN(Tabla13[[#This Row],[PROCESOS DE PRODUCION]])&gt;0,Tabla13[[#This Row],[PROCESOS DE PRODUCION]]&amp;"/","")</f>
        <v>CAPTURA/</v>
      </c>
      <c r="P324" s="3" t="str">
        <f>IF(LEN(Tabla13[[#This Row],[Columna7]])&gt;0,Tabla13[[#This Row],[Columna7]]&amp;"/","")</f>
        <v>TERMINADO/</v>
      </c>
      <c r="Q324" s="3" t="str">
        <f>IF(LEN(Tabla13[[#This Row],[Columna1]])&gt;0,Tabla13[[#This Row],[Columna1]]&amp;"/","")</f>
        <v>RUTA/</v>
      </c>
      <c r="R324" s="3" t="str">
        <f>IF(LEN(Tabla13[[#This Row],[Columna2]])&gt;0,Tabla13[[#This Row],[Columna2]]&amp;"/","")</f>
        <v>ENTREGADO/</v>
      </c>
      <c r="S324" s="3" t="str">
        <f>IF(LEN(Tabla13[[#This Row],[Columna3]])&gt;0,Tabla13[[#This Row],[Columna3]]&amp;"/","")</f>
        <v/>
      </c>
      <c r="T324" s="3" t="str">
        <f>IF(LEN(Tabla13[[#This Row],[Columna4]])&gt;0,Tabla13[[#This Row],[Columna4]]&amp;"/","")</f>
        <v/>
      </c>
      <c r="U324" s="3" t="str">
        <f>IF(LEN(Tabla13[[#This Row],[Columna5]])&gt;0,Tabla13[[#This Row],[Columna5]]&amp;"/","")</f>
        <v/>
      </c>
      <c r="V324" s="3" t="str">
        <f>IF(LEN(Tabla13[[#This Row],[Columna6]])&gt;0,Tabla13[[#This Row],[Columna6]]&amp;"/","")</f>
        <v/>
      </c>
      <c r="W32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24" s="3" t="str">
        <f>MID(Tabla13[[#This Row],[Columna17]],1,LEN(Tabla13[[#This Row],[Columna17]])-1)</f>
        <v>CAPTURA/TERMINADO/RUTA/ENTREGADO</v>
      </c>
      <c r="Y32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24" t="str">
        <f t="shared" ref="Z324:Z387" si="5">SUBSTITUTE(SUBSTITUTE(SUBSTITUTE(SUBSTITUTE(SUBSTITUTE(SUBSTITUTE(SUBSTITUTE(SUBSTITUTE(SUBSTITUTE(SUBSTITUTE(SUBSTITUTE(SUBSTITUTE(Y324,"CAPTURA",1),"DISENIO",2),"OFFSET",3),"SUAJE",4),"EMPAQUE",5),"TERMINADO",6),"RUTA",7),"ENTREGADO",8),"TAMPO",9),"FLEXO",10),"CERIGRAFIA",11),"HORNO",12)</f>
        <v>1/6/7/8/</v>
      </c>
    </row>
    <row r="325" spans="1:26" ht="18.75" thickBot="1">
      <c r="A325" s="7" t="s">
        <v>421</v>
      </c>
      <c r="B325" s="31" t="s">
        <v>419</v>
      </c>
      <c r="C325" s="6" t="s">
        <v>341</v>
      </c>
      <c r="D325" s="5">
        <v>300</v>
      </c>
      <c r="E325" s="81">
        <v>3.1</v>
      </c>
      <c r="F325" s="95" t="s">
        <v>1054</v>
      </c>
      <c r="G325" s="169" t="s">
        <v>1059</v>
      </c>
      <c r="H325" s="96" t="s">
        <v>1056</v>
      </c>
      <c r="I325" s="96" t="s">
        <v>1057</v>
      </c>
      <c r="J325" s="97"/>
      <c r="K325" s="97"/>
      <c r="L325" s="97"/>
      <c r="M325" s="98"/>
      <c r="N325" s="96">
        <f>COUNTA(Tabla13[[#This Row],[PROCESOS DE PRODUCION]:[Columna6]])</f>
        <v>4</v>
      </c>
      <c r="O325" s="96" t="str">
        <f>IF(LEN(Tabla13[[#This Row],[PROCESOS DE PRODUCION]])&gt;0,Tabla13[[#This Row],[PROCESOS DE PRODUCION]]&amp;"/","")</f>
        <v>CAPTURA/</v>
      </c>
      <c r="P325" s="3" t="str">
        <f>IF(LEN(Tabla13[[#This Row],[Columna7]])&gt;0,Tabla13[[#This Row],[Columna7]]&amp;"/","")</f>
        <v>TERMINADO/</v>
      </c>
      <c r="Q325" s="3" t="str">
        <f>IF(LEN(Tabla13[[#This Row],[Columna1]])&gt;0,Tabla13[[#This Row],[Columna1]]&amp;"/","")</f>
        <v>RUTA/</v>
      </c>
      <c r="R325" s="3" t="str">
        <f>IF(LEN(Tabla13[[#This Row],[Columna2]])&gt;0,Tabla13[[#This Row],[Columna2]]&amp;"/","")</f>
        <v>ENTREGADO/</v>
      </c>
      <c r="S325" s="3" t="str">
        <f>IF(LEN(Tabla13[[#This Row],[Columna3]])&gt;0,Tabla13[[#This Row],[Columna3]]&amp;"/","")</f>
        <v/>
      </c>
      <c r="T325" s="3" t="str">
        <f>IF(LEN(Tabla13[[#This Row],[Columna4]])&gt;0,Tabla13[[#This Row],[Columna4]]&amp;"/","")</f>
        <v/>
      </c>
      <c r="U325" s="3" t="str">
        <f>IF(LEN(Tabla13[[#This Row],[Columna5]])&gt;0,Tabla13[[#This Row],[Columna5]]&amp;"/","")</f>
        <v/>
      </c>
      <c r="V325" s="3" t="str">
        <f>IF(LEN(Tabla13[[#This Row],[Columna6]])&gt;0,Tabla13[[#This Row],[Columna6]]&amp;"/","")</f>
        <v/>
      </c>
      <c r="W32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25" s="3" t="str">
        <f>MID(Tabla13[[#This Row],[Columna17]],1,LEN(Tabla13[[#This Row],[Columna17]])-1)</f>
        <v>CAPTURA/TERMINADO/RUTA/ENTREGADO</v>
      </c>
      <c r="Y32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25" t="str">
        <f t="shared" si="5"/>
        <v>1/6/7/8/</v>
      </c>
    </row>
    <row r="326" spans="1:26" ht="18.75" thickBot="1">
      <c r="A326" s="19" t="s">
        <v>420</v>
      </c>
      <c r="B326" s="34" t="s">
        <v>419</v>
      </c>
      <c r="C326" s="17" t="s">
        <v>338</v>
      </c>
      <c r="D326" s="16">
        <v>250</v>
      </c>
      <c r="E326" s="85">
        <v>3.35</v>
      </c>
      <c r="F326" s="99" t="s">
        <v>1054</v>
      </c>
      <c r="G326" s="169" t="s">
        <v>1059</v>
      </c>
      <c r="H326" s="100" t="s">
        <v>1056</v>
      </c>
      <c r="I326" s="100" t="s">
        <v>1057</v>
      </c>
      <c r="J326" s="104"/>
      <c r="K326" s="104"/>
      <c r="L326" s="104"/>
      <c r="M326" s="101"/>
      <c r="N326" s="96">
        <f>COUNTA(Tabla13[[#This Row],[PROCESOS DE PRODUCION]:[Columna6]])</f>
        <v>4</v>
      </c>
      <c r="O326" s="96" t="str">
        <f>IF(LEN(Tabla13[[#This Row],[PROCESOS DE PRODUCION]])&gt;0,Tabla13[[#This Row],[PROCESOS DE PRODUCION]]&amp;"/","")</f>
        <v>CAPTURA/</v>
      </c>
      <c r="P326" s="3" t="str">
        <f>IF(LEN(Tabla13[[#This Row],[Columna7]])&gt;0,Tabla13[[#This Row],[Columna7]]&amp;"/","")</f>
        <v>TERMINADO/</v>
      </c>
      <c r="Q326" s="3" t="str">
        <f>IF(LEN(Tabla13[[#This Row],[Columna1]])&gt;0,Tabla13[[#This Row],[Columna1]]&amp;"/","")</f>
        <v>RUTA/</v>
      </c>
      <c r="R326" s="3" t="str">
        <f>IF(LEN(Tabla13[[#This Row],[Columna2]])&gt;0,Tabla13[[#This Row],[Columna2]]&amp;"/","")</f>
        <v>ENTREGADO/</v>
      </c>
      <c r="S326" s="3" t="str">
        <f>IF(LEN(Tabla13[[#This Row],[Columna3]])&gt;0,Tabla13[[#This Row],[Columna3]]&amp;"/","")</f>
        <v/>
      </c>
      <c r="T326" s="3" t="str">
        <f>IF(LEN(Tabla13[[#This Row],[Columna4]])&gt;0,Tabla13[[#This Row],[Columna4]]&amp;"/","")</f>
        <v/>
      </c>
      <c r="U326" s="3" t="str">
        <f>IF(LEN(Tabla13[[#This Row],[Columna5]])&gt;0,Tabla13[[#This Row],[Columna5]]&amp;"/","")</f>
        <v/>
      </c>
      <c r="V326" s="3" t="str">
        <f>IF(LEN(Tabla13[[#This Row],[Columna6]])&gt;0,Tabla13[[#This Row],[Columna6]]&amp;"/","")</f>
        <v/>
      </c>
      <c r="W32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26" s="3" t="str">
        <f>MID(Tabla13[[#This Row],[Columna17]],1,LEN(Tabla13[[#This Row],[Columna17]])-1)</f>
        <v>CAPTURA/TERMINADO/RUTA/ENTREGADO</v>
      </c>
      <c r="Y32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26" t="str">
        <f t="shared" si="5"/>
        <v>1/6/7/8/</v>
      </c>
    </row>
    <row r="327" spans="1:26" ht="18.75" thickBot="1">
      <c r="A327" s="28" t="s">
        <v>417</v>
      </c>
      <c r="B327" s="32" t="s">
        <v>415</v>
      </c>
      <c r="C327" s="27" t="s">
        <v>346</v>
      </c>
      <c r="D327" s="26">
        <v>390</v>
      </c>
      <c r="E327" s="80">
        <v>2.8</v>
      </c>
      <c r="F327" s="91" t="s">
        <v>1054</v>
      </c>
      <c r="G327" s="169" t="s">
        <v>1059</v>
      </c>
      <c r="H327" s="92" t="s">
        <v>1056</v>
      </c>
      <c r="I327" s="92" t="s">
        <v>1057</v>
      </c>
      <c r="J327" s="93"/>
      <c r="K327" s="93"/>
      <c r="L327" s="93"/>
      <c r="M327" s="94"/>
      <c r="N327" s="96">
        <f>COUNTA(Tabla13[[#This Row],[PROCESOS DE PRODUCION]:[Columna6]])</f>
        <v>4</v>
      </c>
      <c r="O327" s="96" t="str">
        <f>IF(LEN(Tabla13[[#This Row],[PROCESOS DE PRODUCION]])&gt;0,Tabla13[[#This Row],[PROCESOS DE PRODUCION]]&amp;"/","")</f>
        <v>CAPTURA/</v>
      </c>
      <c r="P327" s="3" t="str">
        <f>IF(LEN(Tabla13[[#This Row],[Columna7]])&gt;0,Tabla13[[#This Row],[Columna7]]&amp;"/","")</f>
        <v>TERMINADO/</v>
      </c>
      <c r="Q327" s="3" t="str">
        <f>IF(LEN(Tabla13[[#This Row],[Columna1]])&gt;0,Tabla13[[#This Row],[Columna1]]&amp;"/","")</f>
        <v>RUTA/</v>
      </c>
      <c r="R327" s="3" t="str">
        <f>IF(LEN(Tabla13[[#This Row],[Columna2]])&gt;0,Tabla13[[#This Row],[Columna2]]&amp;"/","")</f>
        <v>ENTREGADO/</v>
      </c>
      <c r="S327" s="3" t="str">
        <f>IF(LEN(Tabla13[[#This Row],[Columna3]])&gt;0,Tabla13[[#This Row],[Columna3]]&amp;"/","")</f>
        <v/>
      </c>
      <c r="T327" s="3" t="str">
        <f>IF(LEN(Tabla13[[#This Row],[Columna4]])&gt;0,Tabla13[[#This Row],[Columna4]]&amp;"/","")</f>
        <v/>
      </c>
      <c r="U327" s="3" t="str">
        <f>IF(LEN(Tabla13[[#This Row],[Columna5]])&gt;0,Tabla13[[#This Row],[Columna5]]&amp;"/","")</f>
        <v/>
      </c>
      <c r="V327" s="3" t="str">
        <f>IF(LEN(Tabla13[[#This Row],[Columna6]])&gt;0,Tabla13[[#This Row],[Columna6]]&amp;"/","")</f>
        <v/>
      </c>
      <c r="W32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27" s="3" t="str">
        <f>MID(Tabla13[[#This Row],[Columna17]],1,LEN(Tabla13[[#This Row],[Columna17]])-1)</f>
        <v>CAPTURA/TERMINADO/RUTA/ENTREGADO</v>
      </c>
      <c r="Y32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27" t="str">
        <f t="shared" si="5"/>
        <v>1/6/7/8/</v>
      </c>
    </row>
    <row r="328" spans="1:26" ht="18.75" thickBot="1">
      <c r="A328" s="7" t="s">
        <v>416</v>
      </c>
      <c r="B328" s="37" t="s">
        <v>415</v>
      </c>
      <c r="C328" s="21" t="s">
        <v>343</v>
      </c>
      <c r="D328" s="5">
        <v>260</v>
      </c>
      <c r="E328" s="82">
        <v>3.05</v>
      </c>
      <c r="F328" s="95" t="s">
        <v>1054</v>
      </c>
      <c r="G328" s="169" t="s">
        <v>1059</v>
      </c>
      <c r="H328" s="96" t="s">
        <v>1056</v>
      </c>
      <c r="I328" s="96" t="s">
        <v>1057</v>
      </c>
      <c r="J328" s="97"/>
      <c r="K328" s="97"/>
      <c r="L328" s="97"/>
      <c r="M328" s="98"/>
      <c r="N328" s="96">
        <f>COUNTA(Tabla13[[#This Row],[PROCESOS DE PRODUCION]:[Columna6]])</f>
        <v>4</v>
      </c>
      <c r="O328" s="96" t="str">
        <f>IF(LEN(Tabla13[[#This Row],[PROCESOS DE PRODUCION]])&gt;0,Tabla13[[#This Row],[PROCESOS DE PRODUCION]]&amp;"/","")</f>
        <v>CAPTURA/</v>
      </c>
      <c r="P328" s="3" t="str">
        <f>IF(LEN(Tabla13[[#This Row],[Columna7]])&gt;0,Tabla13[[#This Row],[Columna7]]&amp;"/","")</f>
        <v>TERMINADO/</v>
      </c>
      <c r="Q328" s="3" t="str">
        <f>IF(LEN(Tabla13[[#This Row],[Columna1]])&gt;0,Tabla13[[#This Row],[Columna1]]&amp;"/","")</f>
        <v>RUTA/</v>
      </c>
      <c r="R328" s="3" t="str">
        <f>IF(LEN(Tabla13[[#This Row],[Columna2]])&gt;0,Tabla13[[#This Row],[Columna2]]&amp;"/","")</f>
        <v>ENTREGADO/</v>
      </c>
      <c r="S328" s="3" t="str">
        <f>IF(LEN(Tabla13[[#This Row],[Columna3]])&gt;0,Tabla13[[#This Row],[Columna3]]&amp;"/","")</f>
        <v/>
      </c>
      <c r="T328" s="3" t="str">
        <f>IF(LEN(Tabla13[[#This Row],[Columna4]])&gt;0,Tabla13[[#This Row],[Columna4]]&amp;"/","")</f>
        <v/>
      </c>
      <c r="U328" s="3" t="str">
        <f>IF(LEN(Tabla13[[#This Row],[Columna5]])&gt;0,Tabla13[[#This Row],[Columna5]]&amp;"/","")</f>
        <v/>
      </c>
      <c r="V328" s="3" t="str">
        <f>IF(LEN(Tabla13[[#This Row],[Columna6]])&gt;0,Tabla13[[#This Row],[Columna6]]&amp;"/","")</f>
        <v/>
      </c>
      <c r="W32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28" s="3" t="str">
        <f>MID(Tabla13[[#This Row],[Columna17]],1,LEN(Tabla13[[#This Row],[Columna17]])-1)</f>
        <v>CAPTURA/TERMINADO/RUTA/ENTREGADO</v>
      </c>
      <c r="Y32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28" t="str">
        <f t="shared" si="5"/>
        <v>1/6/7/8/</v>
      </c>
    </row>
    <row r="329" spans="1:26" ht="18.75" thickBot="1">
      <c r="A329" s="7" t="s">
        <v>414</v>
      </c>
      <c r="B329" s="31" t="s">
        <v>412</v>
      </c>
      <c r="C329" s="6" t="s">
        <v>341</v>
      </c>
      <c r="D329" s="5">
        <v>300</v>
      </c>
      <c r="E329" s="81">
        <v>3.1</v>
      </c>
      <c r="F329" s="95" t="s">
        <v>1054</v>
      </c>
      <c r="G329" s="169" t="s">
        <v>1059</v>
      </c>
      <c r="H329" s="96" t="s">
        <v>1056</v>
      </c>
      <c r="I329" s="96" t="s">
        <v>1057</v>
      </c>
      <c r="J329" s="97"/>
      <c r="K329" s="97"/>
      <c r="L329" s="97"/>
      <c r="M329" s="98"/>
      <c r="N329" s="96">
        <f>COUNTA(Tabla13[[#This Row],[PROCESOS DE PRODUCION]:[Columna6]])</f>
        <v>4</v>
      </c>
      <c r="O329" s="96" t="str">
        <f>IF(LEN(Tabla13[[#This Row],[PROCESOS DE PRODUCION]])&gt;0,Tabla13[[#This Row],[PROCESOS DE PRODUCION]]&amp;"/","")</f>
        <v>CAPTURA/</v>
      </c>
      <c r="P329" s="3" t="str">
        <f>IF(LEN(Tabla13[[#This Row],[Columna7]])&gt;0,Tabla13[[#This Row],[Columna7]]&amp;"/","")</f>
        <v>TERMINADO/</v>
      </c>
      <c r="Q329" s="3" t="str">
        <f>IF(LEN(Tabla13[[#This Row],[Columna1]])&gt;0,Tabla13[[#This Row],[Columna1]]&amp;"/","")</f>
        <v>RUTA/</v>
      </c>
      <c r="R329" s="3" t="str">
        <f>IF(LEN(Tabla13[[#This Row],[Columna2]])&gt;0,Tabla13[[#This Row],[Columna2]]&amp;"/","")</f>
        <v>ENTREGADO/</v>
      </c>
      <c r="S329" s="3" t="str">
        <f>IF(LEN(Tabla13[[#This Row],[Columna3]])&gt;0,Tabla13[[#This Row],[Columna3]]&amp;"/","")</f>
        <v/>
      </c>
      <c r="T329" s="3" t="str">
        <f>IF(LEN(Tabla13[[#This Row],[Columna4]])&gt;0,Tabla13[[#This Row],[Columna4]]&amp;"/","")</f>
        <v/>
      </c>
      <c r="U329" s="3" t="str">
        <f>IF(LEN(Tabla13[[#This Row],[Columna5]])&gt;0,Tabla13[[#This Row],[Columna5]]&amp;"/","")</f>
        <v/>
      </c>
      <c r="V329" s="3" t="str">
        <f>IF(LEN(Tabla13[[#This Row],[Columna6]])&gt;0,Tabla13[[#This Row],[Columna6]]&amp;"/","")</f>
        <v/>
      </c>
      <c r="W32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29" s="3" t="str">
        <f>MID(Tabla13[[#This Row],[Columna17]],1,LEN(Tabla13[[#This Row],[Columna17]])-1)</f>
        <v>CAPTURA/TERMINADO/RUTA/ENTREGADO</v>
      </c>
      <c r="Y32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29" t="str">
        <f t="shared" si="5"/>
        <v>1/6/7/8/</v>
      </c>
    </row>
    <row r="330" spans="1:26" ht="18.75" thickBot="1">
      <c r="A330" s="19" t="s">
        <v>413</v>
      </c>
      <c r="B330" s="34" t="s">
        <v>412</v>
      </c>
      <c r="C330" s="17" t="s">
        <v>338</v>
      </c>
      <c r="D330" s="16">
        <v>250</v>
      </c>
      <c r="E330" s="85">
        <v>3.35</v>
      </c>
      <c r="F330" s="99" t="s">
        <v>1054</v>
      </c>
      <c r="G330" s="169" t="s">
        <v>1059</v>
      </c>
      <c r="H330" s="100" t="s">
        <v>1056</v>
      </c>
      <c r="I330" s="100" t="s">
        <v>1057</v>
      </c>
      <c r="J330" s="104"/>
      <c r="K330" s="104"/>
      <c r="L330" s="104"/>
      <c r="M330" s="101"/>
      <c r="N330" s="96">
        <f>COUNTA(Tabla13[[#This Row],[PROCESOS DE PRODUCION]:[Columna6]])</f>
        <v>4</v>
      </c>
      <c r="O330" s="96" t="str">
        <f>IF(LEN(Tabla13[[#This Row],[PROCESOS DE PRODUCION]])&gt;0,Tabla13[[#This Row],[PROCESOS DE PRODUCION]]&amp;"/","")</f>
        <v>CAPTURA/</v>
      </c>
      <c r="P330" s="3" t="str">
        <f>IF(LEN(Tabla13[[#This Row],[Columna7]])&gt;0,Tabla13[[#This Row],[Columna7]]&amp;"/","")</f>
        <v>TERMINADO/</v>
      </c>
      <c r="Q330" s="3" t="str">
        <f>IF(LEN(Tabla13[[#This Row],[Columna1]])&gt;0,Tabla13[[#This Row],[Columna1]]&amp;"/","")</f>
        <v>RUTA/</v>
      </c>
      <c r="R330" s="3" t="str">
        <f>IF(LEN(Tabla13[[#This Row],[Columna2]])&gt;0,Tabla13[[#This Row],[Columna2]]&amp;"/","")</f>
        <v>ENTREGADO/</v>
      </c>
      <c r="S330" s="3" t="str">
        <f>IF(LEN(Tabla13[[#This Row],[Columna3]])&gt;0,Tabla13[[#This Row],[Columna3]]&amp;"/","")</f>
        <v/>
      </c>
      <c r="T330" s="3" t="str">
        <f>IF(LEN(Tabla13[[#This Row],[Columna4]])&gt;0,Tabla13[[#This Row],[Columna4]]&amp;"/","")</f>
        <v/>
      </c>
      <c r="U330" s="3" t="str">
        <f>IF(LEN(Tabla13[[#This Row],[Columna5]])&gt;0,Tabla13[[#This Row],[Columna5]]&amp;"/","")</f>
        <v/>
      </c>
      <c r="V330" s="3" t="str">
        <f>IF(LEN(Tabla13[[#This Row],[Columna6]])&gt;0,Tabla13[[#This Row],[Columna6]]&amp;"/","")</f>
        <v/>
      </c>
      <c r="W33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30" s="3" t="str">
        <f>MID(Tabla13[[#This Row],[Columna17]],1,LEN(Tabla13[[#This Row],[Columna17]])-1)</f>
        <v>CAPTURA/TERMINADO/RUTA/ENTREGADO</v>
      </c>
      <c r="Y33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30" t="str">
        <f t="shared" si="5"/>
        <v>1/6/7/8/</v>
      </c>
    </row>
    <row r="331" spans="1:26" ht="18.75" thickBot="1">
      <c r="A331" s="28" t="s">
        <v>410</v>
      </c>
      <c r="B331" s="32" t="s">
        <v>408</v>
      </c>
      <c r="C331" s="27" t="s">
        <v>346</v>
      </c>
      <c r="D331" s="26">
        <v>390</v>
      </c>
      <c r="E331" s="80">
        <v>2.65</v>
      </c>
      <c r="F331" s="91" t="s">
        <v>1054</v>
      </c>
      <c r="G331" s="169" t="s">
        <v>1059</v>
      </c>
      <c r="H331" s="92" t="s">
        <v>1056</v>
      </c>
      <c r="I331" s="92" t="s">
        <v>1057</v>
      </c>
      <c r="J331" s="93"/>
      <c r="K331" s="93"/>
      <c r="L331" s="93"/>
      <c r="M331" s="94"/>
      <c r="N331" s="96">
        <f>COUNTA(Tabla13[[#This Row],[PROCESOS DE PRODUCION]:[Columna6]])</f>
        <v>4</v>
      </c>
      <c r="O331" s="96" t="str">
        <f>IF(LEN(Tabla13[[#This Row],[PROCESOS DE PRODUCION]])&gt;0,Tabla13[[#This Row],[PROCESOS DE PRODUCION]]&amp;"/","")</f>
        <v>CAPTURA/</v>
      </c>
      <c r="P331" s="3" t="str">
        <f>IF(LEN(Tabla13[[#This Row],[Columna7]])&gt;0,Tabla13[[#This Row],[Columna7]]&amp;"/","")</f>
        <v>TERMINADO/</v>
      </c>
      <c r="Q331" s="3" t="str">
        <f>IF(LEN(Tabla13[[#This Row],[Columna1]])&gt;0,Tabla13[[#This Row],[Columna1]]&amp;"/","")</f>
        <v>RUTA/</v>
      </c>
      <c r="R331" s="3" t="str">
        <f>IF(LEN(Tabla13[[#This Row],[Columna2]])&gt;0,Tabla13[[#This Row],[Columna2]]&amp;"/","")</f>
        <v>ENTREGADO/</v>
      </c>
      <c r="S331" s="3" t="str">
        <f>IF(LEN(Tabla13[[#This Row],[Columna3]])&gt;0,Tabla13[[#This Row],[Columna3]]&amp;"/","")</f>
        <v/>
      </c>
      <c r="T331" s="3" t="str">
        <f>IF(LEN(Tabla13[[#This Row],[Columna4]])&gt;0,Tabla13[[#This Row],[Columna4]]&amp;"/","")</f>
        <v/>
      </c>
      <c r="U331" s="3" t="str">
        <f>IF(LEN(Tabla13[[#This Row],[Columna5]])&gt;0,Tabla13[[#This Row],[Columna5]]&amp;"/","")</f>
        <v/>
      </c>
      <c r="V331" s="3" t="str">
        <f>IF(LEN(Tabla13[[#This Row],[Columna6]])&gt;0,Tabla13[[#This Row],[Columna6]]&amp;"/","")</f>
        <v/>
      </c>
      <c r="W33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31" s="3" t="str">
        <f>MID(Tabla13[[#This Row],[Columna17]],1,LEN(Tabla13[[#This Row],[Columna17]])-1)</f>
        <v>CAPTURA/TERMINADO/RUTA/ENTREGADO</v>
      </c>
      <c r="Y33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31" t="str">
        <f t="shared" si="5"/>
        <v>1/6/7/8/</v>
      </c>
    </row>
    <row r="332" spans="1:26" ht="18.75" thickBot="1">
      <c r="A332" s="7" t="s">
        <v>409</v>
      </c>
      <c r="B332" s="37" t="s">
        <v>408</v>
      </c>
      <c r="C332" s="21" t="s">
        <v>343</v>
      </c>
      <c r="D332" s="5">
        <v>260</v>
      </c>
      <c r="E332" s="82">
        <v>2.95</v>
      </c>
      <c r="F332" s="95" t="s">
        <v>1054</v>
      </c>
      <c r="G332" s="169" t="s">
        <v>1059</v>
      </c>
      <c r="H332" s="96" t="s">
        <v>1056</v>
      </c>
      <c r="I332" s="96" t="s">
        <v>1057</v>
      </c>
      <c r="J332" s="97"/>
      <c r="K332" s="97"/>
      <c r="L332" s="97"/>
      <c r="M332" s="98"/>
      <c r="N332" s="96">
        <f>COUNTA(Tabla13[[#This Row],[PROCESOS DE PRODUCION]:[Columna6]])</f>
        <v>4</v>
      </c>
      <c r="O332" s="96" t="str">
        <f>IF(LEN(Tabla13[[#This Row],[PROCESOS DE PRODUCION]])&gt;0,Tabla13[[#This Row],[PROCESOS DE PRODUCION]]&amp;"/","")</f>
        <v>CAPTURA/</v>
      </c>
      <c r="P332" s="3" t="str">
        <f>IF(LEN(Tabla13[[#This Row],[Columna7]])&gt;0,Tabla13[[#This Row],[Columna7]]&amp;"/","")</f>
        <v>TERMINADO/</v>
      </c>
      <c r="Q332" s="3" t="str">
        <f>IF(LEN(Tabla13[[#This Row],[Columna1]])&gt;0,Tabla13[[#This Row],[Columna1]]&amp;"/","")</f>
        <v>RUTA/</v>
      </c>
      <c r="R332" s="3" t="str">
        <f>IF(LEN(Tabla13[[#This Row],[Columna2]])&gt;0,Tabla13[[#This Row],[Columna2]]&amp;"/","")</f>
        <v>ENTREGADO/</v>
      </c>
      <c r="S332" s="3" t="str">
        <f>IF(LEN(Tabla13[[#This Row],[Columna3]])&gt;0,Tabla13[[#This Row],[Columna3]]&amp;"/","")</f>
        <v/>
      </c>
      <c r="T332" s="3" t="str">
        <f>IF(LEN(Tabla13[[#This Row],[Columna4]])&gt;0,Tabla13[[#This Row],[Columna4]]&amp;"/","")</f>
        <v/>
      </c>
      <c r="U332" s="3" t="str">
        <f>IF(LEN(Tabla13[[#This Row],[Columna5]])&gt;0,Tabla13[[#This Row],[Columna5]]&amp;"/","")</f>
        <v/>
      </c>
      <c r="V332" s="3" t="str">
        <f>IF(LEN(Tabla13[[#This Row],[Columna6]])&gt;0,Tabla13[[#This Row],[Columna6]]&amp;"/","")</f>
        <v/>
      </c>
      <c r="W33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32" s="3" t="str">
        <f>MID(Tabla13[[#This Row],[Columna17]],1,LEN(Tabla13[[#This Row],[Columna17]])-1)</f>
        <v>CAPTURA/TERMINADO/RUTA/ENTREGADO</v>
      </c>
      <c r="Y33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32" t="str">
        <f t="shared" si="5"/>
        <v>1/6/7/8/</v>
      </c>
    </row>
    <row r="333" spans="1:26" ht="18.75" thickBot="1">
      <c r="A333" s="7" t="s">
        <v>407</v>
      </c>
      <c r="B333" s="31" t="s">
        <v>405</v>
      </c>
      <c r="C333" s="6" t="s">
        <v>341</v>
      </c>
      <c r="D333" s="5">
        <v>300</v>
      </c>
      <c r="E333" s="81">
        <v>3</v>
      </c>
      <c r="F333" s="95" t="s">
        <v>1054</v>
      </c>
      <c r="G333" s="169" t="s">
        <v>1059</v>
      </c>
      <c r="H333" s="96" t="s">
        <v>1056</v>
      </c>
      <c r="I333" s="96" t="s">
        <v>1057</v>
      </c>
      <c r="J333" s="97"/>
      <c r="K333" s="97"/>
      <c r="L333" s="97"/>
      <c r="M333" s="98"/>
      <c r="N333" s="96">
        <f>COUNTA(Tabla13[[#This Row],[PROCESOS DE PRODUCION]:[Columna6]])</f>
        <v>4</v>
      </c>
      <c r="O333" s="96" t="str">
        <f>IF(LEN(Tabla13[[#This Row],[PROCESOS DE PRODUCION]])&gt;0,Tabla13[[#This Row],[PROCESOS DE PRODUCION]]&amp;"/","")</f>
        <v>CAPTURA/</v>
      </c>
      <c r="P333" s="3" t="str">
        <f>IF(LEN(Tabla13[[#This Row],[Columna7]])&gt;0,Tabla13[[#This Row],[Columna7]]&amp;"/","")</f>
        <v>TERMINADO/</v>
      </c>
      <c r="Q333" s="3" t="str">
        <f>IF(LEN(Tabla13[[#This Row],[Columna1]])&gt;0,Tabla13[[#This Row],[Columna1]]&amp;"/","")</f>
        <v>RUTA/</v>
      </c>
      <c r="R333" s="3" t="str">
        <f>IF(LEN(Tabla13[[#This Row],[Columna2]])&gt;0,Tabla13[[#This Row],[Columna2]]&amp;"/","")</f>
        <v>ENTREGADO/</v>
      </c>
      <c r="S333" s="3" t="str">
        <f>IF(LEN(Tabla13[[#This Row],[Columna3]])&gt;0,Tabla13[[#This Row],[Columna3]]&amp;"/","")</f>
        <v/>
      </c>
      <c r="T333" s="3" t="str">
        <f>IF(LEN(Tabla13[[#This Row],[Columna4]])&gt;0,Tabla13[[#This Row],[Columna4]]&amp;"/","")</f>
        <v/>
      </c>
      <c r="U333" s="3" t="str">
        <f>IF(LEN(Tabla13[[#This Row],[Columna5]])&gt;0,Tabla13[[#This Row],[Columna5]]&amp;"/","")</f>
        <v/>
      </c>
      <c r="V333" s="3" t="str">
        <f>IF(LEN(Tabla13[[#This Row],[Columna6]])&gt;0,Tabla13[[#This Row],[Columna6]]&amp;"/","")</f>
        <v/>
      </c>
      <c r="W33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33" s="3" t="str">
        <f>MID(Tabla13[[#This Row],[Columna17]],1,LEN(Tabla13[[#This Row],[Columna17]])-1)</f>
        <v>CAPTURA/TERMINADO/RUTA/ENTREGADO</v>
      </c>
      <c r="Y33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33" t="str">
        <f t="shared" si="5"/>
        <v>1/6/7/8/</v>
      </c>
    </row>
    <row r="334" spans="1:26" ht="18.75" thickBot="1">
      <c r="A334" s="23" t="s">
        <v>406</v>
      </c>
      <c r="B334" s="37" t="s">
        <v>405</v>
      </c>
      <c r="C334" s="21" t="s">
        <v>338</v>
      </c>
      <c r="D334" s="20">
        <v>250</v>
      </c>
      <c r="E334" s="82">
        <v>3.25</v>
      </c>
      <c r="F334" s="99" t="s">
        <v>1054</v>
      </c>
      <c r="G334" s="169" t="s">
        <v>1059</v>
      </c>
      <c r="H334" s="100" t="s">
        <v>1056</v>
      </c>
      <c r="I334" s="100" t="s">
        <v>1057</v>
      </c>
      <c r="J334" s="104"/>
      <c r="K334" s="104"/>
      <c r="L334" s="104"/>
      <c r="M334" s="101"/>
      <c r="N334" s="96">
        <f>COUNTA(Tabla13[[#This Row],[PROCESOS DE PRODUCION]:[Columna6]])</f>
        <v>4</v>
      </c>
      <c r="O334" s="96" t="str">
        <f>IF(LEN(Tabla13[[#This Row],[PROCESOS DE PRODUCION]])&gt;0,Tabla13[[#This Row],[PROCESOS DE PRODUCION]]&amp;"/","")</f>
        <v>CAPTURA/</v>
      </c>
      <c r="P334" s="3" t="str">
        <f>IF(LEN(Tabla13[[#This Row],[Columna7]])&gt;0,Tabla13[[#This Row],[Columna7]]&amp;"/","")</f>
        <v>TERMINADO/</v>
      </c>
      <c r="Q334" s="3" t="str">
        <f>IF(LEN(Tabla13[[#This Row],[Columna1]])&gt;0,Tabla13[[#This Row],[Columna1]]&amp;"/","")</f>
        <v>RUTA/</v>
      </c>
      <c r="R334" s="3" t="str">
        <f>IF(LEN(Tabla13[[#This Row],[Columna2]])&gt;0,Tabla13[[#This Row],[Columna2]]&amp;"/","")</f>
        <v>ENTREGADO/</v>
      </c>
      <c r="S334" s="3" t="str">
        <f>IF(LEN(Tabla13[[#This Row],[Columna3]])&gt;0,Tabla13[[#This Row],[Columna3]]&amp;"/","")</f>
        <v/>
      </c>
      <c r="T334" s="3" t="str">
        <f>IF(LEN(Tabla13[[#This Row],[Columna4]])&gt;0,Tabla13[[#This Row],[Columna4]]&amp;"/","")</f>
        <v/>
      </c>
      <c r="U334" s="3" t="str">
        <f>IF(LEN(Tabla13[[#This Row],[Columna5]])&gt;0,Tabla13[[#This Row],[Columna5]]&amp;"/","")</f>
        <v/>
      </c>
      <c r="V334" s="3" t="str">
        <f>IF(LEN(Tabla13[[#This Row],[Columna6]])&gt;0,Tabla13[[#This Row],[Columna6]]&amp;"/","")</f>
        <v/>
      </c>
      <c r="W33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34" s="3" t="str">
        <f>MID(Tabla13[[#This Row],[Columna17]],1,LEN(Tabla13[[#This Row],[Columna17]])-1)</f>
        <v>CAPTURA/TERMINADO/RUTA/ENTREGADO</v>
      </c>
      <c r="Y33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34" t="str">
        <f t="shared" si="5"/>
        <v>1/6/7/8/</v>
      </c>
    </row>
    <row r="335" spans="1:26" ht="18.75" thickBot="1">
      <c r="A335" s="28" t="s">
        <v>403</v>
      </c>
      <c r="B335" s="32" t="s">
        <v>401</v>
      </c>
      <c r="C335" s="27" t="s">
        <v>346</v>
      </c>
      <c r="D335" s="26">
        <v>390</v>
      </c>
      <c r="E335" s="80">
        <v>2.65</v>
      </c>
      <c r="F335" s="91" t="s">
        <v>1054</v>
      </c>
      <c r="G335" s="169" t="s">
        <v>1059</v>
      </c>
      <c r="H335" s="92" t="s">
        <v>1056</v>
      </c>
      <c r="I335" s="92" t="s">
        <v>1057</v>
      </c>
      <c r="J335" s="93"/>
      <c r="K335" s="93"/>
      <c r="L335" s="93"/>
      <c r="M335" s="94"/>
      <c r="N335" s="96">
        <f>COUNTA(Tabla13[[#This Row],[PROCESOS DE PRODUCION]:[Columna6]])</f>
        <v>4</v>
      </c>
      <c r="O335" s="96" t="str">
        <f>IF(LEN(Tabla13[[#This Row],[PROCESOS DE PRODUCION]])&gt;0,Tabla13[[#This Row],[PROCESOS DE PRODUCION]]&amp;"/","")</f>
        <v>CAPTURA/</v>
      </c>
      <c r="P335" s="3" t="str">
        <f>IF(LEN(Tabla13[[#This Row],[Columna7]])&gt;0,Tabla13[[#This Row],[Columna7]]&amp;"/","")</f>
        <v>TERMINADO/</v>
      </c>
      <c r="Q335" s="3" t="str">
        <f>IF(LEN(Tabla13[[#This Row],[Columna1]])&gt;0,Tabla13[[#This Row],[Columna1]]&amp;"/","")</f>
        <v>RUTA/</v>
      </c>
      <c r="R335" s="3" t="str">
        <f>IF(LEN(Tabla13[[#This Row],[Columna2]])&gt;0,Tabla13[[#This Row],[Columna2]]&amp;"/","")</f>
        <v>ENTREGADO/</v>
      </c>
      <c r="S335" s="3" t="str">
        <f>IF(LEN(Tabla13[[#This Row],[Columna3]])&gt;0,Tabla13[[#This Row],[Columna3]]&amp;"/","")</f>
        <v/>
      </c>
      <c r="T335" s="3" t="str">
        <f>IF(LEN(Tabla13[[#This Row],[Columna4]])&gt;0,Tabla13[[#This Row],[Columna4]]&amp;"/","")</f>
        <v/>
      </c>
      <c r="U335" s="3" t="str">
        <f>IF(LEN(Tabla13[[#This Row],[Columna5]])&gt;0,Tabla13[[#This Row],[Columna5]]&amp;"/","")</f>
        <v/>
      </c>
      <c r="V335" s="3" t="str">
        <f>IF(LEN(Tabla13[[#This Row],[Columna6]])&gt;0,Tabla13[[#This Row],[Columna6]]&amp;"/","")</f>
        <v/>
      </c>
      <c r="W33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35" s="3" t="str">
        <f>MID(Tabla13[[#This Row],[Columna17]],1,LEN(Tabla13[[#This Row],[Columna17]])-1)</f>
        <v>CAPTURA/TERMINADO/RUTA/ENTREGADO</v>
      </c>
      <c r="Y33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35" t="str">
        <f t="shared" si="5"/>
        <v>1/6/7/8/</v>
      </c>
    </row>
    <row r="336" spans="1:26" ht="18.75" thickBot="1">
      <c r="A336" s="7" t="s">
        <v>402</v>
      </c>
      <c r="B336" s="37" t="s">
        <v>401</v>
      </c>
      <c r="C336" s="21" t="s">
        <v>343</v>
      </c>
      <c r="D336" s="5">
        <v>260</v>
      </c>
      <c r="E336" s="82">
        <v>2.95</v>
      </c>
      <c r="F336" s="95" t="s">
        <v>1054</v>
      </c>
      <c r="G336" s="169" t="s">
        <v>1059</v>
      </c>
      <c r="H336" s="96" t="s">
        <v>1056</v>
      </c>
      <c r="I336" s="96" t="s">
        <v>1057</v>
      </c>
      <c r="J336" s="97"/>
      <c r="K336" s="97"/>
      <c r="L336" s="97"/>
      <c r="M336" s="98"/>
      <c r="N336" s="96">
        <f>COUNTA(Tabla13[[#This Row],[PROCESOS DE PRODUCION]:[Columna6]])</f>
        <v>4</v>
      </c>
      <c r="O336" s="96" t="str">
        <f>IF(LEN(Tabla13[[#This Row],[PROCESOS DE PRODUCION]])&gt;0,Tabla13[[#This Row],[PROCESOS DE PRODUCION]]&amp;"/","")</f>
        <v>CAPTURA/</v>
      </c>
      <c r="P336" s="3" t="str">
        <f>IF(LEN(Tabla13[[#This Row],[Columna7]])&gt;0,Tabla13[[#This Row],[Columna7]]&amp;"/","")</f>
        <v>TERMINADO/</v>
      </c>
      <c r="Q336" s="3" t="str">
        <f>IF(LEN(Tabla13[[#This Row],[Columna1]])&gt;0,Tabla13[[#This Row],[Columna1]]&amp;"/","")</f>
        <v>RUTA/</v>
      </c>
      <c r="R336" s="3" t="str">
        <f>IF(LEN(Tabla13[[#This Row],[Columna2]])&gt;0,Tabla13[[#This Row],[Columna2]]&amp;"/","")</f>
        <v>ENTREGADO/</v>
      </c>
      <c r="S336" s="3" t="str">
        <f>IF(LEN(Tabla13[[#This Row],[Columna3]])&gt;0,Tabla13[[#This Row],[Columna3]]&amp;"/","")</f>
        <v/>
      </c>
      <c r="T336" s="3" t="str">
        <f>IF(LEN(Tabla13[[#This Row],[Columna4]])&gt;0,Tabla13[[#This Row],[Columna4]]&amp;"/","")</f>
        <v/>
      </c>
      <c r="U336" s="3" t="str">
        <f>IF(LEN(Tabla13[[#This Row],[Columna5]])&gt;0,Tabla13[[#This Row],[Columna5]]&amp;"/","")</f>
        <v/>
      </c>
      <c r="V336" s="3" t="str">
        <f>IF(LEN(Tabla13[[#This Row],[Columna6]])&gt;0,Tabla13[[#This Row],[Columna6]]&amp;"/","")</f>
        <v/>
      </c>
      <c r="W33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36" s="3" t="str">
        <f>MID(Tabla13[[#This Row],[Columna17]],1,LEN(Tabla13[[#This Row],[Columna17]])-1)</f>
        <v>CAPTURA/TERMINADO/RUTA/ENTREGADO</v>
      </c>
      <c r="Y33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36" t="str">
        <f t="shared" si="5"/>
        <v>1/6/7/8/</v>
      </c>
    </row>
    <row r="337" spans="1:26" ht="18.75" thickBot="1">
      <c r="A337" s="7" t="s">
        <v>400</v>
      </c>
      <c r="B337" s="31" t="s">
        <v>398</v>
      </c>
      <c r="C337" s="6" t="s">
        <v>341</v>
      </c>
      <c r="D337" s="5">
        <v>300</v>
      </c>
      <c r="E337" s="81">
        <v>3</v>
      </c>
      <c r="F337" s="95" t="s">
        <v>1054</v>
      </c>
      <c r="G337" s="169" t="s">
        <v>1059</v>
      </c>
      <c r="H337" s="96" t="s">
        <v>1056</v>
      </c>
      <c r="I337" s="96" t="s">
        <v>1057</v>
      </c>
      <c r="J337" s="97"/>
      <c r="K337" s="97"/>
      <c r="L337" s="97"/>
      <c r="M337" s="98"/>
      <c r="N337" s="96">
        <f>COUNTA(Tabla13[[#This Row],[PROCESOS DE PRODUCION]:[Columna6]])</f>
        <v>4</v>
      </c>
      <c r="O337" s="96" t="str">
        <f>IF(LEN(Tabla13[[#This Row],[PROCESOS DE PRODUCION]])&gt;0,Tabla13[[#This Row],[PROCESOS DE PRODUCION]]&amp;"/","")</f>
        <v>CAPTURA/</v>
      </c>
      <c r="P337" s="3" t="str">
        <f>IF(LEN(Tabla13[[#This Row],[Columna7]])&gt;0,Tabla13[[#This Row],[Columna7]]&amp;"/","")</f>
        <v>TERMINADO/</v>
      </c>
      <c r="Q337" s="3" t="str">
        <f>IF(LEN(Tabla13[[#This Row],[Columna1]])&gt;0,Tabla13[[#This Row],[Columna1]]&amp;"/","")</f>
        <v>RUTA/</v>
      </c>
      <c r="R337" s="3" t="str">
        <f>IF(LEN(Tabla13[[#This Row],[Columna2]])&gt;0,Tabla13[[#This Row],[Columna2]]&amp;"/","")</f>
        <v>ENTREGADO/</v>
      </c>
      <c r="S337" s="3" t="str">
        <f>IF(LEN(Tabla13[[#This Row],[Columna3]])&gt;0,Tabla13[[#This Row],[Columna3]]&amp;"/","")</f>
        <v/>
      </c>
      <c r="T337" s="3" t="str">
        <f>IF(LEN(Tabla13[[#This Row],[Columna4]])&gt;0,Tabla13[[#This Row],[Columna4]]&amp;"/","")</f>
        <v/>
      </c>
      <c r="U337" s="3" t="str">
        <f>IF(LEN(Tabla13[[#This Row],[Columna5]])&gt;0,Tabla13[[#This Row],[Columna5]]&amp;"/","")</f>
        <v/>
      </c>
      <c r="V337" s="3" t="str">
        <f>IF(LEN(Tabla13[[#This Row],[Columna6]])&gt;0,Tabla13[[#This Row],[Columna6]]&amp;"/","")</f>
        <v/>
      </c>
      <c r="W33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37" s="3" t="str">
        <f>MID(Tabla13[[#This Row],[Columna17]],1,LEN(Tabla13[[#This Row],[Columna17]])-1)</f>
        <v>CAPTURA/TERMINADO/RUTA/ENTREGADO</v>
      </c>
      <c r="Y33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37" t="str">
        <f t="shared" si="5"/>
        <v>1/6/7/8/</v>
      </c>
    </row>
    <row r="338" spans="1:26" ht="18.75" thickBot="1">
      <c r="A338" s="23" t="s">
        <v>399</v>
      </c>
      <c r="B338" s="37" t="s">
        <v>398</v>
      </c>
      <c r="C338" s="21" t="s">
        <v>338</v>
      </c>
      <c r="D338" s="20">
        <v>250</v>
      </c>
      <c r="E338" s="82">
        <v>3.25</v>
      </c>
      <c r="F338" s="99" t="s">
        <v>1054</v>
      </c>
      <c r="G338" s="169" t="s">
        <v>1059</v>
      </c>
      <c r="H338" s="100" t="s">
        <v>1056</v>
      </c>
      <c r="I338" s="100" t="s">
        <v>1057</v>
      </c>
      <c r="J338" s="104"/>
      <c r="K338" s="104"/>
      <c r="L338" s="104"/>
      <c r="M338" s="101"/>
      <c r="N338" s="96">
        <f>COUNTA(Tabla13[[#This Row],[PROCESOS DE PRODUCION]:[Columna6]])</f>
        <v>4</v>
      </c>
      <c r="O338" s="96" t="str">
        <f>IF(LEN(Tabla13[[#This Row],[PROCESOS DE PRODUCION]])&gt;0,Tabla13[[#This Row],[PROCESOS DE PRODUCION]]&amp;"/","")</f>
        <v>CAPTURA/</v>
      </c>
      <c r="P338" s="3" t="str">
        <f>IF(LEN(Tabla13[[#This Row],[Columna7]])&gt;0,Tabla13[[#This Row],[Columna7]]&amp;"/","")</f>
        <v>TERMINADO/</v>
      </c>
      <c r="Q338" s="3" t="str">
        <f>IF(LEN(Tabla13[[#This Row],[Columna1]])&gt;0,Tabla13[[#This Row],[Columna1]]&amp;"/","")</f>
        <v>RUTA/</v>
      </c>
      <c r="R338" s="3" t="str">
        <f>IF(LEN(Tabla13[[#This Row],[Columna2]])&gt;0,Tabla13[[#This Row],[Columna2]]&amp;"/","")</f>
        <v>ENTREGADO/</v>
      </c>
      <c r="S338" s="3" t="str">
        <f>IF(LEN(Tabla13[[#This Row],[Columna3]])&gt;0,Tabla13[[#This Row],[Columna3]]&amp;"/","")</f>
        <v/>
      </c>
      <c r="T338" s="3" t="str">
        <f>IF(LEN(Tabla13[[#This Row],[Columna4]])&gt;0,Tabla13[[#This Row],[Columna4]]&amp;"/","")</f>
        <v/>
      </c>
      <c r="U338" s="3" t="str">
        <f>IF(LEN(Tabla13[[#This Row],[Columna5]])&gt;0,Tabla13[[#This Row],[Columna5]]&amp;"/","")</f>
        <v/>
      </c>
      <c r="V338" s="3" t="str">
        <f>IF(LEN(Tabla13[[#This Row],[Columna6]])&gt;0,Tabla13[[#This Row],[Columna6]]&amp;"/","")</f>
        <v/>
      </c>
      <c r="W33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38" s="3" t="str">
        <f>MID(Tabla13[[#This Row],[Columna17]],1,LEN(Tabla13[[#This Row],[Columna17]])-1)</f>
        <v>CAPTURA/TERMINADO/RUTA/ENTREGADO</v>
      </c>
      <c r="Y33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38" t="str">
        <f t="shared" si="5"/>
        <v>1/6/7/8/</v>
      </c>
    </row>
    <row r="339" spans="1:26" ht="18.75" thickBot="1">
      <c r="A339" s="28" t="s">
        <v>396</v>
      </c>
      <c r="B339" s="32" t="s">
        <v>394</v>
      </c>
      <c r="C339" s="27" t="s">
        <v>346</v>
      </c>
      <c r="D339" s="26">
        <v>390</v>
      </c>
      <c r="E339" s="80">
        <v>2.65</v>
      </c>
      <c r="F339" s="91" t="s">
        <v>1054</v>
      </c>
      <c r="G339" s="169" t="s">
        <v>1059</v>
      </c>
      <c r="H339" s="92" t="s">
        <v>1056</v>
      </c>
      <c r="I339" s="92" t="s">
        <v>1057</v>
      </c>
      <c r="J339" s="93"/>
      <c r="K339" s="93"/>
      <c r="L339" s="93"/>
      <c r="M339" s="94"/>
      <c r="N339" s="96">
        <f>COUNTA(Tabla13[[#This Row],[PROCESOS DE PRODUCION]:[Columna6]])</f>
        <v>4</v>
      </c>
      <c r="O339" s="96" t="str">
        <f>IF(LEN(Tabla13[[#This Row],[PROCESOS DE PRODUCION]])&gt;0,Tabla13[[#This Row],[PROCESOS DE PRODUCION]]&amp;"/","")</f>
        <v>CAPTURA/</v>
      </c>
      <c r="P339" s="3" t="str">
        <f>IF(LEN(Tabla13[[#This Row],[Columna7]])&gt;0,Tabla13[[#This Row],[Columna7]]&amp;"/","")</f>
        <v>TERMINADO/</v>
      </c>
      <c r="Q339" s="3" t="str">
        <f>IF(LEN(Tabla13[[#This Row],[Columna1]])&gt;0,Tabla13[[#This Row],[Columna1]]&amp;"/","")</f>
        <v>RUTA/</v>
      </c>
      <c r="R339" s="3" t="str">
        <f>IF(LEN(Tabla13[[#This Row],[Columna2]])&gt;0,Tabla13[[#This Row],[Columna2]]&amp;"/","")</f>
        <v>ENTREGADO/</v>
      </c>
      <c r="S339" s="3" t="str">
        <f>IF(LEN(Tabla13[[#This Row],[Columna3]])&gt;0,Tabla13[[#This Row],[Columna3]]&amp;"/","")</f>
        <v/>
      </c>
      <c r="T339" s="3" t="str">
        <f>IF(LEN(Tabla13[[#This Row],[Columna4]])&gt;0,Tabla13[[#This Row],[Columna4]]&amp;"/","")</f>
        <v/>
      </c>
      <c r="U339" s="3" t="str">
        <f>IF(LEN(Tabla13[[#This Row],[Columna5]])&gt;0,Tabla13[[#This Row],[Columna5]]&amp;"/","")</f>
        <v/>
      </c>
      <c r="V339" s="3" t="str">
        <f>IF(LEN(Tabla13[[#This Row],[Columna6]])&gt;0,Tabla13[[#This Row],[Columna6]]&amp;"/","")</f>
        <v/>
      </c>
      <c r="W33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39" s="3" t="str">
        <f>MID(Tabla13[[#This Row],[Columna17]],1,LEN(Tabla13[[#This Row],[Columna17]])-1)</f>
        <v>CAPTURA/TERMINADO/RUTA/ENTREGADO</v>
      </c>
      <c r="Y33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39" t="str">
        <f t="shared" si="5"/>
        <v>1/6/7/8/</v>
      </c>
    </row>
    <row r="340" spans="1:26" ht="18.75" thickBot="1">
      <c r="A340" s="7" t="s">
        <v>395</v>
      </c>
      <c r="B340" s="37" t="s">
        <v>394</v>
      </c>
      <c r="C340" s="21" t="s">
        <v>343</v>
      </c>
      <c r="D340" s="5">
        <v>260</v>
      </c>
      <c r="E340" s="82">
        <v>2.95</v>
      </c>
      <c r="F340" s="95" t="s">
        <v>1054</v>
      </c>
      <c r="G340" s="169" t="s">
        <v>1059</v>
      </c>
      <c r="H340" s="96" t="s">
        <v>1056</v>
      </c>
      <c r="I340" s="96" t="s">
        <v>1057</v>
      </c>
      <c r="J340" s="97"/>
      <c r="K340" s="97"/>
      <c r="L340" s="97"/>
      <c r="M340" s="98"/>
      <c r="N340" s="96">
        <f>COUNTA(Tabla13[[#This Row],[PROCESOS DE PRODUCION]:[Columna6]])</f>
        <v>4</v>
      </c>
      <c r="O340" s="96" t="str">
        <f>IF(LEN(Tabla13[[#This Row],[PROCESOS DE PRODUCION]])&gt;0,Tabla13[[#This Row],[PROCESOS DE PRODUCION]]&amp;"/","")</f>
        <v>CAPTURA/</v>
      </c>
      <c r="P340" s="3" t="str">
        <f>IF(LEN(Tabla13[[#This Row],[Columna7]])&gt;0,Tabla13[[#This Row],[Columna7]]&amp;"/","")</f>
        <v>TERMINADO/</v>
      </c>
      <c r="Q340" s="3" t="str">
        <f>IF(LEN(Tabla13[[#This Row],[Columna1]])&gt;0,Tabla13[[#This Row],[Columna1]]&amp;"/","")</f>
        <v>RUTA/</v>
      </c>
      <c r="R340" s="3" t="str">
        <f>IF(LEN(Tabla13[[#This Row],[Columna2]])&gt;0,Tabla13[[#This Row],[Columna2]]&amp;"/","")</f>
        <v>ENTREGADO/</v>
      </c>
      <c r="S340" s="3" t="str">
        <f>IF(LEN(Tabla13[[#This Row],[Columna3]])&gt;0,Tabla13[[#This Row],[Columna3]]&amp;"/","")</f>
        <v/>
      </c>
      <c r="T340" s="3" t="str">
        <f>IF(LEN(Tabla13[[#This Row],[Columna4]])&gt;0,Tabla13[[#This Row],[Columna4]]&amp;"/","")</f>
        <v/>
      </c>
      <c r="U340" s="3" t="str">
        <f>IF(LEN(Tabla13[[#This Row],[Columna5]])&gt;0,Tabla13[[#This Row],[Columna5]]&amp;"/","")</f>
        <v/>
      </c>
      <c r="V340" s="3" t="str">
        <f>IF(LEN(Tabla13[[#This Row],[Columna6]])&gt;0,Tabla13[[#This Row],[Columna6]]&amp;"/","")</f>
        <v/>
      </c>
      <c r="W34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40" s="3" t="str">
        <f>MID(Tabla13[[#This Row],[Columna17]],1,LEN(Tabla13[[#This Row],[Columna17]])-1)</f>
        <v>CAPTURA/TERMINADO/RUTA/ENTREGADO</v>
      </c>
      <c r="Y34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40" t="str">
        <f t="shared" si="5"/>
        <v>1/6/7/8/</v>
      </c>
    </row>
    <row r="341" spans="1:26" ht="18.75" thickBot="1">
      <c r="A341" s="7" t="s">
        <v>393</v>
      </c>
      <c r="B341" s="31" t="s">
        <v>391</v>
      </c>
      <c r="C341" s="6" t="s">
        <v>341</v>
      </c>
      <c r="D341" s="5">
        <v>300</v>
      </c>
      <c r="E341" s="81">
        <v>3</v>
      </c>
      <c r="F341" s="95" t="s">
        <v>1054</v>
      </c>
      <c r="G341" s="169" t="s">
        <v>1059</v>
      </c>
      <c r="H341" s="96" t="s">
        <v>1056</v>
      </c>
      <c r="I341" s="96" t="s">
        <v>1057</v>
      </c>
      <c r="J341" s="97"/>
      <c r="K341" s="97"/>
      <c r="L341" s="97"/>
      <c r="M341" s="98"/>
      <c r="N341" s="96">
        <f>COUNTA(Tabla13[[#This Row],[PROCESOS DE PRODUCION]:[Columna6]])</f>
        <v>4</v>
      </c>
      <c r="O341" s="96" t="str">
        <f>IF(LEN(Tabla13[[#This Row],[PROCESOS DE PRODUCION]])&gt;0,Tabla13[[#This Row],[PROCESOS DE PRODUCION]]&amp;"/","")</f>
        <v>CAPTURA/</v>
      </c>
      <c r="P341" s="3" t="str">
        <f>IF(LEN(Tabla13[[#This Row],[Columna7]])&gt;0,Tabla13[[#This Row],[Columna7]]&amp;"/","")</f>
        <v>TERMINADO/</v>
      </c>
      <c r="Q341" s="3" t="str">
        <f>IF(LEN(Tabla13[[#This Row],[Columna1]])&gt;0,Tabla13[[#This Row],[Columna1]]&amp;"/","")</f>
        <v>RUTA/</v>
      </c>
      <c r="R341" s="3" t="str">
        <f>IF(LEN(Tabla13[[#This Row],[Columna2]])&gt;0,Tabla13[[#This Row],[Columna2]]&amp;"/","")</f>
        <v>ENTREGADO/</v>
      </c>
      <c r="S341" s="3" t="str">
        <f>IF(LEN(Tabla13[[#This Row],[Columna3]])&gt;0,Tabla13[[#This Row],[Columna3]]&amp;"/","")</f>
        <v/>
      </c>
      <c r="T341" s="3" t="str">
        <f>IF(LEN(Tabla13[[#This Row],[Columna4]])&gt;0,Tabla13[[#This Row],[Columna4]]&amp;"/","")</f>
        <v/>
      </c>
      <c r="U341" s="3" t="str">
        <f>IF(LEN(Tabla13[[#This Row],[Columna5]])&gt;0,Tabla13[[#This Row],[Columna5]]&amp;"/","")</f>
        <v/>
      </c>
      <c r="V341" s="3" t="str">
        <f>IF(LEN(Tabla13[[#This Row],[Columna6]])&gt;0,Tabla13[[#This Row],[Columna6]]&amp;"/","")</f>
        <v/>
      </c>
      <c r="W34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41" s="3" t="str">
        <f>MID(Tabla13[[#This Row],[Columna17]],1,LEN(Tabla13[[#This Row],[Columna17]])-1)</f>
        <v>CAPTURA/TERMINADO/RUTA/ENTREGADO</v>
      </c>
      <c r="Y34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41" t="str">
        <f t="shared" si="5"/>
        <v>1/6/7/8/</v>
      </c>
    </row>
    <row r="342" spans="1:26" ht="18.75" thickBot="1">
      <c r="A342" s="23" t="s">
        <v>392</v>
      </c>
      <c r="B342" s="37" t="s">
        <v>391</v>
      </c>
      <c r="C342" s="21" t="s">
        <v>338</v>
      </c>
      <c r="D342" s="20">
        <v>250</v>
      </c>
      <c r="E342" s="82">
        <v>3.25</v>
      </c>
      <c r="F342" s="99" t="s">
        <v>1054</v>
      </c>
      <c r="G342" s="169" t="s">
        <v>1059</v>
      </c>
      <c r="H342" s="100" t="s">
        <v>1056</v>
      </c>
      <c r="I342" s="100" t="s">
        <v>1057</v>
      </c>
      <c r="J342" s="104"/>
      <c r="K342" s="104"/>
      <c r="L342" s="104"/>
      <c r="M342" s="101"/>
      <c r="N342" s="96">
        <f>COUNTA(Tabla13[[#This Row],[PROCESOS DE PRODUCION]:[Columna6]])</f>
        <v>4</v>
      </c>
      <c r="O342" s="96" t="str">
        <f>IF(LEN(Tabla13[[#This Row],[PROCESOS DE PRODUCION]])&gt;0,Tabla13[[#This Row],[PROCESOS DE PRODUCION]]&amp;"/","")</f>
        <v>CAPTURA/</v>
      </c>
      <c r="P342" s="3" t="str">
        <f>IF(LEN(Tabla13[[#This Row],[Columna7]])&gt;0,Tabla13[[#This Row],[Columna7]]&amp;"/","")</f>
        <v>TERMINADO/</v>
      </c>
      <c r="Q342" s="3" t="str">
        <f>IF(LEN(Tabla13[[#This Row],[Columna1]])&gt;0,Tabla13[[#This Row],[Columna1]]&amp;"/","")</f>
        <v>RUTA/</v>
      </c>
      <c r="R342" s="3" t="str">
        <f>IF(LEN(Tabla13[[#This Row],[Columna2]])&gt;0,Tabla13[[#This Row],[Columna2]]&amp;"/","")</f>
        <v>ENTREGADO/</v>
      </c>
      <c r="S342" s="3" t="str">
        <f>IF(LEN(Tabla13[[#This Row],[Columna3]])&gt;0,Tabla13[[#This Row],[Columna3]]&amp;"/","")</f>
        <v/>
      </c>
      <c r="T342" s="3" t="str">
        <f>IF(LEN(Tabla13[[#This Row],[Columna4]])&gt;0,Tabla13[[#This Row],[Columna4]]&amp;"/","")</f>
        <v/>
      </c>
      <c r="U342" s="3" t="str">
        <f>IF(LEN(Tabla13[[#This Row],[Columna5]])&gt;0,Tabla13[[#This Row],[Columna5]]&amp;"/","")</f>
        <v/>
      </c>
      <c r="V342" s="3" t="str">
        <f>IF(LEN(Tabla13[[#This Row],[Columna6]])&gt;0,Tabla13[[#This Row],[Columna6]]&amp;"/","")</f>
        <v/>
      </c>
      <c r="W34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42" s="3" t="str">
        <f>MID(Tabla13[[#This Row],[Columna17]],1,LEN(Tabla13[[#This Row],[Columna17]])-1)</f>
        <v>CAPTURA/TERMINADO/RUTA/ENTREGADO</v>
      </c>
      <c r="Y34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42" t="str">
        <f t="shared" si="5"/>
        <v>1/6/7/8/</v>
      </c>
    </row>
    <row r="343" spans="1:26" ht="18.75" thickBot="1">
      <c r="A343" s="28" t="s">
        <v>389</v>
      </c>
      <c r="B343" s="32" t="s">
        <v>387</v>
      </c>
      <c r="C343" s="27" t="s">
        <v>346</v>
      </c>
      <c r="D343" s="26">
        <v>390</v>
      </c>
      <c r="E343" s="80">
        <v>2.85</v>
      </c>
      <c r="F343" s="91" t="s">
        <v>1054</v>
      </c>
      <c r="G343" s="169" t="s">
        <v>1059</v>
      </c>
      <c r="H343" s="92" t="s">
        <v>1056</v>
      </c>
      <c r="I343" s="92" t="s">
        <v>1057</v>
      </c>
      <c r="J343" s="93"/>
      <c r="K343" s="93"/>
      <c r="L343" s="93"/>
      <c r="M343" s="94"/>
      <c r="N343" s="96">
        <f>COUNTA(Tabla13[[#This Row],[PROCESOS DE PRODUCION]:[Columna6]])</f>
        <v>4</v>
      </c>
      <c r="O343" s="96" t="str">
        <f>IF(LEN(Tabla13[[#This Row],[PROCESOS DE PRODUCION]])&gt;0,Tabla13[[#This Row],[PROCESOS DE PRODUCION]]&amp;"/","")</f>
        <v>CAPTURA/</v>
      </c>
      <c r="P343" s="3" t="str">
        <f>IF(LEN(Tabla13[[#This Row],[Columna7]])&gt;0,Tabla13[[#This Row],[Columna7]]&amp;"/","")</f>
        <v>TERMINADO/</v>
      </c>
      <c r="Q343" s="3" t="str">
        <f>IF(LEN(Tabla13[[#This Row],[Columna1]])&gt;0,Tabla13[[#This Row],[Columna1]]&amp;"/","")</f>
        <v>RUTA/</v>
      </c>
      <c r="R343" s="3" t="str">
        <f>IF(LEN(Tabla13[[#This Row],[Columna2]])&gt;0,Tabla13[[#This Row],[Columna2]]&amp;"/","")</f>
        <v>ENTREGADO/</v>
      </c>
      <c r="S343" s="3" t="str">
        <f>IF(LEN(Tabla13[[#This Row],[Columna3]])&gt;0,Tabla13[[#This Row],[Columna3]]&amp;"/","")</f>
        <v/>
      </c>
      <c r="T343" s="3" t="str">
        <f>IF(LEN(Tabla13[[#This Row],[Columna4]])&gt;0,Tabla13[[#This Row],[Columna4]]&amp;"/","")</f>
        <v/>
      </c>
      <c r="U343" s="3" t="str">
        <f>IF(LEN(Tabla13[[#This Row],[Columna5]])&gt;0,Tabla13[[#This Row],[Columna5]]&amp;"/","")</f>
        <v/>
      </c>
      <c r="V343" s="3" t="str">
        <f>IF(LEN(Tabla13[[#This Row],[Columna6]])&gt;0,Tabla13[[#This Row],[Columna6]]&amp;"/","")</f>
        <v/>
      </c>
      <c r="W34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43" s="3" t="str">
        <f>MID(Tabla13[[#This Row],[Columna17]],1,LEN(Tabla13[[#This Row],[Columna17]])-1)</f>
        <v>CAPTURA/TERMINADO/RUTA/ENTREGADO</v>
      </c>
      <c r="Y34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43" t="str">
        <f t="shared" si="5"/>
        <v>1/6/7/8/</v>
      </c>
    </row>
    <row r="344" spans="1:26" ht="18.75" thickBot="1">
      <c r="A344" s="7" t="s">
        <v>388</v>
      </c>
      <c r="B344" s="31" t="s">
        <v>387</v>
      </c>
      <c r="C344" s="6" t="s">
        <v>343</v>
      </c>
      <c r="D344" s="5">
        <v>260</v>
      </c>
      <c r="E344" s="81">
        <v>3.1</v>
      </c>
      <c r="F344" s="95" t="s">
        <v>1054</v>
      </c>
      <c r="G344" s="169" t="s">
        <v>1059</v>
      </c>
      <c r="H344" s="96" t="s">
        <v>1056</v>
      </c>
      <c r="I344" s="96" t="s">
        <v>1057</v>
      </c>
      <c r="J344" s="97"/>
      <c r="K344" s="97"/>
      <c r="L344" s="97"/>
      <c r="M344" s="98"/>
      <c r="N344" s="96">
        <f>COUNTA(Tabla13[[#This Row],[PROCESOS DE PRODUCION]:[Columna6]])</f>
        <v>4</v>
      </c>
      <c r="O344" s="96" t="str">
        <f>IF(LEN(Tabla13[[#This Row],[PROCESOS DE PRODUCION]])&gt;0,Tabla13[[#This Row],[PROCESOS DE PRODUCION]]&amp;"/","")</f>
        <v>CAPTURA/</v>
      </c>
      <c r="P344" s="3" t="str">
        <f>IF(LEN(Tabla13[[#This Row],[Columna7]])&gt;0,Tabla13[[#This Row],[Columna7]]&amp;"/","")</f>
        <v>TERMINADO/</v>
      </c>
      <c r="Q344" s="3" t="str">
        <f>IF(LEN(Tabla13[[#This Row],[Columna1]])&gt;0,Tabla13[[#This Row],[Columna1]]&amp;"/","")</f>
        <v>RUTA/</v>
      </c>
      <c r="R344" s="3" t="str">
        <f>IF(LEN(Tabla13[[#This Row],[Columna2]])&gt;0,Tabla13[[#This Row],[Columna2]]&amp;"/","")</f>
        <v>ENTREGADO/</v>
      </c>
      <c r="S344" s="3" t="str">
        <f>IF(LEN(Tabla13[[#This Row],[Columna3]])&gt;0,Tabla13[[#This Row],[Columna3]]&amp;"/","")</f>
        <v/>
      </c>
      <c r="T344" s="3" t="str">
        <f>IF(LEN(Tabla13[[#This Row],[Columna4]])&gt;0,Tabla13[[#This Row],[Columna4]]&amp;"/","")</f>
        <v/>
      </c>
      <c r="U344" s="3" t="str">
        <f>IF(LEN(Tabla13[[#This Row],[Columna5]])&gt;0,Tabla13[[#This Row],[Columna5]]&amp;"/","")</f>
        <v/>
      </c>
      <c r="V344" s="3" t="str">
        <f>IF(LEN(Tabla13[[#This Row],[Columna6]])&gt;0,Tabla13[[#This Row],[Columna6]]&amp;"/","")</f>
        <v/>
      </c>
      <c r="W34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44" s="3" t="str">
        <f>MID(Tabla13[[#This Row],[Columna17]],1,LEN(Tabla13[[#This Row],[Columna17]])-1)</f>
        <v>CAPTURA/TERMINADO/RUTA/ENTREGADO</v>
      </c>
      <c r="Y34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44" t="str">
        <f t="shared" si="5"/>
        <v>1/6/7/8/</v>
      </c>
    </row>
    <row r="345" spans="1:26" ht="18.75" thickBot="1">
      <c r="A345" s="7" t="s">
        <v>386</v>
      </c>
      <c r="B345" s="31" t="s">
        <v>384</v>
      </c>
      <c r="C345" s="6" t="s">
        <v>341</v>
      </c>
      <c r="D345" s="5">
        <v>300</v>
      </c>
      <c r="E345" s="81">
        <v>3.2</v>
      </c>
      <c r="F345" s="95" t="s">
        <v>1054</v>
      </c>
      <c r="G345" s="169" t="s">
        <v>1059</v>
      </c>
      <c r="H345" s="96" t="s">
        <v>1056</v>
      </c>
      <c r="I345" s="96" t="s">
        <v>1057</v>
      </c>
      <c r="J345" s="97"/>
      <c r="K345" s="97"/>
      <c r="L345" s="97"/>
      <c r="M345" s="98"/>
      <c r="N345" s="96">
        <f>COUNTA(Tabla13[[#This Row],[PROCESOS DE PRODUCION]:[Columna6]])</f>
        <v>4</v>
      </c>
      <c r="O345" s="96" t="str">
        <f>IF(LEN(Tabla13[[#This Row],[PROCESOS DE PRODUCION]])&gt;0,Tabla13[[#This Row],[PROCESOS DE PRODUCION]]&amp;"/","")</f>
        <v>CAPTURA/</v>
      </c>
      <c r="P345" s="3" t="str">
        <f>IF(LEN(Tabla13[[#This Row],[Columna7]])&gt;0,Tabla13[[#This Row],[Columna7]]&amp;"/","")</f>
        <v>TERMINADO/</v>
      </c>
      <c r="Q345" s="3" t="str">
        <f>IF(LEN(Tabla13[[#This Row],[Columna1]])&gt;0,Tabla13[[#This Row],[Columna1]]&amp;"/","")</f>
        <v>RUTA/</v>
      </c>
      <c r="R345" s="3" t="str">
        <f>IF(LEN(Tabla13[[#This Row],[Columna2]])&gt;0,Tabla13[[#This Row],[Columna2]]&amp;"/","")</f>
        <v>ENTREGADO/</v>
      </c>
      <c r="S345" s="3" t="str">
        <f>IF(LEN(Tabla13[[#This Row],[Columna3]])&gt;0,Tabla13[[#This Row],[Columna3]]&amp;"/","")</f>
        <v/>
      </c>
      <c r="T345" s="3" t="str">
        <f>IF(LEN(Tabla13[[#This Row],[Columna4]])&gt;0,Tabla13[[#This Row],[Columna4]]&amp;"/","")</f>
        <v/>
      </c>
      <c r="U345" s="3" t="str">
        <f>IF(LEN(Tabla13[[#This Row],[Columna5]])&gt;0,Tabla13[[#This Row],[Columna5]]&amp;"/","")</f>
        <v/>
      </c>
      <c r="V345" s="3" t="str">
        <f>IF(LEN(Tabla13[[#This Row],[Columna6]])&gt;0,Tabla13[[#This Row],[Columna6]]&amp;"/","")</f>
        <v/>
      </c>
      <c r="W34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45" s="3" t="str">
        <f>MID(Tabla13[[#This Row],[Columna17]],1,LEN(Tabla13[[#This Row],[Columna17]])-1)</f>
        <v>CAPTURA/TERMINADO/RUTA/ENTREGADO</v>
      </c>
      <c r="Y34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45" t="str">
        <f t="shared" si="5"/>
        <v>1/6/7/8/</v>
      </c>
    </row>
    <row r="346" spans="1:26" ht="18.75" thickBot="1">
      <c r="A346" s="128" t="s">
        <v>385</v>
      </c>
      <c r="B346" s="31" t="s">
        <v>384</v>
      </c>
      <c r="C346" s="6" t="s">
        <v>338</v>
      </c>
      <c r="D346" s="5">
        <v>250</v>
      </c>
      <c r="E346" s="81">
        <v>3.45</v>
      </c>
      <c r="F346" s="95" t="s">
        <v>1054</v>
      </c>
      <c r="G346" s="169" t="s">
        <v>1059</v>
      </c>
      <c r="H346" s="96" t="s">
        <v>1056</v>
      </c>
      <c r="I346" s="96" t="s">
        <v>1057</v>
      </c>
      <c r="J346" s="97"/>
      <c r="K346" s="97"/>
      <c r="L346" s="97"/>
      <c r="M346" s="98"/>
      <c r="N346" s="96">
        <f>COUNTA(Tabla13[[#This Row],[PROCESOS DE PRODUCION]:[Columna6]])</f>
        <v>4</v>
      </c>
      <c r="O346" s="96" t="str">
        <f>IF(LEN(Tabla13[[#This Row],[PROCESOS DE PRODUCION]])&gt;0,Tabla13[[#This Row],[PROCESOS DE PRODUCION]]&amp;"/","")</f>
        <v>CAPTURA/</v>
      </c>
      <c r="P346" s="3" t="str">
        <f>IF(LEN(Tabla13[[#This Row],[Columna7]])&gt;0,Tabla13[[#This Row],[Columna7]]&amp;"/","")</f>
        <v>TERMINADO/</v>
      </c>
      <c r="Q346" s="3" t="str">
        <f>IF(LEN(Tabla13[[#This Row],[Columna1]])&gt;0,Tabla13[[#This Row],[Columna1]]&amp;"/","")</f>
        <v>RUTA/</v>
      </c>
      <c r="R346" s="3" t="str">
        <f>IF(LEN(Tabla13[[#This Row],[Columna2]])&gt;0,Tabla13[[#This Row],[Columna2]]&amp;"/","")</f>
        <v>ENTREGADO/</v>
      </c>
      <c r="S346" s="3" t="str">
        <f>IF(LEN(Tabla13[[#This Row],[Columna3]])&gt;0,Tabla13[[#This Row],[Columna3]]&amp;"/","")</f>
        <v/>
      </c>
      <c r="T346" s="3" t="str">
        <f>IF(LEN(Tabla13[[#This Row],[Columna4]])&gt;0,Tabla13[[#This Row],[Columna4]]&amp;"/","")</f>
        <v/>
      </c>
      <c r="U346" s="3" t="str">
        <f>IF(LEN(Tabla13[[#This Row],[Columna5]])&gt;0,Tabla13[[#This Row],[Columna5]]&amp;"/","")</f>
        <v/>
      </c>
      <c r="V346" s="3" t="str">
        <f>IF(LEN(Tabla13[[#This Row],[Columna6]])&gt;0,Tabla13[[#This Row],[Columna6]]&amp;"/","")</f>
        <v/>
      </c>
      <c r="W34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46" s="3" t="str">
        <f>MID(Tabla13[[#This Row],[Columna17]],1,LEN(Tabla13[[#This Row],[Columna17]])-1)</f>
        <v>CAPTURA/TERMINADO/RUTA/ENTREGADO</v>
      </c>
      <c r="Y34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46" t="str">
        <f t="shared" si="5"/>
        <v>1/6/7/8/</v>
      </c>
    </row>
    <row r="347" spans="1:26" ht="18.75" thickBot="1">
      <c r="A347" s="33" t="s">
        <v>383</v>
      </c>
      <c r="B347" s="57" t="s">
        <v>382</v>
      </c>
      <c r="C347" s="164" t="s">
        <v>363</v>
      </c>
      <c r="D347" s="45">
        <v>500</v>
      </c>
      <c r="E347" s="87">
        <v>2.6</v>
      </c>
      <c r="F347" s="99" t="s">
        <v>1054</v>
      </c>
      <c r="G347" s="169" t="s">
        <v>1059</v>
      </c>
      <c r="H347" s="100" t="s">
        <v>1056</v>
      </c>
      <c r="I347" s="100" t="s">
        <v>1057</v>
      </c>
      <c r="J347" s="104"/>
      <c r="K347" s="104"/>
      <c r="L347" s="104"/>
      <c r="M347" s="101"/>
      <c r="N347" s="96">
        <f>COUNTA(Tabla13[[#This Row],[PROCESOS DE PRODUCION]:[Columna6]])</f>
        <v>4</v>
      </c>
      <c r="O347" s="96" t="str">
        <f>IF(LEN(Tabla13[[#This Row],[PROCESOS DE PRODUCION]])&gt;0,Tabla13[[#This Row],[PROCESOS DE PRODUCION]]&amp;"/","")</f>
        <v>CAPTURA/</v>
      </c>
      <c r="P347" s="3" t="str">
        <f>IF(LEN(Tabla13[[#This Row],[Columna7]])&gt;0,Tabla13[[#This Row],[Columna7]]&amp;"/","")</f>
        <v>TERMINADO/</v>
      </c>
      <c r="Q347" s="3" t="str">
        <f>IF(LEN(Tabla13[[#This Row],[Columna1]])&gt;0,Tabla13[[#This Row],[Columna1]]&amp;"/","")</f>
        <v>RUTA/</v>
      </c>
      <c r="R347" s="3" t="str">
        <f>IF(LEN(Tabla13[[#This Row],[Columna2]])&gt;0,Tabla13[[#This Row],[Columna2]]&amp;"/","")</f>
        <v>ENTREGADO/</v>
      </c>
      <c r="S347" s="3" t="str">
        <f>IF(LEN(Tabla13[[#This Row],[Columna3]])&gt;0,Tabla13[[#This Row],[Columna3]]&amp;"/","")</f>
        <v/>
      </c>
      <c r="T347" s="3" t="str">
        <f>IF(LEN(Tabla13[[#This Row],[Columna4]])&gt;0,Tabla13[[#This Row],[Columna4]]&amp;"/","")</f>
        <v/>
      </c>
      <c r="U347" s="3" t="str">
        <f>IF(LEN(Tabla13[[#This Row],[Columna5]])&gt;0,Tabla13[[#This Row],[Columna5]]&amp;"/","")</f>
        <v/>
      </c>
      <c r="V347" s="3" t="str">
        <f>IF(LEN(Tabla13[[#This Row],[Columna6]])&gt;0,Tabla13[[#This Row],[Columna6]]&amp;"/","")</f>
        <v/>
      </c>
      <c r="W34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47" s="3" t="str">
        <f>MID(Tabla13[[#This Row],[Columna17]],1,LEN(Tabla13[[#This Row],[Columna17]])-1)</f>
        <v>CAPTURA/TERMINADO/RUTA/ENTREGADO</v>
      </c>
      <c r="Y34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47" t="str">
        <f t="shared" si="5"/>
        <v>1/6/7/8/</v>
      </c>
    </row>
    <row r="348" spans="1:26" ht="18.75" thickBot="1">
      <c r="A348" s="28" t="s">
        <v>380</v>
      </c>
      <c r="B348" s="32" t="s">
        <v>378</v>
      </c>
      <c r="C348" s="27" t="s">
        <v>346</v>
      </c>
      <c r="D348" s="26">
        <v>390</v>
      </c>
      <c r="E348" s="80">
        <v>2.85</v>
      </c>
      <c r="F348" s="91" t="s">
        <v>1054</v>
      </c>
      <c r="G348" s="169" t="s">
        <v>1059</v>
      </c>
      <c r="H348" s="92" t="s">
        <v>1056</v>
      </c>
      <c r="I348" s="92" t="s">
        <v>1057</v>
      </c>
      <c r="J348" s="93"/>
      <c r="K348" s="93"/>
      <c r="L348" s="93"/>
      <c r="M348" s="94"/>
      <c r="N348" s="96">
        <f>COUNTA(Tabla13[[#This Row],[PROCESOS DE PRODUCION]:[Columna6]])</f>
        <v>4</v>
      </c>
      <c r="O348" s="96" t="str">
        <f>IF(LEN(Tabla13[[#This Row],[PROCESOS DE PRODUCION]])&gt;0,Tabla13[[#This Row],[PROCESOS DE PRODUCION]]&amp;"/","")</f>
        <v>CAPTURA/</v>
      </c>
      <c r="P348" s="3" t="str">
        <f>IF(LEN(Tabla13[[#This Row],[Columna7]])&gt;0,Tabla13[[#This Row],[Columna7]]&amp;"/","")</f>
        <v>TERMINADO/</v>
      </c>
      <c r="Q348" s="3" t="str">
        <f>IF(LEN(Tabla13[[#This Row],[Columna1]])&gt;0,Tabla13[[#This Row],[Columna1]]&amp;"/","")</f>
        <v>RUTA/</v>
      </c>
      <c r="R348" s="3" t="str">
        <f>IF(LEN(Tabla13[[#This Row],[Columna2]])&gt;0,Tabla13[[#This Row],[Columna2]]&amp;"/","")</f>
        <v>ENTREGADO/</v>
      </c>
      <c r="S348" s="3" t="str">
        <f>IF(LEN(Tabla13[[#This Row],[Columna3]])&gt;0,Tabla13[[#This Row],[Columna3]]&amp;"/","")</f>
        <v/>
      </c>
      <c r="T348" s="3" t="str">
        <f>IF(LEN(Tabla13[[#This Row],[Columna4]])&gt;0,Tabla13[[#This Row],[Columna4]]&amp;"/","")</f>
        <v/>
      </c>
      <c r="U348" s="3" t="str">
        <f>IF(LEN(Tabla13[[#This Row],[Columna5]])&gt;0,Tabla13[[#This Row],[Columna5]]&amp;"/","")</f>
        <v/>
      </c>
      <c r="V348" s="3" t="str">
        <f>IF(LEN(Tabla13[[#This Row],[Columna6]])&gt;0,Tabla13[[#This Row],[Columna6]]&amp;"/","")</f>
        <v/>
      </c>
      <c r="W34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48" s="3" t="str">
        <f>MID(Tabla13[[#This Row],[Columna17]],1,LEN(Tabla13[[#This Row],[Columna17]])-1)</f>
        <v>CAPTURA/TERMINADO/RUTA/ENTREGADO</v>
      </c>
      <c r="Y34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48" t="str">
        <f t="shared" si="5"/>
        <v>1/6/7/8/</v>
      </c>
    </row>
    <row r="349" spans="1:26" ht="18.75" thickBot="1">
      <c r="A349" s="7" t="s">
        <v>379</v>
      </c>
      <c r="B349" s="31" t="s">
        <v>378</v>
      </c>
      <c r="C349" s="6" t="s">
        <v>343</v>
      </c>
      <c r="D349" s="5">
        <v>260</v>
      </c>
      <c r="E349" s="81">
        <v>3.1</v>
      </c>
      <c r="F349" s="95" t="s">
        <v>1054</v>
      </c>
      <c r="G349" s="169" t="s">
        <v>1059</v>
      </c>
      <c r="H349" s="96" t="s">
        <v>1056</v>
      </c>
      <c r="I349" s="96" t="s">
        <v>1057</v>
      </c>
      <c r="J349" s="97"/>
      <c r="K349" s="97"/>
      <c r="L349" s="97"/>
      <c r="M349" s="98"/>
      <c r="N349" s="96">
        <f>COUNTA(Tabla13[[#This Row],[PROCESOS DE PRODUCION]:[Columna6]])</f>
        <v>4</v>
      </c>
      <c r="O349" s="96" t="str">
        <f>IF(LEN(Tabla13[[#This Row],[PROCESOS DE PRODUCION]])&gt;0,Tabla13[[#This Row],[PROCESOS DE PRODUCION]]&amp;"/","")</f>
        <v>CAPTURA/</v>
      </c>
      <c r="P349" s="3" t="str">
        <f>IF(LEN(Tabla13[[#This Row],[Columna7]])&gt;0,Tabla13[[#This Row],[Columna7]]&amp;"/","")</f>
        <v>TERMINADO/</v>
      </c>
      <c r="Q349" s="3" t="str">
        <f>IF(LEN(Tabla13[[#This Row],[Columna1]])&gt;0,Tabla13[[#This Row],[Columna1]]&amp;"/","")</f>
        <v>RUTA/</v>
      </c>
      <c r="R349" s="3" t="str">
        <f>IF(LEN(Tabla13[[#This Row],[Columna2]])&gt;0,Tabla13[[#This Row],[Columna2]]&amp;"/","")</f>
        <v>ENTREGADO/</v>
      </c>
      <c r="S349" s="3" t="str">
        <f>IF(LEN(Tabla13[[#This Row],[Columna3]])&gt;0,Tabla13[[#This Row],[Columna3]]&amp;"/","")</f>
        <v/>
      </c>
      <c r="T349" s="3" t="str">
        <f>IF(LEN(Tabla13[[#This Row],[Columna4]])&gt;0,Tabla13[[#This Row],[Columna4]]&amp;"/","")</f>
        <v/>
      </c>
      <c r="U349" s="3" t="str">
        <f>IF(LEN(Tabla13[[#This Row],[Columna5]])&gt;0,Tabla13[[#This Row],[Columna5]]&amp;"/","")</f>
        <v/>
      </c>
      <c r="V349" s="3" t="str">
        <f>IF(LEN(Tabla13[[#This Row],[Columna6]])&gt;0,Tabla13[[#This Row],[Columna6]]&amp;"/","")</f>
        <v/>
      </c>
      <c r="W34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49" s="3" t="str">
        <f>MID(Tabla13[[#This Row],[Columna17]],1,LEN(Tabla13[[#This Row],[Columna17]])-1)</f>
        <v>CAPTURA/TERMINADO/RUTA/ENTREGADO</v>
      </c>
      <c r="Y34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49" t="str">
        <f t="shared" si="5"/>
        <v>1/6/7/8/</v>
      </c>
    </row>
    <row r="350" spans="1:26" ht="18.75" thickBot="1">
      <c r="A350" s="7" t="s">
        <v>377</v>
      </c>
      <c r="B350" s="31" t="s">
        <v>375</v>
      </c>
      <c r="C350" s="6" t="s">
        <v>341</v>
      </c>
      <c r="D350" s="5">
        <v>300</v>
      </c>
      <c r="E350" s="81">
        <v>3.2</v>
      </c>
      <c r="F350" s="95" t="s">
        <v>1054</v>
      </c>
      <c r="G350" s="169" t="s">
        <v>1059</v>
      </c>
      <c r="H350" s="96" t="s">
        <v>1056</v>
      </c>
      <c r="I350" s="96" t="s">
        <v>1057</v>
      </c>
      <c r="J350" s="97"/>
      <c r="K350" s="97"/>
      <c r="L350" s="97"/>
      <c r="M350" s="98"/>
      <c r="N350" s="96">
        <f>COUNTA(Tabla13[[#This Row],[PROCESOS DE PRODUCION]:[Columna6]])</f>
        <v>4</v>
      </c>
      <c r="O350" s="96" t="str">
        <f>IF(LEN(Tabla13[[#This Row],[PROCESOS DE PRODUCION]])&gt;0,Tabla13[[#This Row],[PROCESOS DE PRODUCION]]&amp;"/","")</f>
        <v>CAPTURA/</v>
      </c>
      <c r="P350" s="3" t="str">
        <f>IF(LEN(Tabla13[[#This Row],[Columna7]])&gt;0,Tabla13[[#This Row],[Columna7]]&amp;"/","")</f>
        <v>TERMINADO/</v>
      </c>
      <c r="Q350" s="3" t="str">
        <f>IF(LEN(Tabla13[[#This Row],[Columna1]])&gt;0,Tabla13[[#This Row],[Columna1]]&amp;"/","")</f>
        <v>RUTA/</v>
      </c>
      <c r="R350" s="3" t="str">
        <f>IF(LEN(Tabla13[[#This Row],[Columna2]])&gt;0,Tabla13[[#This Row],[Columna2]]&amp;"/","")</f>
        <v>ENTREGADO/</v>
      </c>
      <c r="S350" s="3" t="str">
        <f>IF(LEN(Tabla13[[#This Row],[Columna3]])&gt;0,Tabla13[[#This Row],[Columna3]]&amp;"/","")</f>
        <v/>
      </c>
      <c r="T350" s="3" t="str">
        <f>IF(LEN(Tabla13[[#This Row],[Columna4]])&gt;0,Tabla13[[#This Row],[Columna4]]&amp;"/","")</f>
        <v/>
      </c>
      <c r="U350" s="3" t="str">
        <f>IF(LEN(Tabla13[[#This Row],[Columna5]])&gt;0,Tabla13[[#This Row],[Columna5]]&amp;"/","")</f>
        <v/>
      </c>
      <c r="V350" s="3" t="str">
        <f>IF(LEN(Tabla13[[#This Row],[Columna6]])&gt;0,Tabla13[[#This Row],[Columna6]]&amp;"/","")</f>
        <v/>
      </c>
      <c r="W35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50" s="3" t="str">
        <f>MID(Tabla13[[#This Row],[Columna17]],1,LEN(Tabla13[[#This Row],[Columna17]])-1)</f>
        <v>CAPTURA/TERMINADO/RUTA/ENTREGADO</v>
      </c>
      <c r="Y35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50" t="str">
        <f t="shared" si="5"/>
        <v>1/6/7/8/</v>
      </c>
    </row>
    <row r="351" spans="1:26" ht="18.75" thickBot="1">
      <c r="A351" s="128" t="s">
        <v>376</v>
      </c>
      <c r="B351" s="31" t="s">
        <v>375</v>
      </c>
      <c r="C351" s="6" t="s">
        <v>338</v>
      </c>
      <c r="D351" s="5">
        <v>250</v>
      </c>
      <c r="E351" s="81">
        <v>3.45</v>
      </c>
      <c r="F351" s="95" t="s">
        <v>1054</v>
      </c>
      <c r="G351" s="169" t="s">
        <v>1059</v>
      </c>
      <c r="H351" s="96" t="s">
        <v>1056</v>
      </c>
      <c r="I351" s="96" t="s">
        <v>1057</v>
      </c>
      <c r="J351" s="97"/>
      <c r="K351" s="97"/>
      <c r="L351" s="97"/>
      <c r="M351" s="98"/>
      <c r="N351" s="96">
        <f>COUNTA(Tabla13[[#This Row],[PROCESOS DE PRODUCION]:[Columna6]])</f>
        <v>4</v>
      </c>
      <c r="O351" s="96" t="str">
        <f>IF(LEN(Tabla13[[#This Row],[PROCESOS DE PRODUCION]])&gt;0,Tabla13[[#This Row],[PROCESOS DE PRODUCION]]&amp;"/","")</f>
        <v>CAPTURA/</v>
      </c>
      <c r="P351" s="3" t="str">
        <f>IF(LEN(Tabla13[[#This Row],[Columna7]])&gt;0,Tabla13[[#This Row],[Columna7]]&amp;"/","")</f>
        <v>TERMINADO/</v>
      </c>
      <c r="Q351" s="3" t="str">
        <f>IF(LEN(Tabla13[[#This Row],[Columna1]])&gt;0,Tabla13[[#This Row],[Columna1]]&amp;"/","")</f>
        <v>RUTA/</v>
      </c>
      <c r="R351" s="3" t="str">
        <f>IF(LEN(Tabla13[[#This Row],[Columna2]])&gt;0,Tabla13[[#This Row],[Columna2]]&amp;"/","")</f>
        <v>ENTREGADO/</v>
      </c>
      <c r="S351" s="3" t="str">
        <f>IF(LEN(Tabla13[[#This Row],[Columna3]])&gt;0,Tabla13[[#This Row],[Columna3]]&amp;"/","")</f>
        <v/>
      </c>
      <c r="T351" s="3" t="str">
        <f>IF(LEN(Tabla13[[#This Row],[Columna4]])&gt;0,Tabla13[[#This Row],[Columna4]]&amp;"/","")</f>
        <v/>
      </c>
      <c r="U351" s="3" t="str">
        <f>IF(LEN(Tabla13[[#This Row],[Columna5]])&gt;0,Tabla13[[#This Row],[Columna5]]&amp;"/","")</f>
        <v/>
      </c>
      <c r="V351" s="3" t="str">
        <f>IF(LEN(Tabla13[[#This Row],[Columna6]])&gt;0,Tabla13[[#This Row],[Columna6]]&amp;"/","")</f>
        <v/>
      </c>
      <c r="W35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51" s="3" t="str">
        <f>MID(Tabla13[[#This Row],[Columna17]],1,LEN(Tabla13[[#This Row],[Columna17]])-1)</f>
        <v>CAPTURA/TERMINADO/RUTA/ENTREGADO</v>
      </c>
      <c r="Y35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51" t="str">
        <f t="shared" si="5"/>
        <v>1/6/7/8/</v>
      </c>
    </row>
    <row r="352" spans="1:26" ht="18.75" thickBot="1">
      <c r="A352" s="33" t="s">
        <v>374</v>
      </c>
      <c r="B352" s="57" t="s">
        <v>373</v>
      </c>
      <c r="C352" s="164" t="s">
        <v>363</v>
      </c>
      <c r="D352" s="45">
        <v>500</v>
      </c>
      <c r="E352" s="87">
        <v>2.6</v>
      </c>
      <c r="F352" s="99" t="s">
        <v>1054</v>
      </c>
      <c r="G352" s="169" t="s">
        <v>1059</v>
      </c>
      <c r="H352" s="100" t="s">
        <v>1056</v>
      </c>
      <c r="I352" s="100" t="s">
        <v>1057</v>
      </c>
      <c r="J352" s="104"/>
      <c r="K352" s="104"/>
      <c r="L352" s="104"/>
      <c r="M352" s="101"/>
      <c r="N352" s="96">
        <f>COUNTA(Tabla13[[#This Row],[PROCESOS DE PRODUCION]:[Columna6]])</f>
        <v>4</v>
      </c>
      <c r="O352" s="96" t="str">
        <f>IF(LEN(Tabla13[[#This Row],[PROCESOS DE PRODUCION]])&gt;0,Tabla13[[#This Row],[PROCESOS DE PRODUCION]]&amp;"/","")</f>
        <v>CAPTURA/</v>
      </c>
      <c r="P352" s="3" t="str">
        <f>IF(LEN(Tabla13[[#This Row],[Columna7]])&gt;0,Tabla13[[#This Row],[Columna7]]&amp;"/","")</f>
        <v>TERMINADO/</v>
      </c>
      <c r="Q352" s="3" t="str">
        <f>IF(LEN(Tabla13[[#This Row],[Columna1]])&gt;0,Tabla13[[#This Row],[Columna1]]&amp;"/","")</f>
        <v>RUTA/</v>
      </c>
      <c r="R352" s="3" t="str">
        <f>IF(LEN(Tabla13[[#This Row],[Columna2]])&gt;0,Tabla13[[#This Row],[Columna2]]&amp;"/","")</f>
        <v>ENTREGADO/</v>
      </c>
      <c r="S352" s="3" t="str">
        <f>IF(LEN(Tabla13[[#This Row],[Columna3]])&gt;0,Tabla13[[#This Row],[Columna3]]&amp;"/","")</f>
        <v/>
      </c>
      <c r="T352" s="3" t="str">
        <f>IF(LEN(Tabla13[[#This Row],[Columna4]])&gt;0,Tabla13[[#This Row],[Columna4]]&amp;"/","")</f>
        <v/>
      </c>
      <c r="U352" s="3" t="str">
        <f>IF(LEN(Tabla13[[#This Row],[Columna5]])&gt;0,Tabla13[[#This Row],[Columna5]]&amp;"/","")</f>
        <v/>
      </c>
      <c r="V352" s="3" t="str">
        <f>IF(LEN(Tabla13[[#This Row],[Columna6]])&gt;0,Tabla13[[#This Row],[Columna6]]&amp;"/","")</f>
        <v/>
      </c>
      <c r="W35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52" s="3" t="str">
        <f>MID(Tabla13[[#This Row],[Columna17]],1,LEN(Tabla13[[#This Row],[Columna17]])-1)</f>
        <v>CAPTURA/TERMINADO/RUTA/ENTREGADO</v>
      </c>
      <c r="Y35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52" t="str">
        <f t="shared" si="5"/>
        <v>1/6/7/8/</v>
      </c>
    </row>
    <row r="353" spans="1:26" ht="18.75" thickBot="1">
      <c r="A353" s="28" t="s">
        <v>371</v>
      </c>
      <c r="B353" s="32" t="s">
        <v>369</v>
      </c>
      <c r="C353" s="27" t="s">
        <v>346</v>
      </c>
      <c r="D353" s="26">
        <v>390</v>
      </c>
      <c r="E353" s="80">
        <v>2.85</v>
      </c>
      <c r="F353" s="91" t="s">
        <v>1054</v>
      </c>
      <c r="G353" s="169" t="s">
        <v>1059</v>
      </c>
      <c r="H353" s="92" t="s">
        <v>1056</v>
      </c>
      <c r="I353" s="92" t="s">
        <v>1057</v>
      </c>
      <c r="J353" s="93"/>
      <c r="K353" s="93"/>
      <c r="L353" s="93"/>
      <c r="M353" s="94"/>
      <c r="N353" s="96">
        <f>COUNTA(Tabla13[[#This Row],[PROCESOS DE PRODUCION]:[Columna6]])</f>
        <v>4</v>
      </c>
      <c r="O353" s="96" t="str">
        <f>IF(LEN(Tabla13[[#This Row],[PROCESOS DE PRODUCION]])&gt;0,Tabla13[[#This Row],[PROCESOS DE PRODUCION]]&amp;"/","")</f>
        <v>CAPTURA/</v>
      </c>
      <c r="P353" s="3" t="str">
        <f>IF(LEN(Tabla13[[#This Row],[Columna7]])&gt;0,Tabla13[[#This Row],[Columna7]]&amp;"/","")</f>
        <v>TERMINADO/</v>
      </c>
      <c r="Q353" s="3" t="str">
        <f>IF(LEN(Tabla13[[#This Row],[Columna1]])&gt;0,Tabla13[[#This Row],[Columna1]]&amp;"/","")</f>
        <v>RUTA/</v>
      </c>
      <c r="R353" s="3" t="str">
        <f>IF(LEN(Tabla13[[#This Row],[Columna2]])&gt;0,Tabla13[[#This Row],[Columna2]]&amp;"/","")</f>
        <v>ENTREGADO/</v>
      </c>
      <c r="S353" s="3" t="str">
        <f>IF(LEN(Tabla13[[#This Row],[Columna3]])&gt;0,Tabla13[[#This Row],[Columna3]]&amp;"/","")</f>
        <v/>
      </c>
      <c r="T353" s="3" t="str">
        <f>IF(LEN(Tabla13[[#This Row],[Columna4]])&gt;0,Tabla13[[#This Row],[Columna4]]&amp;"/","")</f>
        <v/>
      </c>
      <c r="U353" s="3" t="str">
        <f>IF(LEN(Tabla13[[#This Row],[Columna5]])&gt;0,Tabla13[[#This Row],[Columna5]]&amp;"/","")</f>
        <v/>
      </c>
      <c r="V353" s="3" t="str">
        <f>IF(LEN(Tabla13[[#This Row],[Columna6]])&gt;0,Tabla13[[#This Row],[Columna6]]&amp;"/","")</f>
        <v/>
      </c>
      <c r="W35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53" s="3" t="str">
        <f>MID(Tabla13[[#This Row],[Columna17]],1,LEN(Tabla13[[#This Row],[Columna17]])-1)</f>
        <v>CAPTURA/TERMINADO/RUTA/ENTREGADO</v>
      </c>
      <c r="Y35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53" t="str">
        <f t="shared" si="5"/>
        <v>1/6/7/8/</v>
      </c>
    </row>
    <row r="354" spans="1:26" ht="18.75" thickBot="1">
      <c r="A354" s="7" t="s">
        <v>370</v>
      </c>
      <c r="B354" s="31" t="s">
        <v>369</v>
      </c>
      <c r="C354" s="6" t="s">
        <v>343</v>
      </c>
      <c r="D354" s="5">
        <v>260</v>
      </c>
      <c r="E354" s="81">
        <v>3.1</v>
      </c>
      <c r="F354" s="95" t="s">
        <v>1054</v>
      </c>
      <c r="G354" s="169" t="s">
        <v>1059</v>
      </c>
      <c r="H354" s="96" t="s">
        <v>1056</v>
      </c>
      <c r="I354" s="96" t="s">
        <v>1057</v>
      </c>
      <c r="J354" s="97"/>
      <c r="K354" s="97"/>
      <c r="L354" s="97"/>
      <c r="M354" s="98"/>
      <c r="N354" s="96">
        <f>COUNTA(Tabla13[[#This Row],[PROCESOS DE PRODUCION]:[Columna6]])</f>
        <v>4</v>
      </c>
      <c r="O354" s="96" t="str">
        <f>IF(LEN(Tabla13[[#This Row],[PROCESOS DE PRODUCION]])&gt;0,Tabla13[[#This Row],[PROCESOS DE PRODUCION]]&amp;"/","")</f>
        <v>CAPTURA/</v>
      </c>
      <c r="P354" s="3" t="str">
        <f>IF(LEN(Tabla13[[#This Row],[Columna7]])&gt;0,Tabla13[[#This Row],[Columna7]]&amp;"/","")</f>
        <v>TERMINADO/</v>
      </c>
      <c r="Q354" s="3" t="str">
        <f>IF(LEN(Tabla13[[#This Row],[Columna1]])&gt;0,Tabla13[[#This Row],[Columna1]]&amp;"/","")</f>
        <v>RUTA/</v>
      </c>
      <c r="R354" s="3" t="str">
        <f>IF(LEN(Tabla13[[#This Row],[Columna2]])&gt;0,Tabla13[[#This Row],[Columna2]]&amp;"/","")</f>
        <v>ENTREGADO/</v>
      </c>
      <c r="S354" s="3" t="str">
        <f>IF(LEN(Tabla13[[#This Row],[Columna3]])&gt;0,Tabla13[[#This Row],[Columna3]]&amp;"/","")</f>
        <v/>
      </c>
      <c r="T354" s="3" t="str">
        <f>IF(LEN(Tabla13[[#This Row],[Columna4]])&gt;0,Tabla13[[#This Row],[Columna4]]&amp;"/","")</f>
        <v/>
      </c>
      <c r="U354" s="3" t="str">
        <f>IF(LEN(Tabla13[[#This Row],[Columna5]])&gt;0,Tabla13[[#This Row],[Columna5]]&amp;"/","")</f>
        <v/>
      </c>
      <c r="V354" s="3" t="str">
        <f>IF(LEN(Tabla13[[#This Row],[Columna6]])&gt;0,Tabla13[[#This Row],[Columna6]]&amp;"/","")</f>
        <v/>
      </c>
      <c r="W35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54" s="3" t="str">
        <f>MID(Tabla13[[#This Row],[Columna17]],1,LEN(Tabla13[[#This Row],[Columna17]])-1)</f>
        <v>CAPTURA/TERMINADO/RUTA/ENTREGADO</v>
      </c>
      <c r="Y35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54" t="str">
        <f t="shared" si="5"/>
        <v>1/6/7/8/</v>
      </c>
    </row>
    <row r="355" spans="1:26" ht="18.75" thickBot="1">
      <c r="A355" s="7" t="s">
        <v>368</v>
      </c>
      <c r="B355" s="31" t="s">
        <v>366</v>
      </c>
      <c r="C355" s="6" t="s">
        <v>341</v>
      </c>
      <c r="D355" s="5">
        <v>300</v>
      </c>
      <c r="E355" s="81">
        <v>3.2</v>
      </c>
      <c r="F355" s="95" t="s">
        <v>1054</v>
      </c>
      <c r="G355" s="169" t="s">
        <v>1059</v>
      </c>
      <c r="H355" s="96" t="s">
        <v>1056</v>
      </c>
      <c r="I355" s="96" t="s">
        <v>1057</v>
      </c>
      <c r="J355" s="97"/>
      <c r="K355" s="97"/>
      <c r="L355" s="97"/>
      <c r="M355" s="98"/>
      <c r="N355" s="96">
        <f>COUNTA(Tabla13[[#This Row],[PROCESOS DE PRODUCION]:[Columna6]])</f>
        <v>4</v>
      </c>
      <c r="O355" s="96" t="str">
        <f>IF(LEN(Tabla13[[#This Row],[PROCESOS DE PRODUCION]])&gt;0,Tabla13[[#This Row],[PROCESOS DE PRODUCION]]&amp;"/","")</f>
        <v>CAPTURA/</v>
      </c>
      <c r="P355" s="3" t="str">
        <f>IF(LEN(Tabla13[[#This Row],[Columna7]])&gt;0,Tabla13[[#This Row],[Columna7]]&amp;"/","")</f>
        <v>TERMINADO/</v>
      </c>
      <c r="Q355" s="3" t="str">
        <f>IF(LEN(Tabla13[[#This Row],[Columna1]])&gt;0,Tabla13[[#This Row],[Columna1]]&amp;"/","")</f>
        <v>RUTA/</v>
      </c>
      <c r="R355" s="3" t="str">
        <f>IF(LEN(Tabla13[[#This Row],[Columna2]])&gt;0,Tabla13[[#This Row],[Columna2]]&amp;"/","")</f>
        <v>ENTREGADO/</v>
      </c>
      <c r="S355" s="3" t="str">
        <f>IF(LEN(Tabla13[[#This Row],[Columna3]])&gt;0,Tabla13[[#This Row],[Columna3]]&amp;"/","")</f>
        <v/>
      </c>
      <c r="T355" s="3" t="str">
        <f>IF(LEN(Tabla13[[#This Row],[Columna4]])&gt;0,Tabla13[[#This Row],[Columna4]]&amp;"/","")</f>
        <v/>
      </c>
      <c r="U355" s="3" t="str">
        <f>IF(LEN(Tabla13[[#This Row],[Columna5]])&gt;0,Tabla13[[#This Row],[Columna5]]&amp;"/","")</f>
        <v/>
      </c>
      <c r="V355" s="3" t="str">
        <f>IF(LEN(Tabla13[[#This Row],[Columna6]])&gt;0,Tabla13[[#This Row],[Columna6]]&amp;"/","")</f>
        <v/>
      </c>
      <c r="W35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55" s="3" t="str">
        <f>MID(Tabla13[[#This Row],[Columna17]],1,LEN(Tabla13[[#This Row],[Columna17]])-1)</f>
        <v>CAPTURA/TERMINADO/RUTA/ENTREGADO</v>
      </c>
      <c r="Y35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55" t="str">
        <f t="shared" si="5"/>
        <v>1/6/7/8/</v>
      </c>
    </row>
    <row r="356" spans="1:26" ht="18.75" thickBot="1">
      <c r="A356" s="128" t="s">
        <v>367</v>
      </c>
      <c r="B356" s="31" t="s">
        <v>366</v>
      </c>
      <c r="C356" s="6" t="s">
        <v>338</v>
      </c>
      <c r="D356" s="5">
        <v>250</v>
      </c>
      <c r="E356" s="81">
        <v>3.45</v>
      </c>
      <c r="F356" s="95" t="s">
        <v>1054</v>
      </c>
      <c r="G356" s="169" t="s">
        <v>1059</v>
      </c>
      <c r="H356" s="96" t="s">
        <v>1056</v>
      </c>
      <c r="I356" s="96" t="s">
        <v>1057</v>
      </c>
      <c r="J356" s="97"/>
      <c r="K356" s="97"/>
      <c r="L356" s="97"/>
      <c r="M356" s="98"/>
      <c r="N356" s="96">
        <f>COUNTA(Tabla13[[#This Row],[PROCESOS DE PRODUCION]:[Columna6]])</f>
        <v>4</v>
      </c>
      <c r="O356" s="96" t="str">
        <f>IF(LEN(Tabla13[[#This Row],[PROCESOS DE PRODUCION]])&gt;0,Tabla13[[#This Row],[PROCESOS DE PRODUCION]]&amp;"/","")</f>
        <v>CAPTURA/</v>
      </c>
      <c r="P356" s="3" t="str">
        <f>IF(LEN(Tabla13[[#This Row],[Columna7]])&gt;0,Tabla13[[#This Row],[Columna7]]&amp;"/","")</f>
        <v>TERMINADO/</v>
      </c>
      <c r="Q356" s="3" t="str">
        <f>IF(LEN(Tabla13[[#This Row],[Columna1]])&gt;0,Tabla13[[#This Row],[Columna1]]&amp;"/","")</f>
        <v>RUTA/</v>
      </c>
      <c r="R356" s="3" t="str">
        <f>IF(LEN(Tabla13[[#This Row],[Columna2]])&gt;0,Tabla13[[#This Row],[Columna2]]&amp;"/","")</f>
        <v>ENTREGADO/</v>
      </c>
      <c r="S356" s="3" t="str">
        <f>IF(LEN(Tabla13[[#This Row],[Columna3]])&gt;0,Tabla13[[#This Row],[Columna3]]&amp;"/","")</f>
        <v/>
      </c>
      <c r="T356" s="3" t="str">
        <f>IF(LEN(Tabla13[[#This Row],[Columna4]])&gt;0,Tabla13[[#This Row],[Columna4]]&amp;"/","")</f>
        <v/>
      </c>
      <c r="U356" s="3" t="str">
        <f>IF(LEN(Tabla13[[#This Row],[Columna5]])&gt;0,Tabla13[[#This Row],[Columna5]]&amp;"/","")</f>
        <v/>
      </c>
      <c r="V356" s="3" t="str">
        <f>IF(LEN(Tabla13[[#This Row],[Columna6]])&gt;0,Tabla13[[#This Row],[Columna6]]&amp;"/","")</f>
        <v/>
      </c>
      <c r="W35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56" s="3" t="str">
        <f>MID(Tabla13[[#This Row],[Columna17]],1,LEN(Tabla13[[#This Row],[Columna17]])-1)</f>
        <v>CAPTURA/TERMINADO/RUTA/ENTREGADO</v>
      </c>
      <c r="Y35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56" t="str">
        <f t="shared" si="5"/>
        <v>1/6/7/8/</v>
      </c>
    </row>
    <row r="357" spans="1:26" ht="18.75" thickBot="1">
      <c r="A357" s="33" t="s">
        <v>365</v>
      </c>
      <c r="B357" s="57" t="s">
        <v>364</v>
      </c>
      <c r="C357" s="164" t="s">
        <v>363</v>
      </c>
      <c r="D357" s="45">
        <v>500</v>
      </c>
      <c r="E357" s="87">
        <v>2.6</v>
      </c>
      <c r="F357" s="99" t="s">
        <v>1054</v>
      </c>
      <c r="G357" s="169" t="s">
        <v>1059</v>
      </c>
      <c r="H357" s="100" t="s">
        <v>1056</v>
      </c>
      <c r="I357" s="100" t="s">
        <v>1057</v>
      </c>
      <c r="J357" s="104"/>
      <c r="K357" s="104"/>
      <c r="L357" s="104"/>
      <c r="M357" s="101"/>
      <c r="N357" s="96">
        <f>COUNTA(Tabla13[[#This Row],[PROCESOS DE PRODUCION]:[Columna6]])</f>
        <v>4</v>
      </c>
      <c r="O357" s="96" t="str">
        <f>IF(LEN(Tabla13[[#This Row],[PROCESOS DE PRODUCION]])&gt;0,Tabla13[[#This Row],[PROCESOS DE PRODUCION]]&amp;"/","")</f>
        <v>CAPTURA/</v>
      </c>
      <c r="P357" s="3" t="str">
        <f>IF(LEN(Tabla13[[#This Row],[Columna7]])&gt;0,Tabla13[[#This Row],[Columna7]]&amp;"/","")</f>
        <v>TERMINADO/</v>
      </c>
      <c r="Q357" s="3" t="str">
        <f>IF(LEN(Tabla13[[#This Row],[Columna1]])&gt;0,Tabla13[[#This Row],[Columna1]]&amp;"/","")</f>
        <v>RUTA/</v>
      </c>
      <c r="R357" s="3" t="str">
        <f>IF(LEN(Tabla13[[#This Row],[Columna2]])&gt;0,Tabla13[[#This Row],[Columna2]]&amp;"/","")</f>
        <v>ENTREGADO/</v>
      </c>
      <c r="S357" s="3" t="str">
        <f>IF(LEN(Tabla13[[#This Row],[Columna3]])&gt;0,Tabla13[[#This Row],[Columna3]]&amp;"/","")</f>
        <v/>
      </c>
      <c r="T357" s="3" t="str">
        <f>IF(LEN(Tabla13[[#This Row],[Columna4]])&gt;0,Tabla13[[#This Row],[Columna4]]&amp;"/","")</f>
        <v/>
      </c>
      <c r="U357" s="3" t="str">
        <f>IF(LEN(Tabla13[[#This Row],[Columna5]])&gt;0,Tabla13[[#This Row],[Columna5]]&amp;"/","")</f>
        <v/>
      </c>
      <c r="V357" s="3" t="str">
        <f>IF(LEN(Tabla13[[#This Row],[Columna6]])&gt;0,Tabla13[[#This Row],[Columna6]]&amp;"/","")</f>
        <v/>
      </c>
      <c r="W35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57" s="3" t="str">
        <f>MID(Tabla13[[#This Row],[Columna17]],1,LEN(Tabla13[[#This Row],[Columna17]])-1)</f>
        <v>CAPTURA/TERMINADO/RUTA/ENTREGADO</v>
      </c>
      <c r="Y35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57" t="str">
        <f t="shared" si="5"/>
        <v>1/6/7/8/</v>
      </c>
    </row>
    <row r="358" spans="1:26" ht="18.75" thickBot="1">
      <c r="A358" s="28" t="s">
        <v>361</v>
      </c>
      <c r="B358" s="30" t="s">
        <v>359</v>
      </c>
      <c r="C358" s="27" t="s">
        <v>346</v>
      </c>
      <c r="D358" s="26">
        <v>390</v>
      </c>
      <c r="E358" s="77">
        <v>2.65</v>
      </c>
      <c r="F358" s="91" t="s">
        <v>1054</v>
      </c>
      <c r="G358" s="169" t="s">
        <v>1059</v>
      </c>
      <c r="H358" s="92" t="s">
        <v>1056</v>
      </c>
      <c r="I358" s="92" t="s">
        <v>1057</v>
      </c>
      <c r="J358" s="93"/>
      <c r="K358" s="93"/>
      <c r="L358" s="93"/>
      <c r="M358" s="94"/>
      <c r="N358" s="96">
        <f>COUNTA(Tabla13[[#This Row],[PROCESOS DE PRODUCION]:[Columna6]])</f>
        <v>4</v>
      </c>
      <c r="O358" s="96" t="str">
        <f>IF(LEN(Tabla13[[#This Row],[PROCESOS DE PRODUCION]])&gt;0,Tabla13[[#This Row],[PROCESOS DE PRODUCION]]&amp;"/","")</f>
        <v>CAPTURA/</v>
      </c>
      <c r="P358" s="3" t="str">
        <f>IF(LEN(Tabla13[[#This Row],[Columna7]])&gt;0,Tabla13[[#This Row],[Columna7]]&amp;"/","")</f>
        <v>TERMINADO/</v>
      </c>
      <c r="Q358" s="3" t="str">
        <f>IF(LEN(Tabla13[[#This Row],[Columna1]])&gt;0,Tabla13[[#This Row],[Columna1]]&amp;"/","")</f>
        <v>RUTA/</v>
      </c>
      <c r="R358" s="3" t="str">
        <f>IF(LEN(Tabla13[[#This Row],[Columna2]])&gt;0,Tabla13[[#This Row],[Columna2]]&amp;"/","")</f>
        <v>ENTREGADO/</v>
      </c>
      <c r="S358" s="3" t="str">
        <f>IF(LEN(Tabla13[[#This Row],[Columna3]])&gt;0,Tabla13[[#This Row],[Columna3]]&amp;"/","")</f>
        <v/>
      </c>
      <c r="T358" s="3" t="str">
        <f>IF(LEN(Tabla13[[#This Row],[Columna4]])&gt;0,Tabla13[[#This Row],[Columna4]]&amp;"/","")</f>
        <v/>
      </c>
      <c r="U358" s="3" t="str">
        <f>IF(LEN(Tabla13[[#This Row],[Columna5]])&gt;0,Tabla13[[#This Row],[Columna5]]&amp;"/","")</f>
        <v/>
      </c>
      <c r="V358" s="3" t="str">
        <f>IF(LEN(Tabla13[[#This Row],[Columna6]])&gt;0,Tabla13[[#This Row],[Columna6]]&amp;"/","")</f>
        <v/>
      </c>
      <c r="W35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58" s="3" t="str">
        <f>MID(Tabla13[[#This Row],[Columna17]],1,LEN(Tabla13[[#This Row],[Columna17]])-1)</f>
        <v>CAPTURA/TERMINADO/RUTA/ENTREGADO</v>
      </c>
      <c r="Y35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58" t="str">
        <f t="shared" si="5"/>
        <v>1/6/7/8/</v>
      </c>
    </row>
    <row r="359" spans="1:26" ht="18.75" thickBot="1">
      <c r="A359" s="7" t="s">
        <v>360</v>
      </c>
      <c r="B359" s="129" t="s">
        <v>359</v>
      </c>
      <c r="C359" s="21" t="s">
        <v>343</v>
      </c>
      <c r="D359" s="5">
        <v>260</v>
      </c>
      <c r="E359" s="86">
        <v>2.9</v>
      </c>
      <c r="F359" s="95" t="s">
        <v>1054</v>
      </c>
      <c r="G359" s="169" t="s">
        <v>1059</v>
      </c>
      <c r="H359" s="96" t="s">
        <v>1056</v>
      </c>
      <c r="I359" s="96" t="s">
        <v>1057</v>
      </c>
      <c r="J359" s="97"/>
      <c r="K359" s="97"/>
      <c r="L359" s="97"/>
      <c r="M359" s="98"/>
      <c r="N359" s="96">
        <f>COUNTA(Tabla13[[#This Row],[PROCESOS DE PRODUCION]:[Columna6]])</f>
        <v>4</v>
      </c>
      <c r="O359" s="96" t="str">
        <f>IF(LEN(Tabla13[[#This Row],[PROCESOS DE PRODUCION]])&gt;0,Tabla13[[#This Row],[PROCESOS DE PRODUCION]]&amp;"/","")</f>
        <v>CAPTURA/</v>
      </c>
      <c r="P359" s="3" t="str">
        <f>IF(LEN(Tabla13[[#This Row],[Columna7]])&gt;0,Tabla13[[#This Row],[Columna7]]&amp;"/","")</f>
        <v>TERMINADO/</v>
      </c>
      <c r="Q359" s="3" t="str">
        <f>IF(LEN(Tabla13[[#This Row],[Columna1]])&gt;0,Tabla13[[#This Row],[Columna1]]&amp;"/","")</f>
        <v>RUTA/</v>
      </c>
      <c r="R359" s="3" t="str">
        <f>IF(LEN(Tabla13[[#This Row],[Columna2]])&gt;0,Tabla13[[#This Row],[Columna2]]&amp;"/","")</f>
        <v>ENTREGADO/</v>
      </c>
      <c r="S359" s="3" t="str">
        <f>IF(LEN(Tabla13[[#This Row],[Columna3]])&gt;0,Tabla13[[#This Row],[Columna3]]&amp;"/","")</f>
        <v/>
      </c>
      <c r="T359" s="3" t="str">
        <f>IF(LEN(Tabla13[[#This Row],[Columna4]])&gt;0,Tabla13[[#This Row],[Columna4]]&amp;"/","")</f>
        <v/>
      </c>
      <c r="U359" s="3" t="str">
        <f>IF(LEN(Tabla13[[#This Row],[Columna5]])&gt;0,Tabla13[[#This Row],[Columna5]]&amp;"/","")</f>
        <v/>
      </c>
      <c r="V359" s="3" t="str">
        <f>IF(LEN(Tabla13[[#This Row],[Columna6]])&gt;0,Tabla13[[#This Row],[Columna6]]&amp;"/","")</f>
        <v/>
      </c>
      <c r="W35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59" s="3" t="str">
        <f>MID(Tabla13[[#This Row],[Columna17]],1,LEN(Tabla13[[#This Row],[Columna17]])-1)</f>
        <v>CAPTURA/TERMINADO/RUTA/ENTREGADO</v>
      </c>
      <c r="Y35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59" t="str">
        <f t="shared" si="5"/>
        <v>1/6/7/8/</v>
      </c>
    </row>
    <row r="360" spans="1:26" ht="18.75" thickBot="1">
      <c r="A360" s="7" t="s">
        <v>358</v>
      </c>
      <c r="B360" s="29" t="s">
        <v>356</v>
      </c>
      <c r="C360" s="6" t="s">
        <v>341</v>
      </c>
      <c r="D360" s="5">
        <v>300</v>
      </c>
      <c r="E360" s="78">
        <v>2.95</v>
      </c>
      <c r="F360" s="95" t="s">
        <v>1054</v>
      </c>
      <c r="G360" s="169" t="s">
        <v>1059</v>
      </c>
      <c r="H360" s="96" t="s">
        <v>1056</v>
      </c>
      <c r="I360" s="96" t="s">
        <v>1057</v>
      </c>
      <c r="J360" s="97"/>
      <c r="K360" s="97"/>
      <c r="L360" s="97"/>
      <c r="M360" s="98"/>
      <c r="N360" s="96">
        <f>COUNTA(Tabla13[[#This Row],[PROCESOS DE PRODUCION]:[Columna6]])</f>
        <v>4</v>
      </c>
      <c r="O360" s="96" t="str">
        <f>IF(LEN(Tabla13[[#This Row],[PROCESOS DE PRODUCION]])&gt;0,Tabla13[[#This Row],[PROCESOS DE PRODUCION]]&amp;"/","")</f>
        <v>CAPTURA/</v>
      </c>
      <c r="P360" s="3" t="str">
        <f>IF(LEN(Tabla13[[#This Row],[Columna7]])&gt;0,Tabla13[[#This Row],[Columna7]]&amp;"/","")</f>
        <v>TERMINADO/</v>
      </c>
      <c r="Q360" s="3" t="str">
        <f>IF(LEN(Tabla13[[#This Row],[Columna1]])&gt;0,Tabla13[[#This Row],[Columna1]]&amp;"/","")</f>
        <v>RUTA/</v>
      </c>
      <c r="R360" s="3" t="str">
        <f>IF(LEN(Tabla13[[#This Row],[Columna2]])&gt;0,Tabla13[[#This Row],[Columna2]]&amp;"/","")</f>
        <v>ENTREGADO/</v>
      </c>
      <c r="S360" s="3" t="str">
        <f>IF(LEN(Tabla13[[#This Row],[Columna3]])&gt;0,Tabla13[[#This Row],[Columna3]]&amp;"/","")</f>
        <v/>
      </c>
      <c r="T360" s="3" t="str">
        <f>IF(LEN(Tabla13[[#This Row],[Columna4]])&gt;0,Tabla13[[#This Row],[Columna4]]&amp;"/","")</f>
        <v/>
      </c>
      <c r="U360" s="3" t="str">
        <f>IF(LEN(Tabla13[[#This Row],[Columna5]])&gt;0,Tabla13[[#This Row],[Columna5]]&amp;"/","")</f>
        <v/>
      </c>
      <c r="V360" s="3" t="str">
        <f>IF(LEN(Tabla13[[#This Row],[Columna6]])&gt;0,Tabla13[[#This Row],[Columna6]]&amp;"/","")</f>
        <v/>
      </c>
      <c r="W36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60" s="3" t="str">
        <f>MID(Tabla13[[#This Row],[Columna17]],1,LEN(Tabla13[[#This Row],[Columna17]])-1)</f>
        <v>CAPTURA/TERMINADO/RUTA/ENTREGADO</v>
      </c>
      <c r="Y36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60" t="str">
        <f t="shared" si="5"/>
        <v>1/6/7/8/</v>
      </c>
    </row>
    <row r="361" spans="1:26" ht="18.75" thickBot="1">
      <c r="A361" s="19" t="s">
        <v>357</v>
      </c>
      <c r="B361" s="25" t="s">
        <v>356</v>
      </c>
      <c r="C361" s="17" t="s">
        <v>338</v>
      </c>
      <c r="D361" s="16">
        <v>250</v>
      </c>
      <c r="E361" s="79">
        <v>3.2</v>
      </c>
      <c r="F361" s="99" t="s">
        <v>1054</v>
      </c>
      <c r="G361" s="169" t="s">
        <v>1059</v>
      </c>
      <c r="H361" s="100" t="s">
        <v>1056</v>
      </c>
      <c r="I361" s="100" t="s">
        <v>1057</v>
      </c>
      <c r="J361" s="104"/>
      <c r="K361" s="104"/>
      <c r="L361" s="104"/>
      <c r="M361" s="101"/>
      <c r="N361" s="96">
        <f>COUNTA(Tabla13[[#This Row],[PROCESOS DE PRODUCION]:[Columna6]])</f>
        <v>4</v>
      </c>
      <c r="O361" s="96" t="str">
        <f>IF(LEN(Tabla13[[#This Row],[PROCESOS DE PRODUCION]])&gt;0,Tabla13[[#This Row],[PROCESOS DE PRODUCION]]&amp;"/","")</f>
        <v>CAPTURA/</v>
      </c>
      <c r="P361" s="3" t="str">
        <f>IF(LEN(Tabla13[[#This Row],[Columna7]])&gt;0,Tabla13[[#This Row],[Columna7]]&amp;"/","")</f>
        <v>TERMINADO/</v>
      </c>
      <c r="Q361" s="3" t="str">
        <f>IF(LEN(Tabla13[[#This Row],[Columna1]])&gt;0,Tabla13[[#This Row],[Columna1]]&amp;"/","")</f>
        <v>RUTA/</v>
      </c>
      <c r="R361" s="3" t="str">
        <f>IF(LEN(Tabla13[[#This Row],[Columna2]])&gt;0,Tabla13[[#This Row],[Columna2]]&amp;"/","")</f>
        <v>ENTREGADO/</v>
      </c>
      <c r="S361" s="3" t="str">
        <f>IF(LEN(Tabla13[[#This Row],[Columna3]])&gt;0,Tabla13[[#This Row],[Columna3]]&amp;"/","")</f>
        <v/>
      </c>
      <c r="T361" s="3" t="str">
        <f>IF(LEN(Tabla13[[#This Row],[Columna4]])&gt;0,Tabla13[[#This Row],[Columna4]]&amp;"/","")</f>
        <v/>
      </c>
      <c r="U361" s="3" t="str">
        <f>IF(LEN(Tabla13[[#This Row],[Columna5]])&gt;0,Tabla13[[#This Row],[Columna5]]&amp;"/","")</f>
        <v/>
      </c>
      <c r="V361" s="3" t="str">
        <f>IF(LEN(Tabla13[[#This Row],[Columna6]])&gt;0,Tabla13[[#This Row],[Columna6]]&amp;"/","")</f>
        <v/>
      </c>
      <c r="W36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61" s="3" t="str">
        <f>MID(Tabla13[[#This Row],[Columna17]],1,LEN(Tabla13[[#This Row],[Columna17]])-1)</f>
        <v>CAPTURA/TERMINADO/RUTA/ENTREGADO</v>
      </c>
      <c r="Y36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61" t="str">
        <f t="shared" si="5"/>
        <v>1/6/7/8/</v>
      </c>
    </row>
    <row r="362" spans="1:26" ht="18.75" thickBot="1">
      <c r="A362" s="28" t="s">
        <v>354</v>
      </c>
      <c r="B362" s="30" t="s">
        <v>352</v>
      </c>
      <c r="C362" s="27" t="s">
        <v>346</v>
      </c>
      <c r="D362" s="26">
        <v>390</v>
      </c>
      <c r="E362" s="77">
        <v>2.65</v>
      </c>
      <c r="F362" s="91" t="s">
        <v>1054</v>
      </c>
      <c r="G362" s="169" t="s">
        <v>1059</v>
      </c>
      <c r="H362" s="92" t="s">
        <v>1056</v>
      </c>
      <c r="I362" s="92" t="s">
        <v>1057</v>
      </c>
      <c r="J362" s="93"/>
      <c r="K362" s="93"/>
      <c r="L362" s="93"/>
      <c r="M362" s="94"/>
      <c r="N362" s="96">
        <f>COUNTA(Tabla13[[#This Row],[PROCESOS DE PRODUCION]:[Columna6]])</f>
        <v>4</v>
      </c>
      <c r="O362" s="96" t="str">
        <f>IF(LEN(Tabla13[[#This Row],[PROCESOS DE PRODUCION]])&gt;0,Tabla13[[#This Row],[PROCESOS DE PRODUCION]]&amp;"/","")</f>
        <v>CAPTURA/</v>
      </c>
      <c r="P362" s="3" t="str">
        <f>IF(LEN(Tabla13[[#This Row],[Columna7]])&gt;0,Tabla13[[#This Row],[Columna7]]&amp;"/","")</f>
        <v>TERMINADO/</v>
      </c>
      <c r="Q362" s="3" t="str">
        <f>IF(LEN(Tabla13[[#This Row],[Columna1]])&gt;0,Tabla13[[#This Row],[Columna1]]&amp;"/","")</f>
        <v>RUTA/</v>
      </c>
      <c r="R362" s="3" t="str">
        <f>IF(LEN(Tabla13[[#This Row],[Columna2]])&gt;0,Tabla13[[#This Row],[Columna2]]&amp;"/","")</f>
        <v>ENTREGADO/</v>
      </c>
      <c r="S362" s="3" t="str">
        <f>IF(LEN(Tabla13[[#This Row],[Columna3]])&gt;0,Tabla13[[#This Row],[Columna3]]&amp;"/","")</f>
        <v/>
      </c>
      <c r="T362" s="3" t="str">
        <f>IF(LEN(Tabla13[[#This Row],[Columna4]])&gt;0,Tabla13[[#This Row],[Columna4]]&amp;"/","")</f>
        <v/>
      </c>
      <c r="U362" s="3" t="str">
        <f>IF(LEN(Tabla13[[#This Row],[Columna5]])&gt;0,Tabla13[[#This Row],[Columna5]]&amp;"/","")</f>
        <v/>
      </c>
      <c r="V362" s="3" t="str">
        <f>IF(LEN(Tabla13[[#This Row],[Columna6]])&gt;0,Tabla13[[#This Row],[Columna6]]&amp;"/","")</f>
        <v/>
      </c>
      <c r="W36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62" s="3" t="str">
        <f>MID(Tabla13[[#This Row],[Columna17]],1,LEN(Tabla13[[#This Row],[Columna17]])-1)</f>
        <v>CAPTURA/TERMINADO/RUTA/ENTREGADO</v>
      </c>
      <c r="Y36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62" t="str">
        <f t="shared" si="5"/>
        <v>1/6/7/8/</v>
      </c>
    </row>
    <row r="363" spans="1:26" ht="18.75" thickBot="1">
      <c r="A363" s="7" t="s">
        <v>353</v>
      </c>
      <c r="B363" s="129" t="s">
        <v>352</v>
      </c>
      <c r="C363" s="21" t="s">
        <v>343</v>
      </c>
      <c r="D363" s="5">
        <v>260</v>
      </c>
      <c r="E363" s="86">
        <v>2.9</v>
      </c>
      <c r="F363" s="95" t="s">
        <v>1054</v>
      </c>
      <c r="G363" s="169" t="s">
        <v>1059</v>
      </c>
      <c r="H363" s="96" t="s">
        <v>1056</v>
      </c>
      <c r="I363" s="96" t="s">
        <v>1057</v>
      </c>
      <c r="J363" s="97"/>
      <c r="K363" s="97"/>
      <c r="L363" s="97"/>
      <c r="M363" s="98"/>
      <c r="N363" s="96">
        <f>COUNTA(Tabla13[[#This Row],[PROCESOS DE PRODUCION]:[Columna6]])</f>
        <v>4</v>
      </c>
      <c r="O363" s="96" t="str">
        <f>IF(LEN(Tabla13[[#This Row],[PROCESOS DE PRODUCION]])&gt;0,Tabla13[[#This Row],[PROCESOS DE PRODUCION]]&amp;"/","")</f>
        <v>CAPTURA/</v>
      </c>
      <c r="P363" s="3" t="str">
        <f>IF(LEN(Tabla13[[#This Row],[Columna7]])&gt;0,Tabla13[[#This Row],[Columna7]]&amp;"/","")</f>
        <v>TERMINADO/</v>
      </c>
      <c r="Q363" s="3" t="str">
        <f>IF(LEN(Tabla13[[#This Row],[Columna1]])&gt;0,Tabla13[[#This Row],[Columna1]]&amp;"/","")</f>
        <v>RUTA/</v>
      </c>
      <c r="R363" s="3" t="str">
        <f>IF(LEN(Tabla13[[#This Row],[Columna2]])&gt;0,Tabla13[[#This Row],[Columna2]]&amp;"/","")</f>
        <v>ENTREGADO/</v>
      </c>
      <c r="S363" s="3" t="str">
        <f>IF(LEN(Tabla13[[#This Row],[Columna3]])&gt;0,Tabla13[[#This Row],[Columna3]]&amp;"/","")</f>
        <v/>
      </c>
      <c r="T363" s="3" t="str">
        <f>IF(LEN(Tabla13[[#This Row],[Columna4]])&gt;0,Tabla13[[#This Row],[Columna4]]&amp;"/","")</f>
        <v/>
      </c>
      <c r="U363" s="3" t="str">
        <f>IF(LEN(Tabla13[[#This Row],[Columna5]])&gt;0,Tabla13[[#This Row],[Columna5]]&amp;"/","")</f>
        <v/>
      </c>
      <c r="V363" s="3" t="str">
        <f>IF(LEN(Tabla13[[#This Row],[Columna6]])&gt;0,Tabla13[[#This Row],[Columna6]]&amp;"/","")</f>
        <v/>
      </c>
      <c r="W36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63" s="3" t="str">
        <f>MID(Tabla13[[#This Row],[Columna17]],1,LEN(Tabla13[[#This Row],[Columna17]])-1)</f>
        <v>CAPTURA/TERMINADO/RUTA/ENTREGADO</v>
      </c>
      <c r="Y36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63" t="str">
        <f t="shared" si="5"/>
        <v>1/6/7/8/</v>
      </c>
    </row>
    <row r="364" spans="1:26" ht="18.75" thickBot="1">
      <c r="A364" s="7" t="s">
        <v>351</v>
      </c>
      <c r="B364" s="29" t="s">
        <v>349</v>
      </c>
      <c r="C364" s="6" t="s">
        <v>341</v>
      </c>
      <c r="D364" s="5">
        <v>300</v>
      </c>
      <c r="E364" s="78">
        <v>2.95</v>
      </c>
      <c r="F364" s="95" t="s">
        <v>1054</v>
      </c>
      <c r="G364" s="169" t="s">
        <v>1059</v>
      </c>
      <c r="H364" s="96" t="s">
        <v>1056</v>
      </c>
      <c r="I364" s="96" t="s">
        <v>1057</v>
      </c>
      <c r="J364" s="97"/>
      <c r="K364" s="97"/>
      <c r="L364" s="97"/>
      <c r="M364" s="98"/>
      <c r="N364" s="96">
        <f>COUNTA(Tabla13[[#This Row],[PROCESOS DE PRODUCION]:[Columna6]])</f>
        <v>4</v>
      </c>
      <c r="O364" s="96" t="str">
        <f>IF(LEN(Tabla13[[#This Row],[PROCESOS DE PRODUCION]])&gt;0,Tabla13[[#This Row],[PROCESOS DE PRODUCION]]&amp;"/","")</f>
        <v>CAPTURA/</v>
      </c>
      <c r="P364" s="3" t="str">
        <f>IF(LEN(Tabla13[[#This Row],[Columna7]])&gt;0,Tabla13[[#This Row],[Columna7]]&amp;"/","")</f>
        <v>TERMINADO/</v>
      </c>
      <c r="Q364" s="3" t="str">
        <f>IF(LEN(Tabla13[[#This Row],[Columna1]])&gt;0,Tabla13[[#This Row],[Columna1]]&amp;"/","")</f>
        <v>RUTA/</v>
      </c>
      <c r="R364" s="3" t="str">
        <f>IF(LEN(Tabla13[[#This Row],[Columna2]])&gt;0,Tabla13[[#This Row],[Columna2]]&amp;"/","")</f>
        <v>ENTREGADO/</v>
      </c>
      <c r="S364" s="3" t="str">
        <f>IF(LEN(Tabla13[[#This Row],[Columna3]])&gt;0,Tabla13[[#This Row],[Columna3]]&amp;"/","")</f>
        <v/>
      </c>
      <c r="T364" s="3" t="str">
        <f>IF(LEN(Tabla13[[#This Row],[Columna4]])&gt;0,Tabla13[[#This Row],[Columna4]]&amp;"/","")</f>
        <v/>
      </c>
      <c r="U364" s="3" t="str">
        <f>IF(LEN(Tabla13[[#This Row],[Columna5]])&gt;0,Tabla13[[#This Row],[Columna5]]&amp;"/","")</f>
        <v/>
      </c>
      <c r="V364" s="3" t="str">
        <f>IF(LEN(Tabla13[[#This Row],[Columna6]])&gt;0,Tabla13[[#This Row],[Columna6]]&amp;"/","")</f>
        <v/>
      </c>
      <c r="W36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64" s="3" t="str">
        <f>MID(Tabla13[[#This Row],[Columna17]],1,LEN(Tabla13[[#This Row],[Columna17]])-1)</f>
        <v>CAPTURA/TERMINADO/RUTA/ENTREGADO</v>
      </c>
      <c r="Y36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64" t="str">
        <f t="shared" si="5"/>
        <v>1/6/7/8/</v>
      </c>
    </row>
    <row r="365" spans="1:26" ht="18.75" thickBot="1">
      <c r="A365" s="19" t="s">
        <v>350</v>
      </c>
      <c r="B365" s="25" t="s">
        <v>349</v>
      </c>
      <c r="C365" s="17" t="s">
        <v>338</v>
      </c>
      <c r="D365" s="16">
        <v>250</v>
      </c>
      <c r="E365" s="79">
        <v>3.2</v>
      </c>
      <c r="F365" s="99" t="s">
        <v>1054</v>
      </c>
      <c r="G365" s="169" t="s">
        <v>1059</v>
      </c>
      <c r="H365" s="100" t="s">
        <v>1056</v>
      </c>
      <c r="I365" s="100" t="s">
        <v>1057</v>
      </c>
      <c r="J365" s="104"/>
      <c r="K365" s="104"/>
      <c r="L365" s="104"/>
      <c r="M365" s="101"/>
      <c r="N365" s="96">
        <f>COUNTA(Tabla13[[#This Row],[PROCESOS DE PRODUCION]:[Columna6]])</f>
        <v>4</v>
      </c>
      <c r="O365" s="96" t="str">
        <f>IF(LEN(Tabla13[[#This Row],[PROCESOS DE PRODUCION]])&gt;0,Tabla13[[#This Row],[PROCESOS DE PRODUCION]]&amp;"/","")</f>
        <v>CAPTURA/</v>
      </c>
      <c r="P365" s="3" t="str">
        <f>IF(LEN(Tabla13[[#This Row],[Columna7]])&gt;0,Tabla13[[#This Row],[Columna7]]&amp;"/","")</f>
        <v>TERMINADO/</v>
      </c>
      <c r="Q365" s="3" t="str">
        <f>IF(LEN(Tabla13[[#This Row],[Columna1]])&gt;0,Tabla13[[#This Row],[Columna1]]&amp;"/","")</f>
        <v>RUTA/</v>
      </c>
      <c r="R365" s="3" t="str">
        <f>IF(LEN(Tabla13[[#This Row],[Columna2]])&gt;0,Tabla13[[#This Row],[Columna2]]&amp;"/","")</f>
        <v>ENTREGADO/</v>
      </c>
      <c r="S365" s="3" t="str">
        <f>IF(LEN(Tabla13[[#This Row],[Columna3]])&gt;0,Tabla13[[#This Row],[Columna3]]&amp;"/","")</f>
        <v/>
      </c>
      <c r="T365" s="3" t="str">
        <f>IF(LEN(Tabla13[[#This Row],[Columna4]])&gt;0,Tabla13[[#This Row],[Columna4]]&amp;"/","")</f>
        <v/>
      </c>
      <c r="U365" s="3" t="str">
        <f>IF(LEN(Tabla13[[#This Row],[Columna5]])&gt;0,Tabla13[[#This Row],[Columna5]]&amp;"/","")</f>
        <v/>
      </c>
      <c r="V365" s="3" t="str">
        <f>IF(LEN(Tabla13[[#This Row],[Columna6]])&gt;0,Tabla13[[#This Row],[Columna6]]&amp;"/","")</f>
        <v/>
      </c>
      <c r="W36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65" s="3" t="str">
        <f>MID(Tabla13[[#This Row],[Columna17]],1,LEN(Tabla13[[#This Row],[Columna17]])-1)</f>
        <v>CAPTURA/TERMINADO/RUTA/ENTREGADO</v>
      </c>
      <c r="Y36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65" t="str">
        <f t="shared" si="5"/>
        <v>1/6/7/8/</v>
      </c>
    </row>
    <row r="366" spans="1:26" ht="18.75" thickBot="1">
      <c r="A366" s="28" t="s">
        <v>347</v>
      </c>
      <c r="B366" s="30" t="s">
        <v>344</v>
      </c>
      <c r="C366" s="27" t="s">
        <v>346</v>
      </c>
      <c r="D366" s="26">
        <v>390</v>
      </c>
      <c r="E366" s="77">
        <v>2.65</v>
      </c>
      <c r="F366" s="91" t="s">
        <v>1054</v>
      </c>
      <c r="G366" s="169" t="s">
        <v>1059</v>
      </c>
      <c r="H366" s="92" t="s">
        <v>1056</v>
      </c>
      <c r="I366" s="92" t="s">
        <v>1057</v>
      </c>
      <c r="J366" s="93"/>
      <c r="K366" s="93"/>
      <c r="L366" s="93"/>
      <c r="M366" s="94"/>
      <c r="N366" s="96">
        <f>COUNTA(Tabla13[[#This Row],[PROCESOS DE PRODUCION]:[Columna6]])</f>
        <v>4</v>
      </c>
      <c r="O366" s="96" t="str">
        <f>IF(LEN(Tabla13[[#This Row],[PROCESOS DE PRODUCION]])&gt;0,Tabla13[[#This Row],[PROCESOS DE PRODUCION]]&amp;"/","")</f>
        <v>CAPTURA/</v>
      </c>
      <c r="P366" s="3" t="str">
        <f>IF(LEN(Tabla13[[#This Row],[Columna7]])&gt;0,Tabla13[[#This Row],[Columna7]]&amp;"/","")</f>
        <v>TERMINADO/</v>
      </c>
      <c r="Q366" s="3" t="str">
        <f>IF(LEN(Tabla13[[#This Row],[Columna1]])&gt;0,Tabla13[[#This Row],[Columna1]]&amp;"/","")</f>
        <v>RUTA/</v>
      </c>
      <c r="R366" s="3" t="str">
        <f>IF(LEN(Tabla13[[#This Row],[Columna2]])&gt;0,Tabla13[[#This Row],[Columna2]]&amp;"/","")</f>
        <v>ENTREGADO/</v>
      </c>
      <c r="S366" s="3" t="str">
        <f>IF(LEN(Tabla13[[#This Row],[Columna3]])&gt;0,Tabla13[[#This Row],[Columna3]]&amp;"/","")</f>
        <v/>
      </c>
      <c r="T366" s="3" t="str">
        <f>IF(LEN(Tabla13[[#This Row],[Columna4]])&gt;0,Tabla13[[#This Row],[Columna4]]&amp;"/","")</f>
        <v/>
      </c>
      <c r="U366" s="3" t="str">
        <f>IF(LEN(Tabla13[[#This Row],[Columna5]])&gt;0,Tabla13[[#This Row],[Columna5]]&amp;"/","")</f>
        <v/>
      </c>
      <c r="V366" s="3" t="str">
        <f>IF(LEN(Tabla13[[#This Row],[Columna6]])&gt;0,Tabla13[[#This Row],[Columna6]]&amp;"/","")</f>
        <v/>
      </c>
      <c r="W36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66" s="3" t="str">
        <f>MID(Tabla13[[#This Row],[Columna17]],1,LEN(Tabla13[[#This Row],[Columna17]])-1)</f>
        <v>CAPTURA/TERMINADO/RUTA/ENTREGADO</v>
      </c>
      <c r="Y36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66" t="str">
        <f t="shared" si="5"/>
        <v>1/6/7/8/</v>
      </c>
    </row>
    <row r="367" spans="1:26" ht="18.75" thickBot="1">
      <c r="A367" s="7" t="s">
        <v>345</v>
      </c>
      <c r="B367" s="129" t="s">
        <v>344</v>
      </c>
      <c r="C367" s="21" t="s">
        <v>343</v>
      </c>
      <c r="D367" s="5">
        <v>260</v>
      </c>
      <c r="E367" s="86">
        <v>2.9</v>
      </c>
      <c r="F367" s="95" t="s">
        <v>1054</v>
      </c>
      <c r="G367" s="169" t="s">
        <v>1059</v>
      </c>
      <c r="H367" s="96" t="s">
        <v>1056</v>
      </c>
      <c r="I367" s="96" t="s">
        <v>1057</v>
      </c>
      <c r="J367" s="97"/>
      <c r="K367" s="97"/>
      <c r="L367" s="97"/>
      <c r="M367" s="98"/>
      <c r="N367" s="96">
        <f>COUNTA(Tabla13[[#This Row],[PROCESOS DE PRODUCION]:[Columna6]])</f>
        <v>4</v>
      </c>
      <c r="O367" s="96" t="str">
        <f>IF(LEN(Tabla13[[#This Row],[PROCESOS DE PRODUCION]])&gt;0,Tabla13[[#This Row],[PROCESOS DE PRODUCION]]&amp;"/","")</f>
        <v>CAPTURA/</v>
      </c>
      <c r="P367" s="3" t="str">
        <f>IF(LEN(Tabla13[[#This Row],[Columna7]])&gt;0,Tabla13[[#This Row],[Columna7]]&amp;"/","")</f>
        <v>TERMINADO/</v>
      </c>
      <c r="Q367" s="3" t="str">
        <f>IF(LEN(Tabla13[[#This Row],[Columna1]])&gt;0,Tabla13[[#This Row],[Columna1]]&amp;"/","")</f>
        <v>RUTA/</v>
      </c>
      <c r="R367" s="3" t="str">
        <f>IF(LEN(Tabla13[[#This Row],[Columna2]])&gt;0,Tabla13[[#This Row],[Columna2]]&amp;"/","")</f>
        <v>ENTREGADO/</v>
      </c>
      <c r="S367" s="3" t="str">
        <f>IF(LEN(Tabla13[[#This Row],[Columna3]])&gt;0,Tabla13[[#This Row],[Columna3]]&amp;"/","")</f>
        <v/>
      </c>
      <c r="T367" s="3" t="str">
        <f>IF(LEN(Tabla13[[#This Row],[Columna4]])&gt;0,Tabla13[[#This Row],[Columna4]]&amp;"/","")</f>
        <v/>
      </c>
      <c r="U367" s="3" t="str">
        <f>IF(LEN(Tabla13[[#This Row],[Columna5]])&gt;0,Tabla13[[#This Row],[Columna5]]&amp;"/","")</f>
        <v/>
      </c>
      <c r="V367" s="3" t="str">
        <f>IF(LEN(Tabla13[[#This Row],[Columna6]])&gt;0,Tabla13[[#This Row],[Columna6]]&amp;"/","")</f>
        <v/>
      </c>
      <c r="W36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67" s="3" t="str">
        <f>MID(Tabla13[[#This Row],[Columna17]],1,LEN(Tabla13[[#This Row],[Columna17]])-1)</f>
        <v>CAPTURA/TERMINADO/RUTA/ENTREGADO</v>
      </c>
      <c r="Y36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67" t="str">
        <f t="shared" si="5"/>
        <v>1/6/7/8/</v>
      </c>
    </row>
    <row r="368" spans="1:26" ht="18.75" thickBot="1">
      <c r="A368" s="7" t="s">
        <v>342</v>
      </c>
      <c r="B368" s="29" t="s">
        <v>339</v>
      </c>
      <c r="C368" s="6" t="s">
        <v>341</v>
      </c>
      <c r="D368" s="5">
        <v>300</v>
      </c>
      <c r="E368" s="78">
        <v>2.95</v>
      </c>
      <c r="F368" s="95" t="s">
        <v>1054</v>
      </c>
      <c r="G368" s="169" t="s">
        <v>1059</v>
      </c>
      <c r="H368" s="96" t="s">
        <v>1056</v>
      </c>
      <c r="I368" s="96" t="s">
        <v>1057</v>
      </c>
      <c r="J368" s="97"/>
      <c r="K368" s="97"/>
      <c r="L368" s="97"/>
      <c r="M368" s="98"/>
      <c r="N368" s="96">
        <f>COUNTA(Tabla13[[#This Row],[PROCESOS DE PRODUCION]:[Columna6]])</f>
        <v>4</v>
      </c>
      <c r="O368" s="96" t="str">
        <f>IF(LEN(Tabla13[[#This Row],[PROCESOS DE PRODUCION]])&gt;0,Tabla13[[#This Row],[PROCESOS DE PRODUCION]]&amp;"/","")</f>
        <v>CAPTURA/</v>
      </c>
      <c r="P368" s="3" t="str">
        <f>IF(LEN(Tabla13[[#This Row],[Columna7]])&gt;0,Tabla13[[#This Row],[Columna7]]&amp;"/","")</f>
        <v>TERMINADO/</v>
      </c>
      <c r="Q368" s="3" t="str">
        <f>IF(LEN(Tabla13[[#This Row],[Columna1]])&gt;0,Tabla13[[#This Row],[Columna1]]&amp;"/","")</f>
        <v>RUTA/</v>
      </c>
      <c r="R368" s="3" t="str">
        <f>IF(LEN(Tabla13[[#This Row],[Columna2]])&gt;0,Tabla13[[#This Row],[Columna2]]&amp;"/","")</f>
        <v>ENTREGADO/</v>
      </c>
      <c r="S368" s="3" t="str">
        <f>IF(LEN(Tabla13[[#This Row],[Columna3]])&gt;0,Tabla13[[#This Row],[Columna3]]&amp;"/","")</f>
        <v/>
      </c>
      <c r="T368" s="3" t="str">
        <f>IF(LEN(Tabla13[[#This Row],[Columna4]])&gt;0,Tabla13[[#This Row],[Columna4]]&amp;"/","")</f>
        <v/>
      </c>
      <c r="U368" s="3" t="str">
        <f>IF(LEN(Tabla13[[#This Row],[Columna5]])&gt;0,Tabla13[[#This Row],[Columna5]]&amp;"/","")</f>
        <v/>
      </c>
      <c r="V368" s="3" t="str">
        <f>IF(LEN(Tabla13[[#This Row],[Columna6]])&gt;0,Tabla13[[#This Row],[Columna6]]&amp;"/","")</f>
        <v/>
      </c>
      <c r="W36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68" s="3" t="str">
        <f>MID(Tabla13[[#This Row],[Columna17]],1,LEN(Tabla13[[#This Row],[Columna17]])-1)</f>
        <v>CAPTURA/TERMINADO/RUTA/ENTREGADO</v>
      </c>
      <c r="Y36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68" t="str">
        <f t="shared" si="5"/>
        <v>1/6/7/8/</v>
      </c>
    </row>
    <row r="369" spans="1:26" ht="18.75" thickBot="1">
      <c r="A369" s="19" t="s">
        <v>340</v>
      </c>
      <c r="B369" s="25" t="s">
        <v>339</v>
      </c>
      <c r="C369" s="17" t="s">
        <v>338</v>
      </c>
      <c r="D369" s="16">
        <v>250</v>
      </c>
      <c r="E369" s="79">
        <v>3.2</v>
      </c>
      <c r="F369" s="99" t="s">
        <v>1054</v>
      </c>
      <c r="G369" s="169" t="s">
        <v>1059</v>
      </c>
      <c r="H369" s="100" t="s">
        <v>1056</v>
      </c>
      <c r="I369" s="100" t="s">
        <v>1057</v>
      </c>
      <c r="J369" s="104"/>
      <c r="K369" s="104"/>
      <c r="L369" s="104"/>
      <c r="M369" s="101"/>
      <c r="N369" s="96">
        <f>COUNTA(Tabla13[[#This Row],[PROCESOS DE PRODUCION]:[Columna6]])</f>
        <v>4</v>
      </c>
      <c r="O369" s="96" t="str">
        <f>IF(LEN(Tabla13[[#This Row],[PROCESOS DE PRODUCION]])&gt;0,Tabla13[[#This Row],[PROCESOS DE PRODUCION]]&amp;"/","")</f>
        <v>CAPTURA/</v>
      </c>
      <c r="P369" s="3" t="str">
        <f>IF(LEN(Tabla13[[#This Row],[Columna7]])&gt;0,Tabla13[[#This Row],[Columna7]]&amp;"/","")</f>
        <v>TERMINADO/</v>
      </c>
      <c r="Q369" s="3" t="str">
        <f>IF(LEN(Tabla13[[#This Row],[Columna1]])&gt;0,Tabla13[[#This Row],[Columna1]]&amp;"/","")</f>
        <v>RUTA/</v>
      </c>
      <c r="R369" s="3" t="str">
        <f>IF(LEN(Tabla13[[#This Row],[Columna2]])&gt;0,Tabla13[[#This Row],[Columna2]]&amp;"/","")</f>
        <v>ENTREGADO/</v>
      </c>
      <c r="S369" s="3" t="str">
        <f>IF(LEN(Tabla13[[#This Row],[Columna3]])&gt;0,Tabla13[[#This Row],[Columna3]]&amp;"/","")</f>
        <v/>
      </c>
      <c r="T369" s="3" t="str">
        <f>IF(LEN(Tabla13[[#This Row],[Columna4]])&gt;0,Tabla13[[#This Row],[Columna4]]&amp;"/","")</f>
        <v/>
      </c>
      <c r="U369" s="3" t="str">
        <f>IF(LEN(Tabla13[[#This Row],[Columna5]])&gt;0,Tabla13[[#This Row],[Columna5]]&amp;"/","")</f>
        <v/>
      </c>
      <c r="V369" s="3" t="str">
        <f>IF(LEN(Tabla13[[#This Row],[Columna6]])&gt;0,Tabla13[[#This Row],[Columna6]]&amp;"/","")</f>
        <v/>
      </c>
      <c r="W36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69" s="3" t="str">
        <f>MID(Tabla13[[#This Row],[Columna17]],1,LEN(Tabla13[[#This Row],[Columna17]])-1)</f>
        <v>CAPTURA/TERMINADO/RUTA/ENTREGADO</v>
      </c>
      <c r="Y36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69" t="str">
        <f t="shared" si="5"/>
        <v>1/6/7/8/</v>
      </c>
    </row>
    <row r="370" spans="1:26" ht="18.75" thickBot="1">
      <c r="A370" s="28" t="s">
        <v>336</v>
      </c>
      <c r="B370" s="28" t="s">
        <v>335</v>
      </c>
      <c r="C370" s="27" t="s">
        <v>168</v>
      </c>
      <c r="D370" s="26">
        <v>1000</v>
      </c>
      <c r="E370" s="77">
        <v>1.5</v>
      </c>
      <c r="F370" s="91" t="s">
        <v>1054</v>
      </c>
      <c r="G370" s="169" t="s">
        <v>1059</v>
      </c>
      <c r="H370" s="92" t="s">
        <v>1056</v>
      </c>
      <c r="I370" s="92" t="s">
        <v>1057</v>
      </c>
      <c r="J370" s="93"/>
      <c r="K370" s="93"/>
      <c r="L370" s="93"/>
      <c r="M370" s="94"/>
      <c r="N370" s="96">
        <f>COUNTA(Tabla13[[#This Row],[PROCESOS DE PRODUCION]:[Columna6]])</f>
        <v>4</v>
      </c>
      <c r="O370" s="96" t="str">
        <f>IF(LEN(Tabla13[[#This Row],[PROCESOS DE PRODUCION]])&gt;0,Tabla13[[#This Row],[PROCESOS DE PRODUCION]]&amp;"/","")</f>
        <v>CAPTURA/</v>
      </c>
      <c r="P370" s="3" t="str">
        <f>IF(LEN(Tabla13[[#This Row],[Columna7]])&gt;0,Tabla13[[#This Row],[Columna7]]&amp;"/","")</f>
        <v>TERMINADO/</v>
      </c>
      <c r="Q370" s="3" t="str">
        <f>IF(LEN(Tabla13[[#This Row],[Columna1]])&gt;0,Tabla13[[#This Row],[Columna1]]&amp;"/","")</f>
        <v>RUTA/</v>
      </c>
      <c r="R370" s="3" t="str">
        <f>IF(LEN(Tabla13[[#This Row],[Columna2]])&gt;0,Tabla13[[#This Row],[Columna2]]&amp;"/","")</f>
        <v>ENTREGADO/</v>
      </c>
      <c r="S370" s="3" t="str">
        <f>IF(LEN(Tabla13[[#This Row],[Columna3]])&gt;0,Tabla13[[#This Row],[Columna3]]&amp;"/","")</f>
        <v/>
      </c>
      <c r="T370" s="3" t="str">
        <f>IF(LEN(Tabla13[[#This Row],[Columna4]])&gt;0,Tabla13[[#This Row],[Columna4]]&amp;"/","")</f>
        <v/>
      </c>
      <c r="U370" s="3" t="str">
        <f>IF(LEN(Tabla13[[#This Row],[Columna5]])&gt;0,Tabla13[[#This Row],[Columna5]]&amp;"/","")</f>
        <v/>
      </c>
      <c r="V370" s="3" t="str">
        <f>IF(LEN(Tabla13[[#This Row],[Columna6]])&gt;0,Tabla13[[#This Row],[Columna6]]&amp;"/","")</f>
        <v/>
      </c>
      <c r="W37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70" s="3" t="str">
        <f>MID(Tabla13[[#This Row],[Columna17]],1,LEN(Tabla13[[#This Row],[Columna17]])-1)</f>
        <v>CAPTURA/TERMINADO/RUTA/ENTREGADO</v>
      </c>
      <c r="Y37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70" t="str">
        <f t="shared" si="5"/>
        <v>1/6/7/8/</v>
      </c>
    </row>
    <row r="371" spans="1:26" ht="18.75" thickBot="1">
      <c r="A371" s="7" t="s">
        <v>334</v>
      </c>
      <c r="B371" s="7" t="s">
        <v>333</v>
      </c>
      <c r="C371" s="6" t="s">
        <v>168</v>
      </c>
      <c r="D371" s="5">
        <v>500</v>
      </c>
      <c r="E371" s="78">
        <v>2.1</v>
      </c>
      <c r="F371" s="95" t="s">
        <v>1054</v>
      </c>
      <c r="G371" s="169" t="s">
        <v>1059</v>
      </c>
      <c r="H371" s="96" t="s">
        <v>1056</v>
      </c>
      <c r="I371" s="96" t="s">
        <v>1057</v>
      </c>
      <c r="J371" s="97"/>
      <c r="K371" s="97"/>
      <c r="L371" s="97"/>
      <c r="M371" s="98"/>
      <c r="N371" s="96">
        <f>COUNTA(Tabla13[[#This Row],[PROCESOS DE PRODUCION]:[Columna6]])</f>
        <v>4</v>
      </c>
      <c r="O371" s="96" t="str">
        <f>IF(LEN(Tabla13[[#This Row],[PROCESOS DE PRODUCION]])&gt;0,Tabla13[[#This Row],[PROCESOS DE PRODUCION]]&amp;"/","")</f>
        <v>CAPTURA/</v>
      </c>
      <c r="P371" s="3" t="str">
        <f>IF(LEN(Tabla13[[#This Row],[Columna7]])&gt;0,Tabla13[[#This Row],[Columna7]]&amp;"/","")</f>
        <v>TERMINADO/</v>
      </c>
      <c r="Q371" s="3" t="str">
        <f>IF(LEN(Tabla13[[#This Row],[Columna1]])&gt;0,Tabla13[[#This Row],[Columna1]]&amp;"/","")</f>
        <v>RUTA/</v>
      </c>
      <c r="R371" s="3" t="str">
        <f>IF(LEN(Tabla13[[#This Row],[Columna2]])&gt;0,Tabla13[[#This Row],[Columna2]]&amp;"/","")</f>
        <v>ENTREGADO/</v>
      </c>
      <c r="S371" s="3" t="str">
        <f>IF(LEN(Tabla13[[#This Row],[Columna3]])&gt;0,Tabla13[[#This Row],[Columna3]]&amp;"/","")</f>
        <v/>
      </c>
      <c r="T371" s="3" t="str">
        <f>IF(LEN(Tabla13[[#This Row],[Columna4]])&gt;0,Tabla13[[#This Row],[Columna4]]&amp;"/","")</f>
        <v/>
      </c>
      <c r="U371" s="3" t="str">
        <f>IF(LEN(Tabla13[[#This Row],[Columna5]])&gt;0,Tabla13[[#This Row],[Columna5]]&amp;"/","")</f>
        <v/>
      </c>
      <c r="V371" s="3" t="str">
        <f>IF(LEN(Tabla13[[#This Row],[Columna6]])&gt;0,Tabla13[[#This Row],[Columna6]]&amp;"/","")</f>
        <v/>
      </c>
      <c r="W37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71" s="3" t="str">
        <f>MID(Tabla13[[#This Row],[Columna17]],1,LEN(Tabla13[[#This Row],[Columna17]])-1)</f>
        <v>CAPTURA/TERMINADO/RUTA/ENTREGADO</v>
      </c>
      <c r="Y37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71" t="str">
        <f t="shared" si="5"/>
        <v>1/6/7/8/</v>
      </c>
    </row>
    <row r="372" spans="1:26" ht="18.75" thickBot="1">
      <c r="A372" s="19" t="s">
        <v>332</v>
      </c>
      <c r="B372" s="19" t="s">
        <v>331</v>
      </c>
      <c r="C372" s="17" t="s">
        <v>168</v>
      </c>
      <c r="D372" s="16">
        <v>300</v>
      </c>
      <c r="E372" s="79">
        <v>2</v>
      </c>
      <c r="F372" s="99" t="s">
        <v>1054</v>
      </c>
      <c r="G372" s="169" t="s">
        <v>1059</v>
      </c>
      <c r="H372" s="100" t="s">
        <v>1056</v>
      </c>
      <c r="I372" s="100" t="s">
        <v>1057</v>
      </c>
      <c r="J372" s="104"/>
      <c r="K372" s="104"/>
      <c r="L372" s="104"/>
      <c r="M372" s="101"/>
      <c r="N372" s="96">
        <f>COUNTA(Tabla13[[#This Row],[PROCESOS DE PRODUCION]:[Columna6]])</f>
        <v>4</v>
      </c>
      <c r="O372" s="96" t="str">
        <f>IF(LEN(Tabla13[[#This Row],[PROCESOS DE PRODUCION]])&gt;0,Tabla13[[#This Row],[PROCESOS DE PRODUCION]]&amp;"/","")</f>
        <v>CAPTURA/</v>
      </c>
      <c r="P372" s="3" t="str">
        <f>IF(LEN(Tabla13[[#This Row],[Columna7]])&gt;0,Tabla13[[#This Row],[Columna7]]&amp;"/","")</f>
        <v>TERMINADO/</v>
      </c>
      <c r="Q372" s="3" t="str">
        <f>IF(LEN(Tabla13[[#This Row],[Columna1]])&gt;0,Tabla13[[#This Row],[Columna1]]&amp;"/","")</f>
        <v>RUTA/</v>
      </c>
      <c r="R372" s="3" t="str">
        <f>IF(LEN(Tabla13[[#This Row],[Columna2]])&gt;0,Tabla13[[#This Row],[Columna2]]&amp;"/","")</f>
        <v>ENTREGADO/</v>
      </c>
      <c r="S372" s="3" t="str">
        <f>IF(LEN(Tabla13[[#This Row],[Columna3]])&gt;0,Tabla13[[#This Row],[Columna3]]&amp;"/","")</f>
        <v/>
      </c>
      <c r="T372" s="3" t="str">
        <f>IF(LEN(Tabla13[[#This Row],[Columna4]])&gt;0,Tabla13[[#This Row],[Columna4]]&amp;"/","")</f>
        <v/>
      </c>
      <c r="U372" s="3" t="str">
        <f>IF(LEN(Tabla13[[#This Row],[Columna5]])&gt;0,Tabla13[[#This Row],[Columna5]]&amp;"/","")</f>
        <v/>
      </c>
      <c r="V372" s="3" t="str">
        <f>IF(LEN(Tabla13[[#This Row],[Columna6]])&gt;0,Tabla13[[#This Row],[Columna6]]&amp;"/","")</f>
        <v/>
      </c>
      <c r="W37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72" s="3" t="str">
        <f>MID(Tabla13[[#This Row],[Columna17]],1,LEN(Tabla13[[#This Row],[Columna17]])-1)</f>
        <v>CAPTURA/TERMINADO/RUTA/ENTREGADO</v>
      </c>
      <c r="Y37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72" t="str">
        <f t="shared" si="5"/>
        <v>1/6/7/8/</v>
      </c>
    </row>
    <row r="373" spans="1:26" ht="18.75" thickBot="1">
      <c r="A373" s="28" t="s">
        <v>329</v>
      </c>
      <c r="B373" s="28" t="s">
        <v>328</v>
      </c>
      <c r="C373" s="27" t="s">
        <v>168</v>
      </c>
      <c r="D373" s="26">
        <v>1000</v>
      </c>
      <c r="E373" s="77">
        <v>1.5</v>
      </c>
      <c r="F373" s="91" t="s">
        <v>1054</v>
      </c>
      <c r="G373" s="169" t="s">
        <v>1059</v>
      </c>
      <c r="H373" s="92" t="s">
        <v>1056</v>
      </c>
      <c r="I373" s="92" t="s">
        <v>1057</v>
      </c>
      <c r="J373" s="93"/>
      <c r="K373" s="93"/>
      <c r="L373" s="93"/>
      <c r="M373" s="94"/>
      <c r="N373" s="96">
        <f>COUNTA(Tabla13[[#This Row],[PROCESOS DE PRODUCION]:[Columna6]])</f>
        <v>4</v>
      </c>
      <c r="O373" s="96" t="str">
        <f>IF(LEN(Tabla13[[#This Row],[PROCESOS DE PRODUCION]])&gt;0,Tabla13[[#This Row],[PROCESOS DE PRODUCION]]&amp;"/","")</f>
        <v>CAPTURA/</v>
      </c>
      <c r="P373" s="3" t="str">
        <f>IF(LEN(Tabla13[[#This Row],[Columna7]])&gt;0,Tabla13[[#This Row],[Columna7]]&amp;"/","")</f>
        <v>TERMINADO/</v>
      </c>
      <c r="Q373" s="3" t="str">
        <f>IF(LEN(Tabla13[[#This Row],[Columna1]])&gt;0,Tabla13[[#This Row],[Columna1]]&amp;"/","")</f>
        <v>RUTA/</v>
      </c>
      <c r="R373" s="3" t="str">
        <f>IF(LEN(Tabla13[[#This Row],[Columna2]])&gt;0,Tabla13[[#This Row],[Columna2]]&amp;"/","")</f>
        <v>ENTREGADO/</v>
      </c>
      <c r="S373" s="3" t="str">
        <f>IF(LEN(Tabla13[[#This Row],[Columna3]])&gt;0,Tabla13[[#This Row],[Columna3]]&amp;"/","")</f>
        <v/>
      </c>
      <c r="T373" s="3" t="str">
        <f>IF(LEN(Tabla13[[#This Row],[Columna4]])&gt;0,Tabla13[[#This Row],[Columna4]]&amp;"/","")</f>
        <v/>
      </c>
      <c r="U373" s="3" t="str">
        <f>IF(LEN(Tabla13[[#This Row],[Columna5]])&gt;0,Tabla13[[#This Row],[Columna5]]&amp;"/","")</f>
        <v/>
      </c>
      <c r="V373" s="3" t="str">
        <f>IF(LEN(Tabla13[[#This Row],[Columna6]])&gt;0,Tabla13[[#This Row],[Columna6]]&amp;"/","")</f>
        <v/>
      </c>
      <c r="W37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73" s="3" t="str">
        <f>MID(Tabla13[[#This Row],[Columna17]],1,LEN(Tabla13[[#This Row],[Columna17]])-1)</f>
        <v>CAPTURA/TERMINADO/RUTA/ENTREGADO</v>
      </c>
      <c r="Y37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73" t="str">
        <f t="shared" si="5"/>
        <v>1/6/7/8/</v>
      </c>
    </row>
    <row r="374" spans="1:26" ht="18.75" thickBot="1">
      <c r="A374" s="36" t="s">
        <v>327</v>
      </c>
      <c r="B374" s="36" t="s">
        <v>326</v>
      </c>
      <c r="C374" s="163" t="s">
        <v>168</v>
      </c>
      <c r="D374" s="35">
        <v>500</v>
      </c>
      <c r="E374" s="130">
        <v>2.1</v>
      </c>
      <c r="F374" s="95" t="s">
        <v>1054</v>
      </c>
      <c r="G374" s="169" t="s">
        <v>1059</v>
      </c>
      <c r="H374" s="96" t="s">
        <v>1056</v>
      </c>
      <c r="I374" s="96" t="s">
        <v>1057</v>
      </c>
      <c r="J374" s="97"/>
      <c r="K374" s="97"/>
      <c r="L374" s="97"/>
      <c r="M374" s="98"/>
      <c r="N374" s="96">
        <f>COUNTA(Tabla13[[#This Row],[PROCESOS DE PRODUCION]:[Columna6]])</f>
        <v>4</v>
      </c>
      <c r="O374" s="96" t="str">
        <f>IF(LEN(Tabla13[[#This Row],[PROCESOS DE PRODUCION]])&gt;0,Tabla13[[#This Row],[PROCESOS DE PRODUCION]]&amp;"/","")</f>
        <v>CAPTURA/</v>
      </c>
      <c r="P374" s="3" t="str">
        <f>IF(LEN(Tabla13[[#This Row],[Columna7]])&gt;0,Tabla13[[#This Row],[Columna7]]&amp;"/","")</f>
        <v>TERMINADO/</v>
      </c>
      <c r="Q374" s="3" t="str">
        <f>IF(LEN(Tabla13[[#This Row],[Columna1]])&gt;0,Tabla13[[#This Row],[Columna1]]&amp;"/","")</f>
        <v>RUTA/</v>
      </c>
      <c r="R374" s="3" t="str">
        <f>IF(LEN(Tabla13[[#This Row],[Columna2]])&gt;0,Tabla13[[#This Row],[Columna2]]&amp;"/","")</f>
        <v>ENTREGADO/</v>
      </c>
      <c r="S374" s="3" t="str">
        <f>IF(LEN(Tabla13[[#This Row],[Columna3]])&gt;0,Tabla13[[#This Row],[Columna3]]&amp;"/","")</f>
        <v/>
      </c>
      <c r="T374" s="3" t="str">
        <f>IF(LEN(Tabla13[[#This Row],[Columna4]])&gt;0,Tabla13[[#This Row],[Columna4]]&amp;"/","")</f>
        <v/>
      </c>
      <c r="U374" s="3" t="str">
        <f>IF(LEN(Tabla13[[#This Row],[Columna5]])&gt;0,Tabla13[[#This Row],[Columna5]]&amp;"/","")</f>
        <v/>
      </c>
      <c r="V374" s="3" t="str">
        <f>IF(LEN(Tabla13[[#This Row],[Columna6]])&gt;0,Tabla13[[#This Row],[Columna6]]&amp;"/","")</f>
        <v/>
      </c>
      <c r="W37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74" s="3" t="str">
        <f>MID(Tabla13[[#This Row],[Columna17]],1,LEN(Tabla13[[#This Row],[Columna17]])-1)</f>
        <v>CAPTURA/TERMINADO/RUTA/ENTREGADO</v>
      </c>
      <c r="Y37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74" t="str">
        <f t="shared" si="5"/>
        <v>1/6/7/8/</v>
      </c>
    </row>
    <row r="375" spans="1:26" ht="18.75" thickBot="1">
      <c r="A375" s="19" t="s">
        <v>325</v>
      </c>
      <c r="B375" s="19" t="s">
        <v>324</v>
      </c>
      <c r="C375" s="17" t="s">
        <v>168</v>
      </c>
      <c r="D375" s="16">
        <v>300</v>
      </c>
      <c r="E375" s="79">
        <v>2</v>
      </c>
      <c r="F375" s="99" t="s">
        <v>1054</v>
      </c>
      <c r="G375" s="169" t="s">
        <v>1059</v>
      </c>
      <c r="H375" s="100" t="s">
        <v>1056</v>
      </c>
      <c r="I375" s="100" t="s">
        <v>1057</v>
      </c>
      <c r="J375" s="104"/>
      <c r="K375" s="104"/>
      <c r="L375" s="104"/>
      <c r="M375" s="101"/>
      <c r="N375" s="96">
        <f>COUNTA(Tabla13[[#This Row],[PROCESOS DE PRODUCION]:[Columna6]])</f>
        <v>4</v>
      </c>
      <c r="O375" s="96" t="str">
        <f>IF(LEN(Tabla13[[#This Row],[PROCESOS DE PRODUCION]])&gt;0,Tabla13[[#This Row],[PROCESOS DE PRODUCION]]&amp;"/","")</f>
        <v>CAPTURA/</v>
      </c>
      <c r="P375" s="3" t="str">
        <f>IF(LEN(Tabla13[[#This Row],[Columna7]])&gt;0,Tabla13[[#This Row],[Columna7]]&amp;"/","")</f>
        <v>TERMINADO/</v>
      </c>
      <c r="Q375" s="3" t="str">
        <f>IF(LEN(Tabla13[[#This Row],[Columna1]])&gt;0,Tabla13[[#This Row],[Columna1]]&amp;"/","")</f>
        <v>RUTA/</v>
      </c>
      <c r="R375" s="3" t="str">
        <f>IF(LEN(Tabla13[[#This Row],[Columna2]])&gt;0,Tabla13[[#This Row],[Columna2]]&amp;"/","")</f>
        <v>ENTREGADO/</v>
      </c>
      <c r="S375" s="3" t="str">
        <f>IF(LEN(Tabla13[[#This Row],[Columna3]])&gt;0,Tabla13[[#This Row],[Columna3]]&amp;"/","")</f>
        <v/>
      </c>
      <c r="T375" s="3" t="str">
        <f>IF(LEN(Tabla13[[#This Row],[Columna4]])&gt;0,Tabla13[[#This Row],[Columna4]]&amp;"/","")</f>
        <v/>
      </c>
      <c r="U375" s="3" t="str">
        <f>IF(LEN(Tabla13[[#This Row],[Columna5]])&gt;0,Tabla13[[#This Row],[Columna5]]&amp;"/","")</f>
        <v/>
      </c>
      <c r="V375" s="3" t="str">
        <f>IF(LEN(Tabla13[[#This Row],[Columna6]])&gt;0,Tabla13[[#This Row],[Columna6]]&amp;"/","")</f>
        <v/>
      </c>
      <c r="W37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75" s="3" t="str">
        <f>MID(Tabla13[[#This Row],[Columna17]],1,LEN(Tabla13[[#This Row],[Columna17]])-1)</f>
        <v>CAPTURA/TERMINADO/RUTA/ENTREGADO</v>
      </c>
      <c r="Y37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75" t="str">
        <f t="shared" si="5"/>
        <v>1/6/7/8/</v>
      </c>
    </row>
    <row r="376" spans="1:26" ht="18.75" thickBot="1">
      <c r="A376" s="28" t="s">
        <v>322</v>
      </c>
      <c r="B376" s="28" t="s">
        <v>321</v>
      </c>
      <c r="C376" s="27" t="s">
        <v>168</v>
      </c>
      <c r="D376" s="26">
        <v>1000</v>
      </c>
      <c r="E376" s="77">
        <v>1.5</v>
      </c>
      <c r="F376" s="91" t="s">
        <v>1054</v>
      </c>
      <c r="G376" s="169" t="s">
        <v>1059</v>
      </c>
      <c r="H376" s="92" t="s">
        <v>1056</v>
      </c>
      <c r="I376" s="92" t="s">
        <v>1057</v>
      </c>
      <c r="J376" s="93"/>
      <c r="K376" s="93"/>
      <c r="L376" s="93"/>
      <c r="M376" s="94"/>
      <c r="N376" s="96">
        <f>COUNTA(Tabla13[[#This Row],[PROCESOS DE PRODUCION]:[Columna6]])</f>
        <v>4</v>
      </c>
      <c r="O376" s="96" t="str">
        <f>IF(LEN(Tabla13[[#This Row],[PROCESOS DE PRODUCION]])&gt;0,Tabla13[[#This Row],[PROCESOS DE PRODUCION]]&amp;"/","")</f>
        <v>CAPTURA/</v>
      </c>
      <c r="P376" s="3" t="str">
        <f>IF(LEN(Tabla13[[#This Row],[Columna7]])&gt;0,Tabla13[[#This Row],[Columna7]]&amp;"/","")</f>
        <v>TERMINADO/</v>
      </c>
      <c r="Q376" s="3" t="str">
        <f>IF(LEN(Tabla13[[#This Row],[Columna1]])&gt;0,Tabla13[[#This Row],[Columna1]]&amp;"/","")</f>
        <v>RUTA/</v>
      </c>
      <c r="R376" s="3" t="str">
        <f>IF(LEN(Tabla13[[#This Row],[Columna2]])&gt;0,Tabla13[[#This Row],[Columna2]]&amp;"/","")</f>
        <v>ENTREGADO/</v>
      </c>
      <c r="S376" s="3" t="str">
        <f>IF(LEN(Tabla13[[#This Row],[Columna3]])&gt;0,Tabla13[[#This Row],[Columna3]]&amp;"/","")</f>
        <v/>
      </c>
      <c r="T376" s="3" t="str">
        <f>IF(LEN(Tabla13[[#This Row],[Columna4]])&gt;0,Tabla13[[#This Row],[Columna4]]&amp;"/","")</f>
        <v/>
      </c>
      <c r="U376" s="3" t="str">
        <f>IF(LEN(Tabla13[[#This Row],[Columna5]])&gt;0,Tabla13[[#This Row],[Columna5]]&amp;"/","")</f>
        <v/>
      </c>
      <c r="V376" s="3" t="str">
        <f>IF(LEN(Tabla13[[#This Row],[Columna6]])&gt;0,Tabla13[[#This Row],[Columna6]]&amp;"/","")</f>
        <v/>
      </c>
      <c r="W37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76" s="3" t="str">
        <f>MID(Tabla13[[#This Row],[Columna17]],1,LEN(Tabla13[[#This Row],[Columna17]])-1)</f>
        <v>CAPTURA/TERMINADO/RUTA/ENTREGADO</v>
      </c>
      <c r="Y37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76" t="str">
        <f t="shared" si="5"/>
        <v>1/6/7/8/</v>
      </c>
    </row>
    <row r="377" spans="1:26" ht="18.75" thickBot="1">
      <c r="A377" s="36" t="s">
        <v>320</v>
      </c>
      <c r="B377" s="36" t="s">
        <v>319</v>
      </c>
      <c r="C377" s="163" t="s">
        <v>168</v>
      </c>
      <c r="D377" s="35">
        <v>500</v>
      </c>
      <c r="E377" s="130">
        <v>2.1</v>
      </c>
      <c r="F377" s="95" t="s">
        <v>1054</v>
      </c>
      <c r="G377" s="169" t="s">
        <v>1059</v>
      </c>
      <c r="H377" s="96" t="s">
        <v>1056</v>
      </c>
      <c r="I377" s="96" t="s">
        <v>1057</v>
      </c>
      <c r="J377" s="97"/>
      <c r="K377" s="97"/>
      <c r="L377" s="97"/>
      <c r="M377" s="98"/>
      <c r="N377" s="96">
        <f>COUNTA(Tabla13[[#This Row],[PROCESOS DE PRODUCION]:[Columna6]])</f>
        <v>4</v>
      </c>
      <c r="O377" s="96" t="str">
        <f>IF(LEN(Tabla13[[#This Row],[PROCESOS DE PRODUCION]])&gt;0,Tabla13[[#This Row],[PROCESOS DE PRODUCION]]&amp;"/","")</f>
        <v>CAPTURA/</v>
      </c>
      <c r="P377" s="3" t="str">
        <f>IF(LEN(Tabla13[[#This Row],[Columna7]])&gt;0,Tabla13[[#This Row],[Columna7]]&amp;"/","")</f>
        <v>TERMINADO/</v>
      </c>
      <c r="Q377" s="3" t="str">
        <f>IF(LEN(Tabla13[[#This Row],[Columna1]])&gt;0,Tabla13[[#This Row],[Columna1]]&amp;"/","")</f>
        <v>RUTA/</v>
      </c>
      <c r="R377" s="3" t="str">
        <f>IF(LEN(Tabla13[[#This Row],[Columna2]])&gt;0,Tabla13[[#This Row],[Columna2]]&amp;"/","")</f>
        <v>ENTREGADO/</v>
      </c>
      <c r="S377" s="3" t="str">
        <f>IF(LEN(Tabla13[[#This Row],[Columna3]])&gt;0,Tabla13[[#This Row],[Columna3]]&amp;"/","")</f>
        <v/>
      </c>
      <c r="T377" s="3" t="str">
        <f>IF(LEN(Tabla13[[#This Row],[Columna4]])&gt;0,Tabla13[[#This Row],[Columna4]]&amp;"/","")</f>
        <v/>
      </c>
      <c r="U377" s="3" t="str">
        <f>IF(LEN(Tabla13[[#This Row],[Columna5]])&gt;0,Tabla13[[#This Row],[Columna5]]&amp;"/","")</f>
        <v/>
      </c>
      <c r="V377" s="3" t="str">
        <f>IF(LEN(Tabla13[[#This Row],[Columna6]])&gt;0,Tabla13[[#This Row],[Columna6]]&amp;"/","")</f>
        <v/>
      </c>
      <c r="W37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77" s="3" t="str">
        <f>MID(Tabla13[[#This Row],[Columna17]],1,LEN(Tabla13[[#This Row],[Columna17]])-1)</f>
        <v>CAPTURA/TERMINADO/RUTA/ENTREGADO</v>
      </c>
      <c r="Y37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77" t="str">
        <f t="shared" si="5"/>
        <v>1/6/7/8/</v>
      </c>
    </row>
    <row r="378" spans="1:26" ht="18.75" thickBot="1">
      <c r="A378" s="19" t="s">
        <v>318</v>
      </c>
      <c r="B378" s="19" t="s">
        <v>317</v>
      </c>
      <c r="C378" s="17" t="s">
        <v>168</v>
      </c>
      <c r="D378" s="16">
        <v>300</v>
      </c>
      <c r="E378" s="79">
        <v>2</v>
      </c>
      <c r="F378" s="99" t="s">
        <v>1054</v>
      </c>
      <c r="G378" s="169" t="s">
        <v>1059</v>
      </c>
      <c r="H378" s="100" t="s">
        <v>1056</v>
      </c>
      <c r="I378" s="100" t="s">
        <v>1057</v>
      </c>
      <c r="J378" s="104"/>
      <c r="K378" s="104"/>
      <c r="L378" s="104"/>
      <c r="M378" s="101"/>
      <c r="N378" s="96">
        <f>COUNTA(Tabla13[[#This Row],[PROCESOS DE PRODUCION]:[Columna6]])</f>
        <v>4</v>
      </c>
      <c r="O378" s="96" t="str">
        <f>IF(LEN(Tabla13[[#This Row],[PROCESOS DE PRODUCION]])&gt;0,Tabla13[[#This Row],[PROCESOS DE PRODUCION]]&amp;"/","")</f>
        <v>CAPTURA/</v>
      </c>
      <c r="P378" s="3" t="str">
        <f>IF(LEN(Tabla13[[#This Row],[Columna7]])&gt;0,Tabla13[[#This Row],[Columna7]]&amp;"/","")</f>
        <v>TERMINADO/</v>
      </c>
      <c r="Q378" s="3" t="str">
        <f>IF(LEN(Tabla13[[#This Row],[Columna1]])&gt;0,Tabla13[[#This Row],[Columna1]]&amp;"/","")</f>
        <v>RUTA/</v>
      </c>
      <c r="R378" s="3" t="str">
        <f>IF(LEN(Tabla13[[#This Row],[Columna2]])&gt;0,Tabla13[[#This Row],[Columna2]]&amp;"/","")</f>
        <v>ENTREGADO/</v>
      </c>
      <c r="S378" s="3" t="str">
        <f>IF(LEN(Tabla13[[#This Row],[Columna3]])&gt;0,Tabla13[[#This Row],[Columna3]]&amp;"/","")</f>
        <v/>
      </c>
      <c r="T378" s="3" t="str">
        <f>IF(LEN(Tabla13[[#This Row],[Columna4]])&gt;0,Tabla13[[#This Row],[Columna4]]&amp;"/","")</f>
        <v/>
      </c>
      <c r="U378" s="3" t="str">
        <f>IF(LEN(Tabla13[[#This Row],[Columna5]])&gt;0,Tabla13[[#This Row],[Columna5]]&amp;"/","")</f>
        <v/>
      </c>
      <c r="V378" s="3" t="str">
        <f>IF(LEN(Tabla13[[#This Row],[Columna6]])&gt;0,Tabla13[[#This Row],[Columna6]]&amp;"/","")</f>
        <v/>
      </c>
      <c r="W37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78" s="3" t="str">
        <f>MID(Tabla13[[#This Row],[Columna17]],1,LEN(Tabla13[[#This Row],[Columna17]])-1)</f>
        <v>CAPTURA/TERMINADO/RUTA/ENTREGADO</v>
      </c>
      <c r="Y37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78" t="str">
        <f t="shared" si="5"/>
        <v>1/6/7/8/</v>
      </c>
    </row>
    <row r="379" spans="1:26" ht="18.75" thickBot="1">
      <c r="A379" s="28" t="s">
        <v>315</v>
      </c>
      <c r="B379" s="30" t="s">
        <v>314</v>
      </c>
      <c r="C379" s="27" t="s">
        <v>168</v>
      </c>
      <c r="D379" s="26">
        <v>12000</v>
      </c>
      <c r="E379" s="77">
        <v>0.37</v>
      </c>
      <c r="F379" s="91" t="s">
        <v>1054</v>
      </c>
      <c r="G379" s="169" t="s">
        <v>1059</v>
      </c>
      <c r="H379" s="92" t="s">
        <v>1056</v>
      </c>
      <c r="I379" s="92" t="s">
        <v>1057</v>
      </c>
      <c r="J379" s="93"/>
      <c r="K379" s="93"/>
      <c r="L379" s="93"/>
      <c r="M379" s="94"/>
      <c r="N379" s="96">
        <f>COUNTA(Tabla13[[#This Row],[PROCESOS DE PRODUCION]:[Columna6]])</f>
        <v>4</v>
      </c>
      <c r="O379" s="96" t="str">
        <f>IF(LEN(Tabla13[[#This Row],[PROCESOS DE PRODUCION]])&gt;0,Tabla13[[#This Row],[PROCESOS DE PRODUCION]]&amp;"/","")</f>
        <v>CAPTURA/</v>
      </c>
      <c r="P379" s="3" t="str">
        <f>IF(LEN(Tabla13[[#This Row],[Columna7]])&gt;0,Tabla13[[#This Row],[Columna7]]&amp;"/","")</f>
        <v>TERMINADO/</v>
      </c>
      <c r="Q379" s="3" t="str">
        <f>IF(LEN(Tabla13[[#This Row],[Columna1]])&gt;0,Tabla13[[#This Row],[Columna1]]&amp;"/","")</f>
        <v>RUTA/</v>
      </c>
      <c r="R379" s="3" t="str">
        <f>IF(LEN(Tabla13[[#This Row],[Columna2]])&gt;0,Tabla13[[#This Row],[Columna2]]&amp;"/","")</f>
        <v>ENTREGADO/</v>
      </c>
      <c r="S379" s="3" t="str">
        <f>IF(LEN(Tabla13[[#This Row],[Columna3]])&gt;0,Tabla13[[#This Row],[Columna3]]&amp;"/","")</f>
        <v/>
      </c>
      <c r="T379" s="3" t="str">
        <f>IF(LEN(Tabla13[[#This Row],[Columna4]])&gt;0,Tabla13[[#This Row],[Columna4]]&amp;"/","")</f>
        <v/>
      </c>
      <c r="U379" s="3" t="str">
        <f>IF(LEN(Tabla13[[#This Row],[Columna5]])&gt;0,Tabla13[[#This Row],[Columna5]]&amp;"/","")</f>
        <v/>
      </c>
      <c r="V379" s="3" t="str">
        <f>IF(LEN(Tabla13[[#This Row],[Columna6]])&gt;0,Tabla13[[#This Row],[Columna6]]&amp;"/","")</f>
        <v/>
      </c>
      <c r="W37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79" s="3" t="str">
        <f>MID(Tabla13[[#This Row],[Columna17]],1,LEN(Tabla13[[#This Row],[Columna17]])-1)</f>
        <v>CAPTURA/TERMINADO/RUTA/ENTREGADO</v>
      </c>
      <c r="Y37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79" t="str">
        <f t="shared" si="5"/>
        <v>1/6/7/8/</v>
      </c>
    </row>
    <row r="380" spans="1:26" ht="18.75" thickBot="1">
      <c r="A380" s="19" t="s">
        <v>313</v>
      </c>
      <c r="B380" s="25" t="s">
        <v>312</v>
      </c>
      <c r="C380" s="17" t="s">
        <v>168</v>
      </c>
      <c r="D380" s="16">
        <v>6000</v>
      </c>
      <c r="E380" s="79">
        <v>0.57999999999999996</v>
      </c>
      <c r="F380" s="99" t="s">
        <v>1054</v>
      </c>
      <c r="G380" s="169" t="s">
        <v>1059</v>
      </c>
      <c r="H380" s="100" t="s">
        <v>1056</v>
      </c>
      <c r="I380" s="100" t="s">
        <v>1057</v>
      </c>
      <c r="J380" s="104"/>
      <c r="K380" s="104"/>
      <c r="L380" s="104"/>
      <c r="M380" s="101"/>
      <c r="N380" s="96">
        <f>COUNTA(Tabla13[[#This Row],[PROCESOS DE PRODUCION]:[Columna6]])</f>
        <v>4</v>
      </c>
      <c r="O380" s="96" t="str">
        <f>IF(LEN(Tabla13[[#This Row],[PROCESOS DE PRODUCION]])&gt;0,Tabla13[[#This Row],[PROCESOS DE PRODUCION]]&amp;"/","")</f>
        <v>CAPTURA/</v>
      </c>
      <c r="P380" s="3" t="str">
        <f>IF(LEN(Tabla13[[#This Row],[Columna7]])&gt;0,Tabla13[[#This Row],[Columna7]]&amp;"/","")</f>
        <v>TERMINADO/</v>
      </c>
      <c r="Q380" s="3" t="str">
        <f>IF(LEN(Tabla13[[#This Row],[Columna1]])&gt;0,Tabla13[[#This Row],[Columna1]]&amp;"/","")</f>
        <v>RUTA/</v>
      </c>
      <c r="R380" s="3" t="str">
        <f>IF(LEN(Tabla13[[#This Row],[Columna2]])&gt;0,Tabla13[[#This Row],[Columna2]]&amp;"/","")</f>
        <v>ENTREGADO/</v>
      </c>
      <c r="S380" s="3" t="str">
        <f>IF(LEN(Tabla13[[#This Row],[Columna3]])&gt;0,Tabla13[[#This Row],[Columna3]]&amp;"/","")</f>
        <v/>
      </c>
      <c r="T380" s="3" t="str">
        <f>IF(LEN(Tabla13[[#This Row],[Columna4]])&gt;0,Tabla13[[#This Row],[Columna4]]&amp;"/","")</f>
        <v/>
      </c>
      <c r="U380" s="3" t="str">
        <f>IF(LEN(Tabla13[[#This Row],[Columna5]])&gt;0,Tabla13[[#This Row],[Columna5]]&amp;"/","")</f>
        <v/>
      </c>
      <c r="V380" s="3" t="str">
        <f>IF(LEN(Tabla13[[#This Row],[Columna6]])&gt;0,Tabla13[[#This Row],[Columna6]]&amp;"/","")</f>
        <v/>
      </c>
      <c r="W38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80" s="3" t="str">
        <f>MID(Tabla13[[#This Row],[Columna17]],1,LEN(Tabla13[[#This Row],[Columna17]])-1)</f>
        <v>CAPTURA/TERMINADO/RUTA/ENTREGADO</v>
      </c>
      <c r="Y38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80" t="str">
        <f t="shared" si="5"/>
        <v>1/6/7/8/</v>
      </c>
    </row>
    <row r="381" spans="1:26" ht="18.75" thickBot="1">
      <c r="A381" s="28" t="s">
        <v>310</v>
      </c>
      <c r="B381" s="30" t="s">
        <v>309</v>
      </c>
      <c r="C381" s="27" t="s">
        <v>168</v>
      </c>
      <c r="D381" s="26">
        <v>12000</v>
      </c>
      <c r="E381" s="77">
        <v>0.37</v>
      </c>
      <c r="F381" s="91" t="s">
        <v>1054</v>
      </c>
      <c r="G381" s="169" t="s">
        <v>1059</v>
      </c>
      <c r="H381" s="92" t="s">
        <v>1056</v>
      </c>
      <c r="I381" s="92" t="s">
        <v>1057</v>
      </c>
      <c r="J381" s="93"/>
      <c r="K381" s="93"/>
      <c r="L381" s="93"/>
      <c r="M381" s="94"/>
      <c r="N381" s="96">
        <f>COUNTA(Tabla13[[#This Row],[PROCESOS DE PRODUCION]:[Columna6]])</f>
        <v>4</v>
      </c>
      <c r="O381" s="96" t="str">
        <f>IF(LEN(Tabla13[[#This Row],[PROCESOS DE PRODUCION]])&gt;0,Tabla13[[#This Row],[PROCESOS DE PRODUCION]]&amp;"/","")</f>
        <v>CAPTURA/</v>
      </c>
      <c r="P381" s="3" t="str">
        <f>IF(LEN(Tabla13[[#This Row],[Columna7]])&gt;0,Tabla13[[#This Row],[Columna7]]&amp;"/","")</f>
        <v>TERMINADO/</v>
      </c>
      <c r="Q381" s="3" t="str">
        <f>IF(LEN(Tabla13[[#This Row],[Columna1]])&gt;0,Tabla13[[#This Row],[Columna1]]&amp;"/","")</f>
        <v>RUTA/</v>
      </c>
      <c r="R381" s="3" t="str">
        <f>IF(LEN(Tabla13[[#This Row],[Columna2]])&gt;0,Tabla13[[#This Row],[Columna2]]&amp;"/","")</f>
        <v>ENTREGADO/</v>
      </c>
      <c r="S381" s="3" t="str">
        <f>IF(LEN(Tabla13[[#This Row],[Columna3]])&gt;0,Tabla13[[#This Row],[Columna3]]&amp;"/","")</f>
        <v/>
      </c>
      <c r="T381" s="3" t="str">
        <f>IF(LEN(Tabla13[[#This Row],[Columna4]])&gt;0,Tabla13[[#This Row],[Columna4]]&amp;"/","")</f>
        <v/>
      </c>
      <c r="U381" s="3" t="str">
        <f>IF(LEN(Tabla13[[#This Row],[Columna5]])&gt;0,Tabla13[[#This Row],[Columna5]]&amp;"/","")</f>
        <v/>
      </c>
      <c r="V381" s="3" t="str">
        <f>IF(LEN(Tabla13[[#This Row],[Columna6]])&gt;0,Tabla13[[#This Row],[Columna6]]&amp;"/","")</f>
        <v/>
      </c>
      <c r="W38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81" s="3" t="str">
        <f>MID(Tabla13[[#This Row],[Columna17]],1,LEN(Tabla13[[#This Row],[Columna17]])-1)</f>
        <v>CAPTURA/TERMINADO/RUTA/ENTREGADO</v>
      </c>
      <c r="Y38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81" t="str">
        <f t="shared" si="5"/>
        <v>1/6/7/8/</v>
      </c>
    </row>
    <row r="382" spans="1:26" ht="18.75" thickBot="1">
      <c r="A382" s="19" t="s">
        <v>308</v>
      </c>
      <c r="B382" s="25" t="s">
        <v>307</v>
      </c>
      <c r="C382" s="17" t="s">
        <v>168</v>
      </c>
      <c r="D382" s="16">
        <v>6000</v>
      </c>
      <c r="E382" s="79">
        <v>0.57999999999999996</v>
      </c>
      <c r="F382" s="99" t="s">
        <v>1054</v>
      </c>
      <c r="G382" s="169" t="s">
        <v>1059</v>
      </c>
      <c r="H382" s="100" t="s">
        <v>1056</v>
      </c>
      <c r="I382" s="100" t="s">
        <v>1057</v>
      </c>
      <c r="J382" s="104"/>
      <c r="K382" s="104"/>
      <c r="L382" s="104"/>
      <c r="M382" s="101"/>
      <c r="N382" s="96">
        <f>COUNTA(Tabla13[[#This Row],[PROCESOS DE PRODUCION]:[Columna6]])</f>
        <v>4</v>
      </c>
      <c r="O382" s="96" t="str">
        <f>IF(LEN(Tabla13[[#This Row],[PROCESOS DE PRODUCION]])&gt;0,Tabla13[[#This Row],[PROCESOS DE PRODUCION]]&amp;"/","")</f>
        <v>CAPTURA/</v>
      </c>
      <c r="P382" s="3" t="str">
        <f>IF(LEN(Tabla13[[#This Row],[Columna7]])&gt;0,Tabla13[[#This Row],[Columna7]]&amp;"/","")</f>
        <v>TERMINADO/</v>
      </c>
      <c r="Q382" s="3" t="str">
        <f>IF(LEN(Tabla13[[#This Row],[Columna1]])&gt;0,Tabla13[[#This Row],[Columna1]]&amp;"/","")</f>
        <v>RUTA/</v>
      </c>
      <c r="R382" s="3" t="str">
        <f>IF(LEN(Tabla13[[#This Row],[Columna2]])&gt;0,Tabla13[[#This Row],[Columna2]]&amp;"/","")</f>
        <v>ENTREGADO/</v>
      </c>
      <c r="S382" s="3" t="str">
        <f>IF(LEN(Tabla13[[#This Row],[Columna3]])&gt;0,Tabla13[[#This Row],[Columna3]]&amp;"/","")</f>
        <v/>
      </c>
      <c r="T382" s="3" t="str">
        <f>IF(LEN(Tabla13[[#This Row],[Columna4]])&gt;0,Tabla13[[#This Row],[Columna4]]&amp;"/","")</f>
        <v/>
      </c>
      <c r="U382" s="3" t="str">
        <f>IF(LEN(Tabla13[[#This Row],[Columna5]])&gt;0,Tabla13[[#This Row],[Columna5]]&amp;"/","")</f>
        <v/>
      </c>
      <c r="V382" s="3" t="str">
        <f>IF(LEN(Tabla13[[#This Row],[Columna6]])&gt;0,Tabla13[[#This Row],[Columna6]]&amp;"/","")</f>
        <v/>
      </c>
      <c r="W38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82" s="3" t="str">
        <f>MID(Tabla13[[#This Row],[Columna17]],1,LEN(Tabla13[[#This Row],[Columna17]])-1)</f>
        <v>CAPTURA/TERMINADO/RUTA/ENTREGADO</v>
      </c>
      <c r="Y38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82" t="str">
        <f t="shared" si="5"/>
        <v>1/6/7/8/</v>
      </c>
    </row>
    <row r="383" spans="1:26" ht="18.75" thickBot="1">
      <c r="A383" s="28" t="s">
        <v>305</v>
      </c>
      <c r="B383" s="30" t="s">
        <v>304</v>
      </c>
      <c r="C383" s="27" t="s">
        <v>168</v>
      </c>
      <c r="D383" s="26">
        <v>12000</v>
      </c>
      <c r="E383" s="77">
        <v>0.37</v>
      </c>
      <c r="F383" s="91" t="s">
        <v>1054</v>
      </c>
      <c r="G383" s="169" t="s">
        <v>1059</v>
      </c>
      <c r="H383" s="92" t="s">
        <v>1056</v>
      </c>
      <c r="I383" s="92" t="s">
        <v>1057</v>
      </c>
      <c r="J383" s="93"/>
      <c r="K383" s="93"/>
      <c r="L383" s="93"/>
      <c r="M383" s="94"/>
      <c r="N383" s="96">
        <f>COUNTA(Tabla13[[#This Row],[PROCESOS DE PRODUCION]:[Columna6]])</f>
        <v>4</v>
      </c>
      <c r="O383" s="96" t="str">
        <f>IF(LEN(Tabla13[[#This Row],[PROCESOS DE PRODUCION]])&gt;0,Tabla13[[#This Row],[PROCESOS DE PRODUCION]]&amp;"/","")</f>
        <v>CAPTURA/</v>
      </c>
      <c r="P383" s="3" t="str">
        <f>IF(LEN(Tabla13[[#This Row],[Columna7]])&gt;0,Tabla13[[#This Row],[Columna7]]&amp;"/","")</f>
        <v>TERMINADO/</v>
      </c>
      <c r="Q383" s="3" t="str">
        <f>IF(LEN(Tabla13[[#This Row],[Columna1]])&gt;0,Tabla13[[#This Row],[Columna1]]&amp;"/","")</f>
        <v>RUTA/</v>
      </c>
      <c r="R383" s="3" t="str">
        <f>IF(LEN(Tabla13[[#This Row],[Columna2]])&gt;0,Tabla13[[#This Row],[Columna2]]&amp;"/","")</f>
        <v>ENTREGADO/</v>
      </c>
      <c r="S383" s="3" t="str">
        <f>IF(LEN(Tabla13[[#This Row],[Columna3]])&gt;0,Tabla13[[#This Row],[Columna3]]&amp;"/","")</f>
        <v/>
      </c>
      <c r="T383" s="3" t="str">
        <f>IF(LEN(Tabla13[[#This Row],[Columna4]])&gt;0,Tabla13[[#This Row],[Columna4]]&amp;"/","")</f>
        <v/>
      </c>
      <c r="U383" s="3" t="str">
        <f>IF(LEN(Tabla13[[#This Row],[Columna5]])&gt;0,Tabla13[[#This Row],[Columna5]]&amp;"/","")</f>
        <v/>
      </c>
      <c r="V383" s="3" t="str">
        <f>IF(LEN(Tabla13[[#This Row],[Columna6]])&gt;0,Tabla13[[#This Row],[Columna6]]&amp;"/","")</f>
        <v/>
      </c>
      <c r="W38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83" s="3" t="str">
        <f>MID(Tabla13[[#This Row],[Columna17]],1,LEN(Tabla13[[#This Row],[Columna17]])-1)</f>
        <v>CAPTURA/TERMINADO/RUTA/ENTREGADO</v>
      </c>
      <c r="Y38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83" t="str">
        <f t="shared" si="5"/>
        <v>1/6/7/8/</v>
      </c>
    </row>
    <row r="384" spans="1:26" ht="18.75" thickBot="1">
      <c r="A384" s="19" t="s">
        <v>303</v>
      </c>
      <c r="B384" s="25" t="s">
        <v>302</v>
      </c>
      <c r="C384" s="17" t="s">
        <v>168</v>
      </c>
      <c r="D384" s="16">
        <v>6000</v>
      </c>
      <c r="E384" s="79">
        <v>0.57999999999999996</v>
      </c>
      <c r="F384" s="99" t="s">
        <v>1054</v>
      </c>
      <c r="G384" s="169" t="s">
        <v>1059</v>
      </c>
      <c r="H384" s="100" t="s">
        <v>1056</v>
      </c>
      <c r="I384" s="100" t="s">
        <v>1057</v>
      </c>
      <c r="J384" s="104"/>
      <c r="K384" s="104"/>
      <c r="L384" s="104"/>
      <c r="M384" s="101"/>
      <c r="N384" s="96">
        <f>COUNTA(Tabla13[[#This Row],[PROCESOS DE PRODUCION]:[Columna6]])</f>
        <v>4</v>
      </c>
      <c r="O384" s="96" t="str">
        <f>IF(LEN(Tabla13[[#This Row],[PROCESOS DE PRODUCION]])&gt;0,Tabla13[[#This Row],[PROCESOS DE PRODUCION]]&amp;"/","")</f>
        <v>CAPTURA/</v>
      </c>
      <c r="P384" s="3" t="str">
        <f>IF(LEN(Tabla13[[#This Row],[Columna7]])&gt;0,Tabla13[[#This Row],[Columna7]]&amp;"/","")</f>
        <v>TERMINADO/</v>
      </c>
      <c r="Q384" s="3" t="str">
        <f>IF(LEN(Tabla13[[#This Row],[Columna1]])&gt;0,Tabla13[[#This Row],[Columna1]]&amp;"/","")</f>
        <v>RUTA/</v>
      </c>
      <c r="R384" s="3" t="str">
        <f>IF(LEN(Tabla13[[#This Row],[Columna2]])&gt;0,Tabla13[[#This Row],[Columna2]]&amp;"/","")</f>
        <v>ENTREGADO/</v>
      </c>
      <c r="S384" s="3" t="str">
        <f>IF(LEN(Tabla13[[#This Row],[Columna3]])&gt;0,Tabla13[[#This Row],[Columna3]]&amp;"/","")</f>
        <v/>
      </c>
      <c r="T384" s="3" t="str">
        <f>IF(LEN(Tabla13[[#This Row],[Columna4]])&gt;0,Tabla13[[#This Row],[Columna4]]&amp;"/","")</f>
        <v/>
      </c>
      <c r="U384" s="3" t="str">
        <f>IF(LEN(Tabla13[[#This Row],[Columna5]])&gt;0,Tabla13[[#This Row],[Columna5]]&amp;"/","")</f>
        <v/>
      </c>
      <c r="V384" s="3" t="str">
        <f>IF(LEN(Tabla13[[#This Row],[Columna6]])&gt;0,Tabla13[[#This Row],[Columna6]]&amp;"/","")</f>
        <v/>
      </c>
      <c r="W38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84" s="3" t="str">
        <f>MID(Tabla13[[#This Row],[Columna17]],1,LEN(Tabla13[[#This Row],[Columna17]])-1)</f>
        <v>CAPTURA/TERMINADO/RUTA/ENTREGADO</v>
      </c>
      <c r="Y38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84" t="str">
        <f t="shared" si="5"/>
        <v>1/6/7/8/</v>
      </c>
    </row>
    <row r="385" spans="1:26" ht="18.75" thickBot="1">
      <c r="A385" s="10" t="s">
        <v>300</v>
      </c>
      <c r="B385" s="131" t="s">
        <v>299</v>
      </c>
      <c r="C385" s="27" t="s">
        <v>168</v>
      </c>
      <c r="D385" s="26">
        <v>1200</v>
      </c>
      <c r="E385" s="77">
        <v>0.6</v>
      </c>
      <c r="F385" s="91" t="s">
        <v>1054</v>
      </c>
      <c r="G385" s="169" t="s">
        <v>1059</v>
      </c>
      <c r="H385" s="92" t="s">
        <v>1056</v>
      </c>
      <c r="I385" s="92" t="s">
        <v>1057</v>
      </c>
      <c r="J385" s="93"/>
      <c r="K385" s="93"/>
      <c r="L385" s="93"/>
      <c r="M385" s="94"/>
      <c r="N385" s="96">
        <f>COUNTA(Tabla13[[#This Row],[PROCESOS DE PRODUCION]:[Columna6]])</f>
        <v>4</v>
      </c>
      <c r="O385" s="96" t="str">
        <f>IF(LEN(Tabla13[[#This Row],[PROCESOS DE PRODUCION]])&gt;0,Tabla13[[#This Row],[PROCESOS DE PRODUCION]]&amp;"/","")</f>
        <v>CAPTURA/</v>
      </c>
      <c r="P385" s="3" t="str">
        <f>IF(LEN(Tabla13[[#This Row],[Columna7]])&gt;0,Tabla13[[#This Row],[Columna7]]&amp;"/","")</f>
        <v>TERMINADO/</v>
      </c>
      <c r="Q385" s="3" t="str">
        <f>IF(LEN(Tabla13[[#This Row],[Columna1]])&gt;0,Tabla13[[#This Row],[Columna1]]&amp;"/","")</f>
        <v>RUTA/</v>
      </c>
      <c r="R385" s="3" t="str">
        <f>IF(LEN(Tabla13[[#This Row],[Columna2]])&gt;0,Tabla13[[#This Row],[Columna2]]&amp;"/","")</f>
        <v>ENTREGADO/</v>
      </c>
      <c r="S385" s="3" t="str">
        <f>IF(LEN(Tabla13[[#This Row],[Columna3]])&gt;0,Tabla13[[#This Row],[Columna3]]&amp;"/","")</f>
        <v/>
      </c>
      <c r="T385" s="3" t="str">
        <f>IF(LEN(Tabla13[[#This Row],[Columna4]])&gt;0,Tabla13[[#This Row],[Columna4]]&amp;"/","")</f>
        <v/>
      </c>
      <c r="U385" s="3" t="str">
        <f>IF(LEN(Tabla13[[#This Row],[Columna5]])&gt;0,Tabla13[[#This Row],[Columna5]]&amp;"/","")</f>
        <v/>
      </c>
      <c r="V385" s="3" t="str">
        <f>IF(LEN(Tabla13[[#This Row],[Columna6]])&gt;0,Tabla13[[#This Row],[Columna6]]&amp;"/","")</f>
        <v/>
      </c>
      <c r="W38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85" s="3" t="str">
        <f>MID(Tabla13[[#This Row],[Columna17]],1,LEN(Tabla13[[#This Row],[Columna17]])-1)</f>
        <v>CAPTURA/TERMINADO/RUTA/ENTREGADO</v>
      </c>
      <c r="Y38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85" t="str">
        <f t="shared" si="5"/>
        <v>1/6/7/8/</v>
      </c>
    </row>
    <row r="386" spans="1:26" ht="18.75" thickBot="1">
      <c r="A386" s="7" t="s">
        <v>298</v>
      </c>
      <c r="B386" s="24" t="s">
        <v>297</v>
      </c>
      <c r="C386" s="6" t="s">
        <v>168</v>
      </c>
      <c r="D386" s="5">
        <v>500</v>
      </c>
      <c r="E386" s="78">
        <v>1.55</v>
      </c>
      <c r="F386" s="95" t="s">
        <v>1054</v>
      </c>
      <c r="G386" s="169" t="s">
        <v>1059</v>
      </c>
      <c r="H386" s="96" t="s">
        <v>1056</v>
      </c>
      <c r="I386" s="96" t="s">
        <v>1057</v>
      </c>
      <c r="J386" s="97"/>
      <c r="K386" s="97"/>
      <c r="L386" s="97"/>
      <c r="M386" s="98"/>
      <c r="N386" s="96">
        <f>COUNTA(Tabla13[[#This Row],[PROCESOS DE PRODUCION]:[Columna6]])</f>
        <v>4</v>
      </c>
      <c r="O386" s="96" t="str">
        <f>IF(LEN(Tabla13[[#This Row],[PROCESOS DE PRODUCION]])&gt;0,Tabla13[[#This Row],[PROCESOS DE PRODUCION]]&amp;"/","")</f>
        <v>CAPTURA/</v>
      </c>
      <c r="P386" s="3" t="str">
        <f>IF(LEN(Tabla13[[#This Row],[Columna7]])&gt;0,Tabla13[[#This Row],[Columna7]]&amp;"/","")</f>
        <v>TERMINADO/</v>
      </c>
      <c r="Q386" s="3" t="str">
        <f>IF(LEN(Tabla13[[#This Row],[Columna1]])&gt;0,Tabla13[[#This Row],[Columna1]]&amp;"/","")</f>
        <v>RUTA/</v>
      </c>
      <c r="R386" s="3" t="str">
        <f>IF(LEN(Tabla13[[#This Row],[Columna2]])&gt;0,Tabla13[[#This Row],[Columna2]]&amp;"/","")</f>
        <v>ENTREGADO/</v>
      </c>
      <c r="S386" s="3" t="str">
        <f>IF(LEN(Tabla13[[#This Row],[Columna3]])&gt;0,Tabla13[[#This Row],[Columna3]]&amp;"/","")</f>
        <v/>
      </c>
      <c r="T386" s="3" t="str">
        <f>IF(LEN(Tabla13[[#This Row],[Columna4]])&gt;0,Tabla13[[#This Row],[Columna4]]&amp;"/","")</f>
        <v/>
      </c>
      <c r="U386" s="3" t="str">
        <f>IF(LEN(Tabla13[[#This Row],[Columna5]])&gt;0,Tabla13[[#This Row],[Columna5]]&amp;"/","")</f>
        <v/>
      </c>
      <c r="V386" s="3" t="str">
        <f>IF(LEN(Tabla13[[#This Row],[Columna6]])&gt;0,Tabla13[[#This Row],[Columna6]]&amp;"/","")</f>
        <v/>
      </c>
      <c r="W38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86" s="3" t="str">
        <f>MID(Tabla13[[#This Row],[Columna17]],1,LEN(Tabla13[[#This Row],[Columna17]])-1)</f>
        <v>CAPTURA/TERMINADO/RUTA/ENTREGADO</v>
      </c>
      <c r="Y38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86" t="str">
        <f t="shared" si="5"/>
        <v>1/6/7/8/</v>
      </c>
    </row>
    <row r="387" spans="1:26" ht="18.75" thickBot="1">
      <c r="A387" s="23" t="s">
        <v>296</v>
      </c>
      <c r="B387" s="22" t="s">
        <v>295</v>
      </c>
      <c r="C387" s="21" t="s">
        <v>168</v>
      </c>
      <c r="D387" s="20">
        <v>500</v>
      </c>
      <c r="E387" s="86">
        <v>3.5</v>
      </c>
      <c r="F387" s="95" t="s">
        <v>1054</v>
      </c>
      <c r="G387" s="169" t="s">
        <v>1059</v>
      </c>
      <c r="H387" s="96" t="s">
        <v>1056</v>
      </c>
      <c r="I387" s="96" t="s">
        <v>1057</v>
      </c>
      <c r="J387" s="97"/>
      <c r="K387" s="97"/>
      <c r="L387" s="97"/>
      <c r="M387" s="98"/>
      <c r="N387" s="96">
        <f>COUNTA(Tabla13[[#This Row],[PROCESOS DE PRODUCION]:[Columna6]])</f>
        <v>4</v>
      </c>
      <c r="O387" s="96" t="str">
        <f>IF(LEN(Tabla13[[#This Row],[PROCESOS DE PRODUCION]])&gt;0,Tabla13[[#This Row],[PROCESOS DE PRODUCION]]&amp;"/","")</f>
        <v>CAPTURA/</v>
      </c>
      <c r="P387" s="3" t="str">
        <f>IF(LEN(Tabla13[[#This Row],[Columna7]])&gt;0,Tabla13[[#This Row],[Columna7]]&amp;"/","")</f>
        <v>TERMINADO/</v>
      </c>
      <c r="Q387" s="3" t="str">
        <f>IF(LEN(Tabla13[[#This Row],[Columna1]])&gt;0,Tabla13[[#This Row],[Columna1]]&amp;"/","")</f>
        <v>RUTA/</v>
      </c>
      <c r="R387" s="3" t="str">
        <f>IF(LEN(Tabla13[[#This Row],[Columna2]])&gt;0,Tabla13[[#This Row],[Columna2]]&amp;"/","")</f>
        <v>ENTREGADO/</v>
      </c>
      <c r="S387" s="3" t="str">
        <f>IF(LEN(Tabla13[[#This Row],[Columna3]])&gt;0,Tabla13[[#This Row],[Columna3]]&amp;"/","")</f>
        <v/>
      </c>
      <c r="T387" s="3" t="str">
        <f>IF(LEN(Tabla13[[#This Row],[Columna4]])&gt;0,Tabla13[[#This Row],[Columna4]]&amp;"/","")</f>
        <v/>
      </c>
      <c r="U387" s="3" t="str">
        <f>IF(LEN(Tabla13[[#This Row],[Columna5]])&gt;0,Tabla13[[#This Row],[Columna5]]&amp;"/","")</f>
        <v/>
      </c>
      <c r="V387" s="3" t="str">
        <f>IF(LEN(Tabla13[[#This Row],[Columna6]])&gt;0,Tabla13[[#This Row],[Columna6]]&amp;"/","")</f>
        <v/>
      </c>
      <c r="W38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87" s="3" t="str">
        <f>MID(Tabla13[[#This Row],[Columna17]],1,LEN(Tabla13[[#This Row],[Columna17]])-1)</f>
        <v>CAPTURA/TERMINADO/RUTA/ENTREGADO</v>
      </c>
      <c r="Y38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87" t="str">
        <f t="shared" si="5"/>
        <v>1/6/7/8/</v>
      </c>
    </row>
    <row r="388" spans="1:26" ht="18.75" thickBot="1">
      <c r="A388" s="23" t="s">
        <v>294</v>
      </c>
      <c r="B388" s="22" t="s">
        <v>293</v>
      </c>
      <c r="C388" s="132" t="s">
        <v>168</v>
      </c>
      <c r="D388" s="20">
        <v>420</v>
      </c>
      <c r="E388" s="86">
        <v>2.1</v>
      </c>
      <c r="F388" s="95" t="s">
        <v>1054</v>
      </c>
      <c r="G388" s="169" t="s">
        <v>1059</v>
      </c>
      <c r="H388" s="96" t="s">
        <v>1056</v>
      </c>
      <c r="I388" s="96" t="s">
        <v>1057</v>
      </c>
      <c r="J388" s="97"/>
      <c r="K388" s="97"/>
      <c r="L388" s="97"/>
      <c r="M388" s="98"/>
      <c r="N388" s="96">
        <f>COUNTA(Tabla13[[#This Row],[PROCESOS DE PRODUCION]:[Columna6]])</f>
        <v>4</v>
      </c>
      <c r="O388" s="96" t="str">
        <f>IF(LEN(Tabla13[[#This Row],[PROCESOS DE PRODUCION]])&gt;0,Tabla13[[#This Row],[PROCESOS DE PRODUCION]]&amp;"/","")</f>
        <v>CAPTURA/</v>
      </c>
      <c r="P388" s="3" t="str">
        <f>IF(LEN(Tabla13[[#This Row],[Columna7]])&gt;0,Tabla13[[#This Row],[Columna7]]&amp;"/","")</f>
        <v>TERMINADO/</v>
      </c>
      <c r="Q388" s="3" t="str">
        <f>IF(LEN(Tabla13[[#This Row],[Columna1]])&gt;0,Tabla13[[#This Row],[Columna1]]&amp;"/","")</f>
        <v>RUTA/</v>
      </c>
      <c r="R388" s="3" t="str">
        <f>IF(LEN(Tabla13[[#This Row],[Columna2]])&gt;0,Tabla13[[#This Row],[Columna2]]&amp;"/","")</f>
        <v>ENTREGADO/</v>
      </c>
      <c r="S388" s="3" t="str">
        <f>IF(LEN(Tabla13[[#This Row],[Columna3]])&gt;0,Tabla13[[#This Row],[Columna3]]&amp;"/","")</f>
        <v/>
      </c>
      <c r="T388" s="3" t="str">
        <f>IF(LEN(Tabla13[[#This Row],[Columna4]])&gt;0,Tabla13[[#This Row],[Columna4]]&amp;"/","")</f>
        <v/>
      </c>
      <c r="U388" s="3" t="str">
        <f>IF(LEN(Tabla13[[#This Row],[Columna5]])&gt;0,Tabla13[[#This Row],[Columna5]]&amp;"/","")</f>
        <v/>
      </c>
      <c r="V388" s="3" t="str">
        <f>IF(LEN(Tabla13[[#This Row],[Columna6]])&gt;0,Tabla13[[#This Row],[Columna6]]&amp;"/","")</f>
        <v/>
      </c>
      <c r="W38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88" s="3" t="str">
        <f>MID(Tabla13[[#This Row],[Columna17]],1,LEN(Tabla13[[#This Row],[Columna17]])-1)</f>
        <v>CAPTURA/TERMINADO/RUTA/ENTREGADO</v>
      </c>
      <c r="Y38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88" t="str">
        <f t="shared" ref="Z388:Z451" si="6">SUBSTITUTE(SUBSTITUTE(SUBSTITUTE(SUBSTITUTE(SUBSTITUTE(SUBSTITUTE(SUBSTITUTE(SUBSTITUTE(SUBSTITUTE(SUBSTITUTE(SUBSTITUTE(SUBSTITUTE(Y388,"CAPTURA",1),"DISENIO",2),"OFFSET",3),"SUAJE",4),"EMPAQUE",5),"TERMINADO",6),"RUTA",7),"ENTREGADO",8),"TAMPO",9),"FLEXO",10),"CERIGRAFIA",11),"HORNO",12)</f>
        <v>1/6/7/8/</v>
      </c>
    </row>
    <row r="389" spans="1:26" ht="18.75" thickBot="1">
      <c r="A389" s="19" t="s">
        <v>292</v>
      </c>
      <c r="B389" s="18" t="s">
        <v>291</v>
      </c>
      <c r="C389" s="17" t="s">
        <v>168</v>
      </c>
      <c r="D389" s="16">
        <v>735</v>
      </c>
      <c r="E389" s="79">
        <v>3.1</v>
      </c>
      <c r="F389" s="99" t="s">
        <v>1054</v>
      </c>
      <c r="G389" s="169" t="s">
        <v>1059</v>
      </c>
      <c r="H389" s="100" t="s">
        <v>1056</v>
      </c>
      <c r="I389" s="100" t="s">
        <v>1057</v>
      </c>
      <c r="J389" s="104"/>
      <c r="K389" s="104"/>
      <c r="L389" s="104"/>
      <c r="M389" s="101"/>
      <c r="N389" s="96">
        <f>COUNTA(Tabla13[[#This Row],[PROCESOS DE PRODUCION]:[Columna6]])</f>
        <v>4</v>
      </c>
      <c r="O389" s="96" t="str">
        <f>IF(LEN(Tabla13[[#This Row],[PROCESOS DE PRODUCION]])&gt;0,Tabla13[[#This Row],[PROCESOS DE PRODUCION]]&amp;"/","")</f>
        <v>CAPTURA/</v>
      </c>
      <c r="P389" s="3" t="str">
        <f>IF(LEN(Tabla13[[#This Row],[Columna7]])&gt;0,Tabla13[[#This Row],[Columna7]]&amp;"/","")</f>
        <v>TERMINADO/</v>
      </c>
      <c r="Q389" s="3" t="str">
        <f>IF(LEN(Tabla13[[#This Row],[Columna1]])&gt;0,Tabla13[[#This Row],[Columna1]]&amp;"/","")</f>
        <v>RUTA/</v>
      </c>
      <c r="R389" s="3" t="str">
        <f>IF(LEN(Tabla13[[#This Row],[Columna2]])&gt;0,Tabla13[[#This Row],[Columna2]]&amp;"/","")</f>
        <v>ENTREGADO/</v>
      </c>
      <c r="S389" s="3" t="str">
        <f>IF(LEN(Tabla13[[#This Row],[Columna3]])&gt;0,Tabla13[[#This Row],[Columna3]]&amp;"/","")</f>
        <v/>
      </c>
      <c r="T389" s="3" t="str">
        <f>IF(LEN(Tabla13[[#This Row],[Columna4]])&gt;0,Tabla13[[#This Row],[Columna4]]&amp;"/","")</f>
        <v/>
      </c>
      <c r="U389" s="3" t="str">
        <f>IF(LEN(Tabla13[[#This Row],[Columna5]])&gt;0,Tabla13[[#This Row],[Columna5]]&amp;"/","")</f>
        <v/>
      </c>
      <c r="V389" s="3" t="str">
        <f>IF(LEN(Tabla13[[#This Row],[Columna6]])&gt;0,Tabla13[[#This Row],[Columna6]]&amp;"/","")</f>
        <v/>
      </c>
      <c r="W38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89" s="3" t="str">
        <f>MID(Tabla13[[#This Row],[Columna17]],1,LEN(Tabla13[[#This Row],[Columna17]])-1)</f>
        <v>CAPTURA/TERMINADO/RUTA/ENTREGADO</v>
      </c>
      <c r="Y38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89" t="str">
        <f t="shared" si="6"/>
        <v>1/6/7/8/</v>
      </c>
    </row>
    <row r="390" spans="1:26" ht="18.75" thickBot="1">
      <c r="A390" s="10" t="s">
        <v>289</v>
      </c>
      <c r="B390" s="131" t="s">
        <v>288</v>
      </c>
      <c r="C390" s="27" t="s">
        <v>168</v>
      </c>
      <c r="D390" s="26">
        <v>1200</v>
      </c>
      <c r="E390" s="77">
        <v>0.6</v>
      </c>
      <c r="F390" s="91" t="s">
        <v>1054</v>
      </c>
      <c r="G390" s="169" t="s">
        <v>1059</v>
      </c>
      <c r="H390" s="92" t="s">
        <v>1056</v>
      </c>
      <c r="I390" s="92" t="s">
        <v>1057</v>
      </c>
      <c r="J390" s="93"/>
      <c r="K390" s="93"/>
      <c r="L390" s="93"/>
      <c r="M390" s="94"/>
      <c r="N390" s="96">
        <f>COUNTA(Tabla13[[#This Row],[PROCESOS DE PRODUCION]:[Columna6]])</f>
        <v>4</v>
      </c>
      <c r="O390" s="96" t="str">
        <f>IF(LEN(Tabla13[[#This Row],[PROCESOS DE PRODUCION]])&gt;0,Tabla13[[#This Row],[PROCESOS DE PRODUCION]]&amp;"/","")</f>
        <v>CAPTURA/</v>
      </c>
      <c r="P390" s="3" t="str">
        <f>IF(LEN(Tabla13[[#This Row],[Columna7]])&gt;0,Tabla13[[#This Row],[Columna7]]&amp;"/","")</f>
        <v>TERMINADO/</v>
      </c>
      <c r="Q390" s="3" t="str">
        <f>IF(LEN(Tabla13[[#This Row],[Columna1]])&gt;0,Tabla13[[#This Row],[Columna1]]&amp;"/","")</f>
        <v>RUTA/</v>
      </c>
      <c r="R390" s="3" t="str">
        <f>IF(LEN(Tabla13[[#This Row],[Columna2]])&gt;0,Tabla13[[#This Row],[Columna2]]&amp;"/","")</f>
        <v>ENTREGADO/</v>
      </c>
      <c r="S390" s="3" t="str">
        <f>IF(LEN(Tabla13[[#This Row],[Columna3]])&gt;0,Tabla13[[#This Row],[Columna3]]&amp;"/","")</f>
        <v/>
      </c>
      <c r="T390" s="3" t="str">
        <f>IF(LEN(Tabla13[[#This Row],[Columna4]])&gt;0,Tabla13[[#This Row],[Columna4]]&amp;"/","")</f>
        <v/>
      </c>
      <c r="U390" s="3" t="str">
        <f>IF(LEN(Tabla13[[#This Row],[Columna5]])&gt;0,Tabla13[[#This Row],[Columna5]]&amp;"/","")</f>
        <v/>
      </c>
      <c r="V390" s="3" t="str">
        <f>IF(LEN(Tabla13[[#This Row],[Columna6]])&gt;0,Tabla13[[#This Row],[Columna6]]&amp;"/","")</f>
        <v/>
      </c>
      <c r="W39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90" s="3" t="str">
        <f>MID(Tabla13[[#This Row],[Columna17]],1,LEN(Tabla13[[#This Row],[Columna17]])-1)</f>
        <v>CAPTURA/TERMINADO/RUTA/ENTREGADO</v>
      </c>
      <c r="Y39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90" t="str">
        <f t="shared" si="6"/>
        <v>1/6/7/8/</v>
      </c>
    </row>
    <row r="391" spans="1:26" ht="18.75" thickBot="1">
      <c r="A391" s="7" t="s">
        <v>287</v>
      </c>
      <c r="B391" s="24" t="s">
        <v>286</v>
      </c>
      <c r="C391" s="6" t="s">
        <v>168</v>
      </c>
      <c r="D391" s="5">
        <v>500</v>
      </c>
      <c r="E391" s="78">
        <v>1.55</v>
      </c>
      <c r="F391" s="95" t="s">
        <v>1054</v>
      </c>
      <c r="G391" s="169" t="s">
        <v>1059</v>
      </c>
      <c r="H391" s="96" t="s">
        <v>1056</v>
      </c>
      <c r="I391" s="96" t="s">
        <v>1057</v>
      </c>
      <c r="J391" s="97"/>
      <c r="K391" s="97"/>
      <c r="L391" s="97"/>
      <c r="M391" s="98"/>
      <c r="N391" s="96">
        <f>COUNTA(Tabla13[[#This Row],[PROCESOS DE PRODUCION]:[Columna6]])</f>
        <v>4</v>
      </c>
      <c r="O391" s="96" t="str">
        <f>IF(LEN(Tabla13[[#This Row],[PROCESOS DE PRODUCION]])&gt;0,Tabla13[[#This Row],[PROCESOS DE PRODUCION]]&amp;"/","")</f>
        <v>CAPTURA/</v>
      </c>
      <c r="P391" s="3" t="str">
        <f>IF(LEN(Tabla13[[#This Row],[Columna7]])&gt;0,Tabla13[[#This Row],[Columna7]]&amp;"/","")</f>
        <v>TERMINADO/</v>
      </c>
      <c r="Q391" s="3" t="str">
        <f>IF(LEN(Tabla13[[#This Row],[Columna1]])&gt;0,Tabla13[[#This Row],[Columna1]]&amp;"/","")</f>
        <v>RUTA/</v>
      </c>
      <c r="R391" s="3" t="str">
        <f>IF(LEN(Tabla13[[#This Row],[Columna2]])&gt;0,Tabla13[[#This Row],[Columna2]]&amp;"/","")</f>
        <v>ENTREGADO/</v>
      </c>
      <c r="S391" s="3" t="str">
        <f>IF(LEN(Tabla13[[#This Row],[Columna3]])&gt;0,Tabla13[[#This Row],[Columna3]]&amp;"/","")</f>
        <v/>
      </c>
      <c r="T391" s="3" t="str">
        <f>IF(LEN(Tabla13[[#This Row],[Columna4]])&gt;0,Tabla13[[#This Row],[Columna4]]&amp;"/","")</f>
        <v/>
      </c>
      <c r="U391" s="3" t="str">
        <f>IF(LEN(Tabla13[[#This Row],[Columna5]])&gt;0,Tabla13[[#This Row],[Columna5]]&amp;"/","")</f>
        <v/>
      </c>
      <c r="V391" s="3" t="str">
        <f>IF(LEN(Tabla13[[#This Row],[Columna6]])&gt;0,Tabla13[[#This Row],[Columna6]]&amp;"/","")</f>
        <v/>
      </c>
      <c r="W39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91" s="3" t="str">
        <f>MID(Tabla13[[#This Row],[Columna17]],1,LEN(Tabla13[[#This Row],[Columna17]])-1)</f>
        <v>CAPTURA/TERMINADO/RUTA/ENTREGADO</v>
      </c>
      <c r="Y39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91" t="str">
        <f t="shared" si="6"/>
        <v>1/6/7/8/</v>
      </c>
    </row>
    <row r="392" spans="1:26" ht="18.75" thickBot="1">
      <c r="A392" s="23" t="s">
        <v>285</v>
      </c>
      <c r="B392" s="22" t="s">
        <v>284</v>
      </c>
      <c r="C392" s="21" t="s">
        <v>168</v>
      </c>
      <c r="D392" s="20">
        <v>500</v>
      </c>
      <c r="E392" s="86">
        <v>3.5</v>
      </c>
      <c r="F392" s="95" t="s">
        <v>1054</v>
      </c>
      <c r="G392" s="169" t="s">
        <v>1059</v>
      </c>
      <c r="H392" s="96" t="s">
        <v>1056</v>
      </c>
      <c r="I392" s="96" t="s">
        <v>1057</v>
      </c>
      <c r="J392" s="97"/>
      <c r="K392" s="97"/>
      <c r="L392" s="97"/>
      <c r="M392" s="98"/>
      <c r="N392" s="96">
        <f>COUNTA(Tabla13[[#This Row],[PROCESOS DE PRODUCION]:[Columna6]])</f>
        <v>4</v>
      </c>
      <c r="O392" s="96" t="str">
        <f>IF(LEN(Tabla13[[#This Row],[PROCESOS DE PRODUCION]])&gt;0,Tabla13[[#This Row],[PROCESOS DE PRODUCION]]&amp;"/","")</f>
        <v>CAPTURA/</v>
      </c>
      <c r="P392" s="3" t="str">
        <f>IF(LEN(Tabla13[[#This Row],[Columna7]])&gt;0,Tabla13[[#This Row],[Columna7]]&amp;"/","")</f>
        <v>TERMINADO/</v>
      </c>
      <c r="Q392" s="3" t="str">
        <f>IF(LEN(Tabla13[[#This Row],[Columna1]])&gt;0,Tabla13[[#This Row],[Columna1]]&amp;"/","")</f>
        <v>RUTA/</v>
      </c>
      <c r="R392" s="3" t="str">
        <f>IF(LEN(Tabla13[[#This Row],[Columna2]])&gt;0,Tabla13[[#This Row],[Columna2]]&amp;"/","")</f>
        <v>ENTREGADO/</v>
      </c>
      <c r="S392" s="3" t="str">
        <f>IF(LEN(Tabla13[[#This Row],[Columna3]])&gt;0,Tabla13[[#This Row],[Columna3]]&amp;"/","")</f>
        <v/>
      </c>
      <c r="T392" s="3" t="str">
        <f>IF(LEN(Tabla13[[#This Row],[Columna4]])&gt;0,Tabla13[[#This Row],[Columna4]]&amp;"/","")</f>
        <v/>
      </c>
      <c r="U392" s="3" t="str">
        <f>IF(LEN(Tabla13[[#This Row],[Columna5]])&gt;0,Tabla13[[#This Row],[Columna5]]&amp;"/","")</f>
        <v/>
      </c>
      <c r="V392" s="3" t="str">
        <f>IF(LEN(Tabla13[[#This Row],[Columna6]])&gt;0,Tabla13[[#This Row],[Columna6]]&amp;"/","")</f>
        <v/>
      </c>
      <c r="W39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92" s="3" t="str">
        <f>MID(Tabla13[[#This Row],[Columna17]],1,LEN(Tabla13[[#This Row],[Columna17]])-1)</f>
        <v>CAPTURA/TERMINADO/RUTA/ENTREGADO</v>
      </c>
      <c r="Y39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92" t="str">
        <f t="shared" si="6"/>
        <v>1/6/7/8/</v>
      </c>
    </row>
    <row r="393" spans="1:26" ht="18.75" thickBot="1">
      <c r="A393" s="23" t="s">
        <v>283</v>
      </c>
      <c r="B393" s="22" t="s">
        <v>282</v>
      </c>
      <c r="C393" s="132" t="s">
        <v>168</v>
      </c>
      <c r="D393" s="20">
        <v>420</v>
      </c>
      <c r="E393" s="86">
        <v>2.1</v>
      </c>
      <c r="F393" s="95" t="s">
        <v>1054</v>
      </c>
      <c r="G393" s="169" t="s">
        <v>1059</v>
      </c>
      <c r="H393" s="96" t="s">
        <v>1056</v>
      </c>
      <c r="I393" s="96" t="s">
        <v>1057</v>
      </c>
      <c r="J393" s="97"/>
      <c r="K393" s="97"/>
      <c r="L393" s="97"/>
      <c r="M393" s="98"/>
      <c r="N393" s="96">
        <f>COUNTA(Tabla13[[#This Row],[PROCESOS DE PRODUCION]:[Columna6]])</f>
        <v>4</v>
      </c>
      <c r="O393" s="96" t="str">
        <f>IF(LEN(Tabla13[[#This Row],[PROCESOS DE PRODUCION]])&gt;0,Tabla13[[#This Row],[PROCESOS DE PRODUCION]]&amp;"/","")</f>
        <v>CAPTURA/</v>
      </c>
      <c r="P393" s="3" t="str">
        <f>IF(LEN(Tabla13[[#This Row],[Columna7]])&gt;0,Tabla13[[#This Row],[Columna7]]&amp;"/","")</f>
        <v>TERMINADO/</v>
      </c>
      <c r="Q393" s="3" t="str">
        <f>IF(LEN(Tabla13[[#This Row],[Columna1]])&gt;0,Tabla13[[#This Row],[Columna1]]&amp;"/","")</f>
        <v>RUTA/</v>
      </c>
      <c r="R393" s="3" t="str">
        <f>IF(LEN(Tabla13[[#This Row],[Columna2]])&gt;0,Tabla13[[#This Row],[Columna2]]&amp;"/","")</f>
        <v>ENTREGADO/</v>
      </c>
      <c r="S393" s="3" t="str">
        <f>IF(LEN(Tabla13[[#This Row],[Columna3]])&gt;0,Tabla13[[#This Row],[Columna3]]&amp;"/","")</f>
        <v/>
      </c>
      <c r="T393" s="3" t="str">
        <f>IF(LEN(Tabla13[[#This Row],[Columna4]])&gt;0,Tabla13[[#This Row],[Columna4]]&amp;"/","")</f>
        <v/>
      </c>
      <c r="U393" s="3" t="str">
        <f>IF(LEN(Tabla13[[#This Row],[Columna5]])&gt;0,Tabla13[[#This Row],[Columna5]]&amp;"/","")</f>
        <v/>
      </c>
      <c r="V393" s="3" t="str">
        <f>IF(LEN(Tabla13[[#This Row],[Columna6]])&gt;0,Tabla13[[#This Row],[Columna6]]&amp;"/","")</f>
        <v/>
      </c>
      <c r="W39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93" s="3" t="str">
        <f>MID(Tabla13[[#This Row],[Columna17]],1,LEN(Tabla13[[#This Row],[Columna17]])-1)</f>
        <v>CAPTURA/TERMINADO/RUTA/ENTREGADO</v>
      </c>
      <c r="Y39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93" t="str">
        <f t="shared" si="6"/>
        <v>1/6/7/8/</v>
      </c>
    </row>
    <row r="394" spans="1:26" ht="18.75" thickBot="1">
      <c r="A394" s="19" t="s">
        <v>281</v>
      </c>
      <c r="B394" s="18" t="s">
        <v>280</v>
      </c>
      <c r="C394" s="17" t="s">
        <v>168</v>
      </c>
      <c r="D394" s="16">
        <v>735</v>
      </c>
      <c r="E394" s="79">
        <v>3.1</v>
      </c>
      <c r="F394" s="99" t="s">
        <v>1054</v>
      </c>
      <c r="G394" s="169" t="s">
        <v>1059</v>
      </c>
      <c r="H394" s="100" t="s">
        <v>1056</v>
      </c>
      <c r="I394" s="100" t="s">
        <v>1057</v>
      </c>
      <c r="J394" s="104"/>
      <c r="K394" s="104"/>
      <c r="L394" s="104"/>
      <c r="M394" s="101"/>
      <c r="N394" s="96">
        <f>COUNTA(Tabla13[[#This Row],[PROCESOS DE PRODUCION]:[Columna6]])</f>
        <v>4</v>
      </c>
      <c r="O394" s="96" t="str">
        <f>IF(LEN(Tabla13[[#This Row],[PROCESOS DE PRODUCION]])&gt;0,Tabla13[[#This Row],[PROCESOS DE PRODUCION]]&amp;"/","")</f>
        <v>CAPTURA/</v>
      </c>
      <c r="P394" s="3" t="str">
        <f>IF(LEN(Tabla13[[#This Row],[Columna7]])&gt;0,Tabla13[[#This Row],[Columna7]]&amp;"/","")</f>
        <v>TERMINADO/</v>
      </c>
      <c r="Q394" s="3" t="str">
        <f>IF(LEN(Tabla13[[#This Row],[Columna1]])&gt;0,Tabla13[[#This Row],[Columna1]]&amp;"/","")</f>
        <v>RUTA/</v>
      </c>
      <c r="R394" s="3" t="str">
        <f>IF(LEN(Tabla13[[#This Row],[Columna2]])&gt;0,Tabla13[[#This Row],[Columna2]]&amp;"/","")</f>
        <v>ENTREGADO/</v>
      </c>
      <c r="S394" s="3" t="str">
        <f>IF(LEN(Tabla13[[#This Row],[Columna3]])&gt;0,Tabla13[[#This Row],[Columna3]]&amp;"/","")</f>
        <v/>
      </c>
      <c r="T394" s="3" t="str">
        <f>IF(LEN(Tabla13[[#This Row],[Columna4]])&gt;0,Tabla13[[#This Row],[Columna4]]&amp;"/","")</f>
        <v/>
      </c>
      <c r="U394" s="3" t="str">
        <f>IF(LEN(Tabla13[[#This Row],[Columna5]])&gt;0,Tabla13[[#This Row],[Columna5]]&amp;"/","")</f>
        <v/>
      </c>
      <c r="V394" s="3" t="str">
        <f>IF(LEN(Tabla13[[#This Row],[Columna6]])&gt;0,Tabla13[[#This Row],[Columna6]]&amp;"/","")</f>
        <v/>
      </c>
      <c r="W39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94" s="3" t="str">
        <f>MID(Tabla13[[#This Row],[Columna17]],1,LEN(Tabla13[[#This Row],[Columna17]])-1)</f>
        <v>CAPTURA/TERMINADO/RUTA/ENTREGADO</v>
      </c>
      <c r="Y39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94" t="str">
        <f t="shared" si="6"/>
        <v>1/6/7/8/</v>
      </c>
    </row>
    <row r="395" spans="1:26" ht="18.75" thickBot="1">
      <c r="A395" s="10" t="s">
        <v>278</v>
      </c>
      <c r="B395" s="131" t="s">
        <v>277</v>
      </c>
      <c r="C395" s="27" t="s">
        <v>168</v>
      </c>
      <c r="D395" s="26">
        <v>1200</v>
      </c>
      <c r="E395" s="77">
        <v>0.6</v>
      </c>
      <c r="F395" s="91" t="s">
        <v>1054</v>
      </c>
      <c r="G395" s="169" t="s">
        <v>1059</v>
      </c>
      <c r="H395" s="92" t="s">
        <v>1056</v>
      </c>
      <c r="I395" s="92" t="s">
        <v>1057</v>
      </c>
      <c r="J395" s="93"/>
      <c r="K395" s="93"/>
      <c r="L395" s="93"/>
      <c r="M395" s="94"/>
      <c r="N395" s="96">
        <f>COUNTA(Tabla13[[#This Row],[PROCESOS DE PRODUCION]:[Columna6]])</f>
        <v>4</v>
      </c>
      <c r="O395" s="96" t="str">
        <f>IF(LEN(Tabla13[[#This Row],[PROCESOS DE PRODUCION]])&gt;0,Tabla13[[#This Row],[PROCESOS DE PRODUCION]]&amp;"/","")</f>
        <v>CAPTURA/</v>
      </c>
      <c r="P395" s="3" t="str">
        <f>IF(LEN(Tabla13[[#This Row],[Columna7]])&gt;0,Tabla13[[#This Row],[Columna7]]&amp;"/","")</f>
        <v>TERMINADO/</v>
      </c>
      <c r="Q395" s="3" t="str">
        <f>IF(LEN(Tabla13[[#This Row],[Columna1]])&gt;0,Tabla13[[#This Row],[Columna1]]&amp;"/","")</f>
        <v>RUTA/</v>
      </c>
      <c r="R395" s="3" t="str">
        <f>IF(LEN(Tabla13[[#This Row],[Columna2]])&gt;0,Tabla13[[#This Row],[Columna2]]&amp;"/","")</f>
        <v>ENTREGADO/</v>
      </c>
      <c r="S395" s="3" t="str">
        <f>IF(LEN(Tabla13[[#This Row],[Columna3]])&gt;0,Tabla13[[#This Row],[Columna3]]&amp;"/","")</f>
        <v/>
      </c>
      <c r="T395" s="3" t="str">
        <f>IF(LEN(Tabla13[[#This Row],[Columna4]])&gt;0,Tabla13[[#This Row],[Columna4]]&amp;"/","")</f>
        <v/>
      </c>
      <c r="U395" s="3" t="str">
        <f>IF(LEN(Tabla13[[#This Row],[Columna5]])&gt;0,Tabla13[[#This Row],[Columna5]]&amp;"/","")</f>
        <v/>
      </c>
      <c r="V395" s="3" t="str">
        <f>IF(LEN(Tabla13[[#This Row],[Columna6]])&gt;0,Tabla13[[#This Row],[Columna6]]&amp;"/","")</f>
        <v/>
      </c>
      <c r="W39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95" s="3" t="str">
        <f>MID(Tabla13[[#This Row],[Columna17]],1,LEN(Tabla13[[#This Row],[Columna17]])-1)</f>
        <v>CAPTURA/TERMINADO/RUTA/ENTREGADO</v>
      </c>
      <c r="Y39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95" t="str">
        <f t="shared" si="6"/>
        <v>1/6/7/8/</v>
      </c>
    </row>
    <row r="396" spans="1:26" ht="18.75" thickBot="1">
      <c r="A396" s="7" t="s">
        <v>276</v>
      </c>
      <c r="B396" s="24" t="s">
        <v>275</v>
      </c>
      <c r="C396" s="6" t="s">
        <v>168</v>
      </c>
      <c r="D396" s="5">
        <v>500</v>
      </c>
      <c r="E396" s="78">
        <v>1.55</v>
      </c>
      <c r="F396" s="95" t="s">
        <v>1054</v>
      </c>
      <c r="G396" s="169" t="s">
        <v>1059</v>
      </c>
      <c r="H396" s="96" t="s">
        <v>1056</v>
      </c>
      <c r="I396" s="96" t="s">
        <v>1057</v>
      </c>
      <c r="J396" s="97"/>
      <c r="K396" s="97"/>
      <c r="L396" s="97"/>
      <c r="M396" s="98"/>
      <c r="N396" s="96">
        <f>COUNTA(Tabla13[[#This Row],[PROCESOS DE PRODUCION]:[Columna6]])</f>
        <v>4</v>
      </c>
      <c r="O396" s="96" t="str">
        <f>IF(LEN(Tabla13[[#This Row],[PROCESOS DE PRODUCION]])&gt;0,Tabla13[[#This Row],[PROCESOS DE PRODUCION]]&amp;"/","")</f>
        <v>CAPTURA/</v>
      </c>
      <c r="P396" s="3" t="str">
        <f>IF(LEN(Tabla13[[#This Row],[Columna7]])&gt;0,Tabla13[[#This Row],[Columna7]]&amp;"/","")</f>
        <v>TERMINADO/</v>
      </c>
      <c r="Q396" s="3" t="str">
        <f>IF(LEN(Tabla13[[#This Row],[Columna1]])&gt;0,Tabla13[[#This Row],[Columna1]]&amp;"/","")</f>
        <v>RUTA/</v>
      </c>
      <c r="R396" s="3" t="str">
        <f>IF(LEN(Tabla13[[#This Row],[Columna2]])&gt;0,Tabla13[[#This Row],[Columna2]]&amp;"/","")</f>
        <v>ENTREGADO/</v>
      </c>
      <c r="S396" s="3" t="str">
        <f>IF(LEN(Tabla13[[#This Row],[Columna3]])&gt;0,Tabla13[[#This Row],[Columna3]]&amp;"/","")</f>
        <v/>
      </c>
      <c r="T396" s="3" t="str">
        <f>IF(LEN(Tabla13[[#This Row],[Columna4]])&gt;0,Tabla13[[#This Row],[Columna4]]&amp;"/","")</f>
        <v/>
      </c>
      <c r="U396" s="3" t="str">
        <f>IF(LEN(Tabla13[[#This Row],[Columna5]])&gt;0,Tabla13[[#This Row],[Columna5]]&amp;"/","")</f>
        <v/>
      </c>
      <c r="V396" s="3" t="str">
        <f>IF(LEN(Tabla13[[#This Row],[Columna6]])&gt;0,Tabla13[[#This Row],[Columna6]]&amp;"/","")</f>
        <v/>
      </c>
      <c r="W39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96" s="3" t="str">
        <f>MID(Tabla13[[#This Row],[Columna17]],1,LEN(Tabla13[[#This Row],[Columna17]])-1)</f>
        <v>CAPTURA/TERMINADO/RUTA/ENTREGADO</v>
      </c>
      <c r="Y39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96" t="str">
        <f t="shared" si="6"/>
        <v>1/6/7/8/</v>
      </c>
    </row>
    <row r="397" spans="1:26" ht="18.75" thickBot="1">
      <c r="A397" s="23" t="s">
        <v>274</v>
      </c>
      <c r="B397" s="22" t="s">
        <v>273</v>
      </c>
      <c r="C397" s="21" t="s">
        <v>168</v>
      </c>
      <c r="D397" s="20">
        <v>500</v>
      </c>
      <c r="E397" s="86">
        <v>3.5</v>
      </c>
      <c r="F397" s="95" t="s">
        <v>1054</v>
      </c>
      <c r="G397" s="169" t="s">
        <v>1059</v>
      </c>
      <c r="H397" s="96" t="s">
        <v>1056</v>
      </c>
      <c r="I397" s="96" t="s">
        <v>1057</v>
      </c>
      <c r="J397" s="97"/>
      <c r="K397" s="97"/>
      <c r="L397" s="97"/>
      <c r="M397" s="98"/>
      <c r="N397" s="96">
        <f>COUNTA(Tabla13[[#This Row],[PROCESOS DE PRODUCION]:[Columna6]])</f>
        <v>4</v>
      </c>
      <c r="O397" s="96" t="str">
        <f>IF(LEN(Tabla13[[#This Row],[PROCESOS DE PRODUCION]])&gt;0,Tabla13[[#This Row],[PROCESOS DE PRODUCION]]&amp;"/","")</f>
        <v>CAPTURA/</v>
      </c>
      <c r="P397" s="3" t="str">
        <f>IF(LEN(Tabla13[[#This Row],[Columna7]])&gt;0,Tabla13[[#This Row],[Columna7]]&amp;"/","")</f>
        <v>TERMINADO/</v>
      </c>
      <c r="Q397" s="3" t="str">
        <f>IF(LEN(Tabla13[[#This Row],[Columna1]])&gt;0,Tabla13[[#This Row],[Columna1]]&amp;"/","")</f>
        <v>RUTA/</v>
      </c>
      <c r="R397" s="3" t="str">
        <f>IF(LEN(Tabla13[[#This Row],[Columna2]])&gt;0,Tabla13[[#This Row],[Columna2]]&amp;"/","")</f>
        <v>ENTREGADO/</v>
      </c>
      <c r="S397" s="3" t="str">
        <f>IF(LEN(Tabla13[[#This Row],[Columna3]])&gt;0,Tabla13[[#This Row],[Columna3]]&amp;"/","")</f>
        <v/>
      </c>
      <c r="T397" s="3" t="str">
        <f>IF(LEN(Tabla13[[#This Row],[Columna4]])&gt;0,Tabla13[[#This Row],[Columna4]]&amp;"/","")</f>
        <v/>
      </c>
      <c r="U397" s="3" t="str">
        <f>IF(LEN(Tabla13[[#This Row],[Columna5]])&gt;0,Tabla13[[#This Row],[Columna5]]&amp;"/","")</f>
        <v/>
      </c>
      <c r="V397" s="3" t="str">
        <f>IF(LEN(Tabla13[[#This Row],[Columna6]])&gt;0,Tabla13[[#This Row],[Columna6]]&amp;"/","")</f>
        <v/>
      </c>
      <c r="W39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97" s="3" t="str">
        <f>MID(Tabla13[[#This Row],[Columna17]],1,LEN(Tabla13[[#This Row],[Columna17]])-1)</f>
        <v>CAPTURA/TERMINADO/RUTA/ENTREGADO</v>
      </c>
      <c r="Y39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97" t="str">
        <f t="shared" si="6"/>
        <v>1/6/7/8/</v>
      </c>
    </row>
    <row r="398" spans="1:26" ht="18.75" thickBot="1">
      <c r="A398" s="23" t="s">
        <v>272</v>
      </c>
      <c r="B398" s="22" t="s">
        <v>271</v>
      </c>
      <c r="C398" s="132" t="s">
        <v>168</v>
      </c>
      <c r="D398" s="20">
        <v>420</v>
      </c>
      <c r="E398" s="86">
        <v>2.1</v>
      </c>
      <c r="F398" s="95" t="s">
        <v>1054</v>
      </c>
      <c r="G398" s="169" t="s">
        <v>1059</v>
      </c>
      <c r="H398" s="96" t="s">
        <v>1056</v>
      </c>
      <c r="I398" s="96" t="s">
        <v>1057</v>
      </c>
      <c r="J398" s="97"/>
      <c r="K398" s="97"/>
      <c r="L398" s="97"/>
      <c r="M398" s="98"/>
      <c r="N398" s="96">
        <f>COUNTA(Tabla13[[#This Row],[PROCESOS DE PRODUCION]:[Columna6]])</f>
        <v>4</v>
      </c>
      <c r="O398" s="96" t="str">
        <f>IF(LEN(Tabla13[[#This Row],[PROCESOS DE PRODUCION]])&gt;0,Tabla13[[#This Row],[PROCESOS DE PRODUCION]]&amp;"/","")</f>
        <v>CAPTURA/</v>
      </c>
      <c r="P398" s="3" t="str">
        <f>IF(LEN(Tabla13[[#This Row],[Columna7]])&gt;0,Tabla13[[#This Row],[Columna7]]&amp;"/","")</f>
        <v>TERMINADO/</v>
      </c>
      <c r="Q398" s="3" t="str">
        <f>IF(LEN(Tabla13[[#This Row],[Columna1]])&gt;0,Tabla13[[#This Row],[Columna1]]&amp;"/","")</f>
        <v>RUTA/</v>
      </c>
      <c r="R398" s="3" t="str">
        <f>IF(LEN(Tabla13[[#This Row],[Columna2]])&gt;0,Tabla13[[#This Row],[Columna2]]&amp;"/","")</f>
        <v>ENTREGADO/</v>
      </c>
      <c r="S398" s="3" t="str">
        <f>IF(LEN(Tabla13[[#This Row],[Columna3]])&gt;0,Tabla13[[#This Row],[Columna3]]&amp;"/","")</f>
        <v/>
      </c>
      <c r="T398" s="3" t="str">
        <f>IF(LEN(Tabla13[[#This Row],[Columna4]])&gt;0,Tabla13[[#This Row],[Columna4]]&amp;"/","")</f>
        <v/>
      </c>
      <c r="U398" s="3" t="str">
        <f>IF(LEN(Tabla13[[#This Row],[Columna5]])&gt;0,Tabla13[[#This Row],[Columna5]]&amp;"/","")</f>
        <v/>
      </c>
      <c r="V398" s="3" t="str">
        <f>IF(LEN(Tabla13[[#This Row],[Columna6]])&gt;0,Tabla13[[#This Row],[Columna6]]&amp;"/","")</f>
        <v/>
      </c>
      <c r="W39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98" s="3" t="str">
        <f>MID(Tabla13[[#This Row],[Columna17]],1,LEN(Tabla13[[#This Row],[Columna17]])-1)</f>
        <v>CAPTURA/TERMINADO/RUTA/ENTREGADO</v>
      </c>
      <c r="Y39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98" t="str">
        <f t="shared" si="6"/>
        <v>1/6/7/8/</v>
      </c>
    </row>
    <row r="399" spans="1:26" ht="18.75" thickBot="1">
      <c r="A399" s="19" t="s">
        <v>270</v>
      </c>
      <c r="B399" s="18" t="s">
        <v>269</v>
      </c>
      <c r="C399" s="17" t="s">
        <v>168</v>
      </c>
      <c r="D399" s="16">
        <v>735</v>
      </c>
      <c r="E399" s="79">
        <v>3.1</v>
      </c>
      <c r="F399" s="99" t="s">
        <v>1054</v>
      </c>
      <c r="G399" s="169" t="s">
        <v>1059</v>
      </c>
      <c r="H399" s="100" t="s">
        <v>1056</v>
      </c>
      <c r="I399" s="100" t="s">
        <v>1057</v>
      </c>
      <c r="J399" s="104"/>
      <c r="K399" s="104"/>
      <c r="L399" s="104"/>
      <c r="M399" s="101"/>
      <c r="N399" s="96">
        <f>COUNTA(Tabla13[[#This Row],[PROCESOS DE PRODUCION]:[Columna6]])</f>
        <v>4</v>
      </c>
      <c r="O399" s="96" t="str">
        <f>IF(LEN(Tabla13[[#This Row],[PROCESOS DE PRODUCION]])&gt;0,Tabla13[[#This Row],[PROCESOS DE PRODUCION]]&amp;"/","")</f>
        <v>CAPTURA/</v>
      </c>
      <c r="P399" s="3" t="str">
        <f>IF(LEN(Tabla13[[#This Row],[Columna7]])&gt;0,Tabla13[[#This Row],[Columna7]]&amp;"/","")</f>
        <v>TERMINADO/</v>
      </c>
      <c r="Q399" s="3" t="str">
        <f>IF(LEN(Tabla13[[#This Row],[Columna1]])&gt;0,Tabla13[[#This Row],[Columna1]]&amp;"/","")</f>
        <v>RUTA/</v>
      </c>
      <c r="R399" s="3" t="str">
        <f>IF(LEN(Tabla13[[#This Row],[Columna2]])&gt;0,Tabla13[[#This Row],[Columna2]]&amp;"/","")</f>
        <v>ENTREGADO/</v>
      </c>
      <c r="S399" s="3" t="str">
        <f>IF(LEN(Tabla13[[#This Row],[Columna3]])&gt;0,Tabla13[[#This Row],[Columna3]]&amp;"/","")</f>
        <v/>
      </c>
      <c r="T399" s="3" t="str">
        <f>IF(LEN(Tabla13[[#This Row],[Columna4]])&gt;0,Tabla13[[#This Row],[Columna4]]&amp;"/","")</f>
        <v/>
      </c>
      <c r="U399" s="3" t="str">
        <f>IF(LEN(Tabla13[[#This Row],[Columna5]])&gt;0,Tabla13[[#This Row],[Columna5]]&amp;"/","")</f>
        <v/>
      </c>
      <c r="V399" s="3" t="str">
        <f>IF(LEN(Tabla13[[#This Row],[Columna6]])&gt;0,Tabla13[[#This Row],[Columna6]]&amp;"/","")</f>
        <v/>
      </c>
      <c r="W39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399" s="3" t="str">
        <f>MID(Tabla13[[#This Row],[Columna17]],1,LEN(Tabla13[[#This Row],[Columna17]])-1)</f>
        <v>CAPTURA/TERMINADO/RUTA/ENTREGADO</v>
      </c>
      <c r="Y39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399" t="str">
        <f t="shared" si="6"/>
        <v>1/6/7/8/</v>
      </c>
    </row>
    <row r="400" spans="1:26" ht="18.75" thickBot="1">
      <c r="A400" s="15" t="s">
        <v>267</v>
      </c>
      <c r="B400" s="14" t="s">
        <v>266</v>
      </c>
      <c r="C400" s="12" t="s">
        <v>168</v>
      </c>
      <c r="D400" s="11">
        <v>250</v>
      </c>
      <c r="E400" s="90">
        <v>2.8</v>
      </c>
      <c r="F400" s="91" t="s">
        <v>1054</v>
      </c>
      <c r="G400" s="169" t="s">
        <v>1059</v>
      </c>
      <c r="H400" s="92" t="s">
        <v>1056</v>
      </c>
      <c r="I400" s="92" t="s">
        <v>1057</v>
      </c>
      <c r="J400" s="93"/>
      <c r="K400" s="93"/>
      <c r="L400" s="93"/>
      <c r="M400" s="94"/>
      <c r="N400" s="96">
        <f>COUNTA(Tabla13[[#This Row],[PROCESOS DE PRODUCION]:[Columna6]])</f>
        <v>4</v>
      </c>
      <c r="O400" s="96" t="str">
        <f>IF(LEN(Tabla13[[#This Row],[PROCESOS DE PRODUCION]])&gt;0,Tabla13[[#This Row],[PROCESOS DE PRODUCION]]&amp;"/","")</f>
        <v>CAPTURA/</v>
      </c>
      <c r="P400" s="3" t="str">
        <f>IF(LEN(Tabla13[[#This Row],[Columna7]])&gt;0,Tabla13[[#This Row],[Columna7]]&amp;"/","")</f>
        <v>TERMINADO/</v>
      </c>
      <c r="Q400" s="3" t="str">
        <f>IF(LEN(Tabla13[[#This Row],[Columna1]])&gt;0,Tabla13[[#This Row],[Columna1]]&amp;"/","")</f>
        <v>RUTA/</v>
      </c>
      <c r="R400" s="3" t="str">
        <f>IF(LEN(Tabla13[[#This Row],[Columna2]])&gt;0,Tabla13[[#This Row],[Columna2]]&amp;"/","")</f>
        <v>ENTREGADO/</v>
      </c>
      <c r="S400" s="3" t="str">
        <f>IF(LEN(Tabla13[[#This Row],[Columna3]])&gt;0,Tabla13[[#This Row],[Columna3]]&amp;"/","")</f>
        <v/>
      </c>
      <c r="T400" s="3" t="str">
        <f>IF(LEN(Tabla13[[#This Row],[Columna4]])&gt;0,Tabla13[[#This Row],[Columna4]]&amp;"/","")</f>
        <v/>
      </c>
      <c r="U400" s="3" t="str">
        <f>IF(LEN(Tabla13[[#This Row],[Columna5]])&gt;0,Tabla13[[#This Row],[Columna5]]&amp;"/","")</f>
        <v/>
      </c>
      <c r="V400" s="3" t="str">
        <f>IF(LEN(Tabla13[[#This Row],[Columna6]])&gt;0,Tabla13[[#This Row],[Columna6]]&amp;"/","")</f>
        <v/>
      </c>
      <c r="W40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00" s="3" t="str">
        <f>MID(Tabla13[[#This Row],[Columna17]],1,LEN(Tabla13[[#This Row],[Columna17]])-1)</f>
        <v>CAPTURA/TERMINADO/RUTA/ENTREGADO</v>
      </c>
      <c r="Y40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00" t="str">
        <f t="shared" si="6"/>
        <v>1/6/7/8/</v>
      </c>
    </row>
    <row r="401" spans="1:26" ht="18.75" thickBot="1">
      <c r="A401" s="15" t="s">
        <v>264</v>
      </c>
      <c r="B401" s="14" t="s">
        <v>263</v>
      </c>
      <c r="C401" s="12" t="s">
        <v>168</v>
      </c>
      <c r="D401" s="11">
        <v>250</v>
      </c>
      <c r="E401" s="90">
        <v>2.8</v>
      </c>
      <c r="F401" s="95" t="s">
        <v>1054</v>
      </c>
      <c r="G401" s="169" t="s">
        <v>1059</v>
      </c>
      <c r="H401" s="96" t="s">
        <v>1056</v>
      </c>
      <c r="I401" s="96" t="s">
        <v>1057</v>
      </c>
      <c r="J401" s="97"/>
      <c r="K401" s="97"/>
      <c r="L401" s="97"/>
      <c r="M401" s="98"/>
      <c r="N401" s="96">
        <f>COUNTA(Tabla13[[#This Row],[PROCESOS DE PRODUCION]:[Columna6]])</f>
        <v>4</v>
      </c>
      <c r="O401" s="96" t="str">
        <f>IF(LEN(Tabla13[[#This Row],[PROCESOS DE PRODUCION]])&gt;0,Tabla13[[#This Row],[PROCESOS DE PRODUCION]]&amp;"/","")</f>
        <v>CAPTURA/</v>
      </c>
      <c r="P401" s="3" t="str">
        <f>IF(LEN(Tabla13[[#This Row],[Columna7]])&gt;0,Tabla13[[#This Row],[Columna7]]&amp;"/","")</f>
        <v>TERMINADO/</v>
      </c>
      <c r="Q401" s="3" t="str">
        <f>IF(LEN(Tabla13[[#This Row],[Columna1]])&gt;0,Tabla13[[#This Row],[Columna1]]&amp;"/","")</f>
        <v>RUTA/</v>
      </c>
      <c r="R401" s="3" t="str">
        <f>IF(LEN(Tabla13[[#This Row],[Columna2]])&gt;0,Tabla13[[#This Row],[Columna2]]&amp;"/","")</f>
        <v>ENTREGADO/</v>
      </c>
      <c r="S401" s="3" t="str">
        <f>IF(LEN(Tabla13[[#This Row],[Columna3]])&gt;0,Tabla13[[#This Row],[Columna3]]&amp;"/","")</f>
        <v/>
      </c>
      <c r="T401" s="3" t="str">
        <f>IF(LEN(Tabla13[[#This Row],[Columna4]])&gt;0,Tabla13[[#This Row],[Columna4]]&amp;"/","")</f>
        <v/>
      </c>
      <c r="U401" s="3" t="str">
        <f>IF(LEN(Tabla13[[#This Row],[Columna5]])&gt;0,Tabla13[[#This Row],[Columna5]]&amp;"/","")</f>
        <v/>
      </c>
      <c r="V401" s="3" t="str">
        <f>IF(LEN(Tabla13[[#This Row],[Columna6]])&gt;0,Tabla13[[#This Row],[Columna6]]&amp;"/","")</f>
        <v/>
      </c>
      <c r="W40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01" s="3" t="str">
        <f>MID(Tabla13[[#This Row],[Columna17]],1,LEN(Tabla13[[#This Row],[Columna17]])-1)</f>
        <v>CAPTURA/TERMINADO/RUTA/ENTREGADO</v>
      </c>
      <c r="Y40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01" t="str">
        <f t="shared" si="6"/>
        <v>1/6/7/8/</v>
      </c>
    </row>
    <row r="402" spans="1:26" ht="18.75" thickBot="1">
      <c r="A402" s="15" t="s">
        <v>261</v>
      </c>
      <c r="B402" s="14" t="s">
        <v>260</v>
      </c>
      <c r="C402" s="12" t="s">
        <v>168</v>
      </c>
      <c r="D402" s="11">
        <v>250</v>
      </c>
      <c r="E402" s="90">
        <v>2.8</v>
      </c>
      <c r="F402" s="99" t="s">
        <v>1054</v>
      </c>
      <c r="G402" s="169" t="s">
        <v>1059</v>
      </c>
      <c r="H402" s="100" t="s">
        <v>1056</v>
      </c>
      <c r="I402" s="100" t="s">
        <v>1057</v>
      </c>
      <c r="J402" s="104"/>
      <c r="K402" s="104"/>
      <c r="L402" s="104"/>
      <c r="M402" s="101"/>
      <c r="N402" s="96">
        <f>COUNTA(Tabla13[[#This Row],[PROCESOS DE PRODUCION]:[Columna6]])</f>
        <v>4</v>
      </c>
      <c r="O402" s="96" t="str">
        <f>IF(LEN(Tabla13[[#This Row],[PROCESOS DE PRODUCION]])&gt;0,Tabla13[[#This Row],[PROCESOS DE PRODUCION]]&amp;"/","")</f>
        <v>CAPTURA/</v>
      </c>
      <c r="P402" s="3" t="str">
        <f>IF(LEN(Tabla13[[#This Row],[Columna7]])&gt;0,Tabla13[[#This Row],[Columna7]]&amp;"/","")</f>
        <v>TERMINADO/</v>
      </c>
      <c r="Q402" s="3" t="str">
        <f>IF(LEN(Tabla13[[#This Row],[Columna1]])&gt;0,Tabla13[[#This Row],[Columna1]]&amp;"/","")</f>
        <v>RUTA/</v>
      </c>
      <c r="R402" s="3" t="str">
        <f>IF(LEN(Tabla13[[#This Row],[Columna2]])&gt;0,Tabla13[[#This Row],[Columna2]]&amp;"/","")</f>
        <v>ENTREGADO/</v>
      </c>
      <c r="S402" s="3" t="str">
        <f>IF(LEN(Tabla13[[#This Row],[Columna3]])&gt;0,Tabla13[[#This Row],[Columna3]]&amp;"/","")</f>
        <v/>
      </c>
      <c r="T402" s="3" t="str">
        <f>IF(LEN(Tabla13[[#This Row],[Columna4]])&gt;0,Tabla13[[#This Row],[Columna4]]&amp;"/","")</f>
        <v/>
      </c>
      <c r="U402" s="3" t="str">
        <f>IF(LEN(Tabla13[[#This Row],[Columna5]])&gt;0,Tabla13[[#This Row],[Columna5]]&amp;"/","")</f>
        <v/>
      </c>
      <c r="V402" s="3" t="str">
        <f>IF(LEN(Tabla13[[#This Row],[Columna6]])&gt;0,Tabla13[[#This Row],[Columna6]]&amp;"/","")</f>
        <v/>
      </c>
      <c r="W40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02" s="3" t="str">
        <f>MID(Tabla13[[#This Row],[Columna17]],1,LEN(Tabla13[[#This Row],[Columna17]])-1)</f>
        <v>CAPTURA/TERMINADO/RUTA/ENTREGADO</v>
      </c>
      <c r="Y40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02" t="str">
        <f t="shared" si="6"/>
        <v>1/6/7/8/</v>
      </c>
    </row>
    <row r="403" spans="1:26" ht="18.75" thickBot="1">
      <c r="A403" s="36" t="s">
        <v>258</v>
      </c>
      <c r="B403" s="48" t="s">
        <v>257</v>
      </c>
      <c r="C403" s="163" t="s">
        <v>168</v>
      </c>
      <c r="D403" s="35">
        <v>250</v>
      </c>
      <c r="E403" s="130">
        <v>4.2</v>
      </c>
      <c r="F403" s="91" t="s">
        <v>1054</v>
      </c>
      <c r="G403" s="169" t="s">
        <v>1059</v>
      </c>
      <c r="H403" s="92" t="s">
        <v>1056</v>
      </c>
      <c r="I403" s="92" t="s">
        <v>1057</v>
      </c>
      <c r="J403" s="93"/>
      <c r="K403" s="93"/>
      <c r="L403" s="93"/>
      <c r="M403" s="94"/>
      <c r="N403" s="96">
        <f>COUNTA(Tabla13[[#This Row],[PROCESOS DE PRODUCION]:[Columna6]])</f>
        <v>4</v>
      </c>
      <c r="O403" s="96" t="str">
        <f>IF(LEN(Tabla13[[#This Row],[PROCESOS DE PRODUCION]])&gt;0,Tabla13[[#This Row],[PROCESOS DE PRODUCION]]&amp;"/","")</f>
        <v>CAPTURA/</v>
      </c>
      <c r="P403" s="3" t="str">
        <f>IF(LEN(Tabla13[[#This Row],[Columna7]])&gt;0,Tabla13[[#This Row],[Columna7]]&amp;"/","")</f>
        <v>TERMINADO/</v>
      </c>
      <c r="Q403" s="3" t="str">
        <f>IF(LEN(Tabla13[[#This Row],[Columna1]])&gt;0,Tabla13[[#This Row],[Columna1]]&amp;"/","")</f>
        <v>RUTA/</v>
      </c>
      <c r="R403" s="3" t="str">
        <f>IF(LEN(Tabla13[[#This Row],[Columna2]])&gt;0,Tabla13[[#This Row],[Columna2]]&amp;"/","")</f>
        <v>ENTREGADO/</v>
      </c>
      <c r="S403" s="3" t="str">
        <f>IF(LEN(Tabla13[[#This Row],[Columna3]])&gt;0,Tabla13[[#This Row],[Columna3]]&amp;"/","")</f>
        <v/>
      </c>
      <c r="T403" s="3" t="str">
        <f>IF(LEN(Tabla13[[#This Row],[Columna4]])&gt;0,Tabla13[[#This Row],[Columna4]]&amp;"/","")</f>
        <v/>
      </c>
      <c r="U403" s="3" t="str">
        <f>IF(LEN(Tabla13[[#This Row],[Columna5]])&gt;0,Tabla13[[#This Row],[Columna5]]&amp;"/","")</f>
        <v/>
      </c>
      <c r="V403" s="3" t="str">
        <f>IF(LEN(Tabla13[[#This Row],[Columna6]])&gt;0,Tabla13[[#This Row],[Columna6]]&amp;"/","")</f>
        <v/>
      </c>
      <c r="W40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03" s="3" t="str">
        <f>MID(Tabla13[[#This Row],[Columna17]],1,LEN(Tabla13[[#This Row],[Columna17]])-1)</f>
        <v>CAPTURA/TERMINADO/RUTA/ENTREGADO</v>
      </c>
      <c r="Y40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03" t="str">
        <f t="shared" si="6"/>
        <v>1/6/7/8/</v>
      </c>
    </row>
    <row r="404" spans="1:26" ht="18.75" thickBot="1">
      <c r="A404" s="36" t="s">
        <v>255</v>
      </c>
      <c r="B404" s="48" t="s">
        <v>254</v>
      </c>
      <c r="C404" s="163" t="s">
        <v>168</v>
      </c>
      <c r="D404" s="35">
        <v>250</v>
      </c>
      <c r="E404" s="130">
        <v>4.2</v>
      </c>
      <c r="F404" s="95" t="s">
        <v>1054</v>
      </c>
      <c r="G404" s="169" t="s">
        <v>1059</v>
      </c>
      <c r="H404" s="96" t="s">
        <v>1056</v>
      </c>
      <c r="I404" s="96" t="s">
        <v>1057</v>
      </c>
      <c r="J404" s="97"/>
      <c r="K404" s="97"/>
      <c r="L404" s="97"/>
      <c r="M404" s="98"/>
      <c r="N404" s="96">
        <f>COUNTA(Tabla13[[#This Row],[PROCESOS DE PRODUCION]:[Columna6]])</f>
        <v>4</v>
      </c>
      <c r="O404" s="96" t="str">
        <f>IF(LEN(Tabla13[[#This Row],[PROCESOS DE PRODUCION]])&gt;0,Tabla13[[#This Row],[PROCESOS DE PRODUCION]]&amp;"/","")</f>
        <v>CAPTURA/</v>
      </c>
      <c r="P404" s="3" t="str">
        <f>IF(LEN(Tabla13[[#This Row],[Columna7]])&gt;0,Tabla13[[#This Row],[Columna7]]&amp;"/","")</f>
        <v>TERMINADO/</v>
      </c>
      <c r="Q404" s="3" t="str">
        <f>IF(LEN(Tabla13[[#This Row],[Columna1]])&gt;0,Tabla13[[#This Row],[Columna1]]&amp;"/","")</f>
        <v>RUTA/</v>
      </c>
      <c r="R404" s="3" t="str">
        <f>IF(LEN(Tabla13[[#This Row],[Columna2]])&gt;0,Tabla13[[#This Row],[Columna2]]&amp;"/","")</f>
        <v>ENTREGADO/</v>
      </c>
      <c r="S404" s="3" t="str">
        <f>IF(LEN(Tabla13[[#This Row],[Columna3]])&gt;0,Tabla13[[#This Row],[Columna3]]&amp;"/","")</f>
        <v/>
      </c>
      <c r="T404" s="3" t="str">
        <f>IF(LEN(Tabla13[[#This Row],[Columna4]])&gt;0,Tabla13[[#This Row],[Columna4]]&amp;"/","")</f>
        <v/>
      </c>
      <c r="U404" s="3" t="str">
        <f>IF(LEN(Tabla13[[#This Row],[Columna5]])&gt;0,Tabla13[[#This Row],[Columna5]]&amp;"/","")</f>
        <v/>
      </c>
      <c r="V404" s="3" t="str">
        <f>IF(LEN(Tabla13[[#This Row],[Columna6]])&gt;0,Tabla13[[#This Row],[Columna6]]&amp;"/","")</f>
        <v/>
      </c>
      <c r="W40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04" s="3" t="str">
        <f>MID(Tabla13[[#This Row],[Columna17]],1,LEN(Tabla13[[#This Row],[Columna17]])-1)</f>
        <v>CAPTURA/TERMINADO/RUTA/ENTREGADO</v>
      </c>
      <c r="Y40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04" t="str">
        <f t="shared" si="6"/>
        <v>1/6/7/8/</v>
      </c>
    </row>
    <row r="405" spans="1:26" ht="18.75" thickBot="1">
      <c r="A405" s="36" t="s">
        <v>252</v>
      </c>
      <c r="B405" s="48" t="s">
        <v>251</v>
      </c>
      <c r="C405" s="163" t="s">
        <v>168</v>
      </c>
      <c r="D405" s="35">
        <v>250</v>
      </c>
      <c r="E405" s="130">
        <v>4.2</v>
      </c>
      <c r="F405" s="99" t="s">
        <v>1054</v>
      </c>
      <c r="G405" s="169" t="s">
        <v>1059</v>
      </c>
      <c r="H405" s="100" t="s">
        <v>1056</v>
      </c>
      <c r="I405" s="100" t="s">
        <v>1057</v>
      </c>
      <c r="J405" s="104"/>
      <c r="K405" s="104"/>
      <c r="L405" s="104"/>
      <c r="M405" s="101"/>
      <c r="N405" s="96">
        <f>COUNTA(Tabla13[[#This Row],[PROCESOS DE PRODUCION]:[Columna6]])</f>
        <v>4</v>
      </c>
      <c r="O405" s="96" t="str">
        <f>IF(LEN(Tabla13[[#This Row],[PROCESOS DE PRODUCION]])&gt;0,Tabla13[[#This Row],[PROCESOS DE PRODUCION]]&amp;"/","")</f>
        <v>CAPTURA/</v>
      </c>
      <c r="P405" s="3" t="str">
        <f>IF(LEN(Tabla13[[#This Row],[Columna7]])&gt;0,Tabla13[[#This Row],[Columna7]]&amp;"/","")</f>
        <v>TERMINADO/</v>
      </c>
      <c r="Q405" s="3" t="str">
        <f>IF(LEN(Tabla13[[#This Row],[Columna1]])&gt;0,Tabla13[[#This Row],[Columna1]]&amp;"/","")</f>
        <v>RUTA/</v>
      </c>
      <c r="R405" s="3" t="str">
        <f>IF(LEN(Tabla13[[#This Row],[Columna2]])&gt;0,Tabla13[[#This Row],[Columna2]]&amp;"/","")</f>
        <v>ENTREGADO/</v>
      </c>
      <c r="S405" s="3" t="str">
        <f>IF(LEN(Tabla13[[#This Row],[Columna3]])&gt;0,Tabla13[[#This Row],[Columna3]]&amp;"/","")</f>
        <v/>
      </c>
      <c r="T405" s="3" t="str">
        <f>IF(LEN(Tabla13[[#This Row],[Columna4]])&gt;0,Tabla13[[#This Row],[Columna4]]&amp;"/","")</f>
        <v/>
      </c>
      <c r="U405" s="3" t="str">
        <f>IF(LEN(Tabla13[[#This Row],[Columna5]])&gt;0,Tabla13[[#This Row],[Columna5]]&amp;"/","")</f>
        <v/>
      </c>
      <c r="V405" s="3" t="str">
        <f>IF(LEN(Tabla13[[#This Row],[Columna6]])&gt;0,Tabla13[[#This Row],[Columna6]]&amp;"/","")</f>
        <v/>
      </c>
      <c r="W40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05" s="3" t="str">
        <f>MID(Tabla13[[#This Row],[Columna17]],1,LEN(Tabla13[[#This Row],[Columna17]])-1)</f>
        <v>CAPTURA/TERMINADO/RUTA/ENTREGADO</v>
      </c>
      <c r="Y40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05" t="str">
        <f t="shared" si="6"/>
        <v>1/6/7/8/</v>
      </c>
    </row>
    <row r="406" spans="1:26" ht="18.75" thickBot="1">
      <c r="A406" s="15" t="s">
        <v>249</v>
      </c>
      <c r="B406" s="14" t="s">
        <v>248</v>
      </c>
      <c r="C406" s="12" t="s">
        <v>168</v>
      </c>
      <c r="D406" s="11">
        <v>250</v>
      </c>
      <c r="E406" s="90">
        <v>1.4</v>
      </c>
      <c r="F406" s="91" t="s">
        <v>1054</v>
      </c>
      <c r="G406" s="169" t="s">
        <v>1059</v>
      </c>
      <c r="H406" s="92" t="s">
        <v>1056</v>
      </c>
      <c r="I406" s="92" t="s">
        <v>1057</v>
      </c>
      <c r="J406" s="93"/>
      <c r="K406" s="93"/>
      <c r="L406" s="93"/>
      <c r="M406" s="94"/>
      <c r="N406" s="96">
        <f>COUNTA(Tabla13[[#This Row],[PROCESOS DE PRODUCION]:[Columna6]])</f>
        <v>4</v>
      </c>
      <c r="O406" s="96" t="str">
        <f>IF(LEN(Tabla13[[#This Row],[PROCESOS DE PRODUCION]])&gt;0,Tabla13[[#This Row],[PROCESOS DE PRODUCION]]&amp;"/","")</f>
        <v>CAPTURA/</v>
      </c>
      <c r="P406" s="3" t="str">
        <f>IF(LEN(Tabla13[[#This Row],[Columna7]])&gt;0,Tabla13[[#This Row],[Columna7]]&amp;"/","")</f>
        <v>TERMINADO/</v>
      </c>
      <c r="Q406" s="3" t="str">
        <f>IF(LEN(Tabla13[[#This Row],[Columna1]])&gt;0,Tabla13[[#This Row],[Columna1]]&amp;"/","")</f>
        <v>RUTA/</v>
      </c>
      <c r="R406" s="3" t="str">
        <f>IF(LEN(Tabla13[[#This Row],[Columna2]])&gt;0,Tabla13[[#This Row],[Columna2]]&amp;"/","")</f>
        <v>ENTREGADO/</v>
      </c>
      <c r="S406" s="3" t="str">
        <f>IF(LEN(Tabla13[[#This Row],[Columna3]])&gt;0,Tabla13[[#This Row],[Columna3]]&amp;"/","")</f>
        <v/>
      </c>
      <c r="T406" s="3" t="str">
        <f>IF(LEN(Tabla13[[#This Row],[Columna4]])&gt;0,Tabla13[[#This Row],[Columna4]]&amp;"/","")</f>
        <v/>
      </c>
      <c r="U406" s="3" t="str">
        <f>IF(LEN(Tabla13[[#This Row],[Columna5]])&gt;0,Tabla13[[#This Row],[Columna5]]&amp;"/","")</f>
        <v/>
      </c>
      <c r="V406" s="3" t="str">
        <f>IF(LEN(Tabla13[[#This Row],[Columna6]])&gt;0,Tabla13[[#This Row],[Columna6]]&amp;"/","")</f>
        <v/>
      </c>
      <c r="W40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06" s="3" t="str">
        <f>MID(Tabla13[[#This Row],[Columna17]],1,LEN(Tabla13[[#This Row],[Columna17]])-1)</f>
        <v>CAPTURA/TERMINADO/RUTA/ENTREGADO</v>
      </c>
      <c r="Y40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06" t="str">
        <f t="shared" si="6"/>
        <v>1/6/7/8/</v>
      </c>
    </row>
    <row r="407" spans="1:26" ht="18.75" thickBot="1">
      <c r="A407" s="15" t="s">
        <v>246</v>
      </c>
      <c r="B407" s="14" t="s">
        <v>245</v>
      </c>
      <c r="C407" s="12" t="s">
        <v>168</v>
      </c>
      <c r="D407" s="11">
        <v>250</v>
      </c>
      <c r="E407" s="90">
        <v>1.4</v>
      </c>
      <c r="F407" s="95" t="s">
        <v>1054</v>
      </c>
      <c r="G407" s="169" t="s">
        <v>1059</v>
      </c>
      <c r="H407" s="96" t="s">
        <v>1056</v>
      </c>
      <c r="I407" s="96" t="s">
        <v>1057</v>
      </c>
      <c r="J407" s="97"/>
      <c r="K407" s="97"/>
      <c r="L407" s="97"/>
      <c r="M407" s="98"/>
      <c r="N407" s="96">
        <f>COUNTA(Tabla13[[#This Row],[PROCESOS DE PRODUCION]:[Columna6]])</f>
        <v>4</v>
      </c>
      <c r="O407" s="96" t="str">
        <f>IF(LEN(Tabla13[[#This Row],[PROCESOS DE PRODUCION]])&gt;0,Tabla13[[#This Row],[PROCESOS DE PRODUCION]]&amp;"/","")</f>
        <v>CAPTURA/</v>
      </c>
      <c r="P407" s="3" t="str">
        <f>IF(LEN(Tabla13[[#This Row],[Columna7]])&gt;0,Tabla13[[#This Row],[Columna7]]&amp;"/","")</f>
        <v>TERMINADO/</v>
      </c>
      <c r="Q407" s="3" t="str">
        <f>IF(LEN(Tabla13[[#This Row],[Columna1]])&gt;0,Tabla13[[#This Row],[Columna1]]&amp;"/","")</f>
        <v>RUTA/</v>
      </c>
      <c r="R407" s="3" t="str">
        <f>IF(LEN(Tabla13[[#This Row],[Columna2]])&gt;0,Tabla13[[#This Row],[Columna2]]&amp;"/","")</f>
        <v>ENTREGADO/</v>
      </c>
      <c r="S407" s="3" t="str">
        <f>IF(LEN(Tabla13[[#This Row],[Columna3]])&gt;0,Tabla13[[#This Row],[Columna3]]&amp;"/","")</f>
        <v/>
      </c>
      <c r="T407" s="3" t="str">
        <f>IF(LEN(Tabla13[[#This Row],[Columna4]])&gt;0,Tabla13[[#This Row],[Columna4]]&amp;"/","")</f>
        <v/>
      </c>
      <c r="U407" s="3" t="str">
        <f>IF(LEN(Tabla13[[#This Row],[Columna5]])&gt;0,Tabla13[[#This Row],[Columna5]]&amp;"/","")</f>
        <v/>
      </c>
      <c r="V407" s="3" t="str">
        <f>IF(LEN(Tabla13[[#This Row],[Columna6]])&gt;0,Tabla13[[#This Row],[Columna6]]&amp;"/","")</f>
        <v/>
      </c>
      <c r="W40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07" s="3" t="str">
        <f>MID(Tabla13[[#This Row],[Columna17]],1,LEN(Tabla13[[#This Row],[Columna17]])-1)</f>
        <v>CAPTURA/TERMINADO/RUTA/ENTREGADO</v>
      </c>
      <c r="Y40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07" t="str">
        <f t="shared" si="6"/>
        <v>1/6/7/8/</v>
      </c>
    </row>
    <row r="408" spans="1:26" ht="18.75" thickBot="1">
      <c r="A408" s="15" t="s">
        <v>243</v>
      </c>
      <c r="B408" s="14" t="s">
        <v>242</v>
      </c>
      <c r="C408" s="12" t="s">
        <v>168</v>
      </c>
      <c r="D408" s="11">
        <v>250</v>
      </c>
      <c r="E408" s="90">
        <v>1.4</v>
      </c>
      <c r="F408" s="99" t="s">
        <v>1054</v>
      </c>
      <c r="G408" s="169" t="s">
        <v>1059</v>
      </c>
      <c r="H408" s="100" t="s">
        <v>1056</v>
      </c>
      <c r="I408" s="100" t="s">
        <v>1057</v>
      </c>
      <c r="J408" s="104"/>
      <c r="K408" s="104"/>
      <c r="L408" s="104"/>
      <c r="M408" s="101"/>
      <c r="N408" s="96">
        <f>COUNTA(Tabla13[[#This Row],[PROCESOS DE PRODUCION]:[Columna6]])</f>
        <v>4</v>
      </c>
      <c r="O408" s="96" t="str">
        <f>IF(LEN(Tabla13[[#This Row],[PROCESOS DE PRODUCION]])&gt;0,Tabla13[[#This Row],[PROCESOS DE PRODUCION]]&amp;"/","")</f>
        <v>CAPTURA/</v>
      </c>
      <c r="P408" s="3" t="str">
        <f>IF(LEN(Tabla13[[#This Row],[Columna7]])&gt;0,Tabla13[[#This Row],[Columna7]]&amp;"/","")</f>
        <v>TERMINADO/</v>
      </c>
      <c r="Q408" s="3" t="str">
        <f>IF(LEN(Tabla13[[#This Row],[Columna1]])&gt;0,Tabla13[[#This Row],[Columna1]]&amp;"/","")</f>
        <v>RUTA/</v>
      </c>
      <c r="R408" s="3" t="str">
        <f>IF(LEN(Tabla13[[#This Row],[Columna2]])&gt;0,Tabla13[[#This Row],[Columna2]]&amp;"/","")</f>
        <v>ENTREGADO/</v>
      </c>
      <c r="S408" s="3" t="str">
        <f>IF(LEN(Tabla13[[#This Row],[Columna3]])&gt;0,Tabla13[[#This Row],[Columna3]]&amp;"/","")</f>
        <v/>
      </c>
      <c r="T408" s="3" t="str">
        <f>IF(LEN(Tabla13[[#This Row],[Columna4]])&gt;0,Tabla13[[#This Row],[Columna4]]&amp;"/","")</f>
        <v/>
      </c>
      <c r="U408" s="3" t="str">
        <f>IF(LEN(Tabla13[[#This Row],[Columna5]])&gt;0,Tabla13[[#This Row],[Columna5]]&amp;"/","")</f>
        <v/>
      </c>
      <c r="V408" s="3" t="str">
        <f>IF(LEN(Tabla13[[#This Row],[Columna6]])&gt;0,Tabla13[[#This Row],[Columna6]]&amp;"/","")</f>
        <v/>
      </c>
      <c r="W40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08" s="3" t="str">
        <f>MID(Tabla13[[#This Row],[Columna17]],1,LEN(Tabla13[[#This Row],[Columna17]])-1)</f>
        <v>CAPTURA/TERMINADO/RUTA/ENTREGADO</v>
      </c>
      <c r="Y40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08" t="str">
        <f t="shared" si="6"/>
        <v>1/6/7/8/</v>
      </c>
    </row>
    <row r="409" spans="1:26" ht="18.75" thickBot="1">
      <c r="A409" s="15" t="s">
        <v>240</v>
      </c>
      <c r="B409" s="14" t="s">
        <v>239</v>
      </c>
      <c r="C409" s="12" t="s">
        <v>232</v>
      </c>
      <c r="D409" s="11">
        <v>500</v>
      </c>
      <c r="E409" s="90">
        <v>2.1</v>
      </c>
      <c r="F409" s="91" t="s">
        <v>1054</v>
      </c>
      <c r="G409" s="169" t="s">
        <v>1059</v>
      </c>
      <c r="H409" s="92" t="s">
        <v>1056</v>
      </c>
      <c r="I409" s="92" t="s">
        <v>1057</v>
      </c>
      <c r="J409" s="93"/>
      <c r="K409" s="93"/>
      <c r="L409" s="93"/>
      <c r="M409" s="94"/>
      <c r="N409" s="96">
        <f>COUNTA(Tabla13[[#This Row],[PROCESOS DE PRODUCION]:[Columna6]])</f>
        <v>4</v>
      </c>
      <c r="O409" s="96" t="str">
        <f>IF(LEN(Tabla13[[#This Row],[PROCESOS DE PRODUCION]])&gt;0,Tabla13[[#This Row],[PROCESOS DE PRODUCION]]&amp;"/","")</f>
        <v>CAPTURA/</v>
      </c>
      <c r="P409" s="3" t="str">
        <f>IF(LEN(Tabla13[[#This Row],[Columna7]])&gt;0,Tabla13[[#This Row],[Columna7]]&amp;"/","")</f>
        <v>TERMINADO/</v>
      </c>
      <c r="Q409" s="3" t="str">
        <f>IF(LEN(Tabla13[[#This Row],[Columna1]])&gt;0,Tabla13[[#This Row],[Columna1]]&amp;"/","")</f>
        <v>RUTA/</v>
      </c>
      <c r="R409" s="3" t="str">
        <f>IF(LEN(Tabla13[[#This Row],[Columna2]])&gt;0,Tabla13[[#This Row],[Columna2]]&amp;"/","")</f>
        <v>ENTREGADO/</v>
      </c>
      <c r="S409" s="3" t="str">
        <f>IF(LEN(Tabla13[[#This Row],[Columna3]])&gt;0,Tabla13[[#This Row],[Columna3]]&amp;"/","")</f>
        <v/>
      </c>
      <c r="T409" s="3" t="str">
        <f>IF(LEN(Tabla13[[#This Row],[Columna4]])&gt;0,Tabla13[[#This Row],[Columna4]]&amp;"/","")</f>
        <v/>
      </c>
      <c r="U409" s="3" t="str">
        <f>IF(LEN(Tabla13[[#This Row],[Columna5]])&gt;0,Tabla13[[#This Row],[Columna5]]&amp;"/","")</f>
        <v/>
      </c>
      <c r="V409" s="3" t="str">
        <f>IF(LEN(Tabla13[[#This Row],[Columna6]])&gt;0,Tabla13[[#This Row],[Columna6]]&amp;"/","")</f>
        <v/>
      </c>
      <c r="W40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09" s="3" t="str">
        <f>MID(Tabla13[[#This Row],[Columna17]],1,LEN(Tabla13[[#This Row],[Columna17]])-1)</f>
        <v>CAPTURA/TERMINADO/RUTA/ENTREGADO</v>
      </c>
      <c r="Y40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09" t="str">
        <f t="shared" si="6"/>
        <v>1/6/7/8/</v>
      </c>
    </row>
    <row r="410" spans="1:26" ht="18.75" thickBot="1">
      <c r="A410" s="15" t="s">
        <v>237</v>
      </c>
      <c r="B410" s="14" t="s">
        <v>236</v>
      </c>
      <c r="C410" s="12" t="s">
        <v>232</v>
      </c>
      <c r="D410" s="11">
        <v>500</v>
      </c>
      <c r="E410" s="90">
        <v>2.1</v>
      </c>
      <c r="F410" s="95" t="s">
        <v>1054</v>
      </c>
      <c r="G410" s="169" t="s">
        <v>1059</v>
      </c>
      <c r="H410" s="96" t="s">
        <v>1056</v>
      </c>
      <c r="I410" s="96" t="s">
        <v>1057</v>
      </c>
      <c r="J410" s="97"/>
      <c r="K410" s="97"/>
      <c r="L410" s="97"/>
      <c r="M410" s="98"/>
      <c r="N410" s="96">
        <f>COUNTA(Tabla13[[#This Row],[PROCESOS DE PRODUCION]:[Columna6]])</f>
        <v>4</v>
      </c>
      <c r="O410" s="96" t="str">
        <f>IF(LEN(Tabla13[[#This Row],[PROCESOS DE PRODUCION]])&gt;0,Tabla13[[#This Row],[PROCESOS DE PRODUCION]]&amp;"/","")</f>
        <v>CAPTURA/</v>
      </c>
      <c r="P410" s="3" t="str">
        <f>IF(LEN(Tabla13[[#This Row],[Columna7]])&gt;0,Tabla13[[#This Row],[Columna7]]&amp;"/","")</f>
        <v>TERMINADO/</v>
      </c>
      <c r="Q410" s="3" t="str">
        <f>IF(LEN(Tabla13[[#This Row],[Columna1]])&gt;0,Tabla13[[#This Row],[Columna1]]&amp;"/","")</f>
        <v>RUTA/</v>
      </c>
      <c r="R410" s="3" t="str">
        <f>IF(LEN(Tabla13[[#This Row],[Columna2]])&gt;0,Tabla13[[#This Row],[Columna2]]&amp;"/","")</f>
        <v>ENTREGADO/</v>
      </c>
      <c r="S410" s="3" t="str">
        <f>IF(LEN(Tabla13[[#This Row],[Columna3]])&gt;0,Tabla13[[#This Row],[Columna3]]&amp;"/","")</f>
        <v/>
      </c>
      <c r="T410" s="3" t="str">
        <f>IF(LEN(Tabla13[[#This Row],[Columna4]])&gt;0,Tabla13[[#This Row],[Columna4]]&amp;"/","")</f>
        <v/>
      </c>
      <c r="U410" s="3" t="str">
        <f>IF(LEN(Tabla13[[#This Row],[Columna5]])&gt;0,Tabla13[[#This Row],[Columna5]]&amp;"/","")</f>
        <v/>
      </c>
      <c r="V410" s="3" t="str">
        <f>IF(LEN(Tabla13[[#This Row],[Columna6]])&gt;0,Tabla13[[#This Row],[Columna6]]&amp;"/","")</f>
        <v/>
      </c>
      <c r="W41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10" s="3" t="str">
        <f>MID(Tabla13[[#This Row],[Columna17]],1,LEN(Tabla13[[#This Row],[Columna17]])-1)</f>
        <v>CAPTURA/TERMINADO/RUTA/ENTREGADO</v>
      </c>
      <c r="Y41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10" t="str">
        <f t="shared" si="6"/>
        <v>1/6/7/8/</v>
      </c>
    </row>
    <row r="411" spans="1:26" ht="18.75" thickBot="1">
      <c r="A411" s="15" t="s">
        <v>234</v>
      </c>
      <c r="B411" s="14" t="s">
        <v>233</v>
      </c>
      <c r="C411" s="12" t="s">
        <v>232</v>
      </c>
      <c r="D411" s="11">
        <v>500</v>
      </c>
      <c r="E411" s="90">
        <v>2.1</v>
      </c>
      <c r="F411" s="99" t="s">
        <v>1054</v>
      </c>
      <c r="G411" s="169" t="s">
        <v>1059</v>
      </c>
      <c r="H411" s="100" t="s">
        <v>1056</v>
      </c>
      <c r="I411" s="100" t="s">
        <v>1057</v>
      </c>
      <c r="J411" s="104"/>
      <c r="K411" s="104"/>
      <c r="L411" s="104"/>
      <c r="M411" s="101"/>
      <c r="N411" s="96">
        <f>COUNTA(Tabla13[[#This Row],[PROCESOS DE PRODUCION]:[Columna6]])</f>
        <v>4</v>
      </c>
      <c r="O411" s="96" t="str">
        <f>IF(LEN(Tabla13[[#This Row],[PROCESOS DE PRODUCION]])&gt;0,Tabla13[[#This Row],[PROCESOS DE PRODUCION]]&amp;"/","")</f>
        <v>CAPTURA/</v>
      </c>
      <c r="P411" s="3" t="str">
        <f>IF(LEN(Tabla13[[#This Row],[Columna7]])&gt;0,Tabla13[[#This Row],[Columna7]]&amp;"/","")</f>
        <v>TERMINADO/</v>
      </c>
      <c r="Q411" s="3" t="str">
        <f>IF(LEN(Tabla13[[#This Row],[Columna1]])&gt;0,Tabla13[[#This Row],[Columna1]]&amp;"/","")</f>
        <v>RUTA/</v>
      </c>
      <c r="R411" s="3" t="str">
        <f>IF(LEN(Tabla13[[#This Row],[Columna2]])&gt;0,Tabla13[[#This Row],[Columna2]]&amp;"/","")</f>
        <v>ENTREGADO/</v>
      </c>
      <c r="S411" s="3" t="str">
        <f>IF(LEN(Tabla13[[#This Row],[Columna3]])&gt;0,Tabla13[[#This Row],[Columna3]]&amp;"/","")</f>
        <v/>
      </c>
      <c r="T411" s="3" t="str">
        <f>IF(LEN(Tabla13[[#This Row],[Columna4]])&gt;0,Tabla13[[#This Row],[Columna4]]&amp;"/","")</f>
        <v/>
      </c>
      <c r="U411" s="3" t="str">
        <f>IF(LEN(Tabla13[[#This Row],[Columna5]])&gt;0,Tabla13[[#This Row],[Columna5]]&amp;"/","")</f>
        <v/>
      </c>
      <c r="V411" s="3" t="str">
        <f>IF(LEN(Tabla13[[#This Row],[Columna6]])&gt;0,Tabla13[[#This Row],[Columna6]]&amp;"/","")</f>
        <v/>
      </c>
      <c r="W41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11" s="3" t="str">
        <f>MID(Tabla13[[#This Row],[Columna17]],1,LEN(Tabla13[[#This Row],[Columna17]])-1)</f>
        <v>CAPTURA/TERMINADO/RUTA/ENTREGADO</v>
      </c>
      <c r="Y41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11" t="str">
        <f t="shared" si="6"/>
        <v>1/6/7/8/</v>
      </c>
    </row>
    <row r="412" spans="1:26" ht="18.75" thickBot="1">
      <c r="A412" s="7" t="s">
        <v>230</v>
      </c>
      <c r="B412" s="13" t="s">
        <v>229</v>
      </c>
      <c r="C412" s="12" t="s">
        <v>222</v>
      </c>
      <c r="D412" s="11">
        <v>4000</v>
      </c>
      <c r="E412" s="90">
        <v>0.45</v>
      </c>
      <c r="F412" s="91" t="s">
        <v>1054</v>
      </c>
      <c r="G412" s="169" t="s">
        <v>1059</v>
      </c>
      <c r="H412" s="92" t="s">
        <v>1056</v>
      </c>
      <c r="I412" s="92" t="s">
        <v>1057</v>
      </c>
      <c r="J412" s="93"/>
      <c r="K412" s="93"/>
      <c r="L412" s="93"/>
      <c r="M412" s="94"/>
      <c r="N412" s="96">
        <f>COUNTA(Tabla13[[#This Row],[PROCESOS DE PRODUCION]:[Columna6]])</f>
        <v>4</v>
      </c>
      <c r="O412" s="96" t="str">
        <f>IF(LEN(Tabla13[[#This Row],[PROCESOS DE PRODUCION]])&gt;0,Tabla13[[#This Row],[PROCESOS DE PRODUCION]]&amp;"/","")</f>
        <v>CAPTURA/</v>
      </c>
      <c r="P412" s="3" t="str">
        <f>IF(LEN(Tabla13[[#This Row],[Columna7]])&gt;0,Tabla13[[#This Row],[Columna7]]&amp;"/","")</f>
        <v>TERMINADO/</v>
      </c>
      <c r="Q412" s="3" t="str">
        <f>IF(LEN(Tabla13[[#This Row],[Columna1]])&gt;0,Tabla13[[#This Row],[Columna1]]&amp;"/","")</f>
        <v>RUTA/</v>
      </c>
      <c r="R412" s="3" t="str">
        <f>IF(LEN(Tabla13[[#This Row],[Columna2]])&gt;0,Tabla13[[#This Row],[Columna2]]&amp;"/","")</f>
        <v>ENTREGADO/</v>
      </c>
      <c r="S412" s="3" t="str">
        <f>IF(LEN(Tabla13[[#This Row],[Columna3]])&gt;0,Tabla13[[#This Row],[Columna3]]&amp;"/","")</f>
        <v/>
      </c>
      <c r="T412" s="3" t="str">
        <f>IF(LEN(Tabla13[[#This Row],[Columna4]])&gt;0,Tabla13[[#This Row],[Columna4]]&amp;"/","")</f>
        <v/>
      </c>
      <c r="U412" s="3" t="str">
        <f>IF(LEN(Tabla13[[#This Row],[Columna5]])&gt;0,Tabla13[[#This Row],[Columna5]]&amp;"/","")</f>
        <v/>
      </c>
      <c r="V412" s="3" t="str">
        <f>IF(LEN(Tabla13[[#This Row],[Columna6]])&gt;0,Tabla13[[#This Row],[Columna6]]&amp;"/","")</f>
        <v/>
      </c>
      <c r="W41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12" s="3" t="str">
        <f>MID(Tabla13[[#This Row],[Columna17]],1,LEN(Tabla13[[#This Row],[Columna17]])-1)</f>
        <v>CAPTURA/TERMINADO/RUTA/ENTREGADO</v>
      </c>
      <c r="Y41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12" t="str">
        <f t="shared" si="6"/>
        <v>1/6/7/8/</v>
      </c>
    </row>
    <row r="413" spans="1:26" ht="18.75" thickBot="1">
      <c r="A413" s="7" t="s">
        <v>227</v>
      </c>
      <c r="B413" s="13" t="s">
        <v>226</v>
      </c>
      <c r="C413" s="12" t="s">
        <v>222</v>
      </c>
      <c r="D413" s="11">
        <v>4000</v>
      </c>
      <c r="E413" s="90">
        <v>0.45</v>
      </c>
      <c r="F413" s="95" t="s">
        <v>1054</v>
      </c>
      <c r="G413" s="169" t="s">
        <v>1059</v>
      </c>
      <c r="H413" s="96" t="s">
        <v>1056</v>
      </c>
      <c r="I413" s="96" t="s">
        <v>1057</v>
      </c>
      <c r="J413" s="97"/>
      <c r="K413" s="97"/>
      <c r="L413" s="97"/>
      <c r="M413" s="98"/>
      <c r="N413" s="96">
        <f>COUNTA(Tabla13[[#This Row],[PROCESOS DE PRODUCION]:[Columna6]])</f>
        <v>4</v>
      </c>
      <c r="O413" s="96" t="str">
        <f>IF(LEN(Tabla13[[#This Row],[PROCESOS DE PRODUCION]])&gt;0,Tabla13[[#This Row],[PROCESOS DE PRODUCION]]&amp;"/","")</f>
        <v>CAPTURA/</v>
      </c>
      <c r="P413" s="3" t="str">
        <f>IF(LEN(Tabla13[[#This Row],[Columna7]])&gt;0,Tabla13[[#This Row],[Columna7]]&amp;"/","")</f>
        <v>TERMINADO/</v>
      </c>
      <c r="Q413" s="3" t="str">
        <f>IF(LEN(Tabla13[[#This Row],[Columna1]])&gt;0,Tabla13[[#This Row],[Columna1]]&amp;"/","")</f>
        <v>RUTA/</v>
      </c>
      <c r="R413" s="3" t="str">
        <f>IF(LEN(Tabla13[[#This Row],[Columna2]])&gt;0,Tabla13[[#This Row],[Columna2]]&amp;"/","")</f>
        <v>ENTREGADO/</v>
      </c>
      <c r="S413" s="3" t="str">
        <f>IF(LEN(Tabla13[[#This Row],[Columna3]])&gt;0,Tabla13[[#This Row],[Columna3]]&amp;"/","")</f>
        <v/>
      </c>
      <c r="T413" s="3" t="str">
        <f>IF(LEN(Tabla13[[#This Row],[Columna4]])&gt;0,Tabla13[[#This Row],[Columna4]]&amp;"/","")</f>
        <v/>
      </c>
      <c r="U413" s="3" t="str">
        <f>IF(LEN(Tabla13[[#This Row],[Columna5]])&gt;0,Tabla13[[#This Row],[Columna5]]&amp;"/","")</f>
        <v/>
      </c>
      <c r="V413" s="3" t="str">
        <f>IF(LEN(Tabla13[[#This Row],[Columna6]])&gt;0,Tabla13[[#This Row],[Columna6]]&amp;"/","")</f>
        <v/>
      </c>
      <c r="W41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13" s="3" t="str">
        <f>MID(Tabla13[[#This Row],[Columna17]],1,LEN(Tabla13[[#This Row],[Columna17]])-1)</f>
        <v>CAPTURA/TERMINADO/RUTA/ENTREGADO</v>
      </c>
      <c r="Y41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13" t="str">
        <f t="shared" si="6"/>
        <v>1/6/7/8/</v>
      </c>
    </row>
    <row r="414" spans="1:26" ht="18.75" thickBot="1">
      <c r="A414" s="7" t="s">
        <v>224</v>
      </c>
      <c r="B414" s="13" t="s">
        <v>223</v>
      </c>
      <c r="C414" s="12" t="s">
        <v>222</v>
      </c>
      <c r="D414" s="11">
        <v>4000</v>
      </c>
      <c r="E414" s="90">
        <v>0.45</v>
      </c>
      <c r="F414" s="99" t="s">
        <v>1054</v>
      </c>
      <c r="G414" s="169" t="s">
        <v>1059</v>
      </c>
      <c r="H414" s="100" t="s">
        <v>1056</v>
      </c>
      <c r="I414" s="100" t="s">
        <v>1057</v>
      </c>
      <c r="J414" s="104"/>
      <c r="K414" s="104"/>
      <c r="L414" s="104"/>
      <c r="M414" s="101"/>
      <c r="N414" s="96">
        <f>COUNTA(Tabla13[[#This Row],[PROCESOS DE PRODUCION]:[Columna6]])</f>
        <v>4</v>
      </c>
      <c r="O414" s="96" t="str">
        <f>IF(LEN(Tabla13[[#This Row],[PROCESOS DE PRODUCION]])&gt;0,Tabla13[[#This Row],[PROCESOS DE PRODUCION]]&amp;"/","")</f>
        <v>CAPTURA/</v>
      </c>
      <c r="P414" s="3" t="str">
        <f>IF(LEN(Tabla13[[#This Row],[Columna7]])&gt;0,Tabla13[[#This Row],[Columna7]]&amp;"/","")</f>
        <v>TERMINADO/</v>
      </c>
      <c r="Q414" s="3" t="str">
        <f>IF(LEN(Tabla13[[#This Row],[Columna1]])&gt;0,Tabla13[[#This Row],[Columna1]]&amp;"/","")</f>
        <v>RUTA/</v>
      </c>
      <c r="R414" s="3" t="str">
        <f>IF(LEN(Tabla13[[#This Row],[Columna2]])&gt;0,Tabla13[[#This Row],[Columna2]]&amp;"/","")</f>
        <v>ENTREGADO/</v>
      </c>
      <c r="S414" s="3" t="str">
        <f>IF(LEN(Tabla13[[#This Row],[Columna3]])&gt;0,Tabla13[[#This Row],[Columna3]]&amp;"/","")</f>
        <v/>
      </c>
      <c r="T414" s="3" t="str">
        <f>IF(LEN(Tabla13[[#This Row],[Columna4]])&gt;0,Tabla13[[#This Row],[Columna4]]&amp;"/","")</f>
        <v/>
      </c>
      <c r="U414" s="3" t="str">
        <f>IF(LEN(Tabla13[[#This Row],[Columna5]])&gt;0,Tabla13[[#This Row],[Columna5]]&amp;"/","")</f>
        <v/>
      </c>
      <c r="V414" s="3" t="str">
        <f>IF(LEN(Tabla13[[#This Row],[Columna6]])&gt;0,Tabla13[[#This Row],[Columna6]]&amp;"/","")</f>
        <v/>
      </c>
      <c r="W41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14" s="3" t="str">
        <f>MID(Tabla13[[#This Row],[Columna17]],1,LEN(Tabla13[[#This Row],[Columna17]])-1)</f>
        <v>CAPTURA/TERMINADO/RUTA/ENTREGADO</v>
      </c>
      <c r="Y41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14" t="str">
        <f t="shared" si="6"/>
        <v>1/6/7/8/</v>
      </c>
    </row>
    <row r="415" spans="1:26" ht="18.75" thickBot="1">
      <c r="A415" s="28" t="s">
        <v>220</v>
      </c>
      <c r="B415" s="10" t="s">
        <v>219</v>
      </c>
      <c r="C415" s="9" t="s">
        <v>184</v>
      </c>
      <c r="D415" s="8">
        <v>300</v>
      </c>
      <c r="E415" s="83">
        <v>4.2</v>
      </c>
      <c r="F415" s="91" t="s">
        <v>1054</v>
      </c>
      <c r="G415" s="169" t="s">
        <v>1059</v>
      </c>
      <c r="H415" s="92" t="s">
        <v>1056</v>
      </c>
      <c r="I415" s="92" t="s">
        <v>1057</v>
      </c>
      <c r="J415" s="93"/>
      <c r="K415" s="93"/>
      <c r="L415" s="93"/>
      <c r="M415" s="94"/>
      <c r="N415" s="96">
        <f>COUNTA(Tabla13[[#This Row],[PROCESOS DE PRODUCION]:[Columna6]])</f>
        <v>4</v>
      </c>
      <c r="O415" s="96" t="str">
        <f>IF(LEN(Tabla13[[#This Row],[PROCESOS DE PRODUCION]])&gt;0,Tabla13[[#This Row],[PROCESOS DE PRODUCION]]&amp;"/","")</f>
        <v>CAPTURA/</v>
      </c>
      <c r="P415" s="3" t="str">
        <f>IF(LEN(Tabla13[[#This Row],[Columna7]])&gt;0,Tabla13[[#This Row],[Columna7]]&amp;"/","")</f>
        <v>TERMINADO/</v>
      </c>
      <c r="Q415" s="3" t="str">
        <f>IF(LEN(Tabla13[[#This Row],[Columna1]])&gt;0,Tabla13[[#This Row],[Columna1]]&amp;"/","")</f>
        <v>RUTA/</v>
      </c>
      <c r="R415" s="3" t="str">
        <f>IF(LEN(Tabla13[[#This Row],[Columna2]])&gt;0,Tabla13[[#This Row],[Columna2]]&amp;"/","")</f>
        <v>ENTREGADO/</v>
      </c>
      <c r="S415" s="3" t="str">
        <f>IF(LEN(Tabla13[[#This Row],[Columna3]])&gt;0,Tabla13[[#This Row],[Columna3]]&amp;"/","")</f>
        <v/>
      </c>
      <c r="T415" s="3" t="str">
        <f>IF(LEN(Tabla13[[#This Row],[Columna4]])&gt;0,Tabla13[[#This Row],[Columna4]]&amp;"/","")</f>
        <v/>
      </c>
      <c r="U415" s="3" t="str">
        <f>IF(LEN(Tabla13[[#This Row],[Columna5]])&gt;0,Tabla13[[#This Row],[Columna5]]&amp;"/","")</f>
        <v/>
      </c>
      <c r="V415" s="3" t="str">
        <f>IF(LEN(Tabla13[[#This Row],[Columna6]])&gt;0,Tabla13[[#This Row],[Columna6]]&amp;"/","")</f>
        <v/>
      </c>
      <c r="W41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15" s="3" t="str">
        <f>MID(Tabla13[[#This Row],[Columna17]],1,LEN(Tabla13[[#This Row],[Columna17]])-1)</f>
        <v>CAPTURA/TERMINADO/RUTA/ENTREGADO</v>
      </c>
      <c r="Y41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15" t="str">
        <f t="shared" si="6"/>
        <v>1/6/7/8/</v>
      </c>
    </row>
    <row r="416" spans="1:26" ht="18.75" thickBot="1">
      <c r="A416" s="10" t="s">
        <v>218</v>
      </c>
      <c r="B416" s="10" t="s">
        <v>217</v>
      </c>
      <c r="C416" s="9" t="s">
        <v>168</v>
      </c>
      <c r="D416" s="8">
        <v>1000</v>
      </c>
      <c r="E416" s="83">
        <v>1.8</v>
      </c>
      <c r="F416" s="95" t="s">
        <v>1054</v>
      </c>
      <c r="G416" s="169" t="s">
        <v>1059</v>
      </c>
      <c r="H416" s="96" t="s">
        <v>1056</v>
      </c>
      <c r="I416" s="96" t="s">
        <v>1057</v>
      </c>
      <c r="J416" s="97"/>
      <c r="K416" s="97"/>
      <c r="L416" s="97"/>
      <c r="M416" s="98"/>
      <c r="N416" s="96">
        <f>COUNTA(Tabla13[[#This Row],[PROCESOS DE PRODUCION]:[Columna6]])</f>
        <v>4</v>
      </c>
      <c r="O416" s="96" t="str">
        <f>IF(LEN(Tabla13[[#This Row],[PROCESOS DE PRODUCION]])&gt;0,Tabla13[[#This Row],[PROCESOS DE PRODUCION]]&amp;"/","")</f>
        <v>CAPTURA/</v>
      </c>
      <c r="P416" s="3" t="str">
        <f>IF(LEN(Tabla13[[#This Row],[Columna7]])&gt;0,Tabla13[[#This Row],[Columna7]]&amp;"/","")</f>
        <v>TERMINADO/</v>
      </c>
      <c r="Q416" s="3" t="str">
        <f>IF(LEN(Tabla13[[#This Row],[Columna1]])&gt;0,Tabla13[[#This Row],[Columna1]]&amp;"/","")</f>
        <v>RUTA/</v>
      </c>
      <c r="R416" s="3" t="str">
        <f>IF(LEN(Tabla13[[#This Row],[Columna2]])&gt;0,Tabla13[[#This Row],[Columna2]]&amp;"/","")</f>
        <v>ENTREGADO/</v>
      </c>
      <c r="S416" s="3" t="str">
        <f>IF(LEN(Tabla13[[#This Row],[Columna3]])&gt;0,Tabla13[[#This Row],[Columna3]]&amp;"/","")</f>
        <v/>
      </c>
      <c r="T416" s="3" t="str">
        <f>IF(LEN(Tabla13[[#This Row],[Columna4]])&gt;0,Tabla13[[#This Row],[Columna4]]&amp;"/","")</f>
        <v/>
      </c>
      <c r="U416" s="3" t="str">
        <f>IF(LEN(Tabla13[[#This Row],[Columna5]])&gt;0,Tabla13[[#This Row],[Columna5]]&amp;"/","")</f>
        <v/>
      </c>
      <c r="V416" s="3" t="str">
        <f>IF(LEN(Tabla13[[#This Row],[Columna6]])&gt;0,Tabla13[[#This Row],[Columna6]]&amp;"/","")</f>
        <v/>
      </c>
      <c r="W41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16" s="3" t="str">
        <f>MID(Tabla13[[#This Row],[Columna17]],1,LEN(Tabla13[[#This Row],[Columna17]])-1)</f>
        <v>CAPTURA/TERMINADO/RUTA/ENTREGADO</v>
      </c>
      <c r="Y41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16" t="str">
        <f t="shared" si="6"/>
        <v>1/6/7/8/</v>
      </c>
    </row>
    <row r="417" spans="1:26" ht="18.75" thickBot="1">
      <c r="A417" s="10" t="s">
        <v>216</v>
      </c>
      <c r="B417" s="10" t="s">
        <v>215</v>
      </c>
      <c r="C417" s="9" t="s">
        <v>168</v>
      </c>
      <c r="D417" s="8">
        <v>1000</v>
      </c>
      <c r="E417" s="83">
        <v>2.75</v>
      </c>
      <c r="F417" s="95" t="s">
        <v>1054</v>
      </c>
      <c r="G417" s="169" t="s">
        <v>1059</v>
      </c>
      <c r="H417" s="96" t="s">
        <v>1056</v>
      </c>
      <c r="I417" s="96" t="s">
        <v>1057</v>
      </c>
      <c r="J417" s="97"/>
      <c r="K417" s="97"/>
      <c r="L417" s="97"/>
      <c r="M417" s="98"/>
      <c r="N417" s="96">
        <f>COUNTA(Tabla13[[#This Row],[PROCESOS DE PRODUCION]:[Columna6]])</f>
        <v>4</v>
      </c>
      <c r="O417" s="96" t="str">
        <f>IF(LEN(Tabla13[[#This Row],[PROCESOS DE PRODUCION]])&gt;0,Tabla13[[#This Row],[PROCESOS DE PRODUCION]]&amp;"/","")</f>
        <v>CAPTURA/</v>
      </c>
      <c r="P417" s="3" t="str">
        <f>IF(LEN(Tabla13[[#This Row],[Columna7]])&gt;0,Tabla13[[#This Row],[Columna7]]&amp;"/","")</f>
        <v>TERMINADO/</v>
      </c>
      <c r="Q417" s="3" t="str">
        <f>IF(LEN(Tabla13[[#This Row],[Columna1]])&gt;0,Tabla13[[#This Row],[Columna1]]&amp;"/","")</f>
        <v>RUTA/</v>
      </c>
      <c r="R417" s="3" t="str">
        <f>IF(LEN(Tabla13[[#This Row],[Columna2]])&gt;0,Tabla13[[#This Row],[Columna2]]&amp;"/","")</f>
        <v>ENTREGADO/</v>
      </c>
      <c r="S417" s="3" t="str">
        <f>IF(LEN(Tabla13[[#This Row],[Columna3]])&gt;0,Tabla13[[#This Row],[Columna3]]&amp;"/","")</f>
        <v/>
      </c>
      <c r="T417" s="3" t="str">
        <f>IF(LEN(Tabla13[[#This Row],[Columna4]])&gt;0,Tabla13[[#This Row],[Columna4]]&amp;"/","")</f>
        <v/>
      </c>
      <c r="U417" s="3" t="str">
        <f>IF(LEN(Tabla13[[#This Row],[Columna5]])&gt;0,Tabla13[[#This Row],[Columna5]]&amp;"/","")</f>
        <v/>
      </c>
      <c r="V417" s="3" t="str">
        <f>IF(LEN(Tabla13[[#This Row],[Columna6]])&gt;0,Tabla13[[#This Row],[Columna6]]&amp;"/","")</f>
        <v/>
      </c>
      <c r="W41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17" s="3" t="str">
        <f>MID(Tabla13[[#This Row],[Columna17]],1,LEN(Tabla13[[#This Row],[Columna17]])-1)</f>
        <v>CAPTURA/TERMINADO/RUTA/ENTREGADO</v>
      </c>
      <c r="Y41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17" t="str">
        <f t="shared" si="6"/>
        <v>1/6/7/8/</v>
      </c>
    </row>
    <row r="418" spans="1:26" ht="18.75" thickBot="1">
      <c r="A418" s="10" t="s">
        <v>214</v>
      </c>
      <c r="B418" s="10" t="s">
        <v>213</v>
      </c>
      <c r="C418" s="9" t="s">
        <v>179</v>
      </c>
      <c r="D418" s="8">
        <v>1000</v>
      </c>
      <c r="E418" s="83">
        <v>2</v>
      </c>
      <c r="F418" s="95" t="s">
        <v>1054</v>
      </c>
      <c r="G418" s="169" t="s">
        <v>1059</v>
      </c>
      <c r="H418" s="96" t="s">
        <v>1056</v>
      </c>
      <c r="I418" s="96" t="s">
        <v>1057</v>
      </c>
      <c r="J418" s="97"/>
      <c r="K418" s="97"/>
      <c r="L418" s="97"/>
      <c r="M418" s="98"/>
      <c r="N418" s="96">
        <f>COUNTA(Tabla13[[#This Row],[PROCESOS DE PRODUCION]:[Columna6]])</f>
        <v>4</v>
      </c>
      <c r="O418" s="96" t="str">
        <f>IF(LEN(Tabla13[[#This Row],[PROCESOS DE PRODUCION]])&gt;0,Tabla13[[#This Row],[PROCESOS DE PRODUCION]]&amp;"/","")</f>
        <v>CAPTURA/</v>
      </c>
      <c r="P418" s="3" t="str">
        <f>IF(LEN(Tabla13[[#This Row],[Columna7]])&gt;0,Tabla13[[#This Row],[Columna7]]&amp;"/","")</f>
        <v>TERMINADO/</v>
      </c>
      <c r="Q418" s="3" t="str">
        <f>IF(LEN(Tabla13[[#This Row],[Columna1]])&gt;0,Tabla13[[#This Row],[Columna1]]&amp;"/","")</f>
        <v>RUTA/</v>
      </c>
      <c r="R418" s="3" t="str">
        <f>IF(LEN(Tabla13[[#This Row],[Columna2]])&gt;0,Tabla13[[#This Row],[Columna2]]&amp;"/","")</f>
        <v>ENTREGADO/</v>
      </c>
      <c r="S418" s="3" t="str">
        <f>IF(LEN(Tabla13[[#This Row],[Columna3]])&gt;0,Tabla13[[#This Row],[Columna3]]&amp;"/","")</f>
        <v/>
      </c>
      <c r="T418" s="3" t="str">
        <f>IF(LEN(Tabla13[[#This Row],[Columna4]])&gt;0,Tabla13[[#This Row],[Columna4]]&amp;"/","")</f>
        <v/>
      </c>
      <c r="U418" s="3" t="str">
        <f>IF(LEN(Tabla13[[#This Row],[Columna5]])&gt;0,Tabla13[[#This Row],[Columna5]]&amp;"/","")</f>
        <v/>
      </c>
      <c r="V418" s="3" t="str">
        <f>IF(LEN(Tabla13[[#This Row],[Columna6]])&gt;0,Tabla13[[#This Row],[Columna6]]&amp;"/","")</f>
        <v/>
      </c>
      <c r="W41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18" s="3" t="str">
        <f>MID(Tabla13[[#This Row],[Columna17]],1,LEN(Tabla13[[#This Row],[Columna17]])-1)</f>
        <v>CAPTURA/TERMINADO/RUTA/ENTREGADO</v>
      </c>
      <c r="Y41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18" t="str">
        <f t="shared" si="6"/>
        <v>1/6/7/8/</v>
      </c>
    </row>
    <row r="419" spans="1:26" ht="18.75" thickBot="1">
      <c r="A419" s="10" t="s">
        <v>212</v>
      </c>
      <c r="B419" s="10" t="s">
        <v>211</v>
      </c>
      <c r="C419" s="9" t="s">
        <v>168</v>
      </c>
      <c r="D419" s="8">
        <v>1000</v>
      </c>
      <c r="E419" s="83">
        <v>2.5499999999999998</v>
      </c>
      <c r="F419" s="95" t="s">
        <v>1054</v>
      </c>
      <c r="G419" s="169" t="s">
        <v>1059</v>
      </c>
      <c r="H419" s="96" t="s">
        <v>1056</v>
      </c>
      <c r="I419" s="96" t="s">
        <v>1057</v>
      </c>
      <c r="J419" s="97"/>
      <c r="K419" s="97"/>
      <c r="L419" s="97"/>
      <c r="M419" s="98"/>
      <c r="N419" s="96">
        <f>COUNTA(Tabla13[[#This Row],[PROCESOS DE PRODUCION]:[Columna6]])</f>
        <v>4</v>
      </c>
      <c r="O419" s="96" t="str">
        <f>IF(LEN(Tabla13[[#This Row],[PROCESOS DE PRODUCION]])&gt;0,Tabla13[[#This Row],[PROCESOS DE PRODUCION]]&amp;"/","")</f>
        <v>CAPTURA/</v>
      </c>
      <c r="P419" s="3" t="str">
        <f>IF(LEN(Tabla13[[#This Row],[Columna7]])&gt;0,Tabla13[[#This Row],[Columna7]]&amp;"/","")</f>
        <v>TERMINADO/</v>
      </c>
      <c r="Q419" s="3" t="str">
        <f>IF(LEN(Tabla13[[#This Row],[Columna1]])&gt;0,Tabla13[[#This Row],[Columna1]]&amp;"/","")</f>
        <v>RUTA/</v>
      </c>
      <c r="R419" s="3" t="str">
        <f>IF(LEN(Tabla13[[#This Row],[Columna2]])&gt;0,Tabla13[[#This Row],[Columna2]]&amp;"/","")</f>
        <v>ENTREGADO/</v>
      </c>
      <c r="S419" s="3" t="str">
        <f>IF(LEN(Tabla13[[#This Row],[Columna3]])&gt;0,Tabla13[[#This Row],[Columna3]]&amp;"/","")</f>
        <v/>
      </c>
      <c r="T419" s="3" t="str">
        <f>IF(LEN(Tabla13[[#This Row],[Columna4]])&gt;0,Tabla13[[#This Row],[Columna4]]&amp;"/","")</f>
        <v/>
      </c>
      <c r="U419" s="3" t="str">
        <f>IF(LEN(Tabla13[[#This Row],[Columna5]])&gt;0,Tabla13[[#This Row],[Columna5]]&amp;"/","")</f>
        <v/>
      </c>
      <c r="V419" s="3" t="str">
        <f>IF(LEN(Tabla13[[#This Row],[Columna6]])&gt;0,Tabla13[[#This Row],[Columna6]]&amp;"/","")</f>
        <v/>
      </c>
      <c r="W41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19" s="3" t="str">
        <f>MID(Tabla13[[#This Row],[Columna17]],1,LEN(Tabla13[[#This Row],[Columna17]])-1)</f>
        <v>CAPTURA/TERMINADO/RUTA/ENTREGADO</v>
      </c>
      <c r="Y41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19" t="str">
        <f t="shared" si="6"/>
        <v>1/6/7/8/</v>
      </c>
    </row>
    <row r="420" spans="1:26" ht="18.75" thickBot="1">
      <c r="A420" s="7" t="s">
        <v>210</v>
      </c>
      <c r="B420" s="7" t="s">
        <v>209</v>
      </c>
      <c r="C420" s="6" t="s">
        <v>168</v>
      </c>
      <c r="D420" s="5">
        <v>1000</v>
      </c>
      <c r="E420" s="78">
        <v>1.8</v>
      </c>
      <c r="F420" s="95" t="s">
        <v>1054</v>
      </c>
      <c r="G420" s="169" t="s">
        <v>1059</v>
      </c>
      <c r="H420" s="96" t="s">
        <v>1056</v>
      </c>
      <c r="I420" s="96" t="s">
        <v>1057</v>
      </c>
      <c r="J420" s="97"/>
      <c r="K420" s="97"/>
      <c r="L420" s="97"/>
      <c r="M420" s="98"/>
      <c r="N420" s="96">
        <f>COUNTA(Tabla13[[#This Row],[PROCESOS DE PRODUCION]:[Columna6]])</f>
        <v>4</v>
      </c>
      <c r="O420" s="96" t="str">
        <f>IF(LEN(Tabla13[[#This Row],[PROCESOS DE PRODUCION]])&gt;0,Tabla13[[#This Row],[PROCESOS DE PRODUCION]]&amp;"/","")</f>
        <v>CAPTURA/</v>
      </c>
      <c r="P420" s="3" t="str">
        <f>IF(LEN(Tabla13[[#This Row],[Columna7]])&gt;0,Tabla13[[#This Row],[Columna7]]&amp;"/","")</f>
        <v>TERMINADO/</v>
      </c>
      <c r="Q420" s="3" t="str">
        <f>IF(LEN(Tabla13[[#This Row],[Columna1]])&gt;0,Tabla13[[#This Row],[Columna1]]&amp;"/","")</f>
        <v>RUTA/</v>
      </c>
      <c r="R420" s="3" t="str">
        <f>IF(LEN(Tabla13[[#This Row],[Columna2]])&gt;0,Tabla13[[#This Row],[Columna2]]&amp;"/","")</f>
        <v>ENTREGADO/</v>
      </c>
      <c r="S420" s="3" t="str">
        <f>IF(LEN(Tabla13[[#This Row],[Columna3]])&gt;0,Tabla13[[#This Row],[Columna3]]&amp;"/","")</f>
        <v/>
      </c>
      <c r="T420" s="3" t="str">
        <f>IF(LEN(Tabla13[[#This Row],[Columna4]])&gt;0,Tabla13[[#This Row],[Columna4]]&amp;"/","")</f>
        <v/>
      </c>
      <c r="U420" s="3" t="str">
        <f>IF(LEN(Tabla13[[#This Row],[Columna5]])&gt;0,Tabla13[[#This Row],[Columna5]]&amp;"/","")</f>
        <v/>
      </c>
      <c r="V420" s="3" t="str">
        <f>IF(LEN(Tabla13[[#This Row],[Columna6]])&gt;0,Tabla13[[#This Row],[Columna6]]&amp;"/","")</f>
        <v/>
      </c>
      <c r="W42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20" s="3" t="str">
        <f>MID(Tabla13[[#This Row],[Columna17]],1,LEN(Tabla13[[#This Row],[Columna17]])-1)</f>
        <v>CAPTURA/TERMINADO/RUTA/ENTREGADO</v>
      </c>
      <c r="Y42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20" t="str">
        <f t="shared" si="6"/>
        <v>1/6/7/8/</v>
      </c>
    </row>
    <row r="421" spans="1:26" ht="18.75" thickBot="1">
      <c r="A421" s="7" t="s">
        <v>208</v>
      </c>
      <c r="B421" s="7" t="s">
        <v>207</v>
      </c>
      <c r="C421" s="6" t="s">
        <v>168</v>
      </c>
      <c r="D421" s="5">
        <v>1000</v>
      </c>
      <c r="E421" s="78">
        <v>2.2000000000000002</v>
      </c>
      <c r="F421" s="95" t="s">
        <v>1054</v>
      </c>
      <c r="G421" s="169" t="s">
        <v>1059</v>
      </c>
      <c r="H421" s="96" t="s">
        <v>1056</v>
      </c>
      <c r="I421" s="96" t="s">
        <v>1057</v>
      </c>
      <c r="J421" s="97"/>
      <c r="K421" s="97"/>
      <c r="L421" s="97"/>
      <c r="M421" s="98"/>
      <c r="N421" s="96">
        <f>COUNTA(Tabla13[[#This Row],[PROCESOS DE PRODUCION]:[Columna6]])</f>
        <v>4</v>
      </c>
      <c r="O421" s="96" t="str">
        <f>IF(LEN(Tabla13[[#This Row],[PROCESOS DE PRODUCION]])&gt;0,Tabla13[[#This Row],[PROCESOS DE PRODUCION]]&amp;"/","")</f>
        <v>CAPTURA/</v>
      </c>
      <c r="P421" s="3" t="str">
        <f>IF(LEN(Tabla13[[#This Row],[Columna7]])&gt;0,Tabla13[[#This Row],[Columna7]]&amp;"/","")</f>
        <v>TERMINADO/</v>
      </c>
      <c r="Q421" s="3" t="str">
        <f>IF(LEN(Tabla13[[#This Row],[Columna1]])&gt;0,Tabla13[[#This Row],[Columna1]]&amp;"/","")</f>
        <v>RUTA/</v>
      </c>
      <c r="R421" s="3" t="str">
        <f>IF(LEN(Tabla13[[#This Row],[Columna2]])&gt;0,Tabla13[[#This Row],[Columna2]]&amp;"/","")</f>
        <v>ENTREGADO/</v>
      </c>
      <c r="S421" s="3" t="str">
        <f>IF(LEN(Tabla13[[#This Row],[Columna3]])&gt;0,Tabla13[[#This Row],[Columna3]]&amp;"/","")</f>
        <v/>
      </c>
      <c r="T421" s="3" t="str">
        <f>IF(LEN(Tabla13[[#This Row],[Columna4]])&gt;0,Tabla13[[#This Row],[Columna4]]&amp;"/","")</f>
        <v/>
      </c>
      <c r="U421" s="3" t="str">
        <f>IF(LEN(Tabla13[[#This Row],[Columna5]])&gt;0,Tabla13[[#This Row],[Columna5]]&amp;"/","")</f>
        <v/>
      </c>
      <c r="V421" s="3" t="str">
        <f>IF(LEN(Tabla13[[#This Row],[Columna6]])&gt;0,Tabla13[[#This Row],[Columna6]]&amp;"/","")</f>
        <v/>
      </c>
      <c r="W42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21" s="3" t="str">
        <f>MID(Tabla13[[#This Row],[Columna17]],1,LEN(Tabla13[[#This Row],[Columna17]])-1)</f>
        <v>CAPTURA/TERMINADO/RUTA/ENTREGADO</v>
      </c>
      <c r="Y42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21" t="str">
        <f t="shared" si="6"/>
        <v>1/6/7/8/</v>
      </c>
    </row>
    <row r="422" spans="1:26" ht="18.75" thickBot="1">
      <c r="A422" s="19" t="s">
        <v>206</v>
      </c>
      <c r="B422" s="19" t="s">
        <v>205</v>
      </c>
      <c r="C422" s="17" t="s">
        <v>168</v>
      </c>
      <c r="D422" s="16">
        <v>1000</v>
      </c>
      <c r="E422" s="79">
        <v>3.2</v>
      </c>
      <c r="F422" s="99" t="s">
        <v>1054</v>
      </c>
      <c r="G422" s="169" t="s">
        <v>1059</v>
      </c>
      <c r="H422" s="100" t="s">
        <v>1056</v>
      </c>
      <c r="I422" s="100" t="s">
        <v>1057</v>
      </c>
      <c r="J422" s="104"/>
      <c r="K422" s="104"/>
      <c r="L422" s="104"/>
      <c r="M422" s="101"/>
      <c r="N422" s="96">
        <f>COUNTA(Tabla13[[#This Row],[PROCESOS DE PRODUCION]:[Columna6]])</f>
        <v>4</v>
      </c>
      <c r="O422" s="96" t="str">
        <f>IF(LEN(Tabla13[[#This Row],[PROCESOS DE PRODUCION]])&gt;0,Tabla13[[#This Row],[PROCESOS DE PRODUCION]]&amp;"/","")</f>
        <v>CAPTURA/</v>
      </c>
      <c r="P422" s="3" t="str">
        <f>IF(LEN(Tabla13[[#This Row],[Columna7]])&gt;0,Tabla13[[#This Row],[Columna7]]&amp;"/","")</f>
        <v>TERMINADO/</v>
      </c>
      <c r="Q422" s="3" t="str">
        <f>IF(LEN(Tabla13[[#This Row],[Columna1]])&gt;0,Tabla13[[#This Row],[Columna1]]&amp;"/","")</f>
        <v>RUTA/</v>
      </c>
      <c r="R422" s="3" t="str">
        <f>IF(LEN(Tabla13[[#This Row],[Columna2]])&gt;0,Tabla13[[#This Row],[Columna2]]&amp;"/","")</f>
        <v>ENTREGADO/</v>
      </c>
      <c r="S422" s="3" t="str">
        <f>IF(LEN(Tabla13[[#This Row],[Columna3]])&gt;0,Tabla13[[#This Row],[Columna3]]&amp;"/","")</f>
        <v/>
      </c>
      <c r="T422" s="3" t="str">
        <f>IF(LEN(Tabla13[[#This Row],[Columna4]])&gt;0,Tabla13[[#This Row],[Columna4]]&amp;"/","")</f>
        <v/>
      </c>
      <c r="U422" s="3" t="str">
        <f>IF(LEN(Tabla13[[#This Row],[Columna5]])&gt;0,Tabla13[[#This Row],[Columna5]]&amp;"/","")</f>
        <v/>
      </c>
      <c r="V422" s="3" t="str">
        <f>IF(LEN(Tabla13[[#This Row],[Columna6]])&gt;0,Tabla13[[#This Row],[Columna6]]&amp;"/","")</f>
        <v/>
      </c>
      <c r="W42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22" s="3" t="str">
        <f>MID(Tabla13[[#This Row],[Columna17]],1,LEN(Tabla13[[#This Row],[Columna17]])-1)</f>
        <v>CAPTURA/TERMINADO/RUTA/ENTREGADO</v>
      </c>
      <c r="Y42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22" t="str">
        <f t="shared" si="6"/>
        <v>1/6/7/8/</v>
      </c>
    </row>
    <row r="423" spans="1:26" ht="18.75" thickBot="1">
      <c r="A423" s="28" t="s">
        <v>203</v>
      </c>
      <c r="B423" s="10" t="s">
        <v>202</v>
      </c>
      <c r="C423" s="9" t="s">
        <v>184</v>
      </c>
      <c r="D423" s="8">
        <v>300</v>
      </c>
      <c r="E423" s="83">
        <v>4.2</v>
      </c>
      <c r="F423" s="91" t="s">
        <v>1054</v>
      </c>
      <c r="G423" s="169" t="s">
        <v>1059</v>
      </c>
      <c r="H423" s="92" t="s">
        <v>1056</v>
      </c>
      <c r="I423" s="92" t="s">
        <v>1057</v>
      </c>
      <c r="J423" s="93"/>
      <c r="K423" s="93"/>
      <c r="L423" s="93"/>
      <c r="M423" s="94"/>
      <c r="N423" s="96">
        <f>COUNTA(Tabla13[[#This Row],[PROCESOS DE PRODUCION]:[Columna6]])</f>
        <v>4</v>
      </c>
      <c r="O423" s="96" t="str">
        <f>IF(LEN(Tabla13[[#This Row],[PROCESOS DE PRODUCION]])&gt;0,Tabla13[[#This Row],[PROCESOS DE PRODUCION]]&amp;"/","")</f>
        <v>CAPTURA/</v>
      </c>
      <c r="P423" s="3" t="str">
        <f>IF(LEN(Tabla13[[#This Row],[Columna7]])&gt;0,Tabla13[[#This Row],[Columna7]]&amp;"/","")</f>
        <v>TERMINADO/</v>
      </c>
      <c r="Q423" s="3" t="str">
        <f>IF(LEN(Tabla13[[#This Row],[Columna1]])&gt;0,Tabla13[[#This Row],[Columna1]]&amp;"/","")</f>
        <v>RUTA/</v>
      </c>
      <c r="R423" s="3" t="str">
        <f>IF(LEN(Tabla13[[#This Row],[Columna2]])&gt;0,Tabla13[[#This Row],[Columna2]]&amp;"/","")</f>
        <v>ENTREGADO/</v>
      </c>
      <c r="S423" s="3" t="str">
        <f>IF(LEN(Tabla13[[#This Row],[Columna3]])&gt;0,Tabla13[[#This Row],[Columna3]]&amp;"/","")</f>
        <v/>
      </c>
      <c r="T423" s="3" t="str">
        <f>IF(LEN(Tabla13[[#This Row],[Columna4]])&gt;0,Tabla13[[#This Row],[Columna4]]&amp;"/","")</f>
        <v/>
      </c>
      <c r="U423" s="3" t="str">
        <f>IF(LEN(Tabla13[[#This Row],[Columna5]])&gt;0,Tabla13[[#This Row],[Columna5]]&amp;"/","")</f>
        <v/>
      </c>
      <c r="V423" s="3" t="str">
        <f>IF(LEN(Tabla13[[#This Row],[Columna6]])&gt;0,Tabla13[[#This Row],[Columna6]]&amp;"/","")</f>
        <v/>
      </c>
      <c r="W42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23" s="3" t="str">
        <f>MID(Tabla13[[#This Row],[Columna17]],1,LEN(Tabla13[[#This Row],[Columna17]])-1)</f>
        <v>CAPTURA/TERMINADO/RUTA/ENTREGADO</v>
      </c>
      <c r="Y42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23" t="str">
        <f t="shared" si="6"/>
        <v>1/6/7/8/</v>
      </c>
    </row>
    <row r="424" spans="1:26" ht="18.75" thickBot="1">
      <c r="A424" s="10" t="s">
        <v>201</v>
      </c>
      <c r="B424" s="10" t="s">
        <v>200</v>
      </c>
      <c r="C424" s="9" t="s">
        <v>168</v>
      </c>
      <c r="D424" s="8">
        <v>1000</v>
      </c>
      <c r="E424" s="83">
        <v>1.8</v>
      </c>
      <c r="F424" s="95" t="s">
        <v>1054</v>
      </c>
      <c r="G424" s="169" t="s">
        <v>1059</v>
      </c>
      <c r="H424" s="96" t="s">
        <v>1056</v>
      </c>
      <c r="I424" s="96" t="s">
        <v>1057</v>
      </c>
      <c r="J424" s="97"/>
      <c r="K424" s="97"/>
      <c r="L424" s="97"/>
      <c r="M424" s="98"/>
      <c r="N424" s="96">
        <f>COUNTA(Tabla13[[#This Row],[PROCESOS DE PRODUCION]:[Columna6]])</f>
        <v>4</v>
      </c>
      <c r="O424" s="96" t="str">
        <f>IF(LEN(Tabla13[[#This Row],[PROCESOS DE PRODUCION]])&gt;0,Tabla13[[#This Row],[PROCESOS DE PRODUCION]]&amp;"/","")</f>
        <v>CAPTURA/</v>
      </c>
      <c r="P424" s="3" t="str">
        <f>IF(LEN(Tabla13[[#This Row],[Columna7]])&gt;0,Tabla13[[#This Row],[Columna7]]&amp;"/","")</f>
        <v>TERMINADO/</v>
      </c>
      <c r="Q424" s="3" t="str">
        <f>IF(LEN(Tabla13[[#This Row],[Columna1]])&gt;0,Tabla13[[#This Row],[Columna1]]&amp;"/","")</f>
        <v>RUTA/</v>
      </c>
      <c r="R424" s="3" t="str">
        <f>IF(LEN(Tabla13[[#This Row],[Columna2]])&gt;0,Tabla13[[#This Row],[Columna2]]&amp;"/","")</f>
        <v>ENTREGADO/</v>
      </c>
      <c r="S424" s="3" t="str">
        <f>IF(LEN(Tabla13[[#This Row],[Columna3]])&gt;0,Tabla13[[#This Row],[Columna3]]&amp;"/","")</f>
        <v/>
      </c>
      <c r="T424" s="3" t="str">
        <f>IF(LEN(Tabla13[[#This Row],[Columna4]])&gt;0,Tabla13[[#This Row],[Columna4]]&amp;"/","")</f>
        <v/>
      </c>
      <c r="U424" s="3" t="str">
        <f>IF(LEN(Tabla13[[#This Row],[Columna5]])&gt;0,Tabla13[[#This Row],[Columna5]]&amp;"/","")</f>
        <v/>
      </c>
      <c r="V424" s="3" t="str">
        <f>IF(LEN(Tabla13[[#This Row],[Columna6]])&gt;0,Tabla13[[#This Row],[Columna6]]&amp;"/","")</f>
        <v/>
      </c>
      <c r="W42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24" s="3" t="str">
        <f>MID(Tabla13[[#This Row],[Columna17]],1,LEN(Tabla13[[#This Row],[Columna17]])-1)</f>
        <v>CAPTURA/TERMINADO/RUTA/ENTREGADO</v>
      </c>
      <c r="Y42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24" t="str">
        <f t="shared" si="6"/>
        <v>1/6/7/8/</v>
      </c>
    </row>
    <row r="425" spans="1:26" ht="18.75" thickBot="1">
      <c r="A425" s="10" t="s">
        <v>199</v>
      </c>
      <c r="B425" s="10" t="s">
        <v>198</v>
      </c>
      <c r="C425" s="9" t="s">
        <v>168</v>
      </c>
      <c r="D425" s="8">
        <v>1000</v>
      </c>
      <c r="E425" s="83">
        <v>2.75</v>
      </c>
      <c r="F425" s="95" t="s">
        <v>1054</v>
      </c>
      <c r="G425" s="169" t="s">
        <v>1059</v>
      </c>
      <c r="H425" s="96" t="s">
        <v>1056</v>
      </c>
      <c r="I425" s="96" t="s">
        <v>1057</v>
      </c>
      <c r="J425" s="97"/>
      <c r="K425" s="97"/>
      <c r="L425" s="97"/>
      <c r="M425" s="98"/>
      <c r="N425" s="96">
        <f>COUNTA(Tabla13[[#This Row],[PROCESOS DE PRODUCION]:[Columna6]])</f>
        <v>4</v>
      </c>
      <c r="O425" s="96" t="str">
        <f>IF(LEN(Tabla13[[#This Row],[PROCESOS DE PRODUCION]])&gt;0,Tabla13[[#This Row],[PROCESOS DE PRODUCION]]&amp;"/","")</f>
        <v>CAPTURA/</v>
      </c>
      <c r="P425" s="3" t="str">
        <f>IF(LEN(Tabla13[[#This Row],[Columna7]])&gt;0,Tabla13[[#This Row],[Columna7]]&amp;"/","")</f>
        <v>TERMINADO/</v>
      </c>
      <c r="Q425" s="3" t="str">
        <f>IF(LEN(Tabla13[[#This Row],[Columna1]])&gt;0,Tabla13[[#This Row],[Columna1]]&amp;"/","")</f>
        <v>RUTA/</v>
      </c>
      <c r="R425" s="3" t="str">
        <f>IF(LEN(Tabla13[[#This Row],[Columna2]])&gt;0,Tabla13[[#This Row],[Columna2]]&amp;"/","")</f>
        <v>ENTREGADO/</v>
      </c>
      <c r="S425" s="3" t="str">
        <f>IF(LEN(Tabla13[[#This Row],[Columna3]])&gt;0,Tabla13[[#This Row],[Columna3]]&amp;"/","")</f>
        <v/>
      </c>
      <c r="T425" s="3" t="str">
        <f>IF(LEN(Tabla13[[#This Row],[Columna4]])&gt;0,Tabla13[[#This Row],[Columna4]]&amp;"/","")</f>
        <v/>
      </c>
      <c r="U425" s="3" t="str">
        <f>IF(LEN(Tabla13[[#This Row],[Columna5]])&gt;0,Tabla13[[#This Row],[Columna5]]&amp;"/","")</f>
        <v/>
      </c>
      <c r="V425" s="3" t="str">
        <f>IF(LEN(Tabla13[[#This Row],[Columna6]])&gt;0,Tabla13[[#This Row],[Columna6]]&amp;"/","")</f>
        <v/>
      </c>
      <c r="W42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25" s="3" t="str">
        <f>MID(Tabla13[[#This Row],[Columna17]],1,LEN(Tabla13[[#This Row],[Columna17]])-1)</f>
        <v>CAPTURA/TERMINADO/RUTA/ENTREGADO</v>
      </c>
      <c r="Y42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25" t="str">
        <f t="shared" si="6"/>
        <v>1/6/7/8/</v>
      </c>
    </row>
    <row r="426" spans="1:26" ht="18.75" thickBot="1">
      <c r="A426" s="10" t="s">
        <v>197</v>
      </c>
      <c r="B426" s="10" t="s">
        <v>196</v>
      </c>
      <c r="C426" s="9" t="s">
        <v>179</v>
      </c>
      <c r="D426" s="8">
        <v>1000</v>
      </c>
      <c r="E426" s="83">
        <v>2</v>
      </c>
      <c r="F426" s="95" t="s">
        <v>1054</v>
      </c>
      <c r="G426" s="169" t="s">
        <v>1059</v>
      </c>
      <c r="H426" s="96" t="s">
        <v>1056</v>
      </c>
      <c r="I426" s="96" t="s">
        <v>1057</v>
      </c>
      <c r="J426" s="97"/>
      <c r="K426" s="97"/>
      <c r="L426" s="97"/>
      <c r="M426" s="98"/>
      <c r="N426" s="96">
        <f>COUNTA(Tabla13[[#This Row],[PROCESOS DE PRODUCION]:[Columna6]])</f>
        <v>4</v>
      </c>
      <c r="O426" s="96" t="str">
        <f>IF(LEN(Tabla13[[#This Row],[PROCESOS DE PRODUCION]])&gt;0,Tabla13[[#This Row],[PROCESOS DE PRODUCION]]&amp;"/","")</f>
        <v>CAPTURA/</v>
      </c>
      <c r="P426" s="3" t="str">
        <f>IF(LEN(Tabla13[[#This Row],[Columna7]])&gt;0,Tabla13[[#This Row],[Columna7]]&amp;"/","")</f>
        <v>TERMINADO/</v>
      </c>
      <c r="Q426" s="3" t="str">
        <f>IF(LEN(Tabla13[[#This Row],[Columna1]])&gt;0,Tabla13[[#This Row],[Columna1]]&amp;"/","")</f>
        <v>RUTA/</v>
      </c>
      <c r="R426" s="3" t="str">
        <f>IF(LEN(Tabla13[[#This Row],[Columna2]])&gt;0,Tabla13[[#This Row],[Columna2]]&amp;"/","")</f>
        <v>ENTREGADO/</v>
      </c>
      <c r="S426" s="3" t="str">
        <f>IF(LEN(Tabla13[[#This Row],[Columna3]])&gt;0,Tabla13[[#This Row],[Columna3]]&amp;"/","")</f>
        <v/>
      </c>
      <c r="T426" s="3" t="str">
        <f>IF(LEN(Tabla13[[#This Row],[Columna4]])&gt;0,Tabla13[[#This Row],[Columna4]]&amp;"/","")</f>
        <v/>
      </c>
      <c r="U426" s="3" t="str">
        <f>IF(LEN(Tabla13[[#This Row],[Columna5]])&gt;0,Tabla13[[#This Row],[Columna5]]&amp;"/","")</f>
        <v/>
      </c>
      <c r="V426" s="3" t="str">
        <f>IF(LEN(Tabla13[[#This Row],[Columna6]])&gt;0,Tabla13[[#This Row],[Columna6]]&amp;"/","")</f>
        <v/>
      </c>
      <c r="W42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26" s="3" t="str">
        <f>MID(Tabla13[[#This Row],[Columna17]],1,LEN(Tabla13[[#This Row],[Columna17]])-1)</f>
        <v>CAPTURA/TERMINADO/RUTA/ENTREGADO</v>
      </c>
      <c r="Y42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26" t="str">
        <f t="shared" si="6"/>
        <v>1/6/7/8/</v>
      </c>
    </row>
    <row r="427" spans="1:26" ht="18.75" thickBot="1">
      <c r="A427" s="10" t="s">
        <v>195</v>
      </c>
      <c r="B427" s="10" t="s">
        <v>194</v>
      </c>
      <c r="C427" s="9" t="s">
        <v>168</v>
      </c>
      <c r="D427" s="8">
        <v>1000</v>
      </c>
      <c r="E427" s="83">
        <v>2.5499999999999998</v>
      </c>
      <c r="F427" s="95" t="s">
        <v>1054</v>
      </c>
      <c r="G427" s="169" t="s">
        <v>1059</v>
      </c>
      <c r="H427" s="96" t="s">
        <v>1056</v>
      </c>
      <c r="I427" s="96" t="s">
        <v>1057</v>
      </c>
      <c r="J427" s="97"/>
      <c r="K427" s="97"/>
      <c r="L427" s="97"/>
      <c r="M427" s="98"/>
      <c r="N427" s="96">
        <f>COUNTA(Tabla13[[#This Row],[PROCESOS DE PRODUCION]:[Columna6]])</f>
        <v>4</v>
      </c>
      <c r="O427" s="96" t="str">
        <f>IF(LEN(Tabla13[[#This Row],[PROCESOS DE PRODUCION]])&gt;0,Tabla13[[#This Row],[PROCESOS DE PRODUCION]]&amp;"/","")</f>
        <v>CAPTURA/</v>
      </c>
      <c r="P427" s="3" t="str">
        <f>IF(LEN(Tabla13[[#This Row],[Columna7]])&gt;0,Tabla13[[#This Row],[Columna7]]&amp;"/","")</f>
        <v>TERMINADO/</v>
      </c>
      <c r="Q427" s="3" t="str">
        <f>IF(LEN(Tabla13[[#This Row],[Columna1]])&gt;0,Tabla13[[#This Row],[Columna1]]&amp;"/","")</f>
        <v>RUTA/</v>
      </c>
      <c r="R427" s="3" t="str">
        <f>IF(LEN(Tabla13[[#This Row],[Columna2]])&gt;0,Tabla13[[#This Row],[Columna2]]&amp;"/","")</f>
        <v>ENTREGADO/</v>
      </c>
      <c r="S427" s="3" t="str">
        <f>IF(LEN(Tabla13[[#This Row],[Columna3]])&gt;0,Tabla13[[#This Row],[Columna3]]&amp;"/","")</f>
        <v/>
      </c>
      <c r="T427" s="3" t="str">
        <f>IF(LEN(Tabla13[[#This Row],[Columna4]])&gt;0,Tabla13[[#This Row],[Columna4]]&amp;"/","")</f>
        <v/>
      </c>
      <c r="U427" s="3" t="str">
        <f>IF(LEN(Tabla13[[#This Row],[Columna5]])&gt;0,Tabla13[[#This Row],[Columna5]]&amp;"/","")</f>
        <v/>
      </c>
      <c r="V427" s="3" t="str">
        <f>IF(LEN(Tabla13[[#This Row],[Columna6]])&gt;0,Tabla13[[#This Row],[Columna6]]&amp;"/","")</f>
        <v/>
      </c>
      <c r="W42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27" s="3" t="str">
        <f>MID(Tabla13[[#This Row],[Columna17]],1,LEN(Tabla13[[#This Row],[Columna17]])-1)</f>
        <v>CAPTURA/TERMINADO/RUTA/ENTREGADO</v>
      </c>
      <c r="Y42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27" t="str">
        <f t="shared" si="6"/>
        <v>1/6/7/8/</v>
      </c>
    </row>
    <row r="428" spans="1:26" ht="18.75" thickBot="1">
      <c r="A428" s="7" t="s">
        <v>193</v>
      </c>
      <c r="B428" s="7" t="s">
        <v>192</v>
      </c>
      <c r="C428" s="6" t="s">
        <v>168</v>
      </c>
      <c r="D428" s="5">
        <v>1000</v>
      </c>
      <c r="E428" s="78">
        <v>1.8</v>
      </c>
      <c r="F428" s="95" t="s">
        <v>1054</v>
      </c>
      <c r="G428" s="169" t="s">
        <v>1059</v>
      </c>
      <c r="H428" s="96" t="s">
        <v>1056</v>
      </c>
      <c r="I428" s="96" t="s">
        <v>1057</v>
      </c>
      <c r="J428" s="97"/>
      <c r="K428" s="97"/>
      <c r="L428" s="97"/>
      <c r="M428" s="98"/>
      <c r="N428" s="96">
        <f>COUNTA(Tabla13[[#This Row],[PROCESOS DE PRODUCION]:[Columna6]])</f>
        <v>4</v>
      </c>
      <c r="O428" s="96" t="str">
        <f>IF(LEN(Tabla13[[#This Row],[PROCESOS DE PRODUCION]])&gt;0,Tabla13[[#This Row],[PROCESOS DE PRODUCION]]&amp;"/","")</f>
        <v>CAPTURA/</v>
      </c>
      <c r="P428" s="3" t="str">
        <f>IF(LEN(Tabla13[[#This Row],[Columna7]])&gt;0,Tabla13[[#This Row],[Columna7]]&amp;"/","")</f>
        <v>TERMINADO/</v>
      </c>
      <c r="Q428" s="3" t="str">
        <f>IF(LEN(Tabla13[[#This Row],[Columna1]])&gt;0,Tabla13[[#This Row],[Columna1]]&amp;"/","")</f>
        <v>RUTA/</v>
      </c>
      <c r="R428" s="3" t="str">
        <f>IF(LEN(Tabla13[[#This Row],[Columna2]])&gt;0,Tabla13[[#This Row],[Columna2]]&amp;"/","")</f>
        <v>ENTREGADO/</v>
      </c>
      <c r="S428" s="3" t="str">
        <f>IF(LEN(Tabla13[[#This Row],[Columna3]])&gt;0,Tabla13[[#This Row],[Columna3]]&amp;"/","")</f>
        <v/>
      </c>
      <c r="T428" s="3" t="str">
        <f>IF(LEN(Tabla13[[#This Row],[Columna4]])&gt;0,Tabla13[[#This Row],[Columna4]]&amp;"/","")</f>
        <v/>
      </c>
      <c r="U428" s="3" t="str">
        <f>IF(LEN(Tabla13[[#This Row],[Columna5]])&gt;0,Tabla13[[#This Row],[Columna5]]&amp;"/","")</f>
        <v/>
      </c>
      <c r="V428" s="3" t="str">
        <f>IF(LEN(Tabla13[[#This Row],[Columna6]])&gt;0,Tabla13[[#This Row],[Columna6]]&amp;"/","")</f>
        <v/>
      </c>
      <c r="W42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28" s="3" t="str">
        <f>MID(Tabla13[[#This Row],[Columna17]],1,LEN(Tabla13[[#This Row],[Columna17]])-1)</f>
        <v>CAPTURA/TERMINADO/RUTA/ENTREGADO</v>
      </c>
      <c r="Y42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28" t="str">
        <f t="shared" si="6"/>
        <v>1/6/7/8/</v>
      </c>
    </row>
    <row r="429" spans="1:26" ht="18.75" thickBot="1">
      <c r="A429" s="7" t="s">
        <v>191</v>
      </c>
      <c r="B429" s="7" t="s">
        <v>190</v>
      </c>
      <c r="C429" s="6" t="s">
        <v>168</v>
      </c>
      <c r="D429" s="5">
        <v>1000</v>
      </c>
      <c r="E429" s="78">
        <v>2.2000000000000002</v>
      </c>
      <c r="F429" s="95" t="s">
        <v>1054</v>
      </c>
      <c r="G429" s="169" t="s">
        <v>1059</v>
      </c>
      <c r="H429" s="96" t="s">
        <v>1056</v>
      </c>
      <c r="I429" s="96" t="s">
        <v>1057</v>
      </c>
      <c r="J429" s="97"/>
      <c r="K429" s="97"/>
      <c r="L429" s="97"/>
      <c r="M429" s="98"/>
      <c r="N429" s="96">
        <f>COUNTA(Tabla13[[#This Row],[PROCESOS DE PRODUCION]:[Columna6]])</f>
        <v>4</v>
      </c>
      <c r="O429" s="96" t="str">
        <f>IF(LEN(Tabla13[[#This Row],[PROCESOS DE PRODUCION]])&gt;0,Tabla13[[#This Row],[PROCESOS DE PRODUCION]]&amp;"/","")</f>
        <v>CAPTURA/</v>
      </c>
      <c r="P429" s="3" t="str">
        <f>IF(LEN(Tabla13[[#This Row],[Columna7]])&gt;0,Tabla13[[#This Row],[Columna7]]&amp;"/","")</f>
        <v>TERMINADO/</v>
      </c>
      <c r="Q429" s="3" t="str">
        <f>IF(LEN(Tabla13[[#This Row],[Columna1]])&gt;0,Tabla13[[#This Row],[Columna1]]&amp;"/","")</f>
        <v>RUTA/</v>
      </c>
      <c r="R429" s="3" t="str">
        <f>IF(LEN(Tabla13[[#This Row],[Columna2]])&gt;0,Tabla13[[#This Row],[Columna2]]&amp;"/","")</f>
        <v>ENTREGADO/</v>
      </c>
      <c r="S429" s="3" t="str">
        <f>IF(LEN(Tabla13[[#This Row],[Columna3]])&gt;0,Tabla13[[#This Row],[Columna3]]&amp;"/","")</f>
        <v/>
      </c>
      <c r="T429" s="3" t="str">
        <f>IF(LEN(Tabla13[[#This Row],[Columna4]])&gt;0,Tabla13[[#This Row],[Columna4]]&amp;"/","")</f>
        <v/>
      </c>
      <c r="U429" s="3" t="str">
        <f>IF(LEN(Tabla13[[#This Row],[Columna5]])&gt;0,Tabla13[[#This Row],[Columna5]]&amp;"/","")</f>
        <v/>
      </c>
      <c r="V429" s="3" t="str">
        <f>IF(LEN(Tabla13[[#This Row],[Columna6]])&gt;0,Tabla13[[#This Row],[Columna6]]&amp;"/","")</f>
        <v/>
      </c>
      <c r="W42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29" s="3" t="str">
        <f>MID(Tabla13[[#This Row],[Columna17]],1,LEN(Tabla13[[#This Row],[Columna17]])-1)</f>
        <v>CAPTURA/TERMINADO/RUTA/ENTREGADO</v>
      </c>
      <c r="Y42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29" t="str">
        <f t="shared" si="6"/>
        <v>1/6/7/8/</v>
      </c>
    </row>
    <row r="430" spans="1:26" ht="18.75" thickBot="1">
      <c r="A430" s="19" t="s">
        <v>189</v>
      </c>
      <c r="B430" s="19" t="s">
        <v>188</v>
      </c>
      <c r="C430" s="17" t="s">
        <v>168</v>
      </c>
      <c r="D430" s="16">
        <v>1000</v>
      </c>
      <c r="E430" s="79">
        <v>3.2</v>
      </c>
      <c r="F430" s="99" t="s">
        <v>1054</v>
      </c>
      <c r="G430" s="169" t="s">
        <v>1059</v>
      </c>
      <c r="H430" s="100" t="s">
        <v>1056</v>
      </c>
      <c r="I430" s="100" t="s">
        <v>1057</v>
      </c>
      <c r="J430" s="104"/>
      <c r="K430" s="104"/>
      <c r="L430" s="104"/>
      <c r="M430" s="101"/>
      <c r="N430" s="96">
        <f>COUNTA(Tabla13[[#This Row],[PROCESOS DE PRODUCION]:[Columna6]])</f>
        <v>4</v>
      </c>
      <c r="O430" s="96" t="str">
        <f>IF(LEN(Tabla13[[#This Row],[PROCESOS DE PRODUCION]])&gt;0,Tabla13[[#This Row],[PROCESOS DE PRODUCION]]&amp;"/","")</f>
        <v>CAPTURA/</v>
      </c>
      <c r="P430" s="3" t="str">
        <f>IF(LEN(Tabla13[[#This Row],[Columna7]])&gt;0,Tabla13[[#This Row],[Columna7]]&amp;"/","")</f>
        <v>TERMINADO/</v>
      </c>
      <c r="Q430" s="3" t="str">
        <f>IF(LEN(Tabla13[[#This Row],[Columna1]])&gt;0,Tabla13[[#This Row],[Columna1]]&amp;"/","")</f>
        <v>RUTA/</v>
      </c>
      <c r="R430" s="3" t="str">
        <f>IF(LEN(Tabla13[[#This Row],[Columna2]])&gt;0,Tabla13[[#This Row],[Columna2]]&amp;"/","")</f>
        <v>ENTREGADO/</v>
      </c>
      <c r="S430" s="3" t="str">
        <f>IF(LEN(Tabla13[[#This Row],[Columna3]])&gt;0,Tabla13[[#This Row],[Columna3]]&amp;"/","")</f>
        <v/>
      </c>
      <c r="T430" s="3" t="str">
        <f>IF(LEN(Tabla13[[#This Row],[Columna4]])&gt;0,Tabla13[[#This Row],[Columna4]]&amp;"/","")</f>
        <v/>
      </c>
      <c r="U430" s="3" t="str">
        <f>IF(LEN(Tabla13[[#This Row],[Columna5]])&gt;0,Tabla13[[#This Row],[Columna5]]&amp;"/","")</f>
        <v/>
      </c>
      <c r="V430" s="3" t="str">
        <f>IF(LEN(Tabla13[[#This Row],[Columna6]])&gt;0,Tabla13[[#This Row],[Columna6]]&amp;"/","")</f>
        <v/>
      </c>
      <c r="W43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30" s="3" t="str">
        <f>MID(Tabla13[[#This Row],[Columna17]],1,LEN(Tabla13[[#This Row],[Columna17]])-1)</f>
        <v>CAPTURA/TERMINADO/RUTA/ENTREGADO</v>
      </c>
      <c r="Y43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30" t="str">
        <f t="shared" si="6"/>
        <v>1/6/7/8/</v>
      </c>
    </row>
    <row r="431" spans="1:26" ht="18.75" thickBot="1">
      <c r="A431" s="28" t="s">
        <v>186</v>
      </c>
      <c r="B431" s="10" t="s">
        <v>185</v>
      </c>
      <c r="C431" s="9" t="s">
        <v>184</v>
      </c>
      <c r="D431" s="8">
        <v>300</v>
      </c>
      <c r="E431" s="83">
        <v>4.2</v>
      </c>
      <c r="F431" s="91" t="s">
        <v>1054</v>
      </c>
      <c r="G431" s="169" t="s">
        <v>1059</v>
      </c>
      <c r="H431" s="92" t="s">
        <v>1056</v>
      </c>
      <c r="I431" s="92" t="s">
        <v>1057</v>
      </c>
      <c r="J431" s="93"/>
      <c r="K431" s="93"/>
      <c r="L431" s="93"/>
      <c r="M431" s="94"/>
      <c r="N431" s="96">
        <f>COUNTA(Tabla13[[#This Row],[PROCESOS DE PRODUCION]:[Columna6]])</f>
        <v>4</v>
      </c>
      <c r="O431" s="96" t="str">
        <f>IF(LEN(Tabla13[[#This Row],[PROCESOS DE PRODUCION]])&gt;0,Tabla13[[#This Row],[PROCESOS DE PRODUCION]]&amp;"/","")</f>
        <v>CAPTURA/</v>
      </c>
      <c r="P431" s="3" t="str">
        <f>IF(LEN(Tabla13[[#This Row],[Columna7]])&gt;0,Tabla13[[#This Row],[Columna7]]&amp;"/","")</f>
        <v>TERMINADO/</v>
      </c>
      <c r="Q431" s="3" t="str">
        <f>IF(LEN(Tabla13[[#This Row],[Columna1]])&gt;0,Tabla13[[#This Row],[Columna1]]&amp;"/","")</f>
        <v>RUTA/</v>
      </c>
      <c r="R431" s="3" t="str">
        <f>IF(LEN(Tabla13[[#This Row],[Columna2]])&gt;0,Tabla13[[#This Row],[Columna2]]&amp;"/","")</f>
        <v>ENTREGADO/</v>
      </c>
      <c r="S431" s="3" t="str">
        <f>IF(LEN(Tabla13[[#This Row],[Columna3]])&gt;0,Tabla13[[#This Row],[Columna3]]&amp;"/","")</f>
        <v/>
      </c>
      <c r="T431" s="3" t="str">
        <f>IF(LEN(Tabla13[[#This Row],[Columna4]])&gt;0,Tabla13[[#This Row],[Columna4]]&amp;"/","")</f>
        <v/>
      </c>
      <c r="U431" s="3" t="str">
        <f>IF(LEN(Tabla13[[#This Row],[Columna5]])&gt;0,Tabla13[[#This Row],[Columna5]]&amp;"/","")</f>
        <v/>
      </c>
      <c r="V431" s="3" t="str">
        <f>IF(LEN(Tabla13[[#This Row],[Columna6]])&gt;0,Tabla13[[#This Row],[Columna6]]&amp;"/","")</f>
        <v/>
      </c>
      <c r="W43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31" s="3" t="str">
        <f>MID(Tabla13[[#This Row],[Columna17]],1,LEN(Tabla13[[#This Row],[Columna17]])-1)</f>
        <v>CAPTURA/TERMINADO/RUTA/ENTREGADO</v>
      </c>
      <c r="Y43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31" t="str">
        <f t="shared" si="6"/>
        <v>1/6/7/8/</v>
      </c>
    </row>
    <row r="432" spans="1:26" ht="18.75" thickBot="1">
      <c r="A432" s="10" t="s">
        <v>183</v>
      </c>
      <c r="B432" s="10" t="s">
        <v>182</v>
      </c>
      <c r="C432" s="9" t="s">
        <v>168</v>
      </c>
      <c r="D432" s="8">
        <v>1000</v>
      </c>
      <c r="E432" s="83">
        <v>2.75</v>
      </c>
      <c r="F432" s="95" t="s">
        <v>1054</v>
      </c>
      <c r="G432" s="169" t="s">
        <v>1059</v>
      </c>
      <c r="H432" s="96" t="s">
        <v>1056</v>
      </c>
      <c r="I432" s="96" t="s">
        <v>1057</v>
      </c>
      <c r="J432" s="97"/>
      <c r="K432" s="97"/>
      <c r="L432" s="97"/>
      <c r="M432" s="98"/>
      <c r="N432" s="96">
        <f>COUNTA(Tabla13[[#This Row],[PROCESOS DE PRODUCION]:[Columna6]])</f>
        <v>4</v>
      </c>
      <c r="O432" s="96" t="str">
        <f>IF(LEN(Tabla13[[#This Row],[PROCESOS DE PRODUCION]])&gt;0,Tabla13[[#This Row],[PROCESOS DE PRODUCION]]&amp;"/","")</f>
        <v>CAPTURA/</v>
      </c>
      <c r="P432" s="3" t="str">
        <f>IF(LEN(Tabla13[[#This Row],[Columna7]])&gt;0,Tabla13[[#This Row],[Columna7]]&amp;"/","")</f>
        <v>TERMINADO/</v>
      </c>
      <c r="Q432" s="3" t="str">
        <f>IF(LEN(Tabla13[[#This Row],[Columna1]])&gt;0,Tabla13[[#This Row],[Columna1]]&amp;"/","")</f>
        <v>RUTA/</v>
      </c>
      <c r="R432" s="3" t="str">
        <f>IF(LEN(Tabla13[[#This Row],[Columna2]])&gt;0,Tabla13[[#This Row],[Columna2]]&amp;"/","")</f>
        <v>ENTREGADO/</v>
      </c>
      <c r="S432" s="3" t="str">
        <f>IF(LEN(Tabla13[[#This Row],[Columna3]])&gt;0,Tabla13[[#This Row],[Columna3]]&amp;"/","")</f>
        <v/>
      </c>
      <c r="T432" s="3" t="str">
        <f>IF(LEN(Tabla13[[#This Row],[Columna4]])&gt;0,Tabla13[[#This Row],[Columna4]]&amp;"/","")</f>
        <v/>
      </c>
      <c r="U432" s="3" t="str">
        <f>IF(LEN(Tabla13[[#This Row],[Columna5]])&gt;0,Tabla13[[#This Row],[Columna5]]&amp;"/","")</f>
        <v/>
      </c>
      <c r="V432" s="3" t="str">
        <f>IF(LEN(Tabla13[[#This Row],[Columna6]])&gt;0,Tabla13[[#This Row],[Columna6]]&amp;"/","")</f>
        <v/>
      </c>
      <c r="W43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32" s="3" t="str">
        <f>MID(Tabla13[[#This Row],[Columna17]],1,LEN(Tabla13[[#This Row],[Columna17]])-1)</f>
        <v>CAPTURA/TERMINADO/RUTA/ENTREGADO</v>
      </c>
      <c r="Y43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32" t="str">
        <f t="shared" si="6"/>
        <v>1/6/7/8/</v>
      </c>
    </row>
    <row r="433" spans="1:26" ht="18.75" thickBot="1">
      <c r="A433" s="10" t="s">
        <v>181</v>
      </c>
      <c r="B433" s="10" t="s">
        <v>180</v>
      </c>
      <c r="C433" s="9" t="s">
        <v>179</v>
      </c>
      <c r="D433" s="8">
        <v>1000</v>
      </c>
      <c r="E433" s="83">
        <v>2</v>
      </c>
      <c r="F433" s="95" t="s">
        <v>1054</v>
      </c>
      <c r="G433" s="169" t="s">
        <v>1059</v>
      </c>
      <c r="H433" s="96" t="s">
        <v>1056</v>
      </c>
      <c r="I433" s="96" t="s">
        <v>1057</v>
      </c>
      <c r="J433" s="97"/>
      <c r="K433" s="97"/>
      <c r="L433" s="97"/>
      <c r="M433" s="98"/>
      <c r="N433" s="96">
        <f>COUNTA(Tabla13[[#This Row],[PROCESOS DE PRODUCION]:[Columna6]])</f>
        <v>4</v>
      </c>
      <c r="O433" s="96" t="str">
        <f>IF(LEN(Tabla13[[#This Row],[PROCESOS DE PRODUCION]])&gt;0,Tabla13[[#This Row],[PROCESOS DE PRODUCION]]&amp;"/","")</f>
        <v>CAPTURA/</v>
      </c>
      <c r="P433" s="3" t="str">
        <f>IF(LEN(Tabla13[[#This Row],[Columna7]])&gt;0,Tabla13[[#This Row],[Columna7]]&amp;"/","")</f>
        <v>TERMINADO/</v>
      </c>
      <c r="Q433" s="3" t="str">
        <f>IF(LEN(Tabla13[[#This Row],[Columna1]])&gt;0,Tabla13[[#This Row],[Columna1]]&amp;"/","")</f>
        <v>RUTA/</v>
      </c>
      <c r="R433" s="3" t="str">
        <f>IF(LEN(Tabla13[[#This Row],[Columna2]])&gt;0,Tabla13[[#This Row],[Columna2]]&amp;"/","")</f>
        <v>ENTREGADO/</v>
      </c>
      <c r="S433" s="3" t="str">
        <f>IF(LEN(Tabla13[[#This Row],[Columna3]])&gt;0,Tabla13[[#This Row],[Columna3]]&amp;"/","")</f>
        <v/>
      </c>
      <c r="T433" s="3" t="str">
        <f>IF(LEN(Tabla13[[#This Row],[Columna4]])&gt;0,Tabla13[[#This Row],[Columna4]]&amp;"/","")</f>
        <v/>
      </c>
      <c r="U433" s="3" t="str">
        <f>IF(LEN(Tabla13[[#This Row],[Columna5]])&gt;0,Tabla13[[#This Row],[Columna5]]&amp;"/","")</f>
        <v/>
      </c>
      <c r="V433" s="3" t="str">
        <f>IF(LEN(Tabla13[[#This Row],[Columna6]])&gt;0,Tabla13[[#This Row],[Columna6]]&amp;"/","")</f>
        <v/>
      </c>
      <c r="W43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33" s="3" t="str">
        <f>MID(Tabla13[[#This Row],[Columna17]],1,LEN(Tabla13[[#This Row],[Columna17]])-1)</f>
        <v>CAPTURA/TERMINADO/RUTA/ENTREGADO</v>
      </c>
      <c r="Y43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33" t="str">
        <f t="shared" si="6"/>
        <v>1/6/7/8/</v>
      </c>
    </row>
    <row r="434" spans="1:26" ht="18.75" thickBot="1">
      <c r="A434" s="10" t="s">
        <v>178</v>
      </c>
      <c r="B434" s="10" t="s">
        <v>177</v>
      </c>
      <c r="C434" s="9" t="s">
        <v>168</v>
      </c>
      <c r="D434" s="8">
        <v>1000</v>
      </c>
      <c r="E434" s="83">
        <v>1.8</v>
      </c>
      <c r="F434" s="95" t="s">
        <v>1054</v>
      </c>
      <c r="G434" s="169" t="s">
        <v>1059</v>
      </c>
      <c r="H434" s="96" t="s">
        <v>1056</v>
      </c>
      <c r="I434" s="96" t="s">
        <v>1057</v>
      </c>
      <c r="J434" s="97"/>
      <c r="K434" s="97"/>
      <c r="L434" s="97"/>
      <c r="M434" s="98"/>
      <c r="N434" s="96">
        <f>COUNTA(Tabla13[[#This Row],[PROCESOS DE PRODUCION]:[Columna6]])</f>
        <v>4</v>
      </c>
      <c r="O434" s="96" t="str">
        <f>IF(LEN(Tabla13[[#This Row],[PROCESOS DE PRODUCION]])&gt;0,Tabla13[[#This Row],[PROCESOS DE PRODUCION]]&amp;"/","")</f>
        <v>CAPTURA/</v>
      </c>
      <c r="P434" s="3" t="str">
        <f>IF(LEN(Tabla13[[#This Row],[Columna7]])&gt;0,Tabla13[[#This Row],[Columna7]]&amp;"/","")</f>
        <v>TERMINADO/</v>
      </c>
      <c r="Q434" s="3" t="str">
        <f>IF(LEN(Tabla13[[#This Row],[Columna1]])&gt;0,Tabla13[[#This Row],[Columna1]]&amp;"/","")</f>
        <v>RUTA/</v>
      </c>
      <c r="R434" s="3" t="str">
        <f>IF(LEN(Tabla13[[#This Row],[Columna2]])&gt;0,Tabla13[[#This Row],[Columna2]]&amp;"/","")</f>
        <v>ENTREGADO/</v>
      </c>
      <c r="S434" s="3" t="str">
        <f>IF(LEN(Tabla13[[#This Row],[Columna3]])&gt;0,Tabla13[[#This Row],[Columna3]]&amp;"/","")</f>
        <v/>
      </c>
      <c r="T434" s="3" t="str">
        <f>IF(LEN(Tabla13[[#This Row],[Columna4]])&gt;0,Tabla13[[#This Row],[Columna4]]&amp;"/","")</f>
        <v/>
      </c>
      <c r="U434" s="3" t="str">
        <f>IF(LEN(Tabla13[[#This Row],[Columna5]])&gt;0,Tabla13[[#This Row],[Columna5]]&amp;"/","")</f>
        <v/>
      </c>
      <c r="V434" s="3" t="str">
        <f>IF(LEN(Tabla13[[#This Row],[Columna6]])&gt;0,Tabla13[[#This Row],[Columna6]]&amp;"/","")</f>
        <v/>
      </c>
      <c r="W43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34" s="3" t="str">
        <f>MID(Tabla13[[#This Row],[Columna17]],1,LEN(Tabla13[[#This Row],[Columna17]])-1)</f>
        <v>CAPTURA/TERMINADO/RUTA/ENTREGADO</v>
      </c>
      <c r="Y43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34" t="str">
        <f t="shared" si="6"/>
        <v>1/6/7/8/</v>
      </c>
    </row>
    <row r="435" spans="1:26" ht="18.75" thickBot="1">
      <c r="A435" s="10" t="s">
        <v>176</v>
      </c>
      <c r="B435" s="10" t="s">
        <v>175</v>
      </c>
      <c r="C435" s="9" t="s">
        <v>168</v>
      </c>
      <c r="D435" s="8">
        <v>1000</v>
      </c>
      <c r="E435" s="83">
        <v>2.5499999999999998</v>
      </c>
      <c r="F435" s="95" t="s">
        <v>1054</v>
      </c>
      <c r="G435" s="169" t="s">
        <v>1059</v>
      </c>
      <c r="H435" s="96" t="s">
        <v>1056</v>
      </c>
      <c r="I435" s="96" t="s">
        <v>1057</v>
      </c>
      <c r="J435" s="97"/>
      <c r="K435" s="97"/>
      <c r="L435" s="97"/>
      <c r="M435" s="98"/>
      <c r="N435" s="96">
        <f>COUNTA(Tabla13[[#This Row],[PROCESOS DE PRODUCION]:[Columna6]])</f>
        <v>4</v>
      </c>
      <c r="O435" s="96" t="str">
        <f>IF(LEN(Tabla13[[#This Row],[PROCESOS DE PRODUCION]])&gt;0,Tabla13[[#This Row],[PROCESOS DE PRODUCION]]&amp;"/","")</f>
        <v>CAPTURA/</v>
      </c>
      <c r="P435" s="3" t="str">
        <f>IF(LEN(Tabla13[[#This Row],[Columna7]])&gt;0,Tabla13[[#This Row],[Columna7]]&amp;"/","")</f>
        <v>TERMINADO/</v>
      </c>
      <c r="Q435" s="3" t="str">
        <f>IF(LEN(Tabla13[[#This Row],[Columna1]])&gt;0,Tabla13[[#This Row],[Columna1]]&amp;"/","")</f>
        <v>RUTA/</v>
      </c>
      <c r="R435" s="3" t="str">
        <f>IF(LEN(Tabla13[[#This Row],[Columna2]])&gt;0,Tabla13[[#This Row],[Columna2]]&amp;"/","")</f>
        <v>ENTREGADO/</v>
      </c>
      <c r="S435" s="3" t="str">
        <f>IF(LEN(Tabla13[[#This Row],[Columna3]])&gt;0,Tabla13[[#This Row],[Columna3]]&amp;"/","")</f>
        <v/>
      </c>
      <c r="T435" s="3" t="str">
        <f>IF(LEN(Tabla13[[#This Row],[Columna4]])&gt;0,Tabla13[[#This Row],[Columna4]]&amp;"/","")</f>
        <v/>
      </c>
      <c r="U435" s="3" t="str">
        <f>IF(LEN(Tabla13[[#This Row],[Columna5]])&gt;0,Tabla13[[#This Row],[Columna5]]&amp;"/","")</f>
        <v/>
      </c>
      <c r="V435" s="3" t="str">
        <f>IF(LEN(Tabla13[[#This Row],[Columna6]])&gt;0,Tabla13[[#This Row],[Columna6]]&amp;"/","")</f>
        <v/>
      </c>
      <c r="W43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35" s="3" t="str">
        <f>MID(Tabla13[[#This Row],[Columna17]],1,LEN(Tabla13[[#This Row],[Columna17]])-1)</f>
        <v>CAPTURA/TERMINADO/RUTA/ENTREGADO</v>
      </c>
      <c r="Y43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35" t="str">
        <f t="shared" si="6"/>
        <v>1/6/7/8/</v>
      </c>
    </row>
    <row r="436" spans="1:26" ht="18.75" thickBot="1">
      <c r="A436" s="7" t="s">
        <v>174</v>
      </c>
      <c r="B436" s="7" t="s">
        <v>173</v>
      </c>
      <c r="C436" s="6" t="s">
        <v>168</v>
      </c>
      <c r="D436" s="5">
        <v>1000</v>
      </c>
      <c r="E436" s="78">
        <v>1.8</v>
      </c>
      <c r="F436" s="95" t="s">
        <v>1054</v>
      </c>
      <c r="G436" s="169" t="s">
        <v>1059</v>
      </c>
      <c r="H436" s="96" t="s">
        <v>1056</v>
      </c>
      <c r="I436" s="96" t="s">
        <v>1057</v>
      </c>
      <c r="J436" s="97"/>
      <c r="K436" s="97"/>
      <c r="L436" s="97"/>
      <c r="M436" s="98"/>
      <c r="N436" s="96">
        <f>COUNTA(Tabla13[[#This Row],[PROCESOS DE PRODUCION]:[Columna6]])</f>
        <v>4</v>
      </c>
      <c r="O436" s="96" t="str">
        <f>IF(LEN(Tabla13[[#This Row],[PROCESOS DE PRODUCION]])&gt;0,Tabla13[[#This Row],[PROCESOS DE PRODUCION]]&amp;"/","")</f>
        <v>CAPTURA/</v>
      </c>
      <c r="P436" s="3" t="str">
        <f>IF(LEN(Tabla13[[#This Row],[Columna7]])&gt;0,Tabla13[[#This Row],[Columna7]]&amp;"/","")</f>
        <v>TERMINADO/</v>
      </c>
      <c r="Q436" s="3" t="str">
        <f>IF(LEN(Tabla13[[#This Row],[Columna1]])&gt;0,Tabla13[[#This Row],[Columna1]]&amp;"/","")</f>
        <v>RUTA/</v>
      </c>
      <c r="R436" s="3" t="str">
        <f>IF(LEN(Tabla13[[#This Row],[Columna2]])&gt;0,Tabla13[[#This Row],[Columna2]]&amp;"/","")</f>
        <v>ENTREGADO/</v>
      </c>
      <c r="S436" s="3" t="str">
        <f>IF(LEN(Tabla13[[#This Row],[Columna3]])&gt;0,Tabla13[[#This Row],[Columna3]]&amp;"/","")</f>
        <v/>
      </c>
      <c r="T436" s="3" t="str">
        <f>IF(LEN(Tabla13[[#This Row],[Columna4]])&gt;0,Tabla13[[#This Row],[Columna4]]&amp;"/","")</f>
        <v/>
      </c>
      <c r="U436" s="3" t="str">
        <f>IF(LEN(Tabla13[[#This Row],[Columna5]])&gt;0,Tabla13[[#This Row],[Columna5]]&amp;"/","")</f>
        <v/>
      </c>
      <c r="V436" s="3" t="str">
        <f>IF(LEN(Tabla13[[#This Row],[Columna6]])&gt;0,Tabla13[[#This Row],[Columna6]]&amp;"/","")</f>
        <v/>
      </c>
      <c r="W43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36" s="3" t="str">
        <f>MID(Tabla13[[#This Row],[Columna17]],1,LEN(Tabla13[[#This Row],[Columna17]])-1)</f>
        <v>CAPTURA/TERMINADO/RUTA/ENTREGADO</v>
      </c>
      <c r="Y43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36" t="str">
        <f t="shared" si="6"/>
        <v>1/6/7/8/</v>
      </c>
    </row>
    <row r="437" spans="1:26" ht="18.75" thickBot="1">
      <c r="A437" s="7" t="s">
        <v>172</v>
      </c>
      <c r="B437" s="7" t="s">
        <v>171</v>
      </c>
      <c r="C437" s="6" t="s">
        <v>168</v>
      </c>
      <c r="D437" s="5">
        <v>1000</v>
      </c>
      <c r="E437" s="78">
        <v>2.2000000000000002</v>
      </c>
      <c r="F437" s="95" t="s">
        <v>1054</v>
      </c>
      <c r="G437" s="169" t="s">
        <v>1059</v>
      </c>
      <c r="H437" s="96" t="s">
        <v>1056</v>
      </c>
      <c r="I437" s="96" t="s">
        <v>1057</v>
      </c>
      <c r="J437" s="97"/>
      <c r="K437" s="97"/>
      <c r="L437" s="97"/>
      <c r="M437" s="98"/>
      <c r="N437" s="96">
        <f>COUNTA(Tabla13[[#This Row],[PROCESOS DE PRODUCION]:[Columna6]])</f>
        <v>4</v>
      </c>
      <c r="O437" s="96" t="str">
        <f>IF(LEN(Tabla13[[#This Row],[PROCESOS DE PRODUCION]])&gt;0,Tabla13[[#This Row],[PROCESOS DE PRODUCION]]&amp;"/","")</f>
        <v>CAPTURA/</v>
      </c>
      <c r="P437" s="3" t="str">
        <f>IF(LEN(Tabla13[[#This Row],[Columna7]])&gt;0,Tabla13[[#This Row],[Columna7]]&amp;"/","")</f>
        <v>TERMINADO/</v>
      </c>
      <c r="Q437" s="3" t="str">
        <f>IF(LEN(Tabla13[[#This Row],[Columna1]])&gt;0,Tabla13[[#This Row],[Columna1]]&amp;"/","")</f>
        <v>RUTA/</v>
      </c>
      <c r="R437" s="3" t="str">
        <f>IF(LEN(Tabla13[[#This Row],[Columna2]])&gt;0,Tabla13[[#This Row],[Columna2]]&amp;"/","")</f>
        <v>ENTREGADO/</v>
      </c>
      <c r="S437" s="3" t="str">
        <f>IF(LEN(Tabla13[[#This Row],[Columna3]])&gt;0,Tabla13[[#This Row],[Columna3]]&amp;"/","")</f>
        <v/>
      </c>
      <c r="T437" s="3" t="str">
        <f>IF(LEN(Tabla13[[#This Row],[Columna4]])&gt;0,Tabla13[[#This Row],[Columna4]]&amp;"/","")</f>
        <v/>
      </c>
      <c r="U437" s="3" t="str">
        <f>IF(LEN(Tabla13[[#This Row],[Columna5]])&gt;0,Tabla13[[#This Row],[Columna5]]&amp;"/","")</f>
        <v/>
      </c>
      <c r="V437" s="3" t="str">
        <f>IF(LEN(Tabla13[[#This Row],[Columna6]])&gt;0,Tabla13[[#This Row],[Columna6]]&amp;"/","")</f>
        <v/>
      </c>
      <c r="W43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37" s="3" t="str">
        <f>MID(Tabla13[[#This Row],[Columna17]],1,LEN(Tabla13[[#This Row],[Columna17]])-1)</f>
        <v>CAPTURA/TERMINADO/RUTA/ENTREGADO</v>
      </c>
      <c r="Y43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37" t="str">
        <f t="shared" si="6"/>
        <v>1/6/7/8/</v>
      </c>
    </row>
    <row r="438" spans="1:26" ht="18.75" thickBot="1">
      <c r="A438" s="135" t="s">
        <v>170</v>
      </c>
      <c r="B438" s="136" t="s">
        <v>169</v>
      </c>
      <c r="C438" s="17" t="s">
        <v>168</v>
      </c>
      <c r="D438" s="16">
        <v>1000</v>
      </c>
      <c r="E438" s="79">
        <v>3.2</v>
      </c>
      <c r="F438" s="99" t="s">
        <v>1054</v>
      </c>
      <c r="G438" s="169" t="s">
        <v>1059</v>
      </c>
      <c r="H438" s="100" t="s">
        <v>1056</v>
      </c>
      <c r="I438" s="100" t="s">
        <v>1057</v>
      </c>
      <c r="J438" s="104"/>
      <c r="K438" s="104"/>
      <c r="L438" s="104"/>
      <c r="M438" s="101"/>
      <c r="N438" s="96">
        <f>COUNTA(Tabla13[[#This Row],[PROCESOS DE PRODUCION]:[Columna6]])</f>
        <v>4</v>
      </c>
      <c r="O438" s="96" t="str">
        <f>IF(LEN(Tabla13[[#This Row],[PROCESOS DE PRODUCION]])&gt;0,Tabla13[[#This Row],[PROCESOS DE PRODUCION]]&amp;"/","")</f>
        <v>CAPTURA/</v>
      </c>
      <c r="P438" s="3" t="str">
        <f>IF(LEN(Tabla13[[#This Row],[Columna7]])&gt;0,Tabla13[[#This Row],[Columna7]]&amp;"/","")</f>
        <v>TERMINADO/</v>
      </c>
      <c r="Q438" s="3" t="str">
        <f>IF(LEN(Tabla13[[#This Row],[Columna1]])&gt;0,Tabla13[[#This Row],[Columna1]]&amp;"/","")</f>
        <v>RUTA/</v>
      </c>
      <c r="R438" s="3" t="str">
        <f>IF(LEN(Tabla13[[#This Row],[Columna2]])&gt;0,Tabla13[[#This Row],[Columna2]]&amp;"/","")</f>
        <v>ENTREGADO/</v>
      </c>
      <c r="S438" s="3" t="str">
        <f>IF(LEN(Tabla13[[#This Row],[Columna3]])&gt;0,Tabla13[[#This Row],[Columna3]]&amp;"/","")</f>
        <v/>
      </c>
      <c r="T438" s="3" t="str">
        <f>IF(LEN(Tabla13[[#This Row],[Columna4]])&gt;0,Tabla13[[#This Row],[Columna4]]&amp;"/","")</f>
        <v/>
      </c>
      <c r="U438" s="3" t="str">
        <f>IF(LEN(Tabla13[[#This Row],[Columna5]])&gt;0,Tabla13[[#This Row],[Columna5]]&amp;"/","")</f>
        <v/>
      </c>
      <c r="V438" s="3" t="str">
        <f>IF(LEN(Tabla13[[#This Row],[Columna6]])&gt;0,Tabla13[[#This Row],[Columna6]]&amp;"/","")</f>
        <v/>
      </c>
      <c r="W43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38" s="3" t="str">
        <f>MID(Tabla13[[#This Row],[Columna17]],1,LEN(Tabla13[[#This Row],[Columna17]])-1)</f>
        <v>CAPTURA/TERMINADO/RUTA/ENTREGADO</v>
      </c>
      <c r="Y43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38" t="str">
        <f t="shared" si="6"/>
        <v>1/6/7/8/</v>
      </c>
    </row>
    <row r="439" spans="1:26" ht="18">
      <c r="A439" s="138" t="s">
        <v>166</v>
      </c>
      <c r="B439" s="32" t="s">
        <v>165</v>
      </c>
      <c r="C439" s="27" t="s">
        <v>162</v>
      </c>
      <c r="D439" s="139">
        <v>12</v>
      </c>
      <c r="E439" s="140">
        <v>15.09</v>
      </c>
      <c r="F439" s="91" t="s">
        <v>1054</v>
      </c>
      <c r="G439" s="170" t="s">
        <v>1074</v>
      </c>
      <c r="H439" s="92" t="s">
        <v>1064</v>
      </c>
      <c r="I439" s="92" t="s">
        <v>1066</v>
      </c>
      <c r="J439" s="92" t="s">
        <v>1059</v>
      </c>
      <c r="K439" s="92" t="s">
        <v>1056</v>
      </c>
      <c r="L439" s="92" t="s">
        <v>1057</v>
      </c>
      <c r="M439" s="94"/>
      <c r="N439" s="96">
        <f>COUNTA(Tabla13[[#This Row],[PROCESOS DE PRODUCION]:[Columna6]])</f>
        <v>7</v>
      </c>
      <c r="O439" s="96" t="str">
        <f>IF(LEN(Tabla13[[#This Row],[PROCESOS DE PRODUCION]])&gt;0,Tabla13[[#This Row],[PROCESOS DE PRODUCION]]&amp;"/","")</f>
        <v>CAPTURA/</v>
      </c>
      <c r="P439" s="3" t="str">
        <f>IF(LEN(Tabla13[[#This Row],[Columna7]])&gt;0,Tabla13[[#This Row],[Columna7]]&amp;"/","")</f>
        <v>DISENIO/</v>
      </c>
      <c r="Q439" s="3" t="str">
        <f>IF(LEN(Tabla13[[#This Row],[Columna1]])&gt;0,Tabla13[[#This Row],[Columna1]]&amp;"/","")</f>
        <v>CERIGRAFIA/</v>
      </c>
      <c r="R439" s="3" t="str">
        <f>IF(LEN(Tabla13[[#This Row],[Columna2]])&gt;0,Tabla13[[#This Row],[Columna2]]&amp;"/","")</f>
        <v>HORNO/</v>
      </c>
      <c r="S439" s="3" t="str">
        <f>IF(LEN(Tabla13[[#This Row],[Columna3]])&gt;0,Tabla13[[#This Row],[Columna3]]&amp;"/","")</f>
        <v>TERMINADO/</v>
      </c>
      <c r="T439" s="3" t="str">
        <f>IF(LEN(Tabla13[[#This Row],[Columna4]])&gt;0,Tabla13[[#This Row],[Columna4]]&amp;"/","")</f>
        <v>RUTA/</v>
      </c>
      <c r="U439" s="3" t="str">
        <f>IF(LEN(Tabla13[[#This Row],[Columna5]])&gt;0,Tabla13[[#This Row],[Columna5]]&amp;"/","")</f>
        <v>ENTREGADO/</v>
      </c>
      <c r="V439" s="3" t="str">
        <f>IF(LEN(Tabla13[[#This Row],[Columna6]])&gt;0,Tabla13[[#This Row],[Columna6]]&amp;"/","")</f>
        <v/>
      </c>
      <c r="W43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39" s="3" t="str">
        <f>MID(Tabla13[[#This Row],[Columna17]],1,LEN(Tabla13[[#This Row],[Columna17]])-1)</f>
        <v>CAPTURA/DISENIO/CERIGRAFIA/HORNO/TERMINADO/RUTA/ENTREGADO</v>
      </c>
      <c r="Y43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39" t="str">
        <f t="shared" si="6"/>
        <v>1/2/11/12/6/7/8/</v>
      </c>
    </row>
    <row r="440" spans="1:26" ht="18.75" thickBot="1">
      <c r="A440" s="141" t="s">
        <v>164</v>
      </c>
      <c r="B440" s="48" t="s">
        <v>163</v>
      </c>
      <c r="C440" s="163" t="s">
        <v>162</v>
      </c>
      <c r="D440" s="142">
        <v>12</v>
      </c>
      <c r="E440" s="143">
        <v>16.59</v>
      </c>
      <c r="F440" s="99" t="s">
        <v>1054</v>
      </c>
      <c r="G440" s="170" t="s">
        <v>1074</v>
      </c>
      <c r="H440" s="100" t="s">
        <v>1064</v>
      </c>
      <c r="I440" s="100" t="s">
        <v>1066</v>
      </c>
      <c r="J440" s="100" t="s">
        <v>1059</v>
      </c>
      <c r="K440" s="100" t="s">
        <v>1056</v>
      </c>
      <c r="L440" s="100" t="s">
        <v>1057</v>
      </c>
      <c r="M440" s="101"/>
      <c r="N440" s="96">
        <f>COUNTA(Tabla13[[#This Row],[PROCESOS DE PRODUCION]:[Columna6]])</f>
        <v>7</v>
      </c>
      <c r="O440" s="96" t="str">
        <f>IF(LEN(Tabla13[[#This Row],[PROCESOS DE PRODUCION]])&gt;0,Tabla13[[#This Row],[PROCESOS DE PRODUCION]]&amp;"/","")</f>
        <v>CAPTURA/</v>
      </c>
      <c r="P440" s="3" t="str">
        <f>IF(LEN(Tabla13[[#This Row],[Columna7]])&gt;0,Tabla13[[#This Row],[Columna7]]&amp;"/","")</f>
        <v>DISENIO/</v>
      </c>
      <c r="Q440" s="3" t="str">
        <f>IF(LEN(Tabla13[[#This Row],[Columna1]])&gt;0,Tabla13[[#This Row],[Columna1]]&amp;"/","")</f>
        <v>CERIGRAFIA/</v>
      </c>
      <c r="R440" s="3" t="str">
        <f>IF(LEN(Tabla13[[#This Row],[Columna2]])&gt;0,Tabla13[[#This Row],[Columna2]]&amp;"/","")</f>
        <v>HORNO/</v>
      </c>
      <c r="S440" s="3" t="str">
        <f>IF(LEN(Tabla13[[#This Row],[Columna3]])&gt;0,Tabla13[[#This Row],[Columna3]]&amp;"/","")</f>
        <v>TERMINADO/</v>
      </c>
      <c r="T440" s="3" t="str">
        <f>IF(LEN(Tabla13[[#This Row],[Columna4]])&gt;0,Tabla13[[#This Row],[Columna4]]&amp;"/","")</f>
        <v>RUTA/</v>
      </c>
      <c r="U440" s="3" t="str">
        <f>IF(LEN(Tabla13[[#This Row],[Columna5]])&gt;0,Tabla13[[#This Row],[Columna5]]&amp;"/","")</f>
        <v>ENTREGADO/</v>
      </c>
      <c r="V440" s="3" t="str">
        <f>IF(LEN(Tabla13[[#This Row],[Columna6]])&gt;0,Tabla13[[#This Row],[Columna6]]&amp;"/","")</f>
        <v/>
      </c>
      <c r="W44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40" s="3" t="str">
        <f>MID(Tabla13[[#This Row],[Columna17]],1,LEN(Tabla13[[#This Row],[Columna17]])-1)</f>
        <v>CAPTURA/DISENIO/CERIGRAFIA/HORNO/TERMINADO/RUTA/ENTREGADO</v>
      </c>
      <c r="Y44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40" t="str">
        <f t="shared" si="6"/>
        <v>1/2/11/12/6/7/8/</v>
      </c>
    </row>
    <row r="441" spans="1:26" ht="18">
      <c r="A441" s="138" t="s">
        <v>160</v>
      </c>
      <c r="B441" s="32" t="s">
        <v>159</v>
      </c>
      <c r="C441" s="27" t="s">
        <v>152</v>
      </c>
      <c r="D441" s="144">
        <v>600</v>
      </c>
      <c r="E441" s="80">
        <v>1.3</v>
      </c>
      <c r="F441" s="91" t="s">
        <v>1054</v>
      </c>
      <c r="G441" s="169" t="s">
        <v>1059</v>
      </c>
      <c r="H441" s="92" t="s">
        <v>1056</v>
      </c>
      <c r="I441" s="92" t="s">
        <v>1057</v>
      </c>
      <c r="J441" s="93"/>
      <c r="K441" s="93"/>
      <c r="L441" s="93"/>
      <c r="M441" s="94"/>
      <c r="N441" s="96">
        <f>COUNTA(Tabla13[[#This Row],[PROCESOS DE PRODUCION]:[Columna6]])</f>
        <v>4</v>
      </c>
      <c r="O441" s="96" t="str">
        <f>IF(LEN(Tabla13[[#This Row],[PROCESOS DE PRODUCION]])&gt;0,Tabla13[[#This Row],[PROCESOS DE PRODUCION]]&amp;"/","")</f>
        <v>CAPTURA/</v>
      </c>
      <c r="P441" s="3" t="str">
        <f>IF(LEN(Tabla13[[#This Row],[Columna7]])&gt;0,Tabla13[[#This Row],[Columna7]]&amp;"/","")</f>
        <v>TERMINADO/</v>
      </c>
      <c r="Q441" s="3" t="str">
        <f>IF(LEN(Tabla13[[#This Row],[Columna1]])&gt;0,Tabla13[[#This Row],[Columna1]]&amp;"/","")</f>
        <v>RUTA/</v>
      </c>
      <c r="R441" s="3" t="str">
        <f>IF(LEN(Tabla13[[#This Row],[Columna2]])&gt;0,Tabla13[[#This Row],[Columna2]]&amp;"/","")</f>
        <v>ENTREGADO/</v>
      </c>
      <c r="S441" s="3" t="str">
        <f>IF(LEN(Tabla13[[#This Row],[Columna3]])&gt;0,Tabla13[[#This Row],[Columna3]]&amp;"/","")</f>
        <v/>
      </c>
      <c r="T441" s="3" t="str">
        <f>IF(LEN(Tabla13[[#This Row],[Columna4]])&gt;0,Tabla13[[#This Row],[Columna4]]&amp;"/","")</f>
        <v/>
      </c>
      <c r="U441" s="3" t="str">
        <f>IF(LEN(Tabla13[[#This Row],[Columna5]])&gt;0,Tabla13[[#This Row],[Columna5]]&amp;"/","")</f>
        <v/>
      </c>
      <c r="V441" s="3" t="str">
        <f>IF(LEN(Tabla13[[#This Row],[Columna6]])&gt;0,Tabla13[[#This Row],[Columna6]]&amp;"/","")</f>
        <v/>
      </c>
      <c r="W44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41" s="3" t="str">
        <f>MID(Tabla13[[#This Row],[Columna17]],1,LEN(Tabla13[[#This Row],[Columna17]])-1)</f>
        <v>CAPTURA/TERMINADO/RUTA/ENTREGADO</v>
      </c>
      <c r="Y44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41" t="str">
        <f t="shared" si="6"/>
        <v>1/6/7/8/</v>
      </c>
    </row>
    <row r="442" spans="1:26" ht="18">
      <c r="A442" s="145" t="s">
        <v>158</v>
      </c>
      <c r="B442" s="31" t="s">
        <v>157</v>
      </c>
      <c r="C442" s="6" t="s">
        <v>152</v>
      </c>
      <c r="D442" s="146">
        <v>600</v>
      </c>
      <c r="E442" s="81">
        <v>1.3</v>
      </c>
      <c r="F442" s="95" t="s">
        <v>1054</v>
      </c>
      <c r="G442" s="170" t="s">
        <v>1074</v>
      </c>
      <c r="H442" s="96" t="s">
        <v>1058</v>
      </c>
      <c r="I442" s="96" t="s">
        <v>1055</v>
      </c>
      <c r="J442" s="96" t="s">
        <v>1059</v>
      </c>
      <c r="K442" s="96" t="s">
        <v>1056</v>
      </c>
      <c r="L442" s="96" t="s">
        <v>1057</v>
      </c>
      <c r="M442" s="98"/>
      <c r="N442" s="96">
        <f>COUNTA(Tabla13[[#This Row],[PROCESOS DE PRODUCION]:[Columna6]])</f>
        <v>7</v>
      </c>
      <c r="O442" s="96" t="str">
        <f>IF(LEN(Tabla13[[#This Row],[PROCESOS DE PRODUCION]])&gt;0,Tabla13[[#This Row],[PROCESOS DE PRODUCION]]&amp;"/","")</f>
        <v>CAPTURA/</v>
      </c>
      <c r="P442" s="3" t="str">
        <f>IF(LEN(Tabla13[[#This Row],[Columna7]])&gt;0,Tabla13[[#This Row],[Columna7]]&amp;"/","")</f>
        <v>DISENIO/</v>
      </c>
      <c r="Q442" s="3" t="str">
        <f>IF(LEN(Tabla13[[#This Row],[Columna1]])&gt;0,Tabla13[[#This Row],[Columna1]]&amp;"/","")</f>
        <v>FLEXO/</v>
      </c>
      <c r="R442" s="3" t="str">
        <f>IF(LEN(Tabla13[[#This Row],[Columna2]])&gt;0,Tabla13[[#This Row],[Columna2]]&amp;"/","")</f>
        <v>EMPAQUE/</v>
      </c>
      <c r="S442" s="3" t="str">
        <f>IF(LEN(Tabla13[[#This Row],[Columna3]])&gt;0,Tabla13[[#This Row],[Columna3]]&amp;"/","")</f>
        <v>TERMINADO/</v>
      </c>
      <c r="T442" s="3" t="str">
        <f>IF(LEN(Tabla13[[#This Row],[Columna4]])&gt;0,Tabla13[[#This Row],[Columna4]]&amp;"/","")</f>
        <v>RUTA/</v>
      </c>
      <c r="U442" s="3" t="str">
        <f>IF(LEN(Tabla13[[#This Row],[Columna5]])&gt;0,Tabla13[[#This Row],[Columna5]]&amp;"/","")</f>
        <v>ENTREGADO/</v>
      </c>
      <c r="V442" s="3" t="str">
        <f>IF(LEN(Tabla13[[#This Row],[Columna6]])&gt;0,Tabla13[[#This Row],[Columna6]]&amp;"/","")</f>
        <v/>
      </c>
      <c r="W44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442" s="3" t="str">
        <f>MID(Tabla13[[#This Row],[Columna17]],1,LEN(Tabla13[[#This Row],[Columna17]])-1)</f>
        <v>CAPTURA/DISENIO/FLEXO/EMPAQUE/TERMINADO/RUTA/ENTREGADO</v>
      </c>
      <c r="Y44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442" t="str">
        <f t="shared" si="6"/>
        <v>1/2/10/5/6/7/8/</v>
      </c>
    </row>
    <row r="443" spans="1:26" ht="18">
      <c r="A443" s="145" t="s">
        <v>156</v>
      </c>
      <c r="B443" s="31" t="s">
        <v>155</v>
      </c>
      <c r="C443" s="6" t="s">
        <v>152</v>
      </c>
      <c r="D443" s="146">
        <v>600</v>
      </c>
      <c r="E443" s="81">
        <v>1.3</v>
      </c>
      <c r="F443" s="95" t="s">
        <v>1054</v>
      </c>
      <c r="G443" s="170" t="s">
        <v>1074</v>
      </c>
      <c r="H443" s="96" t="s">
        <v>1058</v>
      </c>
      <c r="I443" s="96" t="s">
        <v>1055</v>
      </c>
      <c r="J443" s="96" t="s">
        <v>1059</v>
      </c>
      <c r="K443" s="96" t="s">
        <v>1056</v>
      </c>
      <c r="L443" s="96" t="s">
        <v>1057</v>
      </c>
      <c r="M443" s="98"/>
      <c r="N443" s="96">
        <f>COUNTA(Tabla13[[#This Row],[PROCESOS DE PRODUCION]:[Columna6]])</f>
        <v>7</v>
      </c>
      <c r="O443" s="96" t="str">
        <f>IF(LEN(Tabla13[[#This Row],[PROCESOS DE PRODUCION]])&gt;0,Tabla13[[#This Row],[PROCESOS DE PRODUCION]]&amp;"/","")</f>
        <v>CAPTURA/</v>
      </c>
      <c r="P443" s="3" t="str">
        <f>IF(LEN(Tabla13[[#This Row],[Columna7]])&gt;0,Tabla13[[#This Row],[Columna7]]&amp;"/","")</f>
        <v>DISENIO/</v>
      </c>
      <c r="Q443" s="3" t="str">
        <f>IF(LEN(Tabla13[[#This Row],[Columna1]])&gt;0,Tabla13[[#This Row],[Columna1]]&amp;"/","")</f>
        <v>FLEXO/</v>
      </c>
      <c r="R443" s="3" t="str">
        <f>IF(LEN(Tabla13[[#This Row],[Columna2]])&gt;0,Tabla13[[#This Row],[Columna2]]&amp;"/","")</f>
        <v>EMPAQUE/</v>
      </c>
      <c r="S443" s="3" t="str">
        <f>IF(LEN(Tabla13[[#This Row],[Columna3]])&gt;0,Tabla13[[#This Row],[Columna3]]&amp;"/","")</f>
        <v>TERMINADO/</v>
      </c>
      <c r="T443" s="3" t="str">
        <f>IF(LEN(Tabla13[[#This Row],[Columna4]])&gt;0,Tabla13[[#This Row],[Columna4]]&amp;"/","")</f>
        <v>RUTA/</v>
      </c>
      <c r="U443" s="3" t="str">
        <f>IF(LEN(Tabla13[[#This Row],[Columna5]])&gt;0,Tabla13[[#This Row],[Columna5]]&amp;"/","")</f>
        <v>ENTREGADO/</v>
      </c>
      <c r="V443" s="3" t="str">
        <f>IF(LEN(Tabla13[[#This Row],[Columna6]])&gt;0,Tabla13[[#This Row],[Columna6]]&amp;"/","")</f>
        <v/>
      </c>
      <c r="W44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443" s="3" t="str">
        <f>MID(Tabla13[[#This Row],[Columna17]],1,LEN(Tabla13[[#This Row],[Columna17]])-1)</f>
        <v>CAPTURA/DISENIO/FLEXO/EMPAQUE/TERMINADO/RUTA/ENTREGADO</v>
      </c>
      <c r="Y44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443" t="str">
        <f t="shared" si="6"/>
        <v>1/2/10/5/6/7/8/</v>
      </c>
    </row>
    <row r="444" spans="1:26" ht="18.75" thickBot="1">
      <c r="A444" s="147" t="s">
        <v>154</v>
      </c>
      <c r="B444" s="57" t="s">
        <v>153</v>
      </c>
      <c r="C444" s="164" t="s">
        <v>152</v>
      </c>
      <c r="D444" s="148">
        <v>600</v>
      </c>
      <c r="E444" s="149">
        <v>1.35</v>
      </c>
      <c r="F444" s="95" t="s">
        <v>1054</v>
      </c>
      <c r="G444" s="170" t="s">
        <v>1074</v>
      </c>
      <c r="H444" s="96" t="s">
        <v>1058</v>
      </c>
      <c r="I444" s="96" t="s">
        <v>1055</v>
      </c>
      <c r="J444" s="96" t="s">
        <v>1059</v>
      </c>
      <c r="K444" s="96" t="s">
        <v>1056</v>
      </c>
      <c r="L444" s="96" t="s">
        <v>1057</v>
      </c>
      <c r="M444" s="101"/>
      <c r="N444" s="96">
        <f>COUNTA(Tabla13[[#This Row],[PROCESOS DE PRODUCION]:[Columna6]])</f>
        <v>7</v>
      </c>
      <c r="O444" s="96" t="str">
        <f>IF(LEN(Tabla13[[#This Row],[PROCESOS DE PRODUCION]])&gt;0,Tabla13[[#This Row],[PROCESOS DE PRODUCION]]&amp;"/","")</f>
        <v>CAPTURA/</v>
      </c>
      <c r="P444" s="3" t="str">
        <f>IF(LEN(Tabla13[[#This Row],[Columna7]])&gt;0,Tabla13[[#This Row],[Columna7]]&amp;"/","")</f>
        <v>DISENIO/</v>
      </c>
      <c r="Q444" s="3" t="str">
        <f>IF(LEN(Tabla13[[#This Row],[Columna1]])&gt;0,Tabla13[[#This Row],[Columna1]]&amp;"/","")</f>
        <v>FLEXO/</v>
      </c>
      <c r="R444" s="3" t="str">
        <f>IF(LEN(Tabla13[[#This Row],[Columna2]])&gt;0,Tabla13[[#This Row],[Columna2]]&amp;"/","")</f>
        <v>EMPAQUE/</v>
      </c>
      <c r="S444" s="3" t="str">
        <f>IF(LEN(Tabla13[[#This Row],[Columna3]])&gt;0,Tabla13[[#This Row],[Columna3]]&amp;"/","")</f>
        <v>TERMINADO/</v>
      </c>
      <c r="T444" s="3" t="str">
        <f>IF(LEN(Tabla13[[#This Row],[Columna4]])&gt;0,Tabla13[[#This Row],[Columna4]]&amp;"/","")</f>
        <v>RUTA/</v>
      </c>
      <c r="U444" s="3" t="str">
        <f>IF(LEN(Tabla13[[#This Row],[Columna5]])&gt;0,Tabla13[[#This Row],[Columna5]]&amp;"/","")</f>
        <v>ENTREGADO/</v>
      </c>
      <c r="V444" s="3" t="str">
        <f>IF(LEN(Tabla13[[#This Row],[Columna6]])&gt;0,Tabla13[[#This Row],[Columna6]]&amp;"/","")</f>
        <v/>
      </c>
      <c r="W44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X444" s="3" t="str">
        <f>MID(Tabla13[[#This Row],[Columna17]],1,LEN(Tabla13[[#This Row],[Columna17]])-1)</f>
        <v>CAPTURA/DISENIO/FLEXO/EMPAQUE/TERMINADO/RUTA/ENTREGADO</v>
      </c>
      <c r="Y44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CAPTURA/DISENIO/FLEXO/EMPAQUE/TERMINADO/RUTA/ENTREGADO/</v>
      </c>
      <c r="Z444" t="str">
        <f t="shared" si="6"/>
        <v>1/2/10/5/6/7/8/</v>
      </c>
    </row>
    <row r="445" spans="1:26" ht="18">
      <c r="A445" s="151" t="s">
        <v>150</v>
      </c>
      <c r="B445" s="152" t="s">
        <v>19</v>
      </c>
      <c r="C445" s="153" t="s">
        <v>14</v>
      </c>
      <c r="D445" s="154">
        <v>24</v>
      </c>
      <c r="E445" s="155">
        <v>9.16</v>
      </c>
      <c r="F445" s="91" t="s">
        <v>1054</v>
      </c>
      <c r="G445" s="169" t="s">
        <v>1059</v>
      </c>
      <c r="H445" s="92" t="s">
        <v>1056</v>
      </c>
      <c r="I445" s="92" t="s">
        <v>1057</v>
      </c>
      <c r="J445" s="92"/>
      <c r="K445" s="92"/>
      <c r="L445" s="92"/>
      <c r="M445" s="105"/>
      <c r="N445" s="96">
        <f>COUNTA(Tabla13[[#This Row],[PROCESOS DE PRODUCION]:[Columna6]])</f>
        <v>4</v>
      </c>
      <c r="O445" s="96" t="str">
        <f>IF(LEN(Tabla13[[#This Row],[PROCESOS DE PRODUCION]])&gt;0,Tabla13[[#This Row],[PROCESOS DE PRODUCION]]&amp;"/","")</f>
        <v>CAPTURA/</v>
      </c>
      <c r="P445" s="3" t="str">
        <f>IF(LEN(Tabla13[[#This Row],[Columna7]])&gt;0,Tabla13[[#This Row],[Columna7]]&amp;"/","")</f>
        <v>TERMINADO/</v>
      </c>
      <c r="Q445" s="3" t="str">
        <f>IF(LEN(Tabla13[[#This Row],[Columna1]])&gt;0,Tabla13[[#This Row],[Columna1]]&amp;"/","")</f>
        <v>RUTA/</v>
      </c>
      <c r="R445" s="3" t="str">
        <f>IF(LEN(Tabla13[[#This Row],[Columna2]])&gt;0,Tabla13[[#This Row],[Columna2]]&amp;"/","")</f>
        <v>ENTREGADO/</v>
      </c>
      <c r="S445" s="3" t="str">
        <f>IF(LEN(Tabla13[[#This Row],[Columna3]])&gt;0,Tabla13[[#This Row],[Columna3]]&amp;"/","")</f>
        <v/>
      </c>
      <c r="T445" s="3" t="str">
        <f>IF(LEN(Tabla13[[#This Row],[Columna4]])&gt;0,Tabla13[[#This Row],[Columna4]]&amp;"/","")</f>
        <v/>
      </c>
      <c r="U445" s="3" t="str">
        <f>IF(LEN(Tabla13[[#This Row],[Columna5]])&gt;0,Tabla13[[#This Row],[Columna5]]&amp;"/","")</f>
        <v/>
      </c>
      <c r="V445" s="3" t="str">
        <f>IF(LEN(Tabla13[[#This Row],[Columna6]])&gt;0,Tabla13[[#This Row],[Columna6]]&amp;"/","")</f>
        <v/>
      </c>
      <c r="W44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45" s="3" t="str">
        <f>MID(Tabla13[[#This Row],[Columna17]],1,LEN(Tabla13[[#This Row],[Columna17]])-1)</f>
        <v>CAPTURA/TERMINADO/RUTA/ENTREGADO</v>
      </c>
      <c r="Y44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45" t="str">
        <f t="shared" si="6"/>
        <v>1/6/7/8/</v>
      </c>
    </row>
    <row r="446" spans="1:26" ht="18">
      <c r="A446" s="156" t="s">
        <v>149</v>
      </c>
      <c r="B446" s="157" t="s">
        <v>148</v>
      </c>
      <c r="C446" s="158" t="s">
        <v>14</v>
      </c>
      <c r="D446" s="159">
        <v>24</v>
      </c>
      <c r="E446" s="160">
        <v>10.66</v>
      </c>
      <c r="F446" s="95" t="s">
        <v>1054</v>
      </c>
      <c r="G446" s="170" t="s">
        <v>1074</v>
      </c>
      <c r="H446" s="96" t="s">
        <v>1064</v>
      </c>
      <c r="I446" s="96" t="s">
        <v>1066</v>
      </c>
      <c r="J446" s="96" t="s">
        <v>1059</v>
      </c>
      <c r="K446" s="96" t="s">
        <v>1056</v>
      </c>
      <c r="L446" s="96" t="s">
        <v>1057</v>
      </c>
      <c r="M446" s="102"/>
      <c r="N446" s="96">
        <f>COUNTA(Tabla13[[#This Row],[PROCESOS DE PRODUCION]:[Columna6]])</f>
        <v>7</v>
      </c>
      <c r="O446" s="96" t="str">
        <f>IF(LEN(Tabla13[[#This Row],[PROCESOS DE PRODUCION]])&gt;0,Tabla13[[#This Row],[PROCESOS DE PRODUCION]]&amp;"/","")</f>
        <v>CAPTURA/</v>
      </c>
      <c r="P446" s="3" t="str">
        <f>IF(LEN(Tabla13[[#This Row],[Columna7]])&gt;0,Tabla13[[#This Row],[Columna7]]&amp;"/","")</f>
        <v>DISENIO/</v>
      </c>
      <c r="Q446" s="3" t="str">
        <f>IF(LEN(Tabla13[[#This Row],[Columna1]])&gt;0,Tabla13[[#This Row],[Columna1]]&amp;"/","")</f>
        <v>CERIGRAFIA/</v>
      </c>
      <c r="R446" s="3" t="str">
        <f>IF(LEN(Tabla13[[#This Row],[Columna2]])&gt;0,Tabla13[[#This Row],[Columna2]]&amp;"/","")</f>
        <v>HORNO/</v>
      </c>
      <c r="S446" s="3" t="str">
        <f>IF(LEN(Tabla13[[#This Row],[Columna3]])&gt;0,Tabla13[[#This Row],[Columna3]]&amp;"/","")</f>
        <v>TERMINADO/</v>
      </c>
      <c r="T446" s="3" t="str">
        <f>IF(LEN(Tabla13[[#This Row],[Columna4]])&gt;0,Tabla13[[#This Row],[Columna4]]&amp;"/","")</f>
        <v>RUTA/</v>
      </c>
      <c r="U446" s="3" t="str">
        <f>IF(LEN(Tabla13[[#This Row],[Columna5]])&gt;0,Tabla13[[#This Row],[Columna5]]&amp;"/","")</f>
        <v>ENTREGADO/</v>
      </c>
      <c r="V446" s="3" t="str">
        <f>IF(LEN(Tabla13[[#This Row],[Columna6]])&gt;0,Tabla13[[#This Row],[Columna6]]&amp;"/","")</f>
        <v/>
      </c>
      <c r="W44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46" s="3" t="str">
        <f>MID(Tabla13[[#This Row],[Columna17]],1,LEN(Tabla13[[#This Row],[Columna17]])-1)</f>
        <v>CAPTURA/DISENIO/CERIGRAFIA/HORNO/TERMINADO/RUTA/ENTREGADO</v>
      </c>
      <c r="Y44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46" t="str">
        <f t="shared" si="6"/>
        <v>1/2/11/12/6/7/8/</v>
      </c>
    </row>
    <row r="447" spans="1:26" ht="18.75" thickBot="1">
      <c r="A447" s="156" t="s">
        <v>147</v>
      </c>
      <c r="B447" s="157" t="s">
        <v>15</v>
      </c>
      <c r="C447" s="158" t="s">
        <v>14</v>
      </c>
      <c r="D447" s="159">
        <v>24</v>
      </c>
      <c r="E447" s="160">
        <v>12.16</v>
      </c>
      <c r="F447" s="95" t="s">
        <v>1054</v>
      </c>
      <c r="G447" s="170" t="s">
        <v>1074</v>
      </c>
      <c r="H447" s="96" t="s">
        <v>1064</v>
      </c>
      <c r="I447" s="96" t="s">
        <v>1066</v>
      </c>
      <c r="J447" s="96" t="s">
        <v>1059</v>
      </c>
      <c r="K447" s="96" t="s">
        <v>1056</v>
      </c>
      <c r="L447" s="96" t="s">
        <v>1057</v>
      </c>
      <c r="M447" s="102"/>
      <c r="N447" s="96">
        <f>COUNTA(Tabla13[[#This Row],[PROCESOS DE PRODUCION]:[Columna6]])</f>
        <v>7</v>
      </c>
      <c r="O447" s="96" t="str">
        <f>IF(LEN(Tabla13[[#This Row],[PROCESOS DE PRODUCION]])&gt;0,Tabla13[[#This Row],[PROCESOS DE PRODUCION]]&amp;"/","")</f>
        <v>CAPTURA/</v>
      </c>
      <c r="P447" s="3" t="str">
        <f>IF(LEN(Tabla13[[#This Row],[Columna7]])&gt;0,Tabla13[[#This Row],[Columna7]]&amp;"/","")</f>
        <v>DISENIO/</v>
      </c>
      <c r="Q447" s="3" t="str">
        <f>IF(LEN(Tabla13[[#This Row],[Columna1]])&gt;0,Tabla13[[#This Row],[Columna1]]&amp;"/","")</f>
        <v>CERIGRAFIA/</v>
      </c>
      <c r="R447" s="3" t="str">
        <f>IF(LEN(Tabla13[[#This Row],[Columna2]])&gt;0,Tabla13[[#This Row],[Columna2]]&amp;"/","")</f>
        <v>HORNO/</v>
      </c>
      <c r="S447" s="3" t="str">
        <f>IF(LEN(Tabla13[[#This Row],[Columna3]])&gt;0,Tabla13[[#This Row],[Columna3]]&amp;"/","")</f>
        <v>TERMINADO/</v>
      </c>
      <c r="T447" s="3" t="str">
        <f>IF(LEN(Tabla13[[#This Row],[Columna4]])&gt;0,Tabla13[[#This Row],[Columna4]]&amp;"/","")</f>
        <v>RUTA/</v>
      </c>
      <c r="U447" s="3" t="str">
        <f>IF(LEN(Tabla13[[#This Row],[Columna5]])&gt;0,Tabla13[[#This Row],[Columna5]]&amp;"/","")</f>
        <v>ENTREGADO/</v>
      </c>
      <c r="V447" s="3" t="str">
        <f>IF(LEN(Tabla13[[#This Row],[Columna6]])&gt;0,Tabla13[[#This Row],[Columna6]]&amp;"/","")</f>
        <v/>
      </c>
      <c r="W44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47" s="3" t="str">
        <f>MID(Tabla13[[#This Row],[Columna17]],1,LEN(Tabla13[[#This Row],[Columna17]])-1)</f>
        <v>CAPTURA/DISENIO/CERIGRAFIA/HORNO/TERMINADO/RUTA/ENTREGADO</v>
      </c>
      <c r="Y44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47" t="str">
        <f t="shared" si="6"/>
        <v>1/2/11/12/6/7/8/</v>
      </c>
    </row>
    <row r="448" spans="1:26" ht="18">
      <c r="A448" s="156" t="s">
        <v>146</v>
      </c>
      <c r="B448" s="157" t="s">
        <v>12</v>
      </c>
      <c r="C448" s="158" t="s">
        <v>142</v>
      </c>
      <c r="D448" s="159">
        <v>24</v>
      </c>
      <c r="E448" s="160">
        <v>8.39</v>
      </c>
      <c r="F448" s="95" t="s">
        <v>1054</v>
      </c>
      <c r="G448" s="169" t="s">
        <v>1059</v>
      </c>
      <c r="H448" s="96" t="s">
        <v>1056</v>
      </c>
      <c r="I448" s="96" t="s">
        <v>1057</v>
      </c>
      <c r="J448" s="96"/>
      <c r="K448" s="96"/>
      <c r="L448" s="96"/>
      <c r="M448" s="102"/>
      <c r="N448" s="96">
        <f>COUNTA(Tabla13[[#This Row],[PROCESOS DE PRODUCION]:[Columna6]])</f>
        <v>4</v>
      </c>
      <c r="O448" s="96" t="str">
        <f>IF(LEN(Tabla13[[#This Row],[PROCESOS DE PRODUCION]])&gt;0,Tabla13[[#This Row],[PROCESOS DE PRODUCION]]&amp;"/","")</f>
        <v>CAPTURA/</v>
      </c>
      <c r="P448" s="3" t="str">
        <f>IF(LEN(Tabla13[[#This Row],[Columna7]])&gt;0,Tabla13[[#This Row],[Columna7]]&amp;"/","")</f>
        <v>TERMINADO/</v>
      </c>
      <c r="Q448" s="3" t="str">
        <f>IF(LEN(Tabla13[[#This Row],[Columna1]])&gt;0,Tabla13[[#This Row],[Columna1]]&amp;"/","")</f>
        <v>RUTA/</v>
      </c>
      <c r="R448" s="3" t="str">
        <f>IF(LEN(Tabla13[[#This Row],[Columna2]])&gt;0,Tabla13[[#This Row],[Columna2]]&amp;"/","")</f>
        <v>ENTREGADO/</v>
      </c>
      <c r="S448" s="3" t="str">
        <f>IF(LEN(Tabla13[[#This Row],[Columna3]])&gt;0,Tabla13[[#This Row],[Columna3]]&amp;"/","")</f>
        <v/>
      </c>
      <c r="T448" s="3" t="str">
        <f>IF(LEN(Tabla13[[#This Row],[Columna4]])&gt;0,Tabla13[[#This Row],[Columna4]]&amp;"/","")</f>
        <v/>
      </c>
      <c r="U448" s="3" t="str">
        <f>IF(LEN(Tabla13[[#This Row],[Columna5]])&gt;0,Tabla13[[#This Row],[Columna5]]&amp;"/","")</f>
        <v/>
      </c>
      <c r="V448" s="3" t="str">
        <f>IF(LEN(Tabla13[[#This Row],[Columna6]])&gt;0,Tabla13[[#This Row],[Columna6]]&amp;"/","")</f>
        <v/>
      </c>
      <c r="W44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48" s="3" t="str">
        <f>MID(Tabla13[[#This Row],[Columna17]],1,LEN(Tabla13[[#This Row],[Columna17]])-1)</f>
        <v>CAPTURA/TERMINADO/RUTA/ENTREGADO</v>
      </c>
      <c r="Y44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48" t="str">
        <f t="shared" si="6"/>
        <v>1/6/7/8/</v>
      </c>
    </row>
    <row r="449" spans="1:26" ht="18">
      <c r="A449" s="156" t="s">
        <v>145</v>
      </c>
      <c r="B449" s="157" t="s">
        <v>10</v>
      </c>
      <c r="C449" s="158" t="s">
        <v>142</v>
      </c>
      <c r="D449" s="159">
        <v>24</v>
      </c>
      <c r="E449" s="160">
        <v>9.89</v>
      </c>
      <c r="F449" s="95" t="s">
        <v>1054</v>
      </c>
      <c r="G449" s="170" t="s">
        <v>1074</v>
      </c>
      <c r="H449" s="96" t="s">
        <v>1064</v>
      </c>
      <c r="I449" s="96" t="s">
        <v>1066</v>
      </c>
      <c r="J449" s="96" t="s">
        <v>1059</v>
      </c>
      <c r="K449" s="96" t="s">
        <v>1056</v>
      </c>
      <c r="L449" s="96" t="s">
        <v>1057</v>
      </c>
      <c r="M449" s="102"/>
      <c r="N449" s="96">
        <f>COUNTA(Tabla13[[#This Row],[PROCESOS DE PRODUCION]:[Columna6]])</f>
        <v>7</v>
      </c>
      <c r="O449" s="96" t="str">
        <f>IF(LEN(Tabla13[[#This Row],[PROCESOS DE PRODUCION]])&gt;0,Tabla13[[#This Row],[PROCESOS DE PRODUCION]]&amp;"/","")</f>
        <v>CAPTURA/</v>
      </c>
      <c r="P449" s="3" t="str">
        <f>IF(LEN(Tabla13[[#This Row],[Columna7]])&gt;0,Tabla13[[#This Row],[Columna7]]&amp;"/","")</f>
        <v>DISENIO/</v>
      </c>
      <c r="Q449" s="3" t="str">
        <f>IF(LEN(Tabla13[[#This Row],[Columna1]])&gt;0,Tabla13[[#This Row],[Columna1]]&amp;"/","")</f>
        <v>CERIGRAFIA/</v>
      </c>
      <c r="R449" s="3" t="str">
        <f>IF(LEN(Tabla13[[#This Row],[Columna2]])&gt;0,Tabla13[[#This Row],[Columna2]]&amp;"/","")</f>
        <v>HORNO/</v>
      </c>
      <c r="S449" s="3" t="str">
        <f>IF(LEN(Tabla13[[#This Row],[Columna3]])&gt;0,Tabla13[[#This Row],[Columna3]]&amp;"/","")</f>
        <v>TERMINADO/</v>
      </c>
      <c r="T449" s="3" t="str">
        <f>IF(LEN(Tabla13[[#This Row],[Columna4]])&gt;0,Tabla13[[#This Row],[Columna4]]&amp;"/","")</f>
        <v>RUTA/</v>
      </c>
      <c r="U449" s="3" t="str">
        <f>IF(LEN(Tabla13[[#This Row],[Columna5]])&gt;0,Tabla13[[#This Row],[Columna5]]&amp;"/","")</f>
        <v>ENTREGADO/</v>
      </c>
      <c r="V449" s="3" t="str">
        <f>IF(LEN(Tabla13[[#This Row],[Columna6]])&gt;0,Tabla13[[#This Row],[Columna6]]&amp;"/","")</f>
        <v/>
      </c>
      <c r="W44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49" s="3" t="str">
        <f>MID(Tabla13[[#This Row],[Columna17]],1,LEN(Tabla13[[#This Row],[Columna17]])-1)</f>
        <v>CAPTURA/DISENIO/CERIGRAFIA/HORNO/TERMINADO/RUTA/ENTREGADO</v>
      </c>
      <c r="Y44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49" t="str">
        <f t="shared" si="6"/>
        <v>1/2/11/12/6/7/8/</v>
      </c>
    </row>
    <row r="450" spans="1:26" ht="18.75" thickBot="1">
      <c r="A450" s="156" t="s">
        <v>144</v>
      </c>
      <c r="B450" s="157" t="s">
        <v>143</v>
      </c>
      <c r="C450" s="158" t="s">
        <v>142</v>
      </c>
      <c r="D450" s="159">
        <v>24</v>
      </c>
      <c r="E450" s="160">
        <v>11.39</v>
      </c>
      <c r="F450" s="95" t="s">
        <v>1054</v>
      </c>
      <c r="G450" s="170" t="s">
        <v>1074</v>
      </c>
      <c r="H450" s="96" t="s">
        <v>1064</v>
      </c>
      <c r="I450" s="96" t="s">
        <v>1066</v>
      </c>
      <c r="J450" s="96" t="s">
        <v>1059</v>
      </c>
      <c r="K450" s="96" t="s">
        <v>1056</v>
      </c>
      <c r="L450" s="96" t="s">
        <v>1057</v>
      </c>
      <c r="M450" s="102"/>
      <c r="N450" s="96">
        <f>COUNTA(Tabla13[[#This Row],[PROCESOS DE PRODUCION]:[Columna6]])</f>
        <v>7</v>
      </c>
      <c r="O450" s="96" t="str">
        <f>IF(LEN(Tabla13[[#This Row],[PROCESOS DE PRODUCION]])&gt;0,Tabla13[[#This Row],[PROCESOS DE PRODUCION]]&amp;"/","")</f>
        <v>CAPTURA/</v>
      </c>
      <c r="P450" s="3" t="str">
        <f>IF(LEN(Tabla13[[#This Row],[Columna7]])&gt;0,Tabla13[[#This Row],[Columna7]]&amp;"/","")</f>
        <v>DISENIO/</v>
      </c>
      <c r="Q450" s="3" t="str">
        <f>IF(LEN(Tabla13[[#This Row],[Columna1]])&gt;0,Tabla13[[#This Row],[Columna1]]&amp;"/","")</f>
        <v>CERIGRAFIA/</v>
      </c>
      <c r="R450" s="3" t="str">
        <f>IF(LEN(Tabla13[[#This Row],[Columna2]])&gt;0,Tabla13[[#This Row],[Columna2]]&amp;"/","")</f>
        <v>HORNO/</v>
      </c>
      <c r="S450" s="3" t="str">
        <f>IF(LEN(Tabla13[[#This Row],[Columna3]])&gt;0,Tabla13[[#This Row],[Columna3]]&amp;"/","")</f>
        <v>TERMINADO/</v>
      </c>
      <c r="T450" s="3" t="str">
        <f>IF(LEN(Tabla13[[#This Row],[Columna4]])&gt;0,Tabla13[[#This Row],[Columna4]]&amp;"/","")</f>
        <v>RUTA/</v>
      </c>
      <c r="U450" s="3" t="str">
        <f>IF(LEN(Tabla13[[#This Row],[Columna5]])&gt;0,Tabla13[[#This Row],[Columna5]]&amp;"/","")</f>
        <v>ENTREGADO/</v>
      </c>
      <c r="V450" s="3" t="str">
        <f>IF(LEN(Tabla13[[#This Row],[Columna6]])&gt;0,Tabla13[[#This Row],[Columna6]]&amp;"/","")</f>
        <v/>
      </c>
      <c r="W45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50" s="3" t="str">
        <f>MID(Tabla13[[#This Row],[Columna17]],1,LEN(Tabla13[[#This Row],[Columna17]])-1)</f>
        <v>CAPTURA/DISENIO/CERIGRAFIA/HORNO/TERMINADO/RUTA/ENTREGADO</v>
      </c>
      <c r="Y45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50" t="str">
        <f t="shared" si="6"/>
        <v>1/2/11/12/6/7/8/</v>
      </c>
    </row>
    <row r="451" spans="1:26" ht="18">
      <c r="A451" s="156" t="s">
        <v>141</v>
      </c>
      <c r="B451" s="157" t="s">
        <v>140</v>
      </c>
      <c r="C451" s="158" t="s">
        <v>0</v>
      </c>
      <c r="D451" s="159">
        <v>24</v>
      </c>
      <c r="E451" s="160">
        <v>11.85</v>
      </c>
      <c r="F451" s="95" t="s">
        <v>1054</v>
      </c>
      <c r="G451" s="169" t="s">
        <v>1059</v>
      </c>
      <c r="H451" s="96" t="s">
        <v>1056</v>
      </c>
      <c r="I451" s="96" t="s">
        <v>1057</v>
      </c>
      <c r="J451" s="96"/>
      <c r="K451" s="96"/>
      <c r="L451" s="96"/>
      <c r="M451" s="102"/>
      <c r="N451" s="96">
        <f>COUNTA(Tabla13[[#This Row],[PROCESOS DE PRODUCION]:[Columna6]])</f>
        <v>4</v>
      </c>
      <c r="O451" s="96" t="str">
        <f>IF(LEN(Tabla13[[#This Row],[PROCESOS DE PRODUCION]])&gt;0,Tabla13[[#This Row],[PROCESOS DE PRODUCION]]&amp;"/","")</f>
        <v>CAPTURA/</v>
      </c>
      <c r="P451" s="3" t="str">
        <f>IF(LEN(Tabla13[[#This Row],[Columna7]])&gt;0,Tabla13[[#This Row],[Columna7]]&amp;"/","")</f>
        <v>TERMINADO/</v>
      </c>
      <c r="Q451" s="3" t="str">
        <f>IF(LEN(Tabla13[[#This Row],[Columna1]])&gt;0,Tabla13[[#This Row],[Columna1]]&amp;"/","")</f>
        <v>RUTA/</v>
      </c>
      <c r="R451" s="3" t="str">
        <f>IF(LEN(Tabla13[[#This Row],[Columna2]])&gt;0,Tabla13[[#This Row],[Columna2]]&amp;"/","")</f>
        <v>ENTREGADO/</v>
      </c>
      <c r="S451" s="3" t="str">
        <f>IF(LEN(Tabla13[[#This Row],[Columna3]])&gt;0,Tabla13[[#This Row],[Columna3]]&amp;"/","")</f>
        <v/>
      </c>
      <c r="T451" s="3" t="str">
        <f>IF(LEN(Tabla13[[#This Row],[Columna4]])&gt;0,Tabla13[[#This Row],[Columna4]]&amp;"/","")</f>
        <v/>
      </c>
      <c r="U451" s="3" t="str">
        <f>IF(LEN(Tabla13[[#This Row],[Columna5]])&gt;0,Tabla13[[#This Row],[Columna5]]&amp;"/","")</f>
        <v/>
      </c>
      <c r="V451" s="3" t="str">
        <f>IF(LEN(Tabla13[[#This Row],[Columna6]])&gt;0,Tabla13[[#This Row],[Columna6]]&amp;"/","")</f>
        <v/>
      </c>
      <c r="W45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51" s="3" t="str">
        <f>MID(Tabla13[[#This Row],[Columna17]],1,LEN(Tabla13[[#This Row],[Columna17]])-1)</f>
        <v>CAPTURA/TERMINADO/RUTA/ENTREGADO</v>
      </c>
      <c r="Y45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51" t="str">
        <f t="shared" si="6"/>
        <v>1/6/7/8/</v>
      </c>
    </row>
    <row r="452" spans="1:26" ht="18">
      <c r="A452" s="156" t="s">
        <v>139</v>
      </c>
      <c r="B452" s="157" t="s">
        <v>138</v>
      </c>
      <c r="C452" s="158" t="s">
        <v>0</v>
      </c>
      <c r="D452" s="159">
        <v>24</v>
      </c>
      <c r="E452" s="160">
        <v>13.35</v>
      </c>
      <c r="F452" s="95" t="s">
        <v>1054</v>
      </c>
      <c r="G452" s="170" t="s">
        <v>1074</v>
      </c>
      <c r="H452" s="96" t="s">
        <v>1064</v>
      </c>
      <c r="I452" s="96" t="s">
        <v>1066</v>
      </c>
      <c r="J452" s="96" t="s">
        <v>1059</v>
      </c>
      <c r="K452" s="96" t="s">
        <v>1056</v>
      </c>
      <c r="L452" s="96" t="s">
        <v>1057</v>
      </c>
      <c r="M452" s="102"/>
      <c r="N452" s="96">
        <f>COUNTA(Tabla13[[#This Row],[PROCESOS DE PRODUCION]:[Columna6]])</f>
        <v>7</v>
      </c>
      <c r="O452" s="96" t="str">
        <f>IF(LEN(Tabla13[[#This Row],[PROCESOS DE PRODUCION]])&gt;0,Tabla13[[#This Row],[PROCESOS DE PRODUCION]]&amp;"/","")</f>
        <v>CAPTURA/</v>
      </c>
      <c r="P452" s="3" t="str">
        <f>IF(LEN(Tabla13[[#This Row],[Columna7]])&gt;0,Tabla13[[#This Row],[Columna7]]&amp;"/","")</f>
        <v>DISENIO/</v>
      </c>
      <c r="Q452" s="3" t="str">
        <f>IF(LEN(Tabla13[[#This Row],[Columna1]])&gt;0,Tabla13[[#This Row],[Columna1]]&amp;"/","")</f>
        <v>CERIGRAFIA/</v>
      </c>
      <c r="R452" s="3" t="str">
        <f>IF(LEN(Tabla13[[#This Row],[Columna2]])&gt;0,Tabla13[[#This Row],[Columna2]]&amp;"/","")</f>
        <v>HORNO/</v>
      </c>
      <c r="S452" s="3" t="str">
        <f>IF(LEN(Tabla13[[#This Row],[Columna3]])&gt;0,Tabla13[[#This Row],[Columna3]]&amp;"/","")</f>
        <v>TERMINADO/</v>
      </c>
      <c r="T452" s="3" t="str">
        <f>IF(LEN(Tabla13[[#This Row],[Columna4]])&gt;0,Tabla13[[#This Row],[Columna4]]&amp;"/","")</f>
        <v>RUTA/</v>
      </c>
      <c r="U452" s="3" t="str">
        <f>IF(LEN(Tabla13[[#This Row],[Columna5]])&gt;0,Tabla13[[#This Row],[Columna5]]&amp;"/","")</f>
        <v>ENTREGADO/</v>
      </c>
      <c r="V452" s="3" t="str">
        <f>IF(LEN(Tabla13[[#This Row],[Columna6]])&gt;0,Tabla13[[#This Row],[Columna6]]&amp;"/","")</f>
        <v/>
      </c>
      <c r="W45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52" s="3" t="str">
        <f>MID(Tabla13[[#This Row],[Columna17]],1,LEN(Tabla13[[#This Row],[Columna17]])-1)</f>
        <v>CAPTURA/DISENIO/CERIGRAFIA/HORNO/TERMINADO/RUTA/ENTREGADO</v>
      </c>
      <c r="Y45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52" t="str">
        <f t="shared" ref="Z452:Z510" si="7">SUBSTITUTE(SUBSTITUTE(SUBSTITUTE(SUBSTITUTE(SUBSTITUTE(SUBSTITUTE(SUBSTITUTE(SUBSTITUTE(SUBSTITUTE(SUBSTITUTE(SUBSTITUTE(SUBSTITUTE(Y452,"CAPTURA",1),"DISENIO",2),"OFFSET",3),"SUAJE",4),"EMPAQUE",5),"TERMINADO",6),"RUTA",7),"ENTREGADO",8),"TAMPO",9),"FLEXO",10),"CERIGRAFIA",11),"HORNO",12)</f>
        <v>1/2/11/12/6/7/8/</v>
      </c>
    </row>
    <row r="453" spans="1:26" ht="18.75" thickBot="1">
      <c r="A453" s="156" t="s">
        <v>137</v>
      </c>
      <c r="B453" s="157" t="s">
        <v>136</v>
      </c>
      <c r="C453" s="158" t="s">
        <v>0</v>
      </c>
      <c r="D453" s="159">
        <v>24</v>
      </c>
      <c r="E453" s="160">
        <v>14.85</v>
      </c>
      <c r="F453" s="95" t="s">
        <v>1054</v>
      </c>
      <c r="G453" s="170" t="s">
        <v>1074</v>
      </c>
      <c r="H453" s="96" t="s">
        <v>1064</v>
      </c>
      <c r="I453" s="96" t="s">
        <v>1066</v>
      </c>
      <c r="J453" s="96" t="s">
        <v>1059</v>
      </c>
      <c r="K453" s="96" t="s">
        <v>1056</v>
      </c>
      <c r="L453" s="96" t="s">
        <v>1057</v>
      </c>
      <c r="M453" s="102"/>
      <c r="N453" s="96">
        <f>COUNTA(Tabla13[[#This Row],[PROCESOS DE PRODUCION]:[Columna6]])</f>
        <v>7</v>
      </c>
      <c r="O453" s="96" t="str">
        <f>IF(LEN(Tabla13[[#This Row],[PROCESOS DE PRODUCION]])&gt;0,Tabla13[[#This Row],[PROCESOS DE PRODUCION]]&amp;"/","")</f>
        <v>CAPTURA/</v>
      </c>
      <c r="P453" s="3" t="str">
        <f>IF(LEN(Tabla13[[#This Row],[Columna7]])&gt;0,Tabla13[[#This Row],[Columna7]]&amp;"/","")</f>
        <v>DISENIO/</v>
      </c>
      <c r="Q453" s="3" t="str">
        <f>IF(LEN(Tabla13[[#This Row],[Columna1]])&gt;0,Tabla13[[#This Row],[Columna1]]&amp;"/","")</f>
        <v>CERIGRAFIA/</v>
      </c>
      <c r="R453" s="3" t="str">
        <f>IF(LEN(Tabla13[[#This Row],[Columna2]])&gt;0,Tabla13[[#This Row],[Columna2]]&amp;"/","")</f>
        <v>HORNO/</v>
      </c>
      <c r="S453" s="3" t="str">
        <f>IF(LEN(Tabla13[[#This Row],[Columna3]])&gt;0,Tabla13[[#This Row],[Columna3]]&amp;"/","")</f>
        <v>TERMINADO/</v>
      </c>
      <c r="T453" s="3" t="str">
        <f>IF(LEN(Tabla13[[#This Row],[Columna4]])&gt;0,Tabla13[[#This Row],[Columna4]]&amp;"/","")</f>
        <v>RUTA/</v>
      </c>
      <c r="U453" s="3" t="str">
        <f>IF(LEN(Tabla13[[#This Row],[Columna5]])&gt;0,Tabla13[[#This Row],[Columna5]]&amp;"/","")</f>
        <v>ENTREGADO/</v>
      </c>
      <c r="V453" s="3" t="str">
        <f>IF(LEN(Tabla13[[#This Row],[Columna6]])&gt;0,Tabla13[[#This Row],[Columna6]]&amp;"/","")</f>
        <v/>
      </c>
      <c r="W45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53" s="3" t="str">
        <f>MID(Tabla13[[#This Row],[Columna17]],1,LEN(Tabla13[[#This Row],[Columna17]])-1)</f>
        <v>CAPTURA/DISENIO/CERIGRAFIA/HORNO/TERMINADO/RUTA/ENTREGADO</v>
      </c>
      <c r="Y45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53" t="str">
        <f t="shared" si="7"/>
        <v>1/2/11/12/6/7/8/</v>
      </c>
    </row>
    <row r="454" spans="1:26" ht="18">
      <c r="A454" s="156" t="s">
        <v>135</v>
      </c>
      <c r="B454" s="157" t="s">
        <v>134</v>
      </c>
      <c r="C454" s="158" t="s">
        <v>129</v>
      </c>
      <c r="D454" s="159">
        <v>48</v>
      </c>
      <c r="E454" s="160">
        <v>21.69</v>
      </c>
      <c r="F454" s="95" t="s">
        <v>1054</v>
      </c>
      <c r="G454" s="169" t="s">
        <v>1059</v>
      </c>
      <c r="H454" s="96" t="s">
        <v>1056</v>
      </c>
      <c r="I454" s="96" t="s">
        <v>1057</v>
      </c>
      <c r="J454" s="96"/>
      <c r="K454" s="96"/>
      <c r="L454" s="96"/>
      <c r="M454" s="102"/>
      <c r="N454" s="96">
        <f>COUNTA(Tabla13[[#This Row],[PROCESOS DE PRODUCION]:[Columna6]])</f>
        <v>4</v>
      </c>
      <c r="O454" s="96" t="str">
        <f>IF(LEN(Tabla13[[#This Row],[PROCESOS DE PRODUCION]])&gt;0,Tabla13[[#This Row],[PROCESOS DE PRODUCION]]&amp;"/","")</f>
        <v>CAPTURA/</v>
      </c>
      <c r="P454" s="3" t="str">
        <f>IF(LEN(Tabla13[[#This Row],[Columna7]])&gt;0,Tabla13[[#This Row],[Columna7]]&amp;"/","")</f>
        <v>TERMINADO/</v>
      </c>
      <c r="Q454" s="3" t="str">
        <f>IF(LEN(Tabla13[[#This Row],[Columna1]])&gt;0,Tabla13[[#This Row],[Columna1]]&amp;"/","")</f>
        <v>RUTA/</v>
      </c>
      <c r="R454" s="3" t="str">
        <f>IF(LEN(Tabla13[[#This Row],[Columna2]])&gt;0,Tabla13[[#This Row],[Columna2]]&amp;"/","")</f>
        <v>ENTREGADO/</v>
      </c>
      <c r="S454" s="3" t="str">
        <f>IF(LEN(Tabla13[[#This Row],[Columna3]])&gt;0,Tabla13[[#This Row],[Columna3]]&amp;"/","")</f>
        <v/>
      </c>
      <c r="T454" s="3" t="str">
        <f>IF(LEN(Tabla13[[#This Row],[Columna4]])&gt;0,Tabla13[[#This Row],[Columna4]]&amp;"/","")</f>
        <v/>
      </c>
      <c r="U454" s="3" t="str">
        <f>IF(LEN(Tabla13[[#This Row],[Columna5]])&gt;0,Tabla13[[#This Row],[Columna5]]&amp;"/","")</f>
        <v/>
      </c>
      <c r="V454" s="3" t="str">
        <f>IF(LEN(Tabla13[[#This Row],[Columna6]])&gt;0,Tabla13[[#This Row],[Columna6]]&amp;"/","")</f>
        <v/>
      </c>
      <c r="W45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54" s="3" t="str">
        <f>MID(Tabla13[[#This Row],[Columna17]],1,LEN(Tabla13[[#This Row],[Columna17]])-1)</f>
        <v>CAPTURA/TERMINADO/RUTA/ENTREGADO</v>
      </c>
      <c r="Y45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54" t="str">
        <f t="shared" si="7"/>
        <v>1/6/7/8/</v>
      </c>
    </row>
    <row r="455" spans="1:26" ht="18">
      <c r="A455" s="156" t="s">
        <v>133</v>
      </c>
      <c r="B455" s="157" t="s">
        <v>132</v>
      </c>
      <c r="C455" s="158" t="s">
        <v>129</v>
      </c>
      <c r="D455" s="159">
        <v>48</v>
      </c>
      <c r="E455" s="160">
        <v>23.19</v>
      </c>
      <c r="F455" s="95" t="s">
        <v>1054</v>
      </c>
      <c r="G455" s="170" t="s">
        <v>1074</v>
      </c>
      <c r="H455" s="96" t="s">
        <v>1064</v>
      </c>
      <c r="I455" s="96" t="s">
        <v>1066</v>
      </c>
      <c r="J455" s="96" t="s">
        <v>1059</v>
      </c>
      <c r="K455" s="96" t="s">
        <v>1056</v>
      </c>
      <c r="L455" s="96" t="s">
        <v>1057</v>
      </c>
      <c r="M455" s="102"/>
      <c r="N455" s="96">
        <f>COUNTA(Tabla13[[#This Row],[PROCESOS DE PRODUCION]:[Columna6]])</f>
        <v>7</v>
      </c>
      <c r="O455" s="96" t="str">
        <f>IF(LEN(Tabla13[[#This Row],[PROCESOS DE PRODUCION]])&gt;0,Tabla13[[#This Row],[PROCESOS DE PRODUCION]]&amp;"/","")</f>
        <v>CAPTURA/</v>
      </c>
      <c r="P455" s="3" t="str">
        <f>IF(LEN(Tabla13[[#This Row],[Columna7]])&gt;0,Tabla13[[#This Row],[Columna7]]&amp;"/","")</f>
        <v>DISENIO/</v>
      </c>
      <c r="Q455" s="3" t="str">
        <f>IF(LEN(Tabla13[[#This Row],[Columna1]])&gt;0,Tabla13[[#This Row],[Columna1]]&amp;"/","")</f>
        <v>CERIGRAFIA/</v>
      </c>
      <c r="R455" s="3" t="str">
        <f>IF(LEN(Tabla13[[#This Row],[Columna2]])&gt;0,Tabla13[[#This Row],[Columna2]]&amp;"/","")</f>
        <v>HORNO/</v>
      </c>
      <c r="S455" s="3" t="str">
        <f>IF(LEN(Tabla13[[#This Row],[Columna3]])&gt;0,Tabla13[[#This Row],[Columna3]]&amp;"/","")</f>
        <v>TERMINADO/</v>
      </c>
      <c r="T455" s="3" t="str">
        <f>IF(LEN(Tabla13[[#This Row],[Columna4]])&gt;0,Tabla13[[#This Row],[Columna4]]&amp;"/","")</f>
        <v>RUTA/</v>
      </c>
      <c r="U455" s="3" t="str">
        <f>IF(LEN(Tabla13[[#This Row],[Columna5]])&gt;0,Tabla13[[#This Row],[Columna5]]&amp;"/","")</f>
        <v>ENTREGADO/</v>
      </c>
      <c r="V455" s="3" t="str">
        <f>IF(LEN(Tabla13[[#This Row],[Columna6]])&gt;0,Tabla13[[#This Row],[Columna6]]&amp;"/","")</f>
        <v/>
      </c>
      <c r="W45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55" s="3" t="str">
        <f>MID(Tabla13[[#This Row],[Columna17]],1,LEN(Tabla13[[#This Row],[Columna17]])-1)</f>
        <v>CAPTURA/DISENIO/CERIGRAFIA/HORNO/TERMINADO/RUTA/ENTREGADO</v>
      </c>
      <c r="Y45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55" t="str">
        <f t="shared" si="7"/>
        <v>1/2/11/12/6/7/8/</v>
      </c>
    </row>
    <row r="456" spans="1:26" ht="18.75" thickBot="1">
      <c r="A456" s="156" t="s">
        <v>131</v>
      </c>
      <c r="B456" s="157" t="s">
        <v>130</v>
      </c>
      <c r="C456" s="158" t="s">
        <v>129</v>
      </c>
      <c r="D456" s="159">
        <v>48</v>
      </c>
      <c r="E456" s="160">
        <v>24.69</v>
      </c>
      <c r="F456" s="95" t="s">
        <v>1054</v>
      </c>
      <c r="G456" s="170" t="s">
        <v>1074</v>
      </c>
      <c r="H456" s="96" t="s">
        <v>1064</v>
      </c>
      <c r="I456" s="96" t="s">
        <v>1066</v>
      </c>
      <c r="J456" s="96" t="s">
        <v>1059</v>
      </c>
      <c r="K456" s="96" t="s">
        <v>1056</v>
      </c>
      <c r="L456" s="96" t="s">
        <v>1057</v>
      </c>
      <c r="M456" s="102"/>
      <c r="N456" s="96">
        <f>COUNTA(Tabla13[[#This Row],[PROCESOS DE PRODUCION]:[Columna6]])</f>
        <v>7</v>
      </c>
      <c r="O456" s="96" t="str">
        <f>IF(LEN(Tabla13[[#This Row],[PROCESOS DE PRODUCION]])&gt;0,Tabla13[[#This Row],[PROCESOS DE PRODUCION]]&amp;"/","")</f>
        <v>CAPTURA/</v>
      </c>
      <c r="P456" s="3" t="str">
        <f>IF(LEN(Tabla13[[#This Row],[Columna7]])&gt;0,Tabla13[[#This Row],[Columna7]]&amp;"/","")</f>
        <v>DISENIO/</v>
      </c>
      <c r="Q456" s="3" t="str">
        <f>IF(LEN(Tabla13[[#This Row],[Columna1]])&gt;0,Tabla13[[#This Row],[Columna1]]&amp;"/","")</f>
        <v>CERIGRAFIA/</v>
      </c>
      <c r="R456" s="3" t="str">
        <f>IF(LEN(Tabla13[[#This Row],[Columna2]])&gt;0,Tabla13[[#This Row],[Columna2]]&amp;"/","")</f>
        <v>HORNO/</v>
      </c>
      <c r="S456" s="3" t="str">
        <f>IF(LEN(Tabla13[[#This Row],[Columna3]])&gt;0,Tabla13[[#This Row],[Columna3]]&amp;"/","")</f>
        <v>TERMINADO/</v>
      </c>
      <c r="T456" s="3" t="str">
        <f>IF(LEN(Tabla13[[#This Row],[Columna4]])&gt;0,Tabla13[[#This Row],[Columna4]]&amp;"/","")</f>
        <v>RUTA/</v>
      </c>
      <c r="U456" s="3" t="str">
        <f>IF(LEN(Tabla13[[#This Row],[Columna5]])&gt;0,Tabla13[[#This Row],[Columna5]]&amp;"/","")</f>
        <v>ENTREGADO/</v>
      </c>
      <c r="V456" s="3" t="str">
        <f>IF(LEN(Tabla13[[#This Row],[Columna6]])&gt;0,Tabla13[[#This Row],[Columna6]]&amp;"/","")</f>
        <v/>
      </c>
      <c r="W45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56" s="3" t="str">
        <f>MID(Tabla13[[#This Row],[Columna17]],1,LEN(Tabla13[[#This Row],[Columna17]])-1)</f>
        <v>CAPTURA/DISENIO/CERIGRAFIA/HORNO/TERMINADO/RUTA/ENTREGADO</v>
      </c>
      <c r="Y45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56" t="str">
        <f t="shared" si="7"/>
        <v>1/2/11/12/6/7/8/</v>
      </c>
    </row>
    <row r="457" spans="1:26" ht="18">
      <c r="A457" s="156" t="s">
        <v>128</v>
      </c>
      <c r="B457" s="157" t="s">
        <v>127</v>
      </c>
      <c r="C457" s="158" t="s">
        <v>122</v>
      </c>
      <c r="D457" s="159">
        <v>48</v>
      </c>
      <c r="E457" s="160">
        <v>9.7899999999999991</v>
      </c>
      <c r="F457" s="95" t="s">
        <v>1054</v>
      </c>
      <c r="G457" s="169" t="s">
        <v>1059</v>
      </c>
      <c r="H457" s="96" t="s">
        <v>1056</v>
      </c>
      <c r="I457" s="96" t="s">
        <v>1057</v>
      </c>
      <c r="J457" s="96"/>
      <c r="K457" s="96"/>
      <c r="L457" s="96"/>
      <c r="M457" s="102"/>
      <c r="N457" s="96">
        <f>COUNTA(Tabla13[[#This Row],[PROCESOS DE PRODUCION]:[Columna6]])</f>
        <v>4</v>
      </c>
      <c r="O457" s="96" t="str">
        <f>IF(LEN(Tabla13[[#This Row],[PROCESOS DE PRODUCION]])&gt;0,Tabla13[[#This Row],[PROCESOS DE PRODUCION]]&amp;"/","")</f>
        <v>CAPTURA/</v>
      </c>
      <c r="P457" s="3" t="str">
        <f>IF(LEN(Tabla13[[#This Row],[Columna7]])&gt;0,Tabla13[[#This Row],[Columna7]]&amp;"/","")</f>
        <v>TERMINADO/</v>
      </c>
      <c r="Q457" s="3" t="str">
        <f>IF(LEN(Tabla13[[#This Row],[Columna1]])&gt;0,Tabla13[[#This Row],[Columna1]]&amp;"/","")</f>
        <v>RUTA/</v>
      </c>
      <c r="R457" s="3" t="str">
        <f>IF(LEN(Tabla13[[#This Row],[Columna2]])&gt;0,Tabla13[[#This Row],[Columna2]]&amp;"/","")</f>
        <v>ENTREGADO/</v>
      </c>
      <c r="S457" s="3" t="str">
        <f>IF(LEN(Tabla13[[#This Row],[Columna3]])&gt;0,Tabla13[[#This Row],[Columna3]]&amp;"/","")</f>
        <v/>
      </c>
      <c r="T457" s="3" t="str">
        <f>IF(LEN(Tabla13[[#This Row],[Columna4]])&gt;0,Tabla13[[#This Row],[Columna4]]&amp;"/","")</f>
        <v/>
      </c>
      <c r="U457" s="3" t="str">
        <f>IF(LEN(Tabla13[[#This Row],[Columna5]])&gt;0,Tabla13[[#This Row],[Columna5]]&amp;"/","")</f>
        <v/>
      </c>
      <c r="V457" s="3" t="str">
        <f>IF(LEN(Tabla13[[#This Row],[Columna6]])&gt;0,Tabla13[[#This Row],[Columna6]]&amp;"/","")</f>
        <v/>
      </c>
      <c r="W45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57" s="3" t="str">
        <f>MID(Tabla13[[#This Row],[Columna17]],1,LEN(Tabla13[[#This Row],[Columna17]])-1)</f>
        <v>CAPTURA/TERMINADO/RUTA/ENTREGADO</v>
      </c>
      <c r="Y45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57" t="str">
        <f t="shared" si="7"/>
        <v>1/6/7/8/</v>
      </c>
    </row>
    <row r="458" spans="1:26" ht="18">
      <c r="A458" s="156" t="s">
        <v>126</v>
      </c>
      <c r="B458" s="157" t="s">
        <v>125</v>
      </c>
      <c r="C458" s="158" t="s">
        <v>122</v>
      </c>
      <c r="D458" s="159">
        <v>48</v>
      </c>
      <c r="E458" s="160">
        <v>11.29</v>
      </c>
      <c r="F458" s="95" t="s">
        <v>1054</v>
      </c>
      <c r="G458" s="170" t="s">
        <v>1074</v>
      </c>
      <c r="H458" s="96" t="s">
        <v>1064</v>
      </c>
      <c r="I458" s="96" t="s">
        <v>1066</v>
      </c>
      <c r="J458" s="96" t="s">
        <v>1059</v>
      </c>
      <c r="K458" s="96" t="s">
        <v>1056</v>
      </c>
      <c r="L458" s="96" t="s">
        <v>1057</v>
      </c>
      <c r="M458" s="102"/>
      <c r="N458" s="96">
        <f>COUNTA(Tabla13[[#This Row],[PROCESOS DE PRODUCION]:[Columna6]])</f>
        <v>7</v>
      </c>
      <c r="O458" s="96" t="str">
        <f>IF(LEN(Tabla13[[#This Row],[PROCESOS DE PRODUCION]])&gt;0,Tabla13[[#This Row],[PROCESOS DE PRODUCION]]&amp;"/","")</f>
        <v>CAPTURA/</v>
      </c>
      <c r="P458" s="3" t="str">
        <f>IF(LEN(Tabla13[[#This Row],[Columna7]])&gt;0,Tabla13[[#This Row],[Columna7]]&amp;"/","")</f>
        <v>DISENIO/</v>
      </c>
      <c r="Q458" s="3" t="str">
        <f>IF(LEN(Tabla13[[#This Row],[Columna1]])&gt;0,Tabla13[[#This Row],[Columna1]]&amp;"/","")</f>
        <v>CERIGRAFIA/</v>
      </c>
      <c r="R458" s="3" t="str">
        <f>IF(LEN(Tabla13[[#This Row],[Columna2]])&gt;0,Tabla13[[#This Row],[Columna2]]&amp;"/","")</f>
        <v>HORNO/</v>
      </c>
      <c r="S458" s="3" t="str">
        <f>IF(LEN(Tabla13[[#This Row],[Columna3]])&gt;0,Tabla13[[#This Row],[Columna3]]&amp;"/","")</f>
        <v>TERMINADO/</v>
      </c>
      <c r="T458" s="3" t="str">
        <f>IF(LEN(Tabla13[[#This Row],[Columna4]])&gt;0,Tabla13[[#This Row],[Columna4]]&amp;"/","")</f>
        <v>RUTA/</v>
      </c>
      <c r="U458" s="3" t="str">
        <f>IF(LEN(Tabla13[[#This Row],[Columna5]])&gt;0,Tabla13[[#This Row],[Columna5]]&amp;"/","")</f>
        <v>ENTREGADO/</v>
      </c>
      <c r="V458" s="3" t="str">
        <f>IF(LEN(Tabla13[[#This Row],[Columna6]])&gt;0,Tabla13[[#This Row],[Columna6]]&amp;"/","")</f>
        <v/>
      </c>
      <c r="W45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58" s="3" t="str">
        <f>MID(Tabla13[[#This Row],[Columna17]],1,LEN(Tabla13[[#This Row],[Columna17]])-1)</f>
        <v>CAPTURA/DISENIO/CERIGRAFIA/HORNO/TERMINADO/RUTA/ENTREGADO</v>
      </c>
      <c r="Y45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58" t="str">
        <f t="shared" si="7"/>
        <v>1/2/11/12/6/7/8/</v>
      </c>
    </row>
    <row r="459" spans="1:26" ht="18.75" thickBot="1">
      <c r="A459" s="156" t="s">
        <v>124</v>
      </c>
      <c r="B459" s="157" t="s">
        <v>123</v>
      </c>
      <c r="C459" s="158" t="s">
        <v>122</v>
      </c>
      <c r="D459" s="159">
        <v>48</v>
      </c>
      <c r="E459" s="160">
        <v>12.79</v>
      </c>
      <c r="F459" s="95" t="s">
        <v>1054</v>
      </c>
      <c r="G459" s="170" t="s">
        <v>1074</v>
      </c>
      <c r="H459" s="96" t="s">
        <v>1064</v>
      </c>
      <c r="I459" s="96" t="s">
        <v>1066</v>
      </c>
      <c r="J459" s="96" t="s">
        <v>1059</v>
      </c>
      <c r="K459" s="96" t="s">
        <v>1056</v>
      </c>
      <c r="L459" s="96" t="s">
        <v>1057</v>
      </c>
      <c r="M459" s="102"/>
      <c r="N459" s="96">
        <f>COUNTA(Tabla13[[#This Row],[PROCESOS DE PRODUCION]:[Columna6]])</f>
        <v>7</v>
      </c>
      <c r="O459" s="96" t="str">
        <f>IF(LEN(Tabla13[[#This Row],[PROCESOS DE PRODUCION]])&gt;0,Tabla13[[#This Row],[PROCESOS DE PRODUCION]]&amp;"/","")</f>
        <v>CAPTURA/</v>
      </c>
      <c r="P459" s="3" t="str">
        <f>IF(LEN(Tabla13[[#This Row],[Columna7]])&gt;0,Tabla13[[#This Row],[Columna7]]&amp;"/","")</f>
        <v>DISENIO/</v>
      </c>
      <c r="Q459" s="3" t="str">
        <f>IF(LEN(Tabla13[[#This Row],[Columna1]])&gt;0,Tabla13[[#This Row],[Columna1]]&amp;"/","")</f>
        <v>CERIGRAFIA/</v>
      </c>
      <c r="R459" s="3" t="str">
        <f>IF(LEN(Tabla13[[#This Row],[Columna2]])&gt;0,Tabla13[[#This Row],[Columna2]]&amp;"/","")</f>
        <v>HORNO/</v>
      </c>
      <c r="S459" s="3" t="str">
        <f>IF(LEN(Tabla13[[#This Row],[Columna3]])&gt;0,Tabla13[[#This Row],[Columna3]]&amp;"/","")</f>
        <v>TERMINADO/</v>
      </c>
      <c r="T459" s="3" t="str">
        <f>IF(LEN(Tabla13[[#This Row],[Columna4]])&gt;0,Tabla13[[#This Row],[Columna4]]&amp;"/","")</f>
        <v>RUTA/</v>
      </c>
      <c r="U459" s="3" t="str">
        <f>IF(LEN(Tabla13[[#This Row],[Columna5]])&gt;0,Tabla13[[#This Row],[Columna5]]&amp;"/","")</f>
        <v>ENTREGADO/</v>
      </c>
      <c r="V459" s="3" t="str">
        <f>IF(LEN(Tabla13[[#This Row],[Columna6]])&gt;0,Tabla13[[#This Row],[Columna6]]&amp;"/","")</f>
        <v/>
      </c>
      <c r="W45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59" s="3" t="str">
        <f>MID(Tabla13[[#This Row],[Columna17]],1,LEN(Tabla13[[#This Row],[Columna17]])-1)</f>
        <v>CAPTURA/DISENIO/CERIGRAFIA/HORNO/TERMINADO/RUTA/ENTREGADO</v>
      </c>
      <c r="Y45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59" t="str">
        <f t="shared" si="7"/>
        <v>1/2/11/12/6/7/8/</v>
      </c>
    </row>
    <row r="460" spans="1:26" ht="18">
      <c r="A460" s="156" t="s">
        <v>121</v>
      </c>
      <c r="B460" s="157" t="s">
        <v>120</v>
      </c>
      <c r="C460" s="158" t="s">
        <v>115</v>
      </c>
      <c r="D460" s="159">
        <v>48</v>
      </c>
      <c r="E460" s="160">
        <v>12.32</v>
      </c>
      <c r="F460" s="95" t="s">
        <v>1054</v>
      </c>
      <c r="G460" s="169" t="s">
        <v>1059</v>
      </c>
      <c r="H460" s="96" t="s">
        <v>1056</v>
      </c>
      <c r="I460" s="96" t="s">
        <v>1057</v>
      </c>
      <c r="J460" s="96"/>
      <c r="K460" s="96"/>
      <c r="L460" s="96"/>
      <c r="M460" s="102"/>
      <c r="N460" s="96">
        <f>COUNTA(Tabla13[[#This Row],[PROCESOS DE PRODUCION]:[Columna6]])</f>
        <v>4</v>
      </c>
      <c r="O460" s="96" t="str">
        <f>IF(LEN(Tabla13[[#This Row],[PROCESOS DE PRODUCION]])&gt;0,Tabla13[[#This Row],[PROCESOS DE PRODUCION]]&amp;"/","")</f>
        <v>CAPTURA/</v>
      </c>
      <c r="P460" s="3" t="str">
        <f>IF(LEN(Tabla13[[#This Row],[Columna7]])&gt;0,Tabla13[[#This Row],[Columna7]]&amp;"/","")</f>
        <v>TERMINADO/</v>
      </c>
      <c r="Q460" s="3" t="str">
        <f>IF(LEN(Tabla13[[#This Row],[Columna1]])&gt;0,Tabla13[[#This Row],[Columna1]]&amp;"/","")</f>
        <v>RUTA/</v>
      </c>
      <c r="R460" s="3" t="str">
        <f>IF(LEN(Tabla13[[#This Row],[Columna2]])&gt;0,Tabla13[[#This Row],[Columna2]]&amp;"/","")</f>
        <v>ENTREGADO/</v>
      </c>
      <c r="S460" s="3" t="str">
        <f>IF(LEN(Tabla13[[#This Row],[Columna3]])&gt;0,Tabla13[[#This Row],[Columna3]]&amp;"/","")</f>
        <v/>
      </c>
      <c r="T460" s="3" t="str">
        <f>IF(LEN(Tabla13[[#This Row],[Columna4]])&gt;0,Tabla13[[#This Row],[Columna4]]&amp;"/","")</f>
        <v/>
      </c>
      <c r="U460" s="3" t="str">
        <f>IF(LEN(Tabla13[[#This Row],[Columna5]])&gt;0,Tabla13[[#This Row],[Columna5]]&amp;"/","")</f>
        <v/>
      </c>
      <c r="V460" s="3" t="str">
        <f>IF(LEN(Tabla13[[#This Row],[Columna6]])&gt;0,Tabla13[[#This Row],[Columna6]]&amp;"/","")</f>
        <v/>
      </c>
      <c r="W46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60" s="3" t="str">
        <f>MID(Tabla13[[#This Row],[Columna17]],1,LEN(Tabla13[[#This Row],[Columna17]])-1)</f>
        <v>CAPTURA/TERMINADO/RUTA/ENTREGADO</v>
      </c>
      <c r="Y46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60" t="str">
        <f t="shared" si="7"/>
        <v>1/6/7/8/</v>
      </c>
    </row>
    <row r="461" spans="1:26" ht="18">
      <c r="A461" s="156" t="s">
        <v>119</v>
      </c>
      <c r="B461" s="157" t="s">
        <v>118</v>
      </c>
      <c r="C461" s="158" t="s">
        <v>115</v>
      </c>
      <c r="D461" s="159">
        <v>48</v>
      </c>
      <c r="E461" s="160">
        <v>13.82</v>
      </c>
      <c r="F461" s="95" t="s">
        <v>1054</v>
      </c>
      <c r="G461" s="170" t="s">
        <v>1074</v>
      </c>
      <c r="H461" s="96" t="s">
        <v>1064</v>
      </c>
      <c r="I461" s="96" t="s">
        <v>1066</v>
      </c>
      <c r="J461" s="96" t="s">
        <v>1059</v>
      </c>
      <c r="K461" s="96" t="s">
        <v>1056</v>
      </c>
      <c r="L461" s="96" t="s">
        <v>1057</v>
      </c>
      <c r="M461" s="102"/>
      <c r="N461" s="96">
        <f>COUNTA(Tabla13[[#This Row],[PROCESOS DE PRODUCION]:[Columna6]])</f>
        <v>7</v>
      </c>
      <c r="O461" s="96" t="str">
        <f>IF(LEN(Tabla13[[#This Row],[PROCESOS DE PRODUCION]])&gt;0,Tabla13[[#This Row],[PROCESOS DE PRODUCION]]&amp;"/","")</f>
        <v>CAPTURA/</v>
      </c>
      <c r="P461" s="3" t="str">
        <f>IF(LEN(Tabla13[[#This Row],[Columna7]])&gt;0,Tabla13[[#This Row],[Columna7]]&amp;"/","")</f>
        <v>DISENIO/</v>
      </c>
      <c r="Q461" s="3" t="str">
        <f>IF(LEN(Tabla13[[#This Row],[Columna1]])&gt;0,Tabla13[[#This Row],[Columna1]]&amp;"/","")</f>
        <v>CERIGRAFIA/</v>
      </c>
      <c r="R461" s="3" t="str">
        <f>IF(LEN(Tabla13[[#This Row],[Columna2]])&gt;0,Tabla13[[#This Row],[Columna2]]&amp;"/","")</f>
        <v>HORNO/</v>
      </c>
      <c r="S461" s="3" t="str">
        <f>IF(LEN(Tabla13[[#This Row],[Columna3]])&gt;0,Tabla13[[#This Row],[Columna3]]&amp;"/","")</f>
        <v>TERMINADO/</v>
      </c>
      <c r="T461" s="3" t="str">
        <f>IF(LEN(Tabla13[[#This Row],[Columna4]])&gt;0,Tabla13[[#This Row],[Columna4]]&amp;"/","")</f>
        <v>RUTA/</v>
      </c>
      <c r="U461" s="3" t="str">
        <f>IF(LEN(Tabla13[[#This Row],[Columna5]])&gt;0,Tabla13[[#This Row],[Columna5]]&amp;"/","")</f>
        <v>ENTREGADO/</v>
      </c>
      <c r="V461" s="3" t="str">
        <f>IF(LEN(Tabla13[[#This Row],[Columna6]])&gt;0,Tabla13[[#This Row],[Columna6]]&amp;"/","")</f>
        <v/>
      </c>
      <c r="W46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61" s="3" t="str">
        <f>MID(Tabla13[[#This Row],[Columna17]],1,LEN(Tabla13[[#This Row],[Columna17]])-1)</f>
        <v>CAPTURA/DISENIO/CERIGRAFIA/HORNO/TERMINADO/RUTA/ENTREGADO</v>
      </c>
      <c r="Y46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61" t="str">
        <f t="shared" si="7"/>
        <v>1/2/11/12/6/7/8/</v>
      </c>
    </row>
    <row r="462" spans="1:26" ht="18.75" thickBot="1">
      <c r="A462" s="156" t="s">
        <v>117</v>
      </c>
      <c r="B462" s="157" t="s">
        <v>116</v>
      </c>
      <c r="C462" s="158" t="s">
        <v>115</v>
      </c>
      <c r="D462" s="159">
        <v>48</v>
      </c>
      <c r="E462" s="160">
        <v>15.32</v>
      </c>
      <c r="F462" s="95" t="s">
        <v>1054</v>
      </c>
      <c r="G462" s="170" t="s">
        <v>1074</v>
      </c>
      <c r="H462" s="96" t="s">
        <v>1064</v>
      </c>
      <c r="I462" s="96" t="s">
        <v>1066</v>
      </c>
      <c r="J462" s="96" t="s">
        <v>1059</v>
      </c>
      <c r="K462" s="96" t="s">
        <v>1056</v>
      </c>
      <c r="L462" s="96" t="s">
        <v>1057</v>
      </c>
      <c r="M462" s="102"/>
      <c r="N462" s="96">
        <f>COUNTA(Tabla13[[#This Row],[PROCESOS DE PRODUCION]:[Columna6]])</f>
        <v>7</v>
      </c>
      <c r="O462" s="96" t="str">
        <f>IF(LEN(Tabla13[[#This Row],[PROCESOS DE PRODUCION]])&gt;0,Tabla13[[#This Row],[PROCESOS DE PRODUCION]]&amp;"/","")</f>
        <v>CAPTURA/</v>
      </c>
      <c r="P462" s="3" t="str">
        <f>IF(LEN(Tabla13[[#This Row],[Columna7]])&gt;0,Tabla13[[#This Row],[Columna7]]&amp;"/","")</f>
        <v>DISENIO/</v>
      </c>
      <c r="Q462" s="3" t="str">
        <f>IF(LEN(Tabla13[[#This Row],[Columna1]])&gt;0,Tabla13[[#This Row],[Columna1]]&amp;"/","")</f>
        <v>CERIGRAFIA/</v>
      </c>
      <c r="R462" s="3" t="str">
        <f>IF(LEN(Tabla13[[#This Row],[Columna2]])&gt;0,Tabla13[[#This Row],[Columna2]]&amp;"/","")</f>
        <v>HORNO/</v>
      </c>
      <c r="S462" s="3" t="str">
        <f>IF(LEN(Tabla13[[#This Row],[Columna3]])&gt;0,Tabla13[[#This Row],[Columna3]]&amp;"/","")</f>
        <v>TERMINADO/</v>
      </c>
      <c r="T462" s="3" t="str">
        <f>IF(LEN(Tabla13[[#This Row],[Columna4]])&gt;0,Tabla13[[#This Row],[Columna4]]&amp;"/","")</f>
        <v>RUTA/</v>
      </c>
      <c r="U462" s="3" t="str">
        <f>IF(LEN(Tabla13[[#This Row],[Columna5]])&gt;0,Tabla13[[#This Row],[Columna5]]&amp;"/","")</f>
        <v>ENTREGADO/</v>
      </c>
      <c r="V462" s="3" t="str">
        <f>IF(LEN(Tabla13[[#This Row],[Columna6]])&gt;0,Tabla13[[#This Row],[Columna6]]&amp;"/","")</f>
        <v/>
      </c>
      <c r="W46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62" s="3" t="str">
        <f>MID(Tabla13[[#This Row],[Columna17]],1,LEN(Tabla13[[#This Row],[Columna17]])-1)</f>
        <v>CAPTURA/DISENIO/CERIGRAFIA/HORNO/TERMINADO/RUTA/ENTREGADO</v>
      </c>
      <c r="Y46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62" t="str">
        <f t="shared" si="7"/>
        <v>1/2/11/12/6/7/8/</v>
      </c>
    </row>
    <row r="463" spans="1:26" ht="18">
      <c r="A463" s="156" t="s">
        <v>114</v>
      </c>
      <c r="B463" s="157" t="s">
        <v>113</v>
      </c>
      <c r="C463" s="158" t="s">
        <v>108</v>
      </c>
      <c r="D463" s="159">
        <v>12</v>
      </c>
      <c r="E463" s="160">
        <v>64.430000000000007</v>
      </c>
      <c r="F463" s="95" t="s">
        <v>1054</v>
      </c>
      <c r="G463" s="169" t="s">
        <v>1059</v>
      </c>
      <c r="H463" s="96" t="s">
        <v>1056</v>
      </c>
      <c r="I463" s="96" t="s">
        <v>1057</v>
      </c>
      <c r="J463" s="96"/>
      <c r="K463" s="96"/>
      <c r="L463" s="96"/>
      <c r="M463" s="102"/>
      <c r="N463" s="96">
        <f>COUNTA(Tabla13[[#This Row],[PROCESOS DE PRODUCION]:[Columna6]])</f>
        <v>4</v>
      </c>
      <c r="O463" s="96" t="str">
        <f>IF(LEN(Tabla13[[#This Row],[PROCESOS DE PRODUCION]])&gt;0,Tabla13[[#This Row],[PROCESOS DE PRODUCION]]&amp;"/","")</f>
        <v>CAPTURA/</v>
      </c>
      <c r="P463" s="3" t="str">
        <f>IF(LEN(Tabla13[[#This Row],[Columna7]])&gt;0,Tabla13[[#This Row],[Columna7]]&amp;"/","")</f>
        <v>TERMINADO/</v>
      </c>
      <c r="Q463" s="3" t="str">
        <f>IF(LEN(Tabla13[[#This Row],[Columna1]])&gt;0,Tabla13[[#This Row],[Columna1]]&amp;"/","")</f>
        <v>RUTA/</v>
      </c>
      <c r="R463" s="3" t="str">
        <f>IF(LEN(Tabla13[[#This Row],[Columna2]])&gt;0,Tabla13[[#This Row],[Columna2]]&amp;"/","")</f>
        <v>ENTREGADO/</v>
      </c>
      <c r="S463" s="3" t="str">
        <f>IF(LEN(Tabla13[[#This Row],[Columna3]])&gt;0,Tabla13[[#This Row],[Columna3]]&amp;"/","")</f>
        <v/>
      </c>
      <c r="T463" s="3" t="str">
        <f>IF(LEN(Tabla13[[#This Row],[Columna4]])&gt;0,Tabla13[[#This Row],[Columna4]]&amp;"/","")</f>
        <v/>
      </c>
      <c r="U463" s="3" t="str">
        <f>IF(LEN(Tabla13[[#This Row],[Columna5]])&gt;0,Tabla13[[#This Row],[Columna5]]&amp;"/","")</f>
        <v/>
      </c>
      <c r="V463" s="3" t="str">
        <f>IF(LEN(Tabla13[[#This Row],[Columna6]])&gt;0,Tabla13[[#This Row],[Columna6]]&amp;"/","")</f>
        <v/>
      </c>
      <c r="W46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63" s="3" t="str">
        <f>MID(Tabla13[[#This Row],[Columna17]],1,LEN(Tabla13[[#This Row],[Columna17]])-1)</f>
        <v>CAPTURA/TERMINADO/RUTA/ENTREGADO</v>
      </c>
      <c r="Y46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63" t="str">
        <f t="shared" si="7"/>
        <v>1/6/7/8/</v>
      </c>
    </row>
    <row r="464" spans="1:26" ht="18">
      <c r="A464" s="156" t="s">
        <v>112</v>
      </c>
      <c r="B464" s="157" t="s">
        <v>111</v>
      </c>
      <c r="C464" s="158" t="s">
        <v>108</v>
      </c>
      <c r="D464" s="159">
        <v>12</v>
      </c>
      <c r="E464" s="160">
        <v>65.930000000000007</v>
      </c>
      <c r="F464" s="95" t="s">
        <v>1054</v>
      </c>
      <c r="G464" s="170" t="s">
        <v>1074</v>
      </c>
      <c r="H464" s="96" t="s">
        <v>1064</v>
      </c>
      <c r="I464" s="96" t="s">
        <v>1066</v>
      </c>
      <c r="J464" s="96" t="s">
        <v>1059</v>
      </c>
      <c r="K464" s="96" t="s">
        <v>1056</v>
      </c>
      <c r="L464" s="96" t="s">
        <v>1057</v>
      </c>
      <c r="M464" s="102"/>
      <c r="N464" s="96">
        <f>COUNTA(Tabla13[[#This Row],[PROCESOS DE PRODUCION]:[Columna6]])</f>
        <v>7</v>
      </c>
      <c r="O464" s="96" t="str">
        <f>IF(LEN(Tabla13[[#This Row],[PROCESOS DE PRODUCION]])&gt;0,Tabla13[[#This Row],[PROCESOS DE PRODUCION]]&amp;"/","")</f>
        <v>CAPTURA/</v>
      </c>
      <c r="P464" s="3" t="str">
        <f>IF(LEN(Tabla13[[#This Row],[Columna7]])&gt;0,Tabla13[[#This Row],[Columna7]]&amp;"/","")</f>
        <v>DISENIO/</v>
      </c>
      <c r="Q464" s="3" t="str">
        <f>IF(LEN(Tabla13[[#This Row],[Columna1]])&gt;0,Tabla13[[#This Row],[Columna1]]&amp;"/","")</f>
        <v>CERIGRAFIA/</v>
      </c>
      <c r="R464" s="3" t="str">
        <f>IF(LEN(Tabla13[[#This Row],[Columna2]])&gt;0,Tabla13[[#This Row],[Columna2]]&amp;"/","")</f>
        <v>HORNO/</v>
      </c>
      <c r="S464" s="3" t="str">
        <f>IF(LEN(Tabla13[[#This Row],[Columna3]])&gt;0,Tabla13[[#This Row],[Columna3]]&amp;"/","")</f>
        <v>TERMINADO/</v>
      </c>
      <c r="T464" s="3" t="str">
        <f>IF(LEN(Tabla13[[#This Row],[Columna4]])&gt;0,Tabla13[[#This Row],[Columna4]]&amp;"/","")</f>
        <v>RUTA/</v>
      </c>
      <c r="U464" s="3" t="str">
        <f>IF(LEN(Tabla13[[#This Row],[Columna5]])&gt;0,Tabla13[[#This Row],[Columna5]]&amp;"/","")</f>
        <v>ENTREGADO/</v>
      </c>
      <c r="V464" s="3" t="str">
        <f>IF(LEN(Tabla13[[#This Row],[Columna6]])&gt;0,Tabla13[[#This Row],[Columna6]]&amp;"/","")</f>
        <v/>
      </c>
      <c r="W46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64" s="3" t="str">
        <f>MID(Tabla13[[#This Row],[Columna17]],1,LEN(Tabla13[[#This Row],[Columna17]])-1)</f>
        <v>CAPTURA/DISENIO/CERIGRAFIA/HORNO/TERMINADO/RUTA/ENTREGADO</v>
      </c>
      <c r="Y46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64" t="str">
        <f t="shared" si="7"/>
        <v>1/2/11/12/6/7/8/</v>
      </c>
    </row>
    <row r="465" spans="1:26" ht="18.75" thickBot="1">
      <c r="A465" s="156" t="s">
        <v>110</v>
      </c>
      <c r="B465" s="157" t="s">
        <v>109</v>
      </c>
      <c r="C465" s="158" t="s">
        <v>108</v>
      </c>
      <c r="D465" s="159">
        <v>12</v>
      </c>
      <c r="E465" s="160">
        <v>67.430000000000007</v>
      </c>
      <c r="F465" s="95" t="s">
        <v>1054</v>
      </c>
      <c r="G465" s="170" t="s">
        <v>1074</v>
      </c>
      <c r="H465" s="96" t="s">
        <v>1064</v>
      </c>
      <c r="I465" s="96" t="s">
        <v>1066</v>
      </c>
      <c r="J465" s="96" t="s">
        <v>1059</v>
      </c>
      <c r="K465" s="96" t="s">
        <v>1056</v>
      </c>
      <c r="L465" s="96" t="s">
        <v>1057</v>
      </c>
      <c r="M465" s="102"/>
      <c r="N465" s="96">
        <f>COUNTA(Tabla13[[#This Row],[PROCESOS DE PRODUCION]:[Columna6]])</f>
        <v>7</v>
      </c>
      <c r="O465" s="96" t="str">
        <f>IF(LEN(Tabla13[[#This Row],[PROCESOS DE PRODUCION]])&gt;0,Tabla13[[#This Row],[PROCESOS DE PRODUCION]]&amp;"/","")</f>
        <v>CAPTURA/</v>
      </c>
      <c r="P465" s="3" t="str">
        <f>IF(LEN(Tabla13[[#This Row],[Columna7]])&gt;0,Tabla13[[#This Row],[Columna7]]&amp;"/","")</f>
        <v>DISENIO/</v>
      </c>
      <c r="Q465" s="3" t="str">
        <f>IF(LEN(Tabla13[[#This Row],[Columna1]])&gt;0,Tabla13[[#This Row],[Columna1]]&amp;"/","")</f>
        <v>CERIGRAFIA/</v>
      </c>
      <c r="R465" s="3" t="str">
        <f>IF(LEN(Tabla13[[#This Row],[Columna2]])&gt;0,Tabla13[[#This Row],[Columna2]]&amp;"/","")</f>
        <v>HORNO/</v>
      </c>
      <c r="S465" s="3" t="str">
        <f>IF(LEN(Tabla13[[#This Row],[Columna3]])&gt;0,Tabla13[[#This Row],[Columna3]]&amp;"/","")</f>
        <v>TERMINADO/</v>
      </c>
      <c r="T465" s="3" t="str">
        <f>IF(LEN(Tabla13[[#This Row],[Columna4]])&gt;0,Tabla13[[#This Row],[Columna4]]&amp;"/","")</f>
        <v>RUTA/</v>
      </c>
      <c r="U465" s="3" t="str">
        <f>IF(LEN(Tabla13[[#This Row],[Columna5]])&gt;0,Tabla13[[#This Row],[Columna5]]&amp;"/","")</f>
        <v>ENTREGADO/</v>
      </c>
      <c r="V465" s="3" t="str">
        <f>IF(LEN(Tabla13[[#This Row],[Columna6]])&gt;0,Tabla13[[#This Row],[Columna6]]&amp;"/","")</f>
        <v/>
      </c>
      <c r="W46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65" s="3" t="str">
        <f>MID(Tabla13[[#This Row],[Columna17]],1,LEN(Tabla13[[#This Row],[Columna17]])-1)</f>
        <v>CAPTURA/DISENIO/CERIGRAFIA/HORNO/TERMINADO/RUTA/ENTREGADO</v>
      </c>
      <c r="Y46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65" t="str">
        <f t="shared" si="7"/>
        <v>1/2/11/12/6/7/8/</v>
      </c>
    </row>
    <row r="466" spans="1:26" ht="18">
      <c r="A466" s="156" t="s">
        <v>106</v>
      </c>
      <c r="B466" s="157" t="s">
        <v>105</v>
      </c>
      <c r="C466" s="158" t="s">
        <v>100</v>
      </c>
      <c r="D466" s="159">
        <v>24</v>
      </c>
      <c r="E466" s="160">
        <v>33.18</v>
      </c>
      <c r="F466" s="95" t="s">
        <v>1054</v>
      </c>
      <c r="G466" s="169" t="s">
        <v>1059</v>
      </c>
      <c r="H466" s="96" t="s">
        <v>1056</v>
      </c>
      <c r="I466" s="96" t="s">
        <v>1057</v>
      </c>
      <c r="J466" s="96"/>
      <c r="K466" s="96"/>
      <c r="L466" s="96"/>
      <c r="M466" s="102"/>
      <c r="N466" s="96">
        <f>COUNTA(Tabla13[[#This Row],[PROCESOS DE PRODUCION]:[Columna6]])</f>
        <v>4</v>
      </c>
      <c r="O466" s="96" t="str">
        <f>IF(LEN(Tabla13[[#This Row],[PROCESOS DE PRODUCION]])&gt;0,Tabla13[[#This Row],[PROCESOS DE PRODUCION]]&amp;"/","")</f>
        <v>CAPTURA/</v>
      </c>
      <c r="P466" s="3" t="str">
        <f>IF(LEN(Tabla13[[#This Row],[Columna7]])&gt;0,Tabla13[[#This Row],[Columna7]]&amp;"/","")</f>
        <v>TERMINADO/</v>
      </c>
      <c r="Q466" s="3" t="str">
        <f>IF(LEN(Tabla13[[#This Row],[Columna1]])&gt;0,Tabla13[[#This Row],[Columna1]]&amp;"/","")</f>
        <v>RUTA/</v>
      </c>
      <c r="R466" s="3" t="str">
        <f>IF(LEN(Tabla13[[#This Row],[Columna2]])&gt;0,Tabla13[[#This Row],[Columna2]]&amp;"/","")</f>
        <v>ENTREGADO/</v>
      </c>
      <c r="S466" s="3" t="str">
        <f>IF(LEN(Tabla13[[#This Row],[Columna3]])&gt;0,Tabla13[[#This Row],[Columna3]]&amp;"/","")</f>
        <v/>
      </c>
      <c r="T466" s="3" t="str">
        <f>IF(LEN(Tabla13[[#This Row],[Columna4]])&gt;0,Tabla13[[#This Row],[Columna4]]&amp;"/","")</f>
        <v/>
      </c>
      <c r="U466" s="3" t="str">
        <f>IF(LEN(Tabla13[[#This Row],[Columna5]])&gt;0,Tabla13[[#This Row],[Columna5]]&amp;"/","")</f>
        <v/>
      </c>
      <c r="V466" s="3" t="str">
        <f>IF(LEN(Tabla13[[#This Row],[Columna6]])&gt;0,Tabla13[[#This Row],[Columna6]]&amp;"/","")</f>
        <v/>
      </c>
      <c r="W46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66" s="3" t="str">
        <f>MID(Tabla13[[#This Row],[Columna17]],1,LEN(Tabla13[[#This Row],[Columna17]])-1)</f>
        <v>CAPTURA/TERMINADO/RUTA/ENTREGADO</v>
      </c>
      <c r="Y46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66" t="str">
        <f t="shared" si="7"/>
        <v>1/6/7/8/</v>
      </c>
    </row>
    <row r="467" spans="1:26" ht="18">
      <c r="A467" s="156" t="s">
        <v>104</v>
      </c>
      <c r="B467" s="157" t="s">
        <v>103</v>
      </c>
      <c r="C467" s="158" t="s">
        <v>100</v>
      </c>
      <c r="D467" s="159">
        <v>24</v>
      </c>
      <c r="E467" s="160">
        <v>34.68</v>
      </c>
      <c r="F467" s="95" t="s">
        <v>1054</v>
      </c>
      <c r="G467" s="170" t="s">
        <v>1074</v>
      </c>
      <c r="H467" s="96" t="s">
        <v>1064</v>
      </c>
      <c r="I467" s="96" t="s">
        <v>1066</v>
      </c>
      <c r="J467" s="96" t="s">
        <v>1059</v>
      </c>
      <c r="K467" s="96" t="s">
        <v>1056</v>
      </c>
      <c r="L467" s="96" t="s">
        <v>1057</v>
      </c>
      <c r="M467" s="102"/>
      <c r="N467" s="96">
        <f>COUNTA(Tabla13[[#This Row],[PROCESOS DE PRODUCION]:[Columna6]])</f>
        <v>7</v>
      </c>
      <c r="O467" s="96" t="str">
        <f>IF(LEN(Tabla13[[#This Row],[PROCESOS DE PRODUCION]])&gt;0,Tabla13[[#This Row],[PROCESOS DE PRODUCION]]&amp;"/","")</f>
        <v>CAPTURA/</v>
      </c>
      <c r="P467" s="3" t="str">
        <f>IF(LEN(Tabla13[[#This Row],[Columna7]])&gt;0,Tabla13[[#This Row],[Columna7]]&amp;"/","")</f>
        <v>DISENIO/</v>
      </c>
      <c r="Q467" s="3" t="str">
        <f>IF(LEN(Tabla13[[#This Row],[Columna1]])&gt;0,Tabla13[[#This Row],[Columna1]]&amp;"/","")</f>
        <v>CERIGRAFIA/</v>
      </c>
      <c r="R467" s="3" t="str">
        <f>IF(LEN(Tabla13[[#This Row],[Columna2]])&gt;0,Tabla13[[#This Row],[Columna2]]&amp;"/","")</f>
        <v>HORNO/</v>
      </c>
      <c r="S467" s="3" t="str">
        <f>IF(LEN(Tabla13[[#This Row],[Columna3]])&gt;0,Tabla13[[#This Row],[Columna3]]&amp;"/","")</f>
        <v>TERMINADO/</v>
      </c>
      <c r="T467" s="3" t="str">
        <f>IF(LEN(Tabla13[[#This Row],[Columna4]])&gt;0,Tabla13[[#This Row],[Columna4]]&amp;"/","")</f>
        <v>RUTA/</v>
      </c>
      <c r="U467" s="3" t="str">
        <f>IF(LEN(Tabla13[[#This Row],[Columna5]])&gt;0,Tabla13[[#This Row],[Columna5]]&amp;"/","")</f>
        <v>ENTREGADO/</v>
      </c>
      <c r="V467" s="3" t="str">
        <f>IF(LEN(Tabla13[[#This Row],[Columna6]])&gt;0,Tabla13[[#This Row],[Columna6]]&amp;"/","")</f>
        <v/>
      </c>
      <c r="W46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67" s="3" t="str">
        <f>MID(Tabla13[[#This Row],[Columna17]],1,LEN(Tabla13[[#This Row],[Columna17]])-1)</f>
        <v>CAPTURA/DISENIO/CERIGRAFIA/HORNO/TERMINADO/RUTA/ENTREGADO</v>
      </c>
      <c r="Y46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67" t="str">
        <f t="shared" si="7"/>
        <v>1/2/11/12/6/7/8/</v>
      </c>
    </row>
    <row r="468" spans="1:26" ht="18.75" thickBot="1">
      <c r="A468" s="156" t="s">
        <v>102</v>
      </c>
      <c r="B468" s="157" t="s">
        <v>101</v>
      </c>
      <c r="C468" s="158" t="s">
        <v>100</v>
      </c>
      <c r="D468" s="159">
        <v>24</v>
      </c>
      <c r="E468" s="160">
        <v>36.18</v>
      </c>
      <c r="F468" s="95" t="s">
        <v>1054</v>
      </c>
      <c r="G468" s="170" t="s">
        <v>1074</v>
      </c>
      <c r="H468" s="96" t="s">
        <v>1064</v>
      </c>
      <c r="I468" s="96" t="s">
        <v>1066</v>
      </c>
      <c r="J468" s="96" t="s">
        <v>1059</v>
      </c>
      <c r="K468" s="96" t="s">
        <v>1056</v>
      </c>
      <c r="L468" s="96" t="s">
        <v>1057</v>
      </c>
      <c r="M468" s="102"/>
      <c r="N468" s="96">
        <f>COUNTA(Tabla13[[#This Row],[PROCESOS DE PRODUCION]:[Columna6]])</f>
        <v>7</v>
      </c>
      <c r="O468" s="96" t="str">
        <f>IF(LEN(Tabla13[[#This Row],[PROCESOS DE PRODUCION]])&gt;0,Tabla13[[#This Row],[PROCESOS DE PRODUCION]]&amp;"/","")</f>
        <v>CAPTURA/</v>
      </c>
      <c r="P468" s="3" t="str">
        <f>IF(LEN(Tabla13[[#This Row],[Columna7]])&gt;0,Tabla13[[#This Row],[Columna7]]&amp;"/","")</f>
        <v>DISENIO/</v>
      </c>
      <c r="Q468" s="3" t="str">
        <f>IF(LEN(Tabla13[[#This Row],[Columna1]])&gt;0,Tabla13[[#This Row],[Columna1]]&amp;"/","")</f>
        <v>CERIGRAFIA/</v>
      </c>
      <c r="R468" s="3" t="str">
        <f>IF(LEN(Tabla13[[#This Row],[Columna2]])&gt;0,Tabla13[[#This Row],[Columna2]]&amp;"/","")</f>
        <v>HORNO/</v>
      </c>
      <c r="S468" s="3" t="str">
        <f>IF(LEN(Tabla13[[#This Row],[Columna3]])&gt;0,Tabla13[[#This Row],[Columna3]]&amp;"/","")</f>
        <v>TERMINADO/</v>
      </c>
      <c r="T468" s="3" t="str">
        <f>IF(LEN(Tabla13[[#This Row],[Columna4]])&gt;0,Tabla13[[#This Row],[Columna4]]&amp;"/","")</f>
        <v>RUTA/</v>
      </c>
      <c r="U468" s="3" t="str">
        <f>IF(LEN(Tabla13[[#This Row],[Columna5]])&gt;0,Tabla13[[#This Row],[Columna5]]&amp;"/","")</f>
        <v>ENTREGADO/</v>
      </c>
      <c r="V468" s="3" t="str">
        <f>IF(LEN(Tabla13[[#This Row],[Columna6]])&gt;0,Tabla13[[#This Row],[Columna6]]&amp;"/","")</f>
        <v/>
      </c>
      <c r="W46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68" s="3" t="str">
        <f>MID(Tabla13[[#This Row],[Columna17]],1,LEN(Tabla13[[#This Row],[Columna17]])-1)</f>
        <v>CAPTURA/DISENIO/CERIGRAFIA/HORNO/TERMINADO/RUTA/ENTREGADO</v>
      </c>
      <c r="Y46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68" t="str">
        <f t="shared" si="7"/>
        <v>1/2/11/12/6/7/8/</v>
      </c>
    </row>
    <row r="469" spans="1:26" ht="18">
      <c r="A469" s="156" t="s">
        <v>99</v>
      </c>
      <c r="B469" s="157" t="s">
        <v>98</v>
      </c>
      <c r="C469" s="158" t="s">
        <v>93</v>
      </c>
      <c r="D469" s="159">
        <v>24</v>
      </c>
      <c r="E469" s="160">
        <v>37.44</v>
      </c>
      <c r="F469" s="95" t="s">
        <v>1054</v>
      </c>
      <c r="G469" s="169" t="s">
        <v>1059</v>
      </c>
      <c r="H469" s="96" t="s">
        <v>1056</v>
      </c>
      <c r="I469" s="96" t="s">
        <v>1057</v>
      </c>
      <c r="J469" s="96"/>
      <c r="K469" s="96"/>
      <c r="L469" s="96"/>
      <c r="M469" s="102"/>
      <c r="N469" s="96">
        <f>COUNTA(Tabla13[[#This Row],[PROCESOS DE PRODUCION]:[Columna6]])</f>
        <v>4</v>
      </c>
      <c r="O469" s="96" t="str">
        <f>IF(LEN(Tabla13[[#This Row],[PROCESOS DE PRODUCION]])&gt;0,Tabla13[[#This Row],[PROCESOS DE PRODUCION]]&amp;"/","")</f>
        <v>CAPTURA/</v>
      </c>
      <c r="P469" s="3" t="str">
        <f>IF(LEN(Tabla13[[#This Row],[Columna7]])&gt;0,Tabla13[[#This Row],[Columna7]]&amp;"/","")</f>
        <v>TERMINADO/</v>
      </c>
      <c r="Q469" s="3" t="str">
        <f>IF(LEN(Tabla13[[#This Row],[Columna1]])&gt;0,Tabla13[[#This Row],[Columna1]]&amp;"/","")</f>
        <v>RUTA/</v>
      </c>
      <c r="R469" s="3" t="str">
        <f>IF(LEN(Tabla13[[#This Row],[Columna2]])&gt;0,Tabla13[[#This Row],[Columna2]]&amp;"/","")</f>
        <v>ENTREGADO/</v>
      </c>
      <c r="S469" s="3" t="str">
        <f>IF(LEN(Tabla13[[#This Row],[Columna3]])&gt;0,Tabla13[[#This Row],[Columna3]]&amp;"/","")</f>
        <v/>
      </c>
      <c r="T469" s="3" t="str">
        <f>IF(LEN(Tabla13[[#This Row],[Columna4]])&gt;0,Tabla13[[#This Row],[Columna4]]&amp;"/","")</f>
        <v/>
      </c>
      <c r="U469" s="3" t="str">
        <f>IF(LEN(Tabla13[[#This Row],[Columna5]])&gt;0,Tabla13[[#This Row],[Columna5]]&amp;"/","")</f>
        <v/>
      </c>
      <c r="V469" s="3" t="str">
        <f>IF(LEN(Tabla13[[#This Row],[Columna6]])&gt;0,Tabla13[[#This Row],[Columna6]]&amp;"/","")</f>
        <v/>
      </c>
      <c r="W46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69" s="3" t="str">
        <f>MID(Tabla13[[#This Row],[Columna17]],1,LEN(Tabla13[[#This Row],[Columna17]])-1)</f>
        <v>CAPTURA/TERMINADO/RUTA/ENTREGADO</v>
      </c>
      <c r="Y46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69" t="str">
        <f t="shared" si="7"/>
        <v>1/6/7/8/</v>
      </c>
    </row>
    <row r="470" spans="1:26" ht="18">
      <c r="A470" s="156" t="s">
        <v>97</v>
      </c>
      <c r="B470" s="157" t="s">
        <v>96</v>
      </c>
      <c r="C470" s="158" t="s">
        <v>93</v>
      </c>
      <c r="D470" s="159">
        <v>24</v>
      </c>
      <c r="E470" s="160">
        <v>38.94</v>
      </c>
      <c r="F470" s="95" t="s">
        <v>1054</v>
      </c>
      <c r="G470" s="170" t="s">
        <v>1074</v>
      </c>
      <c r="H470" s="96" t="s">
        <v>1064</v>
      </c>
      <c r="I470" s="96" t="s">
        <v>1066</v>
      </c>
      <c r="J470" s="96" t="s">
        <v>1059</v>
      </c>
      <c r="K470" s="96" t="s">
        <v>1056</v>
      </c>
      <c r="L470" s="96" t="s">
        <v>1057</v>
      </c>
      <c r="M470" s="102"/>
      <c r="N470" s="96">
        <f>COUNTA(Tabla13[[#This Row],[PROCESOS DE PRODUCION]:[Columna6]])</f>
        <v>7</v>
      </c>
      <c r="O470" s="96" t="str">
        <f>IF(LEN(Tabla13[[#This Row],[PROCESOS DE PRODUCION]])&gt;0,Tabla13[[#This Row],[PROCESOS DE PRODUCION]]&amp;"/","")</f>
        <v>CAPTURA/</v>
      </c>
      <c r="P470" s="3" t="str">
        <f>IF(LEN(Tabla13[[#This Row],[Columna7]])&gt;0,Tabla13[[#This Row],[Columna7]]&amp;"/","")</f>
        <v>DISENIO/</v>
      </c>
      <c r="Q470" s="3" t="str">
        <f>IF(LEN(Tabla13[[#This Row],[Columna1]])&gt;0,Tabla13[[#This Row],[Columna1]]&amp;"/","")</f>
        <v>CERIGRAFIA/</v>
      </c>
      <c r="R470" s="3" t="str">
        <f>IF(LEN(Tabla13[[#This Row],[Columna2]])&gt;0,Tabla13[[#This Row],[Columna2]]&amp;"/","")</f>
        <v>HORNO/</v>
      </c>
      <c r="S470" s="3" t="str">
        <f>IF(LEN(Tabla13[[#This Row],[Columna3]])&gt;0,Tabla13[[#This Row],[Columna3]]&amp;"/","")</f>
        <v>TERMINADO/</v>
      </c>
      <c r="T470" s="3" t="str">
        <f>IF(LEN(Tabla13[[#This Row],[Columna4]])&gt;0,Tabla13[[#This Row],[Columna4]]&amp;"/","")</f>
        <v>RUTA/</v>
      </c>
      <c r="U470" s="3" t="str">
        <f>IF(LEN(Tabla13[[#This Row],[Columna5]])&gt;0,Tabla13[[#This Row],[Columna5]]&amp;"/","")</f>
        <v>ENTREGADO/</v>
      </c>
      <c r="V470" s="3" t="str">
        <f>IF(LEN(Tabla13[[#This Row],[Columna6]])&gt;0,Tabla13[[#This Row],[Columna6]]&amp;"/","")</f>
        <v/>
      </c>
      <c r="W47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70" s="3" t="str">
        <f>MID(Tabla13[[#This Row],[Columna17]],1,LEN(Tabla13[[#This Row],[Columna17]])-1)</f>
        <v>CAPTURA/DISENIO/CERIGRAFIA/HORNO/TERMINADO/RUTA/ENTREGADO</v>
      </c>
      <c r="Y47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70" t="str">
        <f t="shared" si="7"/>
        <v>1/2/11/12/6/7/8/</v>
      </c>
    </row>
    <row r="471" spans="1:26" ht="18.75" thickBot="1">
      <c r="A471" s="156" t="s">
        <v>95</v>
      </c>
      <c r="B471" s="157" t="s">
        <v>94</v>
      </c>
      <c r="C471" s="158" t="s">
        <v>93</v>
      </c>
      <c r="D471" s="159">
        <v>24</v>
      </c>
      <c r="E471" s="160">
        <v>40.44</v>
      </c>
      <c r="F471" s="95" t="s">
        <v>1054</v>
      </c>
      <c r="G471" s="170" t="s">
        <v>1074</v>
      </c>
      <c r="H471" s="96" t="s">
        <v>1064</v>
      </c>
      <c r="I471" s="96" t="s">
        <v>1066</v>
      </c>
      <c r="J471" s="96" t="s">
        <v>1059</v>
      </c>
      <c r="K471" s="96" t="s">
        <v>1056</v>
      </c>
      <c r="L471" s="96" t="s">
        <v>1057</v>
      </c>
      <c r="M471" s="102"/>
      <c r="N471" s="96">
        <f>COUNTA(Tabla13[[#This Row],[PROCESOS DE PRODUCION]:[Columna6]])</f>
        <v>7</v>
      </c>
      <c r="O471" s="96" t="str">
        <f>IF(LEN(Tabla13[[#This Row],[PROCESOS DE PRODUCION]])&gt;0,Tabla13[[#This Row],[PROCESOS DE PRODUCION]]&amp;"/","")</f>
        <v>CAPTURA/</v>
      </c>
      <c r="P471" s="3" t="str">
        <f>IF(LEN(Tabla13[[#This Row],[Columna7]])&gt;0,Tabla13[[#This Row],[Columna7]]&amp;"/","")</f>
        <v>DISENIO/</v>
      </c>
      <c r="Q471" s="3" t="str">
        <f>IF(LEN(Tabla13[[#This Row],[Columna1]])&gt;0,Tabla13[[#This Row],[Columna1]]&amp;"/","")</f>
        <v>CERIGRAFIA/</v>
      </c>
      <c r="R471" s="3" t="str">
        <f>IF(LEN(Tabla13[[#This Row],[Columna2]])&gt;0,Tabla13[[#This Row],[Columna2]]&amp;"/","")</f>
        <v>HORNO/</v>
      </c>
      <c r="S471" s="3" t="str">
        <f>IF(LEN(Tabla13[[#This Row],[Columna3]])&gt;0,Tabla13[[#This Row],[Columna3]]&amp;"/","")</f>
        <v>TERMINADO/</v>
      </c>
      <c r="T471" s="3" t="str">
        <f>IF(LEN(Tabla13[[#This Row],[Columna4]])&gt;0,Tabla13[[#This Row],[Columna4]]&amp;"/","")</f>
        <v>RUTA/</v>
      </c>
      <c r="U471" s="3" t="str">
        <f>IF(LEN(Tabla13[[#This Row],[Columna5]])&gt;0,Tabla13[[#This Row],[Columna5]]&amp;"/","")</f>
        <v>ENTREGADO/</v>
      </c>
      <c r="V471" s="3" t="str">
        <f>IF(LEN(Tabla13[[#This Row],[Columna6]])&gt;0,Tabla13[[#This Row],[Columna6]]&amp;"/","")</f>
        <v/>
      </c>
      <c r="W47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71" s="3" t="str">
        <f>MID(Tabla13[[#This Row],[Columna17]],1,LEN(Tabla13[[#This Row],[Columna17]])-1)</f>
        <v>CAPTURA/DISENIO/CERIGRAFIA/HORNO/TERMINADO/RUTA/ENTREGADO</v>
      </c>
      <c r="Y47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71" t="str">
        <f t="shared" si="7"/>
        <v>1/2/11/12/6/7/8/</v>
      </c>
    </row>
    <row r="472" spans="1:26" ht="18">
      <c r="A472" s="156" t="s">
        <v>92</v>
      </c>
      <c r="B472" s="157" t="s">
        <v>91</v>
      </c>
      <c r="C472" s="158" t="s">
        <v>86</v>
      </c>
      <c r="D472" s="159">
        <v>24</v>
      </c>
      <c r="E472" s="160">
        <v>33.9</v>
      </c>
      <c r="F472" s="95" t="s">
        <v>1054</v>
      </c>
      <c r="G472" s="169" t="s">
        <v>1059</v>
      </c>
      <c r="H472" s="96" t="s">
        <v>1056</v>
      </c>
      <c r="I472" s="96" t="s">
        <v>1057</v>
      </c>
      <c r="J472" s="96"/>
      <c r="K472" s="96"/>
      <c r="L472" s="96"/>
      <c r="M472" s="102"/>
      <c r="N472" s="96">
        <f>COUNTA(Tabla13[[#This Row],[PROCESOS DE PRODUCION]:[Columna6]])</f>
        <v>4</v>
      </c>
      <c r="O472" s="96" t="str">
        <f>IF(LEN(Tabla13[[#This Row],[PROCESOS DE PRODUCION]])&gt;0,Tabla13[[#This Row],[PROCESOS DE PRODUCION]]&amp;"/","")</f>
        <v>CAPTURA/</v>
      </c>
      <c r="P472" s="3" t="str">
        <f>IF(LEN(Tabla13[[#This Row],[Columna7]])&gt;0,Tabla13[[#This Row],[Columna7]]&amp;"/","")</f>
        <v>TERMINADO/</v>
      </c>
      <c r="Q472" s="3" t="str">
        <f>IF(LEN(Tabla13[[#This Row],[Columna1]])&gt;0,Tabla13[[#This Row],[Columna1]]&amp;"/","")</f>
        <v>RUTA/</v>
      </c>
      <c r="R472" s="3" t="str">
        <f>IF(LEN(Tabla13[[#This Row],[Columna2]])&gt;0,Tabla13[[#This Row],[Columna2]]&amp;"/","")</f>
        <v>ENTREGADO/</v>
      </c>
      <c r="S472" s="3" t="str">
        <f>IF(LEN(Tabla13[[#This Row],[Columna3]])&gt;0,Tabla13[[#This Row],[Columna3]]&amp;"/","")</f>
        <v/>
      </c>
      <c r="T472" s="3" t="str">
        <f>IF(LEN(Tabla13[[#This Row],[Columna4]])&gt;0,Tabla13[[#This Row],[Columna4]]&amp;"/","")</f>
        <v/>
      </c>
      <c r="U472" s="3" t="str">
        <f>IF(LEN(Tabla13[[#This Row],[Columna5]])&gt;0,Tabla13[[#This Row],[Columna5]]&amp;"/","")</f>
        <v/>
      </c>
      <c r="V472" s="3" t="str">
        <f>IF(LEN(Tabla13[[#This Row],[Columna6]])&gt;0,Tabla13[[#This Row],[Columna6]]&amp;"/","")</f>
        <v/>
      </c>
      <c r="W47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72" s="3" t="str">
        <f>MID(Tabla13[[#This Row],[Columna17]],1,LEN(Tabla13[[#This Row],[Columna17]])-1)</f>
        <v>CAPTURA/TERMINADO/RUTA/ENTREGADO</v>
      </c>
      <c r="Y47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72" t="str">
        <f t="shared" si="7"/>
        <v>1/6/7/8/</v>
      </c>
    </row>
    <row r="473" spans="1:26" ht="18">
      <c r="A473" s="156" t="s">
        <v>90</v>
      </c>
      <c r="B473" s="157" t="s">
        <v>89</v>
      </c>
      <c r="C473" s="158" t="s">
        <v>86</v>
      </c>
      <c r="D473" s="159">
        <v>24</v>
      </c>
      <c r="E473" s="160">
        <v>35.4</v>
      </c>
      <c r="F473" s="95" t="s">
        <v>1054</v>
      </c>
      <c r="G473" s="170" t="s">
        <v>1074</v>
      </c>
      <c r="H473" s="96" t="s">
        <v>1064</v>
      </c>
      <c r="I473" s="96" t="s">
        <v>1066</v>
      </c>
      <c r="J473" s="96" t="s">
        <v>1059</v>
      </c>
      <c r="K473" s="96" t="s">
        <v>1056</v>
      </c>
      <c r="L473" s="96" t="s">
        <v>1057</v>
      </c>
      <c r="M473" s="102"/>
      <c r="N473" s="96">
        <f>COUNTA(Tabla13[[#This Row],[PROCESOS DE PRODUCION]:[Columna6]])</f>
        <v>7</v>
      </c>
      <c r="O473" s="96" t="str">
        <f>IF(LEN(Tabla13[[#This Row],[PROCESOS DE PRODUCION]])&gt;0,Tabla13[[#This Row],[PROCESOS DE PRODUCION]]&amp;"/","")</f>
        <v>CAPTURA/</v>
      </c>
      <c r="P473" s="3" t="str">
        <f>IF(LEN(Tabla13[[#This Row],[Columna7]])&gt;0,Tabla13[[#This Row],[Columna7]]&amp;"/","")</f>
        <v>DISENIO/</v>
      </c>
      <c r="Q473" s="3" t="str">
        <f>IF(LEN(Tabla13[[#This Row],[Columna1]])&gt;0,Tabla13[[#This Row],[Columna1]]&amp;"/","")</f>
        <v>CERIGRAFIA/</v>
      </c>
      <c r="R473" s="3" t="str">
        <f>IF(LEN(Tabla13[[#This Row],[Columna2]])&gt;0,Tabla13[[#This Row],[Columna2]]&amp;"/","")</f>
        <v>HORNO/</v>
      </c>
      <c r="S473" s="3" t="str">
        <f>IF(LEN(Tabla13[[#This Row],[Columna3]])&gt;0,Tabla13[[#This Row],[Columna3]]&amp;"/","")</f>
        <v>TERMINADO/</v>
      </c>
      <c r="T473" s="3" t="str">
        <f>IF(LEN(Tabla13[[#This Row],[Columna4]])&gt;0,Tabla13[[#This Row],[Columna4]]&amp;"/","")</f>
        <v>RUTA/</v>
      </c>
      <c r="U473" s="3" t="str">
        <f>IF(LEN(Tabla13[[#This Row],[Columna5]])&gt;0,Tabla13[[#This Row],[Columna5]]&amp;"/","")</f>
        <v>ENTREGADO/</v>
      </c>
      <c r="V473" s="3" t="str">
        <f>IF(LEN(Tabla13[[#This Row],[Columna6]])&gt;0,Tabla13[[#This Row],[Columna6]]&amp;"/","")</f>
        <v/>
      </c>
      <c r="W47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73" s="3" t="str">
        <f>MID(Tabla13[[#This Row],[Columna17]],1,LEN(Tabla13[[#This Row],[Columna17]])-1)</f>
        <v>CAPTURA/DISENIO/CERIGRAFIA/HORNO/TERMINADO/RUTA/ENTREGADO</v>
      </c>
      <c r="Y47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73" t="str">
        <f t="shared" si="7"/>
        <v>1/2/11/12/6/7/8/</v>
      </c>
    </row>
    <row r="474" spans="1:26" ht="18.75" thickBot="1">
      <c r="A474" s="156" t="s">
        <v>88</v>
      </c>
      <c r="B474" s="157" t="s">
        <v>87</v>
      </c>
      <c r="C474" s="158" t="s">
        <v>86</v>
      </c>
      <c r="D474" s="159">
        <v>24</v>
      </c>
      <c r="E474" s="160">
        <v>36.9</v>
      </c>
      <c r="F474" s="95" t="s">
        <v>1054</v>
      </c>
      <c r="G474" s="170" t="s">
        <v>1074</v>
      </c>
      <c r="H474" s="96" t="s">
        <v>1064</v>
      </c>
      <c r="I474" s="96" t="s">
        <v>1066</v>
      </c>
      <c r="J474" s="96" t="s">
        <v>1059</v>
      </c>
      <c r="K474" s="96" t="s">
        <v>1056</v>
      </c>
      <c r="L474" s="96" t="s">
        <v>1057</v>
      </c>
      <c r="M474" s="102"/>
      <c r="N474" s="96">
        <f>COUNTA(Tabla13[[#This Row],[PROCESOS DE PRODUCION]:[Columna6]])</f>
        <v>7</v>
      </c>
      <c r="O474" s="96" t="str">
        <f>IF(LEN(Tabla13[[#This Row],[PROCESOS DE PRODUCION]])&gt;0,Tabla13[[#This Row],[PROCESOS DE PRODUCION]]&amp;"/","")</f>
        <v>CAPTURA/</v>
      </c>
      <c r="P474" s="3" t="str">
        <f>IF(LEN(Tabla13[[#This Row],[Columna7]])&gt;0,Tabla13[[#This Row],[Columna7]]&amp;"/","")</f>
        <v>DISENIO/</v>
      </c>
      <c r="Q474" s="3" t="str">
        <f>IF(LEN(Tabla13[[#This Row],[Columna1]])&gt;0,Tabla13[[#This Row],[Columna1]]&amp;"/","")</f>
        <v>CERIGRAFIA/</v>
      </c>
      <c r="R474" s="3" t="str">
        <f>IF(LEN(Tabla13[[#This Row],[Columna2]])&gt;0,Tabla13[[#This Row],[Columna2]]&amp;"/","")</f>
        <v>HORNO/</v>
      </c>
      <c r="S474" s="3" t="str">
        <f>IF(LEN(Tabla13[[#This Row],[Columna3]])&gt;0,Tabla13[[#This Row],[Columna3]]&amp;"/","")</f>
        <v>TERMINADO/</v>
      </c>
      <c r="T474" s="3" t="str">
        <f>IF(LEN(Tabla13[[#This Row],[Columna4]])&gt;0,Tabla13[[#This Row],[Columna4]]&amp;"/","")</f>
        <v>RUTA/</v>
      </c>
      <c r="U474" s="3" t="str">
        <f>IF(LEN(Tabla13[[#This Row],[Columna5]])&gt;0,Tabla13[[#This Row],[Columna5]]&amp;"/","")</f>
        <v>ENTREGADO/</v>
      </c>
      <c r="V474" s="3" t="str">
        <f>IF(LEN(Tabla13[[#This Row],[Columna6]])&gt;0,Tabla13[[#This Row],[Columna6]]&amp;"/","")</f>
        <v/>
      </c>
      <c r="W47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74" s="3" t="str">
        <f>MID(Tabla13[[#This Row],[Columna17]],1,LEN(Tabla13[[#This Row],[Columna17]])-1)</f>
        <v>CAPTURA/DISENIO/CERIGRAFIA/HORNO/TERMINADO/RUTA/ENTREGADO</v>
      </c>
      <c r="Y47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74" t="str">
        <f t="shared" si="7"/>
        <v>1/2/11/12/6/7/8/</v>
      </c>
    </row>
    <row r="475" spans="1:26" ht="18">
      <c r="A475" s="156" t="s">
        <v>85</v>
      </c>
      <c r="B475" s="157" t="s">
        <v>84</v>
      </c>
      <c r="C475" s="158" t="s">
        <v>79</v>
      </c>
      <c r="D475" s="159">
        <v>24</v>
      </c>
      <c r="E475" s="160">
        <v>33.9</v>
      </c>
      <c r="F475" s="95" t="s">
        <v>1054</v>
      </c>
      <c r="G475" s="169" t="s">
        <v>1059</v>
      </c>
      <c r="H475" s="96" t="s">
        <v>1056</v>
      </c>
      <c r="I475" s="96" t="s">
        <v>1057</v>
      </c>
      <c r="J475" s="96"/>
      <c r="K475" s="96"/>
      <c r="L475" s="96"/>
      <c r="M475" s="102"/>
      <c r="N475" s="96">
        <f>COUNTA(Tabla13[[#This Row],[PROCESOS DE PRODUCION]:[Columna6]])</f>
        <v>4</v>
      </c>
      <c r="O475" s="96" t="str">
        <f>IF(LEN(Tabla13[[#This Row],[PROCESOS DE PRODUCION]])&gt;0,Tabla13[[#This Row],[PROCESOS DE PRODUCION]]&amp;"/","")</f>
        <v>CAPTURA/</v>
      </c>
      <c r="P475" s="3" t="str">
        <f>IF(LEN(Tabla13[[#This Row],[Columna7]])&gt;0,Tabla13[[#This Row],[Columna7]]&amp;"/","")</f>
        <v>TERMINADO/</v>
      </c>
      <c r="Q475" s="3" t="str">
        <f>IF(LEN(Tabla13[[#This Row],[Columna1]])&gt;0,Tabla13[[#This Row],[Columna1]]&amp;"/","")</f>
        <v>RUTA/</v>
      </c>
      <c r="R475" s="3" t="str">
        <f>IF(LEN(Tabla13[[#This Row],[Columna2]])&gt;0,Tabla13[[#This Row],[Columna2]]&amp;"/","")</f>
        <v>ENTREGADO/</v>
      </c>
      <c r="S475" s="3" t="str">
        <f>IF(LEN(Tabla13[[#This Row],[Columna3]])&gt;0,Tabla13[[#This Row],[Columna3]]&amp;"/","")</f>
        <v/>
      </c>
      <c r="T475" s="3" t="str">
        <f>IF(LEN(Tabla13[[#This Row],[Columna4]])&gt;0,Tabla13[[#This Row],[Columna4]]&amp;"/","")</f>
        <v/>
      </c>
      <c r="U475" s="3" t="str">
        <f>IF(LEN(Tabla13[[#This Row],[Columna5]])&gt;0,Tabla13[[#This Row],[Columna5]]&amp;"/","")</f>
        <v/>
      </c>
      <c r="V475" s="3" t="str">
        <f>IF(LEN(Tabla13[[#This Row],[Columna6]])&gt;0,Tabla13[[#This Row],[Columna6]]&amp;"/","")</f>
        <v/>
      </c>
      <c r="W47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75" s="3" t="str">
        <f>MID(Tabla13[[#This Row],[Columna17]],1,LEN(Tabla13[[#This Row],[Columna17]])-1)</f>
        <v>CAPTURA/TERMINADO/RUTA/ENTREGADO</v>
      </c>
      <c r="Y47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75" t="str">
        <f t="shared" si="7"/>
        <v>1/6/7/8/</v>
      </c>
    </row>
    <row r="476" spans="1:26" ht="18">
      <c r="A476" s="156" t="s">
        <v>83</v>
      </c>
      <c r="B476" s="157" t="s">
        <v>82</v>
      </c>
      <c r="C476" s="158" t="s">
        <v>79</v>
      </c>
      <c r="D476" s="159">
        <v>24</v>
      </c>
      <c r="E476" s="160">
        <v>35.4</v>
      </c>
      <c r="F476" s="95" t="s">
        <v>1054</v>
      </c>
      <c r="G476" s="170" t="s">
        <v>1074</v>
      </c>
      <c r="H476" s="96" t="s">
        <v>1064</v>
      </c>
      <c r="I476" s="96" t="s">
        <v>1066</v>
      </c>
      <c r="J476" s="96" t="s">
        <v>1059</v>
      </c>
      <c r="K476" s="96" t="s">
        <v>1056</v>
      </c>
      <c r="L476" s="96" t="s">
        <v>1057</v>
      </c>
      <c r="M476" s="102"/>
      <c r="N476" s="96">
        <f>COUNTA(Tabla13[[#This Row],[PROCESOS DE PRODUCION]:[Columna6]])</f>
        <v>7</v>
      </c>
      <c r="O476" s="96" t="str">
        <f>IF(LEN(Tabla13[[#This Row],[PROCESOS DE PRODUCION]])&gt;0,Tabla13[[#This Row],[PROCESOS DE PRODUCION]]&amp;"/","")</f>
        <v>CAPTURA/</v>
      </c>
      <c r="P476" s="3" t="str">
        <f>IF(LEN(Tabla13[[#This Row],[Columna7]])&gt;0,Tabla13[[#This Row],[Columna7]]&amp;"/","")</f>
        <v>DISENIO/</v>
      </c>
      <c r="Q476" s="3" t="str">
        <f>IF(LEN(Tabla13[[#This Row],[Columna1]])&gt;0,Tabla13[[#This Row],[Columna1]]&amp;"/","")</f>
        <v>CERIGRAFIA/</v>
      </c>
      <c r="R476" s="3" t="str">
        <f>IF(LEN(Tabla13[[#This Row],[Columna2]])&gt;0,Tabla13[[#This Row],[Columna2]]&amp;"/","")</f>
        <v>HORNO/</v>
      </c>
      <c r="S476" s="3" t="str">
        <f>IF(LEN(Tabla13[[#This Row],[Columna3]])&gt;0,Tabla13[[#This Row],[Columna3]]&amp;"/","")</f>
        <v>TERMINADO/</v>
      </c>
      <c r="T476" s="3" t="str">
        <f>IF(LEN(Tabla13[[#This Row],[Columna4]])&gt;0,Tabla13[[#This Row],[Columna4]]&amp;"/","")</f>
        <v>RUTA/</v>
      </c>
      <c r="U476" s="3" t="str">
        <f>IF(LEN(Tabla13[[#This Row],[Columna5]])&gt;0,Tabla13[[#This Row],[Columna5]]&amp;"/","")</f>
        <v>ENTREGADO/</v>
      </c>
      <c r="V476" s="3" t="str">
        <f>IF(LEN(Tabla13[[#This Row],[Columna6]])&gt;0,Tabla13[[#This Row],[Columna6]]&amp;"/","")</f>
        <v/>
      </c>
      <c r="W47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76" s="3" t="str">
        <f>MID(Tabla13[[#This Row],[Columna17]],1,LEN(Tabla13[[#This Row],[Columna17]])-1)</f>
        <v>CAPTURA/DISENIO/CERIGRAFIA/HORNO/TERMINADO/RUTA/ENTREGADO</v>
      </c>
      <c r="Y47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76" t="str">
        <f t="shared" si="7"/>
        <v>1/2/11/12/6/7/8/</v>
      </c>
    </row>
    <row r="477" spans="1:26" ht="18.75" thickBot="1">
      <c r="A477" s="156" t="s">
        <v>81</v>
      </c>
      <c r="B477" s="157" t="s">
        <v>80</v>
      </c>
      <c r="C477" s="158" t="s">
        <v>79</v>
      </c>
      <c r="D477" s="159">
        <v>24</v>
      </c>
      <c r="E477" s="160">
        <v>36.9</v>
      </c>
      <c r="F477" s="95" t="s">
        <v>1054</v>
      </c>
      <c r="G477" s="170" t="s">
        <v>1074</v>
      </c>
      <c r="H477" s="96" t="s">
        <v>1064</v>
      </c>
      <c r="I477" s="96" t="s">
        <v>1066</v>
      </c>
      <c r="J477" s="96" t="s">
        <v>1059</v>
      </c>
      <c r="K477" s="96" t="s">
        <v>1056</v>
      </c>
      <c r="L477" s="96" t="s">
        <v>1057</v>
      </c>
      <c r="M477" s="102"/>
      <c r="N477" s="96">
        <f>COUNTA(Tabla13[[#This Row],[PROCESOS DE PRODUCION]:[Columna6]])</f>
        <v>7</v>
      </c>
      <c r="O477" s="96" t="str">
        <f>IF(LEN(Tabla13[[#This Row],[PROCESOS DE PRODUCION]])&gt;0,Tabla13[[#This Row],[PROCESOS DE PRODUCION]]&amp;"/","")</f>
        <v>CAPTURA/</v>
      </c>
      <c r="P477" s="3" t="str">
        <f>IF(LEN(Tabla13[[#This Row],[Columna7]])&gt;0,Tabla13[[#This Row],[Columna7]]&amp;"/","")</f>
        <v>DISENIO/</v>
      </c>
      <c r="Q477" s="3" t="str">
        <f>IF(LEN(Tabla13[[#This Row],[Columna1]])&gt;0,Tabla13[[#This Row],[Columna1]]&amp;"/","")</f>
        <v>CERIGRAFIA/</v>
      </c>
      <c r="R477" s="3" t="str">
        <f>IF(LEN(Tabla13[[#This Row],[Columna2]])&gt;0,Tabla13[[#This Row],[Columna2]]&amp;"/","")</f>
        <v>HORNO/</v>
      </c>
      <c r="S477" s="3" t="str">
        <f>IF(LEN(Tabla13[[#This Row],[Columna3]])&gt;0,Tabla13[[#This Row],[Columna3]]&amp;"/","")</f>
        <v>TERMINADO/</v>
      </c>
      <c r="T477" s="3" t="str">
        <f>IF(LEN(Tabla13[[#This Row],[Columna4]])&gt;0,Tabla13[[#This Row],[Columna4]]&amp;"/","")</f>
        <v>RUTA/</v>
      </c>
      <c r="U477" s="3" t="str">
        <f>IF(LEN(Tabla13[[#This Row],[Columna5]])&gt;0,Tabla13[[#This Row],[Columna5]]&amp;"/","")</f>
        <v>ENTREGADO/</v>
      </c>
      <c r="V477" s="3" t="str">
        <f>IF(LEN(Tabla13[[#This Row],[Columna6]])&gt;0,Tabla13[[#This Row],[Columna6]]&amp;"/","")</f>
        <v/>
      </c>
      <c r="W47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77" s="3" t="str">
        <f>MID(Tabla13[[#This Row],[Columna17]],1,LEN(Tabla13[[#This Row],[Columna17]])-1)</f>
        <v>CAPTURA/DISENIO/CERIGRAFIA/HORNO/TERMINADO/RUTA/ENTREGADO</v>
      </c>
      <c r="Y47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77" t="str">
        <f t="shared" si="7"/>
        <v>1/2/11/12/6/7/8/</v>
      </c>
    </row>
    <row r="478" spans="1:26" ht="18">
      <c r="A478" s="156" t="s">
        <v>78</v>
      </c>
      <c r="B478" s="157" t="s">
        <v>77</v>
      </c>
      <c r="C478" s="158" t="s">
        <v>58</v>
      </c>
      <c r="D478" s="159">
        <v>24</v>
      </c>
      <c r="E478" s="160">
        <v>33.9</v>
      </c>
      <c r="F478" s="95" t="s">
        <v>1054</v>
      </c>
      <c r="G478" s="169" t="s">
        <v>1059</v>
      </c>
      <c r="H478" s="96" t="s">
        <v>1056</v>
      </c>
      <c r="I478" s="96" t="s">
        <v>1057</v>
      </c>
      <c r="J478" s="96"/>
      <c r="K478" s="96"/>
      <c r="L478" s="96"/>
      <c r="M478" s="102"/>
      <c r="N478" s="96">
        <f>COUNTA(Tabla13[[#This Row],[PROCESOS DE PRODUCION]:[Columna6]])</f>
        <v>4</v>
      </c>
      <c r="O478" s="96" t="str">
        <f>IF(LEN(Tabla13[[#This Row],[PROCESOS DE PRODUCION]])&gt;0,Tabla13[[#This Row],[PROCESOS DE PRODUCION]]&amp;"/","")</f>
        <v>CAPTURA/</v>
      </c>
      <c r="P478" s="3" t="str">
        <f>IF(LEN(Tabla13[[#This Row],[Columna7]])&gt;0,Tabla13[[#This Row],[Columna7]]&amp;"/","")</f>
        <v>TERMINADO/</v>
      </c>
      <c r="Q478" s="3" t="str">
        <f>IF(LEN(Tabla13[[#This Row],[Columna1]])&gt;0,Tabla13[[#This Row],[Columna1]]&amp;"/","")</f>
        <v>RUTA/</v>
      </c>
      <c r="R478" s="3" t="str">
        <f>IF(LEN(Tabla13[[#This Row],[Columna2]])&gt;0,Tabla13[[#This Row],[Columna2]]&amp;"/","")</f>
        <v>ENTREGADO/</v>
      </c>
      <c r="S478" s="3" t="str">
        <f>IF(LEN(Tabla13[[#This Row],[Columna3]])&gt;0,Tabla13[[#This Row],[Columna3]]&amp;"/","")</f>
        <v/>
      </c>
      <c r="T478" s="3" t="str">
        <f>IF(LEN(Tabla13[[#This Row],[Columna4]])&gt;0,Tabla13[[#This Row],[Columna4]]&amp;"/","")</f>
        <v/>
      </c>
      <c r="U478" s="3" t="str">
        <f>IF(LEN(Tabla13[[#This Row],[Columna5]])&gt;0,Tabla13[[#This Row],[Columna5]]&amp;"/","")</f>
        <v/>
      </c>
      <c r="V478" s="3" t="str">
        <f>IF(LEN(Tabla13[[#This Row],[Columna6]])&gt;0,Tabla13[[#This Row],[Columna6]]&amp;"/","")</f>
        <v/>
      </c>
      <c r="W47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78" s="3" t="str">
        <f>MID(Tabla13[[#This Row],[Columna17]],1,LEN(Tabla13[[#This Row],[Columna17]])-1)</f>
        <v>CAPTURA/TERMINADO/RUTA/ENTREGADO</v>
      </c>
      <c r="Y47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78" t="str">
        <f t="shared" si="7"/>
        <v>1/6/7/8/</v>
      </c>
    </row>
    <row r="479" spans="1:26" ht="18">
      <c r="A479" s="156" t="s">
        <v>76</v>
      </c>
      <c r="B479" s="157" t="s">
        <v>75</v>
      </c>
      <c r="C479" s="158" t="s">
        <v>58</v>
      </c>
      <c r="D479" s="159">
        <v>24</v>
      </c>
      <c r="E479" s="160">
        <v>35.4</v>
      </c>
      <c r="F479" s="95" t="s">
        <v>1054</v>
      </c>
      <c r="G479" s="170" t="s">
        <v>1074</v>
      </c>
      <c r="H479" s="96" t="s">
        <v>1064</v>
      </c>
      <c r="I479" s="96" t="s">
        <v>1066</v>
      </c>
      <c r="J479" s="96" t="s">
        <v>1059</v>
      </c>
      <c r="K479" s="96" t="s">
        <v>1056</v>
      </c>
      <c r="L479" s="96" t="s">
        <v>1057</v>
      </c>
      <c r="M479" s="102"/>
      <c r="N479" s="96">
        <f>COUNTA(Tabla13[[#This Row],[PROCESOS DE PRODUCION]:[Columna6]])</f>
        <v>7</v>
      </c>
      <c r="O479" s="96" t="str">
        <f>IF(LEN(Tabla13[[#This Row],[PROCESOS DE PRODUCION]])&gt;0,Tabla13[[#This Row],[PROCESOS DE PRODUCION]]&amp;"/","")</f>
        <v>CAPTURA/</v>
      </c>
      <c r="P479" s="3" t="str">
        <f>IF(LEN(Tabla13[[#This Row],[Columna7]])&gt;0,Tabla13[[#This Row],[Columna7]]&amp;"/","")</f>
        <v>DISENIO/</v>
      </c>
      <c r="Q479" s="3" t="str">
        <f>IF(LEN(Tabla13[[#This Row],[Columna1]])&gt;0,Tabla13[[#This Row],[Columna1]]&amp;"/","")</f>
        <v>CERIGRAFIA/</v>
      </c>
      <c r="R479" s="3" t="str">
        <f>IF(LEN(Tabla13[[#This Row],[Columna2]])&gt;0,Tabla13[[#This Row],[Columna2]]&amp;"/","")</f>
        <v>HORNO/</v>
      </c>
      <c r="S479" s="3" t="str">
        <f>IF(LEN(Tabla13[[#This Row],[Columna3]])&gt;0,Tabla13[[#This Row],[Columna3]]&amp;"/","")</f>
        <v>TERMINADO/</v>
      </c>
      <c r="T479" s="3" t="str">
        <f>IF(LEN(Tabla13[[#This Row],[Columna4]])&gt;0,Tabla13[[#This Row],[Columna4]]&amp;"/","")</f>
        <v>RUTA/</v>
      </c>
      <c r="U479" s="3" t="str">
        <f>IF(LEN(Tabla13[[#This Row],[Columna5]])&gt;0,Tabla13[[#This Row],[Columna5]]&amp;"/","")</f>
        <v>ENTREGADO/</v>
      </c>
      <c r="V479" s="3" t="str">
        <f>IF(LEN(Tabla13[[#This Row],[Columna6]])&gt;0,Tabla13[[#This Row],[Columna6]]&amp;"/","")</f>
        <v/>
      </c>
      <c r="W47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79" s="3" t="str">
        <f>MID(Tabla13[[#This Row],[Columna17]],1,LEN(Tabla13[[#This Row],[Columna17]])-1)</f>
        <v>CAPTURA/DISENIO/CERIGRAFIA/HORNO/TERMINADO/RUTA/ENTREGADO</v>
      </c>
      <c r="Y47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79" t="str">
        <f t="shared" si="7"/>
        <v>1/2/11/12/6/7/8/</v>
      </c>
    </row>
    <row r="480" spans="1:26" ht="18.75" thickBot="1">
      <c r="A480" s="156" t="s">
        <v>74</v>
      </c>
      <c r="B480" s="157" t="s">
        <v>73</v>
      </c>
      <c r="C480" s="158" t="s">
        <v>58</v>
      </c>
      <c r="D480" s="159">
        <v>24</v>
      </c>
      <c r="E480" s="160">
        <v>36.9</v>
      </c>
      <c r="F480" s="95" t="s">
        <v>1054</v>
      </c>
      <c r="G480" s="170" t="s">
        <v>1074</v>
      </c>
      <c r="H480" s="96" t="s">
        <v>1064</v>
      </c>
      <c r="I480" s="96" t="s">
        <v>1066</v>
      </c>
      <c r="J480" s="96" t="s">
        <v>1059</v>
      </c>
      <c r="K480" s="96" t="s">
        <v>1056</v>
      </c>
      <c r="L480" s="96" t="s">
        <v>1057</v>
      </c>
      <c r="M480" s="102"/>
      <c r="N480" s="96">
        <f>COUNTA(Tabla13[[#This Row],[PROCESOS DE PRODUCION]:[Columna6]])</f>
        <v>7</v>
      </c>
      <c r="O480" s="96" t="str">
        <f>IF(LEN(Tabla13[[#This Row],[PROCESOS DE PRODUCION]])&gt;0,Tabla13[[#This Row],[PROCESOS DE PRODUCION]]&amp;"/","")</f>
        <v>CAPTURA/</v>
      </c>
      <c r="P480" s="3" t="str">
        <f>IF(LEN(Tabla13[[#This Row],[Columna7]])&gt;0,Tabla13[[#This Row],[Columna7]]&amp;"/","")</f>
        <v>DISENIO/</v>
      </c>
      <c r="Q480" s="3" t="str">
        <f>IF(LEN(Tabla13[[#This Row],[Columna1]])&gt;0,Tabla13[[#This Row],[Columna1]]&amp;"/","")</f>
        <v>CERIGRAFIA/</v>
      </c>
      <c r="R480" s="3" t="str">
        <f>IF(LEN(Tabla13[[#This Row],[Columna2]])&gt;0,Tabla13[[#This Row],[Columna2]]&amp;"/","")</f>
        <v>HORNO/</v>
      </c>
      <c r="S480" s="3" t="str">
        <f>IF(LEN(Tabla13[[#This Row],[Columna3]])&gt;0,Tabla13[[#This Row],[Columna3]]&amp;"/","")</f>
        <v>TERMINADO/</v>
      </c>
      <c r="T480" s="3" t="str">
        <f>IF(LEN(Tabla13[[#This Row],[Columna4]])&gt;0,Tabla13[[#This Row],[Columna4]]&amp;"/","")</f>
        <v>RUTA/</v>
      </c>
      <c r="U480" s="3" t="str">
        <f>IF(LEN(Tabla13[[#This Row],[Columna5]])&gt;0,Tabla13[[#This Row],[Columna5]]&amp;"/","")</f>
        <v>ENTREGADO/</v>
      </c>
      <c r="V480" s="3" t="str">
        <f>IF(LEN(Tabla13[[#This Row],[Columna6]])&gt;0,Tabla13[[#This Row],[Columna6]]&amp;"/","")</f>
        <v/>
      </c>
      <c r="W48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80" s="3" t="str">
        <f>MID(Tabla13[[#This Row],[Columna17]],1,LEN(Tabla13[[#This Row],[Columna17]])-1)</f>
        <v>CAPTURA/DISENIO/CERIGRAFIA/HORNO/TERMINADO/RUTA/ENTREGADO</v>
      </c>
      <c r="Y48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80" t="str">
        <f t="shared" si="7"/>
        <v>1/2/11/12/6/7/8/</v>
      </c>
    </row>
    <row r="481" spans="1:26" ht="18">
      <c r="A481" s="156" t="s">
        <v>72</v>
      </c>
      <c r="B481" s="157" t="s">
        <v>71</v>
      </c>
      <c r="C481" s="158" t="s">
        <v>66</v>
      </c>
      <c r="D481" s="159">
        <v>24</v>
      </c>
      <c r="E481" s="160">
        <v>33.9</v>
      </c>
      <c r="F481" s="95" t="s">
        <v>1054</v>
      </c>
      <c r="G481" s="169" t="s">
        <v>1059</v>
      </c>
      <c r="H481" s="96" t="s">
        <v>1056</v>
      </c>
      <c r="I481" s="96" t="s">
        <v>1057</v>
      </c>
      <c r="J481" s="96"/>
      <c r="K481" s="96"/>
      <c r="L481" s="96"/>
      <c r="M481" s="102"/>
      <c r="N481" s="96">
        <f>COUNTA(Tabla13[[#This Row],[PROCESOS DE PRODUCION]:[Columna6]])</f>
        <v>4</v>
      </c>
      <c r="O481" s="96" t="str">
        <f>IF(LEN(Tabla13[[#This Row],[PROCESOS DE PRODUCION]])&gt;0,Tabla13[[#This Row],[PROCESOS DE PRODUCION]]&amp;"/","")</f>
        <v>CAPTURA/</v>
      </c>
      <c r="P481" s="3" t="str">
        <f>IF(LEN(Tabla13[[#This Row],[Columna7]])&gt;0,Tabla13[[#This Row],[Columna7]]&amp;"/","")</f>
        <v>TERMINADO/</v>
      </c>
      <c r="Q481" s="3" t="str">
        <f>IF(LEN(Tabla13[[#This Row],[Columna1]])&gt;0,Tabla13[[#This Row],[Columna1]]&amp;"/","")</f>
        <v>RUTA/</v>
      </c>
      <c r="R481" s="3" t="str">
        <f>IF(LEN(Tabla13[[#This Row],[Columna2]])&gt;0,Tabla13[[#This Row],[Columna2]]&amp;"/","")</f>
        <v>ENTREGADO/</v>
      </c>
      <c r="S481" s="3" t="str">
        <f>IF(LEN(Tabla13[[#This Row],[Columna3]])&gt;0,Tabla13[[#This Row],[Columna3]]&amp;"/","")</f>
        <v/>
      </c>
      <c r="T481" s="3" t="str">
        <f>IF(LEN(Tabla13[[#This Row],[Columna4]])&gt;0,Tabla13[[#This Row],[Columna4]]&amp;"/","")</f>
        <v/>
      </c>
      <c r="U481" s="3" t="str">
        <f>IF(LEN(Tabla13[[#This Row],[Columna5]])&gt;0,Tabla13[[#This Row],[Columna5]]&amp;"/","")</f>
        <v/>
      </c>
      <c r="V481" s="3" t="str">
        <f>IF(LEN(Tabla13[[#This Row],[Columna6]])&gt;0,Tabla13[[#This Row],[Columna6]]&amp;"/","")</f>
        <v/>
      </c>
      <c r="W48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81" s="3" t="str">
        <f>MID(Tabla13[[#This Row],[Columna17]],1,LEN(Tabla13[[#This Row],[Columna17]])-1)</f>
        <v>CAPTURA/TERMINADO/RUTA/ENTREGADO</v>
      </c>
      <c r="Y48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81" t="str">
        <f t="shared" si="7"/>
        <v>1/6/7/8/</v>
      </c>
    </row>
    <row r="482" spans="1:26" ht="18">
      <c r="A482" s="156" t="s">
        <v>70</v>
      </c>
      <c r="B482" s="157" t="s">
        <v>69</v>
      </c>
      <c r="C482" s="158" t="s">
        <v>66</v>
      </c>
      <c r="D482" s="159">
        <v>24</v>
      </c>
      <c r="E482" s="160">
        <v>35.4</v>
      </c>
      <c r="F482" s="95" t="s">
        <v>1054</v>
      </c>
      <c r="G482" s="170" t="s">
        <v>1074</v>
      </c>
      <c r="H482" s="96" t="s">
        <v>1064</v>
      </c>
      <c r="I482" s="96" t="s">
        <v>1066</v>
      </c>
      <c r="J482" s="96" t="s">
        <v>1059</v>
      </c>
      <c r="K482" s="96" t="s">
        <v>1056</v>
      </c>
      <c r="L482" s="96" t="s">
        <v>1057</v>
      </c>
      <c r="M482" s="102"/>
      <c r="N482" s="96">
        <f>COUNTA(Tabla13[[#This Row],[PROCESOS DE PRODUCION]:[Columna6]])</f>
        <v>7</v>
      </c>
      <c r="O482" s="96" t="str">
        <f>IF(LEN(Tabla13[[#This Row],[PROCESOS DE PRODUCION]])&gt;0,Tabla13[[#This Row],[PROCESOS DE PRODUCION]]&amp;"/","")</f>
        <v>CAPTURA/</v>
      </c>
      <c r="P482" s="3" t="str">
        <f>IF(LEN(Tabla13[[#This Row],[Columna7]])&gt;0,Tabla13[[#This Row],[Columna7]]&amp;"/","")</f>
        <v>DISENIO/</v>
      </c>
      <c r="Q482" s="3" t="str">
        <f>IF(LEN(Tabla13[[#This Row],[Columna1]])&gt;0,Tabla13[[#This Row],[Columna1]]&amp;"/","")</f>
        <v>CERIGRAFIA/</v>
      </c>
      <c r="R482" s="3" t="str">
        <f>IF(LEN(Tabla13[[#This Row],[Columna2]])&gt;0,Tabla13[[#This Row],[Columna2]]&amp;"/","")</f>
        <v>HORNO/</v>
      </c>
      <c r="S482" s="3" t="str">
        <f>IF(LEN(Tabla13[[#This Row],[Columna3]])&gt;0,Tabla13[[#This Row],[Columna3]]&amp;"/","")</f>
        <v>TERMINADO/</v>
      </c>
      <c r="T482" s="3" t="str">
        <f>IF(LEN(Tabla13[[#This Row],[Columna4]])&gt;0,Tabla13[[#This Row],[Columna4]]&amp;"/","")</f>
        <v>RUTA/</v>
      </c>
      <c r="U482" s="3" t="str">
        <f>IF(LEN(Tabla13[[#This Row],[Columna5]])&gt;0,Tabla13[[#This Row],[Columna5]]&amp;"/","")</f>
        <v>ENTREGADO/</v>
      </c>
      <c r="V482" s="3" t="str">
        <f>IF(LEN(Tabla13[[#This Row],[Columna6]])&gt;0,Tabla13[[#This Row],[Columna6]]&amp;"/","")</f>
        <v/>
      </c>
      <c r="W48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82" s="3" t="str">
        <f>MID(Tabla13[[#This Row],[Columna17]],1,LEN(Tabla13[[#This Row],[Columna17]])-1)</f>
        <v>CAPTURA/DISENIO/CERIGRAFIA/HORNO/TERMINADO/RUTA/ENTREGADO</v>
      </c>
      <c r="Y48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82" t="str">
        <f t="shared" si="7"/>
        <v>1/2/11/12/6/7/8/</v>
      </c>
    </row>
    <row r="483" spans="1:26" ht="18.75" thickBot="1">
      <c r="A483" s="156" t="s">
        <v>68</v>
      </c>
      <c r="B483" s="157" t="s">
        <v>67</v>
      </c>
      <c r="C483" s="158" t="s">
        <v>66</v>
      </c>
      <c r="D483" s="159">
        <v>24</v>
      </c>
      <c r="E483" s="160">
        <v>36.9</v>
      </c>
      <c r="F483" s="95" t="s">
        <v>1054</v>
      </c>
      <c r="G483" s="170" t="s">
        <v>1074</v>
      </c>
      <c r="H483" s="96" t="s">
        <v>1064</v>
      </c>
      <c r="I483" s="96" t="s">
        <v>1066</v>
      </c>
      <c r="J483" s="96" t="s">
        <v>1059</v>
      </c>
      <c r="K483" s="96" t="s">
        <v>1056</v>
      </c>
      <c r="L483" s="96" t="s">
        <v>1057</v>
      </c>
      <c r="M483" s="102"/>
      <c r="N483" s="96">
        <f>COUNTA(Tabla13[[#This Row],[PROCESOS DE PRODUCION]:[Columna6]])</f>
        <v>7</v>
      </c>
      <c r="O483" s="96" t="str">
        <f>IF(LEN(Tabla13[[#This Row],[PROCESOS DE PRODUCION]])&gt;0,Tabla13[[#This Row],[PROCESOS DE PRODUCION]]&amp;"/","")</f>
        <v>CAPTURA/</v>
      </c>
      <c r="P483" s="3" t="str">
        <f>IF(LEN(Tabla13[[#This Row],[Columna7]])&gt;0,Tabla13[[#This Row],[Columna7]]&amp;"/","")</f>
        <v>DISENIO/</v>
      </c>
      <c r="Q483" s="3" t="str">
        <f>IF(LEN(Tabla13[[#This Row],[Columna1]])&gt;0,Tabla13[[#This Row],[Columna1]]&amp;"/","")</f>
        <v>CERIGRAFIA/</v>
      </c>
      <c r="R483" s="3" t="str">
        <f>IF(LEN(Tabla13[[#This Row],[Columna2]])&gt;0,Tabla13[[#This Row],[Columna2]]&amp;"/","")</f>
        <v>HORNO/</v>
      </c>
      <c r="S483" s="3" t="str">
        <f>IF(LEN(Tabla13[[#This Row],[Columna3]])&gt;0,Tabla13[[#This Row],[Columna3]]&amp;"/","")</f>
        <v>TERMINADO/</v>
      </c>
      <c r="T483" s="3" t="str">
        <f>IF(LEN(Tabla13[[#This Row],[Columna4]])&gt;0,Tabla13[[#This Row],[Columna4]]&amp;"/","")</f>
        <v>RUTA/</v>
      </c>
      <c r="U483" s="3" t="str">
        <f>IF(LEN(Tabla13[[#This Row],[Columna5]])&gt;0,Tabla13[[#This Row],[Columna5]]&amp;"/","")</f>
        <v>ENTREGADO/</v>
      </c>
      <c r="V483" s="3" t="str">
        <f>IF(LEN(Tabla13[[#This Row],[Columna6]])&gt;0,Tabla13[[#This Row],[Columna6]]&amp;"/","")</f>
        <v/>
      </c>
      <c r="W48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83" s="3" t="str">
        <f>MID(Tabla13[[#This Row],[Columna17]],1,LEN(Tabla13[[#This Row],[Columna17]])-1)</f>
        <v>CAPTURA/DISENIO/CERIGRAFIA/HORNO/TERMINADO/RUTA/ENTREGADO</v>
      </c>
      <c r="Y48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83" t="str">
        <f t="shared" si="7"/>
        <v>1/2/11/12/6/7/8/</v>
      </c>
    </row>
    <row r="484" spans="1:26" ht="18">
      <c r="A484" s="156" t="s">
        <v>65</v>
      </c>
      <c r="B484" s="157" t="s">
        <v>64</v>
      </c>
      <c r="C484" s="158" t="s">
        <v>63</v>
      </c>
      <c r="D484" s="159">
        <v>24</v>
      </c>
      <c r="E484" s="160">
        <v>37.409999999999997</v>
      </c>
      <c r="F484" s="95" t="s">
        <v>1054</v>
      </c>
      <c r="G484" s="169" t="s">
        <v>1059</v>
      </c>
      <c r="H484" s="96" t="s">
        <v>1056</v>
      </c>
      <c r="I484" s="96" t="s">
        <v>1057</v>
      </c>
      <c r="J484" s="96"/>
      <c r="K484" s="96"/>
      <c r="L484" s="96"/>
      <c r="M484" s="102"/>
      <c r="N484" s="96">
        <f>COUNTA(Tabla13[[#This Row],[PROCESOS DE PRODUCION]:[Columna6]])</f>
        <v>4</v>
      </c>
      <c r="O484" s="96" t="str">
        <f>IF(LEN(Tabla13[[#This Row],[PROCESOS DE PRODUCION]])&gt;0,Tabla13[[#This Row],[PROCESOS DE PRODUCION]]&amp;"/","")</f>
        <v>CAPTURA/</v>
      </c>
      <c r="P484" s="3" t="str">
        <f>IF(LEN(Tabla13[[#This Row],[Columna7]])&gt;0,Tabla13[[#This Row],[Columna7]]&amp;"/","")</f>
        <v>TERMINADO/</v>
      </c>
      <c r="Q484" s="3" t="str">
        <f>IF(LEN(Tabla13[[#This Row],[Columna1]])&gt;0,Tabla13[[#This Row],[Columna1]]&amp;"/","")</f>
        <v>RUTA/</v>
      </c>
      <c r="R484" s="3" t="str">
        <f>IF(LEN(Tabla13[[#This Row],[Columna2]])&gt;0,Tabla13[[#This Row],[Columna2]]&amp;"/","")</f>
        <v>ENTREGADO/</v>
      </c>
      <c r="S484" s="3" t="str">
        <f>IF(LEN(Tabla13[[#This Row],[Columna3]])&gt;0,Tabla13[[#This Row],[Columna3]]&amp;"/","")</f>
        <v/>
      </c>
      <c r="T484" s="3" t="str">
        <f>IF(LEN(Tabla13[[#This Row],[Columna4]])&gt;0,Tabla13[[#This Row],[Columna4]]&amp;"/","")</f>
        <v/>
      </c>
      <c r="U484" s="3" t="str">
        <f>IF(LEN(Tabla13[[#This Row],[Columna5]])&gt;0,Tabla13[[#This Row],[Columna5]]&amp;"/","")</f>
        <v/>
      </c>
      <c r="V484" s="3" t="str">
        <f>IF(LEN(Tabla13[[#This Row],[Columna6]])&gt;0,Tabla13[[#This Row],[Columna6]]&amp;"/","")</f>
        <v/>
      </c>
      <c r="W48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84" s="3" t="str">
        <f>MID(Tabla13[[#This Row],[Columna17]],1,LEN(Tabla13[[#This Row],[Columna17]])-1)</f>
        <v>CAPTURA/TERMINADO/RUTA/ENTREGADO</v>
      </c>
      <c r="Y48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84" t="str">
        <f t="shared" si="7"/>
        <v>1/6/7/8/</v>
      </c>
    </row>
    <row r="485" spans="1:26" ht="18">
      <c r="A485" s="156" t="s">
        <v>62</v>
      </c>
      <c r="B485" s="157" t="s">
        <v>61</v>
      </c>
      <c r="C485" s="158" t="s">
        <v>58</v>
      </c>
      <c r="D485" s="159">
        <v>24</v>
      </c>
      <c r="E485" s="160">
        <v>38.909999999999997</v>
      </c>
      <c r="F485" s="95" t="s">
        <v>1054</v>
      </c>
      <c r="G485" s="170" t="s">
        <v>1074</v>
      </c>
      <c r="H485" s="96" t="s">
        <v>1064</v>
      </c>
      <c r="I485" s="96" t="s">
        <v>1066</v>
      </c>
      <c r="J485" s="96" t="s">
        <v>1059</v>
      </c>
      <c r="K485" s="96" t="s">
        <v>1056</v>
      </c>
      <c r="L485" s="96" t="s">
        <v>1057</v>
      </c>
      <c r="M485" s="102"/>
      <c r="N485" s="96">
        <f>COUNTA(Tabla13[[#This Row],[PROCESOS DE PRODUCION]:[Columna6]])</f>
        <v>7</v>
      </c>
      <c r="O485" s="96" t="str">
        <f>IF(LEN(Tabla13[[#This Row],[PROCESOS DE PRODUCION]])&gt;0,Tabla13[[#This Row],[PROCESOS DE PRODUCION]]&amp;"/","")</f>
        <v>CAPTURA/</v>
      </c>
      <c r="P485" s="3" t="str">
        <f>IF(LEN(Tabla13[[#This Row],[Columna7]])&gt;0,Tabla13[[#This Row],[Columna7]]&amp;"/","")</f>
        <v>DISENIO/</v>
      </c>
      <c r="Q485" s="3" t="str">
        <f>IF(LEN(Tabla13[[#This Row],[Columna1]])&gt;0,Tabla13[[#This Row],[Columna1]]&amp;"/","")</f>
        <v>CERIGRAFIA/</v>
      </c>
      <c r="R485" s="3" t="str">
        <f>IF(LEN(Tabla13[[#This Row],[Columna2]])&gt;0,Tabla13[[#This Row],[Columna2]]&amp;"/","")</f>
        <v>HORNO/</v>
      </c>
      <c r="S485" s="3" t="str">
        <f>IF(LEN(Tabla13[[#This Row],[Columna3]])&gt;0,Tabla13[[#This Row],[Columna3]]&amp;"/","")</f>
        <v>TERMINADO/</v>
      </c>
      <c r="T485" s="3" t="str">
        <f>IF(LEN(Tabla13[[#This Row],[Columna4]])&gt;0,Tabla13[[#This Row],[Columna4]]&amp;"/","")</f>
        <v>RUTA/</v>
      </c>
      <c r="U485" s="3" t="str">
        <f>IF(LEN(Tabla13[[#This Row],[Columna5]])&gt;0,Tabla13[[#This Row],[Columna5]]&amp;"/","")</f>
        <v>ENTREGADO/</v>
      </c>
      <c r="V485" s="3" t="str">
        <f>IF(LEN(Tabla13[[#This Row],[Columna6]])&gt;0,Tabla13[[#This Row],[Columna6]]&amp;"/","")</f>
        <v/>
      </c>
      <c r="W48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85" s="3" t="str">
        <f>MID(Tabla13[[#This Row],[Columna17]],1,LEN(Tabla13[[#This Row],[Columna17]])-1)</f>
        <v>CAPTURA/DISENIO/CERIGRAFIA/HORNO/TERMINADO/RUTA/ENTREGADO</v>
      </c>
      <c r="Y48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85" t="str">
        <f t="shared" si="7"/>
        <v>1/2/11/12/6/7/8/</v>
      </c>
    </row>
    <row r="486" spans="1:26" ht="18.75" thickBot="1">
      <c r="A486" s="156" t="s">
        <v>60</v>
      </c>
      <c r="B486" s="157" t="s">
        <v>59</v>
      </c>
      <c r="C486" s="158" t="s">
        <v>58</v>
      </c>
      <c r="D486" s="159">
        <v>24</v>
      </c>
      <c r="E486" s="160">
        <v>40.409999999999997</v>
      </c>
      <c r="F486" s="95" t="s">
        <v>1054</v>
      </c>
      <c r="G486" s="170" t="s">
        <v>1074</v>
      </c>
      <c r="H486" s="96" t="s">
        <v>1064</v>
      </c>
      <c r="I486" s="96" t="s">
        <v>1066</v>
      </c>
      <c r="J486" s="96" t="s">
        <v>1059</v>
      </c>
      <c r="K486" s="96" t="s">
        <v>1056</v>
      </c>
      <c r="L486" s="96" t="s">
        <v>1057</v>
      </c>
      <c r="M486" s="102"/>
      <c r="N486" s="96">
        <f>COUNTA(Tabla13[[#This Row],[PROCESOS DE PRODUCION]:[Columna6]])</f>
        <v>7</v>
      </c>
      <c r="O486" s="96" t="str">
        <f>IF(LEN(Tabla13[[#This Row],[PROCESOS DE PRODUCION]])&gt;0,Tabla13[[#This Row],[PROCESOS DE PRODUCION]]&amp;"/","")</f>
        <v>CAPTURA/</v>
      </c>
      <c r="P486" s="3" t="str">
        <f>IF(LEN(Tabla13[[#This Row],[Columna7]])&gt;0,Tabla13[[#This Row],[Columna7]]&amp;"/","")</f>
        <v>DISENIO/</v>
      </c>
      <c r="Q486" s="3" t="str">
        <f>IF(LEN(Tabla13[[#This Row],[Columna1]])&gt;0,Tabla13[[#This Row],[Columna1]]&amp;"/","")</f>
        <v>CERIGRAFIA/</v>
      </c>
      <c r="R486" s="3" t="str">
        <f>IF(LEN(Tabla13[[#This Row],[Columna2]])&gt;0,Tabla13[[#This Row],[Columna2]]&amp;"/","")</f>
        <v>HORNO/</v>
      </c>
      <c r="S486" s="3" t="str">
        <f>IF(LEN(Tabla13[[#This Row],[Columna3]])&gt;0,Tabla13[[#This Row],[Columna3]]&amp;"/","")</f>
        <v>TERMINADO/</v>
      </c>
      <c r="T486" s="3" t="str">
        <f>IF(LEN(Tabla13[[#This Row],[Columna4]])&gt;0,Tabla13[[#This Row],[Columna4]]&amp;"/","")</f>
        <v>RUTA/</v>
      </c>
      <c r="U486" s="3" t="str">
        <f>IF(LEN(Tabla13[[#This Row],[Columna5]])&gt;0,Tabla13[[#This Row],[Columna5]]&amp;"/","")</f>
        <v>ENTREGADO/</v>
      </c>
      <c r="V486" s="3" t="str">
        <f>IF(LEN(Tabla13[[#This Row],[Columna6]])&gt;0,Tabla13[[#This Row],[Columna6]]&amp;"/","")</f>
        <v/>
      </c>
      <c r="W48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86" s="3" t="str">
        <f>MID(Tabla13[[#This Row],[Columna17]],1,LEN(Tabla13[[#This Row],[Columna17]])-1)</f>
        <v>CAPTURA/DISENIO/CERIGRAFIA/HORNO/TERMINADO/RUTA/ENTREGADO</v>
      </c>
      <c r="Y48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86" t="str">
        <f t="shared" si="7"/>
        <v>1/2/11/12/6/7/8/</v>
      </c>
    </row>
    <row r="487" spans="1:26" ht="18">
      <c r="A487" s="156" t="s">
        <v>57</v>
      </c>
      <c r="B487" s="157" t="s">
        <v>56</v>
      </c>
      <c r="C487" s="158" t="s">
        <v>51</v>
      </c>
      <c r="D487" s="159">
        <v>12</v>
      </c>
      <c r="E487" s="160">
        <v>68.930000000000007</v>
      </c>
      <c r="F487" s="95" t="s">
        <v>1054</v>
      </c>
      <c r="G487" s="169" t="s">
        <v>1059</v>
      </c>
      <c r="H487" s="96" t="s">
        <v>1056</v>
      </c>
      <c r="I487" s="96" t="s">
        <v>1057</v>
      </c>
      <c r="J487" s="96"/>
      <c r="K487" s="96"/>
      <c r="L487" s="96"/>
      <c r="M487" s="102"/>
      <c r="N487" s="96">
        <f>COUNTA(Tabla13[[#This Row],[PROCESOS DE PRODUCION]:[Columna6]])</f>
        <v>4</v>
      </c>
      <c r="O487" s="96" t="str">
        <f>IF(LEN(Tabla13[[#This Row],[PROCESOS DE PRODUCION]])&gt;0,Tabla13[[#This Row],[PROCESOS DE PRODUCION]]&amp;"/","")</f>
        <v>CAPTURA/</v>
      </c>
      <c r="P487" s="3" t="str">
        <f>IF(LEN(Tabla13[[#This Row],[Columna7]])&gt;0,Tabla13[[#This Row],[Columna7]]&amp;"/","")</f>
        <v>TERMINADO/</v>
      </c>
      <c r="Q487" s="3" t="str">
        <f>IF(LEN(Tabla13[[#This Row],[Columna1]])&gt;0,Tabla13[[#This Row],[Columna1]]&amp;"/","")</f>
        <v>RUTA/</v>
      </c>
      <c r="R487" s="3" t="str">
        <f>IF(LEN(Tabla13[[#This Row],[Columna2]])&gt;0,Tabla13[[#This Row],[Columna2]]&amp;"/","")</f>
        <v>ENTREGADO/</v>
      </c>
      <c r="S487" s="3" t="str">
        <f>IF(LEN(Tabla13[[#This Row],[Columna3]])&gt;0,Tabla13[[#This Row],[Columna3]]&amp;"/","")</f>
        <v/>
      </c>
      <c r="T487" s="3" t="str">
        <f>IF(LEN(Tabla13[[#This Row],[Columna4]])&gt;0,Tabla13[[#This Row],[Columna4]]&amp;"/","")</f>
        <v/>
      </c>
      <c r="U487" s="3" t="str">
        <f>IF(LEN(Tabla13[[#This Row],[Columna5]])&gt;0,Tabla13[[#This Row],[Columna5]]&amp;"/","")</f>
        <v/>
      </c>
      <c r="V487" s="3" t="str">
        <f>IF(LEN(Tabla13[[#This Row],[Columna6]])&gt;0,Tabla13[[#This Row],[Columna6]]&amp;"/","")</f>
        <v/>
      </c>
      <c r="W48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87" s="3" t="str">
        <f>MID(Tabla13[[#This Row],[Columna17]],1,LEN(Tabla13[[#This Row],[Columna17]])-1)</f>
        <v>CAPTURA/TERMINADO/RUTA/ENTREGADO</v>
      </c>
      <c r="Y48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87" t="str">
        <f t="shared" si="7"/>
        <v>1/6/7/8/</v>
      </c>
    </row>
    <row r="488" spans="1:26" ht="18">
      <c r="A488" s="156" t="s">
        <v>55</v>
      </c>
      <c r="B488" s="157" t="s">
        <v>54</v>
      </c>
      <c r="C488" s="158" t="s">
        <v>51</v>
      </c>
      <c r="D488" s="159">
        <v>12</v>
      </c>
      <c r="E488" s="160">
        <v>70.430000000000007</v>
      </c>
      <c r="F488" s="95" t="s">
        <v>1054</v>
      </c>
      <c r="G488" s="170" t="s">
        <v>1074</v>
      </c>
      <c r="H488" s="96" t="s">
        <v>1064</v>
      </c>
      <c r="I488" s="96" t="s">
        <v>1066</v>
      </c>
      <c r="J488" s="96" t="s">
        <v>1059</v>
      </c>
      <c r="K488" s="96" t="s">
        <v>1056</v>
      </c>
      <c r="L488" s="96" t="s">
        <v>1057</v>
      </c>
      <c r="M488" s="102"/>
      <c r="N488" s="96">
        <f>COUNTA(Tabla13[[#This Row],[PROCESOS DE PRODUCION]:[Columna6]])</f>
        <v>7</v>
      </c>
      <c r="O488" s="96" t="str">
        <f>IF(LEN(Tabla13[[#This Row],[PROCESOS DE PRODUCION]])&gt;0,Tabla13[[#This Row],[PROCESOS DE PRODUCION]]&amp;"/","")</f>
        <v>CAPTURA/</v>
      </c>
      <c r="P488" s="3" t="str">
        <f>IF(LEN(Tabla13[[#This Row],[Columna7]])&gt;0,Tabla13[[#This Row],[Columna7]]&amp;"/","")</f>
        <v>DISENIO/</v>
      </c>
      <c r="Q488" s="3" t="str">
        <f>IF(LEN(Tabla13[[#This Row],[Columna1]])&gt;0,Tabla13[[#This Row],[Columna1]]&amp;"/","")</f>
        <v>CERIGRAFIA/</v>
      </c>
      <c r="R488" s="3" t="str">
        <f>IF(LEN(Tabla13[[#This Row],[Columna2]])&gt;0,Tabla13[[#This Row],[Columna2]]&amp;"/","")</f>
        <v>HORNO/</v>
      </c>
      <c r="S488" s="3" t="str">
        <f>IF(LEN(Tabla13[[#This Row],[Columna3]])&gt;0,Tabla13[[#This Row],[Columna3]]&amp;"/","")</f>
        <v>TERMINADO/</v>
      </c>
      <c r="T488" s="3" t="str">
        <f>IF(LEN(Tabla13[[#This Row],[Columna4]])&gt;0,Tabla13[[#This Row],[Columna4]]&amp;"/","")</f>
        <v>RUTA/</v>
      </c>
      <c r="U488" s="3" t="str">
        <f>IF(LEN(Tabla13[[#This Row],[Columna5]])&gt;0,Tabla13[[#This Row],[Columna5]]&amp;"/","")</f>
        <v>ENTREGADO/</v>
      </c>
      <c r="V488" s="3" t="str">
        <f>IF(LEN(Tabla13[[#This Row],[Columna6]])&gt;0,Tabla13[[#This Row],[Columna6]]&amp;"/","")</f>
        <v/>
      </c>
      <c r="W48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88" s="3" t="str">
        <f>MID(Tabla13[[#This Row],[Columna17]],1,LEN(Tabla13[[#This Row],[Columna17]])-1)</f>
        <v>CAPTURA/DISENIO/CERIGRAFIA/HORNO/TERMINADO/RUTA/ENTREGADO</v>
      </c>
      <c r="Y48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88" t="str">
        <f t="shared" si="7"/>
        <v>1/2/11/12/6/7/8/</v>
      </c>
    </row>
    <row r="489" spans="1:26" ht="18.75" thickBot="1">
      <c r="A489" s="156" t="s">
        <v>53</v>
      </c>
      <c r="B489" s="157" t="s">
        <v>52</v>
      </c>
      <c r="C489" s="158" t="s">
        <v>51</v>
      </c>
      <c r="D489" s="159">
        <v>12</v>
      </c>
      <c r="E489" s="160">
        <v>71.930000000000007</v>
      </c>
      <c r="F489" s="95" t="s">
        <v>1054</v>
      </c>
      <c r="G489" s="170" t="s">
        <v>1074</v>
      </c>
      <c r="H489" s="96" t="s">
        <v>1064</v>
      </c>
      <c r="I489" s="96" t="s">
        <v>1066</v>
      </c>
      <c r="J489" s="96" t="s">
        <v>1059</v>
      </c>
      <c r="K489" s="96" t="s">
        <v>1056</v>
      </c>
      <c r="L489" s="96" t="s">
        <v>1057</v>
      </c>
      <c r="M489" s="102"/>
      <c r="N489" s="96">
        <f>COUNTA(Tabla13[[#This Row],[PROCESOS DE PRODUCION]:[Columna6]])</f>
        <v>7</v>
      </c>
      <c r="O489" s="96" t="str">
        <f>IF(LEN(Tabla13[[#This Row],[PROCESOS DE PRODUCION]])&gt;0,Tabla13[[#This Row],[PROCESOS DE PRODUCION]]&amp;"/","")</f>
        <v>CAPTURA/</v>
      </c>
      <c r="P489" s="3" t="str">
        <f>IF(LEN(Tabla13[[#This Row],[Columna7]])&gt;0,Tabla13[[#This Row],[Columna7]]&amp;"/","")</f>
        <v>DISENIO/</v>
      </c>
      <c r="Q489" s="3" t="str">
        <f>IF(LEN(Tabla13[[#This Row],[Columna1]])&gt;0,Tabla13[[#This Row],[Columna1]]&amp;"/","")</f>
        <v>CERIGRAFIA/</v>
      </c>
      <c r="R489" s="3" t="str">
        <f>IF(LEN(Tabla13[[#This Row],[Columna2]])&gt;0,Tabla13[[#This Row],[Columna2]]&amp;"/","")</f>
        <v>HORNO/</v>
      </c>
      <c r="S489" s="3" t="str">
        <f>IF(LEN(Tabla13[[#This Row],[Columna3]])&gt;0,Tabla13[[#This Row],[Columna3]]&amp;"/","")</f>
        <v>TERMINADO/</v>
      </c>
      <c r="T489" s="3" t="str">
        <f>IF(LEN(Tabla13[[#This Row],[Columna4]])&gt;0,Tabla13[[#This Row],[Columna4]]&amp;"/","")</f>
        <v>RUTA/</v>
      </c>
      <c r="U489" s="3" t="str">
        <f>IF(LEN(Tabla13[[#This Row],[Columna5]])&gt;0,Tabla13[[#This Row],[Columna5]]&amp;"/","")</f>
        <v>ENTREGADO/</v>
      </c>
      <c r="V489" s="3" t="str">
        <f>IF(LEN(Tabla13[[#This Row],[Columna6]])&gt;0,Tabla13[[#This Row],[Columna6]]&amp;"/","")</f>
        <v/>
      </c>
      <c r="W48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89" s="3" t="str">
        <f>MID(Tabla13[[#This Row],[Columna17]],1,LEN(Tabla13[[#This Row],[Columna17]])-1)</f>
        <v>CAPTURA/DISENIO/CERIGRAFIA/HORNO/TERMINADO/RUTA/ENTREGADO</v>
      </c>
      <c r="Y48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89" t="str">
        <f t="shared" si="7"/>
        <v>1/2/11/12/6/7/8/</v>
      </c>
    </row>
    <row r="490" spans="1:26" ht="18">
      <c r="A490" s="156" t="s">
        <v>50</v>
      </c>
      <c r="B490" s="157" t="s">
        <v>49</v>
      </c>
      <c r="C490" s="158" t="s">
        <v>44</v>
      </c>
      <c r="D490" s="159">
        <v>36</v>
      </c>
      <c r="E490" s="160">
        <v>44.51</v>
      </c>
      <c r="F490" s="95" t="s">
        <v>1054</v>
      </c>
      <c r="G490" s="169" t="s">
        <v>1059</v>
      </c>
      <c r="H490" s="96" t="s">
        <v>1056</v>
      </c>
      <c r="I490" s="96" t="s">
        <v>1057</v>
      </c>
      <c r="J490" s="96"/>
      <c r="K490" s="96"/>
      <c r="L490" s="96"/>
      <c r="M490" s="102"/>
      <c r="N490" s="96">
        <f>COUNTA(Tabla13[[#This Row],[PROCESOS DE PRODUCION]:[Columna6]])</f>
        <v>4</v>
      </c>
      <c r="O490" s="96" t="str">
        <f>IF(LEN(Tabla13[[#This Row],[PROCESOS DE PRODUCION]])&gt;0,Tabla13[[#This Row],[PROCESOS DE PRODUCION]]&amp;"/","")</f>
        <v>CAPTURA/</v>
      </c>
      <c r="P490" s="3" t="str">
        <f>IF(LEN(Tabla13[[#This Row],[Columna7]])&gt;0,Tabla13[[#This Row],[Columna7]]&amp;"/","")</f>
        <v>TERMINADO/</v>
      </c>
      <c r="Q490" s="3" t="str">
        <f>IF(LEN(Tabla13[[#This Row],[Columna1]])&gt;0,Tabla13[[#This Row],[Columna1]]&amp;"/","")</f>
        <v>RUTA/</v>
      </c>
      <c r="R490" s="3" t="str">
        <f>IF(LEN(Tabla13[[#This Row],[Columna2]])&gt;0,Tabla13[[#This Row],[Columna2]]&amp;"/","")</f>
        <v>ENTREGADO/</v>
      </c>
      <c r="S490" s="3" t="str">
        <f>IF(LEN(Tabla13[[#This Row],[Columna3]])&gt;0,Tabla13[[#This Row],[Columna3]]&amp;"/","")</f>
        <v/>
      </c>
      <c r="T490" s="3" t="str">
        <f>IF(LEN(Tabla13[[#This Row],[Columna4]])&gt;0,Tabla13[[#This Row],[Columna4]]&amp;"/","")</f>
        <v/>
      </c>
      <c r="U490" s="3" t="str">
        <f>IF(LEN(Tabla13[[#This Row],[Columna5]])&gt;0,Tabla13[[#This Row],[Columna5]]&amp;"/","")</f>
        <v/>
      </c>
      <c r="V490" s="3" t="str">
        <f>IF(LEN(Tabla13[[#This Row],[Columna6]])&gt;0,Tabla13[[#This Row],[Columna6]]&amp;"/","")</f>
        <v/>
      </c>
      <c r="W49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90" s="3" t="str">
        <f>MID(Tabla13[[#This Row],[Columna17]],1,LEN(Tabla13[[#This Row],[Columna17]])-1)</f>
        <v>CAPTURA/TERMINADO/RUTA/ENTREGADO</v>
      </c>
      <c r="Y49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90" t="str">
        <f t="shared" si="7"/>
        <v>1/6/7/8/</v>
      </c>
    </row>
    <row r="491" spans="1:26" ht="18">
      <c r="A491" s="156" t="s">
        <v>48</v>
      </c>
      <c r="B491" s="157" t="s">
        <v>47</v>
      </c>
      <c r="C491" s="158" t="s">
        <v>44</v>
      </c>
      <c r="D491" s="159">
        <v>36</v>
      </c>
      <c r="E491" s="160">
        <v>46.01</v>
      </c>
      <c r="F491" s="95" t="s">
        <v>1054</v>
      </c>
      <c r="G491" s="170" t="s">
        <v>1074</v>
      </c>
      <c r="H491" s="96" t="s">
        <v>1064</v>
      </c>
      <c r="I491" s="96" t="s">
        <v>1066</v>
      </c>
      <c r="J491" s="96" t="s">
        <v>1059</v>
      </c>
      <c r="K491" s="96" t="s">
        <v>1056</v>
      </c>
      <c r="L491" s="96" t="s">
        <v>1057</v>
      </c>
      <c r="M491" s="102"/>
      <c r="N491" s="96">
        <f>COUNTA(Tabla13[[#This Row],[PROCESOS DE PRODUCION]:[Columna6]])</f>
        <v>7</v>
      </c>
      <c r="O491" s="96" t="str">
        <f>IF(LEN(Tabla13[[#This Row],[PROCESOS DE PRODUCION]])&gt;0,Tabla13[[#This Row],[PROCESOS DE PRODUCION]]&amp;"/","")</f>
        <v>CAPTURA/</v>
      </c>
      <c r="P491" s="3" t="str">
        <f>IF(LEN(Tabla13[[#This Row],[Columna7]])&gt;0,Tabla13[[#This Row],[Columna7]]&amp;"/","")</f>
        <v>DISENIO/</v>
      </c>
      <c r="Q491" s="3" t="str">
        <f>IF(LEN(Tabla13[[#This Row],[Columna1]])&gt;0,Tabla13[[#This Row],[Columna1]]&amp;"/","")</f>
        <v>CERIGRAFIA/</v>
      </c>
      <c r="R491" s="3" t="str">
        <f>IF(LEN(Tabla13[[#This Row],[Columna2]])&gt;0,Tabla13[[#This Row],[Columna2]]&amp;"/","")</f>
        <v>HORNO/</v>
      </c>
      <c r="S491" s="3" t="str">
        <f>IF(LEN(Tabla13[[#This Row],[Columna3]])&gt;0,Tabla13[[#This Row],[Columna3]]&amp;"/","")</f>
        <v>TERMINADO/</v>
      </c>
      <c r="T491" s="3" t="str">
        <f>IF(LEN(Tabla13[[#This Row],[Columna4]])&gt;0,Tabla13[[#This Row],[Columna4]]&amp;"/","")</f>
        <v>RUTA/</v>
      </c>
      <c r="U491" s="3" t="str">
        <f>IF(LEN(Tabla13[[#This Row],[Columna5]])&gt;0,Tabla13[[#This Row],[Columna5]]&amp;"/","")</f>
        <v>ENTREGADO/</v>
      </c>
      <c r="V491" s="3" t="str">
        <f>IF(LEN(Tabla13[[#This Row],[Columna6]])&gt;0,Tabla13[[#This Row],[Columna6]]&amp;"/","")</f>
        <v/>
      </c>
      <c r="W49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91" s="3" t="str">
        <f>MID(Tabla13[[#This Row],[Columna17]],1,LEN(Tabla13[[#This Row],[Columna17]])-1)</f>
        <v>CAPTURA/DISENIO/CERIGRAFIA/HORNO/TERMINADO/RUTA/ENTREGADO</v>
      </c>
      <c r="Y49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91" t="str">
        <f t="shared" si="7"/>
        <v>1/2/11/12/6/7/8/</v>
      </c>
    </row>
    <row r="492" spans="1:26" ht="18.75" thickBot="1">
      <c r="A492" s="156" t="s">
        <v>46</v>
      </c>
      <c r="B492" s="157" t="s">
        <v>45</v>
      </c>
      <c r="C492" s="158" t="s">
        <v>44</v>
      </c>
      <c r="D492" s="159">
        <v>36</v>
      </c>
      <c r="E492" s="160">
        <v>47.51</v>
      </c>
      <c r="F492" s="95" t="s">
        <v>1054</v>
      </c>
      <c r="G492" s="170" t="s">
        <v>1074</v>
      </c>
      <c r="H492" s="96" t="s">
        <v>1064</v>
      </c>
      <c r="I492" s="96" t="s">
        <v>1066</v>
      </c>
      <c r="J492" s="96" t="s">
        <v>1059</v>
      </c>
      <c r="K492" s="96" t="s">
        <v>1056</v>
      </c>
      <c r="L492" s="96" t="s">
        <v>1057</v>
      </c>
      <c r="M492" s="102"/>
      <c r="N492" s="96">
        <f>COUNTA(Tabla13[[#This Row],[PROCESOS DE PRODUCION]:[Columna6]])</f>
        <v>7</v>
      </c>
      <c r="O492" s="96" t="str">
        <f>IF(LEN(Tabla13[[#This Row],[PROCESOS DE PRODUCION]])&gt;0,Tabla13[[#This Row],[PROCESOS DE PRODUCION]]&amp;"/","")</f>
        <v>CAPTURA/</v>
      </c>
      <c r="P492" s="3" t="str">
        <f>IF(LEN(Tabla13[[#This Row],[Columna7]])&gt;0,Tabla13[[#This Row],[Columna7]]&amp;"/","")</f>
        <v>DISENIO/</v>
      </c>
      <c r="Q492" s="3" t="str">
        <f>IF(LEN(Tabla13[[#This Row],[Columna1]])&gt;0,Tabla13[[#This Row],[Columna1]]&amp;"/","")</f>
        <v>CERIGRAFIA/</v>
      </c>
      <c r="R492" s="3" t="str">
        <f>IF(LEN(Tabla13[[#This Row],[Columna2]])&gt;0,Tabla13[[#This Row],[Columna2]]&amp;"/","")</f>
        <v>HORNO/</v>
      </c>
      <c r="S492" s="3" t="str">
        <f>IF(LEN(Tabla13[[#This Row],[Columna3]])&gt;0,Tabla13[[#This Row],[Columna3]]&amp;"/","")</f>
        <v>TERMINADO/</v>
      </c>
      <c r="T492" s="3" t="str">
        <f>IF(LEN(Tabla13[[#This Row],[Columna4]])&gt;0,Tabla13[[#This Row],[Columna4]]&amp;"/","")</f>
        <v>RUTA/</v>
      </c>
      <c r="U492" s="3" t="str">
        <f>IF(LEN(Tabla13[[#This Row],[Columna5]])&gt;0,Tabla13[[#This Row],[Columna5]]&amp;"/","")</f>
        <v>ENTREGADO/</v>
      </c>
      <c r="V492" s="3" t="str">
        <f>IF(LEN(Tabla13[[#This Row],[Columna6]])&gt;0,Tabla13[[#This Row],[Columna6]]&amp;"/","")</f>
        <v/>
      </c>
      <c r="W49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92" s="3" t="str">
        <f>MID(Tabla13[[#This Row],[Columna17]],1,LEN(Tabla13[[#This Row],[Columna17]])-1)</f>
        <v>CAPTURA/DISENIO/CERIGRAFIA/HORNO/TERMINADO/RUTA/ENTREGADO</v>
      </c>
      <c r="Y49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92" t="str">
        <f t="shared" si="7"/>
        <v>1/2/11/12/6/7/8/</v>
      </c>
    </row>
    <row r="493" spans="1:26" ht="18">
      <c r="A493" s="156" t="s">
        <v>42</v>
      </c>
      <c r="B493" s="157" t="s">
        <v>41</v>
      </c>
      <c r="C493" s="158" t="s">
        <v>36</v>
      </c>
      <c r="D493" s="159">
        <v>48</v>
      </c>
      <c r="E493" s="160">
        <v>14.63</v>
      </c>
      <c r="F493" s="95" t="s">
        <v>1054</v>
      </c>
      <c r="G493" s="169" t="s">
        <v>1059</v>
      </c>
      <c r="H493" s="96" t="s">
        <v>1056</v>
      </c>
      <c r="I493" s="96" t="s">
        <v>1057</v>
      </c>
      <c r="J493" s="96"/>
      <c r="K493" s="96"/>
      <c r="L493" s="96"/>
      <c r="M493" s="102"/>
      <c r="N493" s="96">
        <f>COUNTA(Tabla13[[#This Row],[PROCESOS DE PRODUCION]:[Columna6]])</f>
        <v>4</v>
      </c>
      <c r="O493" s="96" t="str">
        <f>IF(LEN(Tabla13[[#This Row],[PROCESOS DE PRODUCION]])&gt;0,Tabla13[[#This Row],[PROCESOS DE PRODUCION]]&amp;"/","")</f>
        <v>CAPTURA/</v>
      </c>
      <c r="P493" s="3" t="str">
        <f>IF(LEN(Tabla13[[#This Row],[Columna7]])&gt;0,Tabla13[[#This Row],[Columna7]]&amp;"/","")</f>
        <v>TERMINADO/</v>
      </c>
      <c r="Q493" s="3" t="str">
        <f>IF(LEN(Tabla13[[#This Row],[Columna1]])&gt;0,Tabla13[[#This Row],[Columna1]]&amp;"/","")</f>
        <v>RUTA/</v>
      </c>
      <c r="R493" s="3" t="str">
        <f>IF(LEN(Tabla13[[#This Row],[Columna2]])&gt;0,Tabla13[[#This Row],[Columna2]]&amp;"/","")</f>
        <v>ENTREGADO/</v>
      </c>
      <c r="S493" s="3" t="str">
        <f>IF(LEN(Tabla13[[#This Row],[Columna3]])&gt;0,Tabla13[[#This Row],[Columna3]]&amp;"/","")</f>
        <v/>
      </c>
      <c r="T493" s="3" t="str">
        <f>IF(LEN(Tabla13[[#This Row],[Columna4]])&gt;0,Tabla13[[#This Row],[Columna4]]&amp;"/","")</f>
        <v/>
      </c>
      <c r="U493" s="3" t="str">
        <f>IF(LEN(Tabla13[[#This Row],[Columna5]])&gt;0,Tabla13[[#This Row],[Columna5]]&amp;"/","")</f>
        <v/>
      </c>
      <c r="V493" s="3" t="str">
        <f>IF(LEN(Tabla13[[#This Row],[Columna6]])&gt;0,Tabla13[[#This Row],[Columna6]]&amp;"/","")</f>
        <v/>
      </c>
      <c r="W49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93" s="3" t="str">
        <f>MID(Tabla13[[#This Row],[Columna17]],1,LEN(Tabla13[[#This Row],[Columna17]])-1)</f>
        <v>CAPTURA/TERMINADO/RUTA/ENTREGADO</v>
      </c>
      <c r="Y49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93" t="str">
        <f t="shared" si="7"/>
        <v>1/6/7/8/</v>
      </c>
    </row>
    <row r="494" spans="1:26" ht="18">
      <c r="A494" s="156" t="s">
        <v>40</v>
      </c>
      <c r="B494" s="157" t="s">
        <v>39</v>
      </c>
      <c r="C494" s="158" t="s">
        <v>36</v>
      </c>
      <c r="D494" s="159">
        <v>48</v>
      </c>
      <c r="E494" s="160">
        <v>16.13</v>
      </c>
      <c r="F494" s="95" t="s">
        <v>1054</v>
      </c>
      <c r="G494" s="170" t="s">
        <v>1074</v>
      </c>
      <c r="H494" s="96" t="s">
        <v>1064</v>
      </c>
      <c r="I494" s="96" t="s">
        <v>1066</v>
      </c>
      <c r="J494" s="96" t="s">
        <v>1059</v>
      </c>
      <c r="K494" s="96" t="s">
        <v>1056</v>
      </c>
      <c r="L494" s="96" t="s">
        <v>1057</v>
      </c>
      <c r="M494" s="102"/>
      <c r="N494" s="96">
        <f>COUNTA(Tabla13[[#This Row],[PROCESOS DE PRODUCION]:[Columna6]])</f>
        <v>7</v>
      </c>
      <c r="O494" s="96" t="str">
        <f>IF(LEN(Tabla13[[#This Row],[PROCESOS DE PRODUCION]])&gt;0,Tabla13[[#This Row],[PROCESOS DE PRODUCION]]&amp;"/","")</f>
        <v>CAPTURA/</v>
      </c>
      <c r="P494" s="3" t="str">
        <f>IF(LEN(Tabla13[[#This Row],[Columna7]])&gt;0,Tabla13[[#This Row],[Columna7]]&amp;"/","")</f>
        <v>DISENIO/</v>
      </c>
      <c r="Q494" s="3" t="str">
        <f>IF(LEN(Tabla13[[#This Row],[Columna1]])&gt;0,Tabla13[[#This Row],[Columna1]]&amp;"/","")</f>
        <v>CERIGRAFIA/</v>
      </c>
      <c r="R494" s="3" t="str">
        <f>IF(LEN(Tabla13[[#This Row],[Columna2]])&gt;0,Tabla13[[#This Row],[Columna2]]&amp;"/","")</f>
        <v>HORNO/</v>
      </c>
      <c r="S494" s="3" t="str">
        <f>IF(LEN(Tabla13[[#This Row],[Columna3]])&gt;0,Tabla13[[#This Row],[Columna3]]&amp;"/","")</f>
        <v>TERMINADO/</v>
      </c>
      <c r="T494" s="3" t="str">
        <f>IF(LEN(Tabla13[[#This Row],[Columna4]])&gt;0,Tabla13[[#This Row],[Columna4]]&amp;"/","")</f>
        <v>RUTA/</v>
      </c>
      <c r="U494" s="3" t="str">
        <f>IF(LEN(Tabla13[[#This Row],[Columna5]])&gt;0,Tabla13[[#This Row],[Columna5]]&amp;"/","")</f>
        <v>ENTREGADO/</v>
      </c>
      <c r="V494" s="3" t="str">
        <f>IF(LEN(Tabla13[[#This Row],[Columna6]])&gt;0,Tabla13[[#This Row],[Columna6]]&amp;"/","")</f>
        <v/>
      </c>
      <c r="W49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94" s="3" t="str">
        <f>MID(Tabla13[[#This Row],[Columna17]],1,LEN(Tabla13[[#This Row],[Columna17]])-1)</f>
        <v>CAPTURA/DISENIO/CERIGRAFIA/HORNO/TERMINADO/RUTA/ENTREGADO</v>
      </c>
      <c r="Y49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94" t="str">
        <f t="shared" si="7"/>
        <v>1/2/11/12/6/7/8/</v>
      </c>
    </row>
    <row r="495" spans="1:26" ht="18.75" thickBot="1">
      <c r="A495" s="156" t="s">
        <v>38</v>
      </c>
      <c r="B495" s="157" t="s">
        <v>37</v>
      </c>
      <c r="C495" s="158" t="s">
        <v>36</v>
      </c>
      <c r="D495" s="159">
        <v>48</v>
      </c>
      <c r="E495" s="160">
        <v>17.63</v>
      </c>
      <c r="F495" s="95" t="s">
        <v>1054</v>
      </c>
      <c r="G495" s="170" t="s">
        <v>1074</v>
      </c>
      <c r="H495" s="96" t="s">
        <v>1064</v>
      </c>
      <c r="I495" s="96" t="s">
        <v>1066</v>
      </c>
      <c r="J495" s="96" t="s">
        <v>1059</v>
      </c>
      <c r="K495" s="96" t="s">
        <v>1056</v>
      </c>
      <c r="L495" s="96" t="s">
        <v>1057</v>
      </c>
      <c r="M495" s="102"/>
      <c r="N495" s="96">
        <f>COUNTA(Tabla13[[#This Row],[PROCESOS DE PRODUCION]:[Columna6]])</f>
        <v>7</v>
      </c>
      <c r="O495" s="96" t="str">
        <f>IF(LEN(Tabla13[[#This Row],[PROCESOS DE PRODUCION]])&gt;0,Tabla13[[#This Row],[PROCESOS DE PRODUCION]]&amp;"/","")</f>
        <v>CAPTURA/</v>
      </c>
      <c r="P495" s="3" t="str">
        <f>IF(LEN(Tabla13[[#This Row],[Columna7]])&gt;0,Tabla13[[#This Row],[Columna7]]&amp;"/","")</f>
        <v>DISENIO/</v>
      </c>
      <c r="Q495" s="3" t="str">
        <f>IF(LEN(Tabla13[[#This Row],[Columna1]])&gt;0,Tabla13[[#This Row],[Columna1]]&amp;"/","")</f>
        <v>CERIGRAFIA/</v>
      </c>
      <c r="R495" s="3" t="str">
        <f>IF(LEN(Tabla13[[#This Row],[Columna2]])&gt;0,Tabla13[[#This Row],[Columna2]]&amp;"/","")</f>
        <v>HORNO/</v>
      </c>
      <c r="S495" s="3" t="str">
        <f>IF(LEN(Tabla13[[#This Row],[Columna3]])&gt;0,Tabla13[[#This Row],[Columna3]]&amp;"/","")</f>
        <v>TERMINADO/</v>
      </c>
      <c r="T495" s="3" t="str">
        <f>IF(LEN(Tabla13[[#This Row],[Columna4]])&gt;0,Tabla13[[#This Row],[Columna4]]&amp;"/","")</f>
        <v>RUTA/</v>
      </c>
      <c r="U495" s="3" t="str">
        <f>IF(LEN(Tabla13[[#This Row],[Columna5]])&gt;0,Tabla13[[#This Row],[Columna5]]&amp;"/","")</f>
        <v>ENTREGADO/</v>
      </c>
      <c r="V495" s="3" t="str">
        <f>IF(LEN(Tabla13[[#This Row],[Columna6]])&gt;0,Tabla13[[#This Row],[Columna6]]&amp;"/","")</f>
        <v/>
      </c>
      <c r="W49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95" s="3" t="str">
        <f>MID(Tabla13[[#This Row],[Columna17]],1,LEN(Tabla13[[#This Row],[Columna17]])-1)</f>
        <v>CAPTURA/DISENIO/CERIGRAFIA/HORNO/TERMINADO/RUTA/ENTREGADO</v>
      </c>
      <c r="Y49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95" t="str">
        <f t="shared" si="7"/>
        <v>1/2/11/12/6/7/8/</v>
      </c>
    </row>
    <row r="496" spans="1:26" ht="18">
      <c r="A496" s="156" t="s">
        <v>35</v>
      </c>
      <c r="B496" s="157" t="s">
        <v>34</v>
      </c>
      <c r="C496" s="158" t="s">
        <v>29</v>
      </c>
      <c r="D496" s="159">
        <v>36</v>
      </c>
      <c r="E496" s="160">
        <v>19.43</v>
      </c>
      <c r="F496" s="95" t="s">
        <v>1054</v>
      </c>
      <c r="G496" s="169" t="s">
        <v>1059</v>
      </c>
      <c r="H496" s="96" t="s">
        <v>1056</v>
      </c>
      <c r="I496" s="96" t="s">
        <v>1057</v>
      </c>
      <c r="J496" s="96"/>
      <c r="K496" s="96"/>
      <c r="L496" s="96"/>
      <c r="M496" s="102"/>
      <c r="N496" s="96">
        <f>COUNTA(Tabla13[[#This Row],[PROCESOS DE PRODUCION]:[Columna6]])</f>
        <v>4</v>
      </c>
      <c r="O496" s="96" t="str">
        <f>IF(LEN(Tabla13[[#This Row],[PROCESOS DE PRODUCION]])&gt;0,Tabla13[[#This Row],[PROCESOS DE PRODUCION]]&amp;"/","")</f>
        <v>CAPTURA/</v>
      </c>
      <c r="P496" s="3" t="str">
        <f>IF(LEN(Tabla13[[#This Row],[Columna7]])&gt;0,Tabla13[[#This Row],[Columna7]]&amp;"/","")</f>
        <v>TERMINADO/</v>
      </c>
      <c r="Q496" s="3" t="str">
        <f>IF(LEN(Tabla13[[#This Row],[Columna1]])&gt;0,Tabla13[[#This Row],[Columna1]]&amp;"/","")</f>
        <v>RUTA/</v>
      </c>
      <c r="R496" s="3" t="str">
        <f>IF(LEN(Tabla13[[#This Row],[Columna2]])&gt;0,Tabla13[[#This Row],[Columna2]]&amp;"/","")</f>
        <v>ENTREGADO/</v>
      </c>
      <c r="S496" s="3" t="str">
        <f>IF(LEN(Tabla13[[#This Row],[Columna3]])&gt;0,Tabla13[[#This Row],[Columna3]]&amp;"/","")</f>
        <v/>
      </c>
      <c r="T496" s="3" t="str">
        <f>IF(LEN(Tabla13[[#This Row],[Columna4]])&gt;0,Tabla13[[#This Row],[Columna4]]&amp;"/","")</f>
        <v/>
      </c>
      <c r="U496" s="3" t="str">
        <f>IF(LEN(Tabla13[[#This Row],[Columna5]])&gt;0,Tabla13[[#This Row],[Columna5]]&amp;"/","")</f>
        <v/>
      </c>
      <c r="V496" s="3" t="str">
        <f>IF(LEN(Tabla13[[#This Row],[Columna6]])&gt;0,Tabla13[[#This Row],[Columna6]]&amp;"/","")</f>
        <v/>
      </c>
      <c r="W49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96" s="3" t="str">
        <f>MID(Tabla13[[#This Row],[Columna17]],1,LEN(Tabla13[[#This Row],[Columna17]])-1)</f>
        <v>CAPTURA/TERMINADO/RUTA/ENTREGADO</v>
      </c>
      <c r="Y49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96" t="str">
        <f t="shared" si="7"/>
        <v>1/6/7/8/</v>
      </c>
    </row>
    <row r="497" spans="1:26" ht="18">
      <c r="A497" s="156" t="s">
        <v>33</v>
      </c>
      <c r="B497" s="157" t="s">
        <v>32</v>
      </c>
      <c r="C497" s="158" t="s">
        <v>29</v>
      </c>
      <c r="D497" s="159">
        <v>36</v>
      </c>
      <c r="E497" s="160">
        <v>20.93</v>
      </c>
      <c r="F497" s="95" t="s">
        <v>1054</v>
      </c>
      <c r="G497" s="170" t="s">
        <v>1074</v>
      </c>
      <c r="H497" s="96" t="s">
        <v>1064</v>
      </c>
      <c r="I497" s="96" t="s">
        <v>1066</v>
      </c>
      <c r="J497" s="96" t="s">
        <v>1059</v>
      </c>
      <c r="K497" s="96" t="s">
        <v>1056</v>
      </c>
      <c r="L497" s="96" t="s">
        <v>1057</v>
      </c>
      <c r="M497" s="102"/>
      <c r="N497" s="96">
        <f>COUNTA(Tabla13[[#This Row],[PROCESOS DE PRODUCION]:[Columna6]])</f>
        <v>7</v>
      </c>
      <c r="O497" s="96" t="str">
        <f>IF(LEN(Tabla13[[#This Row],[PROCESOS DE PRODUCION]])&gt;0,Tabla13[[#This Row],[PROCESOS DE PRODUCION]]&amp;"/","")</f>
        <v>CAPTURA/</v>
      </c>
      <c r="P497" s="3" t="str">
        <f>IF(LEN(Tabla13[[#This Row],[Columna7]])&gt;0,Tabla13[[#This Row],[Columna7]]&amp;"/","")</f>
        <v>DISENIO/</v>
      </c>
      <c r="Q497" s="3" t="str">
        <f>IF(LEN(Tabla13[[#This Row],[Columna1]])&gt;0,Tabla13[[#This Row],[Columna1]]&amp;"/","")</f>
        <v>CERIGRAFIA/</v>
      </c>
      <c r="R497" s="3" t="str">
        <f>IF(LEN(Tabla13[[#This Row],[Columna2]])&gt;0,Tabla13[[#This Row],[Columna2]]&amp;"/","")</f>
        <v>HORNO/</v>
      </c>
      <c r="S497" s="3" t="str">
        <f>IF(LEN(Tabla13[[#This Row],[Columna3]])&gt;0,Tabla13[[#This Row],[Columna3]]&amp;"/","")</f>
        <v>TERMINADO/</v>
      </c>
      <c r="T497" s="3" t="str">
        <f>IF(LEN(Tabla13[[#This Row],[Columna4]])&gt;0,Tabla13[[#This Row],[Columna4]]&amp;"/","")</f>
        <v>RUTA/</v>
      </c>
      <c r="U497" s="3" t="str">
        <f>IF(LEN(Tabla13[[#This Row],[Columna5]])&gt;0,Tabla13[[#This Row],[Columna5]]&amp;"/","")</f>
        <v>ENTREGADO/</v>
      </c>
      <c r="V497" s="3" t="str">
        <f>IF(LEN(Tabla13[[#This Row],[Columna6]])&gt;0,Tabla13[[#This Row],[Columna6]]&amp;"/","")</f>
        <v/>
      </c>
      <c r="W49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97" s="3" t="str">
        <f>MID(Tabla13[[#This Row],[Columna17]],1,LEN(Tabla13[[#This Row],[Columna17]])-1)</f>
        <v>CAPTURA/DISENIO/CERIGRAFIA/HORNO/TERMINADO/RUTA/ENTREGADO</v>
      </c>
      <c r="Y49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97" t="str">
        <f t="shared" si="7"/>
        <v>1/2/11/12/6/7/8/</v>
      </c>
    </row>
    <row r="498" spans="1:26" ht="18.75" thickBot="1">
      <c r="A498" s="156" t="s">
        <v>31</v>
      </c>
      <c r="B498" s="157" t="s">
        <v>30</v>
      </c>
      <c r="C498" s="158" t="s">
        <v>29</v>
      </c>
      <c r="D498" s="159">
        <v>36</v>
      </c>
      <c r="E498" s="160">
        <v>22.43</v>
      </c>
      <c r="F498" s="95" t="s">
        <v>1054</v>
      </c>
      <c r="G498" s="170" t="s">
        <v>1074</v>
      </c>
      <c r="H498" s="96" t="s">
        <v>1064</v>
      </c>
      <c r="I498" s="96" t="s">
        <v>1066</v>
      </c>
      <c r="J498" s="96" t="s">
        <v>1059</v>
      </c>
      <c r="K498" s="96" t="s">
        <v>1056</v>
      </c>
      <c r="L498" s="96" t="s">
        <v>1057</v>
      </c>
      <c r="M498" s="102"/>
      <c r="N498" s="96">
        <f>COUNTA(Tabla13[[#This Row],[PROCESOS DE PRODUCION]:[Columna6]])</f>
        <v>7</v>
      </c>
      <c r="O498" s="96" t="str">
        <f>IF(LEN(Tabla13[[#This Row],[PROCESOS DE PRODUCION]])&gt;0,Tabla13[[#This Row],[PROCESOS DE PRODUCION]]&amp;"/","")</f>
        <v>CAPTURA/</v>
      </c>
      <c r="P498" s="3" t="str">
        <f>IF(LEN(Tabla13[[#This Row],[Columna7]])&gt;0,Tabla13[[#This Row],[Columna7]]&amp;"/","")</f>
        <v>DISENIO/</v>
      </c>
      <c r="Q498" s="3" t="str">
        <f>IF(LEN(Tabla13[[#This Row],[Columna1]])&gt;0,Tabla13[[#This Row],[Columna1]]&amp;"/","")</f>
        <v>CERIGRAFIA/</v>
      </c>
      <c r="R498" s="3" t="str">
        <f>IF(LEN(Tabla13[[#This Row],[Columna2]])&gt;0,Tabla13[[#This Row],[Columna2]]&amp;"/","")</f>
        <v>HORNO/</v>
      </c>
      <c r="S498" s="3" t="str">
        <f>IF(LEN(Tabla13[[#This Row],[Columna3]])&gt;0,Tabla13[[#This Row],[Columna3]]&amp;"/","")</f>
        <v>TERMINADO/</v>
      </c>
      <c r="T498" s="3" t="str">
        <f>IF(LEN(Tabla13[[#This Row],[Columna4]])&gt;0,Tabla13[[#This Row],[Columna4]]&amp;"/","")</f>
        <v>RUTA/</v>
      </c>
      <c r="U498" s="3" t="str">
        <f>IF(LEN(Tabla13[[#This Row],[Columna5]])&gt;0,Tabla13[[#This Row],[Columna5]]&amp;"/","")</f>
        <v>ENTREGADO/</v>
      </c>
      <c r="V498" s="3" t="str">
        <f>IF(LEN(Tabla13[[#This Row],[Columna6]])&gt;0,Tabla13[[#This Row],[Columna6]]&amp;"/","")</f>
        <v/>
      </c>
      <c r="W49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498" s="3" t="str">
        <f>MID(Tabla13[[#This Row],[Columna17]],1,LEN(Tabla13[[#This Row],[Columna17]])-1)</f>
        <v>CAPTURA/DISENIO/CERIGRAFIA/HORNO/TERMINADO/RUTA/ENTREGADO</v>
      </c>
      <c r="Y49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498" t="str">
        <f t="shared" si="7"/>
        <v>1/2/11/12/6/7/8/</v>
      </c>
    </row>
    <row r="499" spans="1:26" ht="18">
      <c r="A499" s="156" t="s">
        <v>28</v>
      </c>
      <c r="B499" s="157" t="s">
        <v>27</v>
      </c>
      <c r="C499" s="158" t="s">
        <v>22</v>
      </c>
      <c r="D499" s="159">
        <v>72</v>
      </c>
      <c r="E499" s="160">
        <v>11.33</v>
      </c>
      <c r="F499" s="95" t="s">
        <v>1054</v>
      </c>
      <c r="G499" s="169" t="s">
        <v>1059</v>
      </c>
      <c r="H499" s="96" t="s">
        <v>1056</v>
      </c>
      <c r="I499" s="96" t="s">
        <v>1057</v>
      </c>
      <c r="J499" s="96"/>
      <c r="K499" s="96"/>
      <c r="L499" s="96"/>
      <c r="M499" s="102"/>
      <c r="N499" s="96">
        <f>COUNTA(Tabla13[[#This Row],[PROCESOS DE PRODUCION]:[Columna6]])</f>
        <v>4</v>
      </c>
      <c r="O499" s="96" t="str">
        <f>IF(LEN(Tabla13[[#This Row],[PROCESOS DE PRODUCION]])&gt;0,Tabla13[[#This Row],[PROCESOS DE PRODUCION]]&amp;"/","")</f>
        <v>CAPTURA/</v>
      </c>
      <c r="P499" s="3" t="str">
        <f>IF(LEN(Tabla13[[#This Row],[Columna7]])&gt;0,Tabla13[[#This Row],[Columna7]]&amp;"/","")</f>
        <v>TERMINADO/</v>
      </c>
      <c r="Q499" s="3" t="str">
        <f>IF(LEN(Tabla13[[#This Row],[Columna1]])&gt;0,Tabla13[[#This Row],[Columna1]]&amp;"/","")</f>
        <v>RUTA/</v>
      </c>
      <c r="R499" s="3" t="str">
        <f>IF(LEN(Tabla13[[#This Row],[Columna2]])&gt;0,Tabla13[[#This Row],[Columna2]]&amp;"/","")</f>
        <v>ENTREGADO/</v>
      </c>
      <c r="S499" s="3" t="str">
        <f>IF(LEN(Tabla13[[#This Row],[Columna3]])&gt;0,Tabla13[[#This Row],[Columna3]]&amp;"/","")</f>
        <v/>
      </c>
      <c r="T499" s="3" t="str">
        <f>IF(LEN(Tabla13[[#This Row],[Columna4]])&gt;0,Tabla13[[#This Row],[Columna4]]&amp;"/","")</f>
        <v/>
      </c>
      <c r="U499" s="3" t="str">
        <f>IF(LEN(Tabla13[[#This Row],[Columna5]])&gt;0,Tabla13[[#This Row],[Columna5]]&amp;"/","")</f>
        <v/>
      </c>
      <c r="V499" s="3" t="str">
        <f>IF(LEN(Tabla13[[#This Row],[Columna6]])&gt;0,Tabla13[[#This Row],[Columna6]]&amp;"/","")</f>
        <v/>
      </c>
      <c r="W49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499" s="3" t="str">
        <f>MID(Tabla13[[#This Row],[Columna17]],1,LEN(Tabla13[[#This Row],[Columna17]])-1)</f>
        <v>CAPTURA/TERMINADO/RUTA/ENTREGADO</v>
      </c>
      <c r="Y49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499" t="str">
        <f t="shared" si="7"/>
        <v>1/6/7/8/</v>
      </c>
    </row>
    <row r="500" spans="1:26" ht="18">
      <c r="A500" s="156" t="s">
        <v>26</v>
      </c>
      <c r="B500" s="157" t="s">
        <v>25</v>
      </c>
      <c r="C500" s="158" t="s">
        <v>22</v>
      </c>
      <c r="D500" s="159">
        <v>72</v>
      </c>
      <c r="E500" s="160">
        <v>12.83</v>
      </c>
      <c r="F500" s="95" t="s">
        <v>1054</v>
      </c>
      <c r="G500" s="170" t="s">
        <v>1074</v>
      </c>
      <c r="H500" s="96" t="s">
        <v>1064</v>
      </c>
      <c r="I500" s="96" t="s">
        <v>1066</v>
      </c>
      <c r="J500" s="96" t="s">
        <v>1059</v>
      </c>
      <c r="K500" s="96" t="s">
        <v>1056</v>
      </c>
      <c r="L500" s="96" t="s">
        <v>1057</v>
      </c>
      <c r="M500" s="102"/>
      <c r="N500" s="96">
        <f>COUNTA(Tabla13[[#This Row],[PROCESOS DE PRODUCION]:[Columna6]])</f>
        <v>7</v>
      </c>
      <c r="O500" s="96" t="str">
        <f>IF(LEN(Tabla13[[#This Row],[PROCESOS DE PRODUCION]])&gt;0,Tabla13[[#This Row],[PROCESOS DE PRODUCION]]&amp;"/","")</f>
        <v>CAPTURA/</v>
      </c>
      <c r="P500" s="3" t="str">
        <f>IF(LEN(Tabla13[[#This Row],[Columna7]])&gt;0,Tabla13[[#This Row],[Columna7]]&amp;"/","")</f>
        <v>DISENIO/</v>
      </c>
      <c r="Q500" s="3" t="str">
        <f>IF(LEN(Tabla13[[#This Row],[Columna1]])&gt;0,Tabla13[[#This Row],[Columna1]]&amp;"/","")</f>
        <v>CERIGRAFIA/</v>
      </c>
      <c r="R500" s="3" t="str">
        <f>IF(LEN(Tabla13[[#This Row],[Columna2]])&gt;0,Tabla13[[#This Row],[Columna2]]&amp;"/","")</f>
        <v>HORNO/</v>
      </c>
      <c r="S500" s="3" t="str">
        <f>IF(LEN(Tabla13[[#This Row],[Columna3]])&gt;0,Tabla13[[#This Row],[Columna3]]&amp;"/","")</f>
        <v>TERMINADO/</v>
      </c>
      <c r="T500" s="3" t="str">
        <f>IF(LEN(Tabla13[[#This Row],[Columna4]])&gt;0,Tabla13[[#This Row],[Columna4]]&amp;"/","")</f>
        <v>RUTA/</v>
      </c>
      <c r="U500" s="3" t="str">
        <f>IF(LEN(Tabla13[[#This Row],[Columna5]])&gt;0,Tabla13[[#This Row],[Columna5]]&amp;"/","")</f>
        <v>ENTREGADO/</v>
      </c>
      <c r="V500" s="3" t="str">
        <f>IF(LEN(Tabla13[[#This Row],[Columna6]])&gt;0,Tabla13[[#This Row],[Columna6]]&amp;"/","")</f>
        <v/>
      </c>
      <c r="W50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500" s="3" t="str">
        <f>MID(Tabla13[[#This Row],[Columna17]],1,LEN(Tabla13[[#This Row],[Columna17]])-1)</f>
        <v>CAPTURA/DISENIO/CERIGRAFIA/HORNO/TERMINADO/RUTA/ENTREGADO</v>
      </c>
      <c r="Y50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500" t="str">
        <f t="shared" si="7"/>
        <v>1/2/11/12/6/7/8/</v>
      </c>
    </row>
    <row r="501" spans="1:26" ht="18.75" thickBot="1">
      <c r="A501" s="156" t="s">
        <v>24</v>
      </c>
      <c r="B501" s="157" t="s">
        <v>23</v>
      </c>
      <c r="C501" s="158" t="s">
        <v>22</v>
      </c>
      <c r="D501" s="159">
        <v>72</v>
      </c>
      <c r="E501" s="160">
        <v>14.33</v>
      </c>
      <c r="F501" s="95" t="s">
        <v>1054</v>
      </c>
      <c r="G501" s="170" t="s">
        <v>1074</v>
      </c>
      <c r="H501" s="96" t="s">
        <v>1064</v>
      </c>
      <c r="I501" s="96" t="s">
        <v>1066</v>
      </c>
      <c r="J501" s="96" t="s">
        <v>1059</v>
      </c>
      <c r="K501" s="96" t="s">
        <v>1056</v>
      </c>
      <c r="L501" s="96" t="s">
        <v>1057</v>
      </c>
      <c r="M501" s="102"/>
      <c r="N501" s="96">
        <f>COUNTA(Tabla13[[#This Row],[PROCESOS DE PRODUCION]:[Columna6]])</f>
        <v>7</v>
      </c>
      <c r="O501" s="96" t="str">
        <f>IF(LEN(Tabla13[[#This Row],[PROCESOS DE PRODUCION]])&gt;0,Tabla13[[#This Row],[PROCESOS DE PRODUCION]]&amp;"/","")</f>
        <v>CAPTURA/</v>
      </c>
      <c r="P501" s="3" t="str">
        <f>IF(LEN(Tabla13[[#This Row],[Columna7]])&gt;0,Tabla13[[#This Row],[Columna7]]&amp;"/","")</f>
        <v>DISENIO/</v>
      </c>
      <c r="Q501" s="3" t="str">
        <f>IF(LEN(Tabla13[[#This Row],[Columna1]])&gt;0,Tabla13[[#This Row],[Columna1]]&amp;"/","")</f>
        <v>CERIGRAFIA/</v>
      </c>
      <c r="R501" s="3" t="str">
        <f>IF(LEN(Tabla13[[#This Row],[Columna2]])&gt;0,Tabla13[[#This Row],[Columna2]]&amp;"/","")</f>
        <v>HORNO/</v>
      </c>
      <c r="S501" s="3" t="str">
        <f>IF(LEN(Tabla13[[#This Row],[Columna3]])&gt;0,Tabla13[[#This Row],[Columna3]]&amp;"/","")</f>
        <v>TERMINADO/</v>
      </c>
      <c r="T501" s="3" t="str">
        <f>IF(LEN(Tabla13[[#This Row],[Columna4]])&gt;0,Tabla13[[#This Row],[Columna4]]&amp;"/","")</f>
        <v>RUTA/</v>
      </c>
      <c r="U501" s="3" t="str">
        <f>IF(LEN(Tabla13[[#This Row],[Columna5]])&gt;0,Tabla13[[#This Row],[Columna5]]&amp;"/","")</f>
        <v>ENTREGADO/</v>
      </c>
      <c r="V501" s="3" t="str">
        <f>IF(LEN(Tabla13[[#This Row],[Columna6]])&gt;0,Tabla13[[#This Row],[Columna6]]&amp;"/","")</f>
        <v/>
      </c>
      <c r="W50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501" s="3" t="str">
        <f>MID(Tabla13[[#This Row],[Columna17]],1,LEN(Tabla13[[#This Row],[Columna17]])-1)</f>
        <v>CAPTURA/DISENIO/CERIGRAFIA/HORNO/TERMINADO/RUTA/ENTREGADO</v>
      </c>
      <c r="Y501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501" t="str">
        <f t="shared" si="7"/>
        <v>1/2/11/12/6/7/8/</v>
      </c>
    </row>
    <row r="502" spans="1:26" ht="18">
      <c r="A502" s="156" t="s">
        <v>20</v>
      </c>
      <c r="B502" s="157" t="s">
        <v>19</v>
      </c>
      <c r="C502" s="158" t="s">
        <v>14</v>
      </c>
      <c r="D502" s="159">
        <v>20</v>
      </c>
      <c r="E502" s="160">
        <v>6.58</v>
      </c>
      <c r="F502" s="95" t="s">
        <v>1054</v>
      </c>
      <c r="G502" s="169" t="s">
        <v>1059</v>
      </c>
      <c r="H502" s="96" t="s">
        <v>1056</v>
      </c>
      <c r="I502" s="96" t="s">
        <v>1057</v>
      </c>
      <c r="J502" s="96"/>
      <c r="K502" s="96"/>
      <c r="L502" s="96"/>
      <c r="M502" s="102"/>
      <c r="N502" s="96">
        <f>COUNTA(Tabla13[[#This Row],[PROCESOS DE PRODUCION]:[Columna6]])</f>
        <v>4</v>
      </c>
      <c r="O502" s="96" t="str">
        <f>IF(LEN(Tabla13[[#This Row],[PROCESOS DE PRODUCION]])&gt;0,Tabla13[[#This Row],[PROCESOS DE PRODUCION]]&amp;"/","")</f>
        <v>CAPTURA/</v>
      </c>
      <c r="P502" s="3" t="str">
        <f>IF(LEN(Tabla13[[#This Row],[Columna7]])&gt;0,Tabla13[[#This Row],[Columna7]]&amp;"/","")</f>
        <v>TERMINADO/</v>
      </c>
      <c r="Q502" s="3" t="str">
        <f>IF(LEN(Tabla13[[#This Row],[Columna1]])&gt;0,Tabla13[[#This Row],[Columna1]]&amp;"/","")</f>
        <v>RUTA/</v>
      </c>
      <c r="R502" s="3" t="str">
        <f>IF(LEN(Tabla13[[#This Row],[Columna2]])&gt;0,Tabla13[[#This Row],[Columna2]]&amp;"/","")</f>
        <v>ENTREGADO/</v>
      </c>
      <c r="S502" s="3" t="str">
        <f>IF(LEN(Tabla13[[#This Row],[Columna3]])&gt;0,Tabla13[[#This Row],[Columna3]]&amp;"/","")</f>
        <v/>
      </c>
      <c r="T502" s="3" t="str">
        <f>IF(LEN(Tabla13[[#This Row],[Columna4]])&gt;0,Tabla13[[#This Row],[Columna4]]&amp;"/","")</f>
        <v/>
      </c>
      <c r="U502" s="3" t="str">
        <f>IF(LEN(Tabla13[[#This Row],[Columna5]])&gt;0,Tabla13[[#This Row],[Columna5]]&amp;"/","")</f>
        <v/>
      </c>
      <c r="V502" s="3" t="str">
        <f>IF(LEN(Tabla13[[#This Row],[Columna6]])&gt;0,Tabla13[[#This Row],[Columna6]]&amp;"/","")</f>
        <v/>
      </c>
      <c r="W50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502" s="3" t="str">
        <f>MID(Tabla13[[#This Row],[Columna17]],1,LEN(Tabla13[[#This Row],[Columna17]])-1)</f>
        <v>CAPTURA/TERMINADO/RUTA/ENTREGADO</v>
      </c>
      <c r="Y502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502" t="str">
        <f t="shared" si="7"/>
        <v>1/6/7/8/</v>
      </c>
    </row>
    <row r="503" spans="1:26" ht="18">
      <c r="A503" s="156" t="s">
        <v>18</v>
      </c>
      <c r="B503" s="157" t="s">
        <v>17</v>
      </c>
      <c r="C503" s="158" t="s">
        <v>14</v>
      </c>
      <c r="D503" s="159">
        <v>20</v>
      </c>
      <c r="E503" s="160">
        <v>8.08</v>
      </c>
      <c r="F503" s="95" t="s">
        <v>1054</v>
      </c>
      <c r="G503" s="170" t="s">
        <v>1074</v>
      </c>
      <c r="H503" s="96" t="s">
        <v>1064</v>
      </c>
      <c r="I503" s="96" t="s">
        <v>1066</v>
      </c>
      <c r="J503" s="96" t="s">
        <v>1059</v>
      </c>
      <c r="K503" s="96" t="s">
        <v>1056</v>
      </c>
      <c r="L503" s="96" t="s">
        <v>1057</v>
      </c>
      <c r="M503" s="102"/>
      <c r="N503" s="96">
        <f>COUNTA(Tabla13[[#This Row],[PROCESOS DE PRODUCION]:[Columna6]])</f>
        <v>7</v>
      </c>
      <c r="O503" s="96" t="str">
        <f>IF(LEN(Tabla13[[#This Row],[PROCESOS DE PRODUCION]])&gt;0,Tabla13[[#This Row],[PROCESOS DE PRODUCION]]&amp;"/","")</f>
        <v>CAPTURA/</v>
      </c>
      <c r="P503" s="3" t="str">
        <f>IF(LEN(Tabla13[[#This Row],[Columna7]])&gt;0,Tabla13[[#This Row],[Columna7]]&amp;"/","")</f>
        <v>DISENIO/</v>
      </c>
      <c r="Q503" s="3" t="str">
        <f>IF(LEN(Tabla13[[#This Row],[Columna1]])&gt;0,Tabla13[[#This Row],[Columna1]]&amp;"/","")</f>
        <v>CERIGRAFIA/</v>
      </c>
      <c r="R503" s="3" t="str">
        <f>IF(LEN(Tabla13[[#This Row],[Columna2]])&gt;0,Tabla13[[#This Row],[Columna2]]&amp;"/","")</f>
        <v>HORNO/</v>
      </c>
      <c r="S503" s="3" t="str">
        <f>IF(LEN(Tabla13[[#This Row],[Columna3]])&gt;0,Tabla13[[#This Row],[Columna3]]&amp;"/","")</f>
        <v>TERMINADO/</v>
      </c>
      <c r="T503" s="3" t="str">
        <f>IF(LEN(Tabla13[[#This Row],[Columna4]])&gt;0,Tabla13[[#This Row],[Columna4]]&amp;"/","")</f>
        <v>RUTA/</v>
      </c>
      <c r="U503" s="3" t="str">
        <f>IF(LEN(Tabla13[[#This Row],[Columna5]])&gt;0,Tabla13[[#This Row],[Columna5]]&amp;"/","")</f>
        <v>ENTREGADO/</v>
      </c>
      <c r="V503" s="3" t="str">
        <f>IF(LEN(Tabla13[[#This Row],[Columna6]])&gt;0,Tabla13[[#This Row],[Columna6]]&amp;"/","")</f>
        <v/>
      </c>
      <c r="W50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503" s="3" t="str">
        <f>MID(Tabla13[[#This Row],[Columna17]],1,LEN(Tabla13[[#This Row],[Columna17]])-1)</f>
        <v>CAPTURA/DISENIO/CERIGRAFIA/HORNO/TERMINADO/RUTA/ENTREGADO</v>
      </c>
      <c r="Y503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503" t="str">
        <f t="shared" si="7"/>
        <v>1/2/11/12/6/7/8/</v>
      </c>
    </row>
    <row r="504" spans="1:26" ht="18.75" thickBot="1">
      <c r="A504" s="156" t="s">
        <v>16</v>
      </c>
      <c r="B504" s="157" t="s">
        <v>15</v>
      </c>
      <c r="C504" s="158" t="s">
        <v>14</v>
      </c>
      <c r="D504" s="159">
        <v>20</v>
      </c>
      <c r="E504" s="160">
        <v>9.58</v>
      </c>
      <c r="F504" s="95" t="s">
        <v>1054</v>
      </c>
      <c r="G504" s="170" t="s">
        <v>1074</v>
      </c>
      <c r="H504" s="96" t="s">
        <v>1064</v>
      </c>
      <c r="I504" s="96" t="s">
        <v>1066</v>
      </c>
      <c r="J504" s="96" t="s">
        <v>1059</v>
      </c>
      <c r="K504" s="96" t="s">
        <v>1056</v>
      </c>
      <c r="L504" s="96" t="s">
        <v>1057</v>
      </c>
      <c r="M504" s="102"/>
      <c r="N504" s="96">
        <f>COUNTA(Tabla13[[#This Row],[PROCESOS DE PRODUCION]:[Columna6]])</f>
        <v>7</v>
      </c>
      <c r="O504" s="96" t="str">
        <f>IF(LEN(Tabla13[[#This Row],[PROCESOS DE PRODUCION]])&gt;0,Tabla13[[#This Row],[PROCESOS DE PRODUCION]]&amp;"/","")</f>
        <v>CAPTURA/</v>
      </c>
      <c r="P504" s="3" t="str">
        <f>IF(LEN(Tabla13[[#This Row],[Columna7]])&gt;0,Tabla13[[#This Row],[Columna7]]&amp;"/","")</f>
        <v>DISENIO/</v>
      </c>
      <c r="Q504" s="3" t="str">
        <f>IF(LEN(Tabla13[[#This Row],[Columna1]])&gt;0,Tabla13[[#This Row],[Columna1]]&amp;"/","")</f>
        <v>CERIGRAFIA/</v>
      </c>
      <c r="R504" s="3" t="str">
        <f>IF(LEN(Tabla13[[#This Row],[Columna2]])&gt;0,Tabla13[[#This Row],[Columna2]]&amp;"/","")</f>
        <v>HORNO/</v>
      </c>
      <c r="S504" s="3" t="str">
        <f>IF(LEN(Tabla13[[#This Row],[Columna3]])&gt;0,Tabla13[[#This Row],[Columna3]]&amp;"/","")</f>
        <v>TERMINADO/</v>
      </c>
      <c r="T504" s="3" t="str">
        <f>IF(LEN(Tabla13[[#This Row],[Columna4]])&gt;0,Tabla13[[#This Row],[Columna4]]&amp;"/","")</f>
        <v>RUTA/</v>
      </c>
      <c r="U504" s="3" t="str">
        <f>IF(LEN(Tabla13[[#This Row],[Columna5]])&gt;0,Tabla13[[#This Row],[Columna5]]&amp;"/","")</f>
        <v>ENTREGADO/</v>
      </c>
      <c r="V504" s="3" t="str">
        <f>IF(LEN(Tabla13[[#This Row],[Columna6]])&gt;0,Tabla13[[#This Row],[Columna6]]&amp;"/","")</f>
        <v/>
      </c>
      <c r="W50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504" s="3" t="str">
        <f>MID(Tabla13[[#This Row],[Columna17]],1,LEN(Tabla13[[#This Row],[Columna17]])-1)</f>
        <v>CAPTURA/DISENIO/CERIGRAFIA/HORNO/TERMINADO/RUTA/ENTREGADO</v>
      </c>
      <c r="Y504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504" t="str">
        <f t="shared" si="7"/>
        <v>1/2/11/12/6/7/8/</v>
      </c>
    </row>
    <row r="505" spans="1:26" ht="18">
      <c r="A505" s="156" t="s">
        <v>13</v>
      </c>
      <c r="B505" s="157" t="s">
        <v>12</v>
      </c>
      <c r="C505" s="158" t="s">
        <v>7</v>
      </c>
      <c r="D505" s="159">
        <v>20</v>
      </c>
      <c r="E505" s="160">
        <v>6.76</v>
      </c>
      <c r="F505" s="95" t="s">
        <v>1054</v>
      </c>
      <c r="G505" s="169" t="s">
        <v>1059</v>
      </c>
      <c r="H505" s="96" t="s">
        <v>1056</v>
      </c>
      <c r="I505" s="96" t="s">
        <v>1057</v>
      </c>
      <c r="J505" s="96"/>
      <c r="K505" s="96"/>
      <c r="L505" s="96"/>
      <c r="M505" s="102"/>
      <c r="N505" s="96">
        <f>COUNTA(Tabla13[[#This Row],[PROCESOS DE PRODUCION]:[Columna6]])</f>
        <v>4</v>
      </c>
      <c r="O505" s="96" t="str">
        <f>IF(LEN(Tabla13[[#This Row],[PROCESOS DE PRODUCION]])&gt;0,Tabla13[[#This Row],[PROCESOS DE PRODUCION]]&amp;"/","")</f>
        <v>CAPTURA/</v>
      </c>
      <c r="P505" s="3" t="str">
        <f>IF(LEN(Tabla13[[#This Row],[Columna7]])&gt;0,Tabla13[[#This Row],[Columna7]]&amp;"/","")</f>
        <v>TERMINADO/</v>
      </c>
      <c r="Q505" s="3" t="str">
        <f>IF(LEN(Tabla13[[#This Row],[Columna1]])&gt;0,Tabla13[[#This Row],[Columna1]]&amp;"/","")</f>
        <v>RUTA/</v>
      </c>
      <c r="R505" s="3" t="str">
        <f>IF(LEN(Tabla13[[#This Row],[Columna2]])&gt;0,Tabla13[[#This Row],[Columna2]]&amp;"/","")</f>
        <v>ENTREGADO/</v>
      </c>
      <c r="S505" s="3" t="str">
        <f>IF(LEN(Tabla13[[#This Row],[Columna3]])&gt;0,Tabla13[[#This Row],[Columna3]]&amp;"/","")</f>
        <v/>
      </c>
      <c r="T505" s="3" t="str">
        <f>IF(LEN(Tabla13[[#This Row],[Columna4]])&gt;0,Tabla13[[#This Row],[Columna4]]&amp;"/","")</f>
        <v/>
      </c>
      <c r="U505" s="3" t="str">
        <f>IF(LEN(Tabla13[[#This Row],[Columna5]])&gt;0,Tabla13[[#This Row],[Columna5]]&amp;"/","")</f>
        <v/>
      </c>
      <c r="V505" s="3" t="str">
        <f>IF(LEN(Tabla13[[#This Row],[Columna6]])&gt;0,Tabla13[[#This Row],[Columna6]]&amp;"/","")</f>
        <v/>
      </c>
      <c r="W50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505" s="3" t="str">
        <f>MID(Tabla13[[#This Row],[Columna17]],1,LEN(Tabla13[[#This Row],[Columna17]])-1)</f>
        <v>CAPTURA/TERMINADO/RUTA/ENTREGADO</v>
      </c>
      <c r="Y505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505" t="str">
        <f t="shared" si="7"/>
        <v>1/6/7/8/</v>
      </c>
    </row>
    <row r="506" spans="1:26" ht="18">
      <c r="A506" s="156" t="s">
        <v>11</v>
      </c>
      <c r="B506" s="157" t="s">
        <v>10</v>
      </c>
      <c r="C506" s="158" t="s">
        <v>7</v>
      </c>
      <c r="D506" s="159">
        <v>20</v>
      </c>
      <c r="E506" s="160">
        <v>8.26</v>
      </c>
      <c r="F506" s="95" t="s">
        <v>1054</v>
      </c>
      <c r="G506" s="170" t="s">
        <v>1074</v>
      </c>
      <c r="H506" s="96" t="s">
        <v>1064</v>
      </c>
      <c r="I506" s="96" t="s">
        <v>1066</v>
      </c>
      <c r="J506" s="96" t="s">
        <v>1059</v>
      </c>
      <c r="K506" s="96" t="s">
        <v>1056</v>
      </c>
      <c r="L506" s="96" t="s">
        <v>1057</v>
      </c>
      <c r="M506" s="102"/>
      <c r="N506" s="96">
        <f>COUNTA(Tabla13[[#This Row],[PROCESOS DE PRODUCION]:[Columna6]])</f>
        <v>7</v>
      </c>
      <c r="O506" s="96" t="str">
        <f>IF(LEN(Tabla13[[#This Row],[PROCESOS DE PRODUCION]])&gt;0,Tabla13[[#This Row],[PROCESOS DE PRODUCION]]&amp;"/","")</f>
        <v>CAPTURA/</v>
      </c>
      <c r="P506" s="3" t="str">
        <f>IF(LEN(Tabla13[[#This Row],[Columna7]])&gt;0,Tabla13[[#This Row],[Columna7]]&amp;"/","")</f>
        <v>DISENIO/</v>
      </c>
      <c r="Q506" s="3" t="str">
        <f>IF(LEN(Tabla13[[#This Row],[Columna1]])&gt;0,Tabla13[[#This Row],[Columna1]]&amp;"/","")</f>
        <v>CERIGRAFIA/</v>
      </c>
      <c r="R506" s="3" t="str">
        <f>IF(LEN(Tabla13[[#This Row],[Columna2]])&gt;0,Tabla13[[#This Row],[Columna2]]&amp;"/","")</f>
        <v>HORNO/</v>
      </c>
      <c r="S506" s="3" t="str">
        <f>IF(LEN(Tabla13[[#This Row],[Columna3]])&gt;0,Tabla13[[#This Row],[Columna3]]&amp;"/","")</f>
        <v>TERMINADO/</v>
      </c>
      <c r="T506" s="3" t="str">
        <f>IF(LEN(Tabla13[[#This Row],[Columna4]])&gt;0,Tabla13[[#This Row],[Columna4]]&amp;"/","")</f>
        <v>RUTA/</v>
      </c>
      <c r="U506" s="3" t="str">
        <f>IF(LEN(Tabla13[[#This Row],[Columna5]])&gt;0,Tabla13[[#This Row],[Columna5]]&amp;"/","")</f>
        <v>ENTREGADO/</v>
      </c>
      <c r="V506" s="3" t="str">
        <f>IF(LEN(Tabla13[[#This Row],[Columna6]])&gt;0,Tabla13[[#This Row],[Columna6]]&amp;"/","")</f>
        <v/>
      </c>
      <c r="W50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506" s="3" t="str">
        <f>MID(Tabla13[[#This Row],[Columna17]],1,LEN(Tabla13[[#This Row],[Columna17]])-1)</f>
        <v>CAPTURA/DISENIO/CERIGRAFIA/HORNO/TERMINADO/RUTA/ENTREGADO</v>
      </c>
      <c r="Y506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506" t="str">
        <f t="shared" si="7"/>
        <v>1/2/11/12/6/7/8/</v>
      </c>
    </row>
    <row r="507" spans="1:26" ht="18.75" thickBot="1">
      <c r="A507" s="156" t="s">
        <v>9</v>
      </c>
      <c r="B507" s="157" t="s">
        <v>8</v>
      </c>
      <c r="C507" s="158" t="s">
        <v>7</v>
      </c>
      <c r="D507" s="159">
        <v>20</v>
      </c>
      <c r="E507" s="160">
        <v>9.76</v>
      </c>
      <c r="F507" s="95" t="s">
        <v>1054</v>
      </c>
      <c r="G507" s="170" t="s">
        <v>1074</v>
      </c>
      <c r="H507" s="96" t="s">
        <v>1064</v>
      </c>
      <c r="I507" s="96" t="s">
        <v>1066</v>
      </c>
      <c r="J507" s="96" t="s">
        <v>1059</v>
      </c>
      <c r="K507" s="96" t="s">
        <v>1056</v>
      </c>
      <c r="L507" s="96" t="s">
        <v>1057</v>
      </c>
      <c r="M507" s="102"/>
      <c r="N507" s="96">
        <f>COUNTA(Tabla13[[#This Row],[PROCESOS DE PRODUCION]:[Columna6]])</f>
        <v>7</v>
      </c>
      <c r="O507" s="96" t="str">
        <f>IF(LEN(Tabla13[[#This Row],[PROCESOS DE PRODUCION]])&gt;0,Tabla13[[#This Row],[PROCESOS DE PRODUCION]]&amp;"/","")</f>
        <v>CAPTURA/</v>
      </c>
      <c r="P507" s="3" t="str">
        <f>IF(LEN(Tabla13[[#This Row],[Columna7]])&gt;0,Tabla13[[#This Row],[Columna7]]&amp;"/","")</f>
        <v>DISENIO/</v>
      </c>
      <c r="Q507" s="3" t="str">
        <f>IF(LEN(Tabla13[[#This Row],[Columna1]])&gt;0,Tabla13[[#This Row],[Columna1]]&amp;"/","")</f>
        <v>CERIGRAFIA/</v>
      </c>
      <c r="R507" s="3" t="str">
        <f>IF(LEN(Tabla13[[#This Row],[Columna2]])&gt;0,Tabla13[[#This Row],[Columna2]]&amp;"/","")</f>
        <v>HORNO/</v>
      </c>
      <c r="S507" s="3" t="str">
        <f>IF(LEN(Tabla13[[#This Row],[Columna3]])&gt;0,Tabla13[[#This Row],[Columna3]]&amp;"/","")</f>
        <v>TERMINADO/</v>
      </c>
      <c r="T507" s="3" t="str">
        <f>IF(LEN(Tabla13[[#This Row],[Columna4]])&gt;0,Tabla13[[#This Row],[Columna4]]&amp;"/","")</f>
        <v>RUTA/</v>
      </c>
      <c r="U507" s="3" t="str">
        <f>IF(LEN(Tabla13[[#This Row],[Columna5]])&gt;0,Tabla13[[#This Row],[Columna5]]&amp;"/","")</f>
        <v>ENTREGADO/</v>
      </c>
      <c r="V507" s="3" t="str">
        <f>IF(LEN(Tabla13[[#This Row],[Columna6]])&gt;0,Tabla13[[#This Row],[Columna6]]&amp;"/","")</f>
        <v/>
      </c>
      <c r="W50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507" s="3" t="str">
        <f>MID(Tabla13[[#This Row],[Columna17]],1,LEN(Tabla13[[#This Row],[Columna17]])-1)</f>
        <v>CAPTURA/DISENIO/CERIGRAFIA/HORNO/TERMINADO/RUTA/ENTREGADO</v>
      </c>
      <c r="Y507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507" t="str">
        <f t="shared" si="7"/>
        <v>1/2/11/12/6/7/8/</v>
      </c>
    </row>
    <row r="508" spans="1:26" ht="18">
      <c r="A508" s="156" t="s">
        <v>6</v>
      </c>
      <c r="B508" s="157" t="s">
        <v>5</v>
      </c>
      <c r="C508" s="158" t="s">
        <v>0</v>
      </c>
      <c r="D508" s="159">
        <v>20</v>
      </c>
      <c r="E508" s="160">
        <v>8.2899999999999991</v>
      </c>
      <c r="F508" s="95" t="s">
        <v>1054</v>
      </c>
      <c r="G508" s="169" t="s">
        <v>1059</v>
      </c>
      <c r="H508" s="96" t="s">
        <v>1056</v>
      </c>
      <c r="I508" s="96" t="s">
        <v>1057</v>
      </c>
      <c r="J508" s="96"/>
      <c r="K508" s="96"/>
      <c r="L508" s="96"/>
      <c r="M508" s="102"/>
      <c r="N508" s="96">
        <f>COUNTA(Tabla13[[#This Row],[PROCESOS DE PRODUCION]:[Columna6]])</f>
        <v>4</v>
      </c>
      <c r="O508" s="96" t="str">
        <f>IF(LEN(Tabla13[[#This Row],[PROCESOS DE PRODUCION]])&gt;0,Tabla13[[#This Row],[PROCESOS DE PRODUCION]]&amp;"/","")</f>
        <v>CAPTURA/</v>
      </c>
      <c r="P508" s="3" t="str">
        <f>IF(LEN(Tabla13[[#This Row],[Columna7]])&gt;0,Tabla13[[#This Row],[Columna7]]&amp;"/","")</f>
        <v>TERMINADO/</v>
      </c>
      <c r="Q508" s="3" t="str">
        <f>IF(LEN(Tabla13[[#This Row],[Columna1]])&gt;0,Tabla13[[#This Row],[Columna1]]&amp;"/","")</f>
        <v>RUTA/</v>
      </c>
      <c r="R508" s="3" t="str">
        <f>IF(LEN(Tabla13[[#This Row],[Columna2]])&gt;0,Tabla13[[#This Row],[Columna2]]&amp;"/","")</f>
        <v>ENTREGADO/</v>
      </c>
      <c r="S508" s="3" t="str">
        <f>IF(LEN(Tabla13[[#This Row],[Columna3]])&gt;0,Tabla13[[#This Row],[Columna3]]&amp;"/","")</f>
        <v/>
      </c>
      <c r="T508" s="3" t="str">
        <f>IF(LEN(Tabla13[[#This Row],[Columna4]])&gt;0,Tabla13[[#This Row],[Columna4]]&amp;"/","")</f>
        <v/>
      </c>
      <c r="U508" s="3" t="str">
        <f>IF(LEN(Tabla13[[#This Row],[Columna5]])&gt;0,Tabla13[[#This Row],[Columna5]]&amp;"/","")</f>
        <v/>
      </c>
      <c r="V508" s="3" t="str">
        <f>IF(LEN(Tabla13[[#This Row],[Columna6]])&gt;0,Tabla13[[#This Row],[Columna6]]&amp;"/","")</f>
        <v/>
      </c>
      <c r="W50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X508" s="3" t="str">
        <f>MID(Tabla13[[#This Row],[Columna17]],1,LEN(Tabla13[[#This Row],[Columna17]])-1)</f>
        <v>CAPTURA/TERMINADO/RUTA/ENTREGADO</v>
      </c>
      <c r="Y508" s="3" t="str">
        <f>_xlfn.CONCAT(Tabla13[[#This Row],[Columna8]],Tabla13[[#This Row],[P1]],Tabla13[[#This Row],[P2]],Tabla13[[#This Row],[P3]],Tabla13[[#This Row],[P4]],Tabla13[[#This Row],[P5]],Tabla13[[#This Row],[P6]],Tabla13[[#This Row],[P7]])</f>
        <v>CAPTURA/TERMINADO/RUTA/ENTREGADO/</v>
      </c>
      <c r="Z508" t="str">
        <f t="shared" si="7"/>
        <v>1/6/7/8/</v>
      </c>
    </row>
    <row r="509" spans="1:26" ht="18">
      <c r="A509" s="156" t="s">
        <v>4</v>
      </c>
      <c r="B509" s="157" t="s">
        <v>3</v>
      </c>
      <c r="C509" s="158" t="s">
        <v>0</v>
      </c>
      <c r="D509" s="159">
        <v>20</v>
      </c>
      <c r="E509" s="160">
        <v>9.7899999999999991</v>
      </c>
      <c r="F509" s="95" t="s">
        <v>1054</v>
      </c>
      <c r="G509" s="170" t="s">
        <v>1074</v>
      </c>
      <c r="H509" s="96" t="s">
        <v>1064</v>
      </c>
      <c r="I509" s="96" t="s">
        <v>1066</v>
      </c>
      <c r="J509" s="96" t="s">
        <v>1059</v>
      </c>
      <c r="K509" s="96" t="s">
        <v>1056</v>
      </c>
      <c r="L509" s="96" t="s">
        <v>1057</v>
      </c>
      <c r="M509" s="102"/>
      <c r="N509" s="96">
        <f>COUNTA(Tabla13[[#This Row],[PROCESOS DE PRODUCION]:[Columna6]])</f>
        <v>7</v>
      </c>
      <c r="O509" s="96" t="str">
        <f>IF(LEN(Tabla13[[#This Row],[PROCESOS DE PRODUCION]])&gt;0,Tabla13[[#This Row],[PROCESOS DE PRODUCION]]&amp;"/","")</f>
        <v>CAPTURA/</v>
      </c>
      <c r="P509" s="3" t="str">
        <f>IF(LEN(Tabla13[[#This Row],[Columna7]])&gt;0,Tabla13[[#This Row],[Columna7]]&amp;"/","")</f>
        <v>DISENIO/</v>
      </c>
      <c r="Q509" s="3" t="str">
        <f>IF(LEN(Tabla13[[#This Row],[Columna1]])&gt;0,Tabla13[[#This Row],[Columna1]]&amp;"/","")</f>
        <v>CERIGRAFIA/</v>
      </c>
      <c r="R509" s="3" t="str">
        <f>IF(LEN(Tabla13[[#This Row],[Columna2]])&gt;0,Tabla13[[#This Row],[Columna2]]&amp;"/","")</f>
        <v>HORNO/</v>
      </c>
      <c r="S509" s="3" t="str">
        <f>IF(LEN(Tabla13[[#This Row],[Columna3]])&gt;0,Tabla13[[#This Row],[Columna3]]&amp;"/","")</f>
        <v>TERMINADO/</v>
      </c>
      <c r="T509" s="3" t="str">
        <f>IF(LEN(Tabla13[[#This Row],[Columna4]])&gt;0,Tabla13[[#This Row],[Columna4]]&amp;"/","")</f>
        <v>RUTA/</v>
      </c>
      <c r="U509" s="3" t="str">
        <f>IF(LEN(Tabla13[[#This Row],[Columna5]])&gt;0,Tabla13[[#This Row],[Columna5]]&amp;"/","")</f>
        <v>ENTREGADO/</v>
      </c>
      <c r="V509" s="3" t="str">
        <f>IF(LEN(Tabla13[[#This Row],[Columna6]])&gt;0,Tabla13[[#This Row],[Columna6]]&amp;"/","")</f>
        <v/>
      </c>
      <c r="W50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509" s="3" t="str">
        <f>MID(Tabla13[[#This Row],[Columna17]],1,LEN(Tabla13[[#This Row],[Columna17]])-1)</f>
        <v>CAPTURA/DISENIO/CERIGRAFIA/HORNO/TERMINADO/RUTA/ENTREGADO</v>
      </c>
      <c r="Y509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509" t="str">
        <f t="shared" si="7"/>
        <v>1/2/11/12/6/7/8/</v>
      </c>
    </row>
    <row r="510" spans="1:26" ht="18.75" thickBot="1">
      <c r="A510" s="156" t="s">
        <v>2</v>
      </c>
      <c r="B510" s="157" t="s">
        <v>1</v>
      </c>
      <c r="C510" s="158" t="s">
        <v>0</v>
      </c>
      <c r="D510" s="159">
        <v>20</v>
      </c>
      <c r="E510" s="160">
        <v>11.29</v>
      </c>
      <c r="F510" s="99" t="s">
        <v>1054</v>
      </c>
      <c r="G510" s="170" t="s">
        <v>1074</v>
      </c>
      <c r="H510" s="100" t="s">
        <v>1064</v>
      </c>
      <c r="I510" s="100" t="s">
        <v>1066</v>
      </c>
      <c r="J510" s="100" t="s">
        <v>1059</v>
      </c>
      <c r="K510" s="100" t="s">
        <v>1056</v>
      </c>
      <c r="L510" s="100" t="s">
        <v>1057</v>
      </c>
      <c r="M510" s="103"/>
      <c r="N510" s="96">
        <f>COUNTA(Tabla13[[#This Row],[PROCESOS DE PRODUCION]:[Columna6]])</f>
        <v>7</v>
      </c>
      <c r="O510" s="96" t="str">
        <f>IF(LEN(Tabla13[[#This Row],[PROCESOS DE PRODUCION]])&gt;0,Tabla13[[#This Row],[PROCESOS DE PRODUCION]]&amp;"/","")</f>
        <v>CAPTURA/</v>
      </c>
      <c r="P510" s="3" t="str">
        <f>IF(LEN(Tabla13[[#This Row],[Columna7]])&gt;0,Tabla13[[#This Row],[Columna7]]&amp;"/","")</f>
        <v>DISENIO/</v>
      </c>
      <c r="Q510" s="3" t="str">
        <f>IF(LEN(Tabla13[[#This Row],[Columna1]])&gt;0,Tabla13[[#This Row],[Columna1]]&amp;"/","")</f>
        <v>CERIGRAFIA/</v>
      </c>
      <c r="R510" s="3" t="str">
        <f>IF(LEN(Tabla13[[#This Row],[Columna2]])&gt;0,Tabla13[[#This Row],[Columna2]]&amp;"/","")</f>
        <v>HORNO/</v>
      </c>
      <c r="S510" s="3" t="str">
        <f>IF(LEN(Tabla13[[#This Row],[Columna3]])&gt;0,Tabla13[[#This Row],[Columna3]]&amp;"/","")</f>
        <v>TERMINADO/</v>
      </c>
      <c r="T510" s="3" t="str">
        <f>IF(LEN(Tabla13[[#This Row],[Columna4]])&gt;0,Tabla13[[#This Row],[Columna4]]&amp;"/","")</f>
        <v>RUTA/</v>
      </c>
      <c r="U510" s="3" t="str">
        <f>IF(LEN(Tabla13[[#This Row],[Columna5]])&gt;0,Tabla13[[#This Row],[Columna5]]&amp;"/","")</f>
        <v>ENTREGADO/</v>
      </c>
      <c r="V510" s="3" t="str">
        <f>IF(LEN(Tabla13[[#This Row],[Columna6]])&gt;0,Tabla13[[#This Row],[Columna6]]&amp;"/","")</f>
        <v/>
      </c>
      <c r="W51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X510" s="3" t="str">
        <f>MID(Tabla13[[#This Row],[Columna17]],1,LEN(Tabla13[[#This Row],[Columna17]])-1)</f>
        <v>CAPTURA/DISENIO/CERIGRAFIA/HORNO/TERMINADO/RUTA/ENTREGADO</v>
      </c>
      <c r="Y510" s="3" t="str">
        <f>_xlfn.CONCAT(Tabla13[[#This Row],[Columna8]],Tabla13[[#This Row],[P1]],Tabla13[[#This Row],[P2]],Tabla13[[#This Row],[P3]],Tabla13[[#This Row],[P4]],Tabla13[[#This Row],[P5]],Tabla13[[#This Row],[P6]],Tabla13[[#This Row],[P7]])</f>
        <v>CAPTURA/DISENIO/CERIGRAFIA/HORNO/TERMINADO/RUTA/ENTREGADO/</v>
      </c>
      <c r="Z510" t="str">
        <f t="shared" si="7"/>
        <v>1/2/11/12/6/7/8/</v>
      </c>
    </row>
    <row r="511" spans="1:26" ht="18">
      <c r="A511" s="172"/>
      <c r="B511" s="173"/>
      <c r="C511" s="174">
        <f>COUNT(C4:C444)</f>
        <v>0</v>
      </c>
      <c r="D511" s="175"/>
      <c r="E511" s="176"/>
      <c r="F511" s="177"/>
      <c r="G511" s="178"/>
      <c r="H511" s="179"/>
      <c r="I511" s="179"/>
      <c r="J511" s="179"/>
      <c r="K511" s="179"/>
      <c r="L511" s="179"/>
      <c r="M511" s="180"/>
      <c r="N511" s="183"/>
      <c r="O511" s="18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Sheet1</vt:lpstr>
      <vt:lpstr>PROCESOS</vt:lpstr>
      <vt:lpstr>Hoja1</vt:lpstr>
      <vt:lpstr>Hoja1 (2)</vt:lpstr>
      <vt:lpstr>PROCESOS!CLAVE</vt:lpstr>
      <vt:lpstr>PROCESOS!DESCRIPCION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Adminflo</dc:creator>
  <cp:lastModifiedBy>Lenovo</cp:lastModifiedBy>
  <dcterms:created xsi:type="dcterms:W3CDTF">2019-10-07T15:39:45Z</dcterms:created>
  <dcterms:modified xsi:type="dcterms:W3CDTF">2020-01-28T18:03:03Z</dcterms:modified>
</cp:coreProperties>
</file>