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Git/04. DashBoard Especialista/02.Dashboard 2/"/>
    </mc:Choice>
  </mc:AlternateContent>
  <xr:revisionPtr revIDLastSave="154" documentId="13_ncr:1_{8621F33A-E581-4B2B-8C24-DD17DCFBD997}" xr6:coauthVersionLast="47" xr6:coauthVersionMax="47" xr10:uidLastSave="{2AFF9C96-C7F0-4FA9-9E94-4CC16526329D}"/>
  <bookViews>
    <workbookView xWindow="-120" yWindow="-120" windowWidth="20730" windowHeight="11040" firstSheet="1" activeTab="4" xr2:uid="{18B12833-7551-4467-B611-A6E8F662E40B}"/>
  </bookViews>
  <sheets>
    <sheet name="Rascunho Dash" sheetId="15" state="hidden" r:id="rId1"/>
    <sheet name="Lista Dados" sheetId="2" r:id="rId2"/>
    <sheet name="Banco de Dados" sheetId="3" r:id="rId3"/>
    <sheet name="Auxiliar" sheetId="16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_xlchart.v2.0" hidden="1">Auxiliar!$L$10:$L$19</definedName>
    <definedName name="_xlchart.v2.1" hidden="1">Auxiliar!$M$10:$M$19</definedName>
    <definedName name="Ano" localSheetId="3">Auxiliar!$K$5</definedName>
    <definedName name="Ano" localSheetId="4">Auxiliar!$K$5</definedName>
    <definedName name="Ano" localSheetId="0">Auxiliar!$K$5</definedName>
    <definedName name="Ano">#REF!</definedName>
    <definedName name="Estado" localSheetId="3">Auxiliar!$I$5</definedName>
    <definedName name="Estado" localSheetId="4">Auxiliar!$I$5</definedName>
    <definedName name="Estado" localSheetId="0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0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0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0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0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0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0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0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4" i="16" l="1"/>
  <c r="N25" i="16"/>
  <c r="N26" i="16"/>
  <c r="N27" i="16"/>
  <c r="N28" i="16"/>
  <c r="N29" i="16"/>
  <c r="N30" i="16"/>
  <c r="N31" i="16"/>
  <c r="N32" i="16"/>
  <c r="N33" i="16"/>
  <c r="N34" i="16"/>
  <c r="N23" i="16"/>
  <c r="I5" i="16" a="1"/>
  <c r="I5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I38" i="16"/>
  <c r="I39" i="16"/>
  <c r="I37" i="16"/>
  <c r="I32" i="16"/>
  <c r="I33" i="16"/>
  <c r="I34" i="16"/>
  <c r="I31" i="16"/>
  <c r="I26" i="16"/>
  <c r="I27" i="16"/>
  <c r="I28" i="16"/>
  <c r="I25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M11" i="16"/>
  <c r="L11" i="16"/>
  <c r="C29" i="16"/>
  <c r="D29" i="16"/>
  <c r="E29" i="16"/>
  <c r="C23" i="16"/>
  <c r="D23" i="16"/>
  <c r="E23" i="16"/>
  <c r="C21" i="16"/>
  <c r="D21" i="16"/>
  <c r="E21" i="16"/>
  <c r="C17" i="16"/>
  <c r="D17" i="16"/>
  <c r="E17" i="16"/>
  <c r="C11" i="16"/>
  <c r="D11" i="16"/>
  <c r="E11" i="16"/>
  <c r="N11" i="16"/>
  <c r="M12" i="16"/>
  <c r="L12" i="16"/>
  <c r="C12" i="16"/>
  <c r="D12" i="16"/>
  <c r="E12" i="16"/>
  <c r="C13" i="16"/>
  <c r="D13" i="16"/>
  <c r="E13" i="16"/>
  <c r="C25" i="16"/>
  <c r="D25" i="16"/>
  <c r="E25" i="16"/>
  <c r="N12" i="16"/>
  <c r="M13" i="16"/>
  <c r="L13" i="16"/>
  <c r="C28" i="16"/>
  <c r="D28" i="16"/>
  <c r="E28" i="16"/>
  <c r="N13" i="16"/>
  <c r="M14" i="16"/>
  <c r="L14" i="16"/>
  <c r="C16" i="16"/>
  <c r="D16" i="16"/>
  <c r="E16" i="16"/>
  <c r="C26" i="16"/>
  <c r="D26" i="16"/>
  <c r="E26" i="16"/>
  <c r="N14" i="16"/>
  <c r="M15" i="16"/>
  <c r="L15" i="16"/>
  <c r="C27" i="16"/>
  <c r="D27" i="16"/>
  <c r="E27" i="16"/>
  <c r="C15" i="16"/>
  <c r="D15" i="16"/>
  <c r="E15" i="16"/>
  <c r="N15" i="16"/>
  <c r="M16" i="16"/>
  <c r="L16" i="16"/>
  <c r="N16" i="16"/>
  <c r="M17" i="16"/>
  <c r="L17" i="16"/>
  <c r="C19" i="16"/>
  <c r="D19" i="16"/>
  <c r="E19" i="16"/>
  <c r="C31" i="16"/>
  <c r="D31" i="16"/>
  <c r="E31" i="16"/>
  <c r="C14" i="16"/>
  <c r="D14" i="16"/>
  <c r="E14" i="16"/>
  <c r="N17" i="16"/>
  <c r="M18" i="16"/>
  <c r="L18" i="16"/>
  <c r="C30" i="16"/>
  <c r="D30" i="16"/>
  <c r="E30" i="16"/>
  <c r="N18" i="16"/>
  <c r="M19" i="16"/>
  <c r="L19" i="16"/>
  <c r="C20" i="16"/>
  <c r="D20" i="16"/>
  <c r="E20" i="16"/>
  <c r="N19" i="16"/>
  <c r="M10" i="16"/>
  <c r="L10" i="16"/>
  <c r="N10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5" i="16"/>
  <c r="C6" i="16"/>
  <c r="D6" i="16"/>
  <c r="E6" i="16"/>
  <c r="C7" i="16"/>
  <c r="D7" i="16"/>
  <c r="E7" i="16"/>
  <c r="C8" i="16"/>
  <c r="D8" i="16"/>
  <c r="E8" i="16"/>
  <c r="C9" i="16"/>
  <c r="D9" i="16"/>
  <c r="E9" i="16"/>
  <c r="C10" i="16"/>
  <c r="D10" i="16"/>
  <c r="E10" i="16"/>
  <c r="C18" i="16"/>
  <c r="D18" i="16"/>
  <c r="E18" i="16"/>
  <c r="C22" i="16"/>
  <c r="D22" i="16"/>
  <c r="E22" i="16"/>
  <c r="C24" i="16"/>
  <c r="D24" i="16"/>
  <c r="E24" i="16"/>
  <c r="C5" i="16"/>
  <c r="D5" i="16"/>
  <c r="E5" i="16"/>
  <c r="K5" i="16" a="1"/>
  <c r="K5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K2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<sst xmlns="http://schemas.openxmlformats.org/spreadsheetml/2006/main" count="2524" uniqueCount="97">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</sst>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0"/>
      <tableStyleElement type="headerRow" dxfId="1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Auxiliar!$N$10:$N$19</c:f>
              <c:numCache>
                <c:formatCode>0%</c:formatCode>
                <c:ptCount val="10"/>
                <c:pt idx="0">
                  <c:v>0.38461538461538464</c:v>
                </c:pt>
                <c:pt idx="1">
                  <c:v>0.2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731-46F6-B7CB-AFAB3419BD4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86751167"/>
        <c:axId val="2080678463"/>
      </c:lineChart>
      <c:catAx>
        <c:axId val="2086751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0678463"/>
        <c:crosses val="autoZero"/>
        <c:auto val="1"/>
        <c:lblAlgn val="ctr"/>
        <c:lblOffset val="100"/>
        <c:noMultiLvlLbl val="0"/>
      </c:catAx>
      <c:valAx>
        <c:axId val="208067846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8675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10 Principais Estados Vendas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10 Principais Estados Vendas</a:t>
          </a:r>
        </a:p>
      </cx:txPr>
    </cx:title>
    <cx:plotArea>
      <cx:plotAreaRegion>
        <cx:series layoutId="funnel" uniqueId="{0CE54EC0-5959-429E-8085-5EC98614EF17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Auxiliar!$I$6" fmlaRange="ListaEstados" sel="19" val="13"/>
</file>

<file path=xl/ctrlProps/ctrlProp2.xml><?xml version="1.0" encoding="utf-8"?>
<formControlPr xmlns="http://schemas.microsoft.com/office/spreadsheetml/2009/9/main" objectType="Drop" dropLines="5" dropStyle="combo" dx="16" fmlaLink="Auxiliar!$K$6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10" val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0</xdr:row>
          <xdr:rowOff>66675</xdr:rowOff>
        </xdr:from>
        <xdr:to>
          <xdr:col>15</xdr:col>
          <xdr:colOff>914400</xdr:colOff>
          <xdr:row>0</xdr:row>
          <xdr:rowOff>257175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1000125</xdr:colOff>
          <xdr:row>0</xdr:row>
          <xdr:rowOff>66675</xdr:rowOff>
        </xdr:from>
        <xdr:to>
          <xdr:col>16</xdr:col>
          <xdr:colOff>114300</xdr:colOff>
          <xdr:row>0</xdr:row>
          <xdr:rowOff>257175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0</xdr:row>
          <xdr:rowOff>66675</xdr:rowOff>
        </xdr:from>
        <xdr:to>
          <xdr:col>17</xdr:col>
          <xdr:colOff>485775</xdr:colOff>
          <xdr:row>0</xdr:row>
          <xdr:rowOff>257175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344020</xdr:colOff>
      <xdr:row>1</xdr:row>
      <xdr:rowOff>129427</xdr:rowOff>
    </xdr:from>
    <xdr:to>
      <xdr:col>5</xdr:col>
      <xdr:colOff>509308</xdr:colOff>
      <xdr:row>11</xdr:row>
      <xdr:rowOff>152400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020" y="453277"/>
              <a:ext cx="3213288" cy="19279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6</xdr:col>
      <xdr:colOff>185458</xdr:colOff>
      <xdr:row>1</xdr:row>
      <xdr:rowOff>149598</xdr:rowOff>
    </xdr:from>
    <xdr:to>
      <xdr:col>11</xdr:col>
      <xdr:colOff>457200</xdr:colOff>
      <xdr:row>11</xdr:row>
      <xdr:rowOff>133350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D4D426E5-CC72-9DEE-6236-90D536D58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L477">
  <autoFilter ref="A2:L477" xr:uid="{3C62A2CF-B0C6-4349-86CC-B9116E1F7234}"/>
  <tableColumns count="12">
    <tableColumn id="4" xr3:uid="{2C32A121-3A88-4118-B2EA-5800BD5586FB}" name="ID" dataDxfId="18"/>
    <tableColumn id="1" xr3:uid="{F795160C-B162-4185-BC82-75CB0DC72F4D}" name="Data" totalsRowLabel="Total" dataDxfId="17" totalsRowDxfId="16"/>
    <tableColumn id="7" xr3:uid="{00D72475-086D-44FA-A80C-09256480B803}" name="Estado" dataDxfId="15" totalsRowDxfId="14"/>
    <tableColumn id="3" xr3:uid="{476063AC-9577-4FAC-983E-C5FAF6BF7558}" name="Tipo Reserva" dataDxfId="13" totalsRowDxfId="12"/>
    <tableColumn id="10" xr3:uid="{03814805-2221-4C8B-86B6-1ACDED04362C}" name="Vendedor" dataDxfId="11" totalsRowDxfId="10"/>
    <tableColumn id="8" xr3:uid="{AAFA9C41-1C4C-41E2-AE2C-267E8DBDB225}" name="Forma Pagamento" dataDxfId="9" totalsRowDxfId="8"/>
    <tableColumn id="5" xr3:uid="{7F8DBAE5-D457-4B1B-9327-BCD05E2608BF}" name="Valor Total" totalsRowFunction="sum" dataDxfId="7" totalsRowDxfId="6"/>
    <tableColumn id="6" xr3:uid="{E9BA0D40-E6FB-49CF-AA1A-49B5F9D65AED}" name="Comissão" dataDxfId="5" totalsRowDxfId="4">
      <calculatedColumnFormula>Reservas[[#This Row],[Valor Total]]*5%</calculatedColumnFormula>
    </tableColumn>
    <tableColumn id="2" xr3:uid="{2D7B0562-F5C2-4C2F-9390-E6F85DD75D17}" name="Status" dataDxfId="3"/>
    <tableColumn id="11" xr3:uid="{170F4F30-9FE3-46A5-867E-DB92B053B109}" name="Avaliação" dataDxfId="2"/>
    <tableColumn id="9" xr3:uid="{D2CA0358-BEBE-4A6C-A698-8F6495B0B9BF}" name="Ano" dataDxfId="1">
      <calculatedColumnFormula>YEAR(Reservas[[#This Row],[Data]])</calculatedColumnFormula>
    </tableColumn>
    <tableColumn id="12" xr3:uid="{AEBBF285-942F-45D4-BB4A-4D4C882EFF48}" name="Mês" dataDxfId="0">
      <calculatedColumnFormula>MONTH(Reservas[[#This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5"/>
  <cols>
    <col min="2" max="2" width="9.140625" customWidth="1"/>
  </cols>
  <sheetData>
    <row r="1" spans="1:15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31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G5" sqref="G5"/>
    </sheetView>
  </sheetViews>
  <sheetFormatPr defaultRowHeight="15"/>
  <cols>
    <col min="1" max="1" width="13.7109375" customWidth="1"/>
    <col min="2" max="2" width="3.7109375" customWidth="1"/>
    <col min="3" max="3" width="17.28515625" bestFit="1" customWidth="1"/>
    <col min="4" max="4" width="3.7109375" customWidth="1"/>
    <col min="5" max="5" width="12.5703125" bestFit="1" customWidth="1"/>
    <col min="6" max="6" width="3.7109375" customWidth="1"/>
    <col min="7" max="7" width="19.28515625" bestFit="1" customWidth="1"/>
    <col min="8" max="8" width="3.7109375" customWidth="1"/>
    <col min="9" max="9" width="12.140625" bestFit="1" customWidth="1"/>
  </cols>
  <sheetData>
    <row r="1" spans="1:8" ht="33">
      <c r="A1" s="32" t="s">
        <v>6</v>
      </c>
      <c r="B1" s="32"/>
      <c r="C1" s="32"/>
      <c r="D1" s="32"/>
      <c r="E1" s="32"/>
      <c r="F1" s="32"/>
      <c r="G1" s="32"/>
      <c r="H1" s="32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L477"/>
  <sheetViews>
    <sheetView zoomScaleNormal="100" workbookViewId="0">
      <selection activeCell="B2" sqref="B2"/>
    </sheetView>
  </sheetViews>
  <sheetFormatPr defaultRowHeight="15"/>
  <cols>
    <col min="1" max="1" width="7.7109375" style="1" customWidth="1"/>
    <col min="2" max="2" width="15.7109375" style="7" customWidth="1"/>
    <col min="3" max="3" width="19.28515625" style="1" bestFit="1" customWidth="1"/>
    <col min="4" max="4" width="16.7109375" style="15" customWidth="1"/>
    <col min="5" max="5" width="12.140625" style="9" bestFit="1" customWidth="1"/>
    <col min="6" max="6" width="19.5703125" bestFit="1" customWidth="1"/>
    <col min="7" max="7" width="15" bestFit="1" customWidth="1"/>
    <col min="8" max="8" width="13" bestFit="1" customWidth="1"/>
    <col min="9" max="9" width="11.42578125" bestFit="1" customWidth="1"/>
    <col min="10" max="10" width="13" bestFit="1" customWidth="1"/>
  </cols>
  <sheetData>
    <row r="1" spans="1:12" ht="36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  <c r="K2" s="6" t="s">
        <v>53</v>
      </c>
      <c r="L2" s="6" t="s">
        <v>54</v>
      </c>
    </row>
    <row r="3" spans="1:12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  <c r="K3">
        <f>YEAR(Reservas[[#This Row],[Data]])</f>
        <v>2018</v>
      </c>
      <c r="L3">
        <f>MONTH(Reservas[[#This Row],[Data]])</f>
        <v>1</v>
      </c>
    </row>
    <row r="4" spans="1:12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  <c r="K4">
        <f>YEAR(Reservas[[#This Row],[Data]])</f>
        <v>2018</v>
      </c>
      <c r="L4">
        <f>MONTH(Reservas[[#This Row],[Data]])</f>
        <v>1</v>
      </c>
    </row>
    <row r="5" spans="1:12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  <c r="K5">
        <f>YEAR(Reservas[[#This Row],[Data]])</f>
        <v>2018</v>
      </c>
      <c r="L5">
        <f>MONTH(Reservas[[#This Row],[Data]])</f>
        <v>1</v>
      </c>
    </row>
    <row r="6" spans="1:12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  <c r="K6">
        <f>YEAR(Reservas[[#This Row],[Data]])</f>
        <v>2018</v>
      </c>
      <c r="L6">
        <f>MONTH(Reservas[[#This Row],[Data]])</f>
        <v>1</v>
      </c>
    </row>
    <row r="7" spans="1:12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  <c r="K7">
        <f>YEAR(Reservas[[#This Row],[Data]])</f>
        <v>2018</v>
      </c>
      <c r="L7">
        <f>MONTH(Reservas[[#This Row],[Data]])</f>
        <v>1</v>
      </c>
    </row>
    <row r="8" spans="1:12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  <c r="K8">
        <f>YEAR(Reservas[[#This Row],[Data]])</f>
        <v>2018</v>
      </c>
      <c r="L8">
        <f>MONTH(Reservas[[#This Row],[Data]])</f>
        <v>1</v>
      </c>
    </row>
    <row r="9" spans="1:12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  <c r="K9">
        <f>YEAR(Reservas[[#This Row],[Data]])</f>
        <v>2018</v>
      </c>
      <c r="L9">
        <f>MONTH(Reservas[[#This Row],[Data]])</f>
        <v>1</v>
      </c>
    </row>
    <row r="10" spans="1:12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  <c r="K10">
        <f>YEAR(Reservas[[#This Row],[Data]])</f>
        <v>2018</v>
      </c>
      <c r="L10">
        <f>MONTH(Reservas[[#This Row],[Data]])</f>
        <v>1</v>
      </c>
    </row>
    <row r="11" spans="1:12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  <c r="K11">
        <f>YEAR(Reservas[[#This Row],[Data]])</f>
        <v>2018</v>
      </c>
      <c r="L11">
        <f>MONTH(Reservas[[#This Row],[Data]])</f>
        <v>1</v>
      </c>
    </row>
    <row r="12" spans="1:12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  <c r="K12">
        <f>YEAR(Reservas[[#This Row],[Data]])</f>
        <v>2018</v>
      </c>
      <c r="L12">
        <f>MONTH(Reservas[[#This Row],[Data]])</f>
        <v>1</v>
      </c>
    </row>
    <row r="13" spans="1:12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  <c r="K13">
        <f>YEAR(Reservas[[#This Row],[Data]])</f>
        <v>2018</v>
      </c>
      <c r="L13">
        <f>MONTH(Reservas[[#This Row],[Data]])</f>
        <v>1</v>
      </c>
    </row>
    <row r="14" spans="1:12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  <c r="K14">
        <f>YEAR(Reservas[[#This Row],[Data]])</f>
        <v>2018</v>
      </c>
      <c r="L14">
        <f>MONTH(Reservas[[#This Row],[Data]])</f>
        <v>1</v>
      </c>
    </row>
    <row r="15" spans="1:12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  <c r="K15">
        <f>YEAR(Reservas[[#This Row],[Data]])</f>
        <v>2018</v>
      </c>
      <c r="L15">
        <f>MONTH(Reservas[[#This Row],[Data]])</f>
        <v>1</v>
      </c>
    </row>
    <row r="16" spans="1:12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  <c r="K16">
        <f>YEAR(Reservas[[#This Row],[Data]])</f>
        <v>2018</v>
      </c>
      <c r="L16">
        <f>MONTH(Reservas[[#This Row],[Data]])</f>
        <v>1</v>
      </c>
    </row>
    <row r="17" spans="1:12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  <c r="K17">
        <f>YEAR(Reservas[[#This Row],[Data]])</f>
        <v>2018</v>
      </c>
      <c r="L17">
        <f>MONTH(Reservas[[#This Row],[Data]])</f>
        <v>1</v>
      </c>
    </row>
    <row r="18" spans="1:12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  <c r="K18">
        <f>YEAR(Reservas[[#This Row],[Data]])</f>
        <v>2018</v>
      </c>
      <c r="L18">
        <f>MONTH(Reservas[[#This Row],[Data]])</f>
        <v>1</v>
      </c>
    </row>
    <row r="19" spans="1:12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  <c r="K19">
        <f>YEAR(Reservas[[#This Row],[Data]])</f>
        <v>2018</v>
      </c>
      <c r="L19">
        <f>MONTH(Reservas[[#This Row],[Data]])</f>
        <v>1</v>
      </c>
    </row>
    <row r="20" spans="1:12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  <c r="K20">
        <f>YEAR(Reservas[[#This Row],[Data]])</f>
        <v>2018</v>
      </c>
      <c r="L20">
        <f>MONTH(Reservas[[#This Row],[Data]])</f>
        <v>1</v>
      </c>
    </row>
    <row r="21" spans="1:12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  <c r="K21">
        <f>YEAR(Reservas[[#This Row],[Data]])</f>
        <v>2018</v>
      </c>
      <c r="L21">
        <f>MONTH(Reservas[[#This Row],[Data]])</f>
        <v>1</v>
      </c>
    </row>
    <row r="22" spans="1:12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  <c r="K22">
        <f>YEAR(Reservas[[#This Row],[Data]])</f>
        <v>2018</v>
      </c>
      <c r="L22">
        <f>MONTH(Reservas[[#This Row],[Data]])</f>
        <v>1</v>
      </c>
    </row>
    <row r="23" spans="1:12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  <c r="K23">
        <f>YEAR(Reservas[[#This Row],[Data]])</f>
        <v>2018</v>
      </c>
      <c r="L23">
        <f>MONTH(Reservas[[#This Row],[Data]])</f>
        <v>1</v>
      </c>
    </row>
    <row r="24" spans="1:12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  <c r="K24">
        <f>YEAR(Reservas[[#This Row],[Data]])</f>
        <v>2018</v>
      </c>
      <c r="L24">
        <f>MONTH(Reservas[[#This Row],[Data]])</f>
        <v>1</v>
      </c>
    </row>
    <row r="25" spans="1:12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  <c r="K25">
        <f>YEAR(Reservas[[#This Row],[Data]])</f>
        <v>2018</v>
      </c>
      <c r="L25">
        <f>MONTH(Reservas[[#This Row],[Data]])</f>
        <v>1</v>
      </c>
    </row>
    <row r="26" spans="1:12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  <c r="K26">
        <f>YEAR(Reservas[[#This Row],[Data]])</f>
        <v>2018</v>
      </c>
      <c r="L26">
        <f>MONTH(Reservas[[#This Row],[Data]])</f>
        <v>1</v>
      </c>
    </row>
    <row r="27" spans="1:12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  <c r="K27">
        <f>YEAR(Reservas[[#This Row],[Data]])</f>
        <v>2018</v>
      </c>
      <c r="L27">
        <f>MONTH(Reservas[[#This Row],[Data]])</f>
        <v>1</v>
      </c>
    </row>
    <row r="28" spans="1:12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  <c r="K28">
        <f>YEAR(Reservas[[#This Row],[Data]])</f>
        <v>2018</v>
      </c>
      <c r="L28">
        <f>MONTH(Reservas[[#This Row],[Data]])</f>
        <v>1</v>
      </c>
    </row>
    <row r="29" spans="1:12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  <c r="K29">
        <f>YEAR(Reservas[[#This Row],[Data]])</f>
        <v>2018</v>
      </c>
      <c r="L29">
        <f>MONTH(Reservas[[#This Row],[Data]])</f>
        <v>1</v>
      </c>
    </row>
    <row r="30" spans="1:12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  <c r="K30">
        <f>YEAR(Reservas[[#This Row],[Data]])</f>
        <v>2018</v>
      </c>
      <c r="L30">
        <f>MONTH(Reservas[[#This Row],[Data]])</f>
        <v>1</v>
      </c>
    </row>
    <row r="31" spans="1:12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  <c r="K31">
        <f>YEAR(Reservas[[#This Row],[Data]])</f>
        <v>2018</v>
      </c>
      <c r="L31">
        <f>MONTH(Reservas[[#This Row],[Data]])</f>
        <v>1</v>
      </c>
    </row>
    <row r="32" spans="1:12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  <c r="K32">
        <f>YEAR(Reservas[[#This Row],[Data]])</f>
        <v>2018</v>
      </c>
      <c r="L32">
        <f>MONTH(Reservas[[#This Row],[Data]])</f>
        <v>1</v>
      </c>
    </row>
    <row r="33" spans="1:12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  <c r="K33">
        <f>YEAR(Reservas[[#This Row],[Data]])</f>
        <v>2018</v>
      </c>
      <c r="L33">
        <f>MONTH(Reservas[[#This Row],[Data]])</f>
        <v>1</v>
      </c>
    </row>
    <row r="34" spans="1:12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  <c r="K34">
        <f>YEAR(Reservas[[#This Row],[Data]])</f>
        <v>2018</v>
      </c>
      <c r="L34">
        <f>MONTH(Reservas[[#This Row],[Data]])</f>
        <v>1</v>
      </c>
    </row>
    <row r="35" spans="1:12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  <c r="K35">
        <f>YEAR(Reservas[[#This Row],[Data]])</f>
        <v>2018</v>
      </c>
      <c r="L35">
        <f>MONTH(Reservas[[#This Row],[Data]])</f>
        <v>1</v>
      </c>
    </row>
    <row r="36" spans="1:12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  <c r="K36">
        <f>YEAR(Reservas[[#This Row],[Data]])</f>
        <v>2018</v>
      </c>
      <c r="L36">
        <f>MONTH(Reservas[[#This Row],[Data]])</f>
        <v>1</v>
      </c>
    </row>
    <row r="37" spans="1:12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  <c r="K37">
        <f>YEAR(Reservas[[#This Row],[Data]])</f>
        <v>2018</v>
      </c>
      <c r="L37">
        <f>MONTH(Reservas[[#This Row],[Data]])</f>
        <v>1</v>
      </c>
    </row>
    <row r="38" spans="1:12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  <c r="K38">
        <f>YEAR(Reservas[[#This Row],[Data]])</f>
        <v>2018</v>
      </c>
      <c r="L38">
        <f>MONTH(Reservas[[#This Row],[Data]])</f>
        <v>2</v>
      </c>
    </row>
    <row r="39" spans="1:12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  <c r="K39">
        <f>YEAR(Reservas[[#This Row],[Data]])</f>
        <v>2018</v>
      </c>
      <c r="L39">
        <f>MONTH(Reservas[[#This Row],[Data]])</f>
        <v>2</v>
      </c>
    </row>
    <row r="40" spans="1:12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  <c r="K40">
        <f>YEAR(Reservas[[#This Row],[Data]])</f>
        <v>2018</v>
      </c>
      <c r="L40">
        <f>MONTH(Reservas[[#This Row],[Data]])</f>
        <v>2</v>
      </c>
    </row>
    <row r="41" spans="1:12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  <c r="K41">
        <f>YEAR(Reservas[[#This Row],[Data]])</f>
        <v>2018</v>
      </c>
      <c r="L41">
        <f>MONTH(Reservas[[#This Row],[Data]])</f>
        <v>2</v>
      </c>
    </row>
    <row r="42" spans="1:12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  <c r="K42">
        <f>YEAR(Reservas[[#This Row],[Data]])</f>
        <v>2018</v>
      </c>
      <c r="L42">
        <f>MONTH(Reservas[[#This Row],[Data]])</f>
        <v>2</v>
      </c>
    </row>
    <row r="43" spans="1:12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  <c r="K43">
        <f>YEAR(Reservas[[#This Row],[Data]])</f>
        <v>2018</v>
      </c>
      <c r="L43">
        <f>MONTH(Reservas[[#This Row],[Data]])</f>
        <v>2</v>
      </c>
    </row>
    <row r="44" spans="1:12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  <c r="K44">
        <f>YEAR(Reservas[[#This Row],[Data]])</f>
        <v>2018</v>
      </c>
      <c r="L44">
        <f>MONTH(Reservas[[#This Row],[Data]])</f>
        <v>2</v>
      </c>
    </row>
    <row r="45" spans="1:12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  <c r="K45">
        <f>YEAR(Reservas[[#This Row],[Data]])</f>
        <v>2018</v>
      </c>
      <c r="L45">
        <f>MONTH(Reservas[[#This Row],[Data]])</f>
        <v>2</v>
      </c>
    </row>
    <row r="46" spans="1:12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  <c r="K46">
        <f>YEAR(Reservas[[#This Row],[Data]])</f>
        <v>2018</v>
      </c>
      <c r="L46">
        <f>MONTH(Reservas[[#This Row],[Data]])</f>
        <v>2</v>
      </c>
    </row>
    <row r="47" spans="1:12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  <c r="K47">
        <f>YEAR(Reservas[[#This Row],[Data]])</f>
        <v>2018</v>
      </c>
      <c r="L47">
        <f>MONTH(Reservas[[#This Row],[Data]])</f>
        <v>2</v>
      </c>
    </row>
    <row r="48" spans="1:12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  <c r="K48">
        <f>YEAR(Reservas[[#This Row],[Data]])</f>
        <v>2018</v>
      </c>
      <c r="L48">
        <f>MONTH(Reservas[[#This Row],[Data]])</f>
        <v>2</v>
      </c>
    </row>
    <row r="49" spans="1:12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  <c r="K49">
        <f>YEAR(Reservas[[#This Row],[Data]])</f>
        <v>2018</v>
      </c>
      <c r="L49">
        <f>MONTH(Reservas[[#This Row],[Data]])</f>
        <v>2</v>
      </c>
    </row>
    <row r="50" spans="1:12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  <c r="K50">
        <f>YEAR(Reservas[[#This Row],[Data]])</f>
        <v>2018</v>
      </c>
      <c r="L50">
        <f>MONTH(Reservas[[#This Row],[Data]])</f>
        <v>2</v>
      </c>
    </row>
    <row r="51" spans="1:12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  <c r="K51">
        <f>YEAR(Reservas[[#This Row],[Data]])</f>
        <v>2018</v>
      </c>
      <c r="L51">
        <f>MONTH(Reservas[[#This Row],[Data]])</f>
        <v>2</v>
      </c>
    </row>
    <row r="52" spans="1:12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  <c r="K52">
        <f>YEAR(Reservas[[#This Row],[Data]])</f>
        <v>2018</v>
      </c>
      <c r="L52">
        <f>MONTH(Reservas[[#This Row],[Data]])</f>
        <v>2</v>
      </c>
    </row>
    <row r="53" spans="1:12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  <c r="K53">
        <f>YEAR(Reservas[[#This Row],[Data]])</f>
        <v>2018</v>
      </c>
      <c r="L53">
        <f>MONTH(Reservas[[#This Row],[Data]])</f>
        <v>2</v>
      </c>
    </row>
    <row r="54" spans="1:12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  <c r="K54">
        <f>YEAR(Reservas[[#This Row],[Data]])</f>
        <v>2018</v>
      </c>
      <c r="L54">
        <f>MONTH(Reservas[[#This Row],[Data]])</f>
        <v>2</v>
      </c>
    </row>
    <row r="55" spans="1:12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  <c r="K55">
        <f>YEAR(Reservas[[#This Row],[Data]])</f>
        <v>2018</v>
      </c>
      <c r="L55">
        <f>MONTH(Reservas[[#This Row],[Data]])</f>
        <v>2</v>
      </c>
    </row>
    <row r="56" spans="1:12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  <c r="K56">
        <f>YEAR(Reservas[[#This Row],[Data]])</f>
        <v>2018</v>
      </c>
      <c r="L56">
        <f>MONTH(Reservas[[#This Row],[Data]])</f>
        <v>2</v>
      </c>
    </row>
    <row r="57" spans="1:12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  <c r="K57">
        <f>YEAR(Reservas[[#This Row],[Data]])</f>
        <v>2018</v>
      </c>
      <c r="L57">
        <f>MONTH(Reservas[[#This Row],[Data]])</f>
        <v>2</v>
      </c>
    </row>
    <row r="58" spans="1:12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  <c r="K58">
        <f>YEAR(Reservas[[#This Row],[Data]])</f>
        <v>2018</v>
      </c>
      <c r="L58">
        <f>MONTH(Reservas[[#This Row],[Data]])</f>
        <v>2</v>
      </c>
    </row>
    <row r="59" spans="1:12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  <c r="K59">
        <f>YEAR(Reservas[[#This Row],[Data]])</f>
        <v>2018</v>
      </c>
      <c r="L59">
        <f>MONTH(Reservas[[#This Row],[Data]])</f>
        <v>2</v>
      </c>
    </row>
    <row r="60" spans="1:12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  <c r="K60">
        <f>YEAR(Reservas[[#This Row],[Data]])</f>
        <v>2018</v>
      </c>
      <c r="L60">
        <f>MONTH(Reservas[[#This Row],[Data]])</f>
        <v>2</v>
      </c>
    </row>
    <row r="61" spans="1:12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  <c r="K61">
        <f>YEAR(Reservas[[#This Row],[Data]])</f>
        <v>2018</v>
      </c>
      <c r="L61">
        <f>MONTH(Reservas[[#This Row],[Data]])</f>
        <v>2</v>
      </c>
    </row>
    <row r="62" spans="1:12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  <c r="K62">
        <f>YEAR(Reservas[[#This Row],[Data]])</f>
        <v>2018</v>
      </c>
      <c r="L62">
        <f>MONTH(Reservas[[#This Row],[Data]])</f>
        <v>2</v>
      </c>
    </row>
    <row r="63" spans="1:12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  <c r="K63">
        <f>YEAR(Reservas[[#This Row],[Data]])</f>
        <v>2018</v>
      </c>
      <c r="L63">
        <f>MONTH(Reservas[[#This Row],[Data]])</f>
        <v>2</v>
      </c>
    </row>
    <row r="64" spans="1:12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  <c r="K64">
        <f>YEAR(Reservas[[#This Row],[Data]])</f>
        <v>2018</v>
      </c>
      <c r="L64">
        <f>MONTH(Reservas[[#This Row],[Data]])</f>
        <v>2</v>
      </c>
    </row>
    <row r="65" spans="1:12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  <c r="K65">
        <f>YEAR(Reservas[[#This Row],[Data]])</f>
        <v>2018</v>
      </c>
      <c r="L65">
        <f>MONTH(Reservas[[#This Row],[Data]])</f>
        <v>2</v>
      </c>
    </row>
    <row r="66" spans="1:12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  <c r="K66">
        <f>YEAR(Reservas[[#This Row],[Data]])</f>
        <v>2018</v>
      </c>
      <c r="L66">
        <f>MONTH(Reservas[[#This Row],[Data]])</f>
        <v>2</v>
      </c>
    </row>
    <row r="67" spans="1:12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  <c r="K67">
        <f>YEAR(Reservas[[#This Row],[Data]])</f>
        <v>2018</v>
      </c>
      <c r="L67">
        <f>MONTH(Reservas[[#This Row],[Data]])</f>
        <v>2</v>
      </c>
    </row>
    <row r="68" spans="1:12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  <c r="K68">
        <f>YEAR(Reservas[[#This Row],[Data]])</f>
        <v>2018</v>
      </c>
      <c r="L68">
        <f>MONTH(Reservas[[#This Row],[Data]])</f>
        <v>3</v>
      </c>
    </row>
    <row r="69" spans="1:12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  <c r="K69">
        <f>YEAR(Reservas[[#This Row],[Data]])</f>
        <v>2018</v>
      </c>
      <c r="L69">
        <f>MONTH(Reservas[[#This Row],[Data]])</f>
        <v>3</v>
      </c>
    </row>
    <row r="70" spans="1:12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  <c r="K70">
        <f>YEAR(Reservas[[#This Row],[Data]])</f>
        <v>2018</v>
      </c>
      <c r="L70">
        <f>MONTH(Reservas[[#This Row],[Data]])</f>
        <v>3</v>
      </c>
    </row>
    <row r="71" spans="1:12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  <c r="K71">
        <f>YEAR(Reservas[[#This Row],[Data]])</f>
        <v>2018</v>
      </c>
      <c r="L71">
        <f>MONTH(Reservas[[#This Row],[Data]])</f>
        <v>3</v>
      </c>
    </row>
    <row r="72" spans="1:12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  <c r="K72">
        <f>YEAR(Reservas[[#This Row],[Data]])</f>
        <v>2018</v>
      </c>
      <c r="L72">
        <f>MONTH(Reservas[[#This Row],[Data]])</f>
        <v>3</v>
      </c>
    </row>
    <row r="73" spans="1:12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  <c r="K73">
        <f>YEAR(Reservas[[#This Row],[Data]])</f>
        <v>2018</v>
      </c>
      <c r="L73">
        <f>MONTH(Reservas[[#This Row],[Data]])</f>
        <v>3</v>
      </c>
    </row>
    <row r="74" spans="1:12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  <c r="K74">
        <f>YEAR(Reservas[[#This Row],[Data]])</f>
        <v>2018</v>
      </c>
      <c r="L74">
        <f>MONTH(Reservas[[#This Row],[Data]])</f>
        <v>3</v>
      </c>
    </row>
    <row r="75" spans="1:12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  <c r="K75">
        <f>YEAR(Reservas[[#This Row],[Data]])</f>
        <v>2018</v>
      </c>
      <c r="L75">
        <f>MONTH(Reservas[[#This Row],[Data]])</f>
        <v>3</v>
      </c>
    </row>
    <row r="76" spans="1:12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  <c r="K76">
        <f>YEAR(Reservas[[#This Row],[Data]])</f>
        <v>2018</v>
      </c>
      <c r="L76">
        <f>MONTH(Reservas[[#This Row],[Data]])</f>
        <v>3</v>
      </c>
    </row>
    <row r="77" spans="1:12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  <c r="K77">
        <f>YEAR(Reservas[[#This Row],[Data]])</f>
        <v>2018</v>
      </c>
      <c r="L77">
        <f>MONTH(Reservas[[#This Row],[Data]])</f>
        <v>3</v>
      </c>
    </row>
    <row r="78" spans="1:12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  <c r="K78">
        <f>YEAR(Reservas[[#This Row],[Data]])</f>
        <v>2018</v>
      </c>
      <c r="L78">
        <f>MONTH(Reservas[[#This Row],[Data]])</f>
        <v>3</v>
      </c>
    </row>
    <row r="79" spans="1:12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  <c r="K79">
        <f>YEAR(Reservas[[#This Row],[Data]])</f>
        <v>2018</v>
      </c>
      <c r="L79">
        <f>MONTH(Reservas[[#This Row],[Data]])</f>
        <v>3</v>
      </c>
    </row>
    <row r="80" spans="1:12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  <c r="K80">
        <f>YEAR(Reservas[[#This Row],[Data]])</f>
        <v>2018</v>
      </c>
      <c r="L80">
        <f>MONTH(Reservas[[#This Row],[Data]])</f>
        <v>3</v>
      </c>
    </row>
    <row r="81" spans="1:12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  <c r="K81">
        <f>YEAR(Reservas[[#This Row],[Data]])</f>
        <v>2018</v>
      </c>
      <c r="L81">
        <f>MONTH(Reservas[[#This Row],[Data]])</f>
        <v>3</v>
      </c>
    </row>
    <row r="82" spans="1:12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  <c r="K82">
        <f>YEAR(Reservas[[#This Row],[Data]])</f>
        <v>2018</v>
      </c>
      <c r="L82">
        <f>MONTH(Reservas[[#This Row],[Data]])</f>
        <v>3</v>
      </c>
    </row>
    <row r="83" spans="1:12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  <c r="K83">
        <f>YEAR(Reservas[[#This Row],[Data]])</f>
        <v>2018</v>
      </c>
      <c r="L83">
        <f>MONTH(Reservas[[#This Row],[Data]])</f>
        <v>3</v>
      </c>
    </row>
    <row r="84" spans="1:12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  <c r="K84">
        <f>YEAR(Reservas[[#This Row],[Data]])</f>
        <v>2018</v>
      </c>
      <c r="L84">
        <f>MONTH(Reservas[[#This Row],[Data]])</f>
        <v>3</v>
      </c>
    </row>
    <row r="85" spans="1:12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  <c r="K85">
        <f>YEAR(Reservas[[#This Row],[Data]])</f>
        <v>2018</v>
      </c>
      <c r="L85">
        <f>MONTH(Reservas[[#This Row],[Data]])</f>
        <v>3</v>
      </c>
    </row>
    <row r="86" spans="1:12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  <c r="K86">
        <f>YEAR(Reservas[[#This Row],[Data]])</f>
        <v>2018</v>
      </c>
      <c r="L86">
        <f>MONTH(Reservas[[#This Row],[Data]])</f>
        <v>3</v>
      </c>
    </row>
    <row r="87" spans="1:12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  <c r="K87">
        <f>YEAR(Reservas[[#This Row],[Data]])</f>
        <v>2018</v>
      </c>
      <c r="L87">
        <f>MONTH(Reservas[[#This Row],[Data]])</f>
        <v>3</v>
      </c>
    </row>
    <row r="88" spans="1:12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  <c r="K88">
        <f>YEAR(Reservas[[#This Row],[Data]])</f>
        <v>2018</v>
      </c>
      <c r="L88">
        <f>MONTH(Reservas[[#This Row],[Data]])</f>
        <v>3</v>
      </c>
    </row>
    <row r="89" spans="1:12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  <c r="K89">
        <f>YEAR(Reservas[[#This Row],[Data]])</f>
        <v>2018</v>
      </c>
      <c r="L89">
        <f>MONTH(Reservas[[#This Row],[Data]])</f>
        <v>3</v>
      </c>
    </row>
    <row r="90" spans="1:12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  <c r="K90">
        <f>YEAR(Reservas[[#This Row],[Data]])</f>
        <v>2018</v>
      </c>
      <c r="L90">
        <f>MONTH(Reservas[[#This Row],[Data]])</f>
        <v>3</v>
      </c>
    </row>
    <row r="91" spans="1:12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  <c r="K91">
        <f>YEAR(Reservas[[#This Row],[Data]])</f>
        <v>2018</v>
      </c>
      <c r="L91">
        <f>MONTH(Reservas[[#This Row],[Data]])</f>
        <v>3</v>
      </c>
    </row>
    <row r="92" spans="1:12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  <c r="K92">
        <f>YEAR(Reservas[[#This Row],[Data]])</f>
        <v>2018</v>
      </c>
      <c r="L92">
        <f>MONTH(Reservas[[#This Row],[Data]])</f>
        <v>3</v>
      </c>
    </row>
    <row r="93" spans="1:12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  <c r="K93">
        <f>YEAR(Reservas[[#This Row],[Data]])</f>
        <v>2018</v>
      </c>
      <c r="L93">
        <f>MONTH(Reservas[[#This Row],[Data]])</f>
        <v>3</v>
      </c>
    </row>
    <row r="94" spans="1:12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  <c r="K94">
        <f>YEAR(Reservas[[#This Row],[Data]])</f>
        <v>2018</v>
      </c>
      <c r="L94">
        <f>MONTH(Reservas[[#This Row],[Data]])</f>
        <v>3</v>
      </c>
    </row>
    <row r="95" spans="1:12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  <c r="K95">
        <f>YEAR(Reservas[[#This Row],[Data]])</f>
        <v>2018</v>
      </c>
      <c r="L95">
        <f>MONTH(Reservas[[#This Row],[Data]])</f>
        <v>3</v>
      </c>
    </row>
    <row r="96" spans="1:12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  <c r="K96">
        <f>YEAR(Reservas[[#This Row],[Data]])</f>
        <v>2018</v>
      </c>
      <c r="L96">
        <f>MONTH(Reservas[[#This Row],[Data]])</f>
        <v>3</v>
      </c>
    </row>
    <row r="97" spans="1:12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  <c r="K97">
        <f>YEAR(Reservas[[#This Row],[Data]])</f>
        <v>2018</v>
      </c>
      <c r="L97">
        <f>MONTH(Reservas[[#This Row],[Data]])</f>
        <v>3</v>
      </c>
    </row>
    <row r="98" spans="1:12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  <c r="K98">
        <f>YEAR(Reservas[[#This Row],[Data]])</f>
        <v>2018</v>
      </c>
      <c r="L98">
        <f>MONTH(Reservas[[#This Row],[Data]])</f>
        <v>3</v>
      </c>
    </row>
    <row r="99" spans="1:12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  <c r="K99">
        <f>YEAR(Reservas[[#This Row],[Data]])</f>
        <v>2018</v>
      </c>
      <c r="L99">
        <f>MONTH(Reservas[[#This Row],[Data]])</f>
        <v>3</v>
      </c>
    </row>
    <row r="100" spans="1:12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  <c r="K100">
        <f>YEAR(Reservas[[#This Row],[Data]])</f>
        <v>2018</v>
      </c>
      <c r="L100">
        <f>MONTH(Reservas[[#This Row],[Data]])</f>
        <v>3</v>
      </c>
    </row>
    <row r="101" spans="1:12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  <c r="K101">
        <f>YEAR(Reservas[[#This Row],[Data]])</f>
        <v>2018</v>
      </c>
      <c r="L101">
        <f>MONTH(Reservas[[#This Row],[Data]])</f>
        <v>3</v>
      </c>
    </row>
    <row r="102" spans="1:12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  <c r="K102">
        <f>YEAR(Reservas[[#This Row],[Data]])</f>
        <v>2018</v>
      </c>
      <c r="L102">
        <f>MONTH(Reservas[[#This Row],[Data]])</f>
        <v>3</v>
      </c>
    </row>
    <row r="103" spans="1:12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  <c r="K103">
        <f>YEAR(Reservas[[#This Row],[Data]])</f>
        <v>2018</v>
      </c>
      <c r="L103">
        <f>MONTH(Reservas[[#This Row],[Data]])</f>
        <v>3</v>
      </c>
    </row>
    <row r="104" spans="1:12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  <c r="K104">
        <f>YEAR(Reservas[[#This Row],[Data]])</f>
        <v>2018</v>
      </c>
      <c r="L104">
        <f>MONTH(Reservas[[#This Row],[Data]])</f>
        <v>3</v>
      </c>
    </row>
    <row r="105" spans="1:12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  <c r="K105">
        <f>YEAR(Reservas[[#This Row],[Data]])</f>
        <v>2018</v>
      </c>
      <c r="L105">
        <f>MONTH(Reservas[[#This Row],[Data]])</f>
        <v>3</v>
      </c>
    </row>
    <row r="106" spans="1:12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  <c r="K106">
        <f>YEAR(Reservas[[#This Row],[Data]])</f>
        <v>2018</v>
      </c>
      <c r="L106">
        <f>MONTH(Reservas[[#This Row],[Data]])</f>
        <v>3</v>
      </c>
    </row>
    <row r="107" spans="1:12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  <c r="K107">
        <f>YEAR(Reservas[[#This Row],[Data]])</f>
        <v>2018</v>
      </c>
      <c r="L107">
        <f>MONTH(Reservas[[#This Row],[Data]])</f>
        <v>3</v>
      </c>
    </row>
    <row r="108" spans="1:12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  <c r="K108">
        <f>YEAR(Reservas[[#This Row],[Data]])</f>
        <v>2018</v>
      </c>
      <c r="L108">
        <f>MONTH(Reservas[[#This Row],[Data]])</f>
        <v>4</v>
      </c>
    </row>
    <row r="109" spans="1:12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  <c r="K109">
        <f>YEAR(Reservas[[#This Row],[Data]])</f>
        <v>2018</v>
      </c>
      <c r="L109">
        <f>MONTH(Reservas[[#This Row],[Data]])</f>
        <v>4</v>
      </c>
    </row>
    <row r="110" spans="1:12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  <c r="K110">
        <f>YEAR(Reservas[[#This Row],[Data]])</f>
        <v>2018</v>
      </c>
      <c r="L110">
        <f>MONTH(Reservas[[#This Row],[Data]])</f>
        <v>4</v>
      </c>
    </row>
    <row r="111" spans="1:12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  <c r="K111">
        <f>YEAR(Reservas[[#This Row],[Data]])</f>
        <v>2018</v>
      </c>
      <c r="L111">
        <f>MONTH(Reservas[[#This Row],[Data]])</f>
        <v>4</v>
      </c>
    </row>
    <row r="112" spans="1:12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  <c r="K112">
        <f>YEAR(Reservas[[#This Row],[Data]])</f>
        <v>2018</v>
      </c>
      <c r="L112">
        <f>MONTH(Reservas[[#This Row],[Data]])</f>
        <v>4</v>
      </c>
    </row>
    <row r="113" spans="1:12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  <c r="K113">
        <f>YEAR(Reservas[[#This Row],[Data]])</f>
        <v>2018</v>
      </c>
      <c r="L113">
        <f>MONTH(Reservas[[#This Row],[Data]])</f>
        <v>4</v>
      </c>
    </row>
    <row r="114" spans="1:12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  <c r="K114">
        <f>YEAR(Reservas[[#This Row],[Data]])</f>
        <v>2018</v>
      </c>
      <c r="L114">
        <f>MONTH(Reservas[[#This Row],[Data]])</f>
        <v>4</v>
      </c>
    </row>
    <row r="115" spans="1:12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  <c r="K115">
        <f>YEAR(Reservas[[#This Row],[Data]])</f>
        <v>2018</v>
      </c>
      <c r="L115">
        <f>MONTH(Reservas[[#This Row],[Data]])</f>
        <v>4</v>
      </c>
    </row>
    <row r="116" spans="1:12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  <c r="K116">
        <f>YEAR(Reservas[[#This Row],[Data]])</f>
        <v>2018</v>
      </c>
      <c r="L116">
        <f>MONTH(Reservas[[#This Row],[Data]])</f>
        <v>4</v>
      </c>
    </row>
    <row r="117" spans="1:12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  <c r="K117">
        <f>YEAR(Reservas[[#This Row],[Data]])</f>
        <v>2018</v>
      </c>
      <c r="L117">
        <f>MONTH(Reservas[[#This Row],[Data]])</f>
        <v>4</v>
      </c>
    </row>
    <row r="118" spans="1:12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  <c r="K118">
        <f>YEAR(Reservas[[#This Row],[Data]])</f>
        <v>2018</v>
      </c>
      <c r="L118">
        <f>MONTH(Reservas[[#This Row],[Data]])</f>
        <v>4</v>
      </c>
    </row>
    <row r="119" spans="1:12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  <c r="K119">
        <f>YEAR(Reservas[[#This Row],[Data]])</f>
        <v>2018</v>
      </c>
      <c r="L119">
        <f>MONTH(Reservas[[#This Row],[Data]])</f>
        <v>4</v>
      </c>
    </row>
    <row r="120" spans="1:12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  <c r="K120">
        <f>YEAR(Reservas[[#This Row],[Data]])</f>
        <v>2018</v>
      </c>
      <c r="L120">
        <f>MONTH(Reservas[[#This Row],[Data]])</f>
        <v>4</v>
      </c>
    </row>
    <row r="121" spans="1:12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  <c r="K121">
        <f>YEAR(Reservas[[#This Row],[Data]])</f>
        <v>2018</v>
      </c>
      <c r="L121">
        <f>MONTH(Reservas[[#This Row],[Data]])</f>
        <v>4</v>
      </c>
    </row>
    <row r="122" spans="1:12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  <c r="K122">
        <f>YEAR(Reservas[[#This Row],[Data]])</f>
        <v>2018</v>
      </c>
      <c r="L122">
        <f>MONTH(Reservas[[#This Row],[Data]])</f>
        <v>4</v>
      </c>
    </row>
    <row r="123" spans="1:12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  <c r="K123">
        <f>YEAR(Reservas[[#This Row],[Data]])</f>
        <v>2018</v>
      </c>
      <c r="L123">
        <f>MONTH(Reservas[[#This Row],[Data]])</f>
        <v>4</v>
      </c>
    </row>
    <row r="124" spans="1:12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  <c r="K124">
        <f>YEAR(Reservas[[#This Row],[Data]])</f>
        <v>2018</v>
      </c>
      <c r="L124">
        <f>MONTH(Reservas[[#This Row],[Data]])</f>
        <v>4</v>
      </c>
    </row>
    <row r="125" spans="1:12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  <c r="K125">
        <f>YEAR(Reservas[[#This Row],[Data]])</f>
        <v>2018</v>
      </c>
      <c r="L125">
        <f>MONTH(Reservas[[#This Row],[Data]])</f>
        <v>4</v>
      </c>
    </row>
    <row r="126" spans="1:12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  <c r="K126">
        <f>YEAR(Reservas[[#This Row],[Data]])</f>
        <v>2018</v>
      </c>
      <c r="L126">
        <f>MONTH(Reservas[[#This Row],[Data]])</f>
        <v>4</v>
      </c>
    </row>
    <row r="127" spans="1:12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  <c r="K127">
        <f>YEAR(Reservas[[#This Row],[Data]])</f>
        <v>2018</v>
      </c>
      <c r="L127">
        <f>MONTH(Reservas[[#This Row],[Data]])</f>
        <v>4</v>
      </c>
    </row>
    <row r="128" spans="1:12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  <c r="K128">
        <f>YEAR(Reservas[[#This Row],[Data]])</f>
        <v>2018</v>
      </c>
      <c r="L128">
        <f>MONTH(Reservas[[#This Row],[Data]])</f>
        <v>4</v>
      </c>
    </row>
    <row r="129" spans="1:12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  <c r="K129">
        <f>YEAR(Reservas[[#This Row],[Data]])</f>
        <v>2018</v>
      </c>
      <c r="L129">
        <f>MONTH(Reservas[[#This Row],[Data]])</f>
        <v>4</v>
      </c>
    </row>
    <row r="130" spans="1:12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  <c r="K130">
        <f>YEAR(Reservas[[#This Row],[Data]])</f>
        <v>2018</v>
      </c>
      <c r="L130">
        <f>MONTH(Reservas[[#This Row],[Data]])</f>
        <v>4</v>
      </c>
    </row>
    <row r="131" spans="1:12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  <c r="K131">
        <f>YEAR(Reservas[[#This Row],[Data]])</f>
        <v>2018</v>
      </c>
      <c r="L131">
        <f>MONTH(Reservas[[#This Row],[Data]])</f>
        <v>4</v>
      </c>
    </row>
    <row r="132" spans="1:12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  <c r="K132">
        <f>YEAR(Reservas[[#This Row],[Data]])</f>
        <v>2018</v>
      </c>
      <c r="L132">
        <f>MONTH(Reservas[[#This Row],[Data]])</f>
        <v>4</v>
      </c>
    </row>
    <row r="133" spans="1:12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  <c r="K133">
        <f>YEAR(Reservas[[#This Row],[Data]])</f>
        <v>2018</v>
      </c>
      <c r="L133">
        <f>MONTH(Reservas[[#This Row],[Data]])</f>
        <v>4</v>
      </c>
    </row>
    <row r="134" spans="1:12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  <c r="K134">
        <f>YEAR(Reservas[[#This Row],[Data]])</f>
        <v>2018</v>
      </c>
      <c r="L134">
        <f>MONTH(Reservas[[#This Row],[Data]])</f>
        <v>4</v>
      </c>
    </row>
    <row r="135" spans="1:12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  <c r="K135">
        <f>YEAR(Reservas[[#This Row],[Data]])</f>
        <v>2018</v>
      </c>
      <c r="L135">
        <f>MONTH(Reservas[[#This Row],[Data]])</f>
        <v>4</v>
      </c>
    </row>
    <row r="136" spans="1:12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  <c r="K136">
        <f>YEAR(Reservas[[#This Row],[Data]])</f>
        <v>2018</v>
      </c>
      <c r="L136">
        <f>MONTH(Reservas[[#This Row],[Data]])</f>
        <v>4</v>
      </c>
    </row>
    <row r="137" spans="1:12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  <c r="K137">
        <f>YEAR(Reservas[[#This Row],[Data]])</f>
        <v>2018</v>
      </c>
      <c r="L137">
        <f>MONTH(Reservas[[#This Row],[Data]])</f>
        <v>4</v>
      </c>
    </row>
    <row r="138" spans="1:12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  <c r="K138">
        <f>YEAR(Reservas[[#This Row],[Data]])</f>
        <v>2018</v>
      </c>
      <c r="L138">
        <f>MONTH(Reservas[[#This Row],[Data]])</f>
        <v>4</v>
      </c>
    </row>
    <row r="139" spans="1:12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  <c r="K139">
        <f>YEAR(Reservas[[#This Row],[Data]])</f>
        <v>2018</v>
      </c>
      <c r="L139">
        <f>MONTH(Reservas[[#This Row],[Data]])</f>
        <v>4</v>
      </c>
    </row>
    <row r="140" spans="1:12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  <c r="K140">
        <f>YEAR(Reservas[[#This Row],[Data]])</f>
        <v>2018</v>
      </c>
      <c r="L140">
        <f>MONTH(Reservas[[#This Row],[Data]])</f>
        <v>4</v>
      </c>
    </row>
    <row r="141" spans="1:12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  <c r="K141">
        <f>YEAR(Reservas[[#This Row],[Data]])</f>
        <v>2018</v>
      </c>
      <c r="L141">
        <f>MONTH(Reservas[[#This Row],[Data]])</f>
        <v>4</v>
      </c>
    </row>
    <row r="142" spans="1:12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  <c r="K142">
        <f>YEAR(Reservas[[#This Row],[Data]])</f>
        <v>2018</v>
      </c>
      <c r="L142">
        <f>MONTH(Reservas[[#This Row],[Data]])</f>
        <v>4</v>
      </c>
    </row>
    <row r="143" spans="1:12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  <c r="K143">
        <f>YEAR(Reservas[[#This Row],[Data]])</f>
        <v>2018</v>
      </c>
      <c r="L143">
        <f>MONTH(Reservas[[#This Row],[Data]])</f>
        <v>4</v>
      </c>
    </row>
    <row r="144" spans="1:12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  <c r="K144">
        <f>YEAR(Reservas[[#This Row],[Data]])</f>
        <v>2018</v>
      </c>
      <c r="L144">
        <f>MONTH(Reservas[[#This Row],[Data]])</f>
        <v>4</v>
      </c>
    </row>
    <row r="145" spans="1:12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  <c r="K145">
        <f>YEAR(Reservas[[#This Row],[Data]])</f>
        <v>2018</v>
      </c>
      <c r="L145">
        <f>MONTH(Reservas[[#This Row],[Data]])</f>
        <v>4</v>
      </c>
    </row>
    <row r="146" spans="1:12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  <c r="K146">
        <f>YEAR(Reservas[[#This Row],[Data]])</f>
        <v>2018</v>
      </c>
      <c r="L146">
        <f>MONTH(Reservas[[#This Row],[Data]])</f>
        <v>4</v>
      </c>
    </row>
    <row r="147" spans="1:12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  <c r="K147">
        <f>YEAR(Reservas[[#This Row],[Data]])</f>
        <v>2018</v>
      </c>
      <c r="L147">
        <f>MONTH(Reservas[[#This Row],[Data]])</f>
        <v>5</v>
      </c>
    </row>
    <row r="148" spans="1:12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  <c r="K148">
        <f>YEAR(Reservas[[#This Row],[Data]])</f>
        <v>2018</v>
      </c>
      <c r="L148">
        <f>MONTH(Reservas[[#This Row],[Data]])</f>
        <v>5</v>
      </c>
    </row>
    <row r="149" spans="1:12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  <c r="K149">
        <f>YEAR(Reservas[[#This Row],[Data]])</f>
        <v>2018</v>
      </c>
      <c r="L149">
        <f>MONTH(Reservas[[#This Row],[Data]])</f>
        <v>5</v>
      </c>
    </row>
    <row r="150" spans="1:12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  <c r="K150">
        <f>YEAR(Reservas[[#This Row],[Data]])</f>
        <v>2018</v>
      </c>
      <c r="L150">
        <f>MONTH(Reservas[[#This Row],[Data]])</f>
        <v>5</v>
      </c>
    </row>
    <row r="151" spans="1:12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  <c r="K151">
        <f>YEAR(Reservas[[#This Row],[Data]])</f>
        <v>2018</v>
      </c>
      <c r="L151">
        <f>MONTH(Reservas[[#This Row],[Data]])</f>
        <v>5</v>
      </c>
    </row>
    <row r="152" spans="1:12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  <c r="K152">
        <f>YEAR(Reservas[[#This Row],[Data]])</f>
        <v>2018</v>
      </c>
      <c r="L152">
        <f>MONTH(Reservas[[#This Row],[Data]])</f>
        <v>5</v>
      </c>
    </row>
    <row r="153" spans="1:12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  <c r="K153">
        <f>YEAR(Reservas[[#This Row],[Data]])</f>
        <v>2018</v>
      </c>
      <c r="L153">
        <f>MONTH(Reservas[[#This Row],[Data]])</f>
        <v>5</v>
      </c>
    </row>
    <row r="154" spans="1:12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  <c r="K154">
        <f>YEAR(Reservas[[#This Row],[Data]])</f>
        <v>2018</v>
      </c>
      <c r="L154">
        <f>MONTH(Reservas[[#This Row],[Data]])</f>
        <v>5</v>
      </c>
    </row>
    <row r="155" spans="1:12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  <c r="K155">
        <f>YEAR(Reservas[[#This Row],[Data]])</f>
        <v>2018</v>
      </c>
      <c r="L155">
        <f>MONTH(Reservas[[#This Row],[Data]])</f>
        <v>5</v>
      </c>
    </row>
    <row r="156" spans="1:12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  <c r="K156">
        <f>YEAR(Reservas[[#This Row],[Data]])</f>
        <v>2018</v>
      </c>
      <c r="L156">
        <f>MONTH(Reservas[[#This Row],[Data]])</f>
        <v>5</v>
      </c>
    </row>
    <row r="157" spans="1:12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  <c r="K157">
        <f>YEAR(Reservas[[#This Row],[Data]])</f>
        <v>2018</v>
      </c>
      <c r="L157">
        <f>MONTH(Reservas[[#This Row],[Data]])</f>
        <v>5</v>
      </c>
    </row>
    <row r="158" spans="1:12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  <c r="K158">
        <f>YEAR(Reservas[[#This Row],[Data]])</f>
        <v>2018</v>
      </c>
      <c r="L158">
        <f>MONTH(Reservas[[#This Row],[Data]])</f>
        <v>5</v>
      </c>
    </row>
    <row r="159" spans="1:12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  <c r="K159">
        <f>YEAR(Reservas[[#This Row],[Data]])</f>
        <v>2018</v>
      </c>
      <c r="L159">
        <f>MONTH(Reservas[[#This Row],[Data]])</f>
        <v>5</v>
      </c>
    </row>
    <row r="160" spans="1:12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  <c r="K160">
        <f>YEAR(Reservas[[#This Row],[Data]])</f>
        <v>2018</v>
      </c>
      <c r="L160">
        <f>MONTH(Reservas[[#This Row],[Data]])</f>
        <v>5</v>
      </c>
    </row>
    <row r="161" spans="1:12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  <c r="K161">
        <f>YEAR(Reservas[[#This Row],[Data]])</f>
        <v>2018</v>
      </c>
      <c r="L161">
        <f>MONTH(Reservas[[#This Row],[Data]])</f>
        <v>5</v>
      </c>
    </row>
    <row r="162" spans="1:12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  <c r="K162">
        <f>YEAR(Reservas[[#This Row],[Data]])</f>
        <v>2018</v>
      </c>
      <c r="L162">
        <f>MONTH(Reservas[[#This Row],[Data]])</f>
        <v>5</v>
      </c>
    </row>
    <row r="163" spans="1:12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  <c r="K163">
        <f>YEAR(Reservas[[#This Row],[Data]])</f>
        <v>2018</v>
      </c>
      <c r="L163">
        <f>MONTH(Reservas[[#This Row],[Data]])</f>
        <v>5</v>
      </c>
    </row>
    <row r="164" spans="1:12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  <c r="K164">
        <f>YEAR(Reservas[[#This Row],[Data]])</f>
        <v>2018</v>
      </c>
      <c r="L164">
        <f>MONTH(Reservas[[#This Row],[Data]])</f>
        <v>5</v>
      </c>
    </row>
    <row r="165" spans="1:12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  <c r="K165">
        <f>YEAR(Reservas[[#This Row],[Data]])</f>
        <v>2018</v>
      </c>
      <c r="L165">
        <f>MONTH(Reservas[[#This Row],[Data]])</f>
        <v>5</v>
      </c>
    </row>
    <row r="166" spans="1:12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  <c r="K166">
        <f>YEAR(Reservas[[#This Row],[Data]])</f>
        <v>2018</v>
      </c>
      <c r="L166">
        <f>MONTH(Reservas[[#This Row],[Data]])</f>
        <v>5</v>
      </c>
    </row>
    <row r="167" spans="1:12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  <c r="K167">
        <f>YEAR(Reservas[[#This Row],[Data]])</f>
        <v>2018</v>
      </c>
      <c r="L167">
        <f>MONTH(Reservas[[#This Row],[Data]])</f>
        <v>5</v>
      </c>
    </row>
    <row r="168" spans="1:12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  <c r="K168">
        <f>YEAR(Reservas[[#This Row],[Data]])</f>
        <v>2018</v>
      </c>
      <c r="L168">
        <f>MONTH(Reservas[[#This Row],[Data]])</f>
        <v>5</v>
      </c>
    </row>
    <row r="169" spans="1:12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  <c r="K169">
        <f>YEAR(Reservas[[#This Row],[Data]])</f>
        <v>2018</v>
      </c>
      <c r="L169">
        <f>MONTH(Reservas[[#This Row],[Data]])</f>
        <v>5</v>
      </c>
    </row>
    <row r="170" spans="1:12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  <c r="K170">
        <f>YEAR(Reservas[[#This Row],[Data]])</f>
        <v>2018</v>
      </c>
      <c r="L170">
        <f>MONTH(Reservas[[#This Row],[Data]])</f>
        <v>5</v>
      </c>
    </row>
    <row r="171" spans="1:12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  <c r="K171">
        <f>YEAR(Reservas[[#This Row],[Data]])</f>
        <v>2018</v>
      </c>
      <c r="L171">
        <f>MONTH(Reservas[[#This Row],[Data]])</f>
        <v>5</v>
      </c>
    </row>
    <row r="172" spans="1:12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  <c r="K172">
        <f>YEAR(Reservas[[#This Row],[Data]])</f>
        <v>2018</v>
      </c>
      <c r="L172">
        <f>MONTH(Reservas[[#This Row],[Data]])</f>
        <v>5</v>
      </c>
    </row>
    <row r="173" spans="1:12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  <c r="K173">
        <f>YEAR(Reservas[[#This Row],[Data]])</f>
        <v>2018</v>
      </c>
      <c r="L173">
        <f>MONTH(Reservas[[#This Row],[Data]])</f>
        <v>5</v>
      </c>
    </row>
    <row r="174" spans="1:12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  <c r="K174">
        <f>YEAR(Reservas[[#This Row],[Data]])</f>
        <v>2018</v>
      </c>
      <c r="L174">
        <f>MONTH(Reservas[[#This Row],[Data]])</f>
        <v>5</v>
      </c>
    </row>
    <row r="175" spans="1:12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  <c r="K175">
        <f>YEAR(Reservas[[#This Row],[Data]])</f>
        <v>2018</v>
      </c>
      <c r="L175">
        <f>MONTH(Reservas[[#This Row],[Data]])</f>
        <v>5</v>
      </c>
    </row>
    <row r="176" spans="1:12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  <c r="K176">
        <f>YEAR(Reservas[[#This Row],[Data]])</f>
        <v>2018</v>
      </c>
      <c r="L176">
        <f>MONTH(Reservas[[#This Row],[Data]])</f>
        <v>5</v>
      </c>
    </row>
    <row r="177" spans="1:12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  <c r="K177">
        <f>YEAR(Reservas[[#This Row],[Data]])</f>
        <v>2018</v>
      </c>
      <c r="L177">
        <f>MONTH(Reservas[[#This Row],[Data]])</f>
        <v>5</v>
      </c>
    </row>
    <row r="178" spans="1:12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  <c r="K178">
        <f>YEAR(Reservas[[#This Row],[Data]])</f>
        <v>2018</v>
      </c>
      <c r="L178">
        <f>MONTH(Reservas[[#This Row],[Data]])</f>
        <v>6</v>
      </c>
    </row>
    <row r="179" spans="1:12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  <c r="K179">
        <f>YEAR(Reservas[[#This Row],[Data]])</f>
        <v>2018</v>
      </c>
      <c r="L179">
        <f>MONTH(Reservas[[#This Row],[Data]])</f>
        <v>6</v>
      </c>
    </row>
    <row r="180" spans="1:12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  <c r="K180">
        <f>YEAR(Reservas[[#This Row],[Data]])</f>
        <v>2018</v>
      </c>
      <c r="L180">
        <f>MONTH(Reservas[[#This Row],[Data]])</f>
        <v>6</v>
      </c>
    </row>
    <row r="181" spans="1:12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  <c r="K181">
        <f>YEAR(Reservas[[#This Row],[Data]])</f>
        <v>2018</v>
      </c>
      <c r="L181">
        <f>MONTH(Reservas[[#This Row],[Data]])</f>
        <v>6</v>
      </c>
    </row>
    <row r="182" spans="1:12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  <c r="K182">
        <f>YEAR(Reservas[[#This Row],[Data]])</f>
        <v>2018</v>
      </c>
      <c r="L182">
        <f>MONTH(Reservas[[#This Row],[Data]])</f>
        <v>6</v>
      </c>
    </row>
    <row r="183" spans="1:12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  <c r="K183">
        <f>YEAR(Reservas[[#This Row],[Data]])</f>
        <v>2018</v>
      </c>
      <c r="L183">
        <f>MONTH(Reservas[[#This Row],[Data]])</f>
        <v>6</v>
      </c>
    </row>
    <row r="184" spans="1:12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  <c r="K184">
        <f>YEAR(Reservas[[#This Row],[Data]])</f>
        <v>2018</v>
      </c>
      <c r="L184">
        <f>MONTH(Reservas[[#This Row],[Data]])</f>
        <v>6</v>
      </c>
    </row>
    <row r="185" spans="1:12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  <c r="K185">
        <f>YEAR(Reservas[[#This Row],[Data]])</f>
        <v>2018</v>
      </c>
      <c r="L185">
        <f>MONTH(Reservas[[#This Row],[Data]])</f>
        <v>6</v>
      </c>
    </row>
    <row r="186" spans="1:12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  <c r="K186">
        <f>YEAR(Reservas[[#This Row],[Data]])</f>
        <v>2018</v>
      </c>
      <c r="L186">
        <f>MONTH(Reservas[[#This Row],[Data]])</f>
        <v>6</v>
      </c>
    </row>
    <row r="187" spans="1:12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  <c r="K187">
        <f>YEAR(Reservas[[#This Row],[Data]])</f>
        <v>2018</v>
      </c>
      <c r="L187">
        <f>MONTH(Reservas[[#This Row],[Data]])</f>
        <v>6</v>
      </c>
    </row>
    <row r="188" spans="1:12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  <c r="K188">
        <f>YEAR(Reservas[[#This Row],[Data]])</f>
        <v>2018</v>
      </c>
      <c r="L188">
        <f>MONTH(Reservas[[#This Row],[Data]])</f>
        <v>6</v>
      </c>
    </row>
    <row r="189" spans="1:12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  <c r="K189">
        <f>YEAR(Reservas[[#This Row],[Data]])</f>
        <v>2018</v>
      </c>
      <c r="L189">
        <f>MONTH(Reservas[[#This Row],[Data]])</f>
        <v>6</v>
      </c>
    </row>
    <row r="190" spans="1:12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  <c r="K190">
        <f>YEAR(Reservas[[#This Row],[Data]])</f>
        <v>2018</v>
      </c>
      <c r="L190">
        <f>MONTH(Reservas[[#This Row],[Data]])</f>
        <v>6</v>
      </c>
    </row>
    <row r="191" spans="1:12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  <c r="K191">
        <f>YEAR(Reservas[[#This Row],[Data]])</f>
        <v>2018</v>
      </c>
      <c r="L191">
        <f>MONTH(Reservas[[#This Row],[Data]])</f>
        <v>6</v>
      </c>
    </row>
    <row r="192" spans="1:12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  <c r="K192">
        <f>YEAR(Reservas[[#This Row],[Data]])</f>
        <v>2018</v>
      </c>
      <c r="L192">
        <f>MONTH(Reservas[[#This Row],[Data]])</f>
        <v>6</v>
      </c>
    </row>
    <row r="193" spans="1:12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  <c r="K193">
        <f>YEAR(Reservas[[#This Row],[Data]])</f>
        <v>2018</v>
      </c>
      <c r="L193">
        <f>MONTH(Reservas[[#This Row],[Data]])</f>
        <v>6</v>
      </c>
    </row>
    <row r="194" spans="1:12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  <c r="K194">
        <f>YEAR(Reservas[[#This Row],[Data]])</f>
        <v>2018</v>
      </c>
      <c r="L194">
        <f>MONTH(Reservas[[#This Row],[Data]])</f>
        <v>6</v>
      </c>
    </row>
    <row r="195" spans="1:12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  <c r="K195">
        <f>YEAR(Reservas[[#This Row],[Data]])</f>
        <v>2018</v>
      </c>
      <c r="L195">
        <f>MONTH(Reservas[[#This Row],[Data]])</f>
        <v>6</v>
      </c>
    </row>
    <row r="196" spans="1:12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  <c r="K196">
        <f>YEAR(Reservas[[#This Row],[Data]])</f>
        <v>2018</v>
      </c>
      <c r="L196">
        <f>MONTH(Reservas[[#This Row],[Data]])</f>
        <v>6</v>
      </c>
    </row>
    <row r="197" spans="1:12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  <c r="K197">
        <f>YEAR(Reservas[[#This Row],[Data]])</f>
        <v>2018</v>
      </c>
      <c r="L197">
        <f>MONTH(Reservas[[#This Row],[Data]])</f>
        <v>6</v>
      </c>
    </row>
    <row r="198" spans="1:12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  <c r="K198">
        <f>YEAR(Reservas[[#This Row],[Data]])</f>
        <v>2018</v>
      </c>
      <c r="L198">
        <f>MONTH(Reservas[[#This Row],[Data]])</f>
        <v>6</v>
      </c>
    </row>
    <row r="199" spans="1:12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  <c r="K199">
        <f>YEAR(Reservas[[#This Row],[Data]])</f>
        <v>2018</v>
      </c>
      <c r="L199">
        <f>MONTH(Reservas[[#This Row],[Data]])</f>
        <v>6</v>
      </c>
    </row>
    <row r="200" spans="1:12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  <c r="K200">
        <f>YEAR(Reservas[[#This Row],[Data]])</f>
        <v>2018</v>
      </c>
      <c r="L200">
        <f>MONTH(Reservas[[#This Row],[Data]])</f>
        <v>6</v>
      </c>
    </row>
    <row r="201" spans="1:12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  <c r="K201">
        <f>YEAR(Reservas[[#This Row],[Data]])</f>
        <v>2018</v>
      </c>
      <c r="L201">
        <f>MONTH(Reservas[[#This Row],[Data]])</f>
        <v>6</v>
      </c>
    </row>
    <row r="202" spans="1:12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  <c r="K202">
        <f>YEAR(Reservas[[#This Row],[Data]])</f>
        <v>2018</v>
      </c>
      <c r="L202">
        <f>MONTH(Reservas[[#This Row],[Data]])</f>
        <v>6</v>
      </c>
    </row>
    <row r="203" spans="1:12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  <c r="K203">
        <f>YEAR(Reservas[[#This Row],[Data]])</f>
        <v>2018</v>
      </c>
      <c r="L203">
        <f>MONTH(Reservas[[#This Row],[Data]])</f>
        <v>6</v>
      </c>
    </row>
    <row r="204" spans="1:12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  <c r="K204">
        <f>YEAR(Reservas[[#This Row],[Data]])</f>
        <v>2018</v>
      </c>
      <c r="L204">
        <f>MONTH(Reservas[[#This Row],[Data]])</f>
        <v>6</v>
      </c>
    </row>
    <row r="205" spans="1:12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  <c r="K205">
        <f>YEAR(Reservas[[#This Row],[Data]])</f>
        <v>2018</v>
      </c>
      <c r="L205">
        <f>MONTH(Reservas[[#This Row],[Data]])</f>
        <v>6</v>
      </c>
    </row>
    <row r="206" spans="1:12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  <c r="K206">
        <f>YEAR(Reservas[[#This Row],[Data]])</f>
        <v>2018</v>
      </c>
      <c r="L206">
        <f>MONTH(Reservas[[#This Row],[Data]])</f>
        <v>6</v>
      </c>
    </row>
    <row r="207" spans="1:12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  <c r="K207">
        <f>YEAR(Reservas[[#This Row],[Data]])</f>
        <v>2018</v>
      </c>
      <c r="L207">
        <f>MONTH(Reservas[[#This Row],[Data]])</f>
        <v>6</v>
      </c>
    </row>
    <row r="208" spans="1:12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  <c r="K208">
        <f>YEAR(Reservas[[#This Row],[Data]])</f>
        <v>2018</v>
      </c>
      <c r="L208">
        <f>MONTH(Reservas[[#This Row],[Data]])</f>
        <v>7</v>
      </c>
    </row>
    <row r="209" spans="1:12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  <c r="K209">
        <f>YEAR(Reservas[[#This Row],[Data]])</f>
        <v>2018</v>
      </c>
      <c r="L209">
        <f>MONTH(Reservas[[#This Row],[Data]])</f>
        <v>7</v>
      </c>
    </row>
    <row r="210" spans="1:12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  <c r="K210">
        <f>YEAR(Reservas[[#This Row],[Data]])</f>
        <v>2018</v>
      </c>
      <c r="L210">
        <f>MONTH(Reservas[[#This Row],[Data]])</f>
        <v>7</v>
      </c>
    </row>
    <row r="211" spans="1:12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  <c r="K211">
        <f>YEAR(Reservas[[#This Row],[Data]])</f>
        <v>2018</v>
      </c>
      <c r="L211">
        <f>MONTH(Reservas[[#This Row],[Data]])</f>
        <v>7</v>
      </c>
    </row>
    <row r="212" spans="1:12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  <c r="K212">
        <f>YEAR(Reservas[[#This Row],[Data]])</f>
        <v>2018</v>
      </c>
      <c r="L212">
        <f>MONTH(Reservas[[#This Row],[Data]])</f>
        <v>7</v>
      </c>
    </row>
    <row r="213" spans="1:12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  <c r="K213">
        <f>YEAR(Reservas[[#This Row],[Data]])</f>
        <v>2018</v>
      </c>
      <c r="L213">
        <f>MONTH(Reservas[[#This Row],[Data]])</f>
        <v>7</v>
      </c>
    </row>
    <row r="214" spans="1:12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  <c r="K214">
        <f>YEAR(Reservas[[#This Row],[Data]])</f>
        <v>2018</v>
      </c>
      <c r="L214">
        <f>MONTH(Reservas[[#This Row],[Data]])</f>
        <v>7</v>
      </c>
    </row>
    <row r="215" spans="1:12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  <c r="K215">
        <f>YEAR(Reservas[[#This Row],[Data]])</f>
        <v>2018</v>
      </c>
      <c r="L215">
        <f>MONTH(Reservas[[#This Row],[Data]])</f>
        <v>7</v>
      </c>
    </row>
    <row r="216" spans="1:12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  <c r="K216">
        <f>YEAR(Reservas[[#This Row],[Data]])</f>
        <v>2018</v>
      </c>
      <c r="L216">
        <f>MONTH(Reservas[[#This Row],[Data]])</f>
        <v>7</v>
      </c>
    </row>
    <row r="217" spans="1:12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  <c r="K217">
        <f>YEAR(Reservas[[#This Row],[Data]])</f>
        <v>2018</v>
      </c>
      <c r="L217">
        <f>MONTH(Reservas[[#This Row],[Data]])</f>
        <v>7</v>
      </c>
    </row>
    <row r="218" spans="1:12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  <c r="K218">
        <f>YEAR(Reservas[[#This Row],[Data]])</f>
        <v>2018</v>
      </c>
      <c r="L218">
        <f>MONTH(Reservas[[#This Row],[Data]])</f>
        <v>7</v>
      </c>
    </row>
    <row r="219" spans="1:12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  <c r="K219">
        <f>YEAR(Reservas[[#This Row],[Data]])</f>
        <v>2018</v>
      </c>
      <c r="L219">
        <f>MONTH(Reservas[[#This Row],[Data]])</f>
        <v>7</v>
      </c>
    </row>
    <row r="220" spans="1:12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  <c r="K220">
        <f>YEAR(Reservas[[#This Row],[Data]])</f>
        <v>2018</v>
      </c>
      <c r="L220">
        <f>MONTH(Reservas[[#This Row],[Data]])</f>
        <v>7</v>
      </c>
    </row>
    <row r="221" spans="1:12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  <c r="K221">
        <f>YEAR(Reservas[[#This Row],[Data]])</f>
        <v>2018</v>
      </c>
      <c r="L221">
        <f>MONTH(Reservas[[#This Row],[Data]])</f>
        <v>7</v>
      </c>
    </row>
    <row r="222" spans="1:12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  <c r="K222">
        <f>YEAR(Reservas[[#This Row],[Data]])</f>
        <v>2018</v>
      </c>
      <c r="L222">
        <f>MONTH(Reservas[[#This Row],[Data]])</f>
        <v>7</v>
      </c>
    </row>
    <row r="223" spans="1:12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  <c r="K223">
        <f>YEAR(Reservas[[#This Row],[Data]])</f>
        <v>2018</v>
      </c>
      <c r="L223">
        <f>MONTH(Reservas[[#This Row],[Data]])</f>
        <v>7</v>
      </c>
    </row>
    <row r="224" spans="1:12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  <c r="K224">
        <f>YEAR(Reservas[[#This Row],[Data]])</f>
        <v>2018</v>
      </c>
      <c r="L224">
        <f>MONTH(Reservas[[#This Row],[Data]])</f>
        <v>7</v>
      </c>
    </row>
    <row r="225" spans="1:12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  <c r="K225">
        <f>YEAR(Reservas[[#This Row],[Data]])</f>
        <v>2018</v>
      </c>
      <c r="L225">
        <f>MONTH(Reservas[[#This Row],[Data]])</f>
        <v>7</v>
      </c>
    </row>
    <row r="226" spans="1:12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  <c r="K226">
        <f>YEAR(Reservas[[#This Row],[Data]])</f>
        <v>2018</v>
      </c>
      <c r="L226">
        <f>MONTH(Reservas[[#This Row],[Data]])</f>
        <v>7</v>
      </c>
    </row>
    <row r="227" spans="1:12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  <c r="K227">
        <f>YEAR(Reservas[[#This Row],[Data]])</f>
        <v>2018</v>
      </c>
      <c r="L227">
        <f>MONTH(Reservas[[#This Row],[Data]])</f>
        <v>7</v>
      </c>
    </row>
    <row r="228" spans="1:12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  <c r="K228">
        <f>YEAR(Reservas[[#This Row],[Data]])</f>
        <v>2018</v>
      </c>
      <c r="L228">
        <f>MONTH(Reservas[[#This Row],[Data]])</f>
        <v>7</v>
      </c>
    </row>
    <row r="229" spans="1:12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  <c r="K229">
        <f>YEAR(Reservas[[#This Row],[Data]])</f>
        <v>2018</v>
      </c>
      <c r="L229">
        <f>MONTH(Reservas[[#This Row],[Data]])</f>
        <v>7</v>
      </c>
    </row>
    <row r="230" spans="1:12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  <c r="K230">
        <f>YEAR(Reservas[[#This Row],[Data]])</f>
        <v>2018</v>
      </c>
      <c r="L230">
        <f>MONTH(Reservas[[#This Row],[Data]])</f>
        <v>7</v>
      </c>
    </row>
    <row r="231" spans="1:12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  <c r="K231">
        <f>YEAR(Reservas[[#This Row],[Data]])</f>
        <v>2018</v>
      </c>
      <c r="L231">
        <f>MONTH(Reservas[[#This Row],[Data]])</f>
        <v>7</v>
      </c>
    </row>
    <row r="232" spans="1:12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  <c r="K232">
        <f>YEAR(Reservas[[#This Row],[Data]])</f>
        <v>2018</v>
      </c>
      <c r="L232">
        <f>MONTH(Reservas[[#This Row],[Data]])</f>
        <v>7</v>
      </c>
    </row>
    <row r="233" spans="1:12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  <c r="K233">
        <f>YEAR(Reservas[[#This Row],[Data]])</f>
        <v>2018</v>
      </c>
      <c r="L233">
        <f>MONTH(Reservas[[#This Row],[Data]])</f>
        <v>7</v>
      </c>
    </row>
    <row r="234" spans="1:12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  <c r="K234">
        <f>YEAR(Reservas[[#This Row],[Data]])</f>
        <v>2018</v>
      </c>
      <c r="L234">
        <f>MONTH(Reservas[[#This Row],[Data]])</f>
        <v>7</v>
      </c>
    </row>
    <row r="235" spans="1:12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  <c r="K235">
        <f>YEAR(Reservas[[#This Row],[Data]])</f>
        <v>2018</v>
      </c>
      <c r="L235">
        <f>MONTH(Reservas[[#This Row],[Data]])</f>
        <v>7</v>
      </c>
    </row>
    <row r="236" spans="1:12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  <c r="K236">
        <f>YEAR(Reservas[[#This Row],[Data]])</f>
        <v>2018</v>
      </c>
      <c r="L236">
        <f>MONTH(Reservas[[#This Row],[Data]])</f>
        <v>7</v>
      </c>
    </row>
    <row r="237" spans="1:12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  <c r="K237">
        <f>YEAR(Reservas[[#This Row],[Data]])</f>
        <v>2018</v>
      </c>
      <c r="L237">
        <f>MONTH(Reservas[[#This Row],[Data]])</f>
        <v>7</v>
      </c>
    </row>
    <row r="238" spans="1:12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  <c r="K238">
        <f>YEAR(Reservas[[#This Row],[Data]])</f>
        <v>2018</v>
      </c>
      <c r="L238">
        <f>MONTH(Reservas[[#This Row],[Data]])</f>
        <v>7</v>
      </c>
    </row>
    <row r="239" spans="1:12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  <c r="K239">
        <f>YEAR(Reservas[[#This Row],[Data]])</f>
        <v>2018</v>
      </c>
      <c r="L239">
        <f>MONTH(Reservas[[#This Row],[Data]])</f>
        <v>7</v>
      </c>
    </row>
    <row r="240" spans="1:12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  <c r="K240">
        <f>YEAR(Reservas[[#This Row],[Data]])</f>
        <v>2018</v>
      </c>
      <c r="L240">
        <f>MONTH(Reservas[[#This Row],[Data]])</f>
        <v>7</v>
      </c>
    </row>
    <row r="241" spans="1:12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  <c r="K241">
        <f>YEAR(Reservas[[#This Row],[Data]])</f>
        <v>2018</v>
      </c>
      <c r="L241">
        <f>MONTH(Reservas[[#This Row],[Data]])</f>
        <v>7</v>
      </c>
    </row>
    <row r="242" spans="1:12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  <c r="K242">
        <f>YEAR(Reservas[[#This Row],[Data]])</f>
        <v>2018</v>
      </c>
      <c r="L242">
        <f>MONTH(Reservas[[#This Row],[Data]])</f>
        <v>7</v>
      </c>
    </row>
    <row r="243" spans="1:12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  <c r="K243">
        <f>YEAR(Reservas[[#This Row],[Data]])</f>
        <v>2018</v>
      </c>
      <c r="L243">
        <f>MONTH(Reservas[[#This Row],[Data]])</f>
        <v>8</v>
      </c>
    </row>
    <row r="244" spans="1:12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  <c r="K244">
        <f>YEAR(Reservas[[#This Row],[Data]])</f>
        <v>2018</v>
      </c>
      <c r="L244">
        <f>MONTH(Reservas[[#This Row],[Data]])</f>
        <v>8</v>
      </c>
    </row>
    <row r="245" spans="1:12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  <c r="K245">
        <f>YEAR(Reservas[[#This Row],[Data]])</f>
        <v>2018</v>
      </c>
      <c r="L245">
        <f>MONTH(Reservas[[#This Row],[Data]])</f>
        <v>8</v>
      </c>
    </row>
    <row r="246" spans="1:12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  <c r="K246">
        <f>YEAR(Reservas[[#This Row],[Data]])</f>
        <v>2018</v>
      </c>
      <c r="L246">
        <f>MONTH(Reservas[[#This Row],[Data]])</f>
        <v>8</v>
      </c>
    </row>
    <row r="247" spans="1:12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  <c r="K247">
        <f>YEAR(Reservas[[#This Row],[Data]])</f>
        <v>2018</v>
      </c>
      <c r="L247">
        <f>MONTH(Reservas[[#This Row],[Data]])</f>
        <v>8</v>
      </c>
    </row>
    <row r="248" spans="1:12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  <c r="K248">
        <f>YEAR(Reservas[[#This Row],[Data]])</f>
        <v>2018</v>
      </c>
      <c r="L248">
        <f>MONTH(Reservas[[#This Row],[Data]])</f>
        <v>8</v>
      </c>
    </row>
    <row r="249" spans="1:12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  <c r="K249">
        <f>YEAR(Reservas[[#This Row],[Data]])</f>
        <v>2018</v>
      </c>
      <c r="L249">
        <f>MONTH(Reservas[[#This Row],[Data]])</f>
        <v>8</v>
      </c>
    </row>
    <row r="250" spans="1:12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  <c r="K250">
        <f>YEAR(Reservas[[#This Row],[Data]])</f>
        <v>2018</v>
      </c>
      <c r="L250">
        <f>MONTH(Reservas[[#This Row],[Data]])</f>
        <v>8</v>
      </c>
    </row>
    <row r="251" spans="1:12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  <c r="K251">
        <f>YEAR(Reservas[[#This Row],[Data]])</f>
        <v>2018</v>
      </c>
      <c r="L251">
        <f>MONTH(Reservas[[#This Row],[Data]])</f>
        <v>8</v>
      </c>
    </row>
    <row r="252" spans="1:12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  <c r="K252">
        <f>YEAR(Reservas[[#This Row],[Data]])</f>
        <v>2018</v>
      </c>
      <c r="L252">
        <f>MONTH(Reservas[[#This Row],[Data]])</f>
        <v>8</v>
      </c>
    </row>
    <row r="253" spans="1:12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  <c r="K253">
        <f>YEAR(Reservas[[#This Row],[Data]])</f>
        <v>2018</v>
      </c>
      <c r="L253">
        <f>MONTH(Reservas[[#This Row],[Data]])</f>
        <v>8</v>
      </c>
    </row>
    <row r="254" spans="1:12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  <c r="K254">
        <f>YEAR(Reservas[[#This Row],[Data]])</f>
        <v>2018</v>
      </c>
      <c r="L254">
        <f>MONTH(Reservas[[#This Row],[Data]])</f>
        <v>8</v>
      </c>
    </row>
    <row r="255" spans="1:12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  <c r="K255">
        <f>YEAR(Reservas[[#This Row],[Data]])</f>
        <v>2018</v>
      </c>
      <c r="L255">
        <f>MONTH(Reservas[[#This Row],[Data]])</f>
        <v>8</v>
      </c>
    </row>
    <row r="256" spans="1:12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  <c r="K256">
        <f>YEAR(Reservas[[#This Row],[Data]])</f>
        <v>2018</v>
      </c>
      <c r="L256">
        <f>MONTH(Reservas[[#This Row],[Data]])</f>
        <v>8</v>
      </c>
    </row>
    <row r="257" spans="1:12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  <c r="K257">
        <f>YEAR(Reservas[[#This Row],[Data]])</f>
        <v>2018</v>
      </c>
      <c r="L257">
        <f>MONTH(Reservas[[#This Row],[Data]])</f>
        <v>8</v>
      </c>
    </row>
    <row r="258" spans="1:12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  <c r="K258">
        <f>YEAR(Reservas[[#This Row],[Data]])</f>
        <v>2018</v>
      </c>
      <c r="L258">
        <f>MONTH(Reservas[[#This Row],[Data]])</f>
        <v>8</v>
      </c>
    </row>
    <row r="259" spans="1:12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  <c r="K259">
        <f>YEAR(Reservas[[#This Row],[Data]])</f>
        <v>2018</v>
      </c>
      <c r="L259">
        <f>MONTH(Reservas[[#This Row],[Data]])</f>
        <v>8</v>
      </c>
    </row>
    <row r="260" spans="1:12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  <c r="K260">
        <f>YEAR(Reservas[[#This Row],[Data]])</f>
        <v>2018</v>
      </c>
      <c r="L260">
        <f>MONTH(Reservas[[#This Row],[Data]])</f>
        <v>8</v>
      </c>
    </row>
    <row r="261" spans="1:12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  <c r="K261">
        <f>YEAR(Reservas[[#This Row],[Data]])</f>
        <v>2018</v>
      </c>
      <c r="L261">
        <f>MONTH(Reservas[[#This Row],[Data]])</f>
        <v>8</v>
      </c>
    </row>
    <row r="262" spans="1:12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  <c r="K262">
        <f>YEAR(Reservas[[#This Row],[Data]])</f>
        <v>2018</v>
      </c>
      <c r="L262">
        <f>MONTH(Reservas[[#This Row],[Data]])</f>
        <v>8</v>
      </c>
    </row>
    <row r="263" spans="1:12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  <c r="K263">
        <f>YEAR(Reservas[[#This Row],[Data]])</f>
        <v>2018</v>
      </c>
      <c r="L263">
        <f>MONTH(Reservas[[#This Row],[Data]])</f>
        <v>8</v>
      </c>
    </row>
    <row r="264" spans="1:12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  <c r="K264">
        <f>YEAR(Reservas[[#This Row],[Data]])</f>
        <v>2018</v>
      </c>
      <c r="L264">
        <f>MONTH(Reservas[[#This Row],[Data]])</f>
        <v>8</v>
      </c>
    </row>
    <row r="265" spans="1:12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  <c r="K265">
        <f>YEAR(Reservas[[#This Row],[Data]])</f>
        <v>2018</v>
      </c>
      <c r="L265">
        <f>MONTH(Reservas[[#This Row],[Data]])</f>
        <v>8</v>
      </c>
    </row>
    <row r="266" spans="1:12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  <c r="K266">
        <f>YEAR(Reservas[[#This Row],[Data]])</f>
        <v>2018</v>
      </c>
      <c r="L266">
        <f>MONTH(Reservas[[#This Row],[Data]])</f>
        <v>8</v>
      </c>
    </row>
    <row r="267" spans="1:12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  <c r="K267">
        <f>YEAR(Reservas[[#This Row],[Data]])</f>
        <v>2018</v>
      </c>
      <c r="L267">
        <f>MONTH(Reservas[[#This Row],[Data]])</f>
        <v>8</v>
      </c>
    </row>
    <row r="268" spans="1:12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  <c r="K268">
        <f>YEAR(Reservas[[#This Row],[Data]])</f>
        <v>2018</v>
      </c>
      <c r="L268">
        <f>MONTH(Reservas[[#This Row],[Data]])</f>
        <v>8</v>
      </c>
    </row>
    <row r="269" spans="1:12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  <c r="K269">
        <f>YEAR(Reservas[[#This Row],[Data]])</f>
        <v>2018</v>
      </c>
      <c r="L269">
        <f>MONTH(Reservas[[#This Row],[Data]])</f>
        <v>8</v>
      </c>
    </row>
    <row r="270" spans="1:12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  <c r="K270">
        <f>YEAR(Reservas[[#This Row],[Data]])</f>
        <v>2018</v>
      </c>
      <c r="L270">
        <f>MONTH(Reservas[[#This Row],[Data]])</f>
        <v>8</v>
      </c>
    </row>
    <row r="271" spans="1:12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  <c r="K271">
        <f>YEAR(Reservas[[#This Row],[Data]])</f>
        <v>2018</v>
      </c>
      <c r="L271">
        <f>MONTH(Reservas[[#This Row],[Data]])</f>
        <v>8</v>
      </c>
    </row>
    <row r="272" spans="1:12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  <c r="K272">
        <f>YEAR(Reservas[[#This Row],[Data]])</f>
        <v>2018</v>
      </c>
      <c r="L272">
        <f>MONTH(Reservas[[#This Row],[Data]])</f>
        <v>8</v>
      </c>
    </row>
    <row r="273" spans="1:12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  <c r="K273">
        <f>YEAR(Reservas[[#This Row],[Data]])</f>
        <v>2018</v>
      </c>
      <c r="L273">
        <f>MONTH(Reservas[[#This Row],[Data]])</f>
        <v>9</v>
      </c>
    </row>
    <row r="274" spans="1:12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  <c r="K274">
        <f>YEAR(Reservas[[#This Row],[Data]])</f>
        <v>2018</v>
      </c>
      <c r="L274">
        <f>MONTH(Reservas[[#This Row],[Data]])</f>
        <v>9</v>
      </c>
    </row>
    <row r="275" spans="1:12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  <c r="K275">
        <f>YEAR(Reservas[[#This Row],[Data]])</f>
        <v>2018</v>
      </c>
      <c r="L275">
        <f>MONTH(Reservas[[#This Row],[Data]])</f>
        <v>9</v>
      </c>
    </row>
    <row r="276" spans="1:12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  <c r="K276">
        <f>YEAR(Reservas[[#This Row],[Data]])</f>
        <v>2018</v>
      </c>
      <c r="L276">
        <f>MONTH(Reservas[[#This Row],[Data]])</f>
        <v>9</v>
      </c>
    </row>
    <row r="277" spans="1:12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  <c r="K277">
        <f>YEAR(Reservas[[#This Row],[Data]])</f>
        <v>2018</v>
      </c>
      <c r="L277">
        <f>MONTH(Reservas[[#This Row],[Data]])</f>
        <v>9</v>
      </c>
    </row>
    <row r="278" spans="1:12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  <c r="K278">
        <f>YEAR(Reservas[[#This Row],[Data]])</f>
        <v>2018</v>
      </c>
      <c r="L278">
        <f>MONTH(Reservas[[#This Row],[Data]])</f>
        <v>9</v>
      </c>
    </row>
    <row r="279" spans="1:12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  <c r="K279">
        <f>YEAR(Reservas[[#This Row],[Data]])</f>
        <v>2018</v>
      </c>
      <c r="L279">
        <f>MONTH(Reservas[[#This Row],[Data]])</f>
        <v>9</v>
      </c>
    </row>
    <row r="280" spans="1:12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  <c r="K280">
        <f>YEAR(Reservas[[#This Row],[Data]])</f>
        <v>2018</v>
      </c>
      <c r="L280">
        <f>MONTH(Reservas[[#This Row],[Data]])</f>
        <v>9</v>
      </c>
    </row>
    <row r="281" spans="1:12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  <c r="K281">
        <f>YEAR(Reservas[[#This Row],[Data]])</f>
        <v>2018</v>
      </c>
      <c r="L281">
        <f>MONTH(Reservas[[#This Row],[Data]])</f>
        <v>9</v>
      </c>
    </row>
    <row r="282" spans="1:12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  <c r="K282">
        <f>YEAR(Reservas[[#This Row],[Data]])</f>
        <v>2018</v>
      </c>
      <c r="L282">
        <f>MONTH(Reservas[[#This Row],[Data]])</f>
        <v>9</v>
      </c>
    </row>
    <row r="283" spans="1:12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  <c r="K283">
        <f>YEAR(Reservas[[#This Row],[Data]])</f>
        <v>2018</v>
      </c>
      <c r="L283">
        <f>MONTH(Reservas[[#This Row],[Data]])</f>
        <v>9</v>
      </c>
    </row>
    <row r="284" spans="1:12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  <c r="K284">
        <f>YEAR(Reservas[[#This Row],[Data]])</f>
        <v>2018</v>
      </c>
      <c r="L284">
        <f>MONTH(Reservas[[#This Row],[Data]])</f>
        <v>9</v>
      </c>
    </row>
    <row r="285" spans="1:12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  <c r="K285">
        <f>YEAR(Reservas[[#This Row],[Data]])</f>
        <v>2018</v>
      </c>
      <c r="L285">
        <f>MONTH(Reservas[[#This Row],[Data]])</f>
        <v>9</v>
      </c>
    </row>
    <row r="286" spans="1:12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  <c r="K286">
        <f>YEAR(Reservas[[#This Row],[Data]])</f>
        <v>2018</v>
      </c>
      <c r="L286">
        <f>MONTH(Reservas[[#This Row],[Data]])</f>
        <v>9</v>
      </c>
    </row>
    <row r="287" spans="1:12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  <c r="K287">
        <f>YEAR(Reservas[[#This Row],[Data]])</f>
        <v>2018</v>
      </c>
      <c r="L287">
        <f>MONTH(Reservas[[#This Row],[Data]])</f>
        <v>9</v>
      </c>
    </row>
    <row r="288" spans="1:12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  <c r="K288">
        <f>YEAR(Reservas[[#This Row],[Data]])</f>
        <v>2018</v>
      </c>
      <c r="L288">
        <f>MONTH(Reservas[[#This Row],[Data]])</f>
        <v>9</v>
      </c>
    </row>
    <row r="289" spans="1:12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  <c r="K289">
        <f>YEAR(Reservas[[#This Row],[Data]])</f>
        <v>2018</v>
      </c>
      <c r="L289">
        <f>MONTH(Reservas[[#This Row],[Data]])</f>
        <v>9</v>
      </c>
    </row>
    <row r="290" spans="1:12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  <c r="K290">
        <f>YEAR(Reservas[[#This Row],[Data]])</f>
        <v>2018</v>
      </c>
      <c r="L290">
        <f>MONTH(Reservas[[#This Row],[Data]])</f>
        <v>9</v>
      </c>
    </row>
    <row r="291" spans="1:12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  <c r="K291">
        <f>YEAR(Reservas[[#This Row],[Data]])</f>
        <v>2018</v>
      </c>
      <c r="L291">
        <f>MONTH(Reservas[[#This Row],[Data]])</f>
        <v>9</v>
      </c>
    </row>
    <row r="292" spans="1:12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  <c r="K292">
        <f>YEAR(Reservas[[#This Row],[Data]])</f>
        <v>2018</v>
      </c>
      <c r="L292">
        <f>MONTH(Reservas[[#This Row],[Data]])</f>
        <v>9</v>
      </c>
    </row>
    <row r="293" spans="1:12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  <c r="K293">
        <f>YEAR(Reservas[[#This Row],[Data]])</f>
        <v>2018</v>
      </c>
      <c r="L293">
        <f>MONTH(Reservas[[#This Row],[Data]])</f>
        <v>9</v>
      </c>
    </row>
    <row r="294" spans="1:12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  <c r="K294">
        <f>YEAR(Reservas[[#This Row],[Data]])</f>
        <v>2018</v>
      </c>
      <c r="L294">
        <f>MONTH(Reservas[[#This Row],[Data]])</f>
        <v>9</v>
      </c>
    </row>
    <row r="295" spans="1:12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  <c r="K295">
        <f>YEAR(Reservas[[#This Row],[Data]])</f>
        <v>2018</v>
      </c>
      <c r="L295">
        <f>MONTH(Reservas[[#This Row],[Data]])</f>
        <v>9</v>
      </c>
    </row>
    <row r="296" spans="1:12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  <c r="K296">
        <f>YEAR(Reservas[[#This Row],[Data]])</f>
        <v>2018</v>
      </c>
      <c r="L296">
        <f>MONTH(Reservas[[#This Row],[Data]])</f>
        <v>9</v>
      </c>
    </row>
    <row r="297" spans="1:12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  <c r="K297">
        <f>YEAR(Reservas[[#This Row],[Data]])</f>
        <v>2018</v>
      </c>
      <c r="L297">
        <f>MONTH(Reservas[[#This Row],[Data]])</f>
        <v>9</v>
      </c>
    </row>
    <row r="298" spans="1:12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  <c r="K298">
        <f>YEAR(Reservas[[#This Row],[Data]])</f>
        <v>2018</v>
      </c>
      <c r="L298">
        <f>MONTH(Reservas[[#This Row],[Data]])</f>
        <v>9</v>
      </c>
    </row>
    <row r="299" spans="1:12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  <c r="K299">
        <f>YEAR(Reservas[[#This Row],[Data]])</f>
        <v>2018</v>
      </c>
      <c r="L299">
        <f>MONTH(Reservas[[#This Row],[Data]])</f>
        <v>9</v>
      </c>
    </row>
    <row r="300" spans="1:12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  <c r="K300">
        <f>YEAR(Reservas[[#This Row],[Data]])</f>
        <v>2018</v>
      </c>
      <c r="L300">
        <f>MONTH(Reservas[[#This Row],[Data]])</f>
        <v>9</v>
      </c>
    </row>
    <row r="301" spans="1:12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  <c r="K301">
        <f>YEAR(Reservas[[#This Row],[Data]])</f>
        <v>2018</v>
      </c>
      <c r="L301">
        <f>MONTH(Reservas[[#This Row],[Data]])</f>
        <v>9</v>
      </c>
    </row>
    <row r="302" spans="1:12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  <c r="K302">
        <f>YEAR(Reservas[[#This Row],[Data]])</f>
        <v>2018</v>
      </c>
      <c r="L302">
        <f>MONTH(Reservas[[#This Row],[Data]])</f>
        <v>9</v>
      </c>
    </row>
    <row r="303" spans="1:12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  <c r="K303">
        <f>YEAR(Reservas[[#This Row],[Data]])</f>
        <v>2018</v>
      </c>
      <c r="L303">
        <f>MONTH(Reservas[[#This Row],[Data]])</f>
        <v>9</v>
      </c>
    </row>
    <row r="304" spans="1:12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  <c r="K304">
        <f>YEAR(Reservas[[#This Row],[Data]])</f>
        <v>2018</v>
      </c>
      <c r="L304">
        <f>MONTH(Reservas[[#This Row],[Data]])</f>
        <v>9</v>
      </c>
    </row>
    <row r="305" spans="1:12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  <c r="K305">
        <f>YEAR(Reservas[[#This Row],[Data]])</f>
        <v>2018</v>
      </c>
      <c r="L305">
        <f>MONTH(Reservas[[#This Row],[Data]])</f>
        <v>9</v>
      </c>
    </row>
    <row r="306" spans="1:12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  <c r="K306">
        <f>YEAR(Reservas[[#This Row],[Data]])</f>
        <v>2018</v>
      </c>
      <c r="L306">
        <f>MONTH(Reservas[[#This Row],[Data]])</f>
        <v>9</v>
      </c>
    </row>
    <row r="307" spans="1:12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  <c r="K307">
        <f>YEAR(Reservas[[#This Row],[Data]])</f>
        <v>2018</v>
      </c>
      <c r="L307">
        <f>MONTH(Reservas[[#This Row],[Data]])</f>
        <v>9</v>
      </c>
    </row>
    <row r="308" spans="1:12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  <c r="K308">
        <f>YEAR(Reservas[[#This Row],[Data]])</f>
        <v>2018</v>
      </c>
      <c r="L308">
        <f>MONTH(Reservas[[#This Row],[Data]])</f>
        <v>9</v>
      </c>
    </row>
    <row r="309" spans="1:12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  <c r="K309">
        <f>YEAR(Reservas[[#This Row],[Data]])</f>
        <v>2018</v>
      </c>
      <c r="L309">
        <f>MONTH(Reservas[[#This Row],[Data]])</f>
        <v>9</v>
      </c>
    </row>
    <row r="310" spans="1:12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  <c r="K310">
        <f>YEAR(Reservas[[#This Row],[Data]])</f>
        <v>2018</v>
      </c>
      <c r="L310">
        <f>MONTH(Reservas[[#This Row],[Data]])</f>
        <v>9</v>
      </c>
    </row>
    <row r="311" spans="1:12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  <c r="K311">
        <f>YEAR(Reservas[[#This Row],[Data]])</f>
        <v>2018</v>
      </c>
      <c r="L311">
        <f>MONTH(Reservas[[#This Row],[Data]])</f>
        <v>9</v>
      </c>
    </row>
    <row r="312" spans="1:12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  <c r="K312">
        <f>YEAR(Reservas[[#This Row],[Data]])</f>
        <v>2018</v>
      </c>
      <c r="L312">
        <f>MONTH(Reservas[[#This Row],[Data]])</f>
        <v>9</v>
      </c>
    </row>
    <row r="313" spans="1:12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  <c r="K313">
        <f>YEAR(Reservas[[#This Row],[Data]])</f>
        <v>2018</v>
      </c>
      <c r="L313">
        <f>MONTH(Reservas[[#This Row],[Data]])</f>
        <v>10</v>
      </c>
    </row>
    <row r="314" spans="1:12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  <c r="K314">
        <f>YEAR(Reservas[[#This Row],[Data]])</f>
        <v>2018</v>
      </c>
      <c r="L314">
        <f>MONTH(Reservas[[#This Row],[Data]])</f>
        <v>10</v>
      </c>
    </row>
    <row r="315" spans="1:12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  <c r="K315">
        <f>YEAR(Reservas[[#This Row],[Data]])</f>
        <v>2018</v>
      </c>
      <c r="L315">
        <f>MONTH(Reservas[[#This Row],[Data]])</f>
        <v>10</v>
      </c>
    </row>
    <row r="316" spans="1:12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  <c r="K316">
        <f>YEAR(Reservas[[#This Row],[Data]])</f>
        <v>2018</v>
      </c>
      <c r="L316">
        <f>MONTH(Reservas[[#This Row],[Data]])</f>
        <v>10</v>
      </c>
    </row>
    <row r="317" spans="1:12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  <c r="K317">
        <f>YEAR(Reservas[[#This Row],[Data]])</f>
        <v>2018</v>
      </c>
      <c r="L317">
        <f>MONTH(Reservas[[#This Row],[Data]])</f>
        <v>10</v>
      </c>
    </row>
    <row r="318" spans="1:12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  <c r="K318">
        <f>YEAR(Reservas[[#This Row],[Data]])</f>
        <v>2018</v>
      </c>
      <c r="L318">
        <f>MONTH(Reservas[[#This Row],[Data]])</f>
        <v>10</v>
      </c>
    </row>
    <row r="319" spans="1:12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  <c r="K319">
        <f>YEAR(Reservas[[#This Row],[Data]])</f>
        <v>2018</v>
      </c>
      <c r="L319">
        <f>MONTH(Reservas[[#This Row],[Data]])</f>
        <v>10</v>
      </c>
    </row>
    <row r="320" spans="1:12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  <c r="K320">
        <f>YEAR(Reservas[[#This Row],[Data]])</f>
        <v>2018</v>
      </c>
      <c r="L320">
        <f>MONTH(Reservas[[#This Row],[Data]])</f>
        <v>10</v>
      </c>
    </row>
    <row r="321" spans="1:12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  <c r="K321">
        <f>YEAR(Reservas[[#This Row],[Data]])</f>
        <v>2018</v>
      </c>
      <c r="L321">
        <f>MONTH(Reservas[[#This Row],[Data]])</f>
        <v>10</v>
      </c>
    </row>
    <row r="322" spans="1:12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  <c r="K322">
        <f>YEAR(Reservas[[#This Row],[Data]])</f>
        <v>2018</v>
      </c>
      <c r="L322">
        <f>MONTH(Reservas[[#This Row],[Data]])</f>
        <v>10</v>
      </c>
    </row>
    <row r="323" spans="1:12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  <c r="K323">
        <f>YEAR(Reservas[[#This Row],[Data]])</f>
        <v>2018</v>
      </c>
      <c r="L323">
        <f>MONTH(Reservas[[#This Row],[Data]])</f>
        <v>10</v>
      </c>
    </row>
    <row r="324" spans="1:12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  <c r="K324">
        <f>YEAR(Reservas[[#This Row],[Data]])</f>
        <v>2018</v>
      </c>
      <c r="L324">
        <f>MONTH(Reservas[[#This Row],[Data]])</f>
        <v>10</v>
      </c>
    </row>
    <row r="325" spans="1:12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  <c r="K325">
        <f>YEAR(Reservas[[#This Row],[Data]])</f>
        <v>2018</v>
      </c>
      <c r="L325">
        <f>MONTH(Reservas[[#This Row],[Data]])</f>
        <v>10</v>
      </c>
    </row>
    <row r="326" spans="1:12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  <c r="K326">
        <f>YEAR(Reservas[[#This Row],[Data]])</f>
        <v>2018</v>
      </c>
      <c r="L326">
        <f>MONTH(Reservas[[#This Row],[Data]])</f>
        <v>10</v>
      </c>
    </row>
    <row r="327" spans="1:12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  <c r="K327">
        <f>YEAR(Reservas[[#This Row],[Data]])</f>
        <v>2018</v>
      </c>
      <c r="L327">
        <f>MONTH(Reservas[[#This Row],[Data]])</f>
        <v>10</v>
      </c>
    </row>
    <row r="328" spans="1:12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  <c r="K328">
        <f>YEAR(Reservas[[#This Row],[Data]])</f>
        <v>2018</v>
      </c>
      <c r="L328">
        <f>MONTH(Reservas[[#This Row],[Data]])</f>
        <v>10</v>
      </c>
    </row>
    <row r="329" spans="1:12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  <c r="K329">
        <f>YEAR(Reservas[[#This Row],[Data]])</f>
        <v>2018</v>
      </c>
      <c r="L329">
        <f>MONTH(Reservas[[#This Row],[Data]])</f>
        <v>10</v>
      </c>
    </row>
    <row r="330" spans="1:12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  <c r="K330">
        <f>YEAR(Reservas[[#This Row],[Data]])</f>
        <v>2018</v>
      </c>
      <c r="L330">
        <f>MONTH(Reservas[[#This Row],[Data]])</f>
        <v>10</v>
      </c>
    </row>
    <row r="331" spans="1:12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  <c r="K331">
        <f>YEAR(Reservas[[#This Row],[Data]])</f>
        <v>2018</v>
      </c>
      <c r="L331">
        <f>MONTH(Reservas[[#This Row],[Data]])</f>
        <v>10</v>
      </c>
    </row>
    <row r="332" spans="1:12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  <c r="K332">
        <f>YEAR(Reservas[[#This Row],[Data]])</f>
        <v>2018</v>
      </c>
      <c r="L332">
        <f>MONTH(Reservas[[#This Row],[Data]])</f>
        <v>10</v>
      </c>
    </row>
    <row r="333" spans="1:12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  <c r="K333">
        <f>YEAR(Reservas[[#This Row],[Data]])</f>
        <v>2018</v>
      </c>
      <c r="L333">
        <f>MONTH(Reservas[[#This Row],[Data]])</f>
        <v>10</v>
      </c>
    </row>
    <row r="334" spans="1:12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  <c r="K334">
        <f>YEAR(Reservas[[#This Row],[Data]])</f>
        <v>2018</v>
      </c>
      <c r="L334">
        <f>MONTH(Reservas[[#This Row],[Data]])</f>
        <v>10</v>
      </c>
    </row>
    <row r="335" spans="1:12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  <c r="K335">
        <f>YEAR(Reservas[[#This Row],[Data]])</f>
        <v>2018</v>
      </c>
      <c r="L335">
        <f>MONTH(Reservas[[#This Row],[Data]])</f>
        <v>10</v>
      </c>
    </row>
    <row r="336" spans="1:12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  <c r="K336">
        <f>YEAR(Reservas[[#This Row],[Data]])</f>
        <v>2018</v>
      </c>
      <c r="L336">
        <f>MONTH(Reservas[[#This Row],[Data]])</f>
        <v>10</v>
      </c>
    </row>
    <row r="337" spans="1:12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  <c r="K337">
        <f>YEAR(Reservas[[#This Row],[Data]])</f>
        <v>2018</v>
      </c>
      <c r="L337">
        <f>MONTH(Reservas[[#This Row],[Data]])</f>
        <v>10</v>
      </c>
    </row>
    <row r="338" spans="1:12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  <c r="K338">
        <f>YEAR(Reservas[[#This Row],[Data]])</f>
        <v>2018</v>
      </c>
      <c r="L338">
        <f>MONTH(Reservas[[#This Row],[Data]])</f>
        <v>10</v>
      </c>
    </row>
    <row r="339" spans="1:12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  <c r="K339">
        <f>YEAR(Reservas[[#This Row],[Data]])</f>
        <v>2018</v>
      </c>
      <c r="L339">
        <f>MONTH(Reservas[[#This Row],[Data]])</f>
        <v>10</v>
      </c>
    </row>
    <row r="340" spans="1:12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  <c r="K340">
        <f>YEAR(Reservas[[#This Row],[Data]])</f>
        <v>2018</v>
      </c>
      <c r="L340">
        <f>MONTH(Reservas[[#This Row],[Data]])</f>
        <v>10</v>
      </c>
    </row>
    <row r="341" spans="1:12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  <c r="K341">
        <f>YEAR(Reservas[[#This Row],[Data]])</f>
        <v>2018</v>
      </c>
      <c r="L341">
        <f>MONTH(Reservas[[#This Row],[Data]])</f>
        <v>10</v>
      </c>
    </row>
    <row r="342" spans="1:12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  <c r="K342">
        <f>YEAR(Reservas[[#This Row],[Data]])</f>
        <v>2018</v>
      </c>
      <c r="L342">
        <f>MONTH(Reservas[[#This Row],[Data]])</f>
        <v>10</v>
      </c>
    </row>
    <row r="343" spans="1:12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  <c r="K343">
        <f>YEAR(Reservas[[#This Row],[Data]])</f>
        <v>2018</v>
      </c>
      <c r="L343">
        <f>MONTH(Reservas[[#This Row],[Data]])</f>
        <v>10</v>
      </c>
    </row>
    <row r="344" spans="1:12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  <c r="K344">
        <f>YEAR(Reservas[[#This Row],[Data]])</f>
        <v>2018</v>
      </c>
      <c r="L344">
        <f>MONTH(Reservas[[#This Row],[Data]])</f>
        <v>10</v>
      </c>
    </row>
    <row r="345" spans="1:12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  <c r="K345">
        <f>YEAR(Reservas[[#This Row],[Data]])</f>
        <v>2018</v>
      </c>
      <c r="L345">
        <f>MONTH(Reservas[[#This Row],[Data]])</f>
        <v>10</v>
      </c>
    </row>
    <row r="346" spans="1:12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  <c r="K346">
        <f>YEAR(Reservas[[#This Row],[Data]])</f>
        <v>2018</v>
      </c>
      <c r="L346">
        <f>MONTH(Reservas[[#This Row],[Data]])</f>
        <v>10</v>
      </c>
    </row>
    <row r="347" spans="1:12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  <c r="K347">
        <f>YEAR(Reservas[[#This Row],[Data]])</f>
        <v>2018</v>
      </c>
      <c r="L347">
        <f>MONTH(Reservas[[#This Row],[Data]])</f>
        <v>10</v>
      </c>
    </row>
    <row r="348" spans="1:12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  <c r="K348">
        <f>YEAR(Reservas[[#This Row],[Data]])</f>
        <v>2018</v>
      </c>
      <c r="L348">
        <f>MONTH(Reservas[[#This Row],[Data]])</f>
        <v>10</v>
      </c>
    </row>
    <row r="349" spans="1:12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  <c r="K349">
        <f>YEAR(Reservas[[#This Row],[Data]])</f>
        <v>2018</v>
      </c>
      <c r="L349">
        <f>MONTH(Reservas[[#This Row],[Data]])</f>
        <v>10</v>
      </c>
    </row>
    <row r="350" spans="1:12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  <c r="K350">
        <f>YEAR(Reservas[[#This Row],[Data]])</f>
        <v>2018</v>
      </c>
      <c r="L350">
        <f>MONTH(Reservas[[#This Row],[Data]])</f>
        <v>10</v>
      </c>
    </row>
    <row r="351" spans="1:12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  <c r="K351">
        <f>YEAR(Reservas[[#This Row],[Data]])</f>
        <v>2018</v>
      </c>
      <c r="L351">
        <f>MONTH(Reservas[[#This Row],[Data]])</f>
        <v>10</v>
      </c>
    </row>
    <row r="352" spans="1:12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  <c r="K352">
        <f>YEAR(Reservas[[#This Row],[Data]])</f>
        <v>2018</v>
      </c>
      <c r="L352">
        <f>MONTH(Reservas[[#This Row],[Data]])</f>
        <v>11</v>
      </c>
    </row>
    <row r="353" spans="1:12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  <c r="K353">
        <f>YEAR(Reservas[[#This Row],[Data]])</f>
        <v>2018</v>
      </c>
      <c r="L353">
        <f>MONTH(Reservas[[#This Row],[Data]])</f>
        <v>11</v>
      </c>
    </row>
    <row r="354" spans="1:12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  <c r="K354">
        <f>YEAR(Reservas[[#This Row],[Data]])</f>
        <v>2018</v>
      </c>
      <c r="L354">
        <f>MONTH(Reservas[[#This Row],[Data]])</f>
        <v>11</v>
      </c>
    </row>
    <row r="355" spans="1:12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  <c r="K355">
        <f>YEAR(Reservas[[#This Row],[Data]])</f>
        <v>2018</v>
      </c>
      <c r="L355">
        <f>MONTH(Reservas[[#This Row],[Data]])</f>
        <v>11</v>
      </c>
    </row>
    <row r="356" spans="1:12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  <c r="K356">
        <f>YEAR(Reservas[[#This Row],[Data]])</f>
        <v>2018</v>
      </c>
      <c r="L356">
        <f>MONTH(Reservas[[#This Row],[Data]])</f>
        <v>11</v>
      </c>
    </row>
    <row r="357" spans="1:12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  <c r="K357">
        <f>YEAR(Reservas[[#This Row],[Data]])</f>
        <v>2018</v>
      </c>
      <c r="L357">
        <f>MONTH(Reservas[[#This Row],[Data]])</f>
        <v>11</v>
      </c>
    </row>
    <row r="358" spans="1:12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  <c r="K358">
        <f>YEAR(Reservas[[#This Row],[Data]])</f>
        <v>2018</v>
      </c>
      <c r="L358">
        <f>MONTH(Reservas[[#This Row],[Data]])</f>
        <v>11</v>
      </c>
    </row>
    <row r="359" spans="1:12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  <c r="K359">
        <f>YEAR(Reservas[[#This Row],[Data]])</f>
        <v>2018</v>
      </c>
      <c r="L359">
        <f>MONTH(Reservas[[#This Row],[Data]])</f>
        <v>11</v>
      </c>
    </row>
    <row r="360" spans="1:12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  <c r="K360">
        <f>YEAR(Reservas[[#This Row],[Data]])</f>
        <v>2018</v>
      </c>
      <c r="L360">
        <f>MONTH(Reservas[[#This Row],[Data]])</f>
        <v>11</v>
      </c>
    </row>
    <row r="361" spans="1:12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  <c r="K361">
        <f>YEAR(Reservas[[#This Row],[Data]])</f>
        <v>2018</v>
      </c>
      <c r="L361">
        <f>MONTH(Reservas[[#This Row],[Data]])</f>
        <v>11</v>
      </c>
    </row>
    <row r="362" spans="1:12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  <c r="K362">
        <f>YEAR(Reservas[[#This Row],[Data]])</f>
        <v>2018</v>
      </c>
      <c r="L362">
        <f>MONTH(Reservas[[#This Row],[Data]])</f>
        <v>11</v>
      </c>
    </row>
    <row r="363" spans="1:12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  <c r="K363">
        <f>YEAR(Reservas[[#This Row],[Data]])</f>
        <v>2018</v>
      </c>
      <c r="L363">
        <f>MONTH(Reservas[[#This Row],[Data]])</f>
        <v>11</v>
      </c>
    </row>
    <row r="364" spans="1:12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  <c r="K364">
        <f>YEAR(Reservas[[#This Row],[Data]])</f>
        <v>2018</v>
      </c>
      <c r="L364">
        <f>MONTH(Reservas[[#This Row],[Data]])</f>
        <v>11</v>
      </c>
    </row>
    <row r="365" spans="1:12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  <c r="K365">
        <f>YEAR(Reservas[[#This Row],[Data]])</f>
        <v>2018</v>
      </c>
      <c r="L365">
        <f>MONTH(Reservas[[#This Row],[Data]])</f>
        <v>11</v>
      </c>
    </row>
    <row r="366" spans="1:12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  <c r="K366">
        <f>YEAR(Reservas[[#This Row],[Data]])</f>
        <v>2018</v>
      </c>
      <c r="L366">
        <f>MONTH(Reservas[[#This Row],[Data]])</f>
        <v>11</v>
      </c>
    </row>
    <row r="367" spans="1:12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  <c r="K367">
        <f>YEAR(Reservas[[#This Row],[Data]])</f>
        <v>2018</v>
      </c>
      <c r="L367">
        <f>MONTH(Reservas[[#This Row],[Data]])</f>
        <v>11</v>
      </c>
    </row>
    <row r="368" spans="1:12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  <c r="K368">
        <f>YEAR(Reservas[[#This Row],[Data]])</f>
        <v>2018</v>
      </c>
      <c r="L368">
        <f>MONTH(Reservas[[#This Row],[Data]])</f>
        <v>11</v>
      </c>
    </row>
    <row r="369" spans="1:12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  <c r="K369">
        <f>YEAR(Reservas[[#This Row],[Data]])</f>
        <v>2018</v>
      </c>
      <c r="L369">
        <f>MONTH(Reservas[[#This Row],[Data]])</f>
        <v>11</v>
      </c>
    </row>
    <row r="370" spans="1:12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  <c r="K370">
        <f>YEAR(Reservas[[#This Row],[Data]])</f>
        <v>2018</v>
      </c>
      <c r="L370">
        <f>MONTH(Reservas[[#This Row],[Data]])</f>
        <v>11</v>
      </c>
    </row>
    <row r="371" spans="1:12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  <c r="K371">
        <f>YEAR(Reservas[[#This Row],[Data]])</f>
        <v>2018</v>
      </c>
      <c r="L371">
        <f>MONTH(Reservas[[#This Row],[Data]])</f>
        <v>11</v>
      </c>
    </row>
    <row r="372" spans="1:12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  <c r="K372">
        <f>YEAR(Reservas[[#This Row],[Data]])</f>
        <v>2018</v>
      </c>
      <c r="L372">
        <f>MONTH(Reservas[[#This Row],[Data]])</f>
        <v>11</v>
      </c>
    </row>
    <row r="373" spans="1:12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  <c r="K373">
        <f>YEAR(Reservas[[#This Row],[Data]])</f>
        <v>2018</v>
      </c>
      <c r="L373">
        <f>MONTH(Reservas[[#This Row],[Data]])</f>
        <v>11</v>
      </c>
    </row>
    <row r="374" spans="1:12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  <c r="K374">
        <f>YEAR(Reservas[[#This Row],[Data]])</f>
        <v>2018</v>
      </c>
      <c r="L374">
        <f>MONTH(Reservas[[#This Row],[Data]])</f>
        <v>11</v>
      </c>
    </row>
    <row r="375" spans="1:12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  <c r="K375">
        <f>YEAR(Reservas[[#This Row],[Data]])</f>
        <v>2018</v>
      </c>
      <c r="L375">
        <f>MONTH(Reservas[[#This Row],[Data]])</f>
        <v>11</v>
      </c>
    </row>
    <row r="376" spans="1:12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  <c r="K376">
        <f>YEAR(Reservas[[#This Row],[Data]])</f>
        <v>2018</v>
      </c>
      <c r="L376">
        <f>MONTH(Reservas[[#This Row],[Data]])</f>
        <v>11</v>
      </c>
    </row>
    <row r="377" spans="1:12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  <c r="K377">
        <f>YEAR(Reservas[[#This Row],[Data]])</f>
        <v>2018</v>
      </c>
      <c r="L377">
        <f>MONTH(Reservas[[#This Row],[Data]])</f>
        <v>11</v>
      </c>
    </row>
    <row r="378" spans="1:12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  <c r="K378">
        <f>YEAR(Reservas[[#This Row],[Data]])</f>
        <v>2018</v>
      </c>
      <c r="L378">
        <f>MONTH(Reservas[[#This Row],[Data]])</f>
        <v>11</v>
      </c>
    </row>
    <row r="379" spans="1:12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  <c r="K379">
        <f>YEAR(Reservas[[#This Row],[Data]])</f>
        <v>2018</v>
      </c>
      <c r="L379">
        <f>MONTH(Reservas[[#This Row],[Data]])</f>
        <v>11</v>
      </c>
    </row>
    <row r="380" spans="1:12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  <c r="K380">
        <f>YEAR(Reservas[[#This Row],[Data]])</f>
        <v>2018</v>
      </c>
      <c r="L380">
        <f>MONTH(Reservas[[#This Row],[Data]])</f>
        <v>11</v>
      </c>
    </row>
    <row r="381" spans="1:12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  <c r="K381">
        <f>YEAR(Reservas[[#This Row],[Data]])</f>
        <v>2018</v>
      </c>
      <c r="L381">
        <f>MONTH(Reservas[[#This Row],[Data]])</f>
        <v>11</v>
      </c>
    </row>
    <row r="382" spans="1:12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  <c r="K382">
        <f>YEAR(Reservas[[#This Row],[Data]])</f>
        <v>2018</v>
      </c>
      <c r="L382">
        <f>MONTH(Reservas[[#This Row],[Data]])</f>
        <v>11</v>
      </c>
    </row>
    <row r="383" spans="1:12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  <c r="K383">
        <f>YEAR(Reservas[[#This Row],[Data]])</f>
        <v>2018</v>
      </c>
      <c r="L383">
        <f>MONTH(Reservas[[#This Row],[Data]])</f>
        <v>12</v>
      </c>
    </row>
    <row r="384" spans="1:12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  <c r="K384">
        <f>YEAR(Reservas[[#This Row],[Data]])</f>
        <v>2018</v>
      </c>
      <c r="L384">
        <f>MONTH(Reservas[[#This Row],[Data]])</f>
        <v>12</v>
      </c>
    </row>
    <row r="385" spans="1:12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  <c r="K385">
        <f>YEAR(Reservas[[#This Row],[Data]])</f>
        <v>2018</v>
      </c>
      <c r="L385">
        <f>MONTH(Reservas[[#This Row],[Data]])</f>
        <v>12</v>
      </c>
    </row>
    <row r="386" spans="1:12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  <c r="K386">
        <f>YEAR(Reservas[[#This Row],[Data]])</f>
        <v>2018</v>
      </c>
      <c r="L386">
        <f>MONTH(Reservas[[#This Row],[Data]])</f>
        <v>12</v>
      </c>
    </row>
    <row r="387" spans="1:12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  <c r="K387">
        <f>YEAR(Reservas[[#This Row],[Data]])</f>
        <v>2018</v>
      </c>
      <c r="L387">
        <f>MONTH(Reservas[[#This Row],[Data]])</f>
        <v>12</v>
      </c>
    </row>
    <row r="388" spans="1:12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  <c r="K388">
        <f>YEAR(Reservas[[#This Row],[Data]])</f>
        <v>2018</v>
      </c>
      <c r="L388">
        <f>MONTH(Reservas[[#This Row],[Data]])</f>
        <v>12</v>
      </c>
    </row>
    <row r="389" spans="1:12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  <c r="K389">
        <f>YEAR(Reservas[[#This Row],[Data]])</f>
        <v>2018</v>
      </c>
      <c r="L389">
        <f>MONTH(Reservas[[#This Row],[Data]])</f>
        <v>12</v>
      </c>
    </row>
    <row r="390" spans="1:12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  <c r="K390">
        <f>YEAR(Reservas[[#This Row],[Data]])</f>
        <v>2018</v>
      </c>
      <c r="L390">
        <f>MONTH(Reservas[[#This Row],[Data]])</f>
        <v>12</v>
      </c>
    </row>
    <row r="391" spans="1:12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  <c r="K391">
        <f>YEAR(Reservas[[#This Row],[Data]])</f>
        <v>2018</v>
      </c>
      <c r="L391">
        <f>MONTH(Reservas[[#This Row],[Data]])</f>
        <v>12</v>
      </c>
    </row>
    <row r="392" spans="1:12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  <c r="K392">
        <f>YEAR(Reservas[[#This Row],[Data]])</f>
        <v>2018</v>
      </c>
      <c r="L392">
        <f>MONTH(Reservas[[#This Row],[Data]])</f>
        <v>12</v>
      </c>
    </row>
    <row r="393" spans="1:12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  <c r="K393">
        <f>YEAR(Reservas[[#This Row],[Data]])</f>
        <v>2018</v>
      </c>
      <c r="L393">
        <f>MONTH(Reservas[[#This Row],[Data]])</f>
        <v>12</v>
      </c>
    </row>
    <row r="394" spans="1:12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  <c r="K394">
        <f>YEAR(Reservas[[#This Row],[Data]])</f>
        <v>2018</v>
      </c>
      <c r="L394">
        <f>MONTH(Reservas[[#This Row],[Data]])</f>
        <v>12</v>
      </c>
    </row>
    <row r="395" spans="1:12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  <c r="K395">
        <f>YEAR(Reservas[[#This Row],[Data]])</f>
        <v>2018</v>
      </c>
      <c r="L395">
        <f>MONTH(Reservas[[#This Row],[Data]])</f>
        <v>12</v>
      </c>
    </row>
    <row r="396" spans="1:12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  <c r="K396">
        <f>YEAR(Reservas[[#This Row],[Data]])</f>
        <v>2018</v>
      </c>
      <c r="L396">
        <f>MONTH(Reservas[[#This Row],[Data]])</f>
        <v>12</v>
      </c>
    </row>
    <row r="397" spans="1:12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  <c r="K397">
        <f>YEAR(Reservas[[#This Row],[Data]])</f>
        <v>2018</v>
      </c>
      <c r="L397">
        <f>MONTH(Reservas[[#This Row],[Data]])</f>
        <v>12</v>
      </c>
    </row>
    <row r="398" spans="1:12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  <c r="K398">
        <f>YEAR(Reservas[[#This Row],[Data]])</f>
        <v>2018</v>
      </c>
      <c r="L398">
        <f>MONTH(Reservas[[#This Row],[Data]])</f>
        <v>12</v>
      </c>
    </row>
    <row r="399" spans="1:12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  <c r="K399">
        <f>YEAR(Reservas[[#This Row],[Data]])</f>
        <v>2018</v>
      </c>
      <c r="L399">
        <f>MONTH(Reservas[[#This Row],[Data]])</f>
        <v>12</v>
      </c>
    </row>
    <row r="400" spans="1:12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  <c r="K400">
        <f>YEAR(Reservas[[#This Row],[Data]])</f>
        <v>2018</v>
      </c>
      <c r="L400">
        <f>MONTH(Reservas[[#This Row],[Data]])</f>
        <v>12</v>
      </c>
    </row>
    <row r="401" spans="1:12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  <c r="K401">
        <f>YEAR(Reservas[[#This Row],[Data]])</f>
        <v>2018</v>
      </c>
      <c r="L401">
        <f>MONTH(Reservas[[#This Row],[Data]])</f>
        <v>12</v>
      </c>
    </row>
    <row r="402" spans="1:12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  <c r="K402">
        <f>YEAR(Reservas[[#This Row],[Data]])</f>
        <v>2018</v>
      </c>
      <c r="L402">
        <f>MONTH(Reservas[[#This Row],[Data]])</f>
        <v>12</v>
      </c>
    </row>
    <row r="403" spans="1:12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  <c r="K403">
        <f>YEAR(Reservas[[#This Row],[Data]])</f>
        <v>2018</v>
      </c>
      <c r="L403">
        <f>MONTH(Reservas[[#This Row],[Data]])</f>
        <v>12</v>
      </c>
    </row>
    <row r="404" spans="1:12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  <c r="K404">
        <f>YEAR(Reservas[[#This Row],[Data]])</f>
        <v>2018</v>
      </c>
      <c r="L404">
        <f>MONTH(Reservas[[#This Row],[Data]])</f>
        <v>12</v>
      </c>
    </row>
    <row r="405" spans="1:12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  <c r="K405">
        <f>YEAR(Reservas[[#This Row],[Data]])</f>
        <v>2018</v>
      </c>
      <c r="L405">
        <f>MONTH(Reservas[[#This Row],[Data]])</f>
        <v>12</v>
      </c>
    </row>
    <row r="406" spans="1:12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  <c r="K406">
        <f>YEAR(Reservas[[#This Row],[Data]])</f>
        <v>2018</v>
      </c>
      <c r="L406">
        <f>MONTH(Reservas[[#This Row],[Data]])</f>
        <v>12</v>
      </c>
    </row>
    <row r="407" spans="1:12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  <c r="K407">
        <f>YEAR(Reservas[[#This Row],[Data]])</f>
        <v>2018</v>
      </c>
      <c r="L407">
        <f>MONTH(Reservas[[#This Row],[Data]])</f>
        <v>12</v>
      </c>
    </row>
    <row r="408" spans="1:12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  <c r="K408">
        <f>YEAR(Reservas[[#This Row],[Data]])</f>
        <v>2018</v>
      </c>
      <c r="L408">
        <f>MONTH(Reservas[[#This Row],[Data]])</f>
        <v>12</v>
      </c>
    </row>
    <row r="409" spans="1:12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  <c r="K409">
        <f>YEAR(Reservas[[#This Row],[Data]])</f>
        <v>2018</v>
      </c>
      <c r="L409">
        <f>MONTH(Reservas[[#This Row],[Data]])</f>
        <v>12</v>
      </c>
    </row>
    <row r="410" spans="1:12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  <c r="K410">
        <f>YEAR(Reservas[[#This Row],[Data]])</f>
        <v>2018</v>
      </c>
      <c r="L410">
        <f>MONTH(Reservas[[#This Row],[Data]])</f>
        <v>12</v>
      </c>
    </row>
    <row r="411" spans="1:12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  <c r="K411">
        <f>YEAR(Reservas[[#This Row],[Data]])</f>
        <v>2018</v>
      </c>
      <c r="L411">
        <f>MONTH(Reservas[[#This Row],[Data]])</f>
        <v>12</v>
      </c>
    </row>
    <row r="412" spans="1:12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  <c r="K412">
        <f>YEAR(Reservas[[#This Row],[Data]])</f>
        <v>2018</v>
      </c>
      <c r="L412">
        <f>MONTH(Reservas[[#This Row],[Data]])</f>
        <v>12</v>
      </c>
    </row>
    <row r="413" spans="1:12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  <c r="K413">
        <f>YEAR(Reservas[[#This Row],[Data]])</f>
        <v>2019</v>
      </c>
      <c r="L413">
        <f>MONTH(Reservas[[#This Row],[Data]])</f>
        <v>1</v>
      </c>
    </row>
    <row r="414" spans="1:12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  <c r="K414">
        <f>YEAR(Reservas[[#This Row],[Data]])</f>
        <v>2019</v>
      </c>
      <c r="L414">
        <f>MONTH(Reservas[[#This Row],[Data]])</f>
        <v>1</v>
      </c>
    </row>
    <row r="415" spans="1:12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  <c r="K415">
        <f>YEAR(Reservas[[#This Row],[Data]])</f>
        <v>2019</v>
      </c>
      <c r="L415">
        <f>MONTH(Reservas[[#This Row],[Data]])</f>
        <v>1</v>
      </c>
    </row>
    <row r="416" spans="1:12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  <c r="K416">
        <f>YEAR(Reservas[[#This Row],[Data]])</f>
        <v>2019</v>
      </c>
      <c r="L416">
        <f>MONTH(Reservas[[#This Row],[Data]])</f>
        <v>1</v>
      </c>
    </row>
    <row r="417" spans="1:12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  <c r="K417">
        <f>YEAR(Reservas[[#This Row],[Data]])</f>
        <v>2019</v>
      </c>
      <c r="L417">
        <f>MONTH(Reservas[[#This Row],[Data]])</f>
        <v>1</v>
      </c>
    </row>
    <row r="418" spans="1:12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  <c r="K418">
        <f>YEAR(Reservas[[#This Row],[Data]])</f>
        <v>2019</v>
      </c>
      <c r="L418">
        <f>MONTH(Reservas[[#This Row],[Data]])</f>
        <v>1</v>
      </c>
    </row>
    <row r="419" spans="1:12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  <c r="K419">
        <f>YEAR(Reservas[[#This Row],[Data]])</f>
        <v>2019</v>
      </c>
      <c r="L419">
        <f>MONTH(Reservas[[#This Row],[Data]])</f>
        <v>1</v>
      </c>
    </row>
    <row r="420" spans="1:12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  <c r="K420">
        <f>YEAR(Reservas[[#This Row],[Data]])</f>
        <v>2019</v>
      </c>
      <c r="L420">
        <f>MONTH(Reservas[[#This Row],[Data]])</f>
        <v>1</v>
      </c>
    </row>
    <row r="421" spans="1:12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  <c r="K421">
        <f>YEAR(Reservas[[#This Row],[Data]])</f>
        <v>2019</v>
      </c>
      <c r="L421">
        <f>MONTH(Reservas[[#This Row],[Data]])</f>
        <v>1</v>
      </c>
    </row>
    <row r="422" spans="1:12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  <c r="K422">
        <f>YEAR(Reservas[[#This Row],[Data]])</f>
        <v>2019</v>
      </c>
      <c r="L422">
        <f>MONTH(Reservas[[#This Row],[Data]])</f>
        <v>1</v>
      </c>
    </row>
    <row r="423" spans="1:12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  <c r="K423">
        <f>YEAR(Reservas[[#This Row],[Data]])</f>
        <v>2019</v>
      </c>
      <c r="L423">
        <f>MONTH(Reservas[[#This Row],[Data]])</f>
        <v>1</v>
      </c>
    </row>
    <row r="424" spans="1:12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  <c r="K424">
        <f>YEAR(Reservas[[#This Row],[Data]])</f>
        <v>2019</v>
      </c>
      <c r="L424">
        <f>MONTH(Reservas[[#This Row],[Data]])</f>
        <v>1</v>
      </c>
    </row>
    <row r="425" spans="1:12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  <c r="K425">
        <f>YEAR(Reservas[[#This Row],[Data]])</f>
        <v>2019</v>
      </c>
      <c r="L425">
        <f>MONTH(Reservas[[#This Row],[Data]])</f>
        <v>1</v>
      </c>
    </row>
    <row r="426" spans="1:12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  <c r="K426">
        <f>YEAR(Reservas[[#This Row],[Data]])</f>
        <v>2019</v>
      </c>
      <c r="L426">
        <f>MONTH(Reservas[[#This Row],[Data]])</f>
        <v>1</v>
      </c>
    </row>
    <row r="427" spans="1:12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  <c r="K427">
        <f>YEAR(Reservas[[#This Row],[Data]])</f>
        <v>2019</v>
      </c>
      <c r="L427">
        <f>MONTH(Reservas[[#This Row],[Data]])</f>
        <v>1</v>
      </c>
    </row>
    <row r="428" spans="1:12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  <c r="K428">
        <f>YEAR(Reservas[[#This Row],[Data]])</f>
        <v>2019</v>
      </c>
      <c r="L428">
        <f>MONTH(Reservas[[#This Row],[Data]])</f>
        <v>1</v>
      </c>
    </row>
    <row r="429" spans="1:12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  <c r="K429">
        <f>YEAR(Reservas[[#This Row],[Data]])</f>
        <v>2019</v>
      </c>
      <c r="L429">
        <f>MONTH(Reservas[[#This Row],[Data]])</f>
        <v>1</v>
      </c>
    </row>
    <row r="430" spans="1:12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  <c r="K430">
        <f>YEAR(Reservas[[#This Row],[Data]])</f>
        <v>2019</v>
      </c>
      <c r="L430">
        <f>MONTH(Reservas[[#This Row],[Data]])</f>
        <v>1</v>
      </c>
    </row>
    <row r="431" spans="1:12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  <c r="K431">
        <f>YEAR(Reservas[[#This Row],[Data]])</f>
        <v>2019</v>
      </c>
      <c r="L431">
        <f>MONTH(Reservas[[#This Row],[Data]])</f>
        <v>1</v>
      </c>
    </row>
    <row r="432" spans="1:12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  <c r="K432">
        <f>YEAR(Reservas[[#This Row],[Data]])</f>
        <v>2019</v>
      </c>
      <c r="L432">
        <f>MONTH(Reservas[[#This Row],[Data]])</f>
        <v>1</v>
      </c>
    </row>
    <row r="433" spans="1:12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  <c r="K433">
        <f>YEAR(Reservas[[#This Row],[Data]])</f>
        <v>2019</v>
      </c>
      <c r="L433">
        <f>MONTH(Reservas[[#This Row],[Data]])</f>
        <v>1</v>
      </c>
    </row>
    <row r="434" spans="1:12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  <c r="K434">
        <f>YEAR(Reservas[[#This Row],[Data]])</f>
        <v>2019</v>
      </c>
      <c r="L434">
        <f>MONTH(Reservas[[#This Row],[Data]])</f>
        <v>1</v>
      </c>
    </row>
    <row r="435" spans="1:12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  <c r="K435">
        <f>YEAR(Reservas[[#This Row],[Data]])</f>
        <v>2019</v>
      </c>
      <c r="L435">
        <f>MONTH(Reservas[[#This Row],[Data]])</f>
        <v>1</v>
      </c>
    </row>
    <row r="436" spans="1:12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  <c r="K436">
        <f>YEAR(Reservas[[#This Row],[Data]])</f>
        <v>2019</v>
      </c>
      <c r="L436">
        <f>MONTH(Reservas[[#This Row],[Data]])</f>
        <v>1</v>
      </c>
    </row>
    <row r="437" spans="1:12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  <c r="K437">
        <f>YEAR(Reservas[[#This Row],[Data]])</f>
        <v>2019</v>
      </c>
      <c r="L437">
        <f>MONTH(Reservas[[#This Row],[Data]])</f>
        <v>1</v>
      </c>
    </row>
    <row r="438" spans="1:12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  <c r="K438">
        <f>YEAR(Reservas[[#This Row],[Data]])</f>
        <v>2019</v>
      </c>
      <c r="L438">
        <f>MONTH(Reservas[[#This Row],[Data]])</f>
        <v>1</v>
      </c>
    </row>
    <row r="439" spans="1:12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  <c r="K439">
        <f>YEAR(Reservas[[#This Row],[Data]])</f>
        <v>2019</v>
      </c>
      <c r="L439">
        <f>MONTH(Reservas[[#This Row],[Data]])</f>
        <v>1</v>
      </c>
    </row>
    <row r="440" spans="1:12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  <c r="K440">
        <f>YEAR(Reservas[[#This Row],[Data]])</f>
        <v>2019</v>
      </c>
      <c r="L440">
        <f>MONTH(Reservas[[#This Row],[Data]])</f>
        <v>1</v>
      </c>
    </row>
    <row r="441" spans="1:12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  <c r="K441">
        <f>YEAR(Reservas[[#This Row],[Data]])</f>
        <v>2019</v>
      </c>
      <c r="L441">
        <f>MONTH(Reservas[[#This Row],[Data]])</f>
        <v>1</v>
      </c>
    </row>
    <row r="442" spans="1:12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  <c r="K442">
        <f>YEAR(Reservas[[#This Row],[Data]])</f>
        <v>2019</v>
      </c>
      <c r="L442">
        <f>MONTH(Reservas[[#This Row],[Data]])</f>
        <v>1</v>
      </c>
    </row>
    <row r="443" spans="1:12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  <c r="K443">
        <f>YEAR(Reservas[[#This Row],[Data]])</f>
        <v>2019</v>
      </c>
      <c r="L443">
        <f>MONTH(Reservas[[#This Row],[Data]])</f>
        <v>1</v>
      </c>
    </row>
    <row r="444" spans="1:12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  <c r="K444">
        <f>YEAR(Reservas[[#This Row],[Data]])</f>
        <v>2019</v>
      </c>
      <c r="L444">
        <f>MONTH(Reservas[[#This Row],[Data]])</f>
        <v>1</v>
      </c>
    </row>
    <row r="445" spans="1:12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  <c r="K445">
        <f>YEAR(Reservas[[#This Row],[Data]])</f>
        <v>2019</v>
      </c>
      <c r="L445">
        <f>MONTH(Reservas[[#This Row],[Data]])</f>
        <v>1</v>
      </c>
    </row>
    <row r="446" spans="1:12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  <c r="K446">
        <f>YEAR(Reservas[[#This Row],[Data]])</f>
        <v>2019</v>
      </c>
      <c r="L446">
        <f>MONTH(Reservas[[#This Row],[Data]])</f>
        <v>1</v>
      </c>
    </row>
    <row r="447" spans="1:12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  <c r="K447">
        <f>YEAR(Reservas[[#This Row],[Data]])</f>
        <v>2019</v>
      </c>
      <c r="L447">
        <f>MONTH(Reservas[[#This Row],[Data]])</f>
        <v>1</v>
      </c>
    </row>
    <row r="448" spans="1:12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  <c r="K448">
        <f>YEAR(Reservas[[#This Row],[Data]])</f>
        <v>2019</v>
      </c>
      <c r="L448">
        <f>MONTH(Reservas[[#This Row],[Data]])</f>
        <v>2</v>
      </c>
    </row>
    <row r="449" spans="1:12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  <c r="K449">
        <f>YEAR(Reservas[[#This Row],[Data]])</f>
        <v>2019</v>
      </c>
      <c r="L449">
        <f>MONTH(Reservas[[#This Row],[Data]])</f>
        <v>2</v>
      </c>
    </row>
    <row r="450" spans="1:12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  <c r="K450">
        <f>YEAR(Reservas[[#This Row],[Data]])</f>
        <v>2019</v>
      </c>
      <c r="L450">
        <f>MONTH(Reservas[[#This Row],[Data]])</f>
        <v>2</v>
      </c>
    </row>
    <row r="451" spans="1:12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  <c r="K451">
        <f>YEAR(Reservas[[#This Row],[Data]])</f>
        <v>2019</v>
      </c>
      <c r="L451">
        <f>MONTH(Reservas[[#This Row],[Data]])</f>
        <v>2</v>
      </c>
    </row>
    <row r="452" spans="1:12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  <c r="K452">
        <f>YEAR(Reservas[[#This Row],[Data]])</f>
        <v>2019</v>
      </c>
      <c r="L452">
        <f>MONTH(Reservas[[#This Row],[Data]])</f>
        <v>2</v>
      </c>
    </row>
    <row r="453" spans="1:12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  <c r="K453">
        <f>YEAR(Reservas[[#This Row],[Data]])</f>
        <v>2019</v>
      </c>
      <c r="L453">
        <f>MONTH(Reservas[[#This Row],[Data]])</f>
        <v>2</v>
      </c>
    </row>
    <row r="454" spans="1:12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  <c r="K454">
        <f>YEAR(Reservas[[#This Row],[Data]])</f>
        <v>2019</v>
      </c>
      <c r="L454">
        <f>MONTH(Reservas[[#This Row],[Data]])</f>
        <v>2</v>
      </c>
    </row>
    <row r="455" spans="1:12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  <c r="K455">
        <f>YEAR(Reservas[[#This Row],[Data]])</f>
        <v>2019</v>
      </c>
      <c r="L455">
        <f>MONTH(Reservas[[#This Row],[Data]])</f>
        <v>2</v>
      </c>
    </row>
    <row r="456" spans="1:12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  <c r="K456">
        <f>YEAR(Reservas[[#This Row],[Data]])</f>
        <v>2019</v>
      </c>
      <c r="L456">
        <f>MONTH(Reservas[[#This Row],[Data]])</f>
        <v>2</v>
      </c>
    </row>
    <row r="457" spans="1:12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  <c r="K457">
        <f>YEAR(Reservas[[#This Row],[Data]])</f>
        <v>2019</v>
      </c>
      <c r="L457">
        <f>MONTH(Reservas[[#This Row],[Data]])</f>
        <v>2</v>
      </c>
    </row>
    <row r="458" spans="1:12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  <c r="K458">
        <f>YEAR(Reservas[[#This Row],[Data]])</f>
        <v>2019</v>
      </c>
      <c r="L458">
        <f>MONTH(Reservas[[#This Row],[Data]])</f>
        <v>2</v>
      </c>
    </row>
    <row r="459" spans="1:12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  <c r="K459">
        <f>YEAR(Reservas[[#This Row],[Data]])</f>
        <v>2019</v>
      </c>
      <c r="L459">
        <f>MONTH(Reservas[[#This Row],[Data]])</f>
        <v>2</v>
      </c>
    </row>
    <row r="460" spans="1:12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  <c r="K460">
        <f>YEAR(Reservas[[#This Row],[Data]])</f>
        <v>2019</v>
      </c>
      <c r="L460">
        <f>MONTH(Reservas[[#This Row],[Data]])</f>
        <v>2</v>
      </c>
    </row>
    <row r="461" spans="1:12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  <c r="K461">
        <f>YEAR(Reservas[[#This Row],[Data]])</f>
        <v>2019</v>
      </c>
      <c r="L461">
        <f>MONTH(Reservas[[#This Row],[Data]])</f>
        <v>2</v>
      </c>
    </row>
    <row r="462" spans="1:12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  <c r="K462">
        <f>YEAR(Reservas[[#This Row],[Data]])</f>
        <v>2019</v>
      </c>
      <c r="L462">
        <f>MONTH(Reservas[[#This Row],[Data]])</f>
        <v>2</v>
      </c>
    </row>
    <row r="463" spans="1:12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  <c r="K463">
        <f>YEAR(Reservas[[#This Row],[Data]])</f>
        <v>2019</v>
      </c>
      <c r="L463">
        <f>MONTH(Reservas[[#This Row],[Data]])</f>
        <v>2</v>
      </c>
    </row>
    <row r="464" spans="1:12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  <c r="K464">
        <f>YEAR(Reservas[[#This Row],[Data]])</f>
        <v>2019</v>
      </c>
      <c r="L464">
        <f>MONTH(Reservas[[#This Row],[Data]])</f>
        <v>2</v>
      </c>
    </row>
    <row r="465" spans="1:12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  <c r="K465">
        <f>YEAR(Reservas[[#This Row],[Data]])</f>
        <v>2019</v>
      </c>
      <c r="L465">
        <f>MONTH(Reservas[[#This Row],[Data]])</f>
        <v>2</v>
      </c>
    </row>
    <row r="466" spans="1:12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  <c r="K466">
        <f>YEAR(Reservas[[#This Row],[Data]])</f>
        <v>2019</v>
      </c>
      <c r="L466">
        <f>MONTH(Reservas[[#This Row],[Data]])</f>
        <v>2</v>
      </c>
    </row>
    <row r="467" spans="1:12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  <c r="K467">
        <f>YEAR(Reservas[[#This Row],[Data]])</f>
        <v>2019</v>
      </c>
      <c r="L467">
        <f>MONTH(Reservas[[#This Row],[Data]])</f>
        <v>2</v>
      </c>
    </row>
    <row r="468" spans="1:12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  <c r="K468">
        <f>YEAR(Reservas[[#This Row],[Data]])</f>
        <v>2019</v>
      </c>
      <c r="L468">
        <f>MONTH(Reservas[[#This Row],[Data]])</f>
        <v>2</v>
      </c>
    </row>
    <row r="469" spans="1:12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  <c r="K469">
        <f>YEAR(Reservas[[#This Row],[Data]])</f>
        <v>2019</v>
      </c>
      <c r="L469">
        <f>MONTH(Reservas[[#This Row],[Data]])</f>
        <v>2</v>
      </c>
    </row>
    <row r="470" spans="1:12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  <c r="K470">
        <f>YEAR(Reservas[[#This Row],[Data]])</f>
        <v>2019</v>
      </c>
      <c r="L470">
        <f>MONTH(Reservas[[#This Row],[Data]])</f>
        <v>2</v>
      </c>
    </row>
    <row r="471" spans="1:12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  <c r="K471">
        <f>YEAR(Reservas[[#This Row],[Data]])</f>
        <v>2019</v>
      </c>
      <c r="L471">
        <f>MONTH(Reservas[[#This Row],[Data]])</f>
        <v>2</v>
      </c>
    </row>
    <row r="472" spans="1:12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  <c r="K472">
        <f>YEAR(Reservas[[#This Row],[Data]])</f>
        <v>2019</v>
      </c>
      <c r="L472">
        <f>MONTH(Reservas[[#This Row],[Data]])</f>
        <v>2</v>
      </c>
    </row>
    <row r="473" spans="1:12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  <c r="K473">
        <f>YEAR(Reservas[[#This Row],[Data]])</f>
        <v>2019</v>
      </c>
      <c r="L473">
        <f>MONTH(Reservas[[#This Row],[Data]])</f>
        <v>2</v>
      </c>
    </row>
    <row r="474" spans="1:12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  <c r="K474">
        <f>YEAR(Reservas[[#This Row],[Data]])</f>
        <v>2019</v>
      </c>
      <c r="L474">
        <f>MONTH(Reservas[[#This Row],[Data]])</f>
        <v>2</v>
      </c>
    </row>
    <row r="475" spans="1:12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  <c r="K475">
        <f>YEAR(Reservas[[#This Row],[Data]])</f>
        <v>2019</v>
      </c>
      <c r="L475">
        <f>MONTH(Reservas[[#This Row],[Data]])</f>
        <v>2</v>
      </c>
    </row>
    <row r="476" spans="1:12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  <c r="K476">
        <f>YEAR(Reservas[[#This Row],[Data]])</f>
        <v>2019</v>
      </c>
      <c r="L476">
        <f>MONTH(Reservas[[#This Row],[Data]])</f>
        <v>2</v>
      </c>
    </row>
    <row r="477" spans="1:12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  <c r="K477">
        <f>YEAR(Reservas[[#This Row],[Data]])</f>
        <v>2019</v>
      </c>
      <c r="L477">
        <f>MONTH(Reservas[[#This Row],[Data]])</f>
        <v>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39"/>
  <sheetViews>
    <sheetView topLeftCell="A6" zoomScale="85" zoomScaleNormal="85" workbookViewId="0">
      <selection activeCell="O24" sqref="O24"/>
    </sheetView>
  </sheetViews>
  <sheetFormatPr defaultRowHeight="15"/>
  <cols>
    <col min="1" max="1" width="19.28515625" bestFit="1" customWidth="1"/>
    <col min="2" max="2" width="13.7109375" bestFit="1" customWidth="1"/>
    <col min="3" max="3" width="10.85546875" bestFit="1" customWidth="1"/>
    <col min="4" max="4" width="5.42578125" bestFit="1" customWidth="1"/>
    <col min="5" max="5" width="9.42578125" bestFit="1" customWidth="1"/>
    <col min="6" max="6" width="9.42578125" customWidth="1"/>
    <col min="7" max="7" width="3.7109375" customWidth="1"/>
    <col min="8" max="8" width="18.5703125" bestFit="1" customWidth="1"/>
    <col min="9" max="9" width="18.140625" bestFit="1" customWidth="1"/>
    <col min="10" max="10" width="3.7109375" customWidth="1"/>
    <col min="11" max="11" width="5.42578125" bestFit="1" customWidth="1"/>
    <col min="12" max="12" width="16.7109375" bestFit="1" customWidth="1"/>
    <col min="13" max="13" width="12.7109375" customWidth="1"/>
    <col min="14" max="14" width="14.42578125" bestFit="1" customWidth="1"/>
    <col min="15" max="15" width="3.7109375" customWidth="1"/>
    <col min="16" max="16" width="6.42578125" bestFit="1" customWidth="1"/>
    <col min="17" max="17" width="4.7109375" bestFit="1" customWidth="1"/>
    <col min="18" max="18" width="11.5703125" bestFit="1" customWidth="1"/>
    <col min="19" max="19" width="11.85546875" bestFit="1" customWidth="1"/>
  </cols>
  <sheetData>
    <row r="1" spans="1:19" ht="25.5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3" spans="1:19">
      <c r="A3" s="33" t="s">
        <v>75</v>
      </c>
      <c r="B3" s="33"/>
      <c r="C3" s="29"/>
      <c r="D3" s="29"/>
      <c r="E3" s="29"/>
      <c r="F3" s="29"/>
      <c r="H3" s="33" t="s">
        <v>57</v>
      </c>
      <c r="I3" s="33"/>
      <c r="J3" s="33"/>
      <c r="K3" s="33"/>
      <c r="L3" s="29"/>
    </row>
    <row r="4" spans="1:19">
      <c r="A4" s="2" t="s">
        <v>45</v>
      </c>
      <c r="B4" s="30" t="s">
        <v>52</v>
      </c>
      <c r="C4" s="30" t="s">
        <v>77</v>
      </c>
      <c r="D4" s="30" t="s">
        <v>78</v>
      </c>
      <c r="E4" s="30" t="s">
        <v>76</v>
      </c>
      <c r="F4" s="30" t="s">
        <v>51</v>
      </c>
      <c r="I4" s="34" t="s">
        <v>45</v>
      </c>
      <c r="J4" s="34"/>
      <c r="K4" s="2" t="s">
        <v>53</v>
      </c>
      <c r="L4" s="2" t="s">
        <v>54</v>
      </c>
    </row>
    <row r="5" spans="1:19">
      <c r="A5" s="17" t="s">
        <v>18</v>
      </c>
      <c r="B5" s="16">
        <f>SUMIFS(Reservas[Valor Total],Reservas[Estado],A5,Reservas[Ano],Ano,Reservas[Mês],Mes)</f>
        <v>0</v>
      </c>
      <c r="C5" s="20">
        <f>COUNTIFS(Reservas[Estado],A5,Reservas[Ano],Auxiliar!Ano,Reservas[Mês],Auxiliar!Mes,Reservas[Status],"Cancelada")</f>
        <v>0</v>
      </c>
      <c r="D5" s="20">
        <f>COUNTIFS(Reservas[Estado],A5,Reservas[Ano],Auxiliar!Ano,Reservas[Mês],Auxiliar!Mes)</f>
        <v>0</v>
      </c>
      <c r="E5" s="24" t="str">
        <f>IFERROR(C5/D5,"0%")</f>
        <v>0%</v>
      </c>
      <c r="F5" s="25">
        <f>IFERROR(AVERAGEIFS(Reservas[Avaliação],Reservas[Estado],A5,Reservas[Ano],Ano,Reservas[Mês],Auxiliar!Mes),0)</f>
        <v>0</v>
      </c>
      <c r="H5" s="18" t="s">
        <v>55</v>
      </c>
      <c r="I5" s="35" t="str" cm="1">
        <f t="array" ref="I5">INDEX(Auxiliar!ListaEstados,Auxiliar!IndiceEstado)</f>
        <v>Rio de Janeiro</v>
      </c>
      <c r="J5" s="36"/>
      <c r="K5" s="23" cm="1">
        <f t="array" ref="K5">INDEX(Auxiliar!ListaAnos,Auxiliar!IndiceAno)</f>
        <v>2018</v>
      </c>
      <c r="L5" s="30">
        <v>10</v>
      </c>
    </row>
    <row r="6" spans="1:19">
      <c r="A6" s="17" t="s">
        <v>19</v>
      </c>
      <c r="B6" s="16">
        <f>SUMIFS(Reservas[Valor Total],Reservas[Estado],A6,Reservas[Ano],Ano,Reservas[Mês],Mes)</f>
        <v>0</v>
      </c>
      <c r="C6" s="20">
        <f>COUNTIFS(Reservas[Estado],A6,Reservas[Ano],Auxiliar!Ano,Reservas[Mês],Auxiliar!Mes,Reservas[Status],"Cancelada")</f>
        <v>0</v>
      </c>
      <c r="D6" s="20">
        <f>COUNTIFS(Reservas[Estado],A6,Reservas[Ano],Auxiliar!Ano,Reservas[Mês],Auxiliar!Mes)</f>
        <v>0</v>
      </c>
      <c r="E6" s="24" t="str">
        <f t="shared" ref="E6:E31" si="0">IFERROR(C6/D6,"0%")</f>
        <v>0%</v>
      </c>
      <c r="F6" s="25">
        <f>IFERROR(AVERAGEIFS(Reservas[Avaliação],Reservas[Estado],A6,Reservas[Ano],Ano,Reservas[Mês],Auxiliar!Mes),0)</f>
        <v>0</v>
      </c>
      <c r="H6" s="18" t="s">
        <v>56</v>
      </c>
      <c r="I6" s="37">
        <v>19</v>
      </c>
      <c r="J6" s="37"/>
      <c r="K6" s="30">
        <v>1</v>
      </c>
    </row>
    <row r="7" spans="1:19">
      <c r="A7" s="17" t="s">
        <v>20</v>
      </c>
      <c r="B7" s="16">
        <f>SUMIFS(Reservas[Valor Total],Reservas[Estado],A7,Reservas[Ano],Ano,Reservas[Mês],Mes)</f>
        <v>0</v>
      </c>
      <c r="C7" s="20">
        <f>COUNTIFS(Reservas[Estado],A7,Reservas[Ano],Auxiliar!Ano,Reservas[Mês],Auxiliar!Mes,Reservas[Status],"Cancelada")</f>
        <v>0</v>
      </c>
      <c r="D7" s="20">
        <f>COUNTIFS(Reservas[Estado],A7,Reservas[Ano],Auxiliar!Ano,Reservas[Mês],Auxiliar!Mes)</f>
        <v>0</v>
      </c>
      <c r="E7" s="24" t="str">
        <f t="shared" si="0"/>
        <v>0%</v>
      </c>
      <c r="F7" s="25">
        <f>IFERROR(AVERAGEIFS(Reservas[Avaliação],Reservas[Estado],A7,Reservas[Ano],Ano,Reservas[Mês],Auxiliar!Mes),0)</f>
        <v>0</v>
      </c>
    </row>
    <row r="8" spans="1:19">
      <c r="A8" s="17" t="s">
        <v>21</v>
      </c>
      <c r="B8" s="16">
        <f>SUMIFS(Reservas[Valor Total],Reservas[Estado],A8,Reservas[Ano],Ano,Reservas[Mês],Mes)</f>
        <v>0</v>
      </c>
      <c r="C8" s="20">
        <f>COUNTIFS(Reservas[Estado],A8,Reservas[Ano],Auxiliar!Ano,Reservas[Mês],Auxiliar!Mes,Reservas[Status],"Cancelada")</f>
        <v>0</v>
      </c>
      <c r="D8" s="20">
        <f>COUNTIFS(Reservas[Estado],A8,Reservas[Ano],Auxiliar!Ano,Reservas[Mês],Auxiliar!Mes)</f>
        <v>0</v>
      </c>
      <c r="E8" s="24" t="str">
        <f t="shared" si="0"/>
        <v>0%</v>
      </c>
      <c r="F8" s="25">
        <f>IFERROR(AVERAGEIFS(Reservas[Avaliação],Reservas[Estado],A8,Reservas[Ano],Ano,Reservas[Mês],Auxiliar!Mes),0)</f>
        <v>0</v>
      </c>
    </row>
    <row r="9" spans="1:19">
      <c r="A9" s="17" t="s">
        <v>22</v>
      </c>
      <c r="B9" s="16">
        <f>SUMIFS(Reservas[Valor Total],Reservas[Estado],A9,Reservas[Ano],Ano,Reservas[Mês],Mes)</f>
        <v>0</v>
      </c>
      <c r="C9" s="20">
        <f>COUNTIFS(Reservas[Estado],A9,Reservas[Ano],Auxiliar!Ano,Reservas[Mês],Auxiliar!Mes,Reservas[Status],"Cancelada")</f>
        <v>0</v>
      </c>
      <c r="D9" s="20">
        <f>COUNTIFS(Reservas[Estado],A9,Reservas[Ano],Auxiliar!Ano,Reservas[Mês],Auxiliar!Mes)</f>
        <v>0</v>
      </c>
      <c r="E9" s="24" t="str">
        <f t="shared" si="0"/>
        <v>0%</v>
      </c>
      <c r="F9" s="25">
        <f>IFERROR(AVERAGEIFS(Reservas[Avaliação],Reservas[Estado],A9,Reservas[Ano],Ano,Reservas[Mês],Auxiliar!Mes),0)</f>
        <v>0</v>
      </c>
      <c r="H9" s="33" t="s">
        <v>58</v>
      </c>
      <c r="I9" s="33"/>
      <c r="K9" s="38" t="s">
        <v>93</v>
      </c>
      <c r="L9" s="38"/>
      <c r="M9" s="29" t="s">
        <v>52</v>
      </c>
      <c r="N9" s="29" t="s">
        <v>94</v>
      </c>
    </row>
    <row r="10" spans="1:19">
      <c r="A10" s="17" t="s">
        <v>23</v>
      </c>
      <c r="B10" s="16">
        <f>SUMIFS(Reservas[Valor Total],Reservas[Estado],A10,Reservas[Ano],Ano,Reservas[Mês],Mes)</f>
        <v>0</v>
      </c>
      <c r="C10" s="20">
        <f>COUNTIFS(Reservas[Estado],A10,Reservas[Ano],Auxiliar!Ano,Reservas[Mês],Auxiliar!Mes,Reservas[Status],"Cancelada")</f>
        <v>0</v>
      </c>
      <c r="D10" s="20">
        <f>COUNTIFS(Reservas[Estado],A10,Reservas[Ano],Auxiliar!Ano,Reservas[Mês],Auxiliar!Mes)</f>
        <v>0</v>
      </c>
      <c r="E10" s="24" t="str">
        <f t="shared" si="0"/>
        <v>0%</v>
      </c>
      <c r="F10" s="25">
        <f>IFERROR(AVERAGEIFS(Reservas[Avaliação],Reservas[Estado],A10,Reservas[Ano],Ano,Reservas[Mês],Auxiliar!Mes),0)</f>
        <v>0</v>
      </c>
      <c r="H10" s="5" t="s">
        <v>59</v>
      </c>
      <c r="I10" s="2" t="s">
        <v>60</v>
      </c>
      <c r="K10" s="26">
        <v>1</v>
      </c>
      <c r="L10" s="17" t="str">
        <f>IF(M10&gt;0,INDEX(Auxiliar!ListaEstados,MATCH(M10,Auxiliar!ListaVendas,0)),"")</f>
        <v>São Paulo</v>
      </c>
      <c r="M10" s="16">
        <f>LARGE(Auxiliar!ListaVendas,K10)</f>
        <v>39091</v>
      </c>
      <c r="N10" s="24">
        <f>IFERROR(VLOOKUP(L10,$A$4:$F$31,5,0),"0%")</f>
        <v>0.38461538461538464</v>
      </c>
    </row>
    <row r="11" spans="1:19">
      <c r="A11" s="17" t="s">
        <v>24</v>
      </c>
      <c r="B11" s="16">
        <f>SUMIFS(Reservas[Valor Total],Reservas[Estado],A11,Reservas[Ano],Ano,Reservas[Mês],Mes)</f>
        <v>11921</v>
      </c>
      <c r="C11" s="20">
        <f>COUNTIFS(Reservas[Estado],A11,Reservas[Ano],Auxiliar!Ano,Reservas[Mês],Auxiliar!Mes,Reservas[Status],"Cancelada")</f>
        <v>0</v>
      </c>
      <c r="D11" s="20">
        <f>COUNTIFS(Reservas[Estado],A11,Reservas[Ano],Auxiliar!Ano,Reservas[Mês],Auxiliar!Mes)</f>
        <v>2</v>
      </c>
      <c r="E11" s="24">
        <f t="shared" si="0"/>
        <v>0</v>
      </c>
      <c r="F11" s="25">
        <f>IFERROR(AVERAGEIFS(Reservas[Avaliação],Reservas[Estado],A11,Reservas[Ano],Ano,Reservas[Mês],Auxiliar!Mes),0)</f>
        <v>4.5</v>
      </c>
      <c r="H11" s="19">
        <v>2018</v>
      </c>
      <c r="I11" s="16" t="s">
        <v>61</v>
      </c>
      <c r="K11" s="26">
        <v>2</v>
      </c>
      <c r="L11" s="17" t="str">
        <f>IF(M11&gt;0,INDEX(Auxiliar!ListaEstados,MATCH(M11,Auxiliar!ListaVendas,0)),"")</f>
        <v>Rio de Janeiro</v>
      </c>
      <c r="M11" s="16">
        <f>LARGE(Auxiliar!ListaVendas,K11)</f>
        <v>32535</v>
      </c>
      <c r="N11" s="24">
        <f t="shared" ref="N11:N19" si="1">IFERROR(VLOOKUP(L11,$A$4:$F$31,5,0),"0%")</f>
        <v>0.2</v>
      </c>
    </row>
    <row r="12" spans="1:19">
      <c r="A12" s="17" t="s">
        <v>25</v>
      </c>
      <c r="B12" s="16">
        <f>SUMIFS(Reservas[Valor Total],Reservas[Estado],A12,Reservas[Ano],Ano,Reservas[Mês],Mes)</f>
        <v>16294</v>
      </c>
      <c r="C12" s="20">
        <f>COUNTIFS(Reservas[Estado],A12,Reservas[Ano],Auxiliar!Ano,Reservas[Mês],Auxiliar!Mes,Reservas[Status],"Cancelada")</f>
        <v>2</v>
      </c>
      <c r="D12" s="20">
        <f>COUNTIFS(Reservas[Estado],A12,Reservas[Ano],Auxiliar!Ano,Reservas[Mês],Auxiliar!Mes)</f>
        <v>4</v>
      </c>
      <c r="E12" s="24">
        <f t="shared" si="0"/>
        <v>0.5</v>
      </c>
      <c r="F12" s="25">
        <f>IFERROR(AVERAGEIFS(Reservas[Avaliação],Reservas[Estado],A12,Reservas[Ano],Ano,Reservas[Mês],Auxiliar!Mes),0)</f>
        <v>5</v>
      </c>
      <c r="H12" s="19">
        <v>2019</v>
      </c>
      <c r="I12" s="16" t="s">
        <v>62</v>
      </c>
      <c r="K12" s="26">
        <v>3</v>
      </c>
      <c r="L12" s="17" t="str">
        <f>IF(M12&gt;0,INDEX(Auxiliar!ListaEstados,MATCH(M12,Auxiliar!ListaVendas,0)),"")</f>
        <v>Minas Gerais</v>
      </c>
      <c r="M12" s="16">
        <f>LARGE(Auxiliar!ListaVendas,K12)</f>
        <v>18677</v>
      </c>
      <c r="N12" s="24">
        <f t="shared" si="1"/>
        <v>0.5</v>
      </c>
    </row>
    <row r="13" spans="1:19">
      <c r="A13" s="17" t="s">
        <v>26</v>
      </c>
      <c r="B13" s="16">
        <f>SUMIFS(Reservas[Valor Total],Reservas[Estado],A13,Reservas[Ano],Ano,Reservas[Mês],Mes)</f>
        <v>0</v>
      </c>
      <c r="C13" s="20">
        <f>COUNTIFS(Reservas[Estado],A13,Reservas[Ano],Auxiliar!Ano,Reservas[Mês],Auxiliar!Mes,Reservas[Status],"Cancelada")</f>
        <v>0</v>
      </c>
      <c r="D13" s="20">
        <f>COUNTIFS(Reservas[Estado],A13,Reservas[Ano],Auxiliar!Ano,Reservas[Mês],Auxiliar!Mes)</f>
        <v>0</v>
      </c>
      <c r="E13" s="24" t="str">
        <f t="shared" si="0"/>
        <v>0%</v>
      </c>
      <c r="F13" s="25">
        <f>IFERROR(AVERAGEIFS(Reservas[Avaliação],Reservas[Estado],A13,Reservas[Ano],Ano,Reservas[Mês],Auxiliar!Mes),0)</f>
        <v>0</v>
      </c>
      <c r="H13" s="19"/>
      <c r="I13" s="16" t="s">
        <v>63</v>
      </c>
      <c r="K13" s="26">
        <v>4</v>
      </c>
      <c r="L13" s="17" t="str">
        <f>IF(M13&gt;0,INDEX(Auxiliar!ListaEstados,MATCH(M13,Auxiliar!ListaVendas,0)),"")</f>
        <v>Rio Grande do Sul</v>
      </c>
      <c r="M13" s="16">
        <f>LARGE(Auxiliar!ListaVendas,K13)</f>
        <v>17732</v>
      </c>
      <c r="N13" s="24">
        <f t="shared" si="1"/>
        <v>0</v>
      </c>
    </row>
    <row r="14" spans="1:19">
      <c r="A14" s="17" t="s">
        <v>27</v>
      </c>
      <c r="B14" s="16">
        <f>SUMIFS(Reservas[Valor Total],Reservas[Estado],A14,Reservas[Ano],Ano,Reservas[Mês],Mes)</f>
        <v>0</v>
      </c>
      <c r="C14" s="20">
        <f>COUNTIFS(Reservas[Estado],A14,Reservas[Ano],Auxiliar!Ano,Reservas[Mês],Auxiliar!Mes,Reservas[Status],"Cancelada")</f>
        <v>0</v>
      </c>
      <c r="D14" s="20">
        <f>COUNTIFS(Reservas[Estado],A14,Reservas[Ano],Auxiliar!Ano,Reservas[Mês],Auxiliar!Mes)</f>
        <v>0</v>
      </c>
      <c r="E14" s="24" t="str">
        <f t="shared" si="0"/>
        <v>0%</v>
      </c>
      <c r="F14" s="25">
        <f>IFERROR(AVERAGEIFS(Reservas[Avaliação],Reservas[Estado],A14,Reservas[Ano],Ano,Reservas[Mês],Auxiliar!Mes),0)</f>
        <v>0</v>
      </c>
      <c r="H14" s="19"/>
      <c r="I14" s="16" t="s">
        <v>64</v>
      </c>
      <c r="K14" s="26">
        <v>5</v>
      </c>
      <c r="L14" s="17" t="str">
        <f>IF(M14&gt;0,INDEX(Auxiliar!ListaEstados,MATCH(M14,Auxiliar!ListaVendas,0)),"")</f>
        <v>Espírito Santo</v>
      </c>
      <c r="M14" s="16">
        <f>LARGE(Auxiliar!ListaVendas,K14)</f>
        <v>16294</v>
      </c>
      <c r="N14" s="24">
        <f t="shared" si="1"/>
        <v>0.5</v>
      </c>
    </row>
    <row r="15" spans="1:19">
      <c r="A15" s="17" t="s">
        <v>28</v>
      </c>
      <c r="B15" s="16">
        <f>SUMIFS(Reservas[Valor Total],Reservas[Estado],A15,Reservas[Ano],Ano,Reservas[Mês],Mes)</f>
        <v>0</v>
      </c>
      <c r="C15" s="20">
        <f>COUNTIFS(Reservas[Estado],A15,Reservas[Ano],Auxiliar!Ano,Reservas[Mês],Auxiliar!Mes,Reservas[Status],"Cancelada")</f>
        <v>0</v>
      </c>
      <c r="D15" s="20">
        <f>COUNTIFS(Reservas[Estado],A15,Reservas[Ano],Auxiliar!Ano,Reservas[Mês],Auxiliar!Mes)</f>
        <v>0</v>
      </c>
      <c r="E15" s="24" t="str">
        <f t="shared" si="0"/>
        <v>0%</v>
      </c>
      <c r="F15" s="25">
        <f>IFERROR(AVERAGEIFS(Reservas[Avaliação],Reservas[Estado],A15,Reservas[Ano],Ano,Reservas[Mês],Auxiliar!Mes),0)</f>
        <v>0</v>
      </c>
      <c r="H15" s="19"/>
      <c r="I15" s="16" t="s">
        <v>65</v>
      </c>
      <c r="K15" s="26">
        <v>6</v>
      </c>
      <c r="L15" s="17" t="str">
        <f>IF(M15&gt;0,INDEX(Auxiliar!ListaEstados,MATCH(M15,Auxiliar!ListaVendas,0)),"")</f>
        <v>Distrito Federal</v>
      </c>
      <c r="M15" s="16">
        <f>LARGE(Auxiliar!ListaVendas,K15)</f>
        <v>11921</v>
      </c>
      <c r="N15" s="24">
        <f t="shared" si="1"/>
        <v>0</v>
      </c>
    </row>
    <row r="16" spans="1:19">
      <c r="A16" s="17" t="s">
        <v>29</v>
      </c>
      <c r="B16" s="16">
        <f>SUMIFS(Reservas[Valor Total],Reservas[Estado],A16,Reservas[Ano],Ano,Reservas[Mês],Mes)</f>
        <v>0</v>
      </c>
      <c r="C16" s="20">
        <f>COUNTIFS(Reservas[Estado],A16,Reservas[Ano],Auxiliar!Ano,Reservas[Mês],Auxiliar!Mes,Reservas[Status],"Cancelada")</f>
        <v>0</v>
      </c>
      <c r="D16" s="20">
        <f>COUNTIFS(Reservas[Estado],A16,Reservas[Ano],Auxiliar!Ano,Reservas[Mês],Auxiliar!Mes)</f>
        <v>0</v>
      </c>
      <c r="E16" s="24" t="str">
        <f t="shared" si="0"/>
        <v>0%</v>
      </c>
      <c r="F16" s="25">
        <f>IFERROR(AVERAGEIFS(Reservas[Avaliação],Reservas[Estado],A16,Reservas[Ano],Ano,Reservas[Mês],Auxiliar!Mes),0)</f>
        <v>0</v>
      </c>
      <c r="H16" s="19"/>
      <c r="I16" s="16" t="s">
        <v>66</v>
      </c>
      <c r="K16" s="26">
        <v>7</v>
      </c>
      <c r="L16" s="17" t="str">
        <f>IF(M16&gt;0,INDEX(Auxiliar!ListaEstados,MATCH(M16,Auxiliar!ListaVendas,0)),"")</f>
        <v>Santa Catarina</v>
      </c>
      <c r="M16" s="16">
        <f>LARGE(Auxiliar!ListaVendas,K16)</f>
        <v>7896</v>
      </c>
      <c r="N16" s="24">
        <f t="shared" si="1"/>
        <v>0</v>
      </c>
    </row>
    <row r="17" spans="1:14">
      <c r="A17" s="17" t="s">
        <v>30</v>
      </c>
      <c r="B17" s="16">
        <f>SUMIFS(Reservas[Valor Total],Reservas[Estado],A17,Reservas[Ano],Ano,Reservas[Mês],Mes)</f>
        <v>18677</v>
      </c>
      <c r="C17" s="20">
        <f>COUNTIFS(Reservas[Estado],A17,Reservas[Ano],Auxiliar!Ano,Reservas[Mês],Auxiliar!Mes,Reservas[Status],"Cancelada")</f>
        <v>3</v>
      </c>
      <c r="D17" s="20">
        <f>COUNTIFS(Reservas[Estado],A17,Reservas[Ano],Auxiliar!Ano,Reservas[Mês],Auxiliar!Mes)</f>
        <v>6</v>
      </c>
      <c r="E17" s="24">
        <f t="shared" si="0"/>
        <v>0.5</v>
      </c>
      <c r="F17" s="25">
        <f>IFERROR(AVERAGEIFS(Reservas[Avaliação],Reservas[Estado],A17,Reservas[Ano],Ano,Reservas[Mês],Auxiliar!Mes),0)</f>
        <v>4.833333333333333</v>
      </c>
      <c r="H17" s="19"/>
      <c r="I17" s="16" t="s">
        <v>67</v>
      </c>
      <c r="K17" s="26">
        <v>8</v>
      </c>
      <c r="L17" s="17" t="str">
        <f>IF(M17&gt;0,INDEX(Auxiliar!ListaEstados,MATCH(M17,Auxiliar!ListaVendas,0)),"")</f>
        <v>Pernambuco</v>
      </c>
      <c r="M17" s="16">
        <f>LARGE(Auxiliar!ListaVendas,K17)</f>
        <v>2430</v>
      </c>
      <c r="N17" s="24">
        <f t="shared" si="1"/>
        <v>0</v>
      </c>
    </row>
    <row r="18" spans="1:14">
      <c r="A18" s="17" t="s">
        <v>31</v>
      </c>
      <c r="B18" s="16">
        <f>SUMIFS(Reservas[Valor Total],Reservas[Estado],A18,Reservas[Ano],Ano,Reservas[Mês],Mes)</f>
        <v>0</v>
      </c>
      <c r="C18" s="20">
        <f>COUNTIFS(Reservas[Estado],A18,Reservas[Ano],Auxiliar!Ano,Reservas[Mês],Auxiliar!Mes,Reservas[Status],"Cancelada")</f>
        <v>0</v>
      </c>
      <c r="D18" s="20">
        <f>COUNTIFS(Reservas[Estado],A18,Reservas[Ano],Auxiliar!Ano,Reservas[Mês],Auxiliar!Mes)</f>
        <v>0</v>
      </c>
      <c r="E18" s="24" t="str">
        <f t="shared" si="0"/>
        <v>0%</v>
      </c>
      <c r="F18" s="25">
        <f>IFERROR(AVERAGEIFS(Reservas[Avaliação],Reservas[Estado],A18,Reservas[Ano],Ano,Reservas[Mês],Auxiliar!Mes),0)</f>
        <v>0</v>
      </c>
      <c r="H18" s="19"/>
      <c r="I18" s="16" t="s">
        <v>68</v>
      </c>
      <c r="K18" s="26">
        <v>9</v>
      </c>
      <c r="L18" s="17" t="str">
        <f>IF(M18&gt;0,INDEX(Auxiliar!ListaEstados,MATCH(M18,Auxiliar!ListaVendas,0)),"")</f>
        <v/>
      </c>
      <c r="M18" s="16">
        <f>LARGE(Auxiliar!ListaVendas,K18)</f>
        <v>0</v>
      </c>
      <c r="N18" s="24" t="str">
        <f t="shared" si="1"/>
        <v>0%</v>
      </c>
    </row>
    <row r="19" spans="1:14">
      <c r="A19" s="17" t="s">
        <v>32</v>
      </c>
      <c r="B19" s="16">
        <f>SUMIFS(Reservas[Valor Total],Reservas[Estado],A19,Reservas[Ano],Ano,Reservas[Mês],Mes)</f>
        <v>0</v>
      </c>
      <c r="C19" s="20">
        <f>COUNTIFS(Reservas[Estado],A19,Reservas[Ano],Auxiliar!Ano,Reservas[Mês],Auxiliar!Mes,Reservas[Status],"Cancelada")</f>
        <v>0</v>
      </c>
      <c r="D19" s="20">
        <f>COUNTIFS(Reservas[Estado],A19,Reservas[Ano],Auxiliar!Ano,Reservas[Mês],Auxiliar!Mes)</f>
        <v>0</v>
      </c>
      <c r="E19" s="24" t="str">
        <f t="shared" si="0"/>
        <v>0%</v>
      </c>
      <c r="F19" s="25">
        <f>IFERROR(AVERAGEIFS(Reservas[Avaliação],Reservas[Estado],A19,Reservas[Ano],Ano,Reservas[Mês],Auxiliar!Mes),0)</f>
        <v>0</v>
      </c>
      <c r="H19" s="19"/>
      <c r="I19" s="16" t="s">
        <v>69</v>
      </c>
      <c r="K19" s="26">
        <v>10</v>
      </c>
      <c r="L19" s="17" t="str">
        <f>IF(M19&gt;0,INDEX(Auxiliar!ListaEstados,MATCH(M19,Auxiliar!ListaVendas,0)),"")</f>
        <v/>
      </c>
      <c r="M19" s="16">
        <f>LARGE(Auxiliar!ListaVendas,K19)</f>
        <v>0</v>
      </c>
      <c r="N19" s="24" t="str">
        <f t="shared" si="1"/>
        <v>0%</v>
      </c>
    </row>
    <row r="20" spans="1:14">
      <c r="A20" s="17" t="s">
        <v>33</v>
      </c>
      <c r="B20" s="16">
        <f>SUMIFS(Reservas[Valor Total],Reservas[Estado],A20,Reservas[Ano],Ano,Reservas[Mês],Mes)</f>
        <v>0</v>
      </c>
      <c r="C20" s="20">
        <f>COUNTIFS(Reservas[Estado],A20,Reservas[Ano],Auxiliar!Ano,Reservas[Mês],Auxiliar!Mes,Reservas[Status],"Cancelada")</f>
        <v>0</v>
      </c>
      <c r="D20" s="20">
        <f>COUNTIFS(Reservas[Estado],A20,Reservas[Ano],Auxiliar!Ano,Reservas[Mês],Auxiliar!Mes)</f>
        <v>0</v>
      </c>
      <c r="E20" s="24" t="str">
        <f t="shared" si="0"/>
        <v>0%</v>
      </c>
      <c r="F20" s="25">
        <f>IFERROR(AVERAGEIFS(Reservas[Avaliação],Reservas[Estado],A20,Reservas[Ano],Ano,Reservas[Mês],Auxiliar!Mes),0)</f>
        <v>0</v>
      </c>
      <c r="H20" s="19"/>
      <c r="I20" s="16" t="s">
        <v>70</v>
      </c>
    </row>
    <row r="21" spans="1:14">
      <c r="A21" s="17" t="s">
        <v>34</v>
      </c>
      <c r="B21" s="16">
        <f>SUMIFS(Reservas[Valor Total],Reservas[Estado],A21,Reservas[Ano],Ano,Reservas[Mês],Mes)</f>
        <v>2430</v>
      </c>
      <c r="C21" s="20">
        <f>COUNTIFS(Reservas[Estado],A21,Reservas[Ano],Auxiliar!Ano,Reservas[Mês],Auxiliar!Mes,Reservas[Status],"Cancelada")</f>
        <v>0</v>
      </c>
      <c r="D21" s="20">
        <f>COUNTIFS(Reservas[Estado],A21,Reservas[Ano],Auxiliar!Ano,Reservas[Mês],Auxiliar!Mes)</f>
        <v>1</v>
      </c>
      <c r="E21" s="24">
        <f t="shared" si="0"/>
        <v>0</v>
      </c>
      <c r="F21" s="25">
        <f>IFERROR(AVERAGEIFS(Reservas[Avaliação],Reservas[Estado],A21,Reservas[Ano],Ano,Reservas[Mês],Auxiliar!Mes),0)</f>
        <v>5</v>
      </c>
      <c r="H21" s="19"/>
      <c r="I21" s="16" t="s">
        <v>71</v>
      </c>
      <c r="K21" s="33" t="str">
        <f>"Análise de Vendas "&amp;Estado</f>
        <v>Análise de Vendas Rio de Janeiro</v>
      </c>
      <c r="L21" s="33"/>
      <c r="M21" s="33"/>
      <c r="N21" s="33"/>
    </row>
    <row r="22" spans="1:14">
      <c r="A22" s="17" t="s">
        <v>35</v>
      </c>
      <c r="B22" s="16">
        <f>SUMIFS(Reservas[Valor Total],Reservas[Estado],A22,Reservas[Ano],Ano,Reservas[Mês],Mes)</f>
        <v>0</v>
      </c>
      <c r="C22" s="20">
        <f>COUNTIFS(Reservas[Estado],A22,Reservas[Ano],Auxiliar!Ano,Reservas[Mês],Auxiliar!Mes,Reservas[Status],"Cancelada")</f>
        <v>0</v>
      </c>
      <c r="D22" s="20">
        <f>COUNTIFS(Reservas[Estado],A22,Reservas[Ano],Auxiliar!Ano,Reservas[Mês],Auxiliar!Mes)</f>
        <v>0</v>
      </c>
      <c r="E22" s="24" t="str">
        <f t="shared" si="0"/>
        <v>0%</v>
      </c>
      <c r="F22" s="25">
        <f>IFERROR(AVERAGEIFS(Reservas[Avaliação],Reservas[Estado],A22,Reservas[Ano],Ano,Reservas[Mês],Auxiliar!Mes),0)</f>
        <v>0</v>
      </c>
      <c r="H22" s="19"/>
      <c r="I22" s="16" t="s">
        <v>72</v>
      </c>
      <c r="K22" s="5" t="s">
        <v>79</v>
      </c>
      <c r="L22" s="5" t="s">
        <v>54</v>
      </c>
      <c r="M22" s="5" t="s">
        <v>73</v>
      </c>
      <c r="N22" s="5" t="s">
        <v>74</v>
      </c>
    </row>
    <row r="23" spans="1:14">
      <c r="A23" s="17" t="s">
        <v>36</v>
      </c>
      <c r="B23" s="16">
        <f>SUMIFS(Reservas[Valor Total],Reservas[Estado],A23,Reservas[Ano],Ano,Reservas[Mês],Mes)</f>
        <v>32535</v>
      </c>
      <c r="C23" s="20">
        <f>COUNTIFS(Reservas[Estado],A23,Reservas[Ano],Auxiliar!Ano,Reservas[Mês],Auxiliar!Mes,Reservas[Status],"Cancelada")</f>
        <v>2</v>
      </c>
      <c r="D23" s="20">
        <f>COUNTIFS(Reservas[Estado],A23,Reservas[Ano],Auxiliar!Ano,Reservas[Mês],Auxiliar!Mes)</f>
        <v>10</v>
      </c>
      <c r="E23" s="24">
        <f t="shared" si="0"/>
        <v>0.2</v>
      </c>
      <c r="F23" s="25">
        <f>IFERROR(AVERAGEIFS(Reservas[Avaliação],Reservas[Estado],A23,Reservas[Ano],Ano,Reservas[Mês],Auxiliar!Mes),0)</f>
        <v>4.3</v>
      </c>
      <c r="K23" s="26">
        <v>1</v>
      </c>
      <c r="L23" s="17" t="s">
        <v>80</v>
      </c>
      <c r="M23" s="16">
        <f>SUMIFS(Reservas[Valor Total],Reservas[Estado],Auxiliar!Estado,Reservas[Ano],Auxiliar!Ano,Reservas[Mês],K23)</f>
        <v>3915</v>
      </c>
      <c r="N23" s="20">
        <f>COUNTIFS(Reservas[Estado],Auxiliar!Estado,Reservas[Ano],Ano,Reservas[Mês],K23)</f>
        <v>2</v>
      </c>
    </row>
    <row r="24" spans="1:14">
      <c r="A24" s="17" t="s">
        <v>37</v>
      </c>
      <c r="B24" s="16">
        <f>SUMIFS(Reservas[Valor Total],Reservas[Estado],A24,Reservas[Ano],Ano,Reservas[Mês],Mes)</f>
        <v>0</v>
      </c>
      <c r="C24" s="20">
        <f>COUNTIFS(Reservas[Estado],A24,Reservas[Ano],Auxiliar!Ano,Reservas[Mês],Auxiliar!Mes,Reservas[Status],"Cancelada")</f>
        <v>0</v>
      </c>
      <c r="D24" s="20">
        <f>COUNTIFS(Reservas[Estado],A24,Reservas[Ano],Auxiliar!Ano,Reservas[Mês],Auxiliar!Mes)</f>
        <v>0</v>
      </c>
      <c r="E24" s="24" t="str">
        <f t="shared" si="0"/>
        <v>0%</v>
      </c>
      <c r="F24" s="25">
        <f>IFERROR(AVERAGEIFS(Reservas[Avaliação],Reservas[Estado],A24,Reservas[Ano],Ano,Reservas[Mês],Auxiliar!Mes),0)</f>
        <v>0</v>
      </c>
      <c r="H24" s="33" t="s">
        <v>92</v>
      </c>
      <c r="I24" s="33"/>
      <c r="K24" s="26">
        <v>2</v>
      </c>
      <c r="L24" s="17" t="s">
        <v>81</v>
      </c>
      <c r="M24" s="16">
        <f>SUMIFS(Reservas[Valor Total],Reservas[Estado],Auxiliar!Estado,Reservas[Ano],Auxiliar!Ano,Reservas[Mês],K24)</f>
        <v>33513</v>
      </c>
      <c r="N24" s="20">
        <f>COUNTIFS(Reservas[Estado],Auxiliar!Estado,Reservas[Ano],Ano,Reservas[Mês],K24)</f>
        <v>11</v>
      </c>
    </row>
    <row r="25" spans="1:14">
      <c r="A25" s="17" t="s">
        <v>38</v>
      </c>
      <c r="B25" s="16">
        <f>SUMIFS(Reservas[Valor Total],Reservas[Estado],A25,Reservas[Ano],Ano,Reservas[Mês],Mes)</f>
        <v>17732</v>
      </c>
      <c r="C25" s="20">
        <f>COUNTIFS(Reservas[Estado],A25,Reservas[Ano],Auxiliar!Ano,Reservas[Mês],Auxiliar!Mes,Reservas[Status],"Cancelada")</f>
        <v>0</v>
      </c>
      <c r="D25" s="20">
        <f>COUNTIFS(Reservas[Estado],A25,Reservas[Ano],Auxiliar!Ano,Reservas[Mês],Auxiliar!Mes)</f>
        <v>2</v>
      </c>
      <c r="E25" s="24">
        <f t="shared" si="0"/>
        <v>0</v>
      </c>
      <c r="F25" s="25">
        <f>IFERROR(AVERAGEIFS(Reservas[Avaliação],Reservas[Estado],A25,Reservas[Ano],Ano,Reservas[Mês],Auxiliar!Mes),0)</f>
        <v>4.5</v>
      </c>
      <c r="H25" s="27" t="s">
        <v>0</v>
      </c>
      <c r="I25" s="16">
        <f>SUMIFS(Reservas[Valor Total], Reservas[Ano],Auxiliar!Ano,Reservas[Mês],Auxiliar!Mes,Reservas[Vendedor],H25)</f>
        <v>38668</v>
      </c>
      <c r="K25" s="26">
        <v>3</v>
      </c>
      <c r="L25" s="17" t="s">
        <v>82</v>
      </c>
      <c r="M25" s="16">
        <f>SUMIFS(Reservas[Valor Total],Reservas[Estado],Auxiliar!Estado,Reservas[Ano],Auxiliar!Ano,Reservas[Mês],K25)</f>
        <v>3635</v>
      </c>
      <c r="N25" s="20">
        <f>COUNTIFS(Reservas[Estado],Auxiliar!Estado,Reservas[Ano],Ano,Reservas[Mês],K25)</f>
        <v>2</v>
      </c>
    </row>
    <row r="26" spans="1:14">
      <c r="A26" s="17" t="s">
        <v>39</v>
      </c>
      <c r="B26" s="16">
        <f>SUMIFS(Reservas[Valor Total],Reservas[Estado],A26,Reservas[Ano],Ano,Reservas[Mês],Mes)</f>
        <v>0</v>
      </c>
      <c r="C26" s="20">
        <f>COUNTIFS(Reservas[Estado],A26,Reservas[Ano],Auxiliar!Ano,Reservas[Mês],Auxiliar!Mes,Reservas[Status],"Cancelada")</f>
        <v>0</v>
      </c>
      <c r="D26" s="20">
        <f>COUNTIFS(Reservas[Estado],A26,Reservas[Ano],Auxiliar!Ano,Reservas[Mês],Auxiliar!Mes)</f>
        <v>0</v>
      </c>
      <c r="E26" s="24" t="str">
        <f t="shared" si="0"/>
        <v>0%</v>
      </c>
      <c r="F26" s="25">
        <f>IFERROR(AVERAGEIFS(Reservas[Avaliação],Reservas[Estado],A26,Reservas[Ano],Ano,Reservas[Mês],Auxiliar!Mes),0)</f>
        <v>0</v>
      </c>
      <c r="H26" s="27" t="s">
        <v>1</v>
      </c>
      <c r="I26" s="16">
        <f>SUMIFS(Reservas[Valor Total], Reservas[Ano],Auxiliar!Ano,Reservas[Mês],Auxiliar!Mes,Reservas[Vendedor],H26)</f>
        <v>38673</v>
      </c>
      <c r="K26" s="26">
        <v>4</v>
      </c>
      <c r="L26" s="17" t="s">
        <v>83</v>
      </c>
      <c r="M26" s="16">
        <f>SUMIFS(Reservas[Valor Total],Reservas[Estado],Auxiliar!Estado,Reservas[Ano],Auxiliar!Ano,Reservas[Mês],K26)</f>
        <v>48244</v>
      </c>
      <c r="N26" s="20">
        <f>COUNTIFS(Reservas[Estado],Auxiliar!Estado,Reservas[Ano],Ano,Reservas[Mês],K26)</f>
        <v>11</v>
      </c>
    </row>
    <row r="27" spans="1:14">
      <c r="A27" s="17" t="s">
        <v>40</v>
      </c>
      <c r="B27" s="16">
        <f>SUMIFS(Reservas[Valor Total],Reservas[Estado],A27,Reservas[Ano],Ano,Reservas[Mês],Mes)</f>
        <v>0</v>
      </c>
      <c r="C27" s="20">
        <f>COUNTIFS(Reservas[Estado],A27,Reservas[Ano],Auxiliar!Ano,Reservas[Mês],Auxiliar!Mes,Reservas[Status],"Cancelada")</f>
        <v>0</v>
      </c>
      <c r="D27" s="20">
        <f>COUNTIFS(Reservas[Estado],A27,Reservas[Ano],Auxiliar!Ano,Reservas[Mês],Auxiliar!Mes)</f>
        <v>0</v>
      </c>
      <c r="E27" s="24" t="str">
        <f t="shared" si="0"/>
        <v>0%</v>
      </c>
      <c r="F27" s="25">
        <f>IFERROR(AVERAGEIFS(Reservas[Avaliação],Reservas[Estado],A27,Reservas[Ano],Ano,Reservas[Mês],Auxiliar!Mes),0)</f>
        <v>0</v>
      </c>
      <c r="H27" s="27" t="s">
        <v>2</v>
      </c>
      <c r="I27" s="16">
        <f>SUMIFS(Reservas[Valor Total], Reservas[Ano],Auxiliar!Ano,Reservas[Mês],Auxiliar!Mes,Reservas[Vendedor],H27)</f>
        <v>33094</v>
      </c>
      <c r="K27" s="26">
        <v>5</v>
      </c>
      <c r="L27" s="17" t="s">
        <v>84</v>
      </c>
      <c r="M27" s="16">
        <f>SUMIFS(Reservas[Valor Total],Reservas[Estado],Auxiliar!Estado,Reservas[Ano],Auxiliar!Ano,Reservas[Mês],K27)</f>
        <v>4510</v>
      </c>
      <c r="N27" s="20">
        <f>COUNTIFS(Reservas[Estado],Auxiliar!Estado,Reservas[Ano],Ano,Reservas[Mês],K27)</f>
        <v>2</v>
      </c>
    </row>
    <row r="28" spans="1:14">
      <c r="A28" s="17" t="s">
        <v>41</v>
      </c>
      <c r="B28" s="16">
        <f>SUMIFS(Reservas[Valor Total],Reservas[Estado],A28,Reservas[Ano],Ano,Reservas[Mês],Mes)</f>
        <v>7896</v>
      </c>
      <c r="C28" s="20">
        <f>COUNTIFS(Reservas[Estado],A28,Reservas[Ano],Auxiliar!Ano,Reservas[Mês],Auxiliar!Mes,Reservas[Status],"Cancelada")</f>
        <v>0</v>
      </c>
      <c r="D28" s="20">
        <f>COUNTIFS(Reservas[Estado],A28,Reservas[Ano],Auxiliar!Ano,Reservas[Mês],Auxiliar!Mes)</f>
        <v>1</v>
      </c>
      <c r="E28" s="24">
        <f t="shared" si="0"/>
        <v>0</v>
      </c>
      <c r="F28" s="25">
        <f>IFERROR(AVERAGEIFS(Reservas[Avaliação],Reservas[Estado],A28,Reservas[Ano],Ano,Reservas[Mês],Auxiliar!Mes),0)</f>
        <v>5</v>
      </c>
      <c r="H28" s="27" t="s">
        <v>3</v>
      </c>
      <c r="I28" s="16">
        <f>SUMIFS(Reservas[Valor Total], Reservas[Ano],Auxiliar!Ano,Reservas[Mês],Auxiliar!Mes,Reservas[Vendedor],H28)</f>
        <v>36141</v>
      </c>
      <c r="K28" s="26">
        <v>6</v>
      </c>
      <c r="L28" s="17" t="s">
        <v>85</v>
      </c>
      <c r="M28" s="16">
        <f>SUMIFS(Reservas[Valor Total],Reservas[Estado],Auxiliar!Estado,Reservas[Ano],Auxiliar!Ano,Reservas[Mês],K28)</f>
        <v>33470</v>
      </c>
      <c r="N28" s="20">
        <f>COUNTIFS(Reservas[Estado],Auxiliar!Estado,Reservas[Ano],Ano,Reservas[Mês],K28)</f>
        <v>10</v>
      </c>
    </row>
    <row r="29" spans="1:14">
      <c r="A29" s="17" t="s">
        <v>42</v>
      </c>
      <c r="B29" s="16">
        <f>SUMIFS(Reservas[Valor Total],Reservas[Estado],A29,Reservas[Ano],Ano,Reservas[Mês],Mes)</f>
        <v>39091</v>
      </c>
      <c r="C29" s="20">
        <f>COUNTIFS(Reservas[Estado],A29,Reservas[Ano],Auxiliar!Ano,Reservas[Mês],Auxiliar!Mes,Reservas[Status],"Cancelada")</f>
        <v>5</v>
      </c>
      <c r="D29" s="20">
        <f>COUNTIFS(Reservas[Estado],A29,Reservas[Ano],Auxiliar!Ano,Reservas[Mês],Auxiliar!Mes)</f>
        <v>13</v>
      </c>
      <c r="E29" s="24">
        <f t="shared" si="0"/>
        <v>0.38461538461538464</v>
      </c>
      <c r="F29" s="25">
        <f>IFERROR(AVERAGEIFS(Reservas[Avaliação],Reservas[Estado],A29,Reservas[Ano],Ano,Reservas[Mês],Auxiliar!Mes),0)</f>
        <v>4.615384615384615</v>
      </c>
      <c r="K29" s="26">
        <v>7</v>
      </c>
      <c r="L29" s="17" t="s">
        <v>86</v>
      </c>
      <c r="M29" s="16">
        <f>SUMIFS(Reservas[Valor Total],Reservas[Estado],Auxiliar!Estado,Reservas[Ano],Auxiliar!Ano,Reservas[Mês],K29)</f>
        <v>2345</v>
      </c>
      <c r="N29" s="20">
        <f>COUNTIFS(Reservas[Estado],Auxiliar!Estado,Reservas[Ano],Ano,Reservas[Mês],K29)</f>
        <v>1</v>
      </c>
    </row>
    <row r="30" spans="1:14">
      <c r="A30" s="17" t="s">
        <v>43</v>
      </c>
      <c r="B30" s="16">
        <f>SUMIFS(Reservas[Valor Total],Reservas[Estado],A30,Reservas[Ano],Ano,Reservas[Mês],Mes)</f>
        <v>0</v>
      </c>
      <c r="C30" s="20">
        <f>COUNTIFS(Reservas[Estado],A30,Reservas[Ano],Auxiliar!Ano,Reservas[Mês],Auxiliar!Mes,Reservas[Status],"Cancelada")</f>
        <v>0</v>
      </c>
      <c r="D30" s="20">
        <f>COUNTIFS(Reservas[Estado],A30,Reservas[Ano],Auxiliar!Ano,Reservas[Mês],Auxiliar!Mes)</f>
        <v>0</v>
      </c>
      <c r="E30" s="24" t="str">
        <f t="shared" si="0"/>
        <v>0%</v>
      </c>
      <c r="F30" s="25">
        <f>IFERROR(AVERAGEIFS(Reservas[Avaliação],Reservas[Estado],A30,Reservas[Ano],Ano,Reservas[Mês],Auxiliar!Mes),0)</f>
        <v>0</v>
      </c>
      <c r="H30" s="33" t="s">
        <v>95</v>
      </c>
      <c r="I30" s="33"/>
      <c r="K30" s="26">
        <v>8</v>
      </c>
      <c r="L30" s="17" t="s">
        <v>87</v>
      </c>
      <c r="M30" s="16">
        <f>SUMIFS(Reservas[Valor Total],Reservas[Estado],Auxiliar!Estado,Reservas[Ano],Auxiliar!Ano,Reservas[Mês],K30)</f>
        <v>26160</v>
      </c>
      <c r="N30" s="20">
        <f>COUNTIFS(Reservas[Estado],Auxiliar!Estado,Reservas[Ano],Ano,Reservas[Mês],K30)</f>
        <v>9</v>
      </c>
    </row>
    <row r="31" spans="1:14">
      <c r="A31" s="17" t="s">
        <v>44</v>
      </c>
      <c r="B31" s="16">
        <f>SUMIFS(Reservas[Valor Total],Reservas[Estado],A31,Reservas[Ano],Ano,Reservas[Mês],Mes)</f>
        <v>0</v>
      </c>
      <c r="C31" s="20">
        <f>COUNTIFS(Reservas[Estado],A31,Reservas[Ano],Auxiliar!Ano,Reservas[Mês],Auxiliar!Mes,Reservas[Status],"Cancelada")</f>
        <v>0</v>
      </c>
      <c r="D31" s="20">
        <f>COUNTIFS(Reservas[Estado],A31,Reservas[Ano],Auxiliar!Ano,Reservas[Mês],Auxiliar!Mes)</f>
        <v>0</v>
      </c>
      <c r="E31" s="24" t="str">
        <f t="shared" si="0"/>
        <v>0%</v>
      </c>
      <c r="F31" s="25">
        <f>IFERROR(AVERAGEIFS(Reservas[Avaliação],Reservas[Estado],A31,Reservas[Ano],Ano,Reservas[Mês],Auxiliar!Mes),0)</f>
        <v>0</v>
      </c>
      <c r="H31" s="27" t="s">
        <v>0</v>
      </c>
      <c r="I31" s="16">
        <f>SUMIFS(Reservas[Comissão], Reservas[Ano],Auxiliar!Ano,Reservas[Mês],Auxiliar!Mes,Reservas[Vendedor],H31)</f>
        <v>1933.3999999999999</v>
      </c>
      <c r="K31" s="26">
        <v>9</v>
      </c>
      <c r="L31" s="17" t="s">
        <v>88</v>
      </c>
      <c r="M31" s="16">
        <f>SUMIFS(Reservas[Valor Total],Reservas[Estado],Auxiliar!Estado,Reservas[Ano],Auxiliar!Ano,Reservas[Mês],K31)</f>
        <v>16373</v>
      </c>
      <c r="N31" s="20">
        <f>COUNTIFS(Reservas[Estado],Auxiliar!Estado,Reservas[Ano],Ano,Reservas[Mês],K31)</f>
        <v>4</v>
      </c>
    </row>
    <row r="32" spans="1:14">
      <c r="H32" s="27" t="s">
        <v>1</v>
      </c>
      <c r="I32" s="16">
        <f>SUMIFS(Reservas[Comissão], Reservas[Ano],Auxiliar!Ano,Reservas[Mês],Auxiliar!Mes,Reservas[Vendedor],H32)</f>
        <v>1933.65</v>
      </c>
      <c r="K32" s="26">
        <v>10</v>
      </c>
      <c r="L32" s="17" t="s">
        <v>89</v>
      </c>
      <c r="M32" s="16">
        <f>SUMIFS(Reservas[Valor Total],Reservas[Estado],Auxiliar!Estado,Reservas[Ano],Auxiliar!Ano,Reservas[Mês],K32)</f>
        <v>32535</v>
      </c>
      <c r="N32" s="20">
        <f>COUNTIFS(Reservas[Estado],Auxiliar!Estado,Reservas[Ano],Ano,Reservas[Mês],K32)</f>
        <v>10</v>
      </c>
    </row>
    <row r="33" spans="8:14">
      <c r="H33" s="27" t="s">
        <v>2</v>
      </c>
      <c r="I33" s="16">
        <f>SUMIFS(Reservas[Comissão], Reservas[Ano],Auxiliar!Ano,Reservas[Mês],Auxiliar!Mes,Reservas[Vendedor],H33)</f>
        <v>1654.7</v>
      </c>
      <c r="K33" s="26">
        <v>11</v>
      </c>
      <c r="L33" s="17" t="s">
        <v>90</v>
      </c>
      <c r="M33" s="16">
        <f>SUMIFS(Reservas[Valor Total],Reservas[Estado],Auxiliar!Estado,Reservas[Ano],Auxiliar!Ano,Reservas[Mês],K33)</f>
        <v>6100</v>
      </c>
      <c r="N33" s="20">
        <f>COUNTIFS(Reservas[Estado],Auxiliar!Estado,Reservas[Ano],Ano,Reservas[Mês],K33)</f>
        <v>3</v>
      </c>
    </row>
    <row r="34" spans="8:14">
      <c r="H34" s="27" t="s">
        <v>3</v>
      </c>
      <c r="I34" s="16">
        <f>SUMIFS(Reservas[Comissão], Reservas[Ano],Auxiliar!Ano,Reservas[Mês],Auxiliar!Mes,Reservas[Vendedor],H34)</f>
        <v>1807.05</v>
      </c>
      <c r="K34" s="26">
        <v>12</v>
      </c>
      <c r="L34" s="17" t="s">
        <v>91</v>
      </c>
      <c r="M34" s="16">
        <f>SUMIFS(Reservas[Valor Total],Reservas[Estado],Auxiliar!Estado,Reservas[Ano],Auxiliar!Ano,Reservas[Mês],K34)</f>
        <v>21510</v>
      </c>
      <c r="N34" s="20">
        <f>COUNTIFS(Reservas[Estado],Auxiliar!Estado,Reservas[Ano],Ano,Reservas[Mês],K34)</f>
        <v>6</v>
      </c>
    </row>
    <row r="36" spans="8:14">
      <c r="H36" s="33" t="s">
        <v>96</v>
      </c>
      <c r="I36" s="33"/>
    </row>
    <row r="37" spans="8:14">
      <c r="H37" s="27" t="s">
        <v>46</v>
      </c>
      <c r="I37" s="16">
        <f>SUMIFS(Reservas[Valor Total], Reservas[Ano],Auxiliar!Ano,Reservas[Mês],Auxiliar!Mes,Reservas[Forma Pagamento],H37)</f>
        <v>106988</v>
      </c>
    </row>
    <row r="38" spans="8:14">
      <c r="H38" s="27" t="s">
        <v>47</v>
      </c>
      <c r="I38" s="16">
        <f>SUMIFS(Reservas[Valor Total], Reservas[Ano],Auxiliar!Ano,Reservas[Mês],Auxiliar!Mes,Reservas[Forma Pagamento],H38)</f>
        <v>21993</v>
      </c>
    </row>
    <row r="39" spans="8:14">
      <c r="H39" s="27" t="s">
        <v>48</v>
      </c>
      <c r="I39" s="16">
        <f>SUMIFS(Reservas[Valor Total], Reservas[Ano],Auxiliar!Ano,Reservas[Mês],Auxiliar!Mes,Reservas[Forma Pagamento],H39)</f>
        <v>17595</v>
      </c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A1:R10"/>
  <sheetViews>
    <sheetView tabSelected="1" zoomScaleNormal="100" workbookViewId="0">
      <selection activeCell="H15" sqref="H15"/>
    </sheetView>
  </sheetViews>
  <sheetFormatPr defaultRowHeight="15"/>
  <cols>
    <col min="1" max="4" width="9.140625" customWidth="1"/>
    <col min="8" max="8" width="9.140625" customWidth="1"/>
    <col min="16" max="16" width="21.140625" bestFit="1" customWidth="1"/>
  </cols>
  <sheetData>
    <row r="1" spans="1:18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21"/>
      <c r="J1" s="21"/>
      <c r="K1" s="21"/>
      <c r="L1" s="21"/>
      <c r="M1" s="21"/>
      <c r="N1" s="31"/>
      <c r="O1" s="31"/>
      <c r="P1" s="31"/>
      <c r="Q1" s="31"/>
      <c r="R1" s="31"/>
    </row>
    <row r="9" spans="1:18">
      <c r="P9" s="28"/>
    </row>
    <row r="10" spans="1:18">
      <c r="H10" s="28"/>
    </row>
  </sheetData>
  <mergeCells count="2">
    <mergeCell ref="A1:H1"/>
    <mergeCell ref="N1: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13</xdr:col>
                    <xdr:colOff>600075</xdr:colOff>
                    <xdr:row>0</xdr:row>
                    <xdr:rowOff>66675</xdr:rowOff>
                  </from>
                  <to>
                    <xdr:col>15</xdr:col>
                    <xdr:colOff>914400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15</xdr:col>
                    <xdr:colOff>1000125</xdr:colOff>
                    <xdr:row>0</xdr:row>
                    <xdr:rowOff>66675</xdr:rowOff>
                  </from>
                  <to>
                    <xdr:col>16</xdr:col>
                    <xdr:colOff>114300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16</xdr:col>
                    <xdr:colOff>209550</xdr:colOff>
                    <xdr:row>0</xdr:row>
                    <xdr:rowOff>66675</xdr:rowOff>
                  </from>
                  <to>
                    <xdr:col>17</xdr:col>
                    <xdr:colOff>485775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28</vt:i4>
      </vt:variant>
    </vt:vector>
  </HeadingPairs>
  <TitlesOfParts>
    <vt:vector size="33" baseType="lpstr">
      <vt:lpstr>Rascunho Dash</vt:lpstr>
      <vt:lpstr>Lista Dados</vt:lpstr>
      <vt:lpstr>Banco de Dados</vt:lpstr>
      <vt:lpstr>Auxiliar</vt:lpstr>
      <vt:lpstr>Dashboard</vt:lpstr>
      <vt:lpstr>Auxiliar!Ano</vt:lpstr>
      <vt:lpstr>Dashboard!Ano</vt:lpstr>
      <vt:lpstr>'Rascunho Dash'!Ano</vt:lpstr>
      <vt:lpstr>Auxiliar!Estado</vt:lpstr>
      <vt:lpstr>Dashboard!Estado</vt:lpstr>
      <vt:lpstr>'Rascunho Dash'!Estado</vt:lpstr>
      <vt:lpstr>Auxiliar!IndiceAno</vt:lpstr>
      <vt:lpstr>Dashboard!IndiceAno</vt:lpstr>
      <vt:lpstr>'Rascunho Dash'!IndiceAno</vt:lpstr>
      <vt:lpstr>Auxiliar!IndiceEstado</vt:lpstr>
      <vt:lpstr>Dashboard!IndiceEstado</vt:lpstr>
      <vt:lpstr>'Rascunho Dash'!IndiceEstado</vt:lpstr>
      <vt:lpstr>Auxiliar!ListaAnos</vt:lpstr>
      <vt:lpstr>Dashboard!ListaAnos</vt:lpstr>
      <vt:lpstr>'Rascunho Dash'!ListaAnos</vt:lpstr>
      <vt:lpstr>Auxiliar!ListaEstados</vt:lpstr>
      <vt:lpstr>Dashboard!ListaEstados</vt:lpstr>
      <vt:lpstr>'Rascunho Dash'!ListaEstados</vt:lpstr>
      <vt:lpstr>Auxiliar!ListaMeses</vt:lpstr>
      <vt:lpstr>Dashboard!ListaMeses</vt:lpstr>
      <vt:lpstr>'Rascunho Dash'!ListaMeses</vt:lpstr>
      <vt:lpstr>Auxiliar!ListaVendas</vt:lpstr>
      <vt:lpstr>Dashboard!ListaVendas</vt:lpstr>
      <vt:lpstr>'Rascunho Dash'!ListaVendas</vt:lpstr>
      <vt:lpstr>Auxiliar!Mes</vt:lpstr>
      <vt:lpstr>Dashboard!Mes</vt:lpstr>
      <vt:lpstr>'Rascunho Dash'!Mes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Lucas Gilio Ducci</cp:lastModifiedBy>
  <dcterms:created xsi:type="dcterms:W3CDTF">2018-10-23T20:33:50Z</dcterms:created>
  <dcterms:modified xsi:type="dcterms:W3CDTF">2023-10-19T22:46:41Z</dcterms:modified>
</cp:coreProperties>
</file>