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1. Dash vendas Simples/"/>
    </mc:Choice>
  </mc:AlternateContent>
  <xr:revisionPtr revIDLastSave="95" documentId="13_ncr:1_{3D213B6F-ADC9-4DF9-A409-A6C51CBC5293}" xr6:coauthVersionLast="47" xr6:coauthVersionMax="47" xr10:uidLastSave="{122AD8EB-FCB0-448C-A8BA-EF7129D8F468}"/>
  <bookViews>
    <workbookView minimized="1" xWindow="2205" yWindow="2205" windowWidth="15375" windowHeight="7785" xr2:uid="{63A6B7C2-212F-4B65-B1FE-C9C0E6141DAF}"/>
  </bookViews>
  <sheets>
    <sheet name="Dashboard" sheetId="36" r:id="rId1"/>
    <sheet name="Varejistas" sheetId="32" r:id="rId2"/>
    <sheet name="Categorias" sheetId="33" r:id="rId3"/>
    <sheet name="Datas" sheetId="34" r:id="rId4"/>
    <sheet name="Estados" sheetId="35" r:id="rId5"/>
    <sheet name="ExtraçãoDados" sheetId="1" r:id="rId6"/>
  </sheets>
  <definedNames>
    <definedName name="_xlnm._FilterDatabase" localSheetId="5" hidden="1">ExtraçãoDados!$B$6:$M$2111</definedName>
    <definedName name="_xlchart.v5.0" hidden="1">Estados!$D$5</definedName>
    <definedName name="_xlchart.v5.1" hidden="1">Estados!$D$6:$D$32</definedName>
    <definedName name="_xlchart.v5.2" hidden="1">Estados!$E$4</definedName>
    <definedName name="_xlchart.v5.3" hidden="1">Estados!$E$5</definedName>
    <definedName name="_xlchart.v5.4" hidden="1">Estados!$E$6:$E$32</definedName>
    <definedName name="_xlchart.v5.5" hidden="1">Estados!$D$5</definedName>
    <definedName name="_xlchart.v5.6" hidden="1">Estados!$D$6:$D$32</definedName>
    <definedName name="_xlchart.v5.7" hidden="1">Estados!$E$4</definedName>
    <definedName name="_xlchart.v5.8" hidden="1">Estados!$E$5</definedName>
    <definedName name="_xlchart.v5.9" hidden="1">Estados!$E$6:$E$32</definedName>
    <definedName name="_xlcn.WorksheetConnection_Planilha2E3F131" hidden="1">Categorias!$E$3:$F$13</definedName>
  </definedNames>
  <calcPr calcId="191028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1"/>
        </x15:connection>
      </ext>
    </extLst>
  </connection>
</connections>
</file>

<file path=xl/sharedStrings.xml><?xml version="1.0" encoding="utf-8"?>
<sst xmlns="http://schemas.openxmlformats.org/spreadsheetml/2006/main" count="12740" uniqueCount="109">
  <si>
    <t xml:space="preserve">Departamento de Vendas </t>
  </si>
  <si>
    <t>Lojista</t>
  </si>
  <si>
    <t>Categoria</t>
  </si>
  <si>
    <t>Data</t>
  </si>
  <si>
    <t>Região</t>
  </si>
  <si>
    <t>Estado</t>
  </si>
  <si>
    <t>Cidade</t>
  </si>
  <si>
    <t>Produto</t>
  </si>
  <si>
    <t>Preço Unitário</t>
  </si>
  <si>
    <t>Quantidade</t>
  </si>
  <si>
    <t>Receita Bruta</t>
  </si>
  <si>
    <t>Margem Bruta</t>
  </si>
  <si>
    <t>%Margem</t>
  </si>
  <si>
    <t>Americanas</t>
  </si>
  <si>
    <t>Loja Fisica</t>
  </si>
  <si>
    <t>Centro-oeste</t>
  </si>
  <si>
    <t>Distrito Federal</t>
  </si>
  <si>
    <t>Brasilia</t>
  </si>
  <si>
    <t>Desktop Ultra</t>
  </si>
  <si>
    <t>Teclado Gamer</t>
  </si>
  <si>
    <t>E-Commerce</t>
  </si>
  <si>
    <t>Monitor 20 pol</t>
  </si>
  <si>
    <t>Kalunga</t>
  </si>
  <si>
    <t>TV Ultra</t>
  </si>
  <si>
    <t>Fast Shop</t>
  </si>
  <si>
    <t>Teclado</t>
  </si>
  <si>
    <t>Monitor 27 pol</t>
  </si>
  <si>
    <t>Carrefour</t>
  </si>
  <si>
    <t>Monitor 24 pol</t>
  </si>
  <si>
    <t>Desktop Pro</t>
  </si>
  <si>
    <t>TV LED HD</t>
  </si>
  <si>
    <t>Notebook 20</t>
  </si>
  <si>
    <t>Notebook 15</t>
  </si>
  <si>
    <t>Desktop Basic</t>
  </si>
  <si>
    <t>Magazine Luiza</t>
  </si>
  <si>
    <t>Notebook 17</t>
  </si>
  <si>
    <t>Goias</t>
  </si>
  <si>
    <t>Goiania</t>
  </si>
  <si>
    <t>Mato Grosso</t>
  </si>
  <si>
    <t>Cuiabá</t>
  </si>
  <si>
    <t>Mato Grosso do Sul</t>
  </si>
  <si>
    <t>Campo Grande</t>
  </si>
  <si>
    <t>Nordeste</t>
  </si>
  <si>
    <t>Bahia</t>
  </si>
  <si>
    <t>Salvador</t>
  </si>
  <si>
    <t>Ceará</t>
  </si>
  <si>
    <t>Fortaleza</t>
  </si>
  <si>
    <t>Pernambuco</t>
  </si>
  <si>
    <t>Recife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</si>
  <si>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</si>
  <si>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</si>
  <si>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</si>
  <si>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</si>
  <si>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</si>
  <si>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</si>
  <si>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</si>
  <si>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</si>
  <si>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</si>
  <si>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</si>
  <si>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</si>
  <si>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</si>
  <si>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Norte</t>
  </si>
  <si>
    <t>Amazonas</t>
  </si>
  <si>
    <t>Manaus</t>
  </si>
  <si>
    <t>Pará</t>
  </si>
  <si>
    <t>Belém</t>
  </si>
  <si>
    <t>Tocantins</t>
  </si>
  <si>
    <t>Palmas</t>
  </si>
  <si>
    <t>Acre</t>
  </si>
  <si>
    <t>Rio Branco</t>
  </si>
  <si>
    <t>Roraima</t>
  </si>
  <si>
    <t>Boa Vista</t>
  </si>
  <si>
    <t>Amapá</t>
  </si>
  <si>
    <t>Macapá</t>
  </si>
  <si>
    <t>Rondonia</t>
  </si>
  <si>
    <t>Porto Velho</t>
  </si>
  <si>
    <t>Sudeste</t>
  </si>
  <si>
    <t>Minas Gerais</t>
  </si>
  <si>
    <t>Belo Horizonte</t>
  </si>
  <si>
    <t>Espirito Santo</t>
  </si>
  <si>
    <t>Vitória</t>
  </si>
  <si>
    <t>Rio de Janeiro</t>
  </si>
  <si>
    <t>São Paulo</t>
  </si>
  <si>
    <t>Sul</t>
  </si>
  <si>
    <t>Paraná</t>
  </si>
  <si>
    <t>Curitiba</t>
  </si>
  <si>
    <t>Rio Grande do Sul</t>
  </si>
  <si>
    <t>Porto Alegre</t>
  </si>
  <si>
    <t>Santa Catarina</t>
  </si>
  <si>
    <t>Florianopolis</t>
  </si>
  <si>
    <t>Soma de Receita Bruta</t>
  </si>
  <si>
    <t>Rótulos de Linha</t>
  </si>
  <si>
    <t>Total Geral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</si>
  <si>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</si>
  <si>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</si>
  <si>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</si>
  <si>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</si>
  <si>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</si>
  <si>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</si>
  <si>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</si>
  <si>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</si>
  <si>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</si>
  <si>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</si>
  <si>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</si>
  <si>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</si>
  <si>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</si>
  <si>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2023</t>
  </si>
  <si>
    <t xml:space="preserve">Estado 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</si>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</sst>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.0%"/>
    <numFmt numFmtId="165" formatCode="&quot;R$&quot;\ #,##0"/>
    <numFmt numFmtId="167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1"/>
    </xf>
    <xf numFmtId="167" fontId="0" fillId="0" borderId="0" xfId="1" applyNumberFormat="1" applyFont="1"/>
    <xf numFmtId="0" fontId="4" fillId="0" borderId="0" xfId="0" applyFont="1"/>
  </cellXfs>
  <cellStyles count="2">
    <cellStyle name="Moeda" xfId="1" builtinId="4"/>
    <cellStyle name="Normal" xfId="0" builtinId="0"/>
  </cellStyles>
  <dxfs count="27">
    <dxf>
      <numFmt numFmtId="167" formatCode="_-&quot;R$&quot;\ * #,##0_-;\-&quot;R$&quot;\ * #,##0_-;_-&quot;R$&quot;\ * &quot;-&quot;??_-;_-@_-"/>
    </dxf>
    <dxf>
      <numFmt numFmtId="167" formatCode="_-&quot;R$&quot;\ * #,##0_-;\-&quot;R$&quot;\ * #,##0_-;_-&quot;R$&quot;\ * &quot;-&quot;??_-;_-@_-"/>
    </dxf>
    <dxf>
      <numFmt numFmtId="166" formatCode="_-&quot;R$&quot;\ * #,##0.0_-;\-&quot;R$&quot;\ * #,##0.0_-;_-&quot;R$&quot;\ * &quot;-&quot;??_-;_-@_-"/>
    </dxf>
    <dxf>
      <numFmt numFmtId="167" formatCode="_-&quot;R$&quot;\ * #,##0_-;\-&quot;R$&quot;\ * #,##0_-;_-&quot;R$&quot;\ * &quot;-&quot;??_-;_-@_-"/>
    </dxf>
    <dxf>
      <numFmt numFmtId="166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.0_-;\-&quot;R$&quot;\ * #,##0.0_-;_-&quot;R$&quot;\ * &quot;-&quot;??_-;_-@_-"/>
    </dxf>
    <dxf>
      <numFmt numFmtId="167" formatCode="_-&quot;R$&quot;\ * #,##0_-;\-&quot;R$&quot;\ * #,##0_-;_-&quot;R$&quot;\ * &quot;-&quot;??_-;_-@_-"/>
    </dxf>
    <dxf>
      <numFmt numFmtId="166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8" formatCode="_-&quot;R$&quot;\ * #,##0.000_-;\-&quot;R$&quot;\ * #,##0.000_-;_-&quot;R$&quot;\ * &quot;-&quot;??_-;_-@_-"/>
    </dxf>
    <dxf>
      <numFmt numFmtId="168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.0_-;\-&quot;R$&quot;\ * #,##0.0_-;_-&quot;R$&quot;\ * &quot;-&quot;??_-;_-@_-"/>
    </dxf>
    <dxf>
      <numFmt numFmtId="167" formatCode="_-&quot;R$&quot;\ * #,##0_-;\-&quot;R$&quot;\ * #,##0_-;_-&quot;R$&quot;\ * &quot;-&quot;??_-;_-@_-"/>
    </dxf>
    <dxf>
      <numFmt numFmtId="166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26"/>
      <tableStyleElement type="headerRow" dxfId="25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24"/>
    </tableStyle>
  </tableStyles>
  <colors>
    <mruColors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Lucas.xlsx]Varejistas!Tabela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Varejistas!$B$5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Varejistas!$A$6:$A$11</c:f>
              <c:strCache>
                <c:ptCount val="5"/>
                <c:pt idx="0">
                  <c:v>Magazine Luiza</c:v>
                </c:pt>
                <c:pt idx="1">
                  <c:v>Fast Shop</c:v>
                </c:pt>
                <c:pt idx="2">
                  <c:v>Kalunga</c:v>
                </c:pt>
                <c:pt idx="3">
                  <c:v>Carrefour</c:v>
                </c:pt>
                <c:pt idx="4">
                  <c:v>Americanas</c:v>
                </c:pt>
              </c:strCache>
            </c:strRef>
          </c:cat>
          <c:val>
            <c:numRef>
              <c:f>Varejistas!$B$6:$B$11</c:f>
              <c:numCache>
                <c:formatCode>_("R$"* #,##0.00_);_("R$"* \(#,##0.00\);_("R$"* "-"??_);_(@_)</c:formatCode>
                <c:ptCount val="5"/>
                <c:pt idx="0">
                  <c:v>3980698</c:v>
                </c:pt>
                <c:pt idx="1">
                  <c:v>6199402</c:v>
                </c:pt>
                <c:pt idx="2">
                  <c:v>6504532</c:v>
                </c:pt>
                <c:pt idx="3">
                  <c:v>12942258</c:v>
                </c:pt>
                <c:pt idx="4">
                  <c:v>22028732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4-4D5C-8ED8-D80AED1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840"/>
        <c:axId val="453600192"/>
      </c:barChart>
      <c:catAx>
        <c:axId val="52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600192"/>
        <c:crosses val="autoZero"/>
        <c:auto val="1"/>
        <c:lblAlgn val="ctr"/>
        <c:lblOffset val="100"/>
        <c:noMultiLvlLbl val="0"/>
      </c:catAx>
      <c:valAx>
        <c:axId val="4536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Lucas.xlsx]Categorias!Tabela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Categorias!$B$5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Categorias!$A$6:$A$8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Categorias!$B$6:$B$8</c:f>
              <c:numCache>
                <c:formatCode>_-"R$"\ * #,##0_-;\-"R$"\ * #,##0_-;_-"R$"\ * "-"??_-;_-@_-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00C-8A78-FFF53BD3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Lucas.xlsx]Datas!Tabela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Datas!$A$6:$A$28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Datas!$B$6:$B$28</c:f>
              <c:numCache>
                <c:formatCode>_-"R$"\ * #,##0_-;\-"R$"\ * #,##0_-;_-"R$"\ * "-"??_-;_-@_-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C23-87C6-00FE903E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6784"/>
        <c:axId val="537846960"/>
      </c:lineChart>
      <c:catAx>
        <c:axId val="457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46960"/>
        <c:crosses val="autoZero"/>
        <c:auto val="1"/>
        <c:lblAlgn val="ctr"/>
        <c:lblOffset val="100"/>
        <c:noMultiLvlLbl val="0"/>
      </c:catAx>
      <c:valAx>
        <c:axId val="537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/>
    <cx:plotArea>
      <cx:plotAreaRegion>
        <cx:series layoutId="regionMap" uniqueId="{B864FD88-29DE-42DD-A011-25B83F501B13}">
          <cx:tx>
            <cx:txData>
              <cx:f>_xlchart.v5.8</cx:f>
              <cx:v>Receita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1HzZjtw4k+6rGL4+qiYpUiJ/TA/QpJRb7YvXGyG7qlr7Su1vM5jruTtv0C92QlVlO0tOV7pnCgfj
BNoNO1MZJL9Yvwjmv932/7pN7rfVmz5NMv2v2/73t0FdF//67Td9G9ynW32UhrdVrvO/6qPbPP0t
/+uv8Pb+t7tq24WZ/xtBmP52G2yr+r5/++//Bt/m3+cn+e22DvPssrmvhqt73SS1fuG9vW+92d6l
YeaEuq7C2xr//vYqr7Zhun375j6rw3q4GYr7398++9DbN7/Nv+o7sW8SWFnd3MGz5IgTSqgQtnh8
8bdvkjzzn942LHRkMZsSjDF6eOEvss+2KTz/Ewt6WM727q661xo29PD/nQefrR7+/ertm9u8yerp
0Hw4v9/fymqrw+Ttm1Dn6vEdlU9rl/BR2Oxvz8/7u3+A7c8+sgPJ/KwOvfUdIss83OovZ/I/x8PA
1pElkGkjZj0eOHkOCBVHhHGTI86/AvaoDI+AwHr+/o8XF7Qfjy/PzeBYnv9acPyRbsc8e1VEzCNM
CIHDfrIANEMETATs3yLYNr8itovIzyxpPybfnpyh8sfp/25UfmDAu07r2Uf+odMyMDoyH15zLJh5
RB5AsL9Zzy4WX1zJj1eyH4kvzz1b9f9yz3QDAQiiRPaiM/hn0WI6eMKRbQr7S7yYeSd+ZCJmMnBO
j7YwCxc/tab9EOw8OrOGm1/MRynINP7+j1eMGeaRzU0TC8EeDx3Bqe8GcZMfPSCCGbiuXXM4vJL9
WHx5bgaEcv93u6Vny4VsSm6DcPvlRF4jdpMjYRPQfFN8DwDC5JnZ7OJwcCH7YXh67Nm2YFd//Foo
XIX5m2W1ze7u39zlb64byPR23fOz3f3TQGFCbDYFI2KW1jJ8RLAlTHhzb8z+R2vaD86er3i2FUh1
r38toP5Itn7+qqmVOLIsAhh8idZoBpPJjmyTYQvxKf+CF7y/azc/saL94Hx9cAbJHye/GCTptnjN
UDKZi0XR42E//jmDBCwHUYADkadgA7HmGSQHV/QDRJ6emwNy8WsBchpC8fFmeQ9l+qvmXeJIYA7I
YPo1r9qN8NQ8Eiaz4DNPNYj5HJWfXdZ+bJ4/PUPodPlrIeTqIqzCGiINZMf5l2N6hehPoChBlm2j
KRObXjPLoQ/vEwIwfpH6WLLDiv7+r59b0n58vvuCGUTuLxZoTreQDgR//+eronPEMAWe6yneo3mO
TCmgB/ABHfYAnrCfg/RTa9oPz86jM2BOf7FU7XQLdrMEIlS/JjSYHVmYCiws63nazKwjJExi4ieD
mof/n1zOj1DZ2cscl5tfy6ft5JpO/uYsByL6i/a+gmNjRxwxAST3FxjANHaDD2RpBCNGEfi+h9cs
JdhZ3d1PrG4/XHu/ZAbb1dmvBdsjsQ9quLi/g4zhNQsfsClbAGuPKASbXbCofcSBvWGI78/f/sma
9iP1/TfMYHIWvxZM1/eVHxavaVFAowGbzKDrAqayi45pH8E/cwEE/xcDfswRfmIN+9H4+uAMhOtf
jKu5mHKC1yx1DMKOqImoLdBTxJ+RNlOnhVOGMeTVj6/nkPzEivZD8vXBGSQX0M/6lQjmi3DbhF/O
5FXiDNgEtqEV+RhG5uQ+hWYlwoJy9g2w3dJzWs/f//XSgn6Ax9NzczjWvxgc91W2Tf9sbl8zN+NH
ECiAKfuKydxhUfBk1DLhQ3vT5oufWtQPcNl5do7NL+a9djLV1yc5ofAEN0XBjz3ZzQwjRiG/tiB7
g67xvvzsny1uP1b7vmOG2ekvVoX+cVu9ZswHBsfmjEPAeUJplkVbkJhh4G8s8gQj++LJHjOAQ8vZ
j8vjUzMk/lC/lmebcn/oDmy22X1YvaZ3I9CwgUEKIAOe+OV5CgC9f2FBu/OxqQyNneeY/PzC9qMz
f36G09Xm18IJEptXzdAwJGjChE7+l+OfOTbKjyj0DjgnT7MwAN+zhODQevaj8rSNGRgXf/xaYFwD
f/bmYtskr2ow5hEzTWGJyWim1xwRmF4inFv8SwthXsb81KL2w7K7oRk2179Yl+Aqz+7y7FV7z/zI
tvBkBj+YAbCgQ4DgE1w8TcYAcru2Mi3p7/97YE37gdl5dIbL1fmvZTNTZRb+uf1yMq9Q09hHGGrM
qaB/tJe5wZj0iEOAQYI9pQWzCDOt6O//enlJ+1H59uQMlAv5a4Ey9Wm2b9S23lbQXHtFbIh9BBQM
h6Ya/O/h9ZyMgfDCKOYEBpoewZth8/ML24/Q/PkZTtf/v7O0H0/Jfp0gdgAF92H0eGdQ9uV3H/YO
89CzR5+cz14Te/RL67vf35o2DMPuDH1MX/LMbcGI5E4DfOeR+62uf39rAIkDoWqqfYgJZkYtSBG6
+4e3oCziNmTbNkXgEhln8FYG1Hnw+1sKBZWAbhHkFsiCrqsFc1M6b6a3DJgcMS1gKQSFdN6E7JF+
Hfm+yJPBz7Ov5/H09zdZk17kYVbr399iaHEUjx+bFsss4DNMG7RMQAME9BBB1l/cbq9grHz69P+x
A4a83DR7WQ06wIpGcRMvSTkEkWxSs0WSCNzEkgQ0f9eZYUidwu/Tcz8rm1B6tc7Ox7IwfRkHiYGX
NKnrZqkzszcdxIwiAV/wdV58z3ItC8LEfL0PC4ZGtLBh+VDF7K63KozW6jUeZZkb6VUWNO0FaSnf
CCtPMul3iR9L6mErlVaEkJs0TXjCiJ1+CPrQXJmkLolKReHFTlTm/uAGY1ZeiTaMzatct/FfdRDh
a8+gNnZFRk3/ODQLYVx5YgjoaZnzhhXSC41ByNgaxYnPUZ8vfJyboxslXplKEQZZIm1hBZ0cka27
a1pFI1ngxso/2LadmSrKBv+6akl5l7cpaSWMO9xRXtilokWMU4cWVk0DySOjzI6rLs+9Rd+GYy6p
Tqi34CX1rIUfD6BusqpajG+ExjX6lPo9p4ppI6S+FAa3jFyWUazbyw738dJodbpgTZMsjNavzzjR
ol9kWdLbKtUk0dID1n6RWdR2o4h2TkNJ6X+smF2dGLQ1uk08MN1chEPFulO/qYgp+9Yc9aalTIeS
l2leqFDD7IbMIpYjt/RFnDlp3vZEZZbPLEUHSmKFddSUkoueXLGq7yPV2iRsXDhuftFVxNiksanv
Af4gAJg9/HHwEqOX2TD2iTRClhjLQufxOgQVKCVqhDCUpTE+a4Neb3QR165IxqJc2BEWsDCL9ku/
xJ0Dqt58rPKIbQbP47bEtRe8N3gVXHkRKc+yYoSDS5JCXOMiEK20qYixy7tYl07pZW3t4LTA935u
49apx+krsV/pJa5EXC8xSlFykhlB7DuUGiRy0oqwVJVDkQcupmlaXuVchHrRsrA91fkQbtu67IPF
0IshVFVo1kjxsW61O1aj4W/a0rJu0pF3neS5zcvlwHzSf6osO+NOYBZ169CM5HdNxMJjbpWRO8a+
t/ECKzeU9oYuUXacmY1rEl7eFaJONvGoQzfShR5POW+TVDZDmzcnNG39SA1e0FA5kjyIVD9WKV6y
kZD7sW7qlVHZSPYeH5ZjiE7TlNnHNCy802YM4w3vSPqOV5yejcmA3xk54+8rUllI4oSDF0hBoRup
U6PXMukwL2tZa9uOT/yqz1Y2G3y+sNusckXvjYvW0rHrZ0XEZWg0wZ/wvneuLWTcjHGdfA4CHi9p
HuSLMAgzNyx6sdGD319kbcf/THNLBG7noWTRBgxOMsKDUBXL4kVNU+Omp13l2LgctjxJ+0Uq8uFs
ZGWg16PZ5Utb1/5V0HnVCvmidIIiGqTRpF2xwr1ZBNJgYnTTPPfPRNvkN0OS1svSKM2zgurxGIhj
+9oMisZlbRadGEmQXlNsDc5YcJ2pFCz7JOtMfEoozp2xG/BJFhiNS+O8WhW4zT9guyguqzEXVz7H
Va8I1tamSYeIuKPw6C2OzVpLXVPkNMigKy8v2o3Acb6ug9ze8GRIXG7ocj3kef2u70i0tETI71DK
0SZueUAlOPT6xK9HEqokyqpzzaP2GiUV+5gVRjquOqzZDWIR/VDgAW0MHXgLzOxxVeYVUjbxicJR
GqrYzIJjVMTZcoTbNGfjGNmnbRikZ0FRG41C4Aosd6gxWwScJ5uobep1bI7iOBkjuorqYljZtuWr
LMqMz1XP/EsbIpeqdYzWaTNStwv4nxmpWpXglpyKphKnSdUUpzAfRj5FwrD/9E0RbExf9zcWqsx1
GgjjAjxN51Qljhdl0OXHxG+iZdIneAnmBQo9WOaiMhowQp+zW2IV4VKDx3QCgqoTVuph06Yi2uSY
jEgFFQhBQRCuqtyyZBGasJmRouNxyNIL7PkBWHCcO4J5VifBh3cuJ8ZwEsQ02IAPDW7jlIanidcK
1WZptxx9y15XQ9381YkxXw5BgBZ+A3bc1SJTvQ49AFOTYztB1SLqQrKGGFynMh281pCJ75f3GRsQ
RKI83yR5kTl9UDW+ZFGm39W4RScCVePSIBBmvLLPztOuQ2pIKbiGjobv8jzBdz746EEWXJCTcdCY
qMISw9rKMFrBGtNzXGX4QuNCgHGXdFH4eapVYrBADnbYbSrQyU8mpjCuSYrKbfTQn49hUq8Sq/JP
Amx2zhi2zVUc+0MmjbQoNnTwRSZLg8UnnWd6d0be+r5My9pYpT4uRzk0CVNeV3ay4k227kE7PwgM
6hamtHRxQdlpCO72mJKCOnnXGJCp2P67zMjpLYS56F2NanGhG+R/aKMgXOal9i+bOo42fZLUSuvB
dMY285WRdwPEG4QccyzIKqxotcxH3K2qPjJVbtHWCcfBc/VYwocDb5QYR8Np3JpaktHkDhm95DIX
DanlWIyFUHbGrEqOMTfPsdWgP3lhNnxpF314ZhtDvmFx2Mpk6HosMQ396xQZZJF0sX3e8RQXErTS
GpQ3omrVsa5cB2Bgl3GTkUQ21PcXOSltrLLeoiedn7M/k5F1H1DR525WUf4uJJ4lyzEw/+Sm3995
LTevNEu8ywLSy/OxMcg5MbN2IUB1GtJDqmYNPDk34iDf1gOpV3Yfd4OMzCBciAG3a5NRdp30RXaR
Rzj7FCJqrAhq608Y4rxqQoLeDyUlp9mQxGdN3+lr3nrxEuvCd6yQGk7el54KiZUGsteQlqAqMAPZ
5FlxbvRNuynMiIyqAPt3qqbJLmibj6dBX4tKFqLn0ihEvGiNMLod80Dfo7SsVNqjRI0iixaF7pJ1
ktHxoo2FsfYyMq7gLiVZWwmpTso+j1Z211Sr3GOBa40BGLqJ+3VSBcQdxnqEuInrsyYLSCTj0jY3
dm+Xq1YX1XFVVr47BNg7NlBl3EFabEnDG0rlx0GveI97tw+yAqKpKkd0GyYiX4Ul6raQZaTH1Gqt
RdxicKA6ztZBU/qfhqHulQ6qdGE3w0lrpJ6EOsAlhQ7OIIqZm84rYQVpKByzwfxqjL1A+aOfX0ZN
HZ7TMT+3h5qvRwhGbseyaDMkzF6l3hiqqODoz4xB1lhEwlc8KGTZg4HKDOXG+9QAR2kZZTQ6JsS4
THZGlZ20cTFedSkZj4U/0hTyZYLOE2yP2wZS+VXsNbUtwzEOrg3LS6lbxaEfyYB0em0PojXhW+L6
3uzHKJDUJ8YHYscOj2maS2RjbcqW9tWHeERxLduCGguuW/NqHPzyrC5RRSQq4cM3ttVluUq7IU1V
aCErUGUTGWtmevVZHDGSSVyaPZFZIOg6FJlxBpFoaFRppzRRsEqaSNTq+MLnVL9vIfdVjZfVV7Hw
k4sxDPNS1mJgHZQtDPwM5HUlc6k/iHOUhNYnasB5SkIbFEhW1aCngd9lnWtAGq2dcPDpeSfM4s4b
+ixzSJ9ZxwEf+kZWWdHlJ7gP4PFszIa7CJX03BdGDVpbleONGZJUL1IDoERWym41IU2meFJoKKdI
FlaqYFVw4qfBeGe3DJI+1NfkEuotfGyYBRZSUz9f4QL1TJljF229NghimdVlPsgqDdp32qyLWg7I
pn9FRlQgp7Pz0lpEGaZLyAoKJFNko+POL+pjwjzM3MjoeazapIB0um1M+xMyKnZjmF1/MhI/G6UO
Dfq+xlV47HkiuRm6qHXKug8/VCHPqexYlZXuoMPhxugz796OmmBbkMo8KUX14NX6NpN50keXdjSg
HPQlMxfeIPyNZzT9ivhgFAcKQZgimpeBDAlCTGIRQZkJBfJuGQjVFdQlQdlLjaP6Iq4R1ECiaFcv
l5sYGJbvxICVw+izbcMfFnABu2JyWiCoEstB+qURL0Xe+5C7592F6TH9eai1qXA4or9YXNSNm5a0
TRXibV+puq3qj9SHskt5LM5gIunbTeKnOvixjL/Ni6EK/eDp8vbXv/77eXGfXdfV/X19ui0ebhh/
e+/5X+GLnqiVib549pfvuJQfsCWP98d/8OYzKuXZAMkXsuyBFwGIvpb63/EoXy447lAv8PknEoXw
I06nPosFBRexbAas/hOJYgOtDNwmAb7ExhZU1d9IFJgKhFFouNzBsYDpAEQB3C8kiglX1mCyxoLb
UrZpQfWDX4FEgSvTcDkRTVPyz9Wk8ZpiGEN82anO7SwJ7kzVx5AfKLrQJ3SBZKGS0+aACcCmd3QT
Rh44g9srlg0cCYw/2OZkIjvMjQceyvfqQssm+4ugd77eYqgM+FhJz7u0KFzh/QrHk8Y9I4omYuUb
UQTipisXmE79SKjgTaCdnonr/JQbvMy1pKeDylpZrYFqWOl746z3pclk/X64yTbhuXnBbl4W/b1k
zG3YrsUeriAAVs8kD5CAQRIHko3sHJtrD2dyIKaitqGYXzgvC5sRYha14J4cDGFzzDGELNjpc2k2
DwltKzhW75R9rG9wINH7/HOpglr2qnfry6QCG5fZ0j4gmUzOZOeEQTKoMCEWA0IYCbj0/VwylGJD
xgJ8GZ00ru10Coq0VaAihzuJk55aF+FabLpzU/kqXHgwoPISvBPNN5fNGdwNQGAwMJ85KduOMvnU
MAOjgzNOgNaQETMS2WJ/E6dje0Bt8Z5tgmFS0CPgRcH0ZtsU8ZhkcWB/NDwrVeOIkIpx1Ui7F5Hi
cbLWBSSYwoSclhzH/NBG8XMC0YLpLQbaBL8nYcK1PJPSmXjgQ3AAybOWtdO5xad0066MU2Pj/Wk4
ETDiLx3qXJdgaBmUCU4V/hA2tayZLnUki4agsyoVkcpt/XvPsBdW0MsmFhJG0iWJifSSWHqB7aZx
v6ZVtsyA+0jLVZHdN+Zw4OwnG91B+Wk94CQZ5PBgyzPydEzH2qaBqBQGwtfO76oWGmgv7nhmq99J
mOlRD1R008YemMiyIDLJZfqe5dJeJE58yj432qW36Q1fxIvm+NBpg6d/cXPT+zsqDFVpWaMUNmdZ
NtC6lsoqcRbXAXAB3PUDLmMiFl1bH7CcH4D89VAfzHpHbh4nTQF5OxzqdbwVt94I3j85t8/IdcXV
EEoaSihslL+Aj7x82vsOW1igwpagCDj82WEbyLZKFlRaBUayiCEn7c0EasyPNXBWUDUdkDa3nAds
d8XNDjgWKRuKsNRKE33c5cUnoEWxBJrb6Hplo16xwj+xjPRsNKbE2mhW/6PtTo2ZXYAzXmjbymG7
hHduxSFvRYEaWSsj7970YZblRU3eZyvQnbMh67PhTzaz3QQoaJaWFhzuukoWgxse45Xh8pO+c7xb
4hTLwxH9kMjp/R1NsoYOgiACkRVoL6afw+BQzjB3vhOG0EyE3xOBMAOpM5mJGP04SoaBa4WGtnBq
yttNxVCy5AVtFk3eBduh1Uzqsa0ltRKX9SO6fPlkZ6HmYQnTVUH4FRkTus4POffOLmtLA9GJItgl
fc+jMx2/o83Ff0PEwyVRYsIVBDTT1KwNUu314ArqlroceIbR8FSdb1+WgvftZJpm4HD9BM50rpAJ
YxEPY18rdh3cRHdGKM2VF0nuNJ+0U65bfxG5zSr+cEDsZNYzL26CGgi48QI9QDEPoHGFiYGA2FCd
Qqp7j51oYaj4OHTjd5bTuvGF6caQIAD5Hi1fFr1HQaEYghQBtgs/N8NmmZgAgo+PGDZs9+gdGZIC
6iL9+WUZs5rLetAPC1gQDvflIAjODW/0fatAPNSKLv3VoIgaTvvVeDYqT/of0Yof8N97QdwRN7MI
HeSDEC2oY1DGx5Byf6qJtYya4UD+vFeMIOBHYKQMKpKZ80ryBEpzCmLylKpcC1km76Lh48tnt0/I
NE1gWQzuFVhiavbumFaHG5vQmmrVB+Qa+RB5SJTlcsDVAdXfpwhwU5tBZiNg1Gpe8BSdUdDYqrUK
hXeFq/a4C/vHGvfxx7IuHvV5t+A4JGKWpwURcDFAT2oFbiTc9IOP1/HEpr18Yg8pz9yYpsHlafIV
+gZsirE7RyasusahpcEhbtpWepdUNUseyXLJHXE6LOKL/CJ1oK3J/1vGBEUpZdQ0IchMv42yKzmA
vo+hdQPhNAYSpUyq9wap1i9vb+8h7siYBbHcMlnu41arIoCaYvwcFPaBlHKvyu1ImJlPDF0xBE14
rYQZLdBYyG60nbAPDojZl3xMv+wDAxPEQtierpXtnpadNlCdNoNWrYcXNrBuuvWgId1DatVGnvR8
dONh8UHnhdu1YhEXKVzWeykh2HuUNhLwW3RQN7B5FZq1VtEP2QiKUlwYxsfUPuT39rl1mOcALsOE
EWwoj57vUAM3bUF/FRT+c0YkZM3YKZe0k9ArC5fp2nT790CTH/tY6g/eVXLAEPbhCD0bGM8jNp4u
kT+XzmEwJRIxA01hd57lO+1oyKgxDsC4XwpYLGQe8ANz9myPPBYx/CvsEZz8wgg+CSiGGG2cl6Ha
qywmWPQXMdNR7xj1aOKCxQmIYRJYXeBj8nf+MjrL3GFFD6jF8/mZx2gFU1pQzLKH692zHbWY0yFO
IRg3UydByzB8b6SxDP3iwNHt9VS7kmabEnbI2iKA4NvfZjfQYc6IgorZctDHetsv81oFn/miWBab
cHGotNoH21QxoomC4eZ0a3D3PLt46KD5lkGMpOWZAW16m4UwAmS5L+M2Z0AeU0Pg6mwOxTJwINM6
dnAzaWZUDc4fQ7+54he9QxVIdeyrws0+hCfliakSN+lVcDr4srs8IH/axzwYMKiNIfOgQFHMbdwz
c6HTFPYJpdz71jFk6mJPZk688V3yaSL00qW/zIHhviInlud0SB5igfbq084SyPMjGKze5F0BS6D+
qR8M0ouadVBtC+wdKHAOCZoZPNYcDc0kyBzPuuC6MT+EMArQhwfU9geYfjvTmeMmecGSYpITrfmG
bOhVC8VUcxa7xlmoajc6j5CsXQIeG8ablH+QhNm/AAgbfKJMIW+dKVU0dmkvcsi8yHJc1GviggWt
suP0nVC9KrZE1ssCyLwK6CCysg8EYDId41ylYMQTygQCBDZ6YA92VDqtkoR1HnQEtFud2OdCgkIv
6Se2gtEzFS24k55gl218FTvDulqWC+hEH8ik9iG9u4SZi/KtqoZUcKiUHWYytG9K5JqiVWF/oOoi
hwTNPFTYxQEboQGokjVaTqabxzJXws2XltOrwWGqv6rdzplseDhuVL+Y4C5OxPqQw3qoY7879qnY
hQoekhxz5rGyGIrcerQrqN6NRfsxvCqvgO1zihNLL+i78LJeJ06ubDc/sUw16JXBlQXZ8kpc8AOB
dV/eIOD6G/wHQ6DYng5tRwH6ojbTWIwVsCPEzb1SsfZQ7CYTgvPd7sqYIcz9wmJhhSoomaILe91+
pBuYcnQTmCF8DxWH4p9g+mXJLinwcXeJG7iea64Dt3cTN3QOebC90Xd3NTM1yPKxb0sKO57qU30G
c1grel6dIRk6+fHLHvt7jYO2hI2nIVrCmDnPmfqE9ajCVq0y6EjYbGN5Z2z4nDYfXhZDpiU/P+BJ
DtyPEzDFC9X+zFmWdeRZIdQKqlrwZX9ibU+bVemiUmEndokbbrhDryEyrL1rDmxfpcg0+SbRgqlq
KQ77tO8D1UThwnU9uFiJoAk6Izig3xTkpue3AHi1bv7KbvBJsyxVvoRYtSoWoes5zSIblZm5+aK2
wK0eZJK+P/pnSzBnBW1QooDyaQlZA10vqoKPk8UnjreeUpKkd9ACUhI3PwTF9w71udyZZee4BOTC
oFXWpb22z5ObQMWuteHvsvXokHclaLsjPncODP2kqh9kBky/CjY2/PLaS+UA/t6un69jFqg5DMxF
A4f9EyZhNPfUX+ml59QyYAtL0kW6EA4+EEz2Hzn8GMrUmgJ9nJl5yiF5Ho2wVbHoz3sgY1xhF46B
okKZeXuw5Nq/w2/iZnacAt3jUT9uwY75MlyxD/1KqHSN3diB+mB5WKcO7W+m1RGtqi6DYUTV1t3a
7oIFNeNlIsw1rw+EqumkntuzmH5VYaqzGPQz500gmKlIuzYv4ST9dp2LyAmAbIph1CFDy479Y+pH
MJgxhhoBxsrAj8ycR9cV0O8bzFYBFwoDZx6VrVUHMknxu5d1cspk5ruC+4rTLxZBd8eaB72uizOv
CHmrqhidD42+zWu/krqE2emXBe2pRQSbbnpB2UMtjs0JyZ2gRngclnHMWlU7PHWtv+xV4gSOtW6h
621J8rHaDtf6Olwcii17krnngmcmUFdA4jQZCI5COVzVprJvxS1yM8d3hWJL67pMlP5IPqZ3BMJN
og4lFnuPeGfjM5uI68JMNaatKjOYxxnAt6R/FentgePdZ3m7xzszhB6o5g44kMny6srpP8bbaq2X
gRMqYiziG31TLw8lqgdE0pk7t3QV06EGkUEWrAodbyMzOVBx7OmUTeBBGgT3BCmF3zZ5rjW6b5OY
epB6BsCU31brYpGrHkmwu1j1l3agjA1MiH2wO9lHBzR2P27fRM8UFgbuC5EMYBoe3FSwqlSR8f2g
O/UycHsP0UYWXAiertyZsw3iUVheOFqtYrXtL/wuxg7MWjsvC9m7lR0hs610UTVEOgcTMDF0Fivt
JKb/DrWHiI29YvjUXITmF4Y+w3OweuGxLNU17CXIPsA1paURVVzWPDiQwh2QMyfGhyGZfgMHhrzp
UGTQDQ/dxO8+h9k/7x5ON08Zgg1BQx6hmeeAwUReDaUGOTXUI36mqLiLYALBwFAFgkK+DBLZk6FB
ZsaAIoerQsB2Taqy4yG7sG1jYoK4TMhB9Y7xsVn6bqy6hXViqG7pX5JO+kvtjKUy75kh9XF1SOn3
NKhgzzuLmOsjAuqcMViELlS2pm55WiPp3bUbcguzzk6w8ZR/Xq5e3vqkGLMoBEKhLQAkCkNsXvAE
Vg2XFfoOEqMgWxSDfdnyxqm70LWrewIWgYxxiQ6FPvx9hg5bpQR+uMqceuHzINvDOGZaRhDRO9U6
/iiZkG0o2QKv6uPgg77FG7KgC74Q7/NzdiCb2NOyAuGWBbEd7kHADNgsKvgktoOqAOHazbMlW+il
oUpHN8o7J5AFF6eH4uC+AAxE6f8j7ct63EaSbn8RAe7LK1dRUq2qclX5hbDdLu77zl9/T6pnvqJS
HGW7b6OBacADhzIZGRkZceIcHvBHAR3OM9fn2r3mEuDHmsPpTPzhOFpxbWHQKd0bjmxmKHPamTm7
s53b7OfdRoy7sEzHhWzGq0uHZUFNTWk+lV395wGOlIYFA0z/5/775dEJ6pjHeGGB5KLmdslc/Rxm
3p1KVkducyEIXPAXtMKxjZdmwPM0LkuZDVYV+KGKtm11un0QNiIbmKO/DFAvhERWkmgqcngFRgbM
uio+lXL+lmsVCwzLMkQlmEs6BJJWYsMy1fg2ltwB1bDUHKeAEdQ20APwc5SSkMeKwJ0QItm11y0o
uKRDVCGoHfV9uQ98weO85a6wAsZFuvW6urBERS6jjftcn0rc13coyzkpHrRca0owR97Tks/ZLJMb
T4ILi9S1OgCpNsQzLLaVXplKJbuKHDpBrB3jWf+e8TwzOpPvfxUodVAhEgwBiVyXu9mWZZ6JBj5b
dKx81QJ2wB/M3h6+ybuCmbhuB0gChgWbDMaHaSizMAF+uDR4hcyNmbzUTu+Eux4v1uLAIWgoGIwy
JUu0U5uzWSWwjSIo7K1sU0ctBni0GWvYzo74mp7xIOrnyklgS/fLvfAU+/lghr74XjjFnW4N739V
XsR4hW0dd5BUoRZIcH9X/TtubOJaw6SVVZbJr17svSIRGDcfywR14MVw5Lm4J3c+xlu54TsXMQxs
HfT1GqiDnggKBsYMGBja7jOfRNnMx+IOrsmA8W2dhTOMAPAL8K+dh7BXyUsgJ0pUZbCjaT+nFG2Q
TDRRRvemOXdy1LVux8nNbUO/RwI0goy0U2d9CflmUJMed1lfu+nSOLrh3rawuW+6hq3DXKWi0Kin
EBYMMR8QTYSPbMTTO3wX/kW+jDmBLxvUKsRRkfWlgg11qR/SuTkMk2oHkfFyeylb2RXQI6ALQCeD
sBNdBo3K4Ms+ybBZBVJPayhHzs5TLsKcpZgdAPRobFUphSe9U7vnHoMdT7fNb+0krEqAFqJNrGjU
KueyEmQNp8dqCul3KwnfCrXaVzILWkVWQYdGJHEyoiNKNPhml6vsMrlOsmTprbS8r5v7Ko/N0diN
JetFurUcwGABz5UBrcOcwKWdVInSSp5hh38abNHCC/Qn5pKs2Fqs5n48isBtsh7aWx9wbZL6gGKb
pd0YCv0Z3tR6qdc40S53W0ao2MwQ13ao944aFRhsU7A0AqPqHjAoFO+7g4aVTY5+SO3Mi22+stk3
zdZxXhumrjWpwzTGMvK9ZaCjohMIcMX6bFs359oElYM2eqtiXhhr006LS3J82Q/93ubt3GUnvJvZ
/Zc1PB0vnaSb20aqWiyoOOIdZ/a/I/uXbDbfMO2H7dMYB3wr9oJiAWUSuCVgktTaJgmDmiOpumoJ
7yRGYsoY2+Knygm42cyiz9vneTMtWJk7F9xWoR7Dy72gJKTI25joBMsAL6OU5rTfS89wOid/lDMX
EV+0G4Aa/gWwAFi1r8WeX9Er66mRTO0wo+IroiBrdoAZWJJc/sRY+mwzFrr1IF+boi5nSB4KYtmj
eM7v8+fKzT1SqQzeyRFnnb2tqLI2RV3Tab/wSdbClNEEuiuJ9V4maV6qh8waPTlMdKCEQKaOQXkF
LyaZOmxqK0oZ4FIYjXQEV//BFebiLuhJRW6Tm+Jr6HDosYvuVLuNx0KDbi5zZZvy1KaTJBk1796a
p8UMVcwuZq9L8u32d9vMHVcrVOjTN45jCRxxj7e14KpW7HRu/oM0zwUzeZjM2JpdA/6Jaq9mKaR+
aLIxBFshjYxZodBN8MQyFbO5WRtRHQWngSHWloahdq0rGEnQ5mauTFDhWtO7sAZty2DlQwrWGtWc
FdXpJ1bXivzSK39ZmaH8ReIzpYgwG2x175kfLk7xF5kwUv3Yl/Z6Yw+fkpXbkcN6AWxWotY7SPmK
McZx1oywKz+R9xxwNbvIVe0RNZnGI4UK9oOOsaO04zTJyHEiQJYWUNpmAktdbYKx57Z7kt99Yz9p
RHTH6VEnJTCS+Yor7bqd4glOsmcdtc07aLV/NFi06rRIjcl30x4EV7LBU+IsnmoKFumxakz8BMPh
aQw2OGVGkCLAXNoDNjKIVjwzNm7766Bvj5ch0jyJipFVmYyhvgS9hRKlGZScuQw/OmYZlmWFrHN1
v1QoWRtzBityF2NiXhKbXa4N2j0upYZxgDcTLtTKyRMTz3lBok5wkpVKwo3k4j6V5nfZSvekbqF/
GIjAra+8JvtTaCuMa23zPANOjiFo8IjhZXu5QFBlNWjvoRuuNBI+0l3fS5h3Ck0t7P9NSQa9vv+a
ohv+SSl1qHHCVOJ3vuoZZvaBbr89hKhZiK72u3llef3m11tZpMsGfVgM/QKLHWgoRhl41Gdmr41l
g0oL6g5PRiXHXT2l/E5U7ou2cqX8z1HSyHNWK6G8XY4KWWg4ApaIRhSyIvQ5CrNj7dfmqV1Zobwd
XRz4e4H9An8S6M8SjL+83A53m22N9ULIdq4OlNiMQSsYMBH54owRSsHNnfZV3kt28aD7lSO/g5Dg
ofucHNFMbWSvrJuE9b2oqxisaVPfCdjJThscHkxrxViClYM1KSmQ734V2FGNwCQFGbLRqL2cho4v
pYZEDk97H+8CPzOX/eA0QAsWd6za4+YtsjJG7WpbdIvRCDCW+dORvAmnPeeJO52BVd6+hVd2qM1T
46SYAuKGJJfqYqcg0KzCbZAhJoe8MnP3M7vTeee202z1feH9X3tJRcZWrQQQ15BYfzJ+EWCa9LMA
Tgh0gb8CZG6131n8of552+p2ZCSQSyD2MR1P5Y1yow4VQFuDFZaCl3J/zZyBc+EP3OdtOxvgO3K2
vwxRUUrm50grQehmcSfBjawKFzR4Bx/kD/0v7TV+lR9iq7cFJ3wv7po7zScTTPNesQdXv2e13jbL
5uvfQkUzY2rkoUsIgsYd7PkHxrnx0PkFuPRO2U93IbNofr5fro/J1+KpwDbwuHz6GAZbh7c403C5
h3gXqufGm+wFHoFvT4d0H9m8L5t8bJau4Aiv+WN0Xz23D+OOdZQ24wMhBgFruqIgVF0GKPJy7usB
AariH/PxKdEOmsDoWG/788oGtcvgYJzVjNxLspffl7yVo7AizJb6MNoYDH0iCZngcz6rgr2dYazs
UpsNSkPQGkaw2zpTCVY6M3xuW7M6JfaUm+AiAbI2M8OP0KofYpsJodgMUivrVEQs+K4Z9BTWU+HJ
CD7K6qWf/Kh4NOrHaTxIMevO3IATE44AEYMHkqAB5UmFjbTAXLWWGXhf7gOPf5reR0cAFUJppd75
v1wAxGzJCx/jY/SsWKmLK8cliFaWT21m3ygPIISBGwKtA+qXiEKjZIWIClDiZ493L+C09ECb9Ezs
BRYz0SKRiT5Ta2vUGy1JtWKeFViTvewRI3ZOtxvd8iXZMx1qK0aiaqBhdEpXsdHUYZGjYO54Tuot
/U7ea6KZ72ov8I3WVO40T3Xbh+ypeO0PkXc7ZJLtulogQGrQBEHrC0ORl2d0qHSp6yLcB2nceBHn
ER6fIIMX97/m4M9HjuBFK2NUhqxOSBaaBMaaRHqv0+IDHFivkjYw3jNbp2Nlhs6O0XENY1GBsxZH
yUVfze9d1I93LBTLVngjHUMMainojtP1nqLsdU7q0KVU486TyOlPcwd8WKxkfyv9IbV3PGdEIAk1
6vbsGtDhdTya45ja8GRn2oXH8wCuFQP7ycrpSOS48oeVMcoN2zZG8i3BWMj3Ph9mey1uP2673GY+
t14QFbOjTmhBs0xABTaPmeLCFg4ETze7kpM9sQqA5yLtrRVRkTpYjHEMSesfAD47yy3JrVzk5GCE
tWS7xwAE/1Kh3GmKLkhMXTbwh/X5qFgd6loy6QQRMGLkRnNrr9ktT7lPgqTmMylzNr+fCq0M6JVh
YlujVhtNVV0sFV6+wV32ou/n3+Vraml3oz0fhR8pMCjpz9tfk2WQWl6tgZCvFpF1RMpfc4bq38Iq
rLIs0Bm50Cf5kMMlufS7yPmLzGhhbIYLVAsAFIRwlXaeoVi9o9ohn2dwOuPvH5L3LkXlaAZaNgYT
ZloCZq0atpjybiOyOsjbl+rKMHUOSrGN2kKEYfFJeCdu2fjhM3D77nCoTumr8DYcYkvyan/0Bzjs
rj9iNMkNnpPvLSuN2txjIgMJvQ7QQdCIhFqplnEI0GVu3gdX/ERRwVremt2AY1ECi5A44QMLvrt5
86xMUpEmDQVjrmqAAIo64UBRmEhggR5AKvLRLhCoUNSuUP2RM3LWe3IjbmvoqKNAg/FJVJGpW0iu
pC4ccg4pY76APXe2lCn0sy6z//hggKcOTx5kvuDoUim3LUGMGPZ5PAINxr+iDefoi3q6bWJzJSsT
1BsyUoJgBLUnMGe9vONiwen6xSpyzbltZmOKCMdiZYfKuYxWSyeZhx0ZAzcVHqrpsfZJbZoN6t6Y
Fru0RSUkUthJQi/A1uB2Ih4xg1/g3VTtck+5y06GE/8m5F8CnlEd0EfGi1EiblcWq36z1evAmsGJ
gjF3onlL723ej6Um4/MlR3Vf2AXopq1iZ+TocvS2lljBbnAwUWT1PzET7qrPAebrDmR4kbH3G9Hp
4ndQe58mUsrhVQc6Oyt4Cnd43/zM7PgZ9MWmOppCbmLyxBueh9psT1zisIqa/+Pbf+0D9T1StZiG
CVTDVoPLunwWDvEdqau3D+zWzpY7Q04IlGeECxBkDJe5qIHXO1iLF2y5kttB9Ty2HyDRN29vKMsI
+fNVtK9GVQ45GUbyXjIXtTLLyAs09//PCOU8/KC1HS4NDOvk0fPCT9/ByPu7COd/YQY8dQC6EqFY
QKku19IsmGABv/toQQbiWHKcr2XTE8ojDB/ccsG1Geq79HEeRpwEMwS+QEpif7eKWEdu68sgbQde
WZExzG9QF4IRFmhEDDCjKc9T/MK3fsKaFNs2AWJBAI/A90FjTBa9rwZulkZLalBha17L+RQoP25/
e/JtqXwT/vtlg/r2gJ8PaWTAxoCcrw3fCqE0B4glxBzj0mYthooMSx7q5VLBUADOry46CLlyMqSQ
UahkWaHOfy/MtYC+Gu6YZMeVPoYBzDQT/sWhXO8ZdSWnep5kDQ8juQpy5zwzS7mwwIHIMEMc9X9/
GjDNXJ6XLoGaQlyStUw/9TawwLLg/YuPj9lXFDlBzynTDpaEwpKiwTZaymgMDzEvZE7eh7UVSxip
4eWm9W/b2/w6K3uUs4VtHbRBJGNF6a4MT+A8NzOexeHBMkI5mrDkfCLmMMIXpZM1k60GICnjGaBQ
8rdcfZzVUihHa1MF+TAI660FDHrBor0pY9+Z1aK4qRoQaoT45+292yrB40N9fSzK6+LJyAtxxLrC
3Env0Vg9gN/C7XaiYKq9CYkSTFbOu5pxbG+vEyn3pRO2pV6DXgZWu0a+UxaAioII7bRkb0gu2K5v
r3HL4w0M3cvA8JPJIco/UgwFt4aAJDtaDtGcmEXNqulsLWdtgXIO6Kn0/ADWIauQweMN8ulO/r5U
JfRLYltilg62XNHAoCOob5GWYVbgcvNGXipLELmTnldpYq75rraAqkHXU30Hn7fFHu8+vwYu3BK1
MRHYR4MwT4PHjvyiVb4QLJgqiqoFrwRAW2blpQTuNm7vUU6zEh4DX3EPOZrSVIbO70tHhqwPBxkk
jodkULar29dei1ypXtxalh46sdrNIEtRlocq+D1N0JlpflbKfChVwcz7F338qEf1BI0LE9gQ22ge
Iug9zcVjkb7NTW/17Wnpfv2hh2B9mMRCwUVBPVXWKXeM0k7uoOkwWuDiP05yd2xEVjZ0DWyDDewd
Ah9cEBML1FcLOoCwilxFOnTXHGVL8FVksuWePG/lX4sD9NeD4SnWP8ier/yfskx5Z1oa/NIFyCnU
u8LnvwGnZEOuwgxfSj9E8v4P6tMkTNH+gje0CvlyMJhd8fMoUw96+AlrHfcYehIdMomvAGCjWdK+
wTQQQCL3IR7U445Vurt+Op0X+2VavHRVoP7TCtJWiGc/hHcM5U529lj5jUvGC1pPdBJABDRLiKz2
F5g24sdkJx8i1OhZL/vrwEr9ECovhRIU9mXAD4l8NKV/pDsB0+qt3RzQuLVApv+Ktox9242vAgNM
Iu3CvCek2kjf/XLtkwJ4UZwYeDt09V2Rvg7j/DJmjCvq3FygPy4KRaA+QwQCRp46LFIVy50Sw0rr
hJwjdj+J9M4ucw2n2gEmhqYxeN0mWzw2FmeLjEyMnBLauAGCCUUAlg91YCoSGWIMOZ5igohF/WsJ
/LF3uhIqAjOjHLZxZICcB2Id/LKgoObJn68CnhxxShHzAeoWWn2QWwWCIyzyhE0TClaBMgzq2fS4
l4ZieSAv4WQVuvR9DIaHWWLNR11dSwg1GMvG7JqMG16kQVqhkpd6VMNE2GEQXnichA4SeaAaSlNz
UluG921ag9AtAEc6nhU0IXu1qFykF+kEOTvelrvAiZferMXfEW94tVK7t339+k2OxYkoTmAiBPcg
mMAuP1GboGFjqDn2L1heFSjNDNr8PHfVUy8OH/wkugtE7kJjcStJ2wsVa7Zm46xdmKfCuRbFkPKo
YL4UeTtbOohndZDmYeRJLCtU6J47dVRDGfxiU6OYZXkoE0/IDYuxlSQUUYfqYi1U1pn1SjMOBtYC
3sf+c7Eh4rSD0BOY/N8xLgpiDdbQCGtZVNKpxwN0U/RisnhUVgfuYVwES9QYZ/i6xUI8RISPgJ2E
PHSptzSYJnsdj12gDfzKl+xw353rRA2AQGyukM0lgSgRg/bAyIO07dIdgZU0QOoLPtC01w+gtLcg
zfhYq4tz+1tdl+TIolZ2KL8rk3mWhaifMLommYopuILdAw2EWWqLg5SSrXhoIN0HJ2yoidqkF3Ym
e6SCtVjKLZugLCJexWIzAbp0MTQJ6rx4S+Sakbmz7FCOGbX9MEJTYrLq9ihoz1xy0hfGCdu4UC72
k3JFiPnkUR60cBIOFNOdpO3KLn9to8xruMK7/fG2rk4YA60gUKYAqhuUsUUuuwpsVJPVQ5/CFhqk
RSDX937lsj0/TtbwOR7Hh8QxPqCgxjC9vc7/mgZh8qV/jmID+cARpmtHe9A98Hnv4rt4H3vRDx2Y
JxBDHxqP1VLZ/n5fRqkTmCVqMKK5MFkjatn5/D7Kv6dxx1jZRrK52lSoglyuTJcG8C+NKP9kGIch
bHbCTx08Hm/ZoT4KVrab7uaD9piFFrtQv3WHf33PKyadtICcbhiTTe1CDvMo8SieBJlrGH6z/e0w
W8cb0JoHH+vlCifIcWqZjGMwVrM5pR9c+YvXnoXoN2Mnt5fzZYf8+SrrSfMQsmYqdnLez5+zIwHc
ktYmhnGfuKf6hQzvSywW0bOIyNXdQ+YG/7M24kIrmxqYQ2qNEPYXx7o1G8xN7MiRgCCcIz+UL9Cp
Sj2TsJeXNqginpPaxLv6XyTOhHSJUFSTvJKe+FRTbWxFFUEgAUV110Nj97eyMD7i5llY2aACd84l
Ix+nUNAsdRChg6oc0ypmNCmMy3zTV2QVV4Suo4NAl8N7HbKb4VBP4OzXfoR5fcwLq+j0wozkmrGi
zYO3MkW5SyXnUHlMYUpvJvU3qAtSaNBqErRbyxjKbMky+9zEC2BIBgnSbVfd3swzzhGgnStim9Ro
xlmdcQt2GpDF/HdJ2fcp/2+MAOuFeQDIw4Bq+dI1IbjYdoGE9Y3QOuu7b03/QwprRmDeXMmXkTPF
wcr/l2jM86GDW+Tc6Gj5U46aSlOe/mi7QMoHjkDwcAE7TAgs6NpDBd0+XgPbkSUrijtFB5GDUCBm
s25bodGeMAOWWhAME/QWsBcaFYkB5TVKWY8NcwS7i6aA2DSxq7ehMYtvUO3c94WZ3LEaAFdGIUcP
szLaPyhCgVuGOlfzMvbakiaJmX+2P7jc7Z8yV3+sGlOYzfhD+bZ8b2oTWiS316rh26/Clkqs4vGL
giL+IQpNl76REjEbowV+NO37h6nRIe1niNY0FqdMWB6EbmacNcpNYA/C7wRkZUjguQeJx6U9KAP2
UDmMczMDYWihad+NrnuUm5B1mVJXAOyQYrCEChWU3EFCT33CPDBSvQ7QqaneIQn7IwLaT8cwVvY2
uto+fq88lv7RlkG84TCkQkpv8BtqYSVUB4NhAU50LheIKM5Q3u392x/revOwIjxLSfkXtyed+4jy
KCVVBhuyNpjgFq7Q9UzZ/BnXPnFphsp2kkpqpmaBmXbf2cnjACT5ffQ+3mOCdS+/QANHPxX3gW7K
i81i/GGtkPpsTcZ1YkhMx+2g/jX2YegbQhanZh4CAnh7N7e/2NduSpdfbBaVQYxk2Oqko1a/Cerb
7b+ftRbqWtHHGQ2dGH//IjxCQ1mK7lJWDYu1BPITVkG3DiqAK2qY0CLosESiqbFue5YF6rwqQ6su
UkMsaH1scmr/ULcxw61Z/kb+fL2KrOynlnwIDiDSRDxKUwGFXswu5IUJfSnGZ2d9FiriRVESzhkP
awqEFeQK0tSN3SUsCSm6TH4OQOuzSsUDCKxCgY2bMzM6inveqZ/ikNA2k8FazgJ+EFhF/SdY+vWf
IegUb3se46PRd3FQ8uWQD7AtV4uTproZFRLj3qByJnp5NM4OHJ/6oITYRUgrwE4YvpXR4AjL8NYM
nQc1ZAWtjoZxougBgSurVHioUpnPFxkLOzOngiTSh8CHZYTI7Xs7a03VhSTcng2kZfjMGce+8tAu
yJsymrFavmvvhCo1odllp+XT7c+2aQVal1D9IPBtOgMYpl7jMg1WBGEyUcmyJ6UwVenPahF/7yE6
YJoBfRQI9VF7KAViqZUthH7b6GmYjmUK+JPMiq1U9n5lhIqtAXSze1XC1IQyJN39NDdel0B+V5Jb
X2gFRoFs0xcxQC4A6gy4EY3dHiFQ3YYTViSEuTlEUFbke90MxQYScYXDG/Fdk7LyGLps+/cKV0ap
8103Rpk1AzFqJAZEqTu+sqZOh7JXVaGctdTV3ViIqlOpfOjLIo/OpsjHvs5PLDFdkdzHlzkc7uuv
n0IPZBfDWMrcWbrZK3Wr8pej4WZuOJmJO75yTm1XP8KXBMxQUHoibbJo9DkGSn/TdVc/gUoZwo4b
CE17ZkLX8hAnXgUxJlT0GUGH7kXRm043AiJcqF3dYNMHN3ocP41f5bO0S2zxUT8l9zj/80vj/eFk
wNkmhMjQnkZnHPSWZOnrsx9xeZdmyCQHqT4MMbBGbaruGiMVGVF7aw+BlwP5OMCxmBCgrtqa7xMj
yhHckr5w9CC3+qLwsobFoLl1NNdmqNtWEyK+ViWshx97U0oiZ8hCsw5es4n17ty6htaWqJsWLyih
70VYKnX1+8yJj4Ke/YtgtjZBnUJp1AOlrLFncdW0ZioAeN0MkNkrMud2bKZLnn+7wdfXoelUC2EQ
pqCEpc6OBhPzQyboJFJLOOQQYpjfDcUtH1HxtNPGFJ9v22bsI13/14RMG4eU3HqG9oYKoR9Nyeuf
msBtANQhWpEEN04/y8p8kbJqyGKzjir+OS6jpxaMtB+3jWxc37AC7AV0gIELBY7l8iiVRiCEkgor
je3ygAYFHzI0LCToayIfSmbxeeJOCngXODxrGKHjeg8vTVO+OHRxX9YgwTVrY1gcfqgrp6tUJjji
OhRDNB0C0tCmBYUoVKcuVwiJu1LsOSUyCZGjHqM4nXqgq/FEUPSxySvIVX0Z+C+tUd5f9Sg51gas
EW5WIjp/tid54L0KbX7Hqi5u3Hmwh64QGcolPDxU7X3I0zrE/wM8b364a4C/gMxKBxhE25uoue8Y
3rK5lytr1J2iBEWoRxqsJX68m06Ecqe1UYV7FncstOp1TDQwjAWqPHTJwVtKE2inaq4rtQpx1Vjj
ArttSsOUoIew6/CPV/RJxWjWnDNw+suh2oMZPQgige+NuOvqUon1nl8MKD2YnCQ+ldP80ZSdYFda
BOTv4iRtp+EmDZxBiHd41v0h8gGxDFRhKOyAcIcoRtO1CnXJy2SaQJUvem2605b7AEVykOuCf2v8
Vb/I5UNVHhaHFMpZr6+NOHphmx6A47R6CgRMKZoYbI4aU1GeheChDk4KUhYCRs4V1awBgI+iuyEz
A1PeMR3r+qIlPwHFPUwCYBdo1S2QjjVjFEJKjyhV69Nr7iw7zRqgA5eDNtoq7iE3lrosPUyRZZac
5tU3bxZRWwYDLImYMsZpBZrJHOTph2QvOxmiHkUuv6Fqn/uyW/qFU93nEElcvhXob8X2a8fMa+jh
2/94Adj54PYokSlU9ChHOdDVAfIWM6IHfy5yRqcBTynNK13+jdVDo9vYtD16LGmZ07Sue9jr7Mov
/uq93IsR9ys84zx2a5e1PJprU5YxjpUIMKdCbx5tCiKkMJjlu/5LPJIpDxYU9H949v/tp0p937zp
ea0JYRCe/dkd4522i/e5pfrBbrGy+2RXn/ITxxaM2YiTcOcvu9RbSzcWISs6wr7p58+EeeLXYlX3
REeEhQXb9uAvS1TUGrhl1OUalkrwL1tckTwGoXCXNUbLSIXJNUmFRwUZN3h3MDsN7k/qoklrsYvy
Eid0wZvDDYL0ZYryX1we+W1QoFyTNoa1ZPrj7Rtnc3krq9SF04tiWYAgD9fplKCWZoitCo1XoEmt
cEhT+7axMy7q1hopd2mBBlWGHGscLQEYH7cLTBAGumQmmBzC7IfkGJ/JDhxz048SKpXZM+8aniya
+m48xh8oxPm1G2Pa9V/dvNh+pINos2B+g547zYxibvIAMTrxGz93hl0N+WPgHEHpx7p5t3KKC1uU
T0HvKh6KqI/MNPEDrwL3AGaydI93S/sfyJyQDPN6079WRlxgFYPHpRPUUsPKaietLTl9A1+oVH60
1aPR7DTJSu+NujJrFd3bzI1sUEwR2ZXYBGESnN6Zq8ROQdNNkJ/sX7cdITWiPw2FTdJHuPx1sQHp
mlGoiUuM4Kizc/gC+CkfkPRgfhXS07ddcCPrAYz8yxx1AYBzYq4zrSH+3rxPg+AY0L1spR9KxtS1
ITHoat+/TNGkMVoxtsaYwhRh9shau3KnHUF6T4tVPpYQfWflqucy1i2L1GGWmq4v5RkWoaTjadzD
1PmS/kvP30I8SBftWcMMR6WGZprjIRecJ9ar+2w3iHegA9V3ELBIYxu1uPk0DT/BLI+cYFBNDcBQ
Ef8+CpOtfMbvHPr6+ePwJMu4U/7BJbbpr6t9o4IEelhtHyVYBSEWakb+Wf5Gfq1mtcdO/tCyXa7K
7iD4CQo7bCzY9uFcmaeulqQPulmU4JCEMQN8CIR8wYZw5/7PccZ/pwfkYYhnE+Z4aeK6eewWJZ7O
zg+sIxiuIgkFPEAoSGpW5W+C9JQmZgbdCSbh5vbBW9mmglCrLMVgNGfb4MLkTv91TyidGdL+H0RY
8hdeeefKIBWHoGUTZfkCgyQF5eRvUOxBMtTbYWtLn92zpOJBxQy1m7fqyihVYCrw3u3KBEZxg2I6
AEAmycxaztF/tFDlBr7OzJ6rzFe511KcvH8yFLpRwEPqvfoJVAWgMZK5DclGi974LQt/Lkl/aFuz
cInMFLAeqhn2yjGa/0m+u3mWiF4YJEt5EBlRe17yYP8MdIKydsv7Au4MOLthaVAHqO3RLgq7xP9w
nzLzdbmdGa4sUxu/5P0kIZcgX3uwUb0cyTfIjryKhU+4XHmXrwaQLZz+ZllltYP+h3t/rZzadb6u
u6LgYD/x+x/kUiG3mvIJSBIApKxKy9bblgAn/m+fqVssyepSC6Pq71hPBsyhmHhfQpKUKZVIvtjV
KYL4J/ASIlCIdMWUC2sRwFtYmtzA+z4330g5SbVnt1/Iv6BAxS3NesFu3ZowR2g5MLZ0BQ9vOr2L
NfQ3zB6Y9Dd9AvpxqSfgdoxaBi1AmzBu6c0gLBFhLxE4fgGqlJdZgaImshQEcWRK2Us1CbaSv5SC
YMVDfwrL4qCM2qNadJYsfVO0gpGIb52ZtW0qMC6jkCWyAdtZclx0wRm5B6E8JvzTvLDQ2yTbuPiY
Ak+UvXQdrPRgBzw3VFepmZhWkMMulE/Z63wMxoOaKdqxdYPPNcZLMwTTj4oLBsAga0T7TDDVbS0M
KDCoQ+OqRf1QivqJz8Q98DH2XBQ7ORY/ilm+j/uXMOfNWvFrHoDr8FGVc1MeNTsAIKIoTkJ6iIzE
6ZrAVPJjlD5n2k5E5lgKhtUb3/MRNCNNZNW6F/ACMg4FupkjQOIQiIogzMafYm3y+IhzDMyStYLd
gWhMjR71cjCnHPLF0mQa81MmKubtrO86GkCFG+xfKHPBgzHVSqV9YdoQoXAoaZA6BCF+npMD4VLl
7cbKIRjHZJy4Sv4uDdIPf04fAj3WYHBysxcVaTdOqYbLDoXYvwMek1eMvA+pj7xeIv32n4ug1VOy
xMQPWyQRpac4gC8Id+wZsatwQC2OytCCHMwvdQp/kkBD0OWcr3Pf5mg4Zh1vMz4cax+pQCBB5nKc
lf98uESyO8UheYNsgyJcWixdxtAd641wXUah1kdFgCIDgqUyYJRwkqpgsY8AvLYgrg1cfnoSMIbG
CDnX7UxYRC9CgcIZ6MUg8XkZ7ypRAveWMlQmvx8XsMDNVv5M2OnUBDJvkBKF3HVqTwUepMh5Ed4H
u367vdM0mBcow8ufQB2RehoiXg3wE0YLQx1leFaaI5SLOeIG7hcDMC/Z4pzWJuo+zrwTgI2CIjEr
Zbu64C5/B31yVPyjidEI2aTxBEL6l0R5BWHx5+3Vbn7i1YbTp0Vus3qaufNqJzvmFNQglh1ZZr4Y
LhFQB72yz7B5dbFAtR0TfiLQqKBbQwn88iO3vAys3Jx2JnRhP/uD9DjuRwccrfjS+R0W3GdW9Kx9
45nJ2FXmjT6uhJE40u8CNxI93TUrc4khKxgGysgi/NjJ+Of5FjCSuF+gWgc8OAikKQ/m5nrQxSH/
BM9K5laPrVd0JhGOayEZ8OeyCDglmBsAs7aIFjtwseen8OrmHKIEkl6p/gkxTlMNDFOZvieFxjiW
1807iWAroKeF8XOAVAwqEAxyOUazloZmdsSJS/3uBdzEp/i12uElDSUL1K7nl+GVswVGWe7qi8Ew
PhX05iERwoMM7dJVxmDOhdiA4SZ91eSHrHtl+CL5Cy5uCwh+G5gkOSvjITWgSgV12oTd3HUwYE+2
npmEbr4jw61o9nqGz0xbrwq259QYJKoYKQYRIM0OWc09uG1V2EtQsFUORBiHhLXqHzS2rpNxyha1
eXGiDJyiwBYRNFd2w07yBIQqdgvt+mlHWaJup6id+QRFzfBcqjC63ZkDGbvY3fOiOXjNXf/A1jm5
jtSUVdorJSgzCwbWN7mCK6OZjFQVXxGijUbnk44SCNncDoRnTgBpzmzXpaaGMV+XFamv4dvkh+DY
A4kDXVfEtUsvJbN7SReclx9ALR4qL7nf2ijTPJP4WTrLeyLbDMfdciSMSqNIizQOcGcqziBoByoE
UMjHze/rfXmmT9DN+h/IGG9+XrC0SuAhBPJYFamAXUZ8M83RiNE8CE3wjuzE0EIBknGPxytkJvIH
dmfjKrXCUYTqp65g6lHEAD71bZMgq42kDTB4v4ROlg0ge0ZPjGMEtqvwoikEVI2eKHleqXTRVZL7
REkmoKjR1AALF+ZZip+M70Rc/yLAaCR64bSj6whuJ5lKJ6DPnPJFGgE2iLf/N4RNuzrl8MzeTgqb
VNVZmKXrr3Vpke7Uq60xE8b61DROIA3wRcxA9Xek3zY4/4+161qOG9e2X8Qq5vBKsrOCFS37BWVJ
NjMB5vD1d0GeM+pGsxrHPnempuZBVb0IYGMD2GEtQNYQdfkvgpVntxUBVPCjaTYUpIoAOr648DY6
bqflLY/n/wMar/4fQAUHNzuD3io1n9vnYVXvkERfg4H0A9SpcEPksjUyD24tWObxglqCr2syDWxd
bpT5NYUuEJgeD1x4BTHNMN3N65DeWLgqG4cBSlrkjmyS7XCt6ehf2tn77sbaWgWXDbb3UDYJGWbI
CVQkuYqQgf0NwfDrnCgbUJvzG3aoqN/NkCLAOz896VcMBb2/30yyMZ07MGH1hN022THRoOEHbkqI
UORfvHW2H7d87Wbb5zYqXztu9mfbwgEtARrtNbS+CC4lbQy7im3MIqci6zYtziZlk+6l+f4zN8lH
doQjuEk1td25MIADNjJ/vsrDNKy39Apy7BtZ/4LY1gy/eIolbHVnQu1IVAErvprXEbgy+hnZvQPb
Vlf2Wt1G6y5AdRPk1NZO2K7HocGrYTiQlS2LGp1dak4/RPQAijlNCdjx+KBRbbDj2W9OlqLtjRXb
2PeXPZzIViIOW7xCaR7pW40CjUc4tRANUwgmk3C4nnGXIlsXmtw2cogcGyUZSFbw0wJEV9YmeZCl
fvhynpiVixoeXtiBfl1+xxeWGy06tCucjPqtXTuBU+nl2lCpsjLc/GfuquQ+opWyovEsU6o5O0kA
jKskOoAc8PeBffb0CkBNY67dtoBLIJCyUkr62BFrDC9PtQxEGN0wDlFkcRCE0qLtBB3AgGnoJr2M
wj9VnENk3hHnxJXfxt45HUpRMU+BthqokNyhtP2i7cbX2Wu0NEipwl4LwuKHdsgqGdPH8ug+cYUj
RDEh74bGT+qD28jcQsnSWg3qaH67PLolCzkenXhmDBR5phEoSduD+QUaF0E/Tm+Yi9do0Egwpdia
f8ohC+IpmAf60RxeSgwNQsE8nAmHMk1wYvRe2UDTjdi+wpRm8xdjO0IR7MOEigyYToHiJEjmVj/r
ApTHNAra9FcfF2Ena549O/Q/RmVYGu9I41J5p5Zi0VodmpiPCoWjtCVrh2bPsxFJHoHnDxnggMIP
2woVazr0C05xsI090Bc21I+sPs9WTp+jaZGhc/cHi5148IciVfPAKkHV6eMJm/+Ycxo/Nnljt5IL
48Kn8HZJPNx4mwYWUzCfaDbaHqF25kNo3TPCieVjsSk9UoAlSovmeO3mpt3tqzZx2Up39Zl+sZxq
QpuKQSJLFs89u4u4qBdHGt/zdAtpLUdYAIdR0E6PTeEPbqN9i1JkSG3Evh902sevREUR3WUDW8RD
eSsXjoD+i/gcb6cqTZK+L/yWRmhoMmq0xPst06F5mhZ2cY+MtBFLpvzcyADFFZPR1o6yCFu8b+mz
mZYlirjAQ4X4uca+RJpiBvZYP14e3CIQp3hGOACtuKoA5NLRyvNJwdmBqpvWjJ+mzK780qklBaAL
ODyFZIKcCU8cU8zp5CkYLHoVpSYN2NR8venKrw06Vq/QNtb9BRRMA3wLqKSyQMx5unEgYZ+3Sc6t
tWbum8bGzrfNlj6xdpKlqhZGxXWdDGRVoC4MF3cK5Qyl4U7UzHyWFz/LeKZhP9VQH1BM2XP7/Jzg
LS+8gQlrhWeicE5UMwThRt3L/L4s2G0FttG7Lps8WZfb+YBctBUZaMlC0brtiuzi1ag2OBs/bD2t
9yqzi8K3yhoNviieZH9s5ADTcRlGbsYC36hge1U6KxChwEZOvHYK1LpGDErpHyKSpts/tXIQAaDL
DGE1FYRftnASqVYxj1UaF/44EqSk5uTgzAoehU0q400/v0cAyVJ5UwGoYjyReiAZyoRMJkdy4IeN
onqKc/0ebFAPXcwGlNOg2u7y2CSIH877KBjKiD4kEUODeULfZxBy0jIKSL2NrE2py25JS+aBQcGb
Ym/x3olTeye2FZdWT+F6zfzggpvgO3UH71CQSdZOem7vLiLJ/DKGal2QpwhOvgd4oSlAyl0avRZq
1H/cye4vz93SeNDDDtYzHCegVRbsorOMwZloWvielq4hl+BUSaigne4yytIKHaMIN5TCKko4CqzQ
SFD31eTPWWJ/nVCH1RDt4FTu62W4s0HxMDymDvuXkwK4ApxLhhR0Nnrhz4l7Swjkozq2izXt6X+D
EVaozLoSpAOAaS2QIeVsXxrDKor1zWWYs8k7HY3YhqTmJrUoAVO8mzXedV0n+zQdyrekd7LrqpjM
75ln1TKSiDPrAxmRqmo4qdA0ijAWn+KjPUWH1oGtG6CnL/MHZG5uNMWVxR8WlgkYuFEhsIISAPHk
nbUhUVMV82fW1mrsfqUgWk6jZH15+pZR8HaAqqeu4/g9HUlkQZZezzF9o/NKKCrLEnaIizK8jLI0
X2BbAVEhb+NFuuQUpaNZ26NrDbaAfO26rAm0nyjpX/4GBbPlQPuCl0ufohDmuVBgBQpz0V1ejG80
miS37sWBWCiVQmMMbxYW7g6Z0iqZTaGTwOYKGjux1QS22X+9PI6lNfngW8Ft0uAPpNNxOLVej5qW
4MWsqpkV6pVlzj6ZkhqVm7jwz5JjdmlMuHA5Hi5DKH8QXSmDxEffFVnp4wZT3nV9at8wkERIUBb2
KSdiQsDcwvGH2PzpoEoG+jtXAYGBTjP2jFIPEkICBWQuRZc+GondFX4xVe7TX0ylwZ/FJi5GeC2d
ojZ1y9qURBArj7z7LEHJau/u24lKrpSLg/uEEc/YsYoMg1Zxia7L7r6BWh3NTH+M5rDx2Aoq7ZLt
tGgguOWZkEACK49YsgPyw8wgE0Y15Eak4mCPYki8jB4efWhblIAtj+0TTFg4hJTqyET3rU+NBqEB
ZUPB2mylbMfccedFktb1RTSQuXART7ydxT1s6YmS1R022GDOGgiUFZJ8Qw9wBgbpCHJuvtdQOw5m
vFYaySm8OKlIeHxkJXCDEY7FZpo6MqK3GWbIfuoMwkUlLaoA3F6yu8vZgxGnx292WE7ldRbmbRM1
qSowbPmgllS+FhnLHxNUfTSgBKjb72YPtYq/8PJoT+S0Ri4XbxbGhq4GTZ00GEzqgtjDqtzs0Dc5
an8sr5KYy+I0gp3MxRKglEFkFK+KJkaTHQNRCdWjtZEMbFXh3RjaeZ7+xajwwndBuujg+BJvm+qk
WGPFytKfwA6lx+NTk5c3KFu+u+xDzsMbWC8o4elgsjPBZGQIO0CLaYEUNVxX53r1t17tzVBHe3/Y
q2O9InWp+WOpNTuFn5/OND6lWTJItsWSjz7+BGEBkb4aW4hFIYY8RNfJCEUpkre2xEUvg+BVAo4v
+GrxDdnpRlYjMAwQ2sa3aHo17+u01iUuecn6ObPvf1CEUzolSaTUaCwCqYcdFEjsOIOy1orsZ2ZK
kJZM8RhJeI3UepN6CkeKeq3zW5feIsqJ1pE8+n7ZQpacFnirNRTeIqpgiWdbCyrMWlNgiNlcP7Sj
YvtxphZBVZdkVQ31m1V15OEy5HkRLIwSHhIhDKwW0rV88EdX0CpB1MF2GRxlXaA4vqtQpuGZoMI1
orAp03WhKNDAdQLCynHtmiNKstTI3l7+iqUZRpYdbaOcqQ13iNOPGL2qomlSFz54/+/aPNtN+viQ
TbKauyXDPIYRrL/skiyuZ8C4NRnCxMYLzB4tCQH54lhQMs0rYREMEN96UTYWiJC2eCezatwOVJvD
zkZKJHPtRNZvzG38JJuAxcPppiN696Glw/fI0eLpUTNmRYz3A3gcNcs3G5OuFaUffPgR3TcrZ141
Tq34RaE05XZSZrV8GVNa+RaIZtd93xSyGO7S6PEixH0Chy5ugcIXOUlf9ZFt4VFIOy0A/1S27qox
C8jY5X9hNAiTosztozzL5qt9NHhiDINtKKgdzlmiBx1CpD9TENJvY0bqP2Vh4fMM2kJQ4EA/Ckmw
UygQsYMRvYNmMTEQdYu9rQYqljLVwz/fBg5n1QNRhIEnjrANjHnUKDMQFdOSXts2nfesUCffOAaV
jOe85owPyEPFCR5RCMaKxXrIR7sZnVQEJLxaYb5GVKguxMxDz3KlqNeRNTtolvesL/GoDpZvV0mL
IlGP6KtYmdJ3FJQZyt5xWvO5SfLqUKOZ6RbV+4mM7ui8hBJHP2454DREPQ6uA4Lv1WpPjUY3oahZ
Td/LnfsjXasjKnNRAz6G1Tpal4rErBacxAmiYFbIiiHfWqaQq0Z/akvfnCHfXF7m80Lxj0EhcoKd
i9p8cZ2VgZjVXGNQXNoV0uuhqfioDw+UTbtBElvWXbzk4/l6/4sn+D1cSWOnsYBXo9SYPKPUGOLm
dDc8TltD8rCVYglbRQPxd4R+MyQaN8pbt4lWBUQAq117p0gLmgVfg3AdAico9gOlD+eiFJ8v6Bcd
yNxy7nvzp2NdZ85b+jcyD8cQwo50zBr1PhokC8q58gcWoYP2D+Mzv0cBbgwNFQ48jSksTtzWLsRo
wa3foxPEe+us1HdyWe8Qn/Wjg4KDuIiaIHUAunsTO//UgcXEcvNRccYgyS1XSVaaPioksK3So++5
zQxseaaQMpws2o9Q3xmVGFEJhpPisukvLBkUZHGph4KhDT8nbGfK0KU4qi7IbFt0OuJsQNtHIbvP
Lw0Wfb54N+Dhg7yMMFjHKdWamWz6V4nP2KBjSdrNLVxAP+b0GEa4gDo54juKAZh0OCDCD9rD76r5
XA+SQ17wR79hTA+kGlw6AEfD6dLhDaTYiUYnqPF5ZWBo9DmLXAnbk9gacAYi7NoJtV7qRDCWfp1+
ab4au986mk2Q3SVoL4l8BfpDKJbaoi9e3f6SK0idC1DDQkGi/J9hiqEPEukO8WYM09uierdBiY9x
yKBmaj72q/Le9VvVR/tPiNqiOwieWe+X7XJxksGfq+kgb0EnpbDPEwRonUjJp0AHAw99MgZZbF4G
IKxibsczOloKpJ8cZ5X18cqQbfElBBTJ4B2Lon9sI8EcqWIlM61meMO52qnjdN2NnuT1uLR7jyGE
3Yvl06HDBbZ+naUPNYKJXlV819xRcj7KRsL/fnSxm6gX6yZUEIIUlPlRfO8Wkpf40s49Hgcf5xGA
lXq07iOMw0bTLF7AzXMJvTIXcSInj//sOfCxsxBfQ1QBsh8IjwgLX7RlRfNihMezep/FN55OIbEj
GdCSxzsGEbZvx9TCbblshFPtnBl1jDWiM2yfpK+c5q7K06BspvDylhFLYcWRiTvWHBuPejlAUXxL
f9RfpmswSTWgHMtv2MH0i8dyhWBwL5PSE+sp/8Hl4hhIpdkgJD9dvblDirooVIgWPSu31nq6pk/t
IT+Me29jPKMA7lv29fJI+RKJhyc6GpHkQpgNdD6CPeLo1xqFqysYyLfa8U/FzLbWMPtujuYt7wfa
qnaXAbm3uQQojFBXJ+bGHLBrQNimzj7tH1t3CLv4YEff/jcs4cFW5jaCCgknyu+nwI4ey77zXf2H
oSLSIXsaL25sS0fNBKKV0PwWEhKt06gtqkCAlffrTgVfPg0uj0a8Wv82DmRV8PhEc8tZ/ULq9jan
RoT812paRYdqn6yce7KFPMVa/+rJxCkWHeIRmuBzIzAITuXEt8Dg+GX3s+5e5ziV3JmWNxoUrJDt
xwsIxDynBl/Tso5rFeIT7Qu4CvvHJqCBh5JT1GklOxWNZAUaIWSxkiUbRJoNQkQ4klEiJAwN8nyF
Rm0T1AE1BWNLq1zT+SahCEcN9YBW4jSftpfXbmkyLTDjgIPdQq5cLETrGrNheWfgImzqm1SH+EwM
CSNTldx1FmHAAYNLqOYh7iXs5jR1W9NoFWwu+kWdTH9Ki6AFD8nlwXxU/4h7GNd5fiDjZq+JQVBX
m0baMNyohoCF+gZyBw/1lRt0aA2OUcE+7ipIRGdXxn7cVzvlOyeF61d6WG9k9GhLmw5vJA+lFKgI
R4XeqfVERht53lxNAWYcxYoPs/tyeajLAEgtu6AZ5nJapwBkdJ100McpULp0ZdZViM7uywhLS4Ye
kn8RBFvUyj5TjA4IXaL7Srt1aB3k6ftlEDEm8uE60PUJKQwurg0t99NxREWiNondTHAdJfrH9B94
J6/fYq7GOFzRMAvJTYbi8suoi0ODMgWyiii/VMXDTE+M0tI1gBJsNTZ+j/IfRSmZvsUFQokfwqtI
ceAAOx2Y3k9qnkMRNhjG2WdVHXSGBIH/wpmxI3wMl4sXOVqMTxEGW5vR3ggb4/1Sv5kpki/txpHA
LE0WolUoV0S5BDaWcFZV7aRVaZZislJweuXWtgH3bRWZ68trIgadPizhGEfYMko5EDa68RS0awi7
oLVkgybpnXWd5j76SBB0ks2fbGDCJdGLVKsjNMEBXKJcp8PR75eMXNPeuL88tCVTQGcwzNvhBI1i
WpTEuQUpvAyd30r65OTsqfNyyV1UJGX5Z/Y+MYRXQg1HjpgGVqlfD2C/LNdEAZ98s4mexgNbzYEa
jlGAljDvm6w3Y3F0EPv5kJ6wz6ILRQ+ZQseDGdZzFkzqz676iyMKFVyIASO0AE0ewc4jKzeI1qGI
UO/Qg4EYocfeVdl21fk1SNxNxyiCmc9xmRNngE/gbGUJ+j27HzXYjKB1ENANosPFi34b3xtBtaYP
yXr8w2LT3+t3NEjB+lHip+vM4X6QvscglHRAhddJDmFu0OIQQXXLRZVB1Yo376nDaNvBbUEkNgUT
KvaTngXUgRhPhxoE7Ytllpu0kaTWZIDCDjMHsB9oLlaOKEYVtgMFzS54ezK13pPJuGWG/tbUf/Po
Px6l4Hh7hvLj2QGoApa7wob+2yQjHV/yHEcQojB1jjL8BjpXU5BgmZj9Ho9vJlRp/9xrHIMIJ6Oa
a13VUoA4hrkmTXk/eI2k8mVxHFC5xQsLBcioujo1iKlwlVIrOQR71MdvGns2tJfLo1g0AXAugl0I
9SDIwJ9C4OzytGjCasTxj95qfG/85SVVkExgMxnvjOHxMtziiI7ghF2c6601RSPgaHVjm1/G5FqX
FbvznzjbRUcQwi5SdL2sXA2TNjuvpfpTGztczleNJOojQxG2jjuWtZIT+IPCV3KG1hfmO96V5NSQ
zZawVYhTZ9mgYraqGo3k5BttX9RSEkmVYIglnrmXTJRYHEN/7BDh08Yn15GMY2myUNGAG7+Ndy6u
3adGFnkRnVB+MwVZ+Y4KP7Civ6egOckqyaIsHXVHOGIXIjHNyHYV4DDjV1HczKD1uGy+iwCczhm9
R6DGEosHK+T/fwO4xQODU2lkTX2L923cEv5FELb8rLBiHkAQ8XHMaSHonsr1/NUNoXWx0+6mMN3O
1/FKlWbDlszgGFd4TXgQsewtE/Zco6UyZbcJmkmz4I091+XKmHzO1pSEsnv+wq0IhTCowsXzHQce
HmSnhoECdKRH42QOYsdBVMeZ7IT4dqSkum+gm3QMtEKrG7yhEtRbDHFt58GQZlMaxHo2zb5F9CkJ
VLMwskMOZq1oEytd9gLVNzZdgftbgdhMZUeS6+K5y+Qfjb56sMXi/SDedwriNrRW4jkoonlVumM4
FNsWtAje3KwKj21cyEZeNrslRFSBoCkJNaQ2+P5Pp4lY4G/08mkO9DFZK+ZTjYL5fHqv4ug6j9ug
tWSi5HxDnvrQj3cxqucc9IigD+oUkCIgpVmtNwdmnr6pPQ0iDdxi6VvfoMd/zIMMPQ6a8uvyKM83
F0ANFe0oqGHl/zsFNZSp6JU0VgMn+mEOj2n59fLvn5s4ft8CGaOBqypq2gQvRKFcoyS2Pge9gRjR
GH9R3ehWNyfJYp07O8BALhLK2aiyRL306TCiyeojs5nnwON9kAhHxU2y6o2Nha7kvxgQ0l+mo1pw
rmcdwKVpt47izOhM64KKWGHT3LWKEl5GWVyWIxThpFPyjGqT52KPIto1PNrtw+XfX1wW3k6IQkP8
K2Y/bUZmu0/BKDaAzmKjxEXxLSkVaGHi0JCFJhfGYiCZBbYvBNSwefXTtdEKmqlmS1R4FLJJi8k3
qStZlIVgKxg/wR+CsmiETDSxLMYuWUZGA7Kq2bO5d9Yz3CjZOpt5hSokabZfhiZGj1UUxhmWDTTk
B6vAgqyCG84b/a28sf4bfraFxToenEgmFM2JnuVequKYSB9jkLre2wE4JR7afRdOIStD7VnOS7aQ
iOVTirJXHd1d4GwU3FHqzpqjVDlHRfz6R5YE+TfnkIZ2Cn07COoVIDF8pmsItweZr+/Hn3LN6uWB
f36CYDmzMoMNz8QnKJMVzsVLO7AwqbI/vl+cDtQ4tc+xrIyIcdvpEX8dUbVvGH/8pDhF4DvkKMvX
mUnRGDXGUbE31m2pjuImV3IN4x5OOD0Q2DLwL4oo0bfM5/IIA0plc9TaTA3s+n5yeoi9Tjg1EPlC
2hpNZZfdx0eg/xIa98fHaDiiFNRKcuNAXzgPJI+Qw4bKoQEePbLpdzH0dLku2RB6e+2ABljjKtrn
h+GFPs7fWaDsova/oBtZyMhhphH88yC8gsp3kemniWMzngsbfi3ABWd65gmK6Dqi/oCSI99dp6v0
upCs7sK5fYIpHHHdgGhkiRLOYGxQ0w9CI98sYmSks+KLkuZfEz79peusTFxZLi/Dwql3jCz6oY7M
amx1OCWIh3Lx+oeZJhvX/JVDGugy0MIN+WReRRc0QfSoSdOPeQWZtd8ESLCuXMVXZugYaNCiaDdJ
2Kcr6/Ey8OLcwvegv09HxZDIe6c5ZWewBqetuQFz4AYMH5tmJ2c20xc9zRGO4AP0yp1ySPmBqh6y
HvluRB+BT67tVbcqbpAkQeiw37qxr4Kwlta7GpF4nCwepHPkfGcLxyWaKD6HLDiL3FCTwquwqIqV
Xo9JcyhnT1J0KVLYILCG5TzCEJ0F05qSjJhW78HdpLselIXvmp+ssidw1iY+2kJXoLEKy1Vf+fo6
XyVhs2VPspfI0qSj6hB9/7zy0xQplirFHDpmYqRR9Uzj3Ux6lCYkEu++sEcMdDmg1QHPRwv0Zqee
Kh/Uvi5TWw1IAa8blUg9QE6U/iKWI3GKYlcFn9UTKGHl4qhBEAR90gH62u50ml87g934Q5NA6hOd
8oFdJHdpbSBvSYq1EZXfLu+VhQcLF4AH4SWupahdF+7AUIOtx9Qw1MBKplVu15uoR0fO2KBFn6pZ
gB4L1Ay6kg26sIYnoMJFNUmrfESzuxp0LPWn4d6Kv1aOjI9iYUsABHkp3m8JVXjhHmAnSW3kIFoM
mgGNKgQEdYVMjmYRgpdcgaYK3DRnj2Jr6NwajeBBUkVfx5x+m2xtdXl9liwRbWCc4hKMzEiynVoi
SAzRy1vBPHINVNBu4s9uFKgN8xOwUF6GWlyVIyjBEido97TOCKgKnNTa+NZr34xY9uZaBDHwgtBV
HpoRc2BjDtLrgWJnRXmThWpsPDRG9c1T1D8/5U7eD8JFdB7GSS8JlsZU6fVQqDd4CL4Y/fA9q2Wx
rKUlOn6qCEtUaEUT6R2g4DIg/qv7uobQAkl9MrxdXqFFJPDdwOA8Tggh7BsjzSI8wmDSLnTgYnP0
p/EunaGq2ksVVRfOULTxfEIJ9xOHFSBWjAE17IsbFGGNIVhWQFgLAsuM61Hs7TB/xsmGYMrP9klW
hr1kJUfo4h0lNqkdlRy9b1/s4nXoXpJMksJZ2ruYRgM1xeDGRbvS6cbCH6AZi3LAIGuhha1nO4is
SiAWKl8QktHQIY+gGdp6xcqXIpkbkrv2FFgP2c1wU23IDtsLVwJjg2LUA0j8QKDs0tVlK1maPBCN
4hWmolXvjMmY9UZsmpWKWk3yldZPSgcVVPMvttcxhjB76KQsmJIDg021X89WOJA8QNMjrrOSzNfS
OoGTHiFHFSXyqBI8XSe1cyrWqNoUjCy9y/BOAfGY5BW0DIEiIRVVJihhF87AqVG0eUwm5Lmq+jUi
xdfJiTeX14TvTOHpA4KiTwhh53aG1yBIBwitqp9KOzug8WnduPNdm7XfulbfIS31P45K2MFFh8Zh
3CJQeF2gX7id/Xn6m/PvaFRiCaWWZREbDIyKNK9pc2MyiZWJ3RgflyP0R6BqDAVxyFcLZzilBd6t
JSr7LL8P9WfNj/bJhjM05t9lxRkLVRPYrEdYghtPKjBNZBWwmhXZuJVfgKsx5IIoUzg9NLgGbmWl
TUvu/BhRMG2HTZ4yTEDUlO+Gcmskjzijhj+kzvtnDkHdwtP+KE0T5jCKwcM2xTM2ECiXSIsniiOx
NOM848+n7hNCmDoPGQnW5oCom1VXBXM4P7pBGzq8Y2deuxUI8qEH8G53qEUi6Ey6hk7afblvD8am
vCnvkTvXUZ/kgQ358q5betmffJg4w5XWWwWFm7Igggj2LmMb/cR7Ydfspl0dlFBFkHV8La/p51SI
jtFVekuv+GzHLrozn7Aifu+4SJL8cWH26ZzzDzkKppiI2jhFDaAp+6rH27KMfWJKDrDFkwRsUCq6
2MGoJaacK52UMXUGFK7pdBOx60IzQiOVXGpkIMJAFHeAgDb3Uyi32ClteQtB7QCNxBIjXYq/Il+B
pAzqrzQo9Aj7QIuHMZtdHSsza+7GiuM0GOIx2ZVVgU7PutM2nmLHB0jWK6E6Z+ptCqnfx763zes+
tWS1PkvBEYR7UdfIKwbQCCa4Z69HqkC1sH7utXM7rMwf62wV7aE79R0tWoGxtwJ126ehZEPwnXh2
Dn2ifuzkI6tpapM0WsEnYV0968F03R+sFfq07801V/WV3eMWdwNuIGDUQeoDAZlTI6WzmVUzxSBR
gOHXpPTRBo5uzSvifLs8sIVAJmbzE0hYXOJRh6YuTiIPUr21O4da+9Myp5BkTz0YzC6DLSVD8XaB
lpUKqQoXTainw0pNllqdglk0N8m94vn9FXg7g/yWC0OWv/IbjYe4D+pWVmXyQVBxtnxHwOI1otOG
unUAHP1gOwpVeaicrM09WknBPPcUQ61Q2/cHOzQfrM2ERDDXhjT2BrLReDRuq9fL8yCy+/4+Wo4+
R7BhMPpVmsLnwb6OH/N3cxVtnTXd89LgYb2hEGtCO8/KvEq3dVB9KdbtHWS3ZD5+0X+gFJDXxWB3
i7Ea3axV0LTjgtiuzY29n0MurxuH1o2xgUrMzl0XtzI256ULow0WEZVzbqCBWxg3iXo9ihIX5535
Xrv3SSfTElu8+BwhiHVRltdqEFlxcHDd9mG0LcP+1XtyNuWq/CmjTFyaPxuMKNARA3OBKQYxkJqc
+3zAQ0idyXulaldsZOuokDm8RRi4AZQD4z94vtM9oxdl66UJYIq5XsPn73NNDakle4wvNOJB8+QI
h3/HkYdrnULtugY4zUrJA7Ac3aKNAgH9GaxbB96lDJkLIxzBls64Mqa0PGPRNkBJikCpxnlfhC06
aiB9jS2Dl4VoL9raupq3cRhdzfsJ+kTjU7K2JD59cWKPAAVj7FhH2VQAUK28WyiiBHqtX82OjC19
yZXjDfafcYnMz4QOKs1zwCBU5bc92VBVX5dDAjI2GQXRh6Sb6OaOsYRjo1YUu5gdYClbGxTwyWF4
zg6aj+jKNdfMZj/y++nK3sYrsCdcdmmSyRS7ELWqGJwh4ZM5z4Y/mvWmaBTXT9RyfRloMTaAMhqk
J1BByrk9T+20GTR7SmfYKedhJznOD2RJd2wVPWoBntTB5IO8W2ady8b5CSrctcyoig194qCM+JU2
+pYtaaBfnsBPBOFoZJYZuVVvw3ElUe13Rn6VFum3UpE9DblVn5vIJ46wzVilIhqWAacr31vnrbZX
TvaS9nvNUEOnf20TyXV72SMfrZewzQbXneM5ASCeOM9cK3PeRF90P139sZz6x7EKVRAwyKoIwOGq
emoapNNQmkD4VutbP+1sNLRBgUSVCSsuLhWiUuDDR5/UGXnyGKsWg6PGLpv1H42hbYneGz4B1d5l
U1/EAfUv+ubBDYQgy+lwGm0si5KXEbM+XpP8WdNQfDAPEhRR8ef3rH3CiMEI4iKsnIK8GAsUf8mv
xlB9RnpojcfoDq5jzYVs56C8cZ7IrWpCXSFa/9XuOvoCwW2pnQX+UtajvN7D7T1/dZmMCnihth6n
2xGEYBoTHuERazFIfWPuEdx+zn70u2jLU6vRBhrBe2QFQLW+sQLyWkrFs5cP1yN44aFvd6lhzhTw
5qa/YnjbZ7MPpZrQC5oQEh03atgHA2Rkqv+mgGbReR2B878fnez95M0xrr+INl3jyLGu6sc8JKEd
NmFB/PhADvL2psVHI4ilcJSD3UkDGdgppouI4FDxZoIBcoJc6I/+7P0qxMm3Kp9kQcLFdwUiXfiH
V3Ojaf8ULR5z5oAXCKt7N/yKv/RdkL9/1EQErd+jEuGlPkD9tAzlSteLe/QIWXCnoI5N3LmH6Som
DSvwtDPj2islGeQlEBTjIsmIvA9ohIXJJJqhFNAFwA4tGr9OH0vyUEe7y85m6ZpyjCFskGbS4ryr
gGG3qOVrrx2jQ1rzkchq12VjEXaCmkVl3Vno1TGsnyX7SvWbfJRELJbsHc1OUAxBwgcZBHFNVK/U
+hL2PuTautT0sCJ3lydr0Z0cQwiuuYiHSkl6mHc1rdhVagZamKxGkPlAd9YO7Vt9rdSwPVQ4fNG3
lQZBS1k6//IgkeU8NXkrqaibmBjkVD64xntd3l8e4lJg4HOEIDU//f0pa6a64gXtea/5eV6FmZP5
XYSK5GhtxzLNhcXRoF+WR3ZAoSnGq43UjPvI5RZOhjsyVd9dR5H1iC9auOYh9mDhdYHQ0emISKQ0
XVbBSfStEs51dqgcb5/X2or8eVsfHoRHSIIBjlpvj5XaIURV/DSTlw7SOQp9vbw+i/voCEOwwKqd
J9yB4HgcBdo4atHetS0EMdBN+HwZaNnWP5E+/n50fJjGELOKAineORAyjVfc1rNrdtBv6RskV6aV
Cc65bR50EEdLUaMjM3XJUMWzpClZgVYUfEAU3c7mYU6uY9ktddH+UE+C1DqIJcGLeGobGgRejGJA
vI2yXxreaTaEpi9PowxB8K9dRjRLAYlKUKS13zY5qipeLiMsRpVAkPzvIATXWpWWMtk6IOrQ3ju3
3Y/5bfplvYBFOEhj3w1B7QAm8/QZZf0Q5XsaVzRM0NKKrjvJWBfTB8dfwifjyGQGyy1ahLdw3bnD
bWvVbEjY762bKrR9b1+snS+z5PW00HaPLXc0dm5DR4garcmUlUDkelklJoAF7p3yYO5NKCyTHbgf
2et4Xz57uOHx6053VaEkJCA+JOHW0pTYoqsBMyPKsGFREJE5/RrKogGUrwjNgwTgakDJ1dYIeSzF
A3sDe3bf5udxM22V9WUDWEZFzwZuCEjOi7cgZoIwz+PNlXGe7MG4HBTaw2CzTWn+OXcZn+1PJMHB
xd1U2J2CwwdNLRs2zBuvKXZUHVeXB7R4Bh3BCD6ujN3WHl2csnigBGhzD3XvOase1cFbF4WkSYz/
lvguPhqSGOCvB1CQfryCpn0Pjobo2toYK3Uru6pK1kisbFBRMNsn/F7sQbM+SV86PQbbC9jmJcNZ
9JmfU2cIFmh6kDJ1eV+dWoNMaWzStWH0pe9orcToFoEMsLKjXwiCBqLndDVFr0gMoMJJweBhhHbW
g6vhb8q5wGb/L4wwHsqsOUVDIt7CEPRBuXW7TSv3xogrTJ81/rpsd4uLxOVfQQptga9GcCZprmeR
PuCmwLA6qGsIdGsOp/5gyrTFFg+FIyD+IUdeizCVuKmBk42BBtfv8zYwM+3x8mBkGMK1Z0jbcXB4
s2gHwVd9QiR3+vN+Zx4Ah5tDQTySneJdNM6sKmU6bGAyqT/Nj3Yjy78tWtkRgnA+K27fsIg34Gvd
4OtJ7DeqHaj6LDm4ZDCClTU1Eos5fykree//H2lXthw3riW/iBHcCb6CSy3aLFmSy35h2HKb+77z
6ydRPfeaheIU2j3PilAWwIODg7Nkjuq3GhV20ovKYJsooIbRUQQDHc1VaI1K6UI0PIHKoKZR+a1A
r2xuiDRGthwaJsFA64BnEIZ0uO8eW5HeFgNCGrtP4QHK6WUsdKwqWQ61Efiaof6aGrWiUHB5+XOL
WyNzt0Nl1EYV6CyYsgO/S9oHNZ1EWUX2JXh3vcbgroZ+iWsMSANjPJKd5sbHQKOGFzyZPkp3jyKa
wM2iMxIZoFBnOphXg3WZoQRkHjR2oaP51qTlMTjE6IeQnNhZHM3RvPyp/yGKo7buP9ZDoGPIClQx
fA9rX5IixewF3soDdPqkZTpUvfRjzudHo6meiCy6NLb83hqPC9sqTESa0wy8Rbeemjx4NkjqT5Pk
mW3j/Rsb+b00dkZWns9I1A4XIaAsTDYZ+mmZ9rcBNusE68VwvrXLjaXUK5Wl3Ox9/T69Zp+rvU4J
tTzy1H5iiqlEYJVbrnYNyR25cSiqwiAwyq59yJJTVYnirs3Aeo3AHa1ZjoLRLLGo1iu/j+9s9s52
Rt/8iF5YXBu6ourjthf5/Z24c2ZAHUudGCCov8Dl8p+REFFYJNg5Pgedt/Vi1gpq0egdcWK8l2dR
ymYTAZO+4PJjqzk/nlYGF0+WDaJThOR2Vu1JKt/pmr27bXLbEBiEgqIKeNll9vcVRG10S2iysMGc
TVepMZxldPQ2xKZHUH5DcMdGJW2N0V9AZKriYiXUMp67uKHDrNG2E5jzpjvAKBCKlyjZQ/Hrcj0R
6etolrBlbWPRRnpC5OWM9o+iEqQ3RTicUceTMebotsNromUzbqnsG0XZO7Kd7OUxFSQHt/3CalW8
RTehaeWs5250otcU+YvMifeZH7iWk7yr1n6+z7xsJxpb27rzoWinQE8UVGy4RS73suv7mlQpCoiV
8klNOho1f03D623j2MZAMhqylGix4RUIAqmF3lOESyoYApdU35fWom1TCGKkza8FI8NMNmqw6FC6
XImVYmgTnO3IxiyxTfsoPeRBdgT5vkH75fPtFbH/dXXLo4HONNF9Bs4+ztyNqR/N2WAXYCbjQ8UY
8xOME24hoEQBVizkBTG3xN0SKByYZCjs2SlIet+oA9Xtzru9iE2nvcbgzlGYJeiPlQIki88TbiqI
34cvC5pswq8qjc7NSALELUtYI3InqijDYZ5CCfv2NPU71VE9Bc0UTKw8vidPmOf4ByPMmyUfG2R9
oBfDcPhVn2DS5V3SjSGmQZUgdMNgMKjUzIaTjdk+MwrQWEnTLjLyYy1ZD5MUHzF8F1G1nwTu5GyB
nNVgIBXCtmiagTCdwVlNjLkSRVtyjPPf99DXoVrkDZ+YXrt+YBT46Lx4nxFO4THhFB5rZol2trv8
1e8DwVHZMC78EAw4YSgCW8K/i7JugCqohh1ZBoKm6KD8FDSywLo2PjUoVdGXiX5ySG/wJH9kVqq5
XBKkspYKimjPsQrBpPnnbYPaiAIAgokMMD2Cg09jC13fbGG4gMcEIMmhO7DpzMazjmKev60w+wKH
+3JgNlGhhMFw7pXe0X9FTuwFbuDPJ3SaussxBbkgeo8El+r2FkIxDP2kNug5uPNZ5fpgSPG0OBZp
Xqs+ei8ncm8azfvtTRTBcIdSTtQ6smrAtMNCBwVj/BpeE6VowH7DP2MPf6+Gu99AcjqWVQMmla6M
D1Yz3iVK9JgY4Q6SYYKTtmkW4LYBE4QC4RK+LokuxtbsQgX5ZKnz7fDRIB21g93YRG5hvsaj7Tbp
7vYmsm9xdbZXkOxduLLEuaw1LQ1lbGLwpbMiuoCNPCaMhN9XApH07eb5XYFpl2BJrytl3WB9to40
U4eZ3T9nJEcbE6YsQYyMcwUFxUuEpZpts8iQx5ClEfOyppOBzi2RWidKhHTCm6vBNAiGUv/m3L/E
knBfwyywdZ1PnkFKXqAiTiUn+9W7mmO8q/tWpv+idIP1/ReTp6sqR4iOYSgY64NsujT8teSf7VD0
mTYtHk0yaCnGLClGVi8XBn3Y1tbmmp3f7k7uEorWcTdVa1+XRR12m2eYcZ0ipWJqKBRdQi0KpNyk
HldLPb4t00ccf5et139h4SsIzk2oraEPQZgtjpK2jt59M/vXOEkcq7BBYJf6/z8wzlk0WY1kVIn1
qCSSqNJbnyrZfocu92uthMnOiv6c7Jn17emYzAVtBsjAuSPVjq2MtvYKhD6yRPVMdaSp3MmzsEtw
0yZWONyNhRYt9FFo0DrVQSntlt/tE+sTlDxw//eOCtIv2U282Bfd+CJY7jyTZJFbOQDsUhLHmEwa
yO8kBv9yLDrOW44Q7NIgxYWSOmtAvrREe4B0mtZ0MPq8Tmk+JgNFLvB7bRcPCKdjGvaSwNtv2f4a
kTPMosjSFtm8xcEIyD7K0s/WpHltWP95RA6NBjQin7nATb4t3erzKcxUWMioWZkP+qfOydtG0MCx
5QvXIJx5jMj7W0EEECnNnViH0p0s2C0RAmcJRme0pj3CKQVt8mPo8peqmA+3D68Ighnj6i6UmwRN
EzkgtOprqty1veD1tRXRX3wKzsa6ZgDhG3OsxX13r7nLvtorR9Zlm7oYARMEy1tHBzIsjBtWw9OS
Jz2penlQpQzmVRa7WfuSkzspv2vLf/F8hff5DcMFELFdqHmWNHgcDP1xSDoEy5KrTc+dItI82nr3
QfQARAqIzxGR8bW+KMyyKGxA+6WxVhBJ9UI1PFRJxBiEnSxqds1yJPmnKkDAKd9lmDKFIAMte9Eg
IzuYXMwESSLwLUILHKEhL9BMAnueTaKwZ4jxag4pHUGFq/fxbi7eWgvjhoEoBt1wFUDEeLiKsAas
3ZyXn9qiT4zJQGBoY4RWPdgdKhCj4Ayf69nX6/qNwh3iyChUu0mAMvlTTPUXVACepKfpFE+u4mZu
vpM/96511N3ZD/zJIRSzPKc8d0IH9uuIQp2N04g1Q9UNGn6QrOObj+cU+iSVhK+d2wOVpy+aITiO
G9H2BQC3qU1XyBqiXxyQwNyDvdZT7Xt7gSB2dMxTtJI2xEdT020Xs3EoLzC5LZ6GsFZBSIEIOE9c
cDKCOFlzYsWmSfbjNpJo+zh/qZkRyDBnIBlm1z+GVUo8hPnCuIAd72ub+f2VOJ8590Zb6B1gupN2
6g7K3va0Z/1Dg5YGRqwELk20Js5/aoXWV/aIL9bJDc2HL+YgyNBunjMd3R54OmDWmy++dwgApjAG
EaOeV4dmPKXp4FsYu7j9aTaNAJogBqOFglYWFyQqZITUA+RonDLMXcV4U63FN5RDIokC+Y2YBhNO
/wXiO80iSzK6KIWjyoyAWt0IRnwIJE7HfIzubeE0omBZfFtZXNi2pHRYljXYoAx6DIvW7ZR9aQn8
1FbzN14lEOFDbxnkwfn9m8bGKGIywAzA5m5hBsixIarm4AW2J0+gtkJiAzIg/ozHs2sfREXEzWUS
JOYs8HVinpRzG0of4YqykA/IzZMGgYEoUkG08jgsocDaz0Waq7O1QuKchUbyOFiYNVZL51ST4RZK
6gzKlzpv7iLpU2pmlCyJZ0s/b9vn5ilY4XKuYwoLY44wdwTOVvQUSzUtQWA4tcS/DSPaSPb3VbhV
TrpakR75m7JEr6PUH+aqQ9NT5U2RSNNtc0WYbSIagnu8arlvZi7aYoQLSxVZ8qHQZKqUKXilBAva
RoHXQDssLJOnwDUSQ64l9oSQ9a/K+G6UaC6PP25v2vX4D3wTErFQBEYPMZbEOY9smmd0as8h7uYG
8yTpcUARFnuIvmjRQOZ1+vASi+/hmhqwPqoEWK1XHZKf4V0UPc7faodV6WWfqC76H2xlLwubsa9N
n0Pm+lOWpErSaqlDOh8xdIoEqbLDWAeS+6I1nn3gxSFjSOBaRMCGPQW7y6UVqoNuGYEN0gLmTGzV
jQjUu5PRy14tv6XLXvKC/eApjv1eLNmDCo2jXeGIfMr1ywC/AiKbIDPG8xMDm5yBKlbQDWSCkELr
QVk2fpByJz1KXuOpfhef/sGnZRvIL3sNyPkWfTIz05LPgMEu09x+N+wHzEgnpdcJFT6vjRbVJoTL
jNiSyaZe1Z0Uta3q0Trpu/RF25sH0PP5uq/u/8XoE4fEORW9Mduu661TqRQp5PviL2gGErQCXlc8
LzF4lZ7ITqrQ7LIOH2v0wCZuohDUOjkuIMZoC0o0XaZzBEJR0ZPuKmLlgLnFlbolFXkD4CDRUncu
8v4Q64uNbO1ITAclvw6C2qHyFGhL8FAV0iBwcNdmyn4ANMnhedBDc6VPJIfSODVz2p0PS3BECsiP
d9mdcayOoV9++VNXx6Fxy7WixUCqE2jRPQIkX9mT1/SgOYwU+c8PIIfFhZbB2NaQmQcW04oJyV3l
T/v4fvbTYBeeYlS0bq+N/fSL48fg4MZB9GTCl9vceQ+KJTBnyzoZWrMn0uMgW14wRu6ias5toKs7
iQPizjl09RStbe1TWv+CeEZhvJJUEI6JlsI50MLuxwWzJieC6rga7yFKTGXzRQtF/XciHM4aDKOe
imSxToVSupNVOk2HSlZU0kgSId3cM/SrckhBq/dzYOUgClk+2SaM3ZJp2AmsWwTCGRwrY0SZApB4
7p1UQ83Aaj2dxO7t7399h68NAIvhsoxLW6JTQgXO5PfvBYohgY/hBf0wYT5yeLSIk35FpgZDKCMN
BUtktvV/GjmguVBFt6UlHwZA6937lEGfKBaNOW27YpSlUfDRcIXzsvZGC52QJgJZFU6tiqnIXkcF
hnFlBRQthG76OfCErmLTC68wuSMlzbaRTSk5Jff6MXIyRAnDQfEVt93lu9gZvOiuPvSvywO0JAWH
eXNDfyPrnM1MwwwSKQ0bKikNXYqZLsNXgblcveeZuawgOHMZQ8z4DZh+OvtBNme6/DA/1RjvKP35
ThWxHPAXCrTFMDmGpxRuE6ZCa3NHLcqSWhqz4JTdy2Dryr3Qsx/tbwh6UJYW3Sdc2u4Ki9s9TZKJ
EsrBCaKptAp8EhteIb92lkHr+NVo3gQ7yX2sKzhuJzFUr9RlHpzkY/tYPsfe2LnVr9ENQKkw7ku/
2PUiJWERInfeNMlMkkYNTkaq08n8Kglf+JzP4pYEVoDLWLmUrLaUiuAUgZk3DPb6k1AYjjtbVwhc
3N+2QWgPRnBKDoguwN6j7aK9OPrdWgfK0JrG2q1kk68Sa1OpmekknSTSeX3/IIPnOJ1/3f7+zHJX
zu+8kjUGZ9ldmZll1EunVKscqztkVUN1gvHwSNB/t70WJIYZdY4FLtbLb5IrxdKMcvg1qotk8CdV
IS946KArqK3MQVCD4akJz4sCkScxICiD1wr/+FR6TSraSHkOHhQ/39eIeREEu8kLlLKpmH5iy56R
5AE1MiIkyJZyB7a3a6nNY/tULQaV7Tc5HwWJuPPv5T8SMn3o9mEVElT9LjdPUvvIlrGe2iM71Wu/
G+jqsh4hU/lgv4BOwB8oSPoelJ0BFrTubdrlTzlUK5ev4E3fiV+9G58SzNdoqMU8LbqD+E+Jhl2w
3MFB2fGLrT+V2bdMpKW2saMXCOzvq5TLuEACuV2CE+ZO2wH66YuoinrlY7Wz2JBmsk5GprN8CVBj
AEfVYjT0V/HgB8tOM34kukbJbB5H0jiDKbDI8xe6+IJnQGKxRjn0afI1IRPBWrWUrUl7pwSvvQ/S
6GP79qODTqAX4fupT8MvDIhm72w6M3tmaZLoYW4EFzOfkkRWia37989g1+pqY1urRAF5xM9Qy881
gpCsHw5lFkOOsaFlqjphQmhhZruCDMdlHDDfZ/sxkWmqgRO30g95+8WavidVRfO6EJAn8nWzv38c
JN5BU29qBqZkLn+cWpK+iPPOpPpDmFE5cvJH20ePj17RUXGRFDuobga1uMMfekC2JytY7nCFC7HG
MYItZGAVGuKvtqW7pfpjCS3BMd40uhUQZ9UNXFKjalhf0h4CUCqaGZtoQ4mwlRy5a6maihzHlXPX
dIxHgsodsk0g4zA45263pJY6u7doAokBNALRUmm8cbnL7Pfbe8hcHGfeeGnjmzGhAaT8uD2sk6Wd
hhI7llRa+DJAXAGaWolrKGFMrSxLPieTKaiBXPkIrM0wzXNjIuoT51zOypRjaR7KGPkE2mYIW5LH
bjIFi7r+XqhJqJgEBC80iJT5+inSbaGlaLlJ8wSKBkVi7PsBSoXmcmzN4S1WyX5I0/3tjbxeFTBZ
kg8vbpR2rrh/LGirTGMGP5GPzmLnDtEF5n79qS4Q+JGLgUnIhRFW1RrqW1JjYjyKHxJJPsakfpRJ
+vP2gq4uC9A4g1YbHu98EfOdUxa6tCyzrg1YBnkwLbSrEAinFL2UubeBNnYOLZzoR8Q4KqtscLdw
OBmkwCSvQdtAfQPT4kHTRBwmIghmMCuTS82hYcGyQeG/Rpqai99H2cftZVwfWegMs3EBsCQSgiL3
JUYW5EVWqZlBSRTKbqwFLkTK76FmhxT2gkn+P0QDZaqJGhXkodHUhlN0iRbKJhn7pFepWY+PkKSO
oIdS7qRhrD2p0yQB2nn6+MJNoGSpwrRBaMiE3WRmLKsNjEdNK2vo6SBdbu6qg+5oe7ThIDyLvcIv
PhV++mw/lsdlT+61Z4LHcfM8+5qjUvWueFMfQzeWQEQlyq1ffVbuV3FeEpLYkWpHskz7Hj0F9XtO
NMHCrw6BgTYQjGboBC1bICjjttmqhr4fG0Wm5bLQNM1elPwnXnnfb3/M63WgJI/hfAsBItQOeL3T
PM0l28yAYDYfZZ1T1ZwE67jyiAZYWqCpgVFfOF4MZlx+v9qaaqLnZUORLvw09a2fhH0F0UHzCD7Z
Vxzqu7ZWJ0HQcr15qJ9CBdCGfjSCAr7bWGpTzY5JjPnf5dsUfDXBwhcPolza1bEDhRRqtOCRwsAT
uy4vVzb3RKoiE92xY5jttWikJRjNrfZHP4kEKPlcEITEIeOBsBnMXJAlRkbhEkrWMdVczRqgnOCZ
HKdDfBy+dPsK44mMlqJ5SCYqIqPc2MM1Jl8hq+vGTnWGGSsHHEEnnO/6eBZ8qHPl/PJ4Y2WYfECD
p2ljwpk73mETRWGVFCNFGz8GLT7U7zkGUMqH9MH8aX271479/Xw/H4Y39Uu2G7HVAvNkO3eNj5Km
irEehGm8eYYa4xhl+Id4b9x1+/Rg+uqdyF9cnwJkxDGZxBJQaFvgk0GFpBXKyLp9lqqIH/ogtN6h
ARc9mGk3f2p0KdmhY1L/RPRGxEDIc/adbQdPQMSrUMlhwcml7ejSjPSQBDOdd71nMMEsmQ7oH9No
/M0Gp9x5XMLr76Vj9yzvkwfo7Bmx6972M9fPa1gwZB8wcIbHPLRAuMMSqWWPth1zoObD4rMZo4Fa
TuOxgegcEh3CTCbL1/DfdY3Hfdd81NI8NYFnULA44byEuxxvgWonKnfwWejz/mKoAeJEqADqV0GE
FgYZonLsb+eSXbmAZDT18rfWl21khamxs47EH++qj1yUMt3yP2tgbolTZpmDVQO40f8ebogIFGvk
V4gIC77elivATLmBABNe/IpULjRaA7sZwp0O8/LNDgILSi5S68rBUApCzU1DgdM20NwJhV9UjS/N
ta07SYm1BEcdeW+WN0UrtsNy+vYu86SD6EmwtbQ1HLsgV+HF3OdR25q4Keyp8EgCrkMjoXIRebft
//qehVjxalWcmyty2W6rBKuawvRuibpvKppQBK7sOuOMM4bUCkIlxGaMYuVyLe2stUqPGQpaz2N/
T8zQ6igpgxbM5abxogYluOEzMnhaK9c+SvKKZ+H5/BgXFXEWEgs/5eaiZYj+MtpwzAVzt5ZmReVS
j9hbTLRNH5Nr+P0uPFpeMuNYhJ+SfXQs97f3+TohgD3A0+E/mDypd6GnuaIrwGRqJnZJTeT5A1D+
QmZSZfT7Prqmdrcxt64QE93ueCufGwE4ix06tcuTAPc/UckxyAo3sNJXKc93SmL9IlL3bIBNZcI8
l+B7b27vCpcz3aavs4q0LMixQb0A0aM5EnUlipbGma2+SP2S11ha0epQMOin44QghU5Sdd/2FdM8
Kk+NHoL7NRO9atmFwDvw9a5y11amjKOehIDWjJlmxl9DoFNjONkTjmcnopjYNpvV+eTQdCj5DJ2B
8zn4xSF+Acu+pwSO4cklOoFR1UAueC+i/tv+fr89HXcl1jGEZIYcmMnyJdVeWuXHbbsUulLugtDi
OU81NPzQzh89zc/c6S5+gNwprQ+5X7yJhj6Em8id99ruk3a2YJCNS54nV3NDr7ur7mq3xM0Ltu29
IqByEyFaXNUmKAnswcQKUejKoJ+mO/HRAAk9zajitK/qnQR9zNu7un1hoKcJrhapUYvb1KHMEquo
sEhpTvw5fm5V0zOKz7dBNoMKEzoBmM3ErBrevpeuPBkkK18KPOAb3/hMntFeBG66yLc86Pug3IIu
Xh/syu70VYDLfNXVqVvhcr5MSeeylMAV+b+3bwbeYeIClbLbN/RFJrO5mSs4zoVZZrXIcg64VP4m
GU/t9EXWRZKL20ayAuGcmDqXDfTNAFLcQxle87U9cQsL4Sfj9AuduqD/gMWZmcGtjeQcSj+Vc6Sw
D9ijlVfxdUetqY3JAyQtyh05jP6MAHHHKIiyh1EUGW6+F9fmw7kWS0/tvj5/RgzgPAYQXmdfEv3r
u6x2arxwGoyxz4J7UIjKHY0xqNFExTZ6fh7cxR13Mtj1XcblPP3SjhAUA7etiG5p85pgUo2Y4Wda
6JzPkYc8joscoWkSmKFLgsyzm3FnYMwJwqQRzSpD1Hm+6bZ/I/Kd51VjppbdSwNVJBOd7T0GwO0Y
qYzbJ3H7ZPx3Xed38youzetyIUaDdWnVsxXK4D0qqax8/AsQDG2gDomWc8XkPlg4BuO0xAFKgZgN
Q2EnH5xh0E2vJtPo3YbajCRWUNx3Cpo8MUkLqMpAJQndr1EXUdP8IDpsZPxRVp+lSpQ73NzD35j8
7ZDqraGkNTBLDXce2B1C5IEW4UzxpkGYjG0biSYMcXH+JTGqFM3RBGavzf7Spvd2X73f3r3Nlawg
OG9iLs1QtQsg2sl6NBJyTNEUGZuqcxtm21WucDi/UcthFrU9cLL7xg8fzSMGv33z5+CYiBnke3Fd
+P9ARPUdOwfKNJ3bvCGusyJF6RANp81Bflv2pRPvwnuUGg7NM9Or60UZHyEkt5n90lZTk54hcRm4
oDvxmY/qPFbsrxykmZ4F27r9+X4vkttWWR3RKlaet1U5qYhNcscGHZeJaY4e1LLoqr8fdtCz9f6f
uNz5HpSh0pscuPUvFdy6hY80uu310C5oDxp00tn+1vvboBtrJToeAXiYsNZzjTvoUDO2Zq1WGBli
tDNNaV9l+r7Uw1+3YTYOHUjuMPMAn8/KA5zdJBgemWJSzbSwckX1dLtaKk8Pw9kWtUQzc7i8yc+p
CLQGgxhRg0rfZSiGaqhRznE44Wmw4DLHHFj8Fu7AlNq6gye7TOTCOBQPwjuchXi3cLnXfCzpqMNa
4HqAyBFa8GLPxMvnMHiLlxzrL6Vgem/jsXC5TC7iLMwkDyIDy2R5F/l7OaBHhED3AUNHGhIiVBK2
/G0EuZeQXLBpR71cLSpWSL7FeEs+shgXwdGr7XzUJ8RHEIBIPxuH24bDN+wjX3eJyixrdbNWvRUO
0QLU5DCAoAaime4HSw2WT6KnwvYCVRnqZeyZDjqvSyjThHiklhIkZLzs0OAeeoG4BUZMdDp/yB/R
IxQ5fdmiggVepz6xwBUqdwLDdgnrOrJHGh0GV4IepwSZtjOXtmgrr8/6BRKfbJEnW6ostr7OZT2O
Lej4aPZEXJ3KvkrfwFVavP3h7Ozfn+/36gh3LOzStiIjAqZkQ9JUkRzo4wp28Nq3XC6LOwrlYOdp
yjZwHF/C5Ic9iCRmNq6gSwTO8pehDvMixyIaNuYXo6GH9df27ggZvwRdlIwgX2AV7KtfuZPVvnFm
j8ExGwkOtiicb1t+LFRXg25a6lSenNwH6f20i90Mmjfje9D9g46360D9csmcwx7QRRSmHfAxi5BQ
zQ4/ygyKv0pu7qR22BuVLeifuvbbTHMJ/hrz7EzXmrt0l9zMJ0tNZ1pB6az+VNvGrOzGRev0h1kK
k/BDifPYFERQ1ycCWQHww6F9Bl1b6DG5PPFSLBmjGXawzDZzGuUjkxtHS0QZx00UDKmAOBK08Sjb
XqIE6RKoIASeqdXPxAGrtuHpcyV5lq0u/m27uf5sWBA6WdABhtHhKxlGJupuocIxo7eqTgEgy6dy
ifodQYs/jY2g3U/qYO5ug259unP0ALlRFFf5zrfYmqBfVeUAnebdUmvOFOaHUEYNWT7dRtrKmdtr
KO6sG6id2DbUAKglYdJfjf4y+vQYtM0b0nPHOOkf4jr5MsBmqWwNXqpEBYh2mlqw4GuPg11m4dL/
LpjzB5UuS0Rmu2xOyTE1LTefFIED2ITAp0QlEDwwMm+Zcxn3aWYgYErmvwZ08ymdiN59G4EYYNFD
gwjSY5dWqcWhVE4TEHQ870LUviSkUG9/ri3Dx8w3iAPRYcU6SS8h4iybSlnB16qDL0n5YIUq7WqR
qxSBcCaR9oFEZgnWh8FaaqlvUhlCGe7H7ZVsnSvW3wTyVxucXjwBrKzWfWFV2kQzMGspymNmgZVV
+mkt0O9ebO822NaK0FOFc4za67UOYtZX9SKPMC9oTYMCzQal6M94/HUbZOvzr0HYoV7FVS1aWTTC
QJYgd3uSu2P1p/3goCzEiwINHVC4QxcEd0r6UrMSWQPCFLWOgTmRTu8PKvK9/2IhNjh9MTKroyWA
M7IO+gHamKIRRomDo0I6v5BFjWdbHwRCZwQdPjgrGB693CuQ/zaJ3GCcTIvSJxLPxzKA3BoYgU33
9lqugUDuChDLAEk7DiUHlHVpFw06tkwdjadC7t+SHHzTjfb5X8Cw6iNIbODHzprKq29PljBoMVY2
0y7Kjso87WuC1GaeCa70zdWsYLjVWLEpWbUNmKZufhIdT1nSP5uJJegqZmE5FyqhUYFNuWPcHSbA
2VkkQ1xTZtdP20Wn2EreTS36Gfa1b6RpgdAFD2j9j/sEDXyoFSY7XasdnMNomKoOH6qqZ3QzR9lC
w9QUHKDrexUgJsyaMfwwJrBLEBI17ZxkiBuCDkkHTLwcp6b1G2V60UxbFORufiwQSaC/EkJdGn/h
FKjLGHkCX20aqBhmhhtADyroBSWga6+DJdlgTWIT7ozc5HJJVSynZr+gojyhgPdkV11+t4AKWHA/
b76OwWnKSFN1cu16kNXrBmnSRqSpwNhm+PHRhsyx+dHfa2AIkoQ8oxvLAocqfBBiSDwc+fSGGi6h
VENYhKpNRou599mIwe0zu/k6XWNwDpuEYWsXFTA0lMq7e8XFCCXjUMVUqDdlFFHXY+OEvihBtGGE
WBoazHEVocDLizfP0zjYkqaPVJ6/FeSvuCO7SnmKYvtwe32bOCrYhdFFiRkbPog0+nlRanhymraT
Y9hQs6w/h1Xg2EUocLKbH2uFxAUMg1oYYZcAKYjD+56Jj02iQvx1uICHr45FIEBEFxk/DCpPsS3P
LDujzt1OnYyXLDe8Om78VqldqxBxPW4mSdZ4bMkrd1Q1c0OaMJroDJZAtK31Y6xAOiMbIvJQlRNE
1cxheQvRBkt1s3230y7JqBUMo+6mmVQQwbfcfDCvfw9zNqvfk1mzVdTaOTul+LIH+fnndMdEExUn
uFPv7IOo/fZcYOEugYsd506HmoJYPlGBOH1IH1JMlYhOxcOUOqPB6toUxAiOfUz2xeSRbq/iJVtT
+a7+IgkSc5vGtfryzDJWKy/qsDBjtnKdlFTrAWwIMpwbjhorBRE8ZsWYq+b2tkYXWVDNQDCDimZ1
7VigvLMrUVi97W9WONyOxjAWWemBo/VwOJB6c+q3EmlVkHPU9933BJOjzUO2E7YEbZ+d3+vjdnCq
JNCqs/W13oR8WOWbxItAnrcz3R7pzfkwPWBcKQudSizmy47+lRVZmC1A1Io3Cz/n18a6qc0zunOZ
tu10SNHNBvoTqMFgLOm5F6Te2V13BYYOYXR7AhJdppemooLfMcCzaaQ6BN3ZiCljIhH3vm8fxt84
fGfwMLd51bTAOfPKnJKvzdfYk5zeHzxpJ7dIiQsrGZv7uILkYvIimKYAfewMcjgz9nU/LFzAaOkC
Y4by9fbNsXkgiI2WNYx5oTWYA2snyQhUlirryIexfAx9Cif37TbGtoddgXCXhqwHZU6y88eK9/ND
5MKz+NG+eP4HFDzsB18bxu8FcXHfpIe4dMvg7zxt9RMZYdYJ8NI8i+f4N40D49OQIVJxUWHy/dII
i2IYkrFEapM8ZK+g8VowKOIw6ZnOS+2D4skUE6aiUGbri61BuSPekUK2UNL7O7lpoP3oF2j7Che1
S5c8mc0zBG/c5E3o0basErPWGIKB4DJGsLgDlw8Ya60ai8HKjupEWKeEq8Haqa68FxYutgKaFRpf
ztazLsv1FmjBA9mB8zv6qnravtwFrybYXBRcQ3iwQFNVlHTZdNxrYO48hFmFCcsawNoTBLR8ZHcS
KCR0TB60oRO4KGI32Ymlurf8NhvLxngKODCu5itScKgVdYRCjb18kqaPDMTqclHsSnKEWgIVHEd2
BPgjsgbjSjVlowwB2uRZ0cRA5hb6RYGrPKpPBgakO0e+E9WGtq71NR5nOpnapVqs4EhWBAz/9pdK
+RdDI8i4/96/K3uRpFkPAkBMw2cTM+CpFxy0nC4v9Qe6yMANMbvs04kKNJtncQXLWYtGUlA5KWwn
o8DpQvTFxyYdRhHv3aYDXS+Pc6BGbkk51GvwJDNodci9cqe8RO8DZqH/gUb9Zk1ttSjOg1ZqnTX9
CG/NiobZ59z5MNC8VQmrWxv56MuPxgXeMdj7kAHAqmbdrw6VH3qp0837ySlRsY/9QtQjI7BDiwv+
bFItS5IAL9RCr+ox1p0VnuBsbeRTLgyRuxIm+T+b17nu5CZf0dP/OYGccI5pBTordAI5m4besBBa
Bva7yH2J7JG7G/Sl6lOQSyAqyqtXsyq/h/3yXNSx6MUgNEjOhRizpY9TCsPvj4tv+fUuuI8eAwru
eOF4y+ZVsDJHzntEk1QndYav1sjom1LcMW/dPiAeKF7/dGT6XC0H+T4bxTAQrV5e57U+lX0W4yGo
GidTiWmhCwA2ugaZxUMo8e/+Cv75oTSzOijMTYFVYZfeNU/K3bAPQY+CGrJr3qn78cuflwYvITmD
DGaMPCYJXgSNlNOhLClK5s6Y5U4UHm7b/vbx+r04zvi0KJf1LmJvqznwq7LzoGHo3oY4i9FfX12/
MTi7C9sRfRSsUaTSHPPYUnCXmI70Ev4FUrSZzqeAyjQ6aom74Nre/T/BOUucU7XPRhvgyhPS2UXo
xY+s2TT8ZuF0d7Q+QY2yQELTZ5GJ6KrZDjZXRW3uQ3aWGeoKi/vko+qYDiiaH83Cb/3JYxFfVOMD
0+wkWPJmqLAC5b5pE6vLlCUAldpjsMNzEqQFL+Z9GdPxvvtWR2iVEQa4mwd+hcl946ya2hyT37jL
wT+MVF30EYMDxHa0Xdt6rFFmvmt/tPveub1W9vWuTGsFy33dSSKSnQ2AHXwWEg370Zd2/+BF+T+k
XcmS2zoS/CJGcF+uJCVqbfXmdrsvjHbb5r7v/PpJyPNsCsIIz56DT47oFIhCoVBLJjOQ/o1D91jl
pQTxFwE4qjfKNgYHkF7NMPwZOOORH9DSql//7SFRIUEsQoJYs6gdlEpfiMvovCxl3TyMm2Y1rcQG
rTL++RnWvig/iAER3h/Z60C93G3rI5dsk73q3z+D2tRWboaiycmmrpV16ORPwSpz1Cd5XaybP9bX
uVo0tZftlClWSR5mvr6vQI4XNV/i6Ntte/kfB/KfJV3RaI1C04rCz46gYZV/MfbpOYIZ1prpiC7J
lIOqm4N5+zOiCnB5RSVzmg8F2c3Bmc6vsHSdefXGgCh7cuI6PNZbGhRA/7UdFNIptLofB8yWE1Nt
t/XTaKMQsOu28c7a8iIX9qE3DHRVoLUdg32XUJLQp0oxEd8aKq6JUwG+JmNVJrzBQRaOaRAZSEyx
gjOKwhGquhHUIkVvtNLYmfqANN3a7wPH+EO157MJkm4SdOMg8w8uqMsFdWrcGnKEbFhubJRsdmuV
lydn3bcLBJ1q1vTTXmv1IQFCU3ro8nXDjvtUZH2uJQZlb0E8qlE0AYPkEyUXczmmLQv23K3TPdpU
MC6GYLNHXyEedrxwnRVkQrsKMj6YckRN91yoWqSDayuq1aEQf5pfD4+BBrituvY//4tUDvE/lPcH
FiGD10AkhmL15XbNeWxUijGR6aoOFJSho4a76MGM0bRlh18lj9Acm4YttFDQgqg174nMegtd4JPN
XqxV6wylKrt5sFPM5kekIVV3EU5IIPcYBGgxWs+3PQljY9FKDP5fkOdhXJWmqojU2IyRiABeH3xo
pr+ahEewV38rep56NiulAij0LqN7C40RGrW0ItbLrlZQe+v7yq1F49HKQe8h9pItKsk2lzGjZKVf
ain9Ai7HDcgPn9MkfW2g3SGg+aoz1btB7b/fXj7j7MikTRVGhXFd6KNdfu6w86W66rD8chrXw+C/
+WX1cRuCVUdFoQwpHXQjoFeA1rYdw0oUughbSm5c6SAhX2aI6IdFIWcl70Xf4Q1Zsm4kIGJPIegM
OhCarmYWQ0vpzebnQPB88DHw5Zmu9hA9zy8yqD9zb/yL/lGMI8km2HGALNJtv50Wzlk5A1KUobo8
fJLR8s/5jsy9WkBQnjSOuzAyJkAMTr6tt+19hNChXGXgkJZWkHz5m6wOCEjQdgO6LhxKOpkkWZUS
WlqNjevfk8H4XBelW/tcJXYSedEuB+2TmOUCZQyucmpd4MVAf0fbY7eg3QkTgdwytKTg40A+O7lD
h9I0+t9Xw1feU4KRJQCFyy9geqrLShJhnkYAl1Vx6q2msvUSE9t+r0ScmJqHRF0fopiGhtEBKS6b
UyqCZDeWv6WWvL5tIqwC5sWKqOM89qUpTW1HTKQ+CAcZ5EmETMG4SzDq1drgjkGJv3Yw07Mr3GEj
bXnqbEx3uvik1PWhR21axjoW2mmi2w+ogOUJaMBfQ15YwfYqCyTKm4pzkKlBBSQiMRA6jYeb4l53
R8fYZetQtbnPMfLtbpipTPZ4cTNBWr2TKyQEEQQicpfscG1+K2GgeK9gzNO1eB7lmoQRHZVL8yTf
egEIOiMrm0ussH/FdMaqI7BgwEo8MtepPw9rZTe5st3IK375iOlrFl+Xei3FUuq34YDFjvO9UcmY
/ueNVLKd9AKCegmFSuVnYLz66aQJ2XX6ZKLAIK5tfQPKFk7Bm70g8FEQoXpc9vTJUCQwZcAgoRdU
ltBL0R+run6+ffz+h02CVwtEVBK6Yaljbgy+qMfEJsMtYfgHg7YDgWsV/N3hJln7INnhIbJ9529E
alniYMylj3Xhsa6ss12wH9461S43mddD0iT7Mh3Gl8KdNlPIcTXMQA31mV9rpU56o0YDtDmB3Kx8
L3ch1y2Boq1zpVXtQTSOV3c796ldH7/feGSDF6dB6So/GXrgzSeQCTlZgL6lfiNA+2Y/otIIwpND
aWtOvOv2yvf6qDlQhOfnZMiqbv0KygmoZh/62YxfUaNx3O7ukH1yQAtLxNrROsVPW7Avjt+rpnxA
N4lzo5ErahZzJ2m/mW3kgbeQY7dMK0KLG2j8CPEAzf8pdmNUhIKCzjOwtGGKO3wtQ7t7QMPbCp1G
D8pOWrUPSoBsHq/Iz0Om/IxZgB8nn4AcFOJdWlbrppBPnZ9rbj2160QovNtLZboBvHtV9NeBUu18
gS6sqMsicAaTHrscbdiBLtlFzqM3Yzs2DENqGAEDeSEdU5dzLBSGeH6uKeu8QizTfiYnQ3SV72Bt
ItOm3Ek+1rogoASmLcKCg9GNy9OhT800BSaebeQ2zGonRzqERNgNhmy3KL+702de9ESLGpGXPcT9
fmNScZs6mtpYa8AUdxp8T4GAjfCbZyfe6Avziy6Q6EBNyhrVKOLzC+KNEESlKEUHtnbXuISiIv3O
u+uZcdQSkHLkiRIrEVRniFuVPsCkshc9eRdtSAk8OMx7351OierWaH1B30tmx28Sp8WVeZXg8QIm
EKLWjqN5uaGxAMVecThvKEk4EAaJDG+Y1NZ2vRc98a5HpjtHQ4MJAkro0GHu5xJvsAoMpwnkfkzt
8plkOKK3MUCZjpA49IXDY1NmGizkRglF5JmJ8hJPDVW1n1Osr8rlZptkEUJFdFlzurqZnxE63Hje
ovkZVHSUjZpC19Z5C+KGYdaaNfRAJ/Aah7oXqmKwzqwwW+l94N9XxdjYsdnpLl6qbWfnQ+dvuqLO
HUtvuCKTLKe++FF0wipO9dnyA/wo0thUPIK8unD0yg5WiH8QUDYSUh1uuOIdWDasZamQrTIg00MZ
tWIVem1NIbx88CxIiVugTafnCk+zNha5hF8oVESiQec0CQqgqEKJc9IazbGP8uDxth9nVRDlJQwV
fuRhCHXGEDD6sXoJNsOx0534aURpDxQvmjN+N75PX41vt1GZa4MyC2HoAasjXbJQ/F4ziy7A7T/m
e1MOQ/CjpzzOebbNQtoP1JhoqUIe+PJoKK0YTkGT4U58Fz6CAOSCware905uF9um/xfEtqxHG5Rp
fwFSQUZhtiDK7AHYx0jQWG9989KmEBQsOZvGNECsh5BmgCqb7iFMuzgxqzAebCPwDB38s9UzblD7
9h6xQZBuRlZL1cTz113c8I0GwhFIVaBSJ5iuMNQbaTQEu+kUmQPENAYcpX+AyP8vgKRmkOaMUMAm
ZejNrXBo9OLp9lrYprDAoEwBgVCp6D0wmhV0A1EiMx5N8GRM624b7rRtzbM9piUs8ChLyIZWb+AV
8fHkwJbbcVuNuxQv29TvOC3OLCTMhiFcAXs1JtSo89vVmRCrxojXX6e4iSq6aeQfjO5rVdacfWIZ
BOIi6CkQokQMQl7u09T1GiRYcJfrQ2aXpe4ESbH2K33N2StWKIurTMGMogzKCDqNpep5EdSJBufw
mr1AkweNEw0K85DK0d3ho6pdQvvxYr0kkNzgxX8sW8T4P9qNMbwG6Q/q9i47SHCYFeYrMjnbgrn9
CG0lzgOaWYVYYlDfMfXrLhkTYJBhchWdloRfVfPMdfjAu6l4y6Fu7dSoGiskwxVhoztK8yJB3ONv
duv3F9Oo+Co3Nb0cK0CQTNkkbiTfLluoX/mugSp0/D658UZvvPauPfJatnlfkk4TBIGewb/iSyqo
sUwrqPXs1HvSWwZOZ8575xz40w/Wxa7RpHKzJEAjVsODR31IMAD8qu/ADuFWaBTX3XYnPKSPyXP6
mK5yj5cK5GyiRp3wKcxTKZHJKvPKrvp9LHFcCOtgL5dGOeCqa6MytrC0YKo2+thsIjAa9KrBgWGG
xkscygnjIps7acRCgjv1B+HwidC1DTGqn90CmnvbMnmfjXLBvRoFbREDTS0De64Tu4g5QTHvu1HO
ooqiMtczmD6m9WxfhQIlzJ1HRMkCwUgCSIHgca9n9PAUzaewgX/XG8XOBdlRI9HxE96EOxMGww94
0cPvXTEPmVoi1IqOZ8s4VMc8rjxFqF6LQF7d3hRm7Q5kvhD5AJW3qNDEEkUSjc1soU6mevXWWmv7
rrJNtwSXdY6W2tGb9pgS5eebmA/RJS7ldOusVBNROONmdwrGSDI7g+5BvzEgpks4pPK7AOn8YZO4
3b2+/7sa0PIHUK5YH8PMQokSp1iptrlquLrQr4KEV/dlWb2BrwumcJQhkaC9vKRD2NFcZIABofgn
XSmfZK3kXdDkb9CuECTBKEGS7n2M+V5i9F1WStkIf4EnbvJOdJj1bbQNMUYKZk11P2wynudgr+o3
InWWZR3UBVIGRO3ke9lj94i+ATAytquM6DkSakTezcl0VstF0ofbzHRNyQHZg//V32n7cI06Gkbm
2sd/0cPFWyBlnlNdt0okA03Y+A/hlxINsGSBwxfkgZ25QQti9plzEsmfvLWLlEH2Y9/JHZlgFTYk
D5zs+9zORic+5bntuxEow7UXeE5MReA4Hs2GEzicHyn/G1+mRQNVKSt7dTh/4PQ5evKd0sW9sBsP
44Ek3cqVETv6Fux5H407gnXUcAocUqL1Haxh3zGKNeoj55vIN78JEleXli1ExiyqFX7T4IwuKaVo
0NSElp24BuNbzlXCYjrdXwcJ8gKXcKIPAqiRHCRNCSCGgoBWB1cZIqjbyyKmeutLUz6hky0/FUi/
hNVWiadleWxHRQp+ubRzs/OrQf52G5GZ0vx9epALv1wZppfbIesBCZVLiFJgXPBQbPsHgVtaZ6Y0
l0iUM5r8vBlykATasucffbSVdY+NF+CpMO/a96y0+fMMvF2jnFGbYTy7J85I0NK1psV3fdtvg1b6
c74G9Cn94/MQYV9+wlzLE0UkDqgNvs4ywpfMxDAPtzh625mjO4GCgRcAjRwOFGkqGd5acvhbCJbL
a3NfI7XPnzfjIVKOJ+napMJZQKjxKu+ImkW9nz3wmmLeMl4hX+fdtkWyHVfWT24pEwOJ4NigrF9t
oPWZkRtxHj53IJeSrM+a4Kly5dzGYd8YCyDK5qU0s5SiAJB0Uj7qbeeFa2gqpyhZ5qu/S0IaCzTK
7vtMHGtxAJoKfsFxuEcrrDurvLCQeS8tUChbNyHAJsQhUILAsoMYAoZcolkeBGXnZR53XQ6BFzut
S1sGfZqqbDg7w7S4xSooG5+hnyNbZGfIXV7e48W9yo6o7W6Hrfo19/6i9RQCX78tjjLwKghkrQ0A
N8pgp5OhiStD3zcJN4HI42NlXuK/oehMIOqQSaVNKJEpkehN2X0ttXZhbvs4sPO8sfXM4twl/8PK
0XmnKpjaRN6J8hdlLIydgnpDvSad18kKUyD1vltbXrEevvLmNpm+Fvw7/6BRxmFpahvXKl4/eZWp
tlqM9XMZGaadmwqPvv0KCu3IhEcGNEwGBpfp2m2XQ4qr74TYgYLK65z5m1KevKLJXI4xXuEQfq/F
kihjlEWIGIkyPmC/bg8tFKjQkCJtRgzymyfrR39XnSAkxPGBrDNmEuYaEy2pFrSwLjfNj/MOzYkl
Ng29n3pX2gW39M06YyZ6QjSUokAXQDPWzElmJgXpcVNRWZTc9CQKthTY2SvykIZXrYeNOXBuSFb+
x4DWIfZMB7PMlf5UNwjZjPcsGPBtIvMu2c0n0roOvYRPvPo6w+4ho4w0OLp5wU8o6lSsJoSJ3BQ1
2DwwafVgrOc9REsPA5qWSF8+r256vV8AQ2srlM/RyXc1vWuY9dBkMsBaIT4GAt48xh/rREJ/DUpS
ClLGaLEB0eOlSejyHKtWrwPC/PDLt7zcp2rFcRbX3gkYBrKpqL4ChJ5OG62hjNUZ+5PPkqsO0Qp6
HmtzBiXUKZEOg77lHC3ymy+v+ks8yjdFw9hNYwM8yB3uyrW/DUD5Szqe8WZweSOL5MzcAqNcU9UM
VeDXAIu3wUbZEMII0G5zxRKv3cXlmih3UYyl1tVkTUlr3Pl1tQLfYWg3UBm7/fGYJgd9NRxh8H6C
9+fSHvouFhJ0syPdHkQvvSR+E3zp099AoGIKiSWwepyP86LQowwIkvUJVT+/+RaapVMkr/8fAGXT
4HcP9dkAQC5rroC4qMw/biMwdwMU3TBrPGrwuS6/khDJpQgteni5NnJmf13XkJOOyz/dCzTvovag
o7aNxmvxnMxafCjIvbXpGGmxE2uJl4yxE6ra6g8XQkFQC4ms9r8Qk3gMoh9K+c1X3m9DkANwcUAI
BNylCgKesxDg5bcy6yZr58mKnclqHEOM7NZ4KEfdzZNvQ8tp87jaF4Jl4VuhHwkkenSQ32VtIgaB
hImzfrZbK3JFFI6mMufE+FdvCQqGHKLFxuSpDhKsCTD6PDr9AMVs9c5KIJsq8lgneUhkwQukIcnk
1CyA1Gug809f2tZwrBr6NQpnhPjq3FNLonxmJajjjJpf7CR+85DI2UMY8sjSeJtDecq+rUxFssTY
aZrIHSxjjzzzdsy19W17Y61ExVWGtI0EyWW6YB0JQlfFBlaSIW0lx2+txvlU10lkfKslArX9kiIm
o1QosSN6DcjztVUYuuKP0EndzAtQ//oR3Vs/4jsy1Bbdi5i/jlxeMYj1LUHeCaUMBAaEGf3SLkQw
EFpijkVWdeRKuWRPhelUjcQx9GvhSywVxxYFB9DQQNScug5iXzHVyI9iZ3Cy9/gw3s8n1RMhAJSB
CiPY1Zt2BxmgLnX8JxU8Qia6SE+8tV7Hd9SPoMLWAaw0cxjG8CC7+F5dkfZU/QQ9LDtx9cfbxnNd
mLjEOme0Fgcu9Ps5SgQsOD8IG81tVsN7sQu+W5idGA7C27xqnZyrf8naTUxrKAjzQE2HYOxyN6s6
TDDQ08Jt6a9t/qqOujNFistZGvHltCNeolBmOwmRhsYAoGDM3DPWxTHwMEvvkWG7vwhd8YyCzCXY
TCV0Rll0BT3qtGgyiipxOrVZ4aUhmiNvPQzfeAFB2eZQmgIIW+vEmbzWzZ9Vp3iTY3sOkZwnayLD
fJhm3fsrzncku0F9xwtcyhwxmTVpRdyAgQzMTOtkXx17MNnF7+QV0IIAnluDIBtzA5CurQdWoJut
hIUC0JQ80gifeMbb+AOSJ1CVKR9bzFffXiTDIpFqJGy3IqYWUZK9tMh+FuYg7cDUJ+pooKu/o2XU
7n2N417YKIRLlZgK9IsvUeTEKArDn8DOIn/L+tauw9ZNU16Eft3bRmwRAQh6v9BMAs9NwYy+Igwz
FlP8wAxmRuZNPQFFHDBMdmv09G7P6rmctzZrbViWjNOM0QVwsF+CYmYHFJ1aljrWOHzWynbfBuJ7
pKicT3j9IMXi8HhDqykCRXRlUhc3IuxxmGo5cfyjDI2yeaOt5t3PE5A7vJQW6+pDAy2hs9fwwkeB
+HJVrdKVotTqsAu072Z3pK+VEDkaD8Y+2KnPoyN48xGSONtiY9zz2/dZR14Fy8lZKBhDgZQLi8q5
kmIMxzv9JHuh9pLL76Xf76zg+23zZ+KA1QCfFfEkGMYvl2nKhSTKKXCy1nTlQHKyOHWgJ7ab9YC3
gSxDWSacKEOBIluZCrofO+Nr/Cyukn3YnjnQVHtwxd7OPsZPkcvNY5AV0D5liUo5T9OMo3FCWsGJ
t+FztJn3UBVDCZz4sGL9L9jlrp7JJK2GhxLkE/BkQrvi5RedkjDFKyElZ9CS3HY7HAsHRA3PNdKi
q2JAca1f+a9gGwC5euLkb3/cH03hU1+5yeBmjBH4YfASKIfKerhtMazA4WKB1AfNujqeRwUAqr8C
yxpyAXtza7z5AiE3cKbCHuF4VvlDsFZ5NdTrtkayOKhFIbkiYbiaboDStVGphyDEvMBJ3WHcxGk+
CY+qbZ5wGj8Ne96FxLqPcDSQ38PJgFABFXw2tWWlchInYL+OPA38OF3EG09iHgoLYrL4dx6nvjQX
bYzQBlOj9CuUX0bziyzf1wYnbchcxQKCuhWUWOsjTOHGTtsJ7hypzjhu/8YmFhCUG4n1oc57kJ8j
mKy3kovqHeH4VFEIsJWdsDP3SPE69ZrXJ0Fs+epsL2ApLxlIghblvh47afRoNW5syrbon5LkLUm5
dUM2Flg+ySQ+Ib643CgFpJhTp+B1r5ZoY0RoAt+V7DSQwEROuyE+THtRc5RfeSwVLIeCWB25y/Ml
S3Nk6rjQMUFqkkcBaT0B3dVW8Fqv4fScnGn36Y+pq1B9gGSCrKNb6XKBcYlchaQX0PhxobKzl3ex
p9i6pz4gkBjXo1s9WvtkJ6z8Tf7uP7VEjC6SbdKQ4kB6C/Q3vIY21mlXNGTmFAsNYde9U3KdofdL
0dA1hzfZhGkWsFVF36uPzo1byHMLLrdJg3FULhAp31ZjkESLQh3Eds1LqO+7nvOiZpz2i79PGdEc
TW0Ya1iR2bygydEe0Otb97yGW4bFIIlOqCnw2a5LE2GCgtUczkD51GH+lyil+bHdg4bD8h0Rw453
xFwVB9Vn1dVat+Cl869ZxjCee1bbAwk5QgudOphTU8td0IqRk6fO+QnmofwtP9tyjvuPKOnKdnGK
3DLmVhKuxz0BDbIYBSEiiAcQMl6acdJloVCIRuT062Bj7QmF8ggS8AaMSYJjHrJjvTc+pWjTzdxM
cMIjJCOzJ52zz4ywCqVCRMOWCveNwOryR8xaXQRDJkQOeso2QlquQs1YSQ1UbqIPjutlmRTeLUTo
BidXFCmTUoI+AEkO1muccBtDELlxiErdfCdvZctGqs4Z1X+hx8c6KQtYOn1QgvUIGgdm5ExiZ1fl
saw5txZnXXTiR9IHdQxEAFTmk4LOguo+BhfQ7Y/H3qZf345+L5lZkOppAoxUBVlhPDmj+CUOn1uo
PN8G4i2GMkq8L/UkUgAEeV0nltCP1EBME+3Nt2Fk3q5Q5y6v50RqG+AYki0+ZhlGcrVN+Fzfg8Zk
m58Ii7niKS+DbKdfrSOuLFCmSUc+lTlvveT/F8mluawkpZbxO2IDz2nRtwd/srWZ52d4y6VibXXA
QKLVAUaPdbsLctsKnjhflARH1K1Iiv7/HK+zp1usBJG+qU5k55STdWjXHVicdEdLHKT4w3W+ETQ7
ex69HLobdxnG5ZuN+hB/4r1G2esk47kqOOig8XH5OUsFGYw5xrUk5ooNe0WZ9PH2OnkIlIEK6ehn
4oyLKSu+JtJ9XX66/fdZr3d8x99LoCxTn3JJilIsQX+wbNUxWhv9nsjpjKv5mD80nKwObzmU/ZmK
VlYV+WBj+SWPJqeuA/f2gtgW/ns9lOnJc9vXuIdwzcQHxY/cwoJO4cCbNmGuw8D2kooy0Sy/3Hil
rEdFqlWc51myg060QaC5vr0Qpg9cQFD3h2mNhTaApMyReslRoLPddh9C+yUQeSNibBP4jURPr/aV
Zg6yASSiOFCe5j1ye59KvMT19bRH9u32uti+cAFH3cGBqad9jaQ+SBnLrbjLHtUV4RcUVtpq8Cow
bEROjWJ5do8gNrSrdQn5Gr4nZDwb0PT/awfpNoqst2K/j2AnI0IwxT9gQtTJix+BkTpt88cqSiT2
WYBRp3iQJqQfLCy5aw9NepdC8aX9fPuzsmLLJQSx2IU/nJqm1ERweCCo+ikboYHZreYWCpgRpAl2
QQhqEf22cxZigRMVRqF17dlYpPURhceVsUfnVeCNOxI/5rvopD9ma146+MwIcOXvF7hkPxe4rSVl
WunDczSr9qC4+ak+iCvxU+EljvQQP/oniDg7qETdd0//IlnFPoy/V02d97Gd2hYdPnhRfpCWjs4T
7vK99jZ9qc+8raWXFZxjQv7irfVSx39q1doSyKHUwmRfFOKhsaqN0sZuGUJOvZKx0XyVbOahwFMa
xn5uqaOOpq7GYlB3CI87p1uZXvZu7kjUSlLVeFWC+MKBkDSSc7ynNNNpI28EvQmLSGVRuGFWT0EV
4jJvoswbms4OenUl5bJz+4wwjRfipphXxlgnqS5cGtHU5KOSl8BpX4fdBLFjcTetMJC4F1bTPVpy
x5fA6Y988iWW+SxxKePtSgjD9QJ5+5jmqohRLZkrZ8wHdG78uL1E1pdcIlGGqnRJNick8mo0EGE3
z5gKczKLI3vCBEG6Bd/QArkMPdsDTjUFArzgVDPSQxNjNPYwzq+318G8lJBBAgIqkiiaUFuFZvp0
NslLlZScvMEL3izCRZTihfqveIBY/tNCNw0mzFXMmdNd7jN07qRew5pGMPbXh+ixuxseZ+R1hJUK
u9d+kBFt2Z3Qy3Pk5cJZ0cQSm9q0Jm9nrSccdVOxn+ev+vzB+ZikjEU7kyUA5Uz8QS17P4QzmXbt
Vtno22Rr2mTMjBffMVNDCyT6+QlW7bKucuK2Tj3c9IyxNoJFaM1+MjHfXhnbEn/tGv0Yhdqu2McC
vpxahHY9fS/Vwi4xAPYXKJCrtTAFAboxOkBKJcH3Mb0cOeGkYZD+pMkdxiz/5lCpeNKYaJBFVxe1
R33ZCGi3IgFJPTl98KZHvW0lEWcp7HP1G4Zu1AbNcloWSKbhtSs4UKd2/KrCtd0On4pKt+d8fpyn
OLSNeHoIdW2dQEfT1vWR46aYFr/4FZTD15rWiGsJv6JsioMmxFs0h3KybTwI6m0Wyvlg+SRJGSef
DOWUVn/xMkOz7z/7RbdMRBBF+fnQaOLIDsSnMuYkfpm2raHFVzUIzw1dv5XLTgdXGC76Rp8PaFj1
ulB+Enxhddu4md9JQ+Ic1G+Qc9SprciFcVAiEjgGVvfuR+JL2pkPtyGY198CgtoKpZFydIPj/ATl
j2yEyFL8IiY4qMHE+WRs97NAogLtLm7rIBmwGD9XXhJ/WrXCvAtUZOe7EBSdYQEinn4PEcJHC9eL
HSnxXVb7Th0GLeezsnfv92cln30RrxbVJHUTvqxT6j/wARw9RRu6wBP24KGQ/1+g+E2nC/UMlF5G
HietbG16H6bEvb1/rLAQY0u/TIS6i/EQrXRoNsOpT6E9BEgdo81FT4+xeuhBZ/MXYCaaTYkGOTh5
qA83yFWlGYUPZ6sjuNZUV8KLt5af41Q+tVw9Q+YHXKBRHzDTlVKaW6ClyUEsENHoqm3kX28v6XoK
Ee8/CNH9WhP1AWeraGcoapInL9GayLzZq7YxiON4RWbecqhAE1wi7ThqWI5cBmh7MvQh9x0DDJYR
VMOnqN/eXhjjLY8KKXyGAmp7rJAetghaH52IoVmhEiS9+j86ryqcHM1IL5Xz7OOl4I14E1bfJteA
/lbiDpKjVSjvB0/Wt9u/hFjFZYRz+UOoECppuqjKAvwQS/9aWZbdjy3HLhkv0EsI6oIukqoizMpY
6y7CVPKTuSMSF/Xpa3aEv3nqd05MlEy19/ghPUafb6/v2oUScAuzEpABJ5xulwe97fuoSywdBaOh
A69aa2dp4wjGfRE/3wZi9CpJqI0oOsi4DBX0kZSzjqexnDVLqNBgY73q79MxAosZYR4cDt1zf9Q3
AtraOJiM1SFhK1qo4QJc0ymznaMGVMpjUeNxP60MdJeZ28DztwSVEPLhwesMfLrD68OCy1WGlzEx
BoV2Iurmm9Kyb6WpTxGrwmaVwwxFPLQLrg2kP8GrnAf/YmaXEX8RUBSq4dmQRDGozxuAUigvoEXv
1K7otNtgOqZrzNdD+a9W9/GOF5BfnwvA6QpWiaobEYe4tJt01gwS76VOJ5T2DI7VKfrC2Tzm7QAN
TBi/BbpBurEmkcB8N6Nj1TGP0wuhNsvX5pYQOc5gj0QOCr2dwtriFhSvdw/teiA4JN1nkoQM9uXK
ssFIeiPHm1qcdTIG8WJ2UCwSFZFz7hk7BiAFARYIQGUdQymXQM2soJ9bR0wx7CCciCdNuSdtSqgX
YZiHV1tnlUkv0CgvI0ml1UYhwtafpEyNU+tHaBNFq/IpGFdFYsPloN1t1a0hmmynhtOEdp7Y/hih
xcKxeN6A+BXKr5KWHmg3YnoCzVOU3ylz058qNcxxMqsKkumkb1G1s4PwEG5kiIDyOntY7ucCkBj0
IqKZBnyBVAYgRrMe224/fE+OlmO9FWB8PGTu0Di97kDJ7I8nE1GYR3sFuCvB0Qk3RJlTXyUTJjzB
D2kotZ0FmV01T7cPyvVRlCSMUKF5kaSfrpltEKZ1sRlkjjiJ9iDeCXnGMVUGgqqi41iHxL2OcJ5y
o0HXS8nU4IbVs1pf9X7nr80KtKa313F98NBQjZIHHgwQhkX/1eUOGUEcmU2Jq0gy863Y5NCy6R7a
QuE2lV1nLQCEHBPWgkfxFTmjnoyQ/ZMUmF1obpN02MVy5PrjtNZiiAcY1bdBHHYBJpPKKOC8WMiZ
psz+Apq6GnqtMCK04kCETZhWwnBnNT9KjHFBFNf2/U+5xaO0o9ta8bzF7Y5smqpaUADDTMPlR51B
njdgftpAxxRGSGHhW9Mr4V3G9Yy6JsjpYwRT6PAxXG1CQIVU9xOXoZYyn5+/QUZNFerhcK30zY/c
w1REpWKcXU/8RYmgsj1uEPV7/msn260TrpKvt22JdncEkxAqmwpENhDhnB90i+OeRm3bjXlkOg2I
Ktc66RtEsrndSpBLseOT/ty53UFDRVxxjPcSE/KanX+aeMn265WjgwrxB0RN0LyI2eHLr99beQLF
Fs0HG5PuO0VQGB5GsHkcBtTBwVoJCmG20iQ0oSrUHsv9MAtKAQCz+JDy104T3CrVV7e/KHMpOnh4
SQgnWwrlAyY1wKEqTB+zOKXbz8OTnM+b2xDMdSwgqAvREEMtg6n6Tt7F98kowCBrVXd0vRc4gSFv
MdRlWIBAOB0NIAUpIsEQ8bU51uHfgJBuLEztwaHRCRB5CIxBStGBlU7r1MBYYJO6tz8YcxkLBCrm
0wo/yxUBezLOKKOoqfhFNArOKqgQ+qdxGeisMnGYMJNFYeRpg8afVMWmFJbsKFOr2HGNKaJWq1Nb
mgXeV+PhKZdHJpuL0fdjBVo/nWDYZmhlbjv1lV2C9TOdkFK8/QlZNoc+SwnJVwM+UqdsrpbiQcwr
WIKi+7Y5FO/obLX1XPi4DcPaKQOROYgRCAMDnXPLhEyWRzkUnFktRLtI4mdlire3Mah4+bxTGOAH
MRpcADw9FWlkoLHVhVnwnc6AcG6DmloBaS7TS80M1Jj++jYac0ULNMofYNxVkgYfaGMqbNq8AjV1
yHkBsExhuSBqb6IKk5q+GAjOBE7UUo/XypgdRPVlHji3Mm8tlDsQglYJ1QJAUVhbdp5ZD0LEU7Ll
YNCjTlmA1oSxAoYvh0c1B9dhhkKi+39tytXLE42JczMCJMemJNKwzkvx/f+DoPwBWj9FDZKuyP6I
8aMwx17RKRyXwzyTeBRYFvE6Ep0BDwsty8w4FtDFU0BWOHCFpnyvKt58Cg+G7NgiRADpQCqiYAGY
SXkLtPajzeOvqKBwPhj7WP5eDfkZCxgMSAURWtbxvInLylbG4iQpxZ0hSDtDDY8xj7yQaWdo6wZx
u4wswDmztoAz5jhRiVyqIyR+urK6EnxD/cwjZWZ9O1AkQwcEARb4XqgTEwaCjsekckbZF9nnCB2U
qahzSi0cFLqmlM9Nn6KIKziW4dsJZFQEpbdlNeHYG/Eji6D87DjRt4vhKyh34tBRfkbr00gta8Co
EJp26yRXX8w+vZNqs3G6OilWUze1jj+X4er2WTr3BVwhI72JGwGDQ6CavLQNqUuNobaCwI1etA8t
tCew8g1Ouq2R6gTbC5F3l+5I8q+5B2F9Dcr/CLyB48r6wefhoGscPz/D4sdQJzsxJ72fpzBwe2Nb
/ehewDYMXjs0QjaPgytDZoD3NKYzIFeI1F0PvT8VUTqWbzyVqHVtIIMEHr3h1SJJ3fX/DUcd+AmX
JqhGsMDBie6qu8YZ9/rzR7Et3PSNJ5PBOobW4mNSpz5R5AkVa2Dp5nCP9+4x5vW7MW5HcEpKaHiF
8ocKjZVL25lrKH9MeRa4KeKkOvafIPF076uR5fC6aGhqaLJPgMIM1pkbyLrqbrdKaEdVUeAq+Qni
rBMmDPqT9tncqicditN31jG8M0Nkb9RwhUGVze1Twl7ob3TaLoU8Rk0Z6PN/SLuyHblxZflFArQv
r1pq693dbi8vgt0eS6JE7aKWr7/BMu5xiS0UT88BBgYGxkwWqWQymRkZAQ0Fn9npbVJa38zc+74U
sQTHvxFxQKwA5AkEPiHMI5Y1zXyivd3HSmCpj9oyBobxAkEZSbzZeJRjPy+s8BVfxOi8ScGHrMMK
r8UpGcrDyVP/XD+nu96/vUVFCqMafm/6cTQcKq7vIckUtz/oxQ8QkrcOxP42afEDcp+F7csS+/Er
PaVkN05Bd9ce5h3IHepD3gdkArWfDJcijhT+cagL+0LE7WfLJkMF+1yMrKr3VRFZX8BZjJLAyHyn
8OMbawh7CPSeZIXAjYOJvXc5NJlfYJZwbCx3IGXfuvjCFfDj+ngyICkjeVSIxcY/64OCgIl6GZ5N
IuhnzkeM+JUKPvDJeyYvZ2kOtJAibU9+9K/1ve7LgaciUeg7o8KmVsxbQN4Do8kP/ff8g1fMbVB4
9YXvQCrdRH9FGhiESto7k0Ia4OEFCvEWmOR4N0gOnszjvLN36o0sdr9PohDkLPQ2XBX9BojGrE9M
jQoncSu7Dt32k1o8MvtnZXh+3/7qZcNU7/3j0hLma9aWWAFp6qKApbn9VZXfJvXr9Wi2cemtDQh3
fr0gojvEgQGF7Zf03sy/gokwLJ2fE2JoTBVgZJ4tMBIoDnsea0kw3TYPtSgD9SIHWr7C0a97mg+e
njQh8Gp31RzfqeM30ymDBjzlyzL7TlPcZ3Eflcl8UKefkCGNrm/Axgaj9Aq1XXQ9kPiIAGnI1sat
kmQoQmooVCf6+CtBX/m6jY0DiFN3YUTILKBe1JQ5gRFkU9CDjgyMxSSRF73Zb8ORj4L/F/nT+7tj
bZMv/CKqYyJ2GrUaNrvITQM1GBYf8mMg1S6gHeW7fv+Jht0i7VdtHA0DE6o6mLRQn1cNwZ8qSGAM
4M+vwz6zBp807g9di3flVB0oq772bVWG1zd36wOiAgjfQRiFJrRwFmkHUEs5qVWYz4icRgumeRQl
Jan/phFEUK5mDgyAOFAImFi2xLVWhZVeFL4yFgejnZ6uL2TrLBiQTkNxXAMrHNje119MnSrFbVoY
GfG5lvO4Kd1bQF4bIFxvJCdvyz24bpqLNWEmVGxn1qAg6qx0qkIjv63Gp8I4Ldbj9QXxCL9+TqDe
fWFCONteOnCCTFaFC30p2V2Cti9xw86ygxhMYSzbXzcnwp4R/rk9sG6ipuVAqly4SxcNGqakhz0u
dDv/k510iL1UAa6DB+WJTyLWkClRe1+aP2x6x4VhIYHSlsSNQUpdheSIgdr+gTMuMIinAnX10gIP
UkhZCje3lg+34vNBrlG80c2UNWqs8621f9Xo1qTJp6Q8FSp60qoS9kMh2duNFSI2YmvRI8WUp5jd
g791cnpdKcPZqEhUoMUQTIYhCcUi9IR/QAujs6gZauiDoUy9PgAEYMM5ywbovp6glghc6C47sQNm
Ze5oikF3FnhP9MUILKgK30CU1nR82eDsxhN49RNEYG8y2UXdl/gJXZSjsb/zMGZiHNISohntC08p
gJPG8LKyr1509P6toDiV0XRXPaDJIUP58ZeEcH54D5UrI0ERHqnbejuGyXAnTc/gz08j4CLZiaM2
CHQz/hseqY18De+qC2tC9MnShfSNS6qwDbVdx8Xbbro9O4B3L1p+8Gl32cS/SDd2/tyXFrnTXdxQ
JfgpO8Pk69vbJ4oLkfL1feL0obInxka0Wy1OCA1gksOHNbG4gYzkiVYjiVSnh14zq7OvHw9DaOWC
XgyAMR2qWsKymqXu8sqBrT5sXufIuoXkdhj/Mh+MU3GvhubBOzphE8kC+rlv+c5d0NkBE58DGqRz
eLzYzthKe3AhFfwDVq+8tRjvx1N9rHcEY0T8LWf7Weyn9xykXjy5N3IusnPn/dpP4GHr4idUyWLS
qsZPYG/JD+NtAkNKFgHgBH0q0EmfQUfRcuNE7kPyuET8Q8f3edg961+8sJJEk62QxbvqYMLlc6vi
bbrkDQGUx6xCL6lecA99TbNBktdteRV6yFxM1oN4mijMUtK0BsW4V4ZlWfmE3Vv5czLLgKJb67g0
Ilwu/dKZzRS7ZVjMNsiD1SD1ZDSbG7cJhOaQdKA3DdIgERSS9MTO+zEuQ91afmmVCXWleg5i1/li
Yd4OlA36W9+qks3bMorhOt2E1pKDAVPhSI5j0rmDAV8Zm84Isqqr/KQvbsZx+iephptM019ZpUvy
uK1M3OLNNbCOQ78Pgw5rD1WKQfGKtObxvVeQIHg7tOAf7QfMbtymS6SGFCp3MrST1KrwDatFaXGt
wCqvsPRQtUGNxbqfgilqffPQHZuHRJqIb1RV0CZFaxzslQDiIBStl7rERYkZeBdVC3Ai7bJP3T1m
4ZH+6+dRt7clAHdK8q3/BEqzWUpdtJWMgTMFWvIYdAN1kZhfUoXVRR9P8KmnHnKtCEdcWgOxx0Qs
ZCcW2Zh2tanvmnuMLi+KpOYhQnb55bKyLySfWV/pUJdJmzD+rlV+djCDcYY6CtgVjt1eCQAoCyP9
gSb7/LhExMdMJbtHOJIEoa1bFdkZOq2A9qCOJ75OjB7ImkW1GlwGLBzvx88psJfxM3Y+oDv6AKBH
eP364a4khGBOJajBqgvDYs/NWiyyxK7RhG71alWV3xcvbTpFs2zYYSP24b0OfAdeK+hUq4J3zVBE
naHR14RdzVKfQeXar0b3Tge47OOBAnBgUPDwYguIEIQj2ziKmpmENGGlekc9NT5nxXg/qeQF4iN9
kC01/KqVLW8j6qLkiuceRwhhVI7//cVNRlS6qEaRNZAHml9jg76SyThc/1IbHQ5O7PXXhrAwZueW
Slq46BjYuCgPXMQx3qGnHOLJFxAQIF03uPXJEOFdG+8kFzhWIb1GqbrSsgzC7rpOT0lWndL2ltBP
141sbdyFETGBJlaXFy4ISUOlxulGq+6VGrFk5zauDs46baBwCspHOMb64yhea4GlvcDZ9hQ2Bnnj
OQOSCXQbhre+cbK9zso4TQKSWGb9HV9yltFxba5SB9AY1FBwDhEvqg+0tL0Sv0AfIADS4wGmy7J/
HqDEg4zQrQIPr3IZCaGQopRZkdklvIPt8ns+Cz7uSWh/y4HaZui4JYF9yEIvnP+Fk0BSGTeyphoc
W7Xe29oaW8PsrTpUjFd3qnyve1u0rx/3kUsbQuyIFQgg1QpsjJryvSu601hNv66b2PJ1oMPQrkcQ
BFefcLYM2kysy706jKkJnOhbCxFRp5XlZptWeK1BR8MWnOvCiSpcrwUN9lKHhfGq9JCN0x4SIikL
bdoA87QBKBpX6RU2y841hpnxsQ51YJ1m85QuYHK0P1/frs1YBOQ8ikHQCjNxsNaffVzitPFKjVco
rbfl7GtpOCV+73e3oFdzpUUTvjWie0NsGI0lrIuzF68N1lA5gr7yXOPxlxy0s5xDeqilhZKN5hZf
0V87gj/nda2MJt5koTv5xZGjTKu75Vjs9EeKZvISOCdMJaiQkqC78QuRXsebXw9aorwuhXa+SHBK
SqIXOVNxnLRb1j+1oKyb85frH29rK6FODrgYQKZcEma9lZj2z+10xl3Ft5JTFo+Q9vovKsrv2ysc
nfzXjpDFDnULhAC3U9yqgRnkJ/to7NNDKyVF3gp9AKnC4wFX5EDS9YJSI49twEagG14kvuL9dNTP
pVv7prefY1mY3VzUhS1h82pT0+LaztqwvIUfIi9vD+MuPcg1gTYwwNg+kI6fy7scfrteldtSFzxA
ThlSEHn+Ln5BkfcW/KWREhh3AypKoPjcx/60B19yUL38YdaWAZE30/LLHyGcc3tqTW+meYv3T/YJ
JTYzoE/lT+OGBm8GJ/S2gjT32wSk3jKp761HEERIMKHD02F0zUT3UVIo3iztnxMfT8fk1B/iHQOf
ihbkmH0MXC0YtODjHVYUSQ3OsI1yDGcaXm+7Psa9aTYwWyqAWlsnNlNJgrqV5K9MCD7U4VjGGoEJ
sAGE7gkX9U75ZD9iKPbVQLGub3xFcr1tFXuQDuN1Z0E1ADM7gjPN4+R27cJwK+zTlwl+VEC0sz4O
9xhjO0JE826KMOABFv398FAHxb46yKreG1EH+lP4mry+gp0VfkFZx4taqWUdekhewawUlHYFcA4L
KIhNqvTH0CV3ul3urse6jXjKVa/wwNFQGAXt/fprmrY+GnFCsdVNCayH2+4XB6FBbxVJpYC7hXA/
geiX02+rSIQw8Lg2lI9Ll05LWodV1u7Hor6d6uR4fS1bBVA+4whgB6dpBOxmbcNS88Eseg8VsAhz
TTpKY+Ane7ZOXKC7+XLd2PuN81STv6GQq2xMVrqcCKpNFPQoBs8nyt41x6BcTv/CCMgjwHCDgjUy
4/WCnM6m1OvRwVLrN9Vl/sTssEk+xsyIlz1WcmFESIjU1O5pW8AIie8gP+JXZudbueP/m6V4YPHE
lQf4jbCUUqe4CY0F5UPTvS2T7GXplJtaWgXbCMhYjYc8G8x6cDPRz4aUurPDsBpzj+lMEvvDFGKO
/4ZjJYpPzQ4yrqjAVzhWDzKyqXN6uvbxtW3hMoB4Yfqnq9mH5AXsnZPua6H3JT9VwL5gVvwHnqZo
To99hCD2WVaTf1+p8FTsK2IXl3ZC+rx2Fp0uGMx1wChFaw7bquibRhLMhzbjPjdHSdzYqIZxmh0M
c6E2DjyV2MGKsf31oPT89pluu853fxDiN4k/Nn6+hyR5xCMYVFWgoIGeHYA+ssO+cQBXP0C4/sw+
t3SzQVIz7bw3Z8dFMdlNe+h2FHzKrV9E9WfZtPhG8otFg7kPilAmytTiFhtqH1eui+QmvnMBrkru
xyi74fNHqMrjvvCCHgx0CYQQ88cOKgJSQM7mmlFudSEV5YFBSThEBluKsRwQ4AxcjComZpX75M6K
vLs5bH39kKBnpsn2ecOtELV5UQqjQXg9CzbbmNWtaeBDqydCQYDrf0ceCegRWJs/9T/mzLfOmiUy
LlAeq4WzhCKrBTQibzQBAbH2Zky7xK1nDn+yGz7Z/YeYToY+5NfOOzOmDSuGztkfheBXutOiJxWh
4VDfl1AqmbNqp7iPtGmDOLU+HgMxyPnXmJA6YaGtnlgpUgvjVtE/tzXmqx1Hkj1trAgjSZhD4SJS
KMkLRmIt1SoL4+mhWr0ZXLWsT3yvbkOQX5ezDGR/Lj8J++fowFcYfCwdoUe4chtjnJA3TUVYHKcQ
oOYDh4hpkbzYtuGGIM3EueOsXihVCYaSeNBj0vVFWC4o0nh4fA5JNOYWOHQKyWfaeLyjDPXXllhz
a9qlNpoctpjSR4s3BKD72PVxHHbzk+MBXgygalcAsz6yvROzwOysvTbUsrlc6e8Q3vSJmbRmouJ3
/H8+c+AYwymoUe3m4lyy1H4rqGPheOBDjgUjbSJdRErMYdKytggtAEeXsAPtv3skzw71s735zCIj
UH31p6b4jXSkcyO0rUwLbtvkzqiYJkzPyA8dvIFrzgcv0wXb9qK/C+S/4qIMneWuxZoJVoj1xhYM
p5qqb+Y/Bu/b9WxHupPC7aQudEjSBIbKW6S6YdX5DrSGK8D70bWG7lF6//9iT7KPuLFETASDNIaX
0dC1FpaoUbXJs1kBHW+fRpPyrS1mP58av6MyeuqNSAPiRfQ5bTQAARUTLOm5NzKMO2Vhp9WfEtb7
ZWtAKSIeUHy3WESQFVzf1Q0fAZcmOlGclAJ1fiEGFEuTLtPsomzrPTr1MTfebBkthcTEGVJz4SCd
7nVkGmGisW7U7OB6qZ9CU/76OrY+0cU6zmnGhRFC9S4tgA0J8/oN73o/a7qIOU7UZm74QUuA2HHo
ILaMI+DEjjqrx8zL04aEGnXqGjNKg5qEKaO0ClJITWYHfVCpLG7xo7q6E85GgexD+s07WULYyhLi
dvnUknBZBozAk5OlzpLX5LvPxE2gvQ6eGRukCOK13fR5jqGhlIQMous5FB+davaXSv0323dhRghK
XpZOpOkyeEMf74xyeTUpifQ6Dnvd++gr7LwijHojvQRoSyyrQKh+bjw7IaFHG82+8ea8a0OSuMS4
GRcrsT9cp4M9oDk87B+G19ERESJhVk6xUsEzitvplgJUkhzLe/PwYRJTzh4DUQ+0DlBlwLyfKRgq
0VTsUMXKQjDEljRqVIIqf1BRWpMBn6zorN2kj820u+7578tj3O45TPBhOfRu1wssWmKYdqvhlnx2
n7juIxDQ7GCi2WMEbN+8AKQfyDqC7w42bGJA0sLsAXi73jWLO61yKxZXWVgmrj9h4ssDuXviKru+
+ef68rYOAASGUPvEKvDgFfLWhSxabE4ThGK1SdvRQn3qtNnFtIn7eN3Q+wc1X9OFJeEMQL17rMpi
zM45QV74ySvHQAF+hKxA+wSupdm3oaBZglvlTvYIeA/hPRtH8QPZuYFEUzBuu+ngZSWMY1bnbY7w
8jjNmJ2BIrseogwo+37bu/rXHP/7i8AMD54Ul2BXh+I5V5zTMMX7yXIkrsl/tBgfIS35n0VxL7qw
0jdFas6IzGGqlV8y2t6huSZjZ393N/ONOxdqIWAOqirhqgRTlFGl8L6wWQbfbJ8t96cLmjPG0EN2
F8l9JjHmCUfcxVyVqeZQLTYsLagaxc8xYxR/q/qvZJZxom9tHgTuwPsBKhxwqQgLA9OIQusFn6iP
AcOIE0s52vU4SD7RliPwVhqyKDCNvCfRJEqrtN5CQldpfZVghFF/cetUUt7bWsulFeGNS8jSq16l
knDIEp9092Mspa7eMnGxXeKMrWb1aOzb2C59DjQzqo8UMrTaJ6vzx7fC9tVbzn5e/bweM7bCIOcO
ADSC64CLnZnKNheAI+DgQwYdj+wUUzD5qaAEnyQbKDMkbCDt1TxvbAbloZQ9GctNHL8VdXFnqjK1
yveVH5wnzCjiQQ0cFFAEQk7TQYJPXRo1C3OEv+YeEhRcOwRALHbGYtnHNsof+/sqDTUX5HM0zKSo
N+7ZYti4/An6OmwsA5ntOcVPUE/xngLI3UYYNTvIYuD7V6ewVOFqMaw+H+0JdlAz+F0f5+/LTRqW
AC4bha+m0B6SRnm+eddWxp34IiBCD1q35w4W2W58HTAl3PsQ+D3pPolk9Z7N83DxHYUIb3p9NXQU
pgwNJYT8rlGfr/u+zIAQ3E1FGYemhYHamPy2eetlieJ7VL/wfYTEZjRzKylKWNCe7Tul2LHdHGSd
r/hlmH/nNEhzf8KoGSb1Mp+G5FTuZZRPsjUKx44UrCimgX8v5aRNqT+B+fn6Lm5e/Bbo41ATM7j+
rXDeerVqHJrYCPNhezu+OjfTDQdcG79H6IzJnsz89773v7/GhJOVUZDdTJCXCY1O/2E2ejB52S4j
GFytXL9S9GM7lhI32TSJCrKnI1BiukvYQmUYnThJkBXnRac86NbkAm+lt8HYzOoNZbr3uxqS5FZx
BvJvgjMehDpe0WDtEhG71ZSXlYMOfThm6R71ZH9xnqEEHGaLLAfZukQBF/+PJeEosKzxoEABS1Z8
V1uO77DvQNZG1z1FZkQ4DTMltp07MJKkaUB622+aJ0zMBdetvG8t8kN3sRbhexWjC61QvmtuYdxN
c/KJGuRkoBRZz5hdS+zGx2jJk7qMBuQTsjSwTe/L9Z+weegufoGQ+JRZptTg58N3857bOvftVvIk
lOykmMU1c9d7NdB+oQnWYbDijweoG0b9EEve7pKFiHQDjdOkYz3CDgg4gzx9Ndyv13dqO3j83SpP
OM9gIx+g+Yat6iJOileEdDzq3yCZHSEe1rtZSkTL/4fvAsiFQeHKNGlKiZfDYPVbhYJut+8P+vMQ
coHubCejatt82V74ojgQQwlyHtpxTwD63Qw6CDz7yT/GPQIkdK0BvAI8wfHzWXIGNr8bEOh4WEDm
BSxU61vatCutqXM8qAszgSW0+hSJB8os8L+/yAMMY84BQ+AW6u7HXJCXzPtwG5qfY4y2cnIbwP/E
9nCet+ZEuoU/HwrfjD1UcqZAS/5XM0K4IElXzGqClbRpm/vEzB7whL/x2kTyOt88sxfLEYLC1FE2
EJ3fxCYIOqxnm3zuyqfrx4n/VtG58dbiREDgH4SmwPqrKJaVzLo+kjCtoXnlVh67ge5pXvpLPOZP
tNSG49DkeuOPPWQxJU63tcBL48IdAsYepy0aGM8yFtLyp2uQg0Z/XF+hzIhwh+jOnDl2yUg4tqzY
9UOuHhMylBZo1oo0Dj9uDFxEKEjhHHHVjvV2zkqWo5o4kdBJrGAe5yTsR8Dyml6GHN9aFWDdNuCa
fJpbJCi0Z+osTow3rG7fqPm9ZmKE1pGVsmVGhFCb9KNaUKQOIY7ad2c27lTIziVZI5P23AoNl4sR
gs/keZWbUjyVlyoJJudb0r38i89ysVtC7BmXvPvz4md5cUoVK5pwcG1kLdfNbL1YL9fB9/MixPVK
bpZzjnWgrOdnWR4t2svgAXADhuLrlmRfRjg5TKmdeFJhaWQQ5jJGnzUZwvbP61Zk6xGOzjDabemU
sFK01PMTola+oljflQzYQ6WQZA7bxjBQjP4W+gqigBSjPVKwqYPKcOXeokR0mxTWd68fv1fxIus1
8R8uRj3gKgFEdzndolg4UcupzwhI8EJ1XIBDf+vnIzN2bnZj6R8efsCddGlKeOsUJc6Ogbp4yEYv
RO8OqMpqf/0zbR4f09NA74yRH9ATrd2OTQQiyrqJWFA+2lUXWVRWadqqTgAD8B8LwiI6V2uyJoEF
ThZgHBSgwDkHv6w6senVF2aEeNNPqT3bjY544/ws24exIuHkvV7frPf40/MH+bsWIdh0i26ih4q1
sF33qt02QRqCZs+vjt2xBa4WnFySsyq1KEQft0lzXBYG0NIYFkedtkr8qfTjI7DMexRCUO8Jy71s
OH8zT778ZkIwMhSMsCoTrKbH7lWPmr3+WEA7Yb79bwiMtg/U300V4lEK4XulGbmD5KO+V8ylex7c
EtIpcV8CRFSDJ85izhhe/5YyfxHiU4Ue/DKo8Jc+/jwov5z2jUjVoDcT8st9FLI9KA6yNmPYx/jz
spsjdqwfvPvMwkgkuK5Adw9/aXcYarq+tM1C3aVZIfnrrWpBewhmxwCYZSAdMdCEPt7eu6vvgV2a
D6kkisjcVAyKNq2gQcEPBlpbIN5J0rvqfgCpQX5bdDs1Pin7Ikp2yk6yUH6o38fi/7iO2FCeaFFW
Kh7cAFO4p3rHDtr+TPIDbbgikJ7FTZe5qP0Lp8LR02bORg2LnO+tIdADyLBXAZezNF+svWF8a2G3
lNLwbYboC7PC+WhnUCeMBjKpAWLfRL+jGAO9vo+CBcwGQkEEVWxIIwIhBnzT+hLooc5iKGD18eMB
PMh3M1L4/82AEMXqpSzzygaVpZlOGIXIsl2Sdh8E0fFVnFkIkECDOAjsQetVtIXtgcWLTzrP3+f0
oBS/afzt+jrEwPjOhniyFsPJkxk2dI8sD0NrgngC1/SOgZA77ClTbzIzBYtea5EvizNjAkq9m/QC
gsBqKztzgjv++S02RLRUZJsc3r5erz6rZacloGcZFYV9VtWiPthGD61ljbr7xWrHwNPRoNLbqT+W
FqrD/mQD51eCIx6qPyBYZ2hJR2iUJztj7L3o+lZt/To8ZvApoLeggqZ+/etQ4mtsjYFqz/CYEYxU
M45j0ehR2zMZJfWWKQyIcmA3ZgiA0FubGgdwQ5S6CzmFOnsF6a7ml2b+6oEd5ONujCc1qI4BdgXo
9czKcZGjOyAnBhs6nko51GVDN6t+p3b9+/q+8dN8EdLOXxV/AA+BGTb+7FgvhtLJqpvew2KcDEgB
0DCaXuBo2aF3mSx8bpx7LiONwS8Loy3vQEDeZINhuWSl34ZzwJvow+cSyUXoYFwv9uuT3UkFxYSa
wXl5wBGCAo5LsToidVTh9XYT6x0YGG118NORJb5J2Mlw4tsUJAthBVLhPtdkyKOtXYW0LGgw+Ijg
O44SWifxGDvQCFQTihtRTYM+HV5afXrFf/LB0sR5jRzlAdww4DqA3q8/IYvbosd5hZsMnxXzVgPc
rSe/rrvJxqfD8Cg0LhzMTQBly8/EhSuOdeMN1FJKH+Ipt0zXoiIeJJ648anggzpgfBwkhoi6NtG4
WaEUY136Q6x5g+9ZEyqLYO5llV803fR9SgfL9kc3rr+MjqHJ7gzh3cB3EfS2eJSAghavOksItSS3
cg9NXAQQ1+sjKytQ0LTjdm8MFAM13aBG3UTJQW1tNygspfh0fYPFwv4f+6ChB1oSg+G2iJCjth6z
3GhLX4HapD+2y30zjIm/FFVQUyeM3fledcguiRtMMjD7SzJkklftRlzDmAoYoj1O0QXK7fUHSBTS
k5jgFzQzapJG3d+0Xdz6ZbdIIGZbXxq9NM7ze8aGijEHR7WKoVXkU5D5+yDRONgs/wE1+0OhVkPQ
UPVbkRtjcH2Ht1z40qpwX8+p0hEnxgfuUsxCo6CiMBnj7tYOYnrvTJ4BpJk40q0brOpqY8QpmfvW
T1PdNwr1mXSSw7hhho9Zgg1PdzCAIQqxeA4utkpvwasz1gtkcEdcw+xricht6eHgqi2V5SH80wu3
BKalIBaLjOdctV67RpeWntk6OP52EbbHcpfuMnZ4s30ADHYu9fkApuRriW8Zfh5WJvnnvIg4QJLN
VHFhspojPDsjui+/1NAtg2zGg74j59RXZnRjY+H3WKHFMYmAP65t5mANaTs1qfyhfW3I25Q8mbgw
rrvhxtWwssH//mJdSj+BucCFDc/ElxuTvVL9Yww49rKR4I1TtjIknDKzKHsli7GBrE4aXzfqzqdk
HEHMg+GzuL6rB+tezaav15e3ccpAn4sooiGCQyhIKPAUS+0gTwQ/TZsNag99RwNCj0ybVXV/3dCG
g2BQFG1jqMVYEF0UhVbtNqvyukhx2IZFb8IhsWsTkGKo1oaksJZjOkzdqU/Ubg5G3MdfprpY7lg6
VEuYl97wiRg60G6NOc+nYaD0KY6RCP0LLwY/EHrrGGC1MAgjfAS9btAttcEixkf4rQM7lAa5bSNz
1z9xHcokDYZIDeL8g4gufnqQ9qBdDsMuv7TXXoYyzuKCKLbyLa+wIHGWqsN0jM1utCWhYePIrAwJ
12Y6lzikLQwltsphwoHO5qAqyuj61+b7JAYgiFxiAAy8RFwwcb0eqIpWrDKRpqrd8sskzuzXzfS7
zu3cd0GFWyutJfl07xeG6V1MCiNRxRQTEH5ri31SlrZVm8gHyGiEdamlkVWl9b4c9fJ4fXGbpjDQ
h7EvDPRhnmBtynBRvQaxWYk+4Bg2HnmymnRfGf3hfzOjr82YVpWx2cOKsqx/HPLlNOt2hGGmD0cA
bNzFavhdchHgJr0yzNyAGRZTPL5Z/G1UTUkGIdsx4ePoLhnaOcGOGQYYzlvUtyb3i9lJWPrfxzKw
EGmADaJUoeFWEKwooBhpmdcjTxkVMNjX5r2VNRLk4KYNoN9VzKyBU01sJXSxDWZzBzYW1uyGxXjU
CZXkde/PDpYBjRtoxYLy+52sAotrtzAnmBgmsldS925J1aCbyG6JdSCNmofrbvb+gsOUONBS+AeV
EcDt19+/ssYppQst/ZG4NoSonINWkuM8xLOfuqUtOaZb+3dhTawEemWcF8yBNatUD62r3qa0+bhD
8wcyl/MGJTwY/dcLUnpDKTJIoPnaOECmZFFebHuQuNrWN7qw4QjXpp7WaW/meA1jnurgMc3Pyk9Q
XLuHHp4/OzISvY1N48wHAERxPVj8sV4RQ/yMO1Lh7d0ZGOkzNeuIV3K5v+4IG4d0ZUW4g9ymSg1Q
GYPVqGpDY+lDkxqB207h/2ZG+DzmAp6KNoWZqbV8PQFkM0FzJP513cqGVyP3xSwR0m7Q44nPQ6ba
ce0tsFJMNFSzx2IASbE6+2Mhkwna+jjod9gQVsJ8NabM1h+nyPKpauALvjNat3OjHE1Xxlu/4W3Q
iP1rQshBRxfiI2NZYDEtW8LeqF4x3QCOpI49a2nxZKaWDIK3aVHDvc1HpTDWKXhcrtcFURVS+v2i
BaU5owqDQfkF4/G0R9nJkyTZW64H7h8T+GhOpiKSUA15VvazDnMYJj+WZrmjdPylW4WszsN9a52W
YE04kojfuCPAn73+VnmtoCzSITTUrC8B/oZIdaYCf+X3WNt9OyreCTm6HaWLaewzCn+57pUbvoIc
GFk2XIXPIQq+n2Eip8jRlfBrFyCOZm6TI610K/oXVlBZRUELI24QsFqv0kh1e9Rs1FZ7q9mBD/2l
JU718ZWgmApAO4bAkARZgoNAryzNDF2BUkMzfjXs4kdmKbbExsYZXtkQAtKA6ZaibmCjswvV72t0
i1hs+ajUHewpkbXFNnzQwuAXihzgc0dhS1hRy3JbIx1CegnC/GPejkMUe2P8RAeaSG74DTfACwNF
IzxcUeoUa0cs6Zibm3BDZXF+aB0L50SV3OobBxgmuM48itG8VLb2gdgl89RTrMZUG+1rn9bO66jR
uo/6uXVqfyrwCghaGo+yNst5n9ZnTMeaUNvno2ycf3ttufTqKiMlvprOssNiN6D9Y+QWylcvqZFy
FR9GApDgqH6qpoeOVb9id/iq0/quAHGRX7jaz7pr3yqqvyKAl3ghEgUZMJTWvEG1IqOKHV+n3gyk
rAse3UXToJhi68E8sweaKpLEdSNgrLZRCO49Yw7uKlwj4Po2IiAo813OGjQugcWJumake0VJa58Z
dhmpdFgkacamo4C4FzwpyAkhCL/ey9ywUpu5Gd7MpE6tXdHGJNlpRrfIjjM/SuuPpvE6Imq5Kufq
EANwvox9O9b8Epud8rfem3VQYgD4lWDtQaFZZZBpanuwSvJBnly8fDUeD0EUAmAO/kUIie20aJTP
6vkd+jFuntzm442WTCEkPsPrYXFrjXjZg/IMpSrMZwmOyWq7i7MUluI+nm0/Vwv1sMxjscsmXdur
mQrWnV7PQ8WxiOQ0bkWyS9NCbMFsh5YrA0yrdW4FcWf/4xBz1+nLrqbkg9Rc5x0F2hbtTt5HeXeZ
TjTz7EWBsUG3dqlrhHPe/tKdRHLLbG4nWAGxkR4XZhciDEsgj97NuLMz10xfizqZDgtxigO4L5ag
U0byAswVOdJxrj5d/5AbpGugDXE4HyuvSKN2tT4Wg9l7Rj1BC6nHCAtmSdSoCKt9/Bi/kAKiEKB0
fu6DLxyUogXeie6Ub6bkJwgHk3fEVr9AX/+CZjGmeSnxCxpQSiY2DWv68/oihevobIEXUNRzyfjd
MPzCQKeWMsUKOOCvxXyCMmDkrnn+uBW0X8/TilAxEQMMBJfGXI+xDrzL9nqnhEP3lLHf141segpn
lHHO/4hvvqHN+nFCD9ZXnNhxfY9MuhfQRde/a/E8fddBpP87Aw7sqdGtVHatbxrnMQZvAFzs4kOA
2kae6DbKjkZj2bsFlD0gCnYtCCF4PXh0KjUhEXozdNepzcv1dW/dwaAHwjnkrFrvQluHX1XVC29m
OtQJ3HQyd6SMhxHqSEPpVp/7IZlqKEyrlfOxBOPsPDaGg1DWAeEiWtFr9wSwMkPmkdiB4f3Q3X9y
9nh9Zeey8MV98ccAWp82x/Ojiy8UjepcpcxoUzuYT/ZpuIuPoLHPH/WDjK1LCJzv7AhBJu/SQU+L
HAtJuqBQltBj5hH3ZWBnMvTelinAW1ReMQBkTmwGdcpS/R9nX7JkKa4t+0WY0Qo0pdtd9H3ERJaR
GSkaCQmBEPD11+PYG9zKU1Zl980qKyODvUFIa7n7cg+cbsIiYN1a6w3T+FMyS0TA9yuyT634l9Li
b8QiAKmwW8NIATNVAEn/+pA6ZEpOVoNK6L3FL2QYmeskbuyd6EZY6EjvLSExwsmmDYKFHWlCNphI
CReTsB7GzL3/8xP9Y0P7z6EBA+UQ+zhIN1hZ/vXDgOFlSAdGAQDbDFWAMnNVR504/fNV/rjH/+8q
JAUDAJAWuQB/vUrzbduAGSSUGd0zab+85nX3Hrf+39rJv3vxELCIaEDsmxGWw18vo9ArB+OGdx49
w3oVzqCkkMHW3feR2orIo34xZ6v/L+fhHxv2f74bZEWwqoSvIw7EPx6nCDXij5vv83BIn1cWHFUi
3rdk+5dS4m8vA7oTgXjwKkTO61+/G0q3BLJ/XKaTqkbRmK98RhL64Z8f1N8tB4i9wPnCdQwM+x8F
y7dDfYCODuKh1JIL2Ev+oOfFO/7zVf5ub05R12KQEX0X5ij/+l2gUjAt0ZAQdGyy1WKy9uCWlH6L
2vvLMPKkxuR08rAmi37+5yv/qUjE00I9BkdyJNMAKsRr/8elFYIM2vCbC23cnO+QtB5DNn9mSdt8
CxqyKhDrB1yiLyx2Bz3Fuuz6zhxFtLZFk9A2B5RQ/vNn+u97jo+Uof4Gj0q+LfP++pFMNjjSJXDH
8Hx/aQqD5iqp0g4xKf/nt/CvF/rjti/Lhvur8N3DkZVU2Evj5JPo+1Kt5Nc/f6f/fhO/Y3+gVELB
hK31T9Fd5ndDtmi8iWtkV1MJ0bR9brne4MEBSCnLA6Kg/1+mTf+bAO6/F9d3H4pMPch64Cbwp4H+
EO7xYCMs4V5sYZzDyI/fsLFpH6NsXytAaiTfg1wx/n927geejtMVF4auDR7uf7yhaZP4TEWY4sbC
79rPYIut/hIO+aGPYSM38vX/cYtxjnz7dnwb1vzxqiap19DR4Gk28IwmH1tqchfJMs4+h2X5tzPr
exP7X+f+f16bb/N72CzjmEj+xAUbMc8IxgWA5TY/Kno1s49haZqHzuXILlqqiXXsdeowl2QkpZCD
+yB5g/Xf7AP/7lX53x/jj1s8wA/Ww0QXijrN5I8G0+CkTETfTeU/39v/Pq+wfL9fRwQYfM9C/XFv
dyEg5VuwfJumifK2hxaOo5sqLFenzaz/0u2j3v7PvvO/bjB6/L8unj/aYWrMrBvXj5We09t2SsPR
FmnXxXhV1GpBrtcI112Q0ZStPPVd4U0I+EUGvPW2BaM6hie9LSb4GWeHQYSbhaUKgyKRDemIAGmK
BGL5tlk+9Ui/Qe8Rp1XMAeXJUtIEuX/l3oZymwotuDD3lpo5e5omF/h9YRq2Zyn0mnJWQZExPila
RpnYO5Die6R0A0DaBhJ/RwOlYZZkhmH8RmfiIWoO1hkW3g0knpZcU9+pWhM3sTHf9qwH78idv9ZN
zFd4Eenu1BGTXjYdNlAmEA9mBGi5zmMyk6sBSV9FHIokT5SVD4kIrS3MrMYIqUqyvV4l3R/CQbcF
M2N7BacXRHY5R2+MoWO9D6FfaFgeFdk4NMWOEv2MQcHoIXP+dCVaayv44Q8HJNF2RacVO42LL+uG
rEvBdiYLIkJzjnW4HVeZeqcJmVpVy8xw5c18recgMnnY0eSSLFaqfPMc+fLCpIeEo99vMXuExBcb
EdyxSVXwQAjep8jvrmFkkL2vq+uv93Rda9BA3vOeysAVakBUXtnKOL0x1Axv65gGH8iqhk+n3bvK
W5s2p3v2LZQUbIfurF2u8Wvnik2JfHQLaT89oaD9Xdv1qTE6q8N0IQV25bEA8t3lRPrZ45LNE6xe
PLEXy94NsjBb5n/Ec2rOG4dx5XTpO7GluXbLPOfb1i8/IidmGFUFbD/QAZEYwI+aYhnP5nvRKZt9
RJtVNE/9EXMvgEFLYzx12KPMXPOJ+qcliPtbuHmNL8mKTAimTXsFdUeQ63aeb6wfCEiy5kD+9rTf
vZCGcwyXu2m+dMLTW0k8PhbEy9bS98icC4TR51Ev5NXedDrXmuBNCdbwI5p8fU2YNTXtWfq4CZMW
VDJxNP4GW2XIzKD1VLpezb4vZRjYuQBmiajJfY/f94DbKkuHMM8YNWU4pk1p11Veewa8SJ9GWGWR
WZraS3hWhSBqtqKLOT+oObmf54FWPqwFSjU089G5LTlTijD1JqmQTciR7ZjtjldrOqxJYftgfR2G
mfyUgL0Lt/usaocMSsIxcHfNGrZB7qfjWMs1BDc8B82iDxBaBg9sW9Z8W/u7IO6gKrO/ZdA/wy22
gk/fz13Q46imY2fFZej0sxbjl9m8X4CNESVtQnOku5yOa4OJmnhbZb6GY5OHq3rSY/a++FAGyZQU
3GpVqJTZol13V01kM2cyRuF1POvcm2ybm0BwbAD0xWsGPJOsP6nYXXde9Og3GknLOh2rlQYralU/
vuuYvBWihSXpJCvIQ78V4BNGl3Btf09KLzZvyrboEcK33QVhblPVF97sQa/OptPSuGsUYrCbX4Yf
cdS8xFY2OQ/4BvKV7HnS9NFpRME/+zCeCcPhnpLuCxz3bZu1vG4Vg0O+J+GdpEZQWw1STRXdYbA9
+lihPnsYkuEQeiSqu76dim1oP7MYrXoD/RKGV2AfOEi75HakZQfVW4XI+viVBXG5rkt/3hHgCW1v
4q70stxhgV9PUYgLwsO3YPOSlNE673h7g/O8hzLfsYlFiXyYm+CQ4e7nIzSn2EOQKeAlMq6ZI7xa
CExHW9fBl1du0E9QS5ClFGGHzzfawFc1gy1Nnw19LnzPPwLQ/NU3SIuZxmzIt2CoLe+bmuu4vWMw
RyvhtAhUHQAWClkBwxLIWcAKICEKc2TRYG6CLVrvZDeiGG+J3e/WhdPb0esXDHJnPabosi9YhV6o
pLdrwG7RT7/t1MNKRwmYw1TvwfHsmKXfhOHorl1j7ibMqRXjZNRhXjUp0BQf/A33sIth+RVXod/f
chqddYLsLTZV1E45PNljaCYJ0HeUETlp1VrA1O1nA2+yYp/6g7d1Tx3v3i1ZzztYUMzd9lfplh06
CMmB6uxXsBh+jsx0rUN9L7ZNla2PXyfAfYxwbEMgkbiILbqMEzx7oVZubfbtfcpvl6499Jx9rSNr
cngLd2jIMVuHAIiKLtudNHNaItOvLZTX106iaVhCaYqF+Bj6XMJqUN71uCdv0skPsePVmgSc1cd7
hddo1oMtvD7CUgIWJebtjRp1HLo4F8IvgxTFk27WZ7UiAUTwscsl2b+4JrCm72i1aP9r8VmBHVsV
kNB9x0Pm3G5XySLD67Ehj0Er3hTZXakIg/U/ReIggkZyN7Y1jZBuZvpj6kQOw+djoqez2OC+zvtM
VBCHYDomjfA9PXOmOAGKGYVCvvvNTx+hjDg48H3Xzx2RbAe6z7bSfntDdXxt7dRBrq8dcQe/R9RH
SayHoX8yR/rWn6j6KWBV9osTKi+YeQtLrwlfjdlZgSXyLVmmiGqO2NU8ZdUCQHfXCP2d2nX5EPEG
hyzXwCi+3eo2wetl4BOPFQLx2sOMMYGj3eFSzT031cYS+GB6BrkX2SQLGvDLiO0Nf+I3AX6oD9Qh
mtmt7CN5Hra1IKo5wICj0l2IdaywxkIoyOPtqHrZIcyAfJ9G4sbNYR1bqIM3W8Czo8RoTSG64aHf
CKR6wY3w5V06wMtFrRweyP5kiik0oLmmQeMHogXYzTKWftccvCXtkeVFSzqFd4EKq0a03U3DaVfY
qT1PACYtzNjpeJwUDNAGVekkwy82QxGqBVZoS7fkWyvOO+VXcZ8hzTXFJEgo2ldfToU3LqC0vbhu
YMWyCPM2WVK7lNYUFCqquuQnH6aixfmZ7tHr0E7Y/jHMkfnvgb/VwjXPkYd5BNp1VZeYKl322jLM
rLntY4Z9CNhe734j8G2cyBNV4bNKoYxNW1jIh/wwKVZtcV/GFsFHXnwz9Axrmo2/AtZ88iR8Sfw1
xUFh4GCogzxzQ5NDCHbHbPoaRPvN3CVLnrRxHc3TY++CB2TKg1/Dko34M4xa32V4Q5a4SL3pLhP0
ageqViSBPnWZvhpJ1+dbQj+mfrl3cVPZOS75mpX9HsFoKjxm4VwJ3V1Qkm1wqUH4T+vzx9UX71Bj
m3z1vxQLX5dtiUsl2Dvfhrs92E8eiHoWuntJo7uGr0kO5/KiceFH12U3iVAfdMow/BohNIIP7V1i
2BdTGEyNt/AjC7q1GBtatsa7GzIDtZBpT4hiz4Mx+IG/PAxohIf1PeEQErI4LrNEXiXR/rw35uRp
mAjPar1RfD21KJY8+4u7BSs5uNYp6j94NXchbvWGHcMyr+o7XIJuQhc9DpelMRWFktWbYfU1dNAu
I9Y52WoqkyON2W+S+DjjQIShTC9aO2Oix+u/YHH2OVK87Cm1z8gxf+Vsg1GnDG+B3X0l4bQXnTRH
wAclVbbMDO5uIr+tG6cOiyAghdkx0DZ4MPsWQXtYnRX56Jpy8lCGxYi0XZP4HHZhV/exf2267RJ2
cXY0Hr3ZenlovOHSSft9yx+9fTlES3Jew6kMprBKyH5wY0bRMiwX6GW//ClBkDLKL4RXPybKvxPc
yCMV7S/tobjHWLmqPEkfXTqeVdQ9JFH3O9rdfb8jCVk39ehp5Jc3CLSiGKL4XOcMxRh5VM774IE+
r+gD2KCPeI9OpmnLbWqPlsPHrrdl3w1VME1dblX6IGGOHOFQExtSo9KA5bEkNewMTrMjVTTaKk7H
D4ksrTwl/cOWRNUqgkuzxFXC6I0T5hhGvNThUMccDUwY90W8Y2sfOowlsMjVi4VFkLe9ZjCHKSPw
Obk/YOEwUkhlqnF3p8RCYg/4Zh5ZFYB4n7XNrXumOM9mmLz6e/SwrjTEHH+fHjalX+mWJjhEzOtM
8G5M+1l2UuDhIHJk2x8BEPeFM/O9VsO13ZFXrVyz5slC0GdErkQkKXYR3IIW8STqqZnihzFKc5+B
x+XmrY9gS+ZE2WwUABtHBWUOyZA8DZEqI/wMDnFts9L2vOTU3Kg2OsVDW/FsuonWtNy2tlyZzbX8
wstQLVGU72RFtuN41XkZnnaU+213gJK4hkD8Xi39nafw9831muznRvaPiRSVGnZ4SkBnQPW1Aiqi
zRPhOH6j/WmN3zz3QwWPWriD8vTLPGe1QlVmW/TZ9CXRH/70OXU9bl5StE5jPcbPrT1JfElBbN6u
76y/alfxEu3ZeYakOR0RXSzGPFA3yt146ok2GVbMVjoMcPMF2dT6J7Y+zAHvJ9/5ebI9ews/Mq+/
xSSXyCWC6VAA5TsOz8X45TJ9xZ1fpH2bD0qXUXTnDaghfHETK1J05Krxf1gMTKKOLMKMP1q33kwB
q/rRlmZqCz/s8WoseTa+CcGqiIfnUQJ7o18cXq6OTBXXD61Jr1yob735hbE7+KTncmI3rZiqbHhR
zZaDo6hSDqQsbus12WDhZErhhegcOsgERS7UezT11xCV5BkSOIcAYrQJ1DqKSylPEz9ts0XN4F0k
XWpuf+44Vvsd7YvY8cYtF/iMFJayegX9uOH/ZUMGEz1eNxhCzdDgdf1QKYMEkeg+nmsvknnEF3gw
PijvFHTPtn0XGq08VVU3NvWGHmjEKUDqAGW2x39J5Bom+1J78UnpmwAOn/0ZAkuoGmNERQ4ypyOC
hSKvWLOPbyekyWeIBYTHqQhqzZ95fOuF2cMwv87ywOKw7E296XeDVnNqMiATcXbafJwJNoZRfjP9
JOReov2dEu9g1wjVt7oxwq8T3lQEUmREk/utOyP8oopkejFxeuUNHSwb1rW0an5KN1ps5JVxpLBN
kCW8L3a+YWJ6mbLPKHJAQtqq7RjiJxt7HnAERJusevlMx+3ESHufDPEjpEQ164bXIEQVRMeqaRGp
w03uMdjSZLawiNuGJRd6eJUPiS2aASeI6I8h7dFAXLvxtCO8Qsmt3t12SoYQjpDhAsvSp2UKsBae
Mve1RUMl40edvO1+XEb9nSJ33J73DPxc7wEEhL9keyBxe5l8QAkaW6hyeB4DXKBY/t1FuqSpo0yf
FUKGMHGCriU7p4m5hHgIrJG8bGNYDy/PO8fZGqwYDuHVhNuy2Gu7yipj7VWE1dyP0b3njg2EWvmo
v0gIzCbq6gSFeStMSc0OG213IU3wNGl7dqOsx2W6CkZSQLeDYYsqibNfaAWCnMTr3ajpj4UkXQFb
lbs20D8w3/ZgxhU4APB4rdFwep4o6NY9tFnyA5vB0QlPgjGc72MDx8ktQg/QwsN7UihU+/Z3syns
4KCG8HmWJxXgh302QvAVkeuQkWOWiSv8N2oo4V03g1f0/jWAqeMEUmJAzzBKdWfA/cVo/yxJc9re
jGvlgrTq1ynKcZgVJkmOgV1v2MZrlQTPnWlxxKSHuPVx3CzVjLNfie7ctvrKjDsH0rKUA1nKRL/3
wx1DpJYdls+VuWLKmiP115zoqcL5ij76d7Tu2HTe4DKPSq6r9EjCkoT6YhkqXqxIF6OQNqdYy2tB
w6t5Sx76zNWD4OhiECcF6UGax9+/JF2h9EUlO8HPbP8uudMiFaSEA88Hhzf3JBHb6n15ZH9AMnwl
cNYHG4yaHfoOF1V8iQ5o4HIRd1dakYpiMUT0s+vgeoN9w8y0DvBPNgbhkk0eZrOePQ9ZxNnPMQxw
n9pr6u7IkuajQkz1UIu93wAZ4za3aEnXlpRGNbWFPKEbcFZguOCwzuvjwtMzZsefVgBhKMgfk+il
D/xi7Pk5XWi5+k0V08cdHXU4BBUZjhEe6q6XCg5AhafctVrGF5GqWgzRiarnNsGPBvN4F0f2YmGm
M2y0lCz+wUn4BH+aPAtQl8IG2+tABEW8v6QtvUZ9cYxC/Zb4qFOjpoTv0G3In0zvF5Q2J1DxOTU0
j2E+1QS5Q9IMPJywj0LBmHI0TkNF+rHGKFU+DD9DnRxgVl408I7GhlLM6aPxVTUFIErD06DUr2Co
EBXd+6q07LNrBUDffT5SF5zgMlCJPSwT4IaTZ47MrfkAF8GZYCrcs6VMrqCuFdD3OdSLw1Fh9ZPu
NbYWq2fOLfaceP/wWFQyJ68GPV8hMbXC4FuO8j3PkpPBwxpbhRME2YnRC20PbYcQTH5s8D+FbvOd
J/mOZmgKf3EUFz72qwhoAPrxMxTxbwGFlQnb3hAqcODZs1xhpNL6P71mPo9hU6cW7wx78Ufso/t+
GT2L6ns92aF/U3jFgbdhCiKyx2DNsKmHaIfbgbxhtuimG72rfgTQttL5F5ua08omUxm6BeVkwweY
YP5GXAZDa9jfQDEl8g5NMyQxvzo/foli/ZAS98gZvumWulsNdRSI9ocokjeZpp+eDh76acHJsT7b
ppbLXNP0hvv20ZKHmMwlH27D9E3gHDHTexLM6N5lyQJxghfsSUUUPXqPhDy8WTcTzYBoetf+igU+
xYeloTWX4riZ3xa+hSPxcpW2RcIAJSDm0DrsPT/VAo9Lp6oUf4wTlzscCJmXN/En3GVrnrzbxR1J
dkPQYO840VqIWLz094x72TtE3I85wcFLkJKd9WPhD5gA5dG5N9i1xiPSBw8ksGdKvIMazQPvbpOl
+cFiPGevy1MPq0Z3x1msyI+08kjItt2EHGoHBZQK2xRd77CIT3rfy4R6de+ObvbKdX9vkSvQ+bZe
9lfaKTBg8oDG/0RGeiT8LaXsvIHe7BrMuyLFwYeWccvSQ9d/LhzQQxcWXZMeJTpxb9VggZP1UTb7
0x705wUmHnBqbeB7FatvRPHJY8GFIEx0Rgu7fO3slsI6J0XJBHK84FvNx/nYdVMR+6IkCPDZnT1m
HUDb6D5E/dyHYR4P19P6mHIPxfYPZpCETZdcLi/NiJTZ5bFF765wY9v2HCEyjfb3WM55u2c5TCFz
CbYyHF9lOBcGLmZzVFqLliUt4+YovKMFCzQoIAHbl4ieYsA/rF0vwDPyOcQvMF+Dr3Oy/x7UegDu
ezXs8secYLIaw+pdDHXJzCuBgQ/dRxBIUXNafcw/RneDuJPpkxMKsYjAOE0+Wp5P9GZInhNY6lkF
0J8dUo9+uFQj/yCodmDmGrMd3YimFsCTTC7Z8hJKuJ/DmoZnsFWVDFgwpF6pOvqhO3jTVk2omltw
7Rh2O3sLyJaus4BuHSIwsgfmputRriglM+j8RFMPpD8h7fVRzMkRcwPHnngPjKiDDEHNN5O7NnJ4
cFLKvHONn4cAEgyM5GeI2UHfA0bcg8rzwVUNOr7A9ubY6aHH+W1J0UQgkRrj+nIZ+M9+HKtt5q/d
PD70M+IgAfmEHq10yI/bys+rH/xYdHq3A505yiZ7wtACWBFftMCvGhzi/dbmIkl+i8UAylPZ/HPx
HZyeMtTJ3dLMiNzlZ5CQh1WGQ049C7sAsICHzJtugwh1dQjE2rWa170BWG3M+EBIjKkZ2u5wN4AE
SyK8FIVZcozX5rgjIiZnkGfBgoYdo948LbOG3byjzzp2wFuGfSzoKOpVjofJmDcZkNt4RsUxkVvF
0KvtDZ6IivBCeqT/HLIWvMKACwTgpZRoYWjGJx/4NglqMHc491rsvu4qi8Qh3MOkAGCAbp6d2PeK
7EGhocQcbsJtdYXswI4Zt/0QffiuaQpQj07tbdDvY7kE4dWYbvVooxO8GucabGxYLp30cjmH+hTQ
pq1ttHxowobSqWS+OKN+oXHLiknj2SowUwVlE+jn8Yal64Nv0uS+8YczZjsewW6i9k3cnrvEQ48I
hToUgWZAbJhALpTI4GfNZgqwLErAq0SSbMU6sAYBXGp2wWPqb8OzoRpapYE6+xIzwIzPPe40FnkY
mhMWQw+BuJ7pN43RXVBKOPpkkjWdS8/OPighAzQ74f7JUa4/acIQsCWzRh+hGkpeZCpj72q3iIO7
Awa8t5/tGpnsp/KU6ep4Jj3LozWZrxyCgK7HDMtqM4pe+8TBQ8gHcdHMs/82wXCjDOcMzSlaiwrc
S3MGGareQxuzY7uYpeJtwh6IbZnKJyaQWUyVvO7bCGwYTM8w4eOme68JyIl7O15dmWLnlyseCCDo
K39Xe4GZx7YaOxvDhS0aOxRTWpaZsw8Wne2p5WgY6SCiu8Ao1eU+ELjKC8Kx2IlOi00sHhqB3n05
OnaFdgbVckoLOFmwCwHOc7Ub7AMCQ9b1d8x5JYxIXC3DbD4BWhpgESSXi0iCFkhUJp5SOMqXeKe2
HCElgJE329x3weqnla8E8Bea0b5eQpAhKfAxDB5G+G02TbauEPOw1tvC/ftYL1MVw4z2cSPgHTmV
5ID1G5b+ElmUDIkokibgwEZiED8qkO7gVjIX6TAsaMbT6YiodFOpnbIrykhaxKRBL5cx2RUb4+Hr
9r1EHaancBXCiiHoujsqsM9BeYcNccJR3PRkPsNIG3abEdBlJOYE23bRwdTcyB5mdLlp6ES+56fT
u3gM5MkHQFhJ3TQHFvrsk5EIhCy8paZnPsDLHylUQfkttak2msB7zF8BQmx+CEbJz457M8srY4fg
EC9LAlMspIN6CZ3BbxF6HjyAvJuzOFCyKWW5B/Liorw4uuZhMtUbpwHYy2GtbNem1catvLj+uysB
/lzDz6uvogUV8AAd/kuSyI+kd2k+W7PAeSrkp1ZlwROknKYgc+pOEFb0L+FsZ1M2AyxFwHSB3eHC
yoqDDH3AKHTzu02XofDAk+PUtOjjQpT7czcvV5uyOONnHjwKOWA0I1qkNgckEzmcsDYcRfC6DeAG
9xxUSeOe9ym4hQ1xcsad7ptr6vGeIJo7SPoeHFqjo2Yow2Zd6JU2fu/haQCn1xyIoWjEJRJIc/1B
fQ+S4+cG0gRu80QMwqC+8OQiXsdB+vEP2UT7OtVxvM/zeOLJtguQSekwQvG4M3WnkRSTPu3UEPzD
FvudQKWDZ7C8pqmMkt9xOCcr+JfeC8DsZfucbedx7bP+vp+9kJ4hzowR1ot5qKHeUhyNV9Z44psx
gk3wEGBuj7ZeVuoe2gawbBAUivdAYwb4i8eYVvlUHk/XX7vXYTAgjxSy6OECDpU2KmAWLVPLK637
eP4BrMOa62XaDRvLIFlRqOVbNnv7XatiSc8BGZ2S6KTVql/9XhPOcmgjQ8x6zzF8q7F+jOuUzsch
poD2gMAx+d7D2QC4B/acxn55Keg09OmNP/m/sM5SgMTGX/GRcp228/huxTjYexIvKz15cRebV8aC
iZ5EykP2O8Wq3243xdbtDXliU3TuiGJzMc0pN+Uew4/5yIfFQKvMdItsGdIP/oui4PEuJEZfUWUI
RJrzaZtiU4P1wAsT+S5V78k0htODSJdVowZYIcaVFmYZELORlB+HGUNQN9M4mqh0Y5yKqp0si6BU
yThipvjmvW+hyt4nuKChcUn8kbVVF37HmZd+EyMjuZA8oNI/ZRgpB3o4x2qY3IFpL0P1EAikkv/G
Vx5JNYwyBVnXN/5v61u7fJmVel1b7AtfzLuEFgF1ZLymvgTywPa5ffZ8u2yVA2aBx+FDDfGWUez1
QOnadh9P87z6qL47kuzRk0Li068pC9fxsg7x+gDrSBsdNk3m7pYSE8LLRQEGB+gXRZ7ZCo1IR5nm
Q7sFoJ/DiS+geQEY66nkijP1Hi/I9tpGINBYqgBm0AfnSmtf5LDLVbxc2xQ2v7Hl6XZhiofpI+/D
RJaTWfyvWcGM58FsYdge5pFG49n1oOt+b70COrZ3YlTFSCBNZfmULtOKXZ2JFv1ZuHiF5jaI6jid
UHebJdy6S7bpYMTNscobP7WEcWit/MzwizcmJikxfmTC3+Oi0rWMMHKUvFDu7+xnZPrlOjW7cQvK
cReBYoOsg6nDtrdtXI5GLsNDgjFZBPeMrdDeV/Y/HJ3HcutIEkW/CBHwZksA9KQor6dNhaSW4G0V
7NfP4Sx7ekItkUBVZt5zbzqp77+5+jwnFLkag/3vRrWr/oxks4prqo9Dei55qdK9QUi4FjOTMJdo
WMtRfa38W+3Dq3NOzk25EhEWaixYdELDD5buD5QnKJ7Bvli86Lu4BrC7gZFm7Bpey7ZmWjaV+vAg
S4e6L228PHsfWvThj2T2ZmcnhLK8s4/3YnxxmsVt47RQA7aSvM+79tPIJi+c6iSlLGb/gQxnvpL/
SiOVyY4f69ibZSpy8lcFGWKr0OcfuwjS/QQi/FHLPpgwMqXmfi7TyT4Eve+fVnLsj6ZVkkaVJR3Q
FMn583QrRUPwiBC1f00RSq8clMC9TWd+BBmaNesKewG7NqZv49yrnZtQppb+4DTxJJdi2RiyY2hX
ppqWh/7QkEtejJl/BWmjkgmEfsLw2/g7eymy6iEvqvY7l7710Td3OUKTnvfbGv6wrXkVH53cLp4s
v2g+04JkRLZ2Ma8tfCK9Ym2kTbZH7nTV6ra4GvO4yEOTpEzml8Gfn1vSb21aEV9I6AtEgHCAeck2
RgotGNZZIn9MNRUT0WTNHAAZCGsL/WqGmVjkteuGLNhpRek/uqod1xdV9g0AZVr/YpUCwVOjnTu4
qppVwicZ1rGaZfrgD3X3kBpaH2tCfNjJ8I/K6631ZBdKaRXkNrYJwYY4A41pOier3Bnu8OZUK1Sg
MyAouYGMK2X5Iblw7/qMxuYm7jubEoZzXy/VNjHB8JrRu5UQ27SSc31MXPVVyb7e6s3qvQpH9T9M
nBO+yJIF5m7zhbL8oNU0hFowrTfPa9JTseTrjnuwPjvC6j/pKFKq/O4oStsIZc52XicXDKfGbt2s
eUPOjjCMt071ct+3k3bLuQf0UM/1qbx6hUDqdBtrq+yhPwET6JAo48GzjfLRYTb3vWjV9NZ1S9U9
WXphx5MjRuPgK16o0Jq76gJVAOdT8ShCiM5d8LRopnVU7mANoeHiwdiAu8goTSz5DluiNm2jfjPV
uNEqWwSccR12/OZ/Y91q2zwIVoboDQNVHEV3LU1u67Y2Q8lnephdycng9+eUQZZbEQM/dzRFmsEo
ahmKo616FAcCPCxgZKGFTetXoVpGdjML+93pe/T22nIuuCdg0LlBby0xCeFkdW9mxyxT95r11Jsi
eVLdmt2rv3FT0wuo0jzpQUljgmmA8DmrCkm7tkncCR5XoztTz0AJCI/DK5jXt2HwQUPyhXRqYWyb
oWdJ3eyxEgSv50bYNG3GTPonvpvbumYO75hjQ8z1D3ZfOJvGrVCM79DGXAKjAty5cHBed0kc34na
wTNP4+DcqEG+tJLSKEFn5ImsSIceEnL6irYPsUONpxFqe+M4K32FbvCp5tRs1uTu/Db3I1XXybEb
rSOgLTyRLOqw14NQjGXFYBpmg3d6Y/iFFwW1rh/nZnW3TttDMozDzIXDpKAL6pqGvmjCiTf0Siyo
h5BbpGHF3QNz+TgHa8lnxHurFfeDHZ3ooKus2LLDjOgt0zohS6ahycJMbr5qjUnKCiLcuB+BUkwp
KVdj36+bsEy7nwmxoK29+UxO/4stPYlALN8Gd7VCqafsazDtOcZ+WxxmL+8iLhkVFUmrdlmxOCdN
1NoOLGB69ey7G0JTdgwqcWrHiWKjxtTYFRyfqWzDnps4bLvJ3DSWeXADs9kNvbPvUtSOuQEszKvi
lqQZmqQaoiyhI1BjzvesjVa8usZnL3sKPtNHr6r5gLGQ4tyyy/LAGN3Y2IAvrDWhGqmKcgfMgVyQ
jWesG0hezKvRYPuzLbDqpoVjHXiqtLCsqIyKNH83R8gG+35LJ+tLOhdtZJfq1FTas2einrfeR24x
8kYU35PU6GwCL73Be70ONjOJdWqfRGN/pJTtd0bBDBO7Gx+TpoODs6rxlgf5tC0H04r03ojEXM3h
FNTvnLNW3GSczVlBclYA5BguDkqKnqjkwAYSRGr+tw3ySBuyOMFmXkI3VN0V4XIpfgdDd6OCaJxw
xHQTpcr7EebwYGTLP6Dcj7bt/vVD/2D2/jVLhwemFtuaOnij+uzo1pr2liXGQ+XViIZ+vcSW9JkJ
DW9GL57SXre23mo8GOPClCyT818zEb5rORnTxpmtFPwYCpSMcWup0zHJ/GD3JmMOehsEqrI6zARh
NJvGyZOLZxcKEEfnsfC1FbzFcraLyvVYaVXNdEFmT0zFJGqCVZ7yJFluDBjGJx2G+a0O5Pra2/b4
hOvC2o7BWF9aP1A7Upfz8zyaqYdc3kBEIWc5flxPebc86q3kpXQnI5ujwK07cDHv1QDQUbSLJBzT
FbqqQcGpDQZCbZVm2GHlRTrWLrF0nYikAhjBsNWVPeLam9LdhUUIuoz4IH8SnV2SpdfTPU5rehjp
twD+pvWo9G4Ji4yms2GkEzf0AJHrDCbTGx5ad2FJlpH3yITKbzf02+TvBMlpFs3H5EO1ZzCm71WP
9jFBth1ogtt40Fl6VVS080WREmPS4PkeKjSY/lo4sx05au3v2sBy82zHjoVmTFsmOftkbZnrGuqQ
iQTyY0Zr8muoZNqI3VJ7+qa2KrUH8TZpgKovBKj1OgwJ51qLW7FZx1Bf/eBAIFBw1KsiuciCj4VP
1ThIkRbIR9J5TXp8EnWOUGqa6UNaDFdmkhN0T857N/agDkn6aK9zvQsSuwxF1/ED3TMMIP01qXLh
3LE8bMReDq8+WxF7kObfkmWFO3wuz2tgDUzzPHZCF3Z/MMoU0ETpsXcfdTYGg+m+aXPuueJK9c2c
aaLrcoJlI6Z278zGZhbqUOjjinfA/5Rq/GnlgqZLrbyDxYAASpNflaWXrMsPbdke+rLfWlpdnG3a
h7VCf3E6sllZl7oygAfeYeZNr6PPSUymDacnRJOzTgVqXhCyB/7JDJIjZ3Q0pOZPLtv3cmSUXcr1
NpCnErbOQP3fNf+8qrW3ReP8GjPbUBbP/qlTHqF16PQwnTmgnaE7mKVFXgPS0nhHR8T0kog0iOl0
SLt2emO6+zreHWWS7AfNCd5el2+tYzwbfgVDVgSwi8ty9sbivZjkvjJpxZdB/5n0IvabcoSq65I3
V3BAg28Q/J4EaGGq3Ku5PJGzjTN95GBI73DKZJf92c9RSwg2fOSKPalkWsK6UGeyOI61RYFbLy1I
Qo/gZkpxLLM1wjr3yRMdjl55MRdSmGf/Qc/Fm7FMt6Gc96aNwr2kxpdVLoztpwIJCY/VtshArrzW
BxjMZxZWpbkLkNPzezY1oiy0UFiOKU9+Dc+UGRgCaHIY1bkpC8BKmA3HU97r7CVGh+4s7CMl9cRI
GUhg6LtLV/hy46VYZIsaQDQ1vXPlGbs51dhc1Voa/Tu/SVEUb8wjYdJ8ibpSrTZEShtELgEh4cq9
beQVHdN6YqTUQikvD3M6/mXmnUhsQC+xHIyhO9E3iXZ5EJSroTkZj2uJCumUrCxjFAyDMX/1jIqi
XCqiRozhVwSt97CQxrEJxPi11OqzqJBoTKfRwkTRhfad+ViO1iMWl10qcPfoU/Cc6TljDMf/xYEI
k+KpMsxcooSHYWJxtFKULZn8mOkiM5n/56a2xeZAogW7XsxcjWa3RbbWNoNkzUtWdvHotc52Cqpj
4Q7s1dTAqy1hrLGOo+ekWtag9aX9R0Ih+JlvvraNbfHXoZ2l9V9t5jsjdy4tUjreC7AKkaT7YUmP
tKAP7Zw8yIRCSDJNz73p00/FU0+nGK9d9l9Nhb5ZxvrQr+M/cy3FZu2CiiPOGDZGnzxqQGLEtF7l
6J1t0/ibyavflIP2BVl34ByEE3DsLelPuEiKIJ4d4YXDQlYMWYpJ138nPnj82FIJrlb/5K32bvGD
HyvNghDRnQiPxn7vnPxmsSR1DsbkJDP1L8vmZEP8yAehUhXCCD2826z/Gs0Z+VT8vQCjf8SWOG8H
4nZC3ScJtMrOE23EI04g6+LT+TLjdULTZaFnUy94KhDOEwZ/AYiIbnhbdjvv+sEi8FYgk+e19Z9u
NjEpH9ouZWhphMiK9qmc9f9yT/5L1hpgsq1e1iS9Ndbyodd4MHS9R07TCPvk/xfqQ7bLzfLgzflJ
rfWpKZQMsQXot6QKDrWmTFS9DD5rpOZop4AZ8egkTGCnPB47MJ2izY/5pA52w57MsiJuQHruUyoa
bn9s+aKYnunWdxyND8LQZmwP89/QlUgsrmntcZ9/9fw97lTNQHd9bBXjL9fwtUb7iYOS2nBKgqtl
+GBZ2pObGENUNvUj6YQqLDswWinibhSfHgXCZuCBpLIkndqZDsYI/6l1+Z4cSzL/0ma/Jr2+EU7l
h51GzGC1qt+0y5LImLtPpbENsbPfsIlBjJkPmhjeqHMuXud+DzmcIudOE/cafArzMe1cT2wdsMnE
VKJCbW2x9aIOYWRB4B79tI6zTsnLJNmCmar8UujW0UlM0KHpx5itj6SmXxZSoAbwu4Dc5GHCnPWO
uJphT0POwcnsamxU5DEBgqIHLykWRoitWbzkqf04CuPRFATotrYwwVB5fL3FiXvSbTcphdmdha5q
Jzukua9QjDl97Iq2L1Fvqe3t0eCg25LywKaE10BrTlpv7z0FANCbB0eIqKh8St/U2eFlh2erfK6G
JjKJdd/7q/sPReEjWOQOQyKvZHpYMsbqeNVGmIl1ywwE2EQFz76bpxEaUxL1PfWGPu2zxkSSDrRT
QikQNhZ4AtE4O9U759l17u6ShdFh/tM0hruxtfxQ9xVrxudRP2Aq2BXDNIVcMfnFL7Vf2x1YujzI
F6Y5bBmV5kZo7kkCoY6dhX8Qgs6S4BzTmVcgJhwy7t1vkbaPpmqjQM0/pdWdNF/xyplXaVZPIzPd
QI271lw/siCJmYrFc70ijsvluR60yCo51XJz+HRMkYbelB0ne4iCytZ3NNSPS+fvGEjtuiYHnBAh
EmqsFeZmBfGcUMCz1gcD8SJ/4Wi1MowJv0EJjEd3RG1kzC+NP38YYlLhODvP7CffSZ1s94yMs/V9
kMulUd21WzUP+ZrHrqswLMx/GE3wPaI8h0m+vtb58r745rPTggs40jnZRqDtpqZ+WniKwiHT9o3e
MW5IEswczoObeWhh1UUmCDR+ik9I2Z9+7X07yvkgj9UNHZuHBWNiHNju3rTg1xpmwsyL9WqvsurQ
V8zAVd9vzdb9W1hB2FvyWCF65ba+r1eApH589ct6n0/2iVn6BamXh7S6ZkEdVcrdyYwwU5m4xy7t
xMYwNHA3cnsJ978Zg12zyh5mI8imh2ARJ2XUh1w4Z+vu9gSEASZy+08HtgsA81gnTPfL+cpkTsL0
yG3OE6spoJg6bZ7qun9rrfEmDMWOzupuZBJtzA5FDg8r31XDDOTXULb4rw6wQGtevXXclz7UUVMC
n0OhZ1p3cK3s3OvjQWQYODsfKd17tBSLGAMtHubkRuFMqEbqP6btsNPMNkx8WC4ihsoNTQC8eu28
afPdTJbhLXCo+Zpqvs4BSt0stsxuS84yyIOV9WsRB/9DkWDD1IOK0Uf+40keqjtIAgoYSAB7Kj0h
y8tUG6ekGP8jueSTNSdny67eNH18ctaZxUu+p0UGnt7Vm54tZ9jKeyCHXX1oRRcxyI9xQ1GjqxQp
0KCjNixrX6kRJPDuzBrjxbWBcTA76L64WR0OybXN9kXlXkcxfa3B9MIYl464OrVmdUTXOfaKMPHF
/9Pp4jbmatsb2bOIaRmvyvW8sK48tgfosWsByHXJp2baf/Oonl38QxuLbQIMKkkG0rO/NeOI7H0D
ldtcyigBKNzU3RjfMbteQnT3jne0lNPFlWUfutnctl6xXVYHRbIIMa7tUx2HgT3+SxxxyFR2TDlk
qo5ZoeMxtWZq4S/3/Qbzl95aR3MWIc/HNtPWP6OSEZ3+2aCi6AuTvdDWQ2LSP0zuuB2z8Zjryx86
ooMRPr8Q8IPeAxSYfE93eqxqIFyVOohqelrMZ7cs321dp6z2Ixe35B00NyH6HbmyD2sSn22no1NN
p4TtQKYlYB1n+UIe9CNzOgTDfDjaaxmnFfOcaWYoJRLAYAQQLwSbAIgTsFtiGmREzPGB8dd3Loq4
7900DJr82Tbv9gc5bVl8eQtG421K2XBdr+0+mbX/jLyeacPqp0AXZ18vzUh1yatT0AFWC4s/0zZy
V5dCbnQv/rJ+La5zCwqGJAwogLl4+1q4o808rVBthsEworaPnjEeYAnpU+qdWSvEfUGbQuQlsRVY
olx2cc2k6U9dRGn4tC5sWwMYGLOJw9y5pKv51SbGd9IAkwZqm8zq/gTvMheaVvUrM2nd3hXoUWzY
i/052JXotmSGPJSuC5KaeWfPK/24TGSk8vEnbasnTKvXHKccxoHuMJuCdYleJGf51pjVYU2Hnhc0
1UHGuoqKeN7PQ/fdN/bdFWTt8V7psFjYWU151Qc2bmG+ttTTKBVTwNU8pO5yCnLnUauyzwmKpguQ
R3P/wUk+5qpnz1p7qjBgWPc/1LW37Eo4ycreN52PJ057ZsPHUWvnPUuDLhil081dp29H+8n09Ci1
e4peXztQDnc4XQKF4w4Ox6j0YishgtX6ptBBjUqc/KS14qkq/7LCf3F1XJs1do3IG/Nla/o4Q2kL
6rBpmIg57S+BccUGggaZp6Z+c9FbmN724ZwzPTTFQnoNPUqJUyCrC9xONjJCJ4pfv/Wva4BUsnqQ
65wxZWE8TiI4eWv7O3j5P6sujrpR8w4iuVo+BsLuXR8Ia+vGWzdcAF82Cwj6lJn/8kGiWow52sdY
xZ6PHRnrPELh3T0GE0w7AB+Wa+uzZsibNJoI9BV8YBB/+gQcNndHvYX/xCsd+M4rL35cpe9tou9K
099nNk+TTzeVTTsmkiGeTxjP0tiIXDEwo5Gt8m/TgjBrzUhaPlY7d0KTIImzVHodJZOtIque0qtc
PRJbZuazYAUueiUNm2GPPLSGmB/GFBtP4CrqsNprLl2SKfgOczl1i7J2vivltmvq/FG2GC1xN/+M
idsCV9ZJaHQMCEtdr788rJY7bJNGVPYs59Ohei662ZfAXEyfiN346NOkDo0qiXW7+iu15kiht+dw
jr3pe24nMl3c3Vivv31uhB7TjKTaIRQfeiSfGlwAqwScBMZFzm/Dayk1JtYwmMelYXdbh97NJI+Z
+SVVhGA0CVkLs7kHADu0uCqKggKoLsGjRC93TtluA0NdlwwX5kiXjPvQGZvY8RYeWP1WE2cpeN9F
1V7uTnnX8qKBUpt8+Zv+//ZzvKiUuatNCmZRRwVupbqY2fY0yUjLy8PMBC0nUL1M1Feri900kjPi
4NfEYVOZJMaV2Us90Q6qND87ufwIavfCy4Glz2KX24fpNZhi8HxYyTFR2SkBnvZpuLSfcSJxfLJD
LTEufFjnrDL3rY1fltYAwH7vz84x8633KrF/AqO71HkXM/ugzHdZrMkUp/ipp2YIUZzzbT/LuDCD
bT6aIGo935cRkaa8pbEN2f4KmJudZzQYbE+PdXLjt9rWM/rFMtl/Wm4cAKNCpYaLDcAoEn4xTbx1
CWoa4x5PFtGEtdeZd0XJ/IjhT+CKt1xzARdfm+mlmX6CHALeY04oy1vBYAhZ6MVikUbhjuFQ/8rM
e0k6d4+R68GY1aubq61Yp99EjVsLYNwZs3gc8B8jk3/OIkOHxVDCmGG8exCyJ7epd8Re7C1VktwD
j1obBUUdD3E7/MuSC1lsu4GbRc7Dj9uoC/bQqEyoFdCwgfcbJ1xrfedBcZH0s1l9GorAO6KTHIaC
HYn+K3931BTL02ihKJH2sAxfg7fEige5G7KT37dXr6lOTUKHVmXP9ZpcgmE+qgnQXvfPzbpcsM0G
VkqpyKibKaYqlpPt6ecqafg6J+tIxfegJ1k8+36kt0gd6fyM+xVDW35sA+5LbXxI7YUQCOcCpWPA
k3qX2WbUra0nYkG+y8TdJGy4CXBranhZ5ay/yNQ4CeNPX8uDubqngbq6ZQhYLCSAdKRcbGTLEeiN
n7wEv4GjUYTmWwqkh3I5DO4NGfM5NauL6OQlJ4C0rZcb/grE5WPA4MRfMabctUVh7jI0giVgCje1
FkIt+2M9ebN669X06JPug1J/Yu2ryn7akqxDnN4104D6UDnGuRiq79JvXziYorkctk1AgjtXJdlY
7I3yY5npX3eNdBDlycjT5yVbsD0xsnWn8sNtynfIMnYW59mlFHCjSnsOMgdunC9mId5z4AZj78f2
rqvAKckNFQlAY3IiRwFrkntFRqX3aHYGUklRNKdGiIPTFpEvB4Z16Egpn2adnfl6bjw+53Je/kq3
tFG58CF0+ltN/I5n9H8JAASBwpKohfTTpNDJyuF5Yj6PA2OP84Lsc299EQ73Vmq2eDrFe3cf5zny
hTWByHwD9JbcZybwAWbnXesQf11htcuYx4PIPA1Se7S6+UaiepzbxqMXfI72itW9CXXlvLmZf3eb
g8EUdA2Ww+mKCZBcEv5lFND1q0lFMscCMMn0jWbmUGEUqfonMRRfbQ6P3T5OusW7UR4NJijSYnza
L5Em+rgFs69w71eorq6Ytm6bnlhgehz845AbtC+duM4dcNYo955Vvxa5dVywQCwZl0owbDUoVLHi
cyMcwkIP7p3XTkwPvae1sAnK34xC3yKQdob2H9aYkLEIHrHsd7bt25xPZ717H0du1CLhS8xuuiyP
mCP3dJRXTV/361hdR4xhwWLhRWYhF2wFTQekDAIPTUNQkpWUUPzmDIJHydi5KH9GwiEZi3eHAQ1h
sOQPZd6xsqkvuvZu+7DfLWPc9aYCo9cedXM9dGn95qqZmBPMc1C7Wh3PYE1m5z16/bzHyQX9dcCZ
43BSJpwnBBH0699aVoS6rNtezXFbu7t0pZgtT838xkVx5JL4E6SQmK228fXXzA+gRCEDF3oITGhB
F7z6XFw0zlEeLCp2c/OtmMddWhv73FIHdyi2mixCY+aWQM/2qT4MrE5LcEkzJypG/9Fm/DGzGKHq
v/J2jTIR8ET7F+qXgyPFJhFjbFfZF7XYxpZsLoaxtcFoW4ZmHZVgUWtRPRex0xrbFFBaB9g1Ftq8
dvZCoQevStN/gUJ2ZUWB7LJiaxNY/sksg22aMDrvphtA21kRkk8WEL00ARm1ZcccfFGfeVjQsX83
q3ZmYc27Aqkd0gY7iPvf3GCxH9aI8fQh17BSYwhljtxp8eociwKdsdfjNLhpk/1hZSC//oC9E8OJ
p209sw8XEiGaJNiidURYv5gS/9IVcH/XO0Naf+MgTj0jT0179Qkcicx2utnVcrQhIxpGbbVJOgec
6HXyxrNy28c+t+NUFee8gbhorP/uUgjZxbfJNt5no96z82ZnNtZulQNiPfEDxEi5szyUU4BLsI5z
gOrVSY5GVh2l+BJzceWCQ+Yjn6KtKRqdx8AwAK/rmD/73bKzJ4aW/4jyhYj1GKTheWHgb8cl7X83
V1uPUE4xvS448WaHlANnhcCYclwJdtws7cnsyNBENJZitCk4+gSwrgnZa4NbnCSt1UYUHlgv8Omj
hFbIMVluvc0VTiFEYMRjHjvxr60xaw8Pd7Spx8azmLzC7gvBUGBWuhmCFGMGazYmC8ecfhdQkQ7M
2ghCupioAlJdrOVSFF+d/NO7OrT8P8sDwuVcskTzZc70QJM0otXIj7jpPtMpOLCsFf0rnx4qaX00
mktJB9HAXiasRMu5yf3Qc0+VZm4deRuwY9j6f2QjXWVpx+Pi/TU4HdzCI2YGKY0ci7oH2ra/7bzj
H+c4J5lhEcDc6d/QLoDRCi30jx4Oq27/k+XpdhHe2Z3Ju5EKMrhjAJZeSopxH9qbtj9lJ1Wkk3+F
K+tMQuueGS8Zsxx5qpBHQXvle/2uyA/ssYwAGjjAebEc87TID9VXkdaXWBLM4QVZz2Zv/HwdS+vb
7bmW16G5Ugb/S8CsF44CTgS8rr5NBet2w1fp9Ddbu1stu9DxPfI0xLdbg6k5aUdZ5DbhMA5h4AD6
lXzUeloRHJRjVxweZ1W8VoSHD/19Wl2QDwHuYmTJcZHpe8d/2nHMh6Vqzwkf6GQCXmNoB2hhpMFh
1ns+puanRHy32T8uptC+C3iOj+Zvgzdxtgwrv9c6LDunSu8f6vI+Z8ZnyuSdRNPg1+l0aFnvHo6B
3T1NqKZU+1XrWOpN89Y53b/M8D+d4Y2xtR6bi9iJXN9WTvrO0O0z9R/muvhTy/JaVzvJvY6vgiyV
f8SVbU0aoTZ7Jjnsnz7V58CQkWiML5UF/0lBEpVxqjkH+lL8arq1r8njcrze3OmKtCKXVJ4wSCDA
8bBzs1VkRxTnRFCN1dpyxWeWPfnzIj77+yOZr5UfL4Ynt4mbPw2OGHZ+6TePqtWqCEFjiZzFSKFz
TB17pfRPTuuTltsqIjlIpYpVYZ0AmoTJW5Dy5pI3ua9xDEadrQjR8GjrwcMJlrBI+ig8hX2+7JLT
ojsdPL/qwtmwMI9o9gKs638BwH+tS4F6E7Sfnsn3Vhn3YbbZPFVdU2yFt3xNjoGvL0ADZF88A5XZ
szfZkrwOncs/acN4V2Yv6+wOu85m+ClzEncnaz6lgzYcHAJpQ4YLzVa7xzqpjn0GDOxuk4HiTSJv
GSY10oRLLTk62RZmgB9ToWFBPT6Mi//kj5nHALWyKMK6WJi4C9PByDb5Ups7P13PLjNDzlgcuUMz
7kbpfkHaE39XswrPSyr6eYA56SVMBetvz3SJLDD4C2zio3E1V0hNrLAxbmYRPI4OY2vH3Rct6lY+
45tWLoK6Pzz79bBvdf4TjFPbzNy6fh+x3+lAsNOXz4jEYxKSS3HTNETT5W7wGaxz0A93yUp7KSkl
186LUL4lsyH1DbmIfDSGacleRVRZz66v/GjQdT7TRFjZZmgdDClq/S5m3pV+Ted4rehqJ4P0lNSv
0PnmHgegfrNN/8DX8x8BVS5WS+1Qu+XjRCDU6C2PTMjquPeIu7IcvP7wHcxVi3brmOXZaxiJIWi+
TCCNTjG/Z5JRw6wy+GBNAcj5w6HK1gANtqUUDNxvVte4t6pqmHiJvtmOo5eEZMpEKydRRlxYYDUn
X6delan8jz0H2PnonllIVb4YqvjN1vmSsy0+cdTTYOrPut/8Z69EFYqJiRhB2LjFxvbHtTRw+To9
4COI2t7+FD52C9vB9B7k6FNZZ0MGV79G5hoQgrgSZENN0NQMk20owrp3MSbi2nCD9WCmC+hAqebD
nHUPrZteINn/W23DPNKQfvO5/rBTQw/XEru1Yd4g5D7vY63mXpDU+X3y1IdpRxoDy+SycPGIowfM
ZZrqiw3BrmM4pVMapvn0aaj1XWI8m9f1q7i7vTsxbDvTJihIiGvTFBcz44Sjf8k2Y5WREjSsBShl
siVDUYEfkG3YGiwJM3MyJwwO5NDm1drkqvlSwnxeeblrXmy+ReKolMnLmLJ14jBYjIEnOH1UQLC3
2iZ2Y3b13wpMPV4k7hauyfuy7Pv+VWQjkTekSKkyViZD64KtOcaC4wya/jerAWy6yesIasPU5XVk
alWgFWx33Mtq/qX3n/a9NDFe5eNj4bt7NG4ao/9xdB7LrSNLEP2ijoBrmC0J0BuJ8tog5C68Nw3g
6+dwdi/iTcxQJNBdlZV5KtsLfInA1ZTf3dVNKxfI8jhCwMocGHl95ZYb1PwPsnyYVtRE4WkJRhT5
fI6dgpS7DpEkZOUTE4+Yp9zQTxLqkr+Uo+JQMMjz0jM7KWetmYkNc51NPGpczLk8pjLqt+FcP1dT
/uV6BFmLWt/moOFX6URpOUYXs6F3gx6/UoBQ1pEORifNxo0dhi/LbF/70v4pB4/7qfLzvHwY2/qz
6XE9VoIBJCtY/CSluzGMpxozGdSc0vJVJwFRx6HAtV8dmyK84Lk/tZNxTFt9Z1qDg6j8wYIzbZPP
9hPwuZfRxXKB6edWzsNPNsTXeej3Zeqc0xRxp8DjTsWys2L9oU1QQQwj3yb1cO1167MrordFja96
Y7yh6FOBauaRGelG6wXqsvdrzKO5j1U3+bOBwJuk+rBbXAzw+bI1Y+2PYdYqlXfOIwltss1kNeVq
rqIGmAsswqmLgAGklDQclqE17LuaRfI4BT/ov0xSRQT9bLP5qjPGTlrKOck87DKp4pam98JwwXiq
GZD60paHI5XttczcYuMxe0yMUvMzhxtH4C3Q3PSS0YStnAKgvtEn+K8l+8+5Bd6h6UAEmNsPIyJi
v4DtkH1XrBynjzjAR2cTtU2xniuzCdpY7XlOrTWz+afGcLE8IKNKQkJBNvIAVuHMK90T6CFsHc3R
AwfRoUuNb7fLTlOG/x/uEMSj3BsDFhSHm7jG7azB4jaM6ZgY5lV363+Lhiw/O5Soo6B+yoC07IEN
nzv+/7Fj4tGZ+7C2550Yez6nBO5lNuBQ73O0JQVm1aQo6qLsjzNwSz+R3VUREDOBQS288dhwtmAv
EmaP47Ew7SIAYEZEJ23ZY8VAXAr3llbGL9tiYt8ePG7vVFCBhnfViSnBrre5o6uRc3bOeg6nEuIP
kmsSDNK5xTHnDLCIXerxTHYMe0K8PrilKAunMYg776MT8s0BXBMm4ZnI0s5JtEevSA7sgaKdEjmD
3AozLl3djb0rR9XhPxhnetSapcR5Xz06hYGY06ADkSrCH5V8NjgvFnptEUXf2ghaaDI4sRC2sWAa
ewpwZrDTkDz1LiiR3CnfywI9dI68YOBPL+723HkYkWlYF3VvDFN7JsM+j+lGY5PjOo66ftd5cY4d
t2pPkTbSfNd4ckYHi5hkr9QDtnBn14b1yXOsR5bU6xu9tF+81NXIQ0NNW3obLqFBiKVKAFaOZaP5
fWGl+L5p6x1tqcGZhP+8ATAPZfkao222SXXUXxKdOBqbOwEB/bOWnDSqFZxk/a2tFX1z9Joi4NSp
/VlPSP0WC4bYe7ux8Cmszbw4l3n2ioWKn+a+hycGbSEOg05jZOIQiDnzcYAvc7/rHfG8uMbD6Fiv
HnZDycTfXbT3GVhVViWQhQ3nrM0g8cFgqDYLlnHw58JC9E7vxnUnY8QI4rGp6pcOTl7dknuUsfbZ
12o/YGc0G+e9UfMHi0s0sCkAU0dhvRQZgFIrNfRdAuAfI0pEIVfMTEN0cwxcZUAq8erTyB4oO3Ka
VdtWH4wZLiOy8Cpiwgf4T3vKYgrE2pYvS9U9dVQFVtnthQO9o1t297YzrZJnEYsL2eyXOLbPoSfo
7PujFZsno706M9oTDc4dJLDW6+qoC4gPo9wSIl1WNXrtugNlBKFvY7XT2S6JyiXF9BVVT17avkCT
3jHDPQz5ciurjiYHnEam+6Mt0HoR4ooexZIya4idF56pdq0woRrkzVC6wodFzu9uVyqigvKfbODT
RrRfGnIrE4ne57elubfWPNrREXtjc/dnv4x5dJ2z8BgzIRyAr8wzzVCEt2UwXthT8pvN8SbUikuP
gtAPX1k/ny3AUGnmviEGXfvcw7DKtKXvdsPwxex3ldQs0bNpFK3lFObVeGdFfldouL4wxBWJDqds
+objY52X8MKBXM36i2TinmjqVDX9oXWI8wD8WpUDPg5c1UTCTlWnfYcaDhmXS9gy++ehsqErA2yE
QRApClKv+4f+3I5yj7dyFXpyYzidXy04z6bcOQoO05rYMvatSzTmx1klp8IrtzEk8bYi2aq1FqiW
sHgN6+HNFPYhx1kTj+INlh60TXlVFCwouS7vqkt5UAy4lcoO5GPbxn5oadz9wyy3vaSTLfttbKIF
tOlbiMGBxW6H2Ot9tBIk2Hotwnq7KBcI4Wejyxupsp3RzJ/h3W2EQ36f0v47AlKemJ4tzH1W+aWh
o+k1/mG8OZ2+AMywTfINGJiLaJePPClzxD+vfAsfuVgi5JDy3akePG7cKIp8y4KJ0P9UBFIpgWs8
7EvyNvbWF9oMmvDUf1M1PBEe9cEjb8nm3TrHDSrHeWhy55fcBQiP+VCP4o+yNRhCBDXdvSkoguPQ
bwrb4wcvfRlO64JjmNTuEtiLtbdRDukqqZtwOUXZPyMjkz0n2EpRMJZMHRy7YXRWqpeGPoq7fKPb
41Z300NoEdRyxIOFZzgXjIOzEbum9jSW5l0M5oSALKGzBmqTIkUAOZOsSgjVqbcoNqvZPfcM88dK
ewTZSZTVypgYLyeHk56xeeY3KU88H2I75rBDKhNQ4EIhtnTqs2/srSUWKkWxvBMGQaQ1dqIVJxLP
jwoPRERsjDnsHPuwPXd4iI+zwxqMtH2LJnxjWkHzMf4zqQfW9oRzoGmKXVyHZx0fGcGwY+VVx9YD
1hoWPW24Lh1GFkPq9xko46zQ2VBiODvJFg/XBNHoefBoGq1f622+FhPJM6YgELhanuaSSGltCAhF
5XECTQlGu3+PqvYtzgeOnIkKRzrlVuRci3YxnGIj3TdU5jX4xMYGo+dyLTsmJncdiRF+cxYgq78W
LKZc2Y5cKw+sQ5HNRpDHhnGka32WukUIH+sZNw9ZpgzuP+5vb8E3X42fVlk9KGfGxt2uBte44FDt
VkYJXy9u2sc68T7nwpvWYxo+JzbYnJpWwIvZL0+MjnT7juP7BT3aDx250p350I3WjbKB5l1wrIqV
V6hLBf+P7Jyjw57Fd6mEOlrYxejV/YpRmaqBItvfEpRIXQD9wPqyUN1VOPoymBjuk1a8AH3gLXMD
AfarbGn2mVxqmLvi7I3cDSQktGzoa7CLKrqlQqt249IdXbt/8jDCQQcykLHn9gFVJwULFNOxgeaa
qKeQYW2P29YrqhtaZ7XqcX/OcXos4xkLJj8RigGJwFq+hULlhN66U6870LHiF4rVtd6bwajPHzq1
LqZLTjbTI7QzNmLe4zrcJnjcV4UdE5KRMHPi3nuMCJfYmXir0+IGO1lRaBqPrMyD7WD/zHqyH1tG
bU4YrZlxK0oxjB+xsvOt67bBUA93MCMjl0nfqkwk68L5A3jO6cUpw2pZYtzZYSipFoxPxpJB16YI
g7+w9n0umHWYa6epAZQ3VDw77Z2s7ZxDmaJct+K6wCZaeVhT/DCeKl8zhjfpmNdlwJgTOtaDV3s0
4ragOkvDg2S2PODU9Xvd3Xiq4fxd6ArtJ82InwoWEjEx7sCI2NAKZ62mQpusb3viZsaO7MP+4MFe
NCphq02oFaub5pqYsfWfFoHedFVAFJXBKImlicB5C4htzqxLzSqQrQjdWz6XUUAp+hDn7lYbcF0x
MfiNGpJnQPafW5G54BZathEUMRiaTLuqMXkMpbzgv9+mcUL1gAUMYa3bWhk1zdDTtyU1oJd+RBgp
5pfK8P7Y7kQvgOjUYTOqYoa3keSTVcC88KjLiAgxLLpKPtootusqQztxrAHHRfxMROwnzvNNm9ZB
X1tPRuG8eDQZKwMOuWm1Owi1V+c+q6XF5HTOPzyhP8+O+T1o7mUWE6VleFwIlKGKkG1X5DPsenow
QgTtXoIOTo0GCXRUD8kgn5nwMTeICQoU9p89XchcwA9uiWzUToy+zDp4e5KPTWWewyTdk7b0SxuD
ISMia1Q49vkMmv42Jvou56CO+vs8o2O/c8iXY1Ashx0HnhRB7lobTdnADIAAzfPCuYQJpfSXQn+u
F5IGTthtSeJT34d+LGknIAtrqv3ABDLxaH3oVrh2O3fHyNPaGgaC0RhFp3jRuRAj1GzmMG8lV2Gi
x4D45kMeFgj3xs2xKh4gjaanpXaZ3OUMjh/2qn3trP40NJisPHYMVAzD82H6a3mXyyXFUqVr3J7a
W2dyFXhuWqLDa0D58+Uu/jM0KLqZIHG8Fmr0FVdYiiE4jMezm5gnS3k7LA++bgE0MpyH0BK8xzYH
ccaYHH19HFFo8BEmyNwJKgBthL4LMZfF1bBxzVuMsz8aAYAYBpVr6JivRG6viGLpidhYdfQ671dO
5o7E/IGwHyHDMCMbgdXO/jGbeTuFcMjH1NyrJqUAyB7Anfzh8OBSF+H7aGGJJHuyrPukfRvC7raE
703CICOd3qJc3fSWtZEO8fONK4qHtJsCI8JQl5lUyYy7laYd7XYqUM8yCDGVu7ZAhRoFlnRCA344
l4s/L0SkNO+xXcqAREwwWQ6/lEqCYh6fTJvEXl22DI4slraaXfHPtIdbF+nhtgkn6gZcr2SuCrzR
+O8RtRrsxYtNhWrforn50RLOflS5O6UvtlnuiWxolqfI7b4jA+uY51brLnIKmg7+fmbc3th/NIOe
g4Q0Atr0nabrrELCylgXxSdZL0rDhuqR5/ERrfvGN7EGhXIY7rWGyYDM7XeO7h3vdltVwuu2saV4
MjC88lPgg9X6Ya+65uT1yRcaGQiSFv2DqRabSWPfFGo7d/UFjPXeA/LexvKGz1JfayR9GbULbYPS
8NfguWDxTEW9Wm8HU99ZGCV7WV9G2/pyVVeBDOm+hmlfGuRT9IU3NGKjSaRO7LDa27J6y+f7zrMF
z/zMipSMwT4KMT4UoMGp026axt1p9caKiNEaP3qIL5A/SO5QgNy1aCWsKriusxL4FEBSDtbTpPCE
98UlCqGipe0zEz08dKB4SdDqYf44TvPjYsonHLVb4WR7J0LWxzM98Kh4+XyaFVWYTMw/YrsYg9V1
COk+OdY3KU+q1uIAvJdzqRy8tTFzxfKDk5SQoqI0jQOtXDj52dLitqOAcJ7ygVh/gP59R2y6BMmX
5osVY8WavRB34m/HbVaXfHEMow1KWWgtK48BKSMAwGoFZ3dSdn+SQ5iZg/Fh6EAwuvDm9dELzdqu
X+R1ic2zIJUEL19wnVNXCTI5a70c39t7F4qz5s0ucfoQp/pIRjQVPX+qWTu/sitmNc64wixGYfLH
3vhNl0Zym0QknCaxDgtiR6Zw3qo5Z26RNd9d1QcqUX4ehly0Y8K2ClERbcemAyQwUBMosJFUb9xg
w4q/CwM7YSqA7TPt67l4dUdbR45OgVcHjpkGMmHmMS89Y2jcfbL3QAC3TLsyblatTk8qIhBUp/Mp
n/NgsUJaMK7bFlilpowz1AbWy2eP952I6yQD6Bg22bEXOAJnizrQZIEKIpj71ZAGGqzxiJWoxiUy
AJ+P747usgTTDzbZVfKpGL2bXnPmRjHWX3YQiAfWk3gUBe0JtNRJkvOrVHsYTKIDWoPD5hfhGgQP
cnamf9KV478SxHUALN8mo/8p26olPAxNQkbi3Z3sp6JW1DmdDOYx35DsxSJXYlRP7a1HhbkiX07X
NDq/JH1fqiV8LfTuZw4RwJBTDsbw05qovlYWbxcm8SFZSGPETpEkNps0DPWvLD/EQgDBdZ9K2g02
Fm+LRR5N9VQ4XEo6LvExof91PP3EP3ALewp27CkPtqY+h9x9Jd+Jcwi+yFYmE89hor2nmX4dJ+fs
duO/WFE8jqlbHWQon2u3/pk0guf1fdZl8u1GITSFOD4WikCl7e1cOoshJZ/YMoipenMTl8ZrrtV/
pGkPmXmRxPlL7wgT6L1ERDB65zdMxKXkS26n6WCn1ttUc2i32T40+AEc9CDIpV2kPTjsOx9EcU4U
g1Vq1sXtfFDIPICoWUnra8uLzQBd080tW3vgXh/n+Nrw1+k4G1MKJlaZY4LeQTe6n3jkHZ21ieUy
rRo++iUHMDkzYqwwnxa4X5d8RyyH6Ni06YjVq3jcKyH8qKMlw7886hxZSxMYWv7s3c0wHHI6bdpC
Ai5HQS67CnZ0zwPZ9izLsh419PoyTwN8WSr6Gu8BrerFoBZpsagjK98aFqf0IBJ5YF61KT0sd8Og
KLYwsVjAMUWnIfmSKRNgXquGpQQIrUMtds5UcOG520qWZ2uxzq71S+iCXz5d5YRYZ5N2xSlXrfOa
MiiwJfa46NddvDVAquc5t78YubtRfvfMA4lk1cpu7JxN35Imd3v0N+ObabOfTv02Q9LQou/yji33
lB8XjLP75xGpaeYCrISzyxKJKpPRh4TbzOR5LymiNOPL5pJh+w4fLSZZyNQCCekVTsW5LOvNHH/N
XbWRjrOZYM7e7dwY2qELFEGHyFdYjC0d704bXU0I3+5orI2BCG9THATTiLxt9w3j/OpO2I0kYpLY
jyzdatHTBveU4k7X8fH1HtIIPC7FUJ2BHc4UGgFKo7r8Lk18DBGpS9ShKNzguiN0Gm1bMRwM7UOW
GAEWc1WBRkpMPJDdhzBPoEv5+cn6j88zgZeRw5CgOLXmvpqBwJIEhX4HLJvTmRu+07ttA04TWOpl
qF4LQTbaDWs/jk9da+GgNX+bmWuPa6UuUN8F3TVT2/nJGE65eirVTiO/5qndMuzTqfGlAFZRhkg3
XDtOvk3HLKiiHxcxIoMsIpcbKyw2mqBJuPPQ7QOYkYtrlRsbU4IXR5+uFp3m0vxnARmfPdjMQi/X
gzH40RBBIdWfZVEhGbce+xUcnE3D+MsqwVWE70gb84Blg5zr/bwpGlT6ySCB27L8gI4zIgVYH+CS
nEzXfZDFTLfEtjij+m3b+dpNZwFMR47h0bBFMCVibYAVSxjYTnO77bh7LfVEc5Ca3+4UM8faTQhx
tbIowvRA2fWKhhqcDOWsaohdomgXvNhMbpe76NOxqKIe9miPzDpYYIkf0ljqE4DK3lKrLAK9KHTf
JVZULQVlhbNb+q/eQ+WU3l6px6QH1YZ7KSOETr2EmL40G523yO2KU0cU1LpEMbA+FuLx5zuPBKvZ
enDtm8OoPRu8i3riW2LDgYMk/5VGQIz1t7bai5i1O+pRUV5ED1P3UmaX3jLYiXAfUvxgVFrVzH5c
PYjuEwLXCvQeI5t8TRnFkHyUU74zFDN59kSChfGTwVpNzr3DZFtE1W+6yAoWOLAGbvECH7wGySxi
WgF/iNflxxoBhWUkku+U6HjemoN2s0q2GDgnzdnQEt1x9Hr8vbRvNd1PtKDLUUJOMd9uyjCbgJrA
UtXsXS4IE6++Mjd3sVMvPjHR5c2pnr9K7NI1Ua4l+ud+hjWJzuRS0oqi+7q4E3UuQcgA4IHWEgaF
HTjTZ6KB0L4ySrGnDaNoZDICc1vVbqE0Rs3ZuSPBQX6lEMlgFtp0hLLeFCzjy5/t1h/xGdsdJNyE
I787yejPIt9nspOsW/xRYHXxLq6xBH00HSTOF2GRhc/KQ8VN0RceewlaBMYpaNnH05oe5wRpHbKH
kUmUh8kr6mXQxNz11J8s66OI27Oqxgt/bcnOvOxieOZ2csW6QLBwGVbP8u7mZbHfUpwsb887h8pM
yL9B9SMDYNhvXgxn1ch2uHkPXQLM2c7+qpTda1X7NwgJVlBj4D81PV49cuJFod/uAjVbO2J6sTiG
x7CobyuCVF+BHWVLGFnhO3M+T188A6ORdNIHhvegA6DVgMtIiHtUk7Njr5xfoA1Q9vlmQuvmbliJ
Fs+PfaggJz9bNe47AgesdlyMpxwGZaulAThqwv1OQJl5iDtzrbX9g0MlycjhrZIUBQxAyzjZF9rV
1QA1PvfyIRrPSFArgx5YLCymWT4nxk+DJc5Z9THqJB6wABK+KmTy1s2c7TU4Nrs+yvFJpCJwsTvC
FPT7xDnYWBchktE1+Uq+awQGcJ2AK1oV9GgIK1a1K+x3ON9OSOi49UtkzbL66MVbhzlET7rAEQvO
GWKCQHkj9k5p97eM+yJ6quNXqb1r9rENL6OKECcvM3DmnnRezcjLTwHz6fOBetV2GNYhBVs/rFDd
3+cZgC+Z1j0X9cwEINt3o7cxMt5d9t0UxFslK3dy63lYtpZ3q1hyZNKLVuTqDILao/WjNxMZ14uV
ggDasrXm7C0fiuAqfqMANpifwKYe6L9RN0t5mXE0Ji+Ou8/1J7d6h08qbTtQcBxtd5eGTzYPoEz3
i77Bm4PmgIPD1d/ZiYlQgZmEIerhbjO8e3lVtBsnMLcsvnpJvIvN9JzQijfk/jRs0NhkujHx7ZrM
NxMyu/0tZMuSxDDq5ae4YWtE0LELhidUEZMNlbMhZnSquVBBQ9zv6lUOVYHVegh0cqOn882rBgHA
GZCYbXJ5uZH7joqg2JXA+4P2GCYklLHfEqD1XhZzfNSqgr0tKHKiPwxtdmgUuZT6WhUVbfsTY/kD
RPyHAlZNXGnrKVnWMHvQE+pVzLBTz7zPAuOlQwUM2BG13vGt+czUD5quzgIEfocOGmbSbiQL+1AK
zPa1gUvV7TsWZS3iQVmnqHlW3XUi9ZizO7TcuEb+k8Q8qKKvjpMgegXMjzHu2sRjGebmFvjt5wxh
la1p9ibTsm2Jj97BHu+NmBJT/dQX2T+XNEQn1SOF3UGwvaYlpc41z+hJ35UMxRRSeJSf2lodxo41
KQIV7r6X2Zp7IMMNsahpzb9n32u/7L/1tcSGfEURVM+/i6ndxnJ8XdzkrHfL1haoZ2PDqVuZ35FD
4hee11LIlSXgVjNTJ4oCBDjkfHFYeKPCBS9aahCX+4tE/TDMgY5K0X9MDHZtb5UYxP3Zs8jUZN7n
DZmRl7CmXpr9fm6u5jSBenu8N8twanbhnAZs6GE75G4p1Bd7D/GY4G3uykA44yFj61bUF2+uNq+V
zirKXdqNHK+K7UvDQ5dCouZtPcP0QzYrNGQ+ze9wdTIdfS8Evn5TbgcNPKr1N9bHhSrbKc7LYmxt
NB13Pgm9DsbmGsGGUYKVV2QYGFSPqYZltbvkhJjYSRAaMGEPItxUNIXZbJ5wrO5UfSUOz4kCaa3H
CbXgBUikesIx7o/sgWp6dLdMe9BZ7Tb2zQs4s5PE8qUjfCjnhRxkfl9XSYtrYLeQpnisPfFqDUyw
KMhCI95lYL9K9UAA5dcS3kNVT5SIBfwRtuexGdh0gHXNPKwgWqiYgIjgWAt9iuMbQ1Pi/3fyT7w1
E3BSrbVHsGcTCA6D7N+AAhl37xoVxESUCWOYFx8s8V4yqGnFj5rKvaH92qYHZIZtDCgSbX0e61fw
97zclPlWeFCJfTKYChOh3c4K6jny+uhyZiJWJmrtOcamvAPdIWCX/GPxkkLCmDeNhbNt6HfFRLK6
jfcsnnpOrfCW9OehXjZG9MsJhNObaIXC87fQVdlU3jn3jDhJy9oXYHKG8bHnktCeytbZ8+5r7o9G
MVj07137Wkl+u3yftS8xGfiE+jMNSew00XOIyzfHa4sfIsikwiM+/CvvCAQVU0KB6aW6xd2Uww5v
cwveaeDRl9t1jbg6skTB9huTRJX6IKgZG4c20rmKxJ5o0lSjkuLptuq3OX5dIvb+RPQiMX1h8cB2
MP4TZtDwM4PUvA491oMF97x76OhgEtJriUl+MbuRj+PnyYOQnOQ48k2piRWRrETSvdsk/Tl96Y39
WM406o+ioj3VxRaQaYBxyhH9uYjx7Ba07tJ8C/mqMX2W5bfrPLow+xoMC2V1nZgBevlr13x0xuJ3
Nk/29K7SQ4d9qmbpG5MFPs38h1uc/IDkBHF29zvXTdsd+5PvPRdVi87d3U2tPysszEqtJGg05q9r
zYMsReoqmbtNDVK4nxntERRlZyNJvIUlPsauoOsKRbVJcZPT6tNKwRtwq2Pm1tu6tbchqXzN1M64
Hp+5JaDECYbCMyavZK8GM8iycD00qC1xuy6JXd3nVGRHfPpQzLtnZ5CPCVRtHauPK6ddwQtecQIt
AO0WYbD+xTqMQ72DsHLCTbjXQsquOnslZ/SUsAgQBu96YqFtM3tgX9B9AWLFLMWK2341em6Q5IQu
eNtqowvAhgUkvyGo/7K8ccXlgpmoC/eQ5/0ep0+6kCHI9B104v1YeI+a98mu6GvMDoRIiV0tQYW3
lLgmeAJu+Nkq6D01qLGaXxAiNNMEglRI6nD2m8h9Sh3OxgT6SphuSYafCKHubULVawev1XUJGf3q
JRYWyi72E7+PtoPE4dAtNDOLLphNRavezaEQ5tlfA1q2HOAZjsk5M6aXBRdV5sCJzpqrQaayGPKt
NZhfIiXXU762cnnO87+2jHBmqbdJsZVYNy8RKfDGTI9aHF2V6va99P5Fk/cWM5Bta43f5H59PIBN
C6Ls1hUcl1L7ZVjy1+uj79p6MMyKXX71AVQ+WKIGn2HDzP+1rPASend11KVo6xYY3s6ybbMhwG7h
u1ZxHMfhUvXNazu3yE6nzAJcjD+AxX1raW/gyAsxAmcpDy66UlzNTzFKmmnpW8fRHgf2gS4Urp02
ovuaN9IzW1BrKNjvdfEw2sz4vQMHNuamWQ/gkG9spQJrGg+cJ99Zwmfk4IUQ9wez4JrFZC7J0Fsm
TzraQ8rncClR8rHcDa51zvR7evCsK28kzWRQI8OzE98x6SfeK+djwbreG19UQDkLFZzid8Zdm6fC
j6f8pecwifX0AxAnhyDZES1yVgkMOZt/ZWq84Q1C4PjrJfNhJ6eRTOjFpH0Ylle4ef83PPNExlDP
LnEYYO79i/jq1aCtJZcYKXY4IdTWjky3LXmqClxKVeoQ4n/G/Hlia9loNxuD5JoKbfyJ7BOwGF+5
9nmaq2tb5X7a2EQGCdZW7WHpOpiYFjxKdmJM/etITKzUwota6kBHS+VOOoEV9p0Wfa2OHwwkDbcQ
f0iZrzJ7Sb3fpHlJBQDTULK6DLa1rqh1O99arnMtyav1kIkAz1naV21yn2UY06VOSoC3fQHnKZEP
SpwYztz6lVNuGof1KF664wbx1cI+wGw8JYlxyHoSdOoR58Leil/u+zhYKMlXm1CfZQHuo2uS4x4f
2B7Tvica5IBhYq9bD57hLv5EJ5EMQZN5mHaMxyhrdgbS/B03FI50RjNUCrLAhjgol+phMA8yYeqa
x/CsPDpqKjQr6W6mSSlA0w+8V+qUTaW7sbnpBMsQ2Q33D+Y9L1kd5LnNdpIlISF+yAb87OwMaqoo
kBFhGHho5yGXJOKzwKtNMJvRBndMN0jgFmi2LKueikeUr1sW9oQDnGc7vx9CDDj5Lza41Tp5kOh6
hmdv9UX70MI7TEZCLIDFInq6/BTjHgvPV73AuFwM+qMm84M2DH/Z0oExGr8z4ntU0yCL4gkPw1RA
Dc7MzF6Nw/wDNPDRm4aL4lOuiyXHqUG+826Hp6AXyx0PAfOmKOSmddqZLyHLn7G/dddynsNr3FQv
rsXubt0KWPfNVV80TznAK/YY9Z+DCWeBtXMcEWWILy8zn+c4+iXf9iri7A/oxysyxN+0xNTeOqdn
oyDBJGyUC5yG+jWt9W81TLQFJsOhalZDYDaKkLJaOjDlmdzCUDvO4K5Dfuq6HfA/y7amc6/yrSfJ
GiTT1Y7TjiCI+DXZ58b+mmS7JFNQ1uGtoHvxO77YtbKqmjRHBFYls14MxeE7KzKq8Dv1rTezxEHe
LdJmGbL+hr+ZLdCsbtS9gSARB0TTGf/qjOxalJtYVUZ1cUjPo1uyGgz3tliPle5hRq+fNBTruyr0
YABiWwOU5FGR8iNK5q2bhQ9DmW+ipTr0rbaLDU7f0nh2KSn10twak3Mhve/4ug6vxs4whlu31kS+
Z9XWylLNv0oDOB4ZrxEoV2LzMexo4qFSE4e4LZ87it5VYYKHIJdnKvWmpRmQnmx+MbXkpWgt2y8H
m6scBGECpCHThyOZUCCmPaZFZ1ve94pnTnSVLlYiz4Fhy7y00pgJykIgijvEO7LTyA7bZFYnux0P
DGx24KqrbVosb0lFChykPQk3xx8jushRbHCh3VSO9BjWmI0lo8bmgeBYYKbegzYhGk24P0Clh9n0
gf2EDWkdCgzOXSRJM3ZYz9a+svvgnPfto9RpSMlWkjXXnJMxLQwdjc3Ewuz2jo/iiEMPeVFI7sRc
bpXVQ0XQ9F3T2jtlMW1Ao+A+a2q+4aF4cqPocUzwlbSGe6y6/DtOEI47Fi0NSADx8o9ZyKfVsFFZ
DT4A57dRss2KHTt4TOVTZS5P88SoDK4GSybs7CRCThwW4Hq2qVN/hW+sHXs09RlROrvaRfE65vFZ
9dHXHaFkqunUIn+Gk9hH1VJvzGHYhAZSQMOwt9SCjtVgZqJfaiP6h+4KdmvaS83ad/hEiXwWvprM
etX1lBQFhU48CKRA7ZLpbmCwGMBMkVSjmqwCZrOaO/Y/js5juXErCqJfhCrksCUJEMyZorhBSSMJ
OWd8vQ+8c9kzHg0JvHdD92kCbavK3ERsa1Nh2EKvcqugXsFKQQnYUKeySUCztBcErP+J/ihNFhBy
jItpbmUKGrl0NE6jHNN+hesakAABgeRq6Kxqs403SlvCNxyzSKCpA0myQDeyAGLzI8bXSfacrIB+
0f0rQ2LoehdZgj0U+Pu4AYkYXCRmsoTw0FXUv8gPmWEc0JavSUHa5KZ80rXmDudpM3TphSznlUal
6ZOk0UrCOSl/Q/RknYbsGzPOekYJB152McfkxOnkymG7G0ToGqxkhNx4trHgVvnNmF4a7hCxvYui
4BA28DaFOYXQuPbyGTjx0VeAD3TRrmfb10c4KWkLUN0vp9G4lEpsB3oKSI8cSB3lw4QkKDKLrTGO
aH3zpWXtZ2IV0dArjD6rxsBdQC2YWeFaFgyKQ6IeypY7XkW3p+/98FueR3VCuVVwi6G6qa3vbCSW
qAGtxgIiCBTbGCmyeCEzsIaRxd7M4udhYKJeJ59eie1ebn2IrIgr5gYMonmmiR0X1W3jeYfMVMjw
goLCTdrqxVqU8TN4v2lrOUOiOqUirAljcomrsDMDY7YqMzjCkm4xC4+Z3s39Uc5NSc3Pl/anFPlX
IiC8akcTze1BNIgNwQ8IG8qbYtf3mE/HIy938Uf9uKmkh5xmLpkUi1pH/xDYZRLvK0DuYvwVZ8+i
lpbCqH4qw37EdenjdNIiaxUj8yfuaJn1lNElw0jERFwvc+4NFpp7CBw8QyAbiiTas35panwIEXyQ
XKEXZHQMebGQ4XIlVXuVUVOJEqjzZCAfPsAuMSwlIaVzqxAToHAG1mQqezP9NJmqE+vDFDSzoSz4
yUWakrVIa6fMZLI5GCTpmZXk1GkAD3MwGAOVblbLzqy2qXoOcUwTI5CV5p/ePaR53qvf5nFTa5LP
SOibr1l74jNcRRSWkxXsKmr/HN+IT5KX1/4rpV3ca6sarZ42/SNqcumL0o9MUj1GSsaGbNhKUi3V
BqKInq5Gyf+W4uAqab2dhdGemIxDOgHGG7jvK2+TWcSO+pi6wz80VlFfXPSu+if45EP1FhVBxDoX
YwrjKdIgdqZJejEGLYyBG7NQ1h1SvcG4qZCFYBWQwmGgQR8cD4mWRZIPunnH4C02YhBDxVcbfKQm
md/MWCRUvDI4iGCuXMaZHsAovKNMVTHkQcBBCbAXVHHrB3i7O47WcXxzjK24xfdl7e9F1tTtdPKV
lyXaQv8B3JR1H6ha0XeG2niW0fCV6QahlAXeauUpjfofJ+QWYjKwBvHQp8CT2FrJ6UXq/3Q0Kz7t
DEBMvNSzvsGqDxZOBWO8iVRb+fy15rmbjZ6N5tNOtLvHwrq/loJPnNYhZSCu83I1BSxbYHGo5mTp
MQjZ06vEb6kpMU1jekE8yd+0LcHiTPA1IIq1FiwPPiz4OO4gV3+9IP8DmDFGA+upgIEq4QwcFkzW
ophQpmlb449mJpMIJ2MOg0WV3CewjRhA1gL2E87rVERVVSfuNM1bn2GXQaYfFaAfbMcb3NiRkh5E
dGYmOqmurPAcVSvSKhEKS92jBSkDNP8vUi1k4OXWZB/Ck97wCKbkR7c4mgiu4VF/xhMeYL7akEV3
X4az7edJVA2vJRNubHqkeJNUWUJuSNYdIAJLfdTJFfla3x+oD00kysKu8N2w2UcIfGFVTJYb0+kg
eiXpvRwPBSo7P7Ib0WV8WTcbLuseJMdJB7NiveTyoU+vtENFh1h3Ul+p8quxHjG3unY2cslmYsL5
FSbLhnkoRq9eOQN/nAQAXbC8viRMdrqDb5RFIdQRGNkSt7uB5T/h9UMGgKqGkq6e87cGp+JUVDAN
at/p+EqYoNS/IGimaM0sQDrH7V7piCOxeZdm4nz9T0WmB/uS9d1IX6iPD5ABZAzcJg2WFcDaZOep
+NeoN9cpG7tQD9a9/xw6ypDgYMDq0oB730zle4hQOawk64jaz62NN2oHHLcyMLTUaje+PGm2kbzM
7NFwYQpZZ4eQx9iiaej+h7Xv75R03QpbBujke9t5VNAQrlUwgJ05khZ1p/paqgGqOQF9DGvut1Bd
9PAvHy6lBtES7ho8uGPZLtR0USbgRhdF/SNgX68/9HRtiAdKw3T6ZyazcBLMEmCQjpi5fZ8xvCzu
5NhH6QWVQCTgW+mffYEK2c60nzCkL9pr0FvIc0O9F6/DD2Anpgm6aZYMlTsA+pW2IVAmMVdq58jl
Jx2sCLTRK4EpQvAgALrKn8AUjPxqCBGsbHqXDcBSsAcItFKUavDCgLnbGY7G4c+Q7OFc0FcZ5TEB
iiPdMvNrVq8bxmGs2AG/EuSfYm/LudOap0R+NnOk5AOMy4R7ByHO1B/ALRbplzgnYox2yJZfBrSN
R8KnUQCJLWLPXyeheUg7f6ML5y51cgnniq+eGaVy1yw9WN2LChyMdW4HgMyEGeLoJIwrpLJaZ/p7
UIkp9IGz5duASUXCL2qYDwksdaJGW1qKT8o0O4qLNLwQCDX1pg1u5HfwauHCq76zftXhnOzWbYmJ
DewFbPXupOcPzPlclzlSZVwTPmt+EnaRXvP2NIztX8VHRhaPxsn6j0YHv9RxRGHiocBTSHPHvsrk
5V7HZ54UAwuNpZwYPEcFrLM5+cRJaHY06rYeZB/e2JyUIYbogS1XOzH9kPnp4uAS578tgAOqDeGM
ujAD1zMGqRPIm6jfNPWlH84Y8raYuEp1zTKl4xIPOhT7P0A9Q8NVoBID6GcOvcfydQdEL88Ox6Hf
KXzpFg1AXM92WgycIfEDyKlS+CoA80Q+qwjT1Er5B0FI8LfAdKTpOJgPoSPoYYXKKDgJqMASQOa8
ONhkS7LeWkA0bi8QzZYd6vGiMAGT6BuqeHoOgu3Nxxo+5yI9YHxEibnWMIlY7ar78qcfMlHC4I/1
iSl0toiZggBFjOY+eUDnsXZTJr3A0ucnC8XAqp/PveJpoW+rJOpC+a+W/VUwInBDN+JT74sDm4c7
poJufCvCR4+aJld/lWmDnKMKncywM/LHR3NlUoXV/kFqN8BgYhSBpNcqPCCxeZb8nZTfUtxPDYSm
8V+U7St5D/OOhuEAV7Ew/o1M3A1e6OCW9A62Vf70QD+Z1tNPHAHHJaPS/i/m/ScRrL1ZoE5FV2ep
3e5TJFEUWpZyRDVdG/2M7QDAP6KNszVEs+NhNJ4hqeYSJ6GTdaAl4IdsM+0rqT+Nwun8Uxx9aooT
ejTd4ORuOMYwHFbp18iTqa75T/m0IjDy4mGrNzdBxrIlXcXqNgr2HXY7QXUHJAuT9AK50Fgsc6Ev
EXZjbiC6Gy2OauZqojw6wix+JRlRxjGERmp6ZoAKG/GfiPuv3o3agQR1ckPH8acPvhsiDLg7QRXk
1nqUl4jPgp7qHGMmaQWz/fzNTFxPlriEc3olSknOP+1k4q0gGoXG/9aFu7J1CQBUI7oiRhlMrDrg
zRx/U3JmrNVN+1ZdBfNa+V/UNIxTl9PnUKIxc3k5/W6ZKjZjK9Cp6Kx1n2U58sBWOKX+My1eRcBs
mY1Nl05HfOxljY2WuSEHtOW/A/lbtO5ZAs1gvo12MbtS62Ep9wkYpWHPXCchAIMZOkl6raaXz2LK
ELq9HAYrP7rMMUNhznXTfde0Zv4qTjZjdNB910zWUPedrn3hnUU0/ZkAmRd/QuUrLdF00KnV/kdT
fGJIxkkCKD3JmO6i/bEHfyPX68F/ifWHIIdbUxaXWP147CyW/oPyiJFyVip/i44PJL8HPyzJ62s0
9Fuzw9w5Lupun+bflEArTfua4pfKchWBUfovCrwV4xI4nqcKiqEMAbykzgKq7mmnQZcdtok6oHDk
os09gGYjDbPB7dPvPrWus4dpWDUJlrCA8QlKbw2/AQSlZrpnHFyYMOEociqTmFSiwGI/2BOsZlBA
yLYPvT9Hz2nQRFUZGkUNDvsRoNeEdiXJ3f6a6PKJ1UUunDLNESQUWMpDD8eFoR7YWigvQ/wX8Rwm
2O8yBXYQClx4y4/AtPHBLkzh20AGBOpFju566tbxpk3OVvRQvRPmIdQZCagf6aHXK7PZITa3WAt1
HJcciuz4RcRLts/JGwJaqjQns65tC9RG+ZP4ahjqwAfdyfVNRO6YaTc4jWhu19NgLcp+UBeN9seH
F0QnlXgjVbdJDqCi+uTPDfctWZIIgCzv6KUXz3qIyqXRNpJ07PVzVXykPfhex09f6kR8Me8fGeVE
hPgch4AW0DPQoBf5XoDVUJEVQCCwyOXsyuOqMB5Z8SlRdPqWuDLhWArMHNkgyyQyI0VpuIMhZi0C
Y9s1BI5Xm6j5E7qvwb9Ar0BgtYLcDZa/hatjd5qN4ifGG4khi/zeJX/MmFzU0Batfah9qC3hR4SU
h5RKRGmiTfurWQjD+eJxQoNV8i1WG4FKOq+NYzwy0AWWly+FOaGqe4jChR2QlZ1moavHaHteOlwy
sGahqB0UU4WsjPNnHUmUYL8iAr7k3RqwntjNTd9S/2Wx/Q40Za03O7P40BmhiDYReCVOMhowCkIM
eYxgVMia0QAdUlhn+G9ybDh4TyrE19HJiwjPZg0NrgaGlLoOuDUm5s23JnjJH0BGVJ1tBcEWmgxU
E9/jvajZyze/U3qDR9Ek2wp5HPOegECWCAR/gfX3Z4zWfXMw9W+NS6k+9+M3S/VlML7UcWN6dmJR
hnJPsEYVxmcYsM6h4Vz2AqQOxkomYDFyA11D3rTDTkSlHyk7lAjW8JeBMEBcX5MqwSrNE8RDSIAG
02qEZCt6HQi0owVixC2Z/Yds1iW092gy/eooIGoeRXxg47JVnijKwsCdoygGZtQ52dz5vOepCnoD
PK29O0qOpz986TOlf0VH0aLB6eO/tPqe8HtKBuwZ2CEsepkltwLM4o5J00EtzhK05ECnWuCxmJib
rBr5Z4AHqaUwaqJ3z1yllNclpxPIZA3+buRG5d1s8YAVO6ng1uypYNSNwfnUf+AiGEnAmj4YC4BR
3fLssfbMlEvAxK509fKtA96zmPXCEPqUJPwr8z9BO4ndJtqGIi9GxrCoWFflVxwR5nQcVWfq8a93
n3gUZnkZxlUbTLBP8FPd7Em3YLo9LEsgXx5VfJOBKf3J0eq30b5lAlo5CDUWI49BDR8wjo+59xdR
90lx4hiqYxRnBW0UlGyODZ3frNm9z9kOMBvfH3v0jyaCMPogV3VskdQqTzP7lGlqkewF5d2Q/uTi
XFtA34vFnEKdl5hbljVScvnDY96BFYEtH0Eu6UUnusXin1jqZvxvimMPbXiGcaFRnjBmcoZ+kiSt
hvmK9WUogpHE1FBwWCbAeRLo4gQfVIabmU/C4ZkX6nz0YfVQhn8pJEnjG00BjquL+Qm7TPedMjlW
069fUgmQJW8uw+ydIGotmqcfcH3zU9D0W1NP/eivBK7wlRTc6o75BqYXp7sWPAHVqkQE0mq4H7e+
hpQhBES30us/tSbSayPJrxoDsWahIqyPmbEajvgQl7OCUwK5DyjT56oHEtZqu4Gj0aNFYGThp7sQ
nsLU/0gT0dArYdxHxBjR4YC4BJHfh79RwCP7l2f/CmQsRHFtYvXXnN7BPw2FhCxsEuWNk8vR0oi8
onXP11bNj/UHkk9TuAoFZl6DG4VFcnOLuneHoEi1UHjhjz6M44lgLHKSNWxJhkeUmyMidwajzLEi
iX+sTxLh4AnbUiDu8EYb0rGprqZjG2E6S0g7B9+rBW5bFmsrIhsW7IiOt4PuQJJ+dRK/+DV41Nhf
o9w96bjTcDGb41r3sYQ9FYbQmaHaOsc9fxTnKFg1a3onOLOq4kcNdp2071tvJVKVhMkqxIicBt2B
wHGRv1Ac72LIedMBmF7b76ziLPo7j4WG99SuqOea/qULzNseCQQ6bXSygKaLTe2XiirKRB6nkzXV
xLfyh5w5oBVB95NjHGTeA+7v4CNyhYoqP+lHWigJumt6zEWXoA3TboahLAbxLem/UUEjzJpmqXVP
o/iptLsSbQAFLvV2W/BayhAAb9p0hAhvRUx4DxJrAU+lDJm/YoW792Z0X1H4RaZGgA9Y6Rwtd5Cd
wR3ilWeRbAzPPgFIsBEDjnVbMpeF4fTpQRuW7JNrBn3ahkt80vGcgBdBDBhzmPJ0jPmGfhUL4Git
2vqqmeOiHN4T9xOfnshBHR9gQtcoZGMWsvqNFo9UlZjButwxVtuSuuqAc0Q9t7ACJy4uiFOZ6Orp
bgqPnvAR5J9C5zBJU+NbkGKUyt5dwgriJopoHdekEMCGNFCvVqrjqWdTPXaSDYYpTC71eGUt1oUY
yJvfGIFdh9tynL1NHJBRF5Ke4lKJa/Ixrvdj8ysVsVtxu8PyWk0Eh+Zf8wEYp7jnQwZ65TOfveiM
MJVyHnrS2KZvI/gupHirF98mI1bYpWbHCmKZG+eM5gUjGNmJbNW5oJBjVI5g7suWeZ+b9oeoJQKc
1AYi2khgRGncfoFbQFm2idLf/4u2h2TeA2yDKuPrVYovs+bMtTiadBTUMLdaLu4up1ePnqqCmek4
w+V7vp4gwEK7COYcjH+kfaMsOpDoq6SulZ9r4dRxTJOe0nHQjHuZcGDCAkyN434r60TEbUNtS/hl
/wOqpy1+JxmKDHA8KBvoGsGBo0ZABRw/R7YSwc80/hgIA1qKybTcywqi1IEQJnaeLctUXlmeynWd
nw06zEj78ZlVixGOwecYn+P61mduLSGJdD3lklkoIXCJ58pCiEAncQvGaF3hNqABylfdgNqU7MQG
cQN2swqv5W/rv7TppvkdPz3sgbnFY6ohgLUSa5EMBv8AYCVk/I4TzJq6g/RkuxTz8rXbmTSLioXO
B4OqjmqXpUKWOurvvK9QzNCZ2ZndhB4I9sk91vFILtV4xyKhh0jO6dy+tPoAuD6YNoTWFeYzabfw
rFEwQaUq6ZTTAWC6shDPuL94Lswzu8q22cOcGknDUtpjJ/wZyjF8Ch6uGqxOFdIY1qER5ISEtXlR
c9ccAXKRiWDjQKOxMmuuu8WMSjQVEpIX+Z3gWQBx4TKW2OXMHR5xpqgMGjY8C0owswI3Z2DQRKQy
/4JafhbpLRdnZx8OB7sRPvWBmKB1YNJnwIYfeWimFdlfGQID7klwboKPePu31IiZ3/l1gBp34J6x
JZ1ID9zeNy82cSGBz/5SlVsxrEf2BBgDVQbXWJZQT6EUFMmkyHkvUCYtxkNk3kknoYZYEbCqlg8U
PGR41Mk7xxYFQKiGyR87U0IHAo98rVgouxU6hGNLy3r0Y6fpLjBBqGYORMYWvEDZlT2dMGhwtWlD
2EtLThhsCl6fYNwHxjtSvgL1o57+DcLV6r/lwmWO26LIZrNptXDGVYNdK2dE9ZbkW9B4DJiWrAEY
+CG+depyp2saTgzQdCeVLZkWbjPMvJh9NAKBTazLhnyz2IGHxYYBBgGrIGH4F/8or8Q5AwDdMt79
dRxuxUm5tSgkJWkmtlcLTDYLWdqlAGySnxxPruhQakvox7fGzUD806ujG/wTu0PZHHM2gF75q+D+
7RiQ0oSLbJAVhMJrX3323oKyNVV/+LjWLa+Tbv4DMhFNuID7AvX4hUsEr/4k7fr2EbXY4PkC0PaB
Fmk+66+4OofpcYhP2fStInBQ2HQVWFa2AcMVY6eVl9HCMMptHLETQu3S7Wp0Kow+FGyG50K9mial
WeXK2raobQ9oSMM2t3P94twF3x1g4HKCZtl2NristQlpPet/tNjFudGZhG+L+whNFgAwQruYYIC+
zsJ7Q1Zvkv6pw64U90HCp2V9luOmCU009Zj4T2LxqvPChriBil40uTE2Ie9c3rsEtoNSOcfRekA4
kkjwLMj55EewkqMAR5DOR92YZCXTjiXXUcJAo53Un0jKUXBexG7bTQQlpruU1C6v4I3bx2woxE06
EXnDdTTIl146088V8TnEycUYfanTQclHxXPM2DZihZSofilYd/zcWLXA4OVU4dzJky1wJBaYO0gj
pGIKoIKkzTPnlEGamZZ/cm8jTpPpwEcO+baubQKmFw0OoIgUHzVYoqJuSNdK+bvRIZBvXqALjj8o
mkT2tt7/t7zN+9cqbPokrgtusXqe/hesyWrtkmqrRjR3wfCVAnjogAzn1JItSr8adfejG+4wOhyL
IBdVXMaaDR0VzuGP2H1r2j01LjrKVaRv1EvMxqoPSJVKeWZF0s0wtCX76JYAUmI1Jj1ckem+TmMG
Fegtag/oZHDA0+TGpALrYfrlVXstuSWwphgzV5x/VIuf6Fdwk4egZ7CRmaTSUQ/VLtPuDqA014X/
p+O+tAIc0T7jswOhNCSoGNN3zbAi8XZS96f+GONJ0h1dtusUDwOfyi+c2xFyZRKvI1TH44XiT2HY
ot71al/HPO1rvWONf9IrV1J6XNN2k8kbyCO0nI4fYepDxp1XsWsBhayn6o4uCWrBGCorbsSB0L+o
5vqrQhy1nOXjMsq+mmg3FyJBSr3eS4tM3vbRO8rWEW0gpw9BN6P6JDdTm9VuW368mrJNUzciSrgN
cZs1IADF3A8vsoA0ZWlpe/ZDXvdtJmeINZoB5ym6xeZJKp4s7xDLqvqpF6F1oRmjx+Ar2Fnpuequ
ck6sncP6qEgU2+zODLgVc8dH7IVXU7tWCF8DzK9TszXEsyAeO259xD/sbkymdXL8r5cwVKAWQz3u
F4feB54dQVltT3p9jBmyS/UpbA8jRK+OQQNZU+J8JpHRyhBtvmMXTbhhzKybVDMIPoDVSQSOaZ+y
VjB0g9rB3qOKPySYp7H+j0UlmjFyCDdkGzpYKlgcklBF/O0uNwFrPJv2gOcecBVLmFcBMxvU1ELV
+GovgnK2DLxpjKBy9ax3Fy25+FQJsnxTX6X2mPov8oxkQijpYfJrkNznxayHNVP9Uf2119hB/h1K
nptpwI6Lj3J4Btm1JxiPREOdBnLTlLfR4wm3C4sMuh5L8mIKMDeQ6UszzJJaQEGMCqo/ewy0M3tq
WWSiLUg2HtNX8xJLO2E89BYH2qNWVWcmUVZQIBOK/p/IZOwiOUn2m4jKodGYezH+RxG/j5Q5oqa3
pQkuPy5LT6V1NnN0kLlTUx6WKtjHv3msIo8uQQbYnhI+B86O5Gz010hajeI5VE+FtIcNRjEXEdfL
ciVVkDSSAtEsI+UTZbSnrMoOos9vajopQ19KmhZ1uMpIp+DRl4oPojhBsG7qYJ9RWwegC6o6XKje
Xddsc1rW6CDr8GVx6ozjRct+8KhrvTMhd2M7iqpeLk6s/cs8QFz+THOShdYeNRLnc821Mbt3jpn0
DaMB76Xfgh46dD+TNC4sfdqqBSHks/f3yb9xa0gINfQHHd1EhloCzzceeJNJdviJPoXnHzKn6T0C
ayfyBXFbBGA4or9iPqJ4y6voN83ffKjshTP/3TCGA6VizlqCAiJhupd/x5yNLDcR+lEFbafIsvmh
0416MtsuVgw4l5g8bA3eMJVp2gVkqDFyXOGHEr54MuNhTSCJgde4dC39KjCwrORdWa5FXroa32ou
u/j4YgyQEdkY8TwK3U/eL4UI7GiGREsld8sYXeMKNfYocPsxePaBJLRd6So97dPDKP4ptU54wI/I
fGNgFNF/8bZBtVDUP3YOZbozM6QOiDR4U3cMrqwIjusnuhH6NcC4GXO/nFSIrcU6BG9aLKPWZrhK
TIwCcONW42SGECxZp7ZlON0Rt8VN2NnsHuRnUDc7y3pLyWNGmSUSbF8zWo7HIDgV9NtCajErK2Er
t3YlnsKqXQ3Fb4tgQFopxiYCejxJHxnKQtKMl8L0jPRnNJyBuliVk0GSqZ9NRPmYX4KGIWy8DVWI
q8VbZD2REb+hN82+wXIYafvK2BZFyFrpVsWE5io0LOLNYHccPZXgjpfaFFmyH2shXhniqZjQT12R
BlgVrtezpznt3GfIZzCiVLx7MbwPHE2mTv8x2GoxrtkJmgDFcroipLe0vB+h8ZSZxo2QEgkVGHvb
iD5E/2hhuynL34oAGD4B5gTeDr4Av0s3OXiAVrbUnwzh8iW0ezeMrgE+ubR7GexnPOQu+tNEq4iM
GDslF2xMsRO/Bf8il0e1fJrDJR6dwtz0xyg90MCACOlDZ+J+yv8ytFR5vMHPyJSzT1fydEkbyvLW
FnHwwE6Ot6y3ktqVH+jOFN2d9HWTX9XBTiWafXtQWBXUDJ6RWubdV4oixc9u5KHiar9k+ok1FaPK
jhXHNhug36784QJRQR42anvv27cMlTz4kuOjl7gKk2u/fPSaxbR4WnJR2Jpab3T1POh3ERCEaH3l
McaEa5xSTAy2NjK+xvOyVAkJpVyr/kaK28J8JMUxJuBh2CjDT+q5szlFG/WVFLrj8GvhvUsRhPIn
4LfRjtkA34yzmQgdGa907H+jvCBqYdARGK0pfwUL4Xd/VRIk74RL4v5R6k0WfKOEDY1rPLc3a4AF
nnocKKz5gKPor+q+0VfF2Waec/rpYQAwwtQoMJxioP/GY4pftEtOmXkX+4vHZ5si5FeR49toWdnu
sOHpNn7v4IHxiKjVDg2ruYiZcgXlHiP8u6E1DbA+dETUCuBAguQcovQHparmLxNscWrD9DP7NYr7
Nroa/g7rX1h8C8Y/jSU2gkFW/SrHdR2uA+Lmw6UaubJ6GycKxwb9wF0Nsfw67WdBTIN8HtARNyhL
xPlmawlAcnr/UgLNxiin/CgxHivUrAzA0Y/QILbJrQ4OXcsRYq1E78YMQzVKslKvKeqcAvuXk4Yu
bsehPneNt7Ky46grWPf/0EKt675AxVUvW9Vyga6vOkb9U3w1Z5l6/VZnv9RbKeexLUFxMeNrT+UO
/6naZ2FCgjb5+WllWdYsRgpwhQImpopK+WkaUbyRTzvss4o8QYZln3782VNylOFZMNiikuuYQwhk
8BjQOxfSZ3WVfZbCz/qWRGiSyYngJaXn5PJTW0cQ9+3wFoTc5QqgmBc5VJo1TTOUkcr7lZkiGctG
OeoTz7db6TApnPE7nFw5oMSf3jBVBPb2/fCt6o8AuhIRBUR1LUzjJAh7c3jOwSjjOuxsQXNGINy4
RdTblO+YkY6qW/MXUf6F/b8OZMkc9530u179TKONNL48+CO1evAlEr3PNEICPqkeWxDKMfOZI6Qs
T7MRO/2rP8tsWFYowFhgye1NQR1S8AjSdCWhPekHVT+OyjY2XikZzrmLphu5gvJgRutlYLtXuDco
YsnDWBjoyifeS3POVX1mbEkNbvvJtCeeVz0DgMXOCgaKYGAuYCrwEVd31WAI9zUlICC8PyXdi9pO
RZiAJbpDRRg88IUpw1NWdllCLcojENpzM11VQLoPGi9GrDvm/HX+KPm+nudx9Q4nZRJcFaxgMoXL
QIUTs1gc/etQ3opYo4D9MtOTlJNYO49Z13G7RWKCATgFiNz620F5Sz0Aw3Slf4sIm+GsNOMpwsCY
J68g+46si5Zv1ZffLC0AlUyQAbKpuGkZB0gpemdEhjKfJ4VlNQQLsAm+fhWbGZyFTivhgqYz9uRd
3wXbDnZcxFlLCI2EIHFW18+excZvV63ojoojADXLnzl6y1G9aPgCIlT/cman2U7AoQW5QV3K37Ls
SrRxiXeKkf9mwom+MUWpLcyssn9lu2LnPWbUBYj4WDWcLChkPdGmBKWS/f2CwWS8m+CSTCKpXxA2
0XGBWSJqqu1Txxy7pT/tJnEvdT+lcCV5OJT3fKwosNtxjetjUX0J8/6jQzvL4I/RZsuDYGJb08KV
Wf5LPVvvqXD8X2Gwe/WH4XHiORoQB0Wi56LDCaR/RWktdCQ3LQMI9RXLyzJgrvBIuCKQnzuYCKSD
mgEFe4wKGpriaQgfHZiFxL+a9RmrGINIrbsDJK79Z2wYDDhpIFp3QNkg9ZAacML51srn/4xMcD4D
bQE3d6d8GfUta/nRk0MXH8CD9bjHE2+rlH+4OnXx2xxXKqm5uLzk1pEEArcnj2/yZ2hPsBm77tnB
oR2s+0BZJsjvUC7WenIZMds1qHIDfhSSIZYxoy1pRu7NckX2mFaEo2cl+us8ymxRfjSeO/OhDFud
XiOzzBrdYkv1mu+zwbE0LB7pSYYrY7hqtSXgjBN8Z8S7QD2yN8LH910SGTYprImJdJmkMx2grh7y
9tATkJ1u42Il6LaP/1fc4TdU83fNIDM2H4F2M9s/wA6FcR7yG/JEDoMy3XMlVxGvsT1WlM/ntuT3
sGmF8EO2LbDXVV26WbAvec/rNF0F8lVFWw5UcL6IisAdm1vW3NCrQ+Xcl+Wm+eJa5RwqSCpKHn5A
V7NIJJDLK7QhqXHthgtDfHOCVH9N5QNXVP+py6j2PsBQLcsbK2ZWGqwwQ+6wfImzzCTQcracNy6i
J5UEFvna5TfpncbXpu2WzUfGplPkUyX641MyuVtbEg7F2JaI5+I4RmUfhjcURDl/X0Y57MfR95o3
jd5sDnioEWrHOFpl1OUJ5KPMUnbY73iwP/W9aK2z8tQimw/9m9duPGmVGbukac5gy1YhE6PQB4kI
RJi8rxYdt8xieI1du1QZSE3OrMsfn5XhI7W+4mcWE8oeJ65sLqSitcNHZ3Y3QKkrRjPZxHYtOsK8
hT3ndb+wH+qKKJQQ3SBZWspBmC5aC2AsvYrtZQC06e205DsGepIMv7l2jgvuaEZJlWMioIHAS3hp
xUK0O8fBpze+GiTsHEivMPitVESm5g64XUEysTWsysJaC5R+wiclgjlfldh8QaSmFC4iix1KQTz1
ORIbDLFsvNPu7veb5BmEaGJVFUjZBfURzbGAZBZ92ADkFbVNpX2MsDs6lL2W9Ttk24kthun99OJL
lkfbBwevt580ymMBU9NEXgIhKkCLoTKESkLO1WgraHb30IGQ4uUOtriEGNoWyYrLvYBih+JXYppv
Eq9r99M343qt+5FQVAzkbDNp3cfSNtP3JeXhoD36eDcK7sAXJI//cXQeu40jURT9IgLMYWtJpIKV
bTlsiHYq5liMXz+HA8xigOnpdktk1Qv3ngsdTGMDUlo7jpnZSq9pwRhcW/HuwYY3+NtF8m0g2U9K
CloHEtTdNI4V66rmqsxHkEYrmmqMJZyCReTb4FtgKhHrHaqbns9gEUubmwQ2cVsdeeQK9oaMfUrn
N6fMYooA3ai1uUKGr9Y5j9nJJJSrSyqObuJyIBrr/yYHDgrjd4liLj/q1ZND5TWhhkWaUAc84GZy
stSdoPcng5KmHIJC/cTMp7U/tdc4+UbXraibxFqp4t1oPurk14R+rJI/Oy8LQF0+qnrvAXCtXnRu
ZAz+8mCOF75kqAqmd1poJwP7epLFafhrRnA50+HmpzLAdR50BCOQy72t3aLnRCy47cFhwT1UD6FF
ph5qtHYtUUNx2jNfWCQX6P45Xyreg2xEetA/sKism/Se2rNv90SDjPJVt78ws/mzhSMJDqxYKebN
RAdtlvJpUiDwj0jZ+LWFbrL9549jXh7nREKP5buDmIGwpEvtVqsSaHVPDjoxN52lBqZ+z5v3RGl2
lnzgz27ij7CwuLNQmzrX3vnoYlyczKSM/j4xj80oo7tQC2bkAlpy6to/Qgw3LaI6ncIAleAopq2R
mGixo0tNUHnDx+8xOIROGrUrBVBFhTDRpDxLrc8033XlpWmOAutBDIrYSIrXDPu/hwGv1nwlvGTo
H418E1OAe3B2JlK5M91mrrTImxm1mI8RnjqJlqsBqBzR9utI6k8mbJWuJ/HQr9m7qQTDoiPtoSFh
C/Pn8G8iRy3650GEY1XIxrZ9lgRoZe09J09CcCq6lj8KP2FmC/33aWDdiOMBZhKZOehXXPbQc2Kz
x2IxhPlvIPkWrif9w5YMqV0/E0kVblySE2omGInkDKPHwdu0Mgd0FIxZDMKvvDoNJvMntm3KDh39
C7rFyW8mViX2jPOFicsad2XBls+cYlSLuPyxTjFCHeEo2PhgPaofHRgppHUeoSM2sk2CvKsY30iJ
2c7JbYzZq3JxpOh/MBggrsY6plsrXcOaT/aZ6XQv8EHPyMz2puEhwMzQt7ZfWgjzoGnTJ9YVSbLL
STyZPL9djPmvYvrt3CsGKxyW17DhHGRzC5/MLK6e8qGE/3L3Gdbiapxe+/CaaR9m/dEAzqM7mE9F
cYqST12/VgRVCl64hltvGllBslyhHIFSMMHIijh/mBnWes6V+4ZvepVoL2p2N+XnnLxr3rFljTa5
DxW1DivPhFW3VYcrAebzSWdOrXM+RtxbZEOyP2TkMs/uKR/rIGLqFbfHxYNfqai4mt80ce/TopKN
SGDM42+vomaEUVjQVUNMeGq0s0rajHsdsu5pGJYbDLQHiM5UniO3OhAv6kXvCWJ53UB3qJDHFPE7
UBv0ebLNmBn2+MTIflvlDBp11H029ovKMoCLLF/o8FDx9Xs994xebkZF2bBXgMnNKtqWTDDpW2pz
S4IDF4aGXPy7b1iRtVJwYhvP5VCzuK3/JKA5h6cCVBkXNQR1IwZhVW/qrtmC7N7ECBXHnqImDpFm
bq3mOCQmKW3pXWu+ExIcM+KHmuatloLcnxvZIJbcDuM+LKpzbKZ4ddwnleVUbdC89tOG0GnGOZ/l
8qMvH0bbbSbP5i4o2IXbHorVpa0C3BIzwND3lW7xRUigsLL/y43k1Frar4KaKRr+F6isOmaXivti
2GfCCsDRcMHADLEMifB0xEvdrTPUCExNbQ8bnc+1F0ncdyw+EsBRevyDMwKwJjVThD59Z1oHnc0B
ktTQvIbOu9s/mwnH7RCYbXao33Vqm5lFconxVTrWSqSfTv+/WYvYbgV0z5F47hoJYd8acIyJZkkT
P6ZyG5ToKaTpmYEDeC2mxOGep1wQ25xpmu2yL5zJPDIp/lhrPrfa0hteTfsSDx47Y+B4kPSGwEND
0+er3Pwuy59ZTXH/zzAI/YbNclt9oWY8Kcl7hPpc+XAp6ajPGtfv0Pii/4wFwiKWojut4TE7VBIk
kLFXJUFJ+lEV/1T21RUqFXXFkO5SGdZ5svJHwaqORsQs9h2s+ww53qyRGZo+W5G5hCCsVDSBLrYd
p/x2qsnvxj8wMynmiAaBGuMY9voLVd44KWbQq3vXNg5p4WC4GqjcDb7shQ4GOICazG0gVo43zf4m
k21G3gPAHv9LK78MdDeE2LKq3wNuMRgdjsM90RcM65M0GL5Z5PduBYu7CO/PmpeARJ/o25kuFMi6
8pa4GIkYgbioYrL+taqhPaivZZoAG6PWgpW7xDkxAQjz53x48fQUYx6lOUIUfV3yNLV8CVr8Xrtc
JySbDwVCWRdaqJ9kX4ifRXfrq6tZA+/j75ytXOQAWOSepIMdHq22ycaceeTa0ODqrwfvHTlBUhhr
g41oIMJXVwEaqK9Vzm/F7X1Q208Jwy04KhHLCo6s1F0XkKiiXartIssGe/wYQ8RnUDrZWrGO+TF5
1mv8CKXT+hYWSdI4+ZMmiP1M/sb07tl0nwOf1h31a8O/1eHWVC/qdMib/fiXg+xzJ2VVIxdZelm2
bFp7IasS9QdZV89lgQb9Ms9IOtirhUhqTjRNSb/VMAz1DP7GmKmBPKXDj2nVwIgxDhwcnbxojZ/2
u6zYSy/csoyKdfAbhlpmPoKJW4OQxAzlWM6TwDyVqfPGcfsg1ainiAzO4Qyipmw3Eyz9EHvAQhLp
rS3ytxxpoFDLnaO/xkj3x6xcL79LzjCllPiYkruEEiiCWh6nbq+4zJN2+WuhvHXia/EY8E+NoMvY
NOE+h5nVgoaZX5TYR8op2P0YPAJXfDpudXNitJNgzRsyHLVlBQhWywB0pWPlmJAjEbx3xdx5DFGr
lOw/JsbRKR1vIerTnC4LXXim7aT6qKH8CNt9hveA/Lp/E02A7Lud9DKc6syaNIaxUbbjnSKH02JS
WV9E2QWILjMeDUGe3oEp7mQGSyABADliqAYgOmdMS5HhF4R1qD5pXl66y8aNnV0yIhPFMw0EqQ6L
EBmjuHC3KCfYMw0dgasumkxmmOPaYnAvAWu+dFUA88VKA4hN2EYmFjDVdtJ93UC38VBwut/1+lzq
qwpvT0GETJikcHvuXKHdjCriiz+nb5MPle2rUP2RRQs7YHwvKDM80p5b46vERVrJs93tmuIu0QSM
vy21dlNzGbVvpLc90S2SNZBZS1zGd8+EfWxmbgtiOmR5zFjktxzYqvM/XnQyPmb13LbsKfRAF94z
3TQTOpOzYo4C04zXdTMH6NVxNxijgkLmodMCpcnblPR+2VxFxhZJ7CpCtVK2s9B6czUMRovK4Sx0
bPsDV8nIVAevq7yprJ1N4on5AHU+MJOgTjbjOePi16r/m0HctjDCcbyTiXPqx4207jUif+k+XLWh
/L6k4lnGR4c6UFc8CuznyDh78mI5rFfUg1c8RidbT3TSdvVhaFBWVcK1MbfihKxL8IqZ8Bfwypgd
c+PaGH8RawlFe1QLzX7Ye1gerfyf2eXM4AoE3EfimYm6Tgw6MX5FS+xV9S+vSGmDy0C5dHLVa0Yk
G/bt+K1Mt0QXMYVByLudkmrPlE4LLyV6iAw7leL8eBwSE81k096bzjdAC+MAAWaO4gayGAjHl8Tx
u1asiyi9lwS3aZcxPkbzB6KB2Fsm6tJqCCMz18IhptR776arsE41VTgceX8utvBYMDMZFg49pKqL
Qi/Et56TIf82M+PoePGYqeOlFoSpphvFlj7qzR4SQcwUPCwojvFuoTLTdCQfsKz1Pw08TTK4uDcD
rdrFEdt5IfZqfImG7xTVv17plBRJ4FpsEJQ3yUGuYWm1xeLlRAqwMKjZfHTJWc0ofH2cZrs+Ps3h
zW3uTopEpUD1M/paeWZgBjkZhSftrGTF/SXMZY4ENx2Jx2+srzNykcI3ezj2BdIhBEGWB1QMpXpi
3pR3z7PXnvhIyO2seVdMZYVOizw228S2uapZ+BVsKaJt7uwdyLulph+EwgLborHg3U6urvaSgmyA
pONLZSbUWfpZC7ir0ZghA5lEgOcwmNWMJqiThhXbj0sjhEv/yUG0wHedSjyofOANrhLMDNxJaG43
wHZsNKr2hwnCJx53ob2vw7dxPJi18sv+/F60BatoG589lwjJDypBqIKjgDS1re2GnC8QwEpk8Ap/
aR2/trqL0h8t/uhYoY3OtOuGfdEMNKG9T7pm0OvsJajlY3wXA4PBitCJMofK3eXtZ6LEmJ+8dRZf
Ks+FOGg5SNOZUGl2v3V1b7c8vdVny2yAhHK0yhXTsflVdWm81Z546vxtZjesp/86hDUVFp4cFYxZ
UG8gxchCFG+V9+v2x2Ts2BJiYtMiVjjeBnHnv5gxXKhFz9JAVyYY8IXQf5v+OMsJZQlQfibiHcYK
YRFYBpwm9LipjLE9DPb/3Srhf/RiIrTXDv1gR4iWUjSI6/HRtGMb1OhPbB2fOjdvz56Xsis12/cC
bhL+gHHnkoOmayZYAhwdIz/GbD9lZhNU88Nmzku5LF5mZDEecUCaDuuaEhF5Y8Ic39BxwfGkZUa7
RwCzdlp7G88wkaDb1dJBL73MRl7jGVR35GyERX4o/m+9Xzfq3RqjDYmEtPKPkcdfZzrYkwtH+pm0
fyEwAOuIj0VK9nnCtiYvhj9McIzT2pDlFkHRpuNPZYb9xJkIkjY+LRytGZso966UzGSzYMBqmnN4
pCjuQwEfE6ePHJk/gjg2EPzHLq+2s6Mdozpn7YpxJeRjxgy3ciRHUdu8K2jSGqzhXbh3ui/uLYH4
pcTAkBXEtTnqI2b/BRgNV4WzmQl8R2seElyrmNW1mA2SpOs3nLX5JL9rG7r/WEIzKLEnESqIKDKN
w7Ui/00qoA3TeBa8nYW7qIcFYff4Bq2czhDTA49sXQ9+JJnPs6tIuM57HpqywSMudpIZ+iD/5d2F
pKAzCeIrMrCfHEzfHjIrq5lOhf1YIAuq95yhIxjmENNut3IzhG4yhffkETBhIvUQXnSy2W449Te/
8NqVxk6dP/sSQyfzqSb3JVF0Xjm9YjRgrVMsNONNjNAo1BhZ4kROG+/g5gcVhJlde0GXxee6Z9aW
K59uM+lPPdBa51/EelTgxcwZYCXGygBbqySI6ovSTzGle/3WLp57FBVjvjOSbu3yKqvzVqDbnsqj
gnTEY3ing3Iuhu+Kzn1CY6P1OL0BhHOZ83c3N51+hr/nzw0GX5IYHIjPTQb+urxLFBLh8vGO/BEp
ynRrQsAxdcjHTxWCdCLLnxJP3SdqTpBMsir0fJ/NTFfQiqKfKrtXPoYd4XZwrrhMUBcYmgiU/Jnc
G8ZrsMyresYSs1A5u3Wcac91E52bCfcPNpkOUqdty602MP21Ckre5kIi5FZf7Lx6dsudcVthEDER
NZYsbnV5s7kePY1mt6e7r6OKfDGFRPq/fMqmp6brz3FE/CUcOU/1aOECuEVrr83XdBaBYlAl0YmG
7IuorfqO9VhEJWm9hlgLw5ZTNHb7tVYbz/T/L2nEtN6F7HDsoFNTRK09xA9FV60M2lQFS0FO/M3U
Qa+F62YbYGGlu1YMuO0YrgAvdTCuDUPZKXS+HQfIwxiCTve+BprUkGc5MbW/md0YdwfbVnPl6taa
nTnmm5WKhbs0aA+M9D2xqkdEk6mx2JW5zsyi9yVWHJSXT33/68Dwm2sK56iGFsFcX9hnbUjWI7Lv
DKEOFGd/cWYzx/MNMbD7pH7QApnvu9LeWMmLw1hfIXIxm36sGDqv8T3V6D7+WS44mg7qtZEcPVTN
ipO9jvb4MSlHhH2jjvbRzYhygyLZB4VaPUgVQdY+DDgZTfFdTumhF96ij10XVfViOy+ytCDjtMCx
SwEJA8aPvHrNq+MeHaNEvvXpNeRfjXgOBaxu6V4rOVwtxN4hV3bLPWygteseLRorAlFSeNf56+A4
h1h429xokQVwquXTOVK8n6mOoechTR6RxDQRzsV752HWLKl7gTuRBKxbyCX1xUp1L3uF2ba1j6Wz
HZKQTTrKhhp8HEkPmHdR5kucejFtj/kDr3VVJrSui6iB6xEWtWkldLjvuvGeMp3S06/OYdSeWL+E
ydI9aYBtWHYKTH1xu00nwvNkRP5qQv9w1njuuw74Au6OUvybEfOGopvY0DT4y0EjRdVNL7DcKNYa
xQh+/qL4ZlY+1oRD5j+N53578SLhIrRFG9Ymy0RWBexrvU3JcG3Cwja0KKpxoNmdQtDIuXMavuut
gtrX4OUxGFOUQ3HLlnDPkHKNYL1+eFQclXXPGXxmjamyfouMO1j52nuuLCqX5tXDHZTQvUQHo0MY
QyBAaTJ//kiwhxsiJIKEPpjtd9wJ1mFHz1m22ou+aED1/DvVX40JVlVc8hQx8IAVmPN6icYoJ1DV
HXgQwoA0JnWj48O6p91P6HyBaNSxuxl0467Ax5gRUMHpXvdsa3P8ajb3cpiD9Qzj7cw2O1qWvzwY
Ld9ZA9ZPjdXXEFNAp6uQ1QeEveY2KcBj187zHCd7mIXkii0vN2HeoF/PeUv4R8hRmaCpN3HsCQ/M
GVeJJ3pfWyS2iHLYsxu/rdE94RitvWYzl+5Hn4454ywnoPIj+S1lyQq9k8wzG9Y0GlXPuo4RwwIG
v7ODKoiHUccoO0a3lu06/yPP5Zc3artYwgLnuWYii2F+70IgaiSQc/XdpC9s9fWA2tuqCcsuYOfc
G7JIWqyGFUakWvawL52nqviaLVytjHdbw8PtRjBa1fo23gUnh7Dv7hMciBrroTGv/QZPtJo3u8lK
aFnjjcJiu9IP2XQNhTy05CfnjXo0sGeYZbbKrWOY5duYTHTofJ9GL/e5awDB6MhC3adL8Jx1q1Sd
VSC6VAY0ep//KWwVU1Xh5oGIni9RwoeW96y2EHkhR9JxxAyMHePU3A6i2DU9+nljCnIkk+TGbFLq
PRtJo+7GQdVC1mrqz6l33jJ7QqT1XTKB1IDXOqG+SuRHTo5eYrF+5rDKPHkjn3xtsPXuGp2153wC
6PYUM6CoVVgIQ3laVPEpkL2SgQPIuhvED4JwXlyLJlmyTZTamsuUlGDjoLudD1agKS+j3i25Iz9L
WPJIPduotzHpLho1TzE7FHUyaDx7R/z2k5nVrzIa6Cve8O6BX802DlVLWdcbzex3E8WJJ0PIaY9F
aqZQFbrkK+pUdz22tbQSu8GeDqbqBlVfBPXS9cCso5wnJYYMAZe3gx05ccQJmPUiVd/ptlClqH6C
sFAd4pdYPESunS0PGTAzPTmRsnTN0ALU1If5dAtVonLwUOFz3XkKuDPOrokDLcH1V4T6Q8dmy34i
7gj7ZF+mk/1Kmp9fpKUf/s8MtTYUvbzofWBWKCxC8nLn8pww2DKbjcsrVin/uvxi2gngaLZUBJoO
MWAQnIGTeqpbxoFN/jems1/RLEktPHhRHLhZcR6aYl8DZ3D5uAUHRAXmqGjeUZzSDcgbH36CRspE
NNd3880sn3uTEsSN2V1TVClQyNyWWrHwTlKEx9BJz07nrrORvo0IxBqzK9ueJG2CsTb8hIjCTE98
E9Gql6q+rjl7EYNRow1WGQho3CSY4B1VPwKcLdsXk0LCe01i7KOhjYSILIeKpqfhx/xhmePq8WrA
h98i22KFuBrr8jzg1BQAeYqQxAa2hqHJaoCi2GG7sbNZHlTViFYQ/z7tuuqoRJaUQdHuXfSsGSar
CmaWhdsdyAek4yCES2M78FiKt4gGNW5SrnpGRdxPRZUeXJKpnEYcKSRR1IWnGLOL2RebKGZfpYit
NjnbVlabiroc2D5y3fYmQ+W1wX0r2QqMGKBnRiVTzlkcdhsW/UPPLESN4MxpmxB+iloMvMNsZTcG
/4VYsJVjZNvIZK4yhPuKvCPbhtTED2WbWMketiTDAeknn0Gq8Y7gu6vQkbuYUc3vsP4kQjBM3jQm
DoVQ1x4ohgK4lFduqYyCOJzfPJt8q2jg7qQPwuptGV8NoLCIbf6gvuTFOlXR+cEn7M16NcwUh6F9
mS2FEQHRNBbwHxQci1bEmRhyFeC4DGDE3uB3DF7DXnxIojXTHF1j3vAqIHWGDREC/2gQViA32Joz
QvaMUgy/jplkB8v2fgzzKy2pqoVy9wz7OGhjMBgj5nRtM1H6j5HyongEU0h5lOFfN/3k8VpyOSZi
qY+0g+MpMNA+W+s1mb2NUH8H+1exwptKf7HM69v6z7CHlUAmMWYq81hjX7v0OVmzAcG3NnCaqMwJ
cv6qunHVYZOPOZtj2smUIwIbr8IOF6obkL0OXVwLgZh9H9YfswasiTSpmbc0Qy925GEIw7rLlLj1
Mjr5cJ22QCvcYX53kDv1mEY7LT5OOGGqaAwihcFmbe41Q+6qLDpY7FXH5tVsT93I5kdlDBiGJo5s
1qjYHWxIQ3isTjjwtpqqIN3wrrAC4WxjrqQUR9Gwzc3+WbA7dlM8CzHGWd3FTFSQkRLuHLQemopk
tCv4n7J202TNv3kadw6TFbevA3tGk+Z0XBd82hPZCoAQAKI/T339cNxsn7jzVejM0Jx4Z2IDL6Ew
9yrzyjk+9Oim1YlsVRskg50GsJiDcXwT7vRC0ceEVN2kHsRaAymEWcKBiK0C/UKGA93de7BmVMzv
AgtmF5KfUTZgFkcGQQJVKstZBMl6qgG+b2+TferomTNiedWw+Gshpz+ViXEVLPk6wktaJp3ZXAdF
pV5SJA6dp6/G9DsWr2zJA0fBLgHZsa0b1L/L7gHWTG9DkzMODb9aabGOghNjzXmQrFxMzogBke8w
QlmJNCTl6amt4hde+tM0R2+ulXJP6HaxGrWHxlRerx8Mm7ZOCXwVQVTFjipHrKXUPyWhP6Q3b4H3
/k5VAIPbjxD5RfKDTpDqVTxR6GMsQmZ6HiJKbcNGEVOAMsJTi8sog3ifOIdS+67FruFu5Jk7WJP7
ohG/3gCIzkc+gSXOkC4hnOdD740/MmVgj70tJZ8lIpdSE5ySIHwn6hbX+pRVHJRshqcSZ+vIYkl7
WiJxWofbCD1flNQ/xUh+p03TlbWZP+E7UBlS9xH1CMePC0xOs/8GxkfKJI4hXIQG0kEVa3dVWyie
tNRA4yzzjiwXT2m60kHNy47uFC2BhT44UX8sBF9CVbFa1lg74K+axmVUm2CZwha63QUE3C5uLLB1
AvbFyyjfVLy1MTygcNprNfWuymVfwW5hs/kc8abWtfUgHeQVEec1lHhz7Hw5tGNoevEzjc7FSWDh
sfiTxtqhUFUI7mFF9qSpzK10RgYFw80wMgJV0Y4j53E8gYkcnL+4WFa4/GYWFgiTtTOwjA/BTGBE
2NdY6Nsh70yKP+blrfaYL0XTLmH96mHizZNiL0w2c7Jh15yvJPFgLY4Dxa53uUY6Hx7TaaC3jpxv
vRgeDcdNrugUXCb6N8N5ZDUCR+rrMhUL64UFWH0wxK2Ac1KI/pLN5sZto3cB1NEts8OYt7eejYE6
ZTul4WlbMiBq9DJG+spvc2+df/U8HqPGYSBUrYDsb8qBV1USOwWPTx+nzcD2X18MQo77ZkY0rmO1
LwBF1BnyFMP7lZkVo1ntgO04N2IIYzxtWpg/Go4b4ggQlMfzs5mC9eMzLIVK+FexqQbv2OEVU+f+
JaLwnid8Uyn4nwpIXunzyuycUeBbkHNAVj0FO9NvzVZ91XhIkwpOE/gPMh4Iu0UvpzfqW9JcMZp5
qb2rhhK9OiVhpmVnkhwu5vBVZY+hnw+1yflYW8+eoXL3fC2BLhZQvspcayOWP9DOqvQO8zjtnKoG
Judpm0EyVoqw7IveIy8AnaIqoRLlJwllwcs8bA+UzXV91wsELUUcqMTstSnSCJf5qewOhmNzhQjS
TDoKNZoGC8Vq2Bcv1WRvbRXBrw2AqLb2Uf5QQ6QoS5IIcQid491LcEn1MOEhWBZ9DRZEJlIouIRh
+al+HGb7IRq5bQ3j1MduYLBztIpopanVvnZG32zkIZclMiAkZows/+owPww1z+FyCQ4t3uHMNwm2
MiYWIo7tD1XzGNJ/Iv+aJXCTuvSBfHMMsWUqet+YxT5Xh12czpewqjYeume2QEy+05U5Y/vC2WzM
zwYzsLBzNlzM6Jty2EZEXWqf0iNM3Vu70Elr1TnpLXuSVN12yFXy7BiHXCaiJ8P3h4cCQw8JelCM
x5kWCjojce7cwdZJJGAqobn3wtoNHixFljAlxJBac9DmMDacUp0zdri57PwH8lmiOA508pYwS5jO
0jUsLld7TwIWEHBWIiwAIxJt1XLAXeYdQdLIvryGiAe5a+9T262HAjuBJdiNUPo2AINm5SunK9WR
YZqifs4iN0gS+1sMaDbUdquZMwfixk3uSw+SqO07/RZrhIxlW4eS5LNCGTci9p7VYV/FDRLjXyFR
5Dt4NRcpgkT7olX9OVexp2jq2XDcwGoqnFzjfrTA7qcRaRBsvxVHOzZeuAsNZ2P17U3RbIxzkDuY
qDqTwJB2spWTOrtBp4G1+yi0fpNVHKYoFTMmhr2GpbbcihYlLCW3VTdf+fDZIJEuvH8Wo23Ysy/e
zHrbKQMC5EhyzrLPlBs5iidMOWN0iAYGtIn8su3oXrF+X2d2h8UnZAFvasNiQ0oxQKvWw+nPblUc
hZeuxvzuLJZ6TIlu/KzW2T7HIdyzAQKCwISNd20YOB/t+0I6KeD8pcm2rN+zOTk48mpCkInT6YjZ
I6jxNHj2eM6SGUsnTgBE44Y5YPpuV8lI+beABQb3o0IyYHTDyzTlB2fQ7zpRW6qoHmbEjGy0NxI9
0NOkwhME6moPqCEpLEMrXxz/8y2KZmAa+U1zarSM1a9Shyz7BuZEybfWlpR/Aw9d11lgc5LxHZUd
iUiCuVAbuww7zCYkiioMkpgwJRItHeAVZZUGKlqUuT7VU3E1NHKuUJ8USX7xdDgEzjEVMfiqNicC
L1UoRsznKv4RhUM3i6gvYktTW5nPBG8/4pDsS0AutfYW5Uwxp3ZRGwPBgHhrpkTBs9qwxp/OZJoO
rW6jht1enWymP1WQTgJDPCBwqR/rFr+QV67DQejoaKjSZu8YFf3NRAKccLQpqjwJ175WaXxy1MnX
U2s7FB33Z4fDwiHC5myVr3N4USbKmdE5S1fD+o+LIK+uSWkcpqjdubi3ZjTGra5cFNfBKslgmLhL
o+/OKcTpJoLL783ebhLIGg3A1svMmfyFVMGCSTelNN1RQFaOF1ogkDyI0VzU+SEd1VXTv3uZDITF
FQk9bnCalSQZMeYY4s9jyYSIO8oOixG9rlTIvnpAfb4gvjWOLhGkXb6zFOukcFkPQvDUk3YORirO
AUqSE2SNdIaLXp1LPjHQ86oMJtFKjDMFXmSt2nzRkqOdMxLGixIzOwe4Jna1+jMRHKGzV8sSdedB
QUkBFsOfIcHb2HX6tK0Vfstcx2SB/syCfxE6AHunCPTXcI0cV1zLtvtDhLdtY+s1quOW6QK9GKZc
9KkDCkeovZ1ePtwl2jtBrNkho0qWPhj3kvSGM5UfWgvMZZbH2cXH+i+jT2sXt4vCXiPTzE9dkc99
GL4oZfvLUXKeGus0JeWf6aAKKtBmqvSK9gxBKmVvWhIT37uezqBHZ1jZ0Tfm3BCgVEHbOjP3thsb
vNDdV7kIsNsc+6Me2ocurQDsujgXozp6ZZC8FqXAmwUs+Ik77amrMA7Fn7323kz3upqDPkzZ0xGW
OpS7Jb6JnvLJMCLfcaZfKRpOPUrVuqmJ9YSKrhVUx9wnPSR0SORoYFp6wJk0gzTJd1qVvTTOm27w
xDQUD4bpAFSGjxRCZXKQiIwtKbUDnavisg2PG/eWKoDy9GTfc1ZNsB2cQRzMzDjlhO6AaTJRs/OT
x4D4elF/TJX+MD0isWn3ldzZZdIEQQK7MtSsIHeVLQPMFTX21oJKlbhqoFAIM97zB314SQp9We/h
YMDQxYmrZO0+TiYWGDbDpmItBfvMTN5bFnx+xJtfDIM/cZQKpAdTa55agPjSKf91cthrNq12bq3n
rDrmcPMMlr+F8heWLylxeIxn8Wlj0tELon5nBD5EH9F8MTDEzW+i9lQk2EbcnEWCo7NKXjqyfKyy
JLC12KfRsHXrr4E6v2vnVd/fbWobuhWc5QjfZHqr8G/hSQVE83DL8b2c0QINxJ5bd7rejxJPX6zp
gYE1Wckqpj0t3GPcPQKuJPe1sgAV6LD6+FlIpGTJIvxYD4A6Q5NMMFs+t6K6pclwtwvtphRQh2cD
KAm4R9V+GbPhnyW6bTVtXeyRdaOsq44a0CKBQwk/qtZezexmXQYO6oDZkzFVMmnIEia+aakxbch+
YsUlGmnxCajxD2Hkt37Cf95p7utQ9Z8t3LKnqF0A6doBFietkoBrNBfGDeHszUmQxCsjjj6LEkVD
r1YZNvgqF/eW+lnjkM74AHP8sKU2wnyb8eDU1aW1071GwpHuhN8Q4J9ZxMP9FTcPc0hn8m0Ww7U2
nEttELlCrpGOqBqFyJWLYWSSxURLQfka5+fcKm8ac71kahUm5WFgNuXBKkj8rGgPS6TRyEwsxfts
DLTVqvqiSO3oGjjYBiEJOYoDA03MbJgns3ADESVB6yElQq5jDVRaif4CxB+SEWwyJjanUWWyWdgc
Dl3E7kONqSFg3uhtc09q09dU97WsaWxkOvpNJ6gRTVRl5K3k1qeHIgBv129MeUIEydXuIhsT7YT7
GeZ6nmgWtQISFqEQ+B4CqBZL9lAXq0v6NrQRM2Fr0YjmVWvFxfT6+0ATykAT9KIOGG4skbFDTuOz
D1ogTZLBHb3wOUcIoqYRU8z22eOrrpR8fho9QvFcUdIdZoEm5campm0T5crUgpjAHrYwVsBpeCtb
emaM4T0Nfqz3QJYo+1KLQ1EmET3L8Eav+R9H57UcK7IF0S8iAgpXvKq9ldTyeiHkDp4CCv/1s5iX
iTtxY86RuqHMzsyVf9xQyQnhMKsrhmM1xHwc8kwemdH7zmuNXJGTu8xH/St6tE9Bj0o9r8YcJ3k0
ngVapwG/mA+Hy3JxmOJx65XBxnRcMob+Jg4k5dTAKqDMWlxXMEmvZwgARifWHtkfH8qrg1XFY9zV
Jf7T0Of9upBLNRhelSp4Vza4QI4dntboT80XO6y3KmJ56Kya+wVJ8WQMUvLrC5Kaa/EC0taR+dTn
eHYr70oSjwLckDyZAozxT3cwssr3sq04stnnxplOuvJOlZ6vVZE/Fn22Cwu4Y6JxDon9HMMCsluM
sB6DCyzoDmrsamoEBgVfeHsmIw86tldqmTMG1QXB+y+vwOD6YLdUQjtcMXcXnJx47Iv0Wscg1EsK
AHJDolNhfFWsnZtZO08+62wcKmyVFZlRIskE7ooUQpXCDZ36zclo2sde6Stld9uKowTQKPu9yrFL
VGmHQm9kK9VI8rgefA2xUX3NPdUun7yBaetQ3TMVu5J3IShgvTaiM/Fksaz7HXcnlXrcJYuv1vYq
Oi4keq1ZH12jf1NT+R2kw3ouvVNrJzdG3MyUwLPQMgncN9qSfv/pA2T7tqaQUfMaEtbmf/gQEVxf
vYtqPkZd9ldGBYVmxinDm+5WHo9C8uj0WP/5PxEvmEi1OtxaPqOiIjq5HIlSiS2xNhAgYobvmlwi
CyQ1IwKq20xfsM4QnEwiaVHMkVZyFFOksq06/O6K8oy/f9/QYxDZ2GFF/Gdmw0MlAP8qY95ZGQ7m
YHKeYym+ehd8Zoqda+KYFvc+LkVO0qDGp4Z5DF1S/uwFd2PHpLOEFVO6XbqW5nwY7IEaakJlrkZo
COATk+cJiarVbXkVYXXxxuJf5vf0fYOPVVG1yURLuZ9bb8uBijEjPRZUE7PdqCPnVFINWD8seSi5
03jNR443UM/RfWPCt/YhYTHfsnKa6/Ng5fjpc52ZO8p+OeBDe3Zo7K5184x0uBEwvClYIpUUmw8F
WuLsdGvDwh5keVdhcr5UE5ESUR/48DCRGZthSUZlnd4yXjoNs7iGCXYZDqxN2V+EaT+phAW/KC9x
FmyL0vyXGfh6atxA0qNoXeiIVHi1DaAZYrkhK2qhrXFGGSQ+Ih+PKtMsgYktf3Qxlt1N6KGFj9DG
NA8DItn7eX4efciBOjII4ptyO3O6HjFKWWly8n3kqAzlz7RqDMXjU9K01zR4skR+iMz+lCTOD51h
G+Wlp8pkQ67Ni2iRvm3KrHz8ccApoypcjbL6iIP4uY4mXGnuOQvQ6ScEdapv8ZwAKMAc7pTvhT8/
Lx+VGoC/mWrLa0A8lmgPslXG6DKKRoK20b8mBLRQGeq+M/r7mJClEbBFpPbFheKc9vMujQNuMILQ
S/yvV+C2hWPbBPxGzmx4cWJ1HQ33WaNjGR1iiSBZOErII3go7lSeM+uW3JN6gR+BgxboNXGaLHNn
dziGJkrgHHaSuHUfuyljmwKWMpo3inrvyt5do5vvvZymNs7JdyV1naXVAUznFIODvO+stzDAoI+e
TE11QNaOtBKk4cJrrqbLYEMRdgtd7rcj53RC19Qptu46rgijTElx1iZB6NbFndf2BCHLxQCr4+Ms
/ZcipdSOiOaSccKkctAkfBrTeq+t8bnzFueKCndmMG/6of/0PYO/O975fnzN4e3iW7TWDakueD03
o0N8157zVIb1vp3hb1nR0ev048znrlxcKQUw6NiJsWj8SBf0VTI9ubbk3CVKhL38pasYuXoBR7bh
Pg80K2D52HFX8wDD2WH51EXps+nFx6mbX4rZQIgif1NlTwXYBOUAv0C6RoVhpAy2zgR4T+UccU4A
DERHhuhAOSEXXFgy+LP6m0vcn1vXVkYL1V3tZepu7CG/uBRHiwBontkFn5I7iMEiH3duAAEOl+Y4
/Gj5xprxboXdkyUZEFMQ4lpPzuytEsUtfDBuHVCkiaOp6zWPkgSTV4p3bwoeYkZuBcXgNbcUHAAH
0TyCmSU+0Wxs5yUDn8LWA6cKuQhvoJiM6zxipuh5YqrCf0kQjzyiKZ5T/2HReov9lNzmizuIR1I6
fzYrsUqeUKuvdeoe3BGuf/Lh5ryf2EGUy85bQw52hrNV4H9JSn2y7PFCkSHp0hfHylE4E/xlmded
U3+pecElHiX0CdBeFpgM2x1MoGr6rkMUILKtNrQWg1AgCvDDOPFQ+d5qVK+Gq0nd5dylwcXV4tCL
8BAZvwo+YNuq/eQBRRed5rAKBWLWfLstrLZevtTqfcz4iKLpNelxRzMltQCxqJwWZcKlo8NgS8X0
jFDcNLGLdzOJuqCATgQvJCsBYYCKXrSG+SNJsXuE3p9rsVaWAKwyUIGUCgJGlw5pMPOr4TY8kHHP
honq6e6sMlDjbXAh8HgNB+/TZluoBvEu6/KugeMwyPRlshwa23+GRr34EYDroYWViR0Yrcgq+51B
zslPztbck0AiSmYHOCCyXDEzzY/KMhhRBQtdbFNRjCVzCkE8ymHG9JKaICOMxtwbXgdqESkjoSx0
DCFBzZxU4VLfpw1uNFcmj0Okr26EhdTqXBqSO+o50eDRYHC17ESiTwnpWt/5mRexxfPuyW1wPvuu
R+83k+39rJYxNQ6DPHYDbkRknWrmKcPwM2Funn1qzhPDeaxkg5o+rUPIEDYyCYxpjfZqkw1q6+RX
VyVWSb7yoJuutG5sR+xqTPsPE9brNqE5gUfEbOUbqPh3o6EXi1yYwt5ZuMHSvGjclZr9opi889zj
tW1LdEXGBRkD43WcQoBzuooKgIGKv2oEMZ0VCWthCe4GbrthfOfRhO0wCPf+1O3NpD0FJouyMGiP
Lubx3hhzUEeaU1rxY0jPPJcVapk3EARWJV7RLOIP7gNN32BFbMPU83tr2rcm14eqIz0rONw2+h+B
jVtcIbEyb6fkKcDHkzc9FQwqwMrS74iDkpfKxZ8zEVabfOOzwQ3P8c8r7pYHQ3LHwe2AZWEEJFL2
DDYtm9kBS+RtLjWVgf4ZQwnZgzi5bxacmFWjfpnD1emrm90xZmckANahPQ0j1JChEEd2Gu4oEwbq
wUNjGER2BTjmA48A2z4X87ehqntRyluVMpSva35mnH+PaVGdRVTunYpya18/Om58NOhSd9vsVYNj
GIgRFdSsYQsIPlwmYQ3HdT0YwL4S7sjSgQqcex4xM1L39PotNQ0WvDe75XNPa8gAk1kd5hwDuuEr
LPn2JTGLpyCqvwIc8oNvEoiwydOB4PKAd1Gl5dl0B+cJFwwr/wVBvJ6zf1LzlRryCJzsNg7lF5OD
B0og9mnOxtynP/CQ7G3nO1jNgPqhHzHWZi8JECmS3D2kbNx3Q/DlAGh2oRQ0BLR8t/r1HOu9y+Yj
U8hHd6x2URs/V3LeBmKkUdVg1hX1kmhadMxyk9OQQUodPBVFIqswbZ/dWj/ZbnFfKwCUnFRxpFBa
jGssnaliJxAw4vUI2Doz4XymfbSuc/cpbXA9T5wSJpBQaTbgqsOVOlr05kl6Dy3ioVLUzyIJXnIB
mVpWwbNj2i/UO/wNjDlGLaGmQorw4wMAj7M39TDMZHdsXPMw8uJHeXGOquaCLLWRJhlX37gOoVxJ
i+S52e7DBOZdytrNoZo4Kldoz3nPHUAn7UTEdRrWYcJFrncJceO3s7wEGl5KZNqGfhhW9LEb4T5T
8UmY2f0krLespBpOW1uqD6BRLShEEK62zwTYw2JQ9c016Aipgg5MrHQ9+PcWLMSR2Y8rlhIGs3ns
ArVju9/Go3do7OPguhaQkdy5eBa0tjJ+oDp6WvX0VLVltxVjTp8WE01cqdaE/8zFfTuMDX0SU7qd
bJfyGb0Z8/psZ0je/Jo0tMYPXQ7HMrTNDcHPjPou+JZiXG4NJTJCZXTL7SsHgNXdzwMImMUdUDbd
m1e7X9PQvtm4eyYrPTcaZHHgxRiPTE5NdCO73P7WYoLclxnzsW+sm5vOh9KidWeycNrorKEi0/3p
O3ltm+55tMCv6tL8ENp+lwV3wHoBhA+4Sj1F3ivQGctphdt7TNRel/O2UYi1Iin2IUHCsYic7dB4
87qI45dWCtJuLPECRkM4vqRT/mJrukTQ6VmEpLGQZliltOoObmx/Din3MXC/9wkn8q01BNuZhcgz
HE4A0JyYSaiNIltwp63sW0Xez/8TfjG/JzadsdFs/IsC77kyA71RBrFSKjAPMh9PVPRdsmT+kmaI
wWWWL7Igp9428ZFu1d04Oa/segSgRghnKvbfOjl9VnP0yHxvl9MYWQ/dPuaehqmye4JyFIIwDddd
WY5w6OEdmQSWlV3dHK94MYrewonYfzLJLfZL03zfDCaOq+EQNSymg1zu1Sm2jnZkngW1GNWFMW6R
FQQUzQq/3EKuK+dVJcJN6wzPqkgJjqdwIvoWzckpCRPGhX3jPLx0zFVPheei2WJl0vYpGeRbPxFv
DLNsWGrVWNta66nRLV9gDEesisqLl8mrkw/uisMENR3jgFAxkZEBq2maqLN+zw0iXQKwtW3d4qBs
zoMEMM7f/DPY6Lq19F69Hm3SGji7ttzy74xAvRbwJ4IBmoAe+RBMw2i2Fs2sQZZThjy0v0ZBFHsg
/QKcB4iN7OpvHCLPiTk5a6MeITiKm9EPn2Va4f+yuGs7UbyPhoxBUnlqYiwXCQ73mX7C4r4L6x/H
4fiSCVLfgRou2nI/eFC/OeFqRJ8aLBI/GtcJvtZRTqQPXACDVcLkDwrCc+J0/tXFBk92KjfY+nNQ
aH4a4ihLADqJ3Ife3Jm9OdwXVsy5fQxjdENG6EkBKqUsdyWT3iTJ/vVg5gy6vAre09KnMwhIplkh
LvnQniVd3JdIvdL6uHFlcNT9d8PkImRoS5Q2CTn7pZ8A7FGaUgTKT/AyjxG93EHJ3XVm6TW4uXed
RsApeUyiaFtWxJdzdTG76cun/SzzK+DyHRrdfWCZ11EPW7NT90ZKcgXvUcQXxp/zFOj2wazdOyj5
lZ5Wurcep6k/ef4AYfoLatbaXGwbCNiz8L+cqDhTHbyrCMT39AoMmG7XLk0TRx1bxa7GR0fjaPvd
6PqPAzHpPps+lp4s2aZL4FTqWJfHsfaQRoExyaCrTyNJzofewlziaNBkzJMwPwAWbypvOvptnt5q
r64IDyv8WDndpdFDNoPGBeXfVkxqKSTwKI7tFnDHyALTkljxuGzGZnAzy5D8rxL/ihm9K4Pr0UBF
AXBF3mi62djNcGkhq/KRnkduMvJaLXb7T1Yfs9gVwGaad29Yd/W1na9Wu1hPuEC4+5Ti8wyH0gqk
Xp/u/NzYQDFdpf0TOP8YFV2gpNQvs39w9bstD7WicqFQG9mU61B9KVD1qbEVwLNHWqD8aA9ocm1l
xSbUsAGCNabhgRgw7T6d/yCHxw6Hgv4kkYlOguJzVw2vBFIZPibtFjZa1V3AWdkKvPt+RopbajMW
7j/PEGbXvSAfgGwal0/2hHiKQ3VpSLgW/Y4LO3nfDEdIGb1FkLBDDy/2bdQb2cFAg9szA1mA5aNy
8rJYOJMrB8acu77tXqbqKyFXFYcBV81/BuBJygQYBf1F5Ij6vlileOs8O7lnrMkry42f1dRH4wt4
fO0oXaUNErnBNtHy7hrtNcfy55E2TPg7EyIC4FBwsjHwBbn51aNr0UzYnu0GUrE61AGfB+Tpz9g+
tsYbKj11YEZ4sh8Jja5Rrpm907uKbL8S/q6AdurEEIEJBEYHBc4c/k3yNnnefmwwod2JT74eq6b8
WG4UZkuub/jgTyNTcYdNFHmPW5ZK7hfhv65fK1oDYlRpFEZFXa/ifEhRBpB3dLZDXm4SB2cS5xUu
3SRb2HT6Zei8KnH4msUrPGeLd4G6Mtl8xPGRx7hrd0xNaD1z++PYb/H73DWoZ/GdwVmprP6Wz1af
qvLsWgtIS1UfZXqw2wcNIaQjupEw3VrVI9JItfLLS58/xNa4wn9l/TUMc8EeCPuegguz+x5n/B5X
PTxmYG3Fzo1M2sl2XDLurF+fC7zHQNjy96rZ9nh40kXhwZ6cXf3yRsYtACbIdTaG+VpSdqH5o98y
vAxtclw0eoKrWGdL97Vub1P9V2UESca/isYDycUiYNZDrVjDV5hVhza9citriCSEAaYDMPpgL8vy
zmH2wn0Hy0lxSqfhZsFgVIlx9LgUkI5hGySYcJL8RPNTnZ/KABspVwbAQTW/B2wCn6yw90aQfnZu
jYRv8KqJQBqbKjgY3aFpf7r8fta32T4R/cAaylsRcXq7AXqiSqFg3mbUa2tiDQ7hjs7wEvNnQfkE
mA/EQyZHhH58wBZfBBt0/MqJeJmBz/vB2STRelSYvfdzuxsjTjI9zuy7oTLvCKhwQ8XrvltMWSge
ucfewNNXJsyUsS6KtdDM8W/wH2zI5f1XmD55/qmwBFlFZ18uuAynJAHTbSSqpb726YeR57t5AfJb
3R0lHfhkhP4/0rpU8nLzLoxLBQOqDi7N8vgxS/HWlvpnm4+JupnjB/nIgrQqLgRAbDsWdQo+svgr
q/e1/cJM0GUhGR2eJfAA2QP/tvZ8si8KkyMXOGId2cVMoMM25yKke31tIilV3JK9Xm4DjRNlY+Eu
Nb7cPnwqxK5z+QOI900OcGtOHSTuEJ3ukuk6IUhxDdvoGANdDyq9eiJru65N0hcOAlJCz5RPf+PO
HT+gkGyBBawkybfI5QDjcZd8aNxHlWyiYJcCYJjFoz0eeiYe89LSpl9CHLLt3LB/7j1jETw+2Hjj
7CuW23qELVi9audVYe4ynotsIUmQb1gVsrqrI49r8DcktKTfpkA/vfbksccsNDMqZfE62HvoHnTX
CGMjYIMJABHcHacExApsfrlv1TURbwmzBAFXJsuvSGK4S47GDMfUvO/YkMeOlitn3bc/oEKd9jTG
F8TrTOFQ2nQD5vcEYWbV8oQWjzGea7ZHEfw24zmefrX9BS61xpermLJk4zlXt2EQuGr36ZKCHY/1
BGgvvo5d8xhV52qYV7S57bIUkD4cxvDSJm9R/BuQZxjTj4jXimWrBzRhVudO7AAN9PELXh7nPnUf
aLgJ+M0BAAVqa5EtjPh8GvvNtv6ZnGTmdWC/c4V17K0vTuZ4D1USv0ExbqecfMzDgBtwYDniFaPW
csreRMSokNa38cEvOdPyiWSHmmsVjSK5hl7z1iwbBlNf5qJ3Gc+3Crec8Q4uNUPxvsKeM13r4cVi
FO9+G4Sz4o7O0ifo93d2s4ALcmANVfAY6Ydy2rqc2EOgdbCD7XdNdRPieCNweWIgd48kXIrm3OD+
M4D/ASLt2n1OLLmYA5b1Y2ydWvenMT5949BThZHSbec6qC4b61OTijFxNuqDlfxaIGS64tHQr7Nh
k3wCWuOyeZB0QXcteSscSjPj9qDphjWM4C2bKNoAlJnOe98DGc2AlqNzHK0t5zVVMAiOjdSbwX7N
DYGx7FB6761+qOgpMd9L7DUh1/OG4jX8aD01OtPCgjiPGCBJypeC9pabm2RrG7KlFx4NXl44QVzU
1jYbTN5dQ4EfikEXS0uxFUGz0yUQe5645LbYKng8RWQTStgvHKkOhiMjQKLp1YCdmZwDkOPiWHMn
F/EH1WoqP/rAONP0lgYvlYWDy3wR/TKyYnIbB9StPJrgHZDQYRfs0ZBYeD9dMwekZePgvzTJ81i8
+8Fr1yAJ7W0EOclC5g7su8OnyxS9ALtPrIPbTsWh8uLlFeajbk0h3LaVzQojIisDRMvp3E09Sky1
azOU0K0ZRAdtT9uJqS23Uq7674rnsBn34Np3sy52Q3l1HILD9lWW7l4bAMDtfetg2gE0n+4d/31h
7aeQ6/CONf67lSUbrIsrjROWJO5MkaJU6JXdjyWvLvEXrOkMnHDME+9l/yMd1QA8AIHWyScj+moF
aS1CmEECfWMk/dsAJyR1vRihvOHVh+E0xP5eqPqmrPgzpC1H1oKHZwmZ4WvCQ2BhF5eSAiR04FAp
svHiTnfBBYWTaovxaNTGU9szJA9IcuRLViPxkgPMi11M65yV4CoGkAKN9wO3Lle/AjaoWYK2VaHL
2u2uXXQNkwr4mK0nH/JN4y2BNGqvRs+sLqpRAjJliJclyJ7xhgDhBQRVmGKV+MG+XaxFZRw/4VdG
M8XnYSekXwN/N8FoIHOuT6YLkG5cmAcGYvGqDu2dG/q7XIaUmYXpH96uW6V4gGSbR4fOrZ+nGptb
wET4oXN1eBAxTOApCiizr8ZibSRd9Za2NWGtCTI7xtaJs1bQJd9jQNQEExVwlik4D4F/GO1qYR/O
hKtd3gDb4Y2u6I7Q7hxDgu/cQ1QaD74fZfuw6Opj52NYm3SJidQ1L6r23qRljeCKeOSGomLEFnkW
qzjscmgD+ir5ce+ywXujJhmB0R+crTe64SsWB0QFuwWfOqLHQj9kfuMf5wKiPx5JznPzeA0MwjpF
ZfvLp/kwKKc7mUZUr3yH6il/IELvCevKkJf71HzJyTkEdsNpY5hOCQe9vBAEZeS9HTBIjDlarURD
lhpRcV8RI25T88u2SVB27B+YBrihViuzEd66qBFpFMpH4fDKiqQbGOJDFukA/nkUp4AYyNR0LCWI
zsn9kQYedUCZbLMtOXFd27tRuPYey8l+TJZaovTouj4QomAkVuHw+9RFfx3t7C1heELOVx5mLjsT
5vzJqtHvSIVNC/GQrVajjisJdLLplh6DDIGqgtBoeh4dFnQSEI6SBFYmgPFhnP7DiUsjMA2unXsT
tHAaKRTmpAVfVtKwNmEmdzuGJ+ojceStx/cXEz9Y677ftZX/V87ZT1SjjfCzoeaMkE+08TXGRPsc
BIKyNb/adomGG78ijf5i23hRLiiUgKO9bVxyOr86fAJaNMDu1CV1kkMb840bxbWQ8boaY5ooWeNm
+9BysM8d+YpxB9tjUF7QtgTqOmmetjiQNtz2PtdyGe1T0MBJSpaaVjbH0wQ69dH29c42zddiwCeJ
9QfjWbJOG6COLeGJ2SNX4pVXLsfQ4Lz0sWhoL8/a50RzX9IBfBVog4bmAiM+89BowaJYJNHb0Ldp
C7Z8SAVi18tpMP/g0YyEM1xdusO3aSeO9xVlWFJ/rb6rO3Q1sP+2SStWblL6OBBmgOJpG3mGFFGq
vuTQpTxVZmIbNY5iJ2mNegaxxPaMLBvbVY64pQMwSgwzKFmhK9Hn+EjOL4orQ9zHSroAgdsiBFu4
sssycOiW1FA12E/9psIHS9d8wziLLU3lDL/mYjFgN4Kv7Q7YXUPdMVHZxkHOnNGlv6eEi84/E9cl
BQ7+rAXlUY7Rh/17yH+7jAYCK+r8W937BZyuIs3Rq/D9hh2HBqOYKvkRhx4mBoZgflzfc9ftYYgq
qTPWBh8A1SLydHxVzjpzjJYLP2BRLg0tmgQzkXm2GAcxVRLsK6pHnDwNWdGX+br2C3fg6BFx0L9o
m9pvMG1+b1cr7UU0VAxx4BzdbEgLdqEBjWKtpV3AoSM9F9NXjLG25EqaYWXMP3XAiHlalWasGI9l
WJfC79BFjyg2BOkcZvkJPcPsTEWX5J2/jvIx1BQRuSHWXEAfEUUBKg5nt8Yk2A/2HuSk4j7ghxXd
GitfoggWPHhYO+EptAEQ2Goa1b+5Fpb4tPFagduRPN1c7xuBJRfQXB27ihZVVw/hawf6RD5HpYwq
eJChx3xt9kasalQuGy6HKydXXvcPYr+igkN3ooelXbQyA9BSlpX11KqmYSxsZnU+vGQtZiWccrFF
gr/Dov8bZCBF6fbUcSv+IkvUI+jiPu26N4vpk9hZPFezsbgaaxBess9KkW6Agk50NDZO1nGRd8bC
lN9z6oku5cxhKQi0hRGWpnXMQ1MW//JyMKWzNnufU4Ij61FkSDeiYZJr8pB7i8nfqChwcyyrlJes
G1r5jA8/8vGRtrMng108ZXlgMzhpXRjfriNVALw3sKfxfmCXw/NctmxnQ2KH4zavY0EpPYLa6DJh
HHxtD89D5KFv3cXuKMP3tk8T4naybabkN/FlShBVs7d2Px5+SmJmrB7tYeqNaUmy6qCxkNR0xOlw
48eEOeKBqnvkSZ+0JFNC0feZxqyBVpqIfVsSJh+OvjAUHVpTnPpoyZ3hJeAXC1gsmYAdbwc2rTCm
Fpax7YJKja8uYQ6CtKmTZl67wU6qmLZmvfbQZ602RH8S0zhnDS7wMg97qENR22Oa1ugz2BK9yoo3
/GyN3It6rlFaWs+wT64FRXA/plHItyzrCF8VPJ6ubLiPkvdRnBjbtukB6jVY8JGEfBFMr4XUkTZO
pe7SctxoY4ikvpi2mxfeuoujRpPSye2FBhpOuVN99bKL5gTOk66dD8EPjcPVMs3CZDgMWTBz1rxs
ETMQPAVtLzciaRLxpEUY5gBZrcyp8sdAV6Z2NwapgO6fxWC/K54s+glj9Td5pLsp4xBhgXIam0nJ
OKGNE5l/OaGTWZcoi52aEa9yS2xhQ034GfSNpRwS/pPhF8FS5Ku97jXMhkxMu6wZRDDiEqljTMec
GPr2PDRhj8OaJxo0QjoKHPK8R+m8xcVAXZ8UfJPPo90r7rQEz/jVfXy3iImRjngWiiSN6ncsQk7J
4Qx3YH8Jsb5gPmuzLZwX/zkyXfqRRgch9DE2Y1osptkvQe73AkQyiyi2pWAKljNm3DEAxDpWnMpO
YnnHYyf7P+HkLkWfPlWz49ukx4qa3qCdBLekbq4b6x+vdTRf+A15INI5ypJHEI/KOduutYwNQI+w
g6dmOme7OE8s++yODft6zTpOyDD1uBDVLZesDQNGmV4MRy6jwKYJjHOPLDsf4Bu3oAz5j6enuU3y
G190kp6SoHH7b98S43wwVZKD54ot0kpgzr3wcWKy4GOGaK1yb89dEUAVacug2zlRboJMyw1uuP5c
JOAWqzb2GLiOqaxvGAMMEIdSlWbCNGxu6n6PKzJoAdOmpIbIyaN0vOq21IRKDUyPwYaJqROvnbaZ
pclOQjbuM5grxqc8yDZDBmFj9WYkMc3pP98tioH4UxIlzROm4IJR4hQaVEdFIpP1+6CdhOM035HB
MKSJ5oGwZB6GWFiiMhoShCOMCvtipNyc/Lia7QrJUyzmOr9VnGjocnPzlL8hnFXeHzPQNKFFoWvP
iAyyc6RDRPrc9MaLHzDMPvJqVB7iRd8Q4eWMjamP49XkTj9G3VMBHwXGa4NtD4demnazfzKcMnOQ
H7IyT+EmBWOEoXkcJyj3ABmAt22iJKyRSCsAQLZhTBsHCQ+UZQTfT+Yz10YVTFUSYxmRUQBppKaT
Qo2+E2pq1R0DYmvRJF2CQ0T1OSyiHHF0N1oSAbxwWcu2NjVc/k6S5TC+R94dxnAD2vmuLakIPBux
IodvF+wWaxkl2DdlWUGx9CFYhGcjcBDOTVN28U9ARLxDf4n7cFcbkZhOOLJ6/UKPSEayq8lKsHrk
GEdMUrYIWUIM9ueHKSscuEsWLaBMr1RWkkOrREbTddz+2jzQF6FrZf3GpW44ajWuKJje2G5ndhCb
pCq2tWOSBDNSbCboctzDLnMAc+BB91pap2owBlYNntn6UNp17ZzqaA4rxhyR1U5/Ydj4+T6x54mZ
TNlGyM7S4I1qwlZjMcxap6EjpOUwazhzmb7ETVG2L7yqKl0Nmv0bSIbVDVfW7Sk94qQIMV2O7jif
25Z33Br9Klrr1ifzSkaley4bB6xPJrNR0MYjoZGN0ktoH0QCohS3ixXPngHZ1a2OwzjQ/FogSMVn
1NGuJS2oQJdjWcSZ42VuMhxtl6Pi3eg6fnwxyxqdZmBm2W+aHll/64Sm+ZtmNspLQ1uz82CFYRY8
WgxaWe/mGnidX+Utfe2UYsWb1iwa/2tOREbko/SH/pEpbB7sCsf3sbH6fsva1GQSS9tsthNcT34D
wJr4QPz14KZNsk+0mMevcBy9ZFuLRgC9n7KMk1vQip/Ya/rfPlAtO21sUwhgTX0A0KUcrCu/THrv
CCeu6YJiqV8b7YBwMvkY7ehfa4wUg8aQMU3PAA8xMJwN5nNOC4B4wrVPV1AcUN0rsGzd+cNMPjY3
fZyAEzPS6S7wlIt/o7Vr8mWqGuQyIfXSq+MXo7uqIELT49l67XemHYcOOGYRPR1rssiZBllpsJN1
hyHNQBy3biIRI0YFLwuc25zMyKyWhW/qPoPAci+qMP0gLAJZxW7TCCx9XUxYOgQdMi7G8c/aa6ZH
P5QkrsJ4Bus7YbgEwjy7bHHcrFo8EbWiUinyqVyvFSzukGDtt9Iiy1ejUCX/nPrpF1+8j9KM7z7b
pqTyPkwRul+BNZLaR1mmbDerh4RcScRCBZNAdN8QySQUjSLGTToxSXqf0FVvoBHrnySvaNhxqzIm
UNckCo8ZAUPo+k7aAdXB7klbr+PF0A2McUxA9Q/uf6SdV5PbyJbnv8rEfR7EwpuNnX0gQFdeUsm+
MKRqCR4E4YFPv7+se++IzEIQ09qn7mh16DATaU6e8zcVzmqOjtAkMgofKtWe8K1roNQhiYTcnEja
0c5ULMPMKE+6qDEqVa+Mwcgpw19c9zk6OUbagBKovSOVRs7xcV3kGQphZGSYzMQnHjarsFJ1LiTF
hb54jKYiXBekmd4q1j0LlXmYFOoacicCq2MU05ip+wQ3ehs5CGiOjlp0FPKq5nlQwEyt89xBlBqK
j6VsOM1t9y7pPLX3EyssvH0UWs1f01R1BZ7fEM3gHI4WbyPWlcJNbQJGVSJgC6hUFTdl7jooRKOs
i2hcn9rRe1IYEyGbrDMQBz7q+C2HpoVKC5AnB5/KNEKEEFoiGY6lUiTdjF2mnj4irlQ0m4Z3WPqF
BVnUjxCMijjwTEWAWKIhr3au0ivVd/vYY6DqjnUffavaFtashop4/FcWova3ObYawB3Ezka9wCwD
ra70yUM1jTU/Ado1XdKVDhqLltond4fg6ph98kBhpdxbpd3dNfSu+v1wUI/JC9dnxiKZRjRqwL51
EdkbGYFyuOtiGyjBquel15EcVuimUdZBIbCjTCZ0ubVxehpM3HfZQNM4oINbk8t3tqWX79zKcQw8
BrwBcLt3akGmp8DnBv+I8hHNmSqPVFJsBz1pFnpU78gQu/iv8nCgLJGYrZkLotzU3jiHRMHa18bX
gYIMehSUoSuoUV2pGAHgEsp5maW2xmM5ZtawLV0ze69V3mi/N40GeCyC1+F3EsKpWnf0Nsxd1pl2
+JEOhXAqKFIt5MumochLqGOnlJBz89jH2w54HbqQbWV/rj2eS48lOs4F2svRMX8A10ppNIYiua+y
QSvZ5g5lc6u1UNTtTnma3p76ymm2MbCUfqcORRoB+Q1zSGmhOLim9lggaDY5wiohG9Kj52eV0R/W
JZdc9NkBGehB4jNzOrSp4pXtR9AoNdl7CLuDeox2bNHl5iLkWi9D6OONadDi/M9DHEO3LEFvwt0K
OEHp776cnA9mLfQjW5/nIrmYyzBgY6WQqyqR6VvAM6IMtELTUM+vTrxvaYyrxwE9aEo3U/rpxD5u
QXFlEag5MA+eOfj/+I//9X//z8vwv8Ofx6djNobH4j+KNn+CqNPU//UP8x//Uf7zv+7/+q9/2GwM
wzYcXeNf2M2mqfLnL9/fx0XI/6z95xQeDi4KEgn6xTEdXjhHR316fz2GNRcDDWPbBoelG65xGcPR
LV3VQjhXU4faav+uPGRwifXg70exPF11VceyVE+OYpm5ZuYHncus/KSZ+0P5fGxur4eYmyzbdXXX
VXV+tCcNhO4ga945VlTI1B3lqn2jWffXQ3gzc3UeQvyEs+9hWNVY9DFXcrJv9tqOLuqGhsAu2V4P
o2szcRzVMlkBnsa7w7mM05gjCmwpcYD/HXecpkG+Bvuf+PoNSnPrfFuulXfIevpJ7EOSXYdBtbn+
E7S52XQd1aC+bljMqn75E6KqK6FFe1mAR8QdBkzZ5uh762GHPMza8BHGUnfG0/WYYlTyaj8PKX1A
3WlV+mwAOMryFGSUFMMJNtLB2BVs3dKKloYo/r638Vjxqq16juZI8U69aqSFgTJA72MrE0T+aRuu
4YivvG23hV++sD61uZ3mIl/x73jS6qnymJvUCNPA+5A+TEERHO/j+3Z7CMqd+wHkyfSx/sF1eX1S
574jVQlOWsMhgXTEUjtbsqUeVahRkT+GSaPekS06u85zteB6lNmxeSZ1Q547tolz0mWYHo2Yk4MH
R5DdtTdIzE0BFL1tfQ+QgpaVnz6N++jGfbge9e3YLMtA39K0VZfvp0oTqhdtrVQVjVsl6+m7GRO+
o7qV769HefPZLJ2vRkpkabbu6I57ObQqHMoEa2TDP6hjrDzHgwOrveLRV/7oMSkZf14P92ZQhHN1
x7B101AR85FmMknqlP4i4WrRGy7/Olm76wG0N+teiiANyKjK3Di0RLAei717k+/Cd7SJIZ+usMYN
wiDx/z8DimP1bA0C/ddBaCCWXwX0WN7FO23nBnSwaN1zfCnBYSHgwhRq0rWZpKFytG0GiOoPgrk9
2fbSXn5zQos5NB2eeHwqzX3dD2dDUg7Izlc9OqXqTbyzfqBhtUL4e8PefnKC69M3t/7OQ9mXs9dT
WOSxQ6ieq/PwXOMJ67YLR+/sjJ0NR1p0plE2quoRo+Fl33kfkMm4PghNLKqLw1aaMGnRATyo2nIU
o/C7YLgrN9UdJPstSt3r053mW1vNT3aYQ39dWgxvjyaLfWR4HIImN5lmSWNLulFHKGNgbEG7BqSH
jWoA38jvN8YN0unrbN3vou3CcN+uj8ug0nBDaE7VKIJmd4dtuRl28R2ApRWguaBdOOFnptZQDfI3
h8uTURrS9hoTnimKEAkw36k+Cpo4KtIKeo+y4Np7TwMSQFuKGK1fvmez7Y+fF4b69ssS3qWublqk
irYlXaOmcWrcoSN899KvUbm9gWKzSz6ILYHswJrCrcYuB6YXGAsn89s8iU97Hlos67NdaKED1w6t
CL3p1ygmrtEk/mr7fF8/9uPVs7Ku1iiZrAdY1TdoYCycM293JuE91TFUS7c89c0h4HCdY2EAw6jP
rC8hViCgtavWj4s+WsjS54fqmRqEJc8TScTlUEfLs2OKRqY/3uSfbHjK8QoQ6BrBzXv05/dIj60S
cJI+PMdVvoGRuHiMi3PmcgczTs0Ul7xrouQo/QLTzNKuKVvIjDWQIpfKcok0FQI90XFhRc/Mq0VH
TXdUx7WpoUg71kaVeFBTjQV9gCfzLQINFg7j3/94F0GkHXpIjzogRj5ebj5Xp88gulxKqwt7Q/xS
ac4ugkhb08niYlI7MRJ6xVtsQ9Zo5B79aqd8VL7jQa5vSKTZHsIN11q4NzT9enBDugZp9KpV3hAc
wZi16WeB8r5ZNWtvizLU5rhwI86sjvORGlKeibbOlNqwTYX8Z56Vt6Peg2zDUOFULozr7V1lEMlx
VBvGPu9JKdJwjIzREjvBSO+8gqf58eP1rzYXQDcs0+LxbTns68utlrUKnAtgKoj/QCpE0zssv1yP
MLfAzyOIL3d2boFM0L3MIAKeeSkl5Phuche+hy6WlrT0SFfxlvBslwqCLW2io3PyPPo/GN5sIfLd
KI/x7vhe2RT70wPr8F0UpH4dwJzzQdfsT0H6LExp/OYB7Q8finiwdE/MjNnWPVX3+GqGTb5+OWb0
eWutqRuUpgdIgC48YVTV9ez5b8+so1m2ZnP9Au6Qs2eNCpOn8gjwNSCiWnjalnhMRhgjXA8zM7kw
g2yTC9fQuQCkydVxqAFj2cOX2QLv3KZbYxvtAFTuroeZmbOLMNIZZdldRIuXGn139L5pp/YzwA8f
Bu/CUTjzIjAu4kjHVNMNVJlEHPveweghOGwRMSNlUc11fQewZrtU4Zg5LQhITgYI3IKVJOW0tWqW
rZZ2FtCRD1G7QxrE15xbjTPj+gTO7YKLQNKHQkTBxgmdDxV/Srb6Ntq26+5O2Y2+sfE28YP3pSBZ
UdbYKGs8/M3Hw6paYSH80K1hn+3CIFuY6pmzBeYalEpOLlCVtvRFxzAzGgAIQqO4XeGwSfv218KQ
xT0sbfyLENLHrNXIntQMJ7LhRduggvrSRIHuR37784DDto9pIeWj6PsJvfcgDTitN/2uDLy76z/j
bQHJouAAL5PKuqa7bMXL/X48dMhn1bgP69v6xntMnvJdFmARgIZQoGz5IJulh5I+N/LzkNIRY1pg
p1wHdKv97vQ9eka1d1t/DG+pnd1bG9LCjeK/9F+yh+NTj56KDxD75k8W9vlPkE72smvS0LT5CVlV
B23YvHca412Cp7Bfm2Cpr8/x3PFgWi4vK4czTZXLw5VZOHGSIHgN2dAOUdDKd/R6NteDaDM5DA1O
g6Kt7XEjGmJJn11WqlLTCaCl7Sf7CUZWeA+tCNjrylsjfbmp3uPaG+YbtPsCwIkL22U2NiEBemrk
nvI5m4ESnpowwvEQRQ01eVec1NURciOwO2TGFqq7c9PpnAWT9mYVaV5YHRlo3XjvJnXaurod89Yu
FrbGXBzeoUynx7PpTSI9HvAHqZVB91XFww4d7SSnu4FDGVz/cHN3lEsJ2TMcS3MsV1qKXlUnSJFB
xIjbqL418gjGahSWEFmPyL+0mD96ERITHdqY79BS1P92ScFwoC84nk2BhDKydPKaVToCBNA1f1Dz
3aCDEVeK7fURzt0i5yGkD5ZYJ6B5JSGiJkLmP1L6+LEDc3MHpDu7g2Q+vlwPOLcXXCLatqVpZIam
NKfYpuSnyThor1UM3Ch9IDXr2ieZ2jaryceP8jF+zO7/YBtchBUH39kWBOoMsBWgvI/dHX2uvaJg
3osV4Amt3bpfGOTMFeWx03hn2oareY5YvmfBeE4PI3QzJOdsLsdTuQndr39/GqkWsH1AOmokp9J4
oqpA8Qz7I3TuVmXQ3HGibLUgecR/8R421Z12owbi9rUXCsZz389jXKqtaZ5hIi5wObZsVGsBKxG1
IEyOVvUKMuOPcoOC/Vf9GdRikNMc98E7jktPwblZtUzVoWxoGYC2pVPUPSkn7NRKcNsoKR2tJ7P9
fH1SZzYD3WoYz7pNv5Ca5OXQ9INXu51CxWmqkmeU0hiDXj2gKY+6FNiUhatnJmW0HEej5uFatNt4
ZVyGO+VFpU766PrNxt4OAb3wNaaDe4AkWzSat8rfPjMvwnlSNnEyndLrNMK1VBz65Jc7GoEFR/v6
HGpvJ1GEMSyPxMXmn9JXqrOTaNAAdLU+oPf2AOHoPvf1Z+cdMg302Zx9oOyXCpS6+O2XCRtB2Ql8
OJgcjiMtSmS2VGqFjE3dHqFBYHr9HpdK/+Tvu9vuJn4uH+Inb91vmk/tXt+1u+tjnhsyeTjlXV5M
9IGl6MZJG9ox1+C+jg+xkJCOYe9+15uF62Dm0nNVl2Idc8vR4kq5mdcgbaZHCGFjH3lq7wHFq9a3
6yOZDUE5jpyTQhmL83JJhkdsUMAvYhDZlafNETzHjZF68VoHBetfDzWzm1+zWvrzKh16S9ps0JQm
uCyKjqUr66J2Vka/cEbODYZXO09M3eTbyIMxFCuLwLOjaoim9aSUG/MUb8cxvbk+EPFDL9eeITJH
ljr8DQcw/OWcDUORd87EQA4uvnYg3+3uQ/bDBYcCIBpu2sLdMjcqlrjLF2K1G7pYjGd3S0R6agIP
0P2pOK66kRsz/ah5xR98HZ1epygTGdzW0i2dW4daGxIG1XIK9u7HzFlYzHP3CMwHmoIcFQiQetK0
kUalR1gYug+vEKbk1/4TuLF1eH/80tEdzzfmpr5D/3uzVBCYq+ldBBYTfDaBJ9LXxMwJbN8D3Q7A
yAXOwwtqMQ/LMIS5JxyvNx0ZFY/2p21JwY4FmOlEQY7W3OJT5w93RsAgP04Pk2/dGGuE65+vr0Zx
1sirkWCUVFzAIoYnHRIKjirAQU9k4GmDLsJw+GBUh3F1Og601yy0sE3ErK+HfHv8GTygVAZp6wbw
K+nQKNSKsXuEzLErGCMbQTq4NVkfeFm2cLsshZJGl566NI7DCmVzEyPiZ63FQCf+boSLt5j4i+Rp
JNdwqV7TFWKBXi6SwapSsPLg7u3+uJ4ATwKrHXXUZhzjwUPv2aume8gCm1IFVFIqC8Oc2+NglXTP
BrAkSpCX0bGo7jB97okudCQ7FzvPca3hFnT9w4m/5s0g6frTJ+B9QQpyGcbCRC3uWwwLzK17888S
nLmptkvrQ5udzN9x5AViF7kNees1jvdFNCxJuYP4L0SR/WjhATp7rFj0PChgckJSuL0ck15kdlh5
teYf7tMHsOtr0tNddqtt8XEIojXe3ytc1oN24bycSXvYBGdxpbmsvSKlJg2pd7xpNsWd/gvrsfTG
W9sfUMPZIvgCeXGVPlpLx+jcjrBV0ecBacnlIx3UbZhrVot5DZlPuy6evQ1s48/hx5d8jzcmGVf6
iETOQiY5e6oB+KGyzzMHpIpxOcmZg3JzPuX0nFfQgDGg23R8U1D4Pgo6zK+3mOHNh3RM1zY4Znh2
SCGbodDiJDdoce/NG54dvnMbrnO/87G5eVCD7OaP7gkawjpj5HBDbO9ykHV3RPq+tBnTHpOSjbZD
E//D5GOxusZ8aGH9zO3482DS8jHDKlfqDs55m33O+nhlxPdNv3A1iB8sb/fzl7d0eB5sIMbwGHX8
rvrNKbNXTo764106ggiuDD9OF+LNdNXJu3Q+Ge8Bcj35myGuq+YNwAJQMtpGX4ffnResLqkVG9vs
Fnn8aY0dnH/6sNzQF8nD5VCJzPMYRJPoLXvStVvWVYGevQXRxRUsoTH/ZNZ/P0XihUM7xuQZDIFa
PqSbCD5wxH0L4ENLd1kJMtPjfw+un9EzBwthBBfQ0W0XhyZp4U/qoIf9QBjjMdo2L8XeXONTG66a
mz5ZoX1mbXHh2xpfjYWv9/ZyIC43uu7pQKjozl8ufxBqUDcqGJdaCes8VJ/LCKvI3ngAHH8Hxt7P
XKRbmlTdXx/wzKe7iCvlt6ZdHb2wIS628Kvk8NS6C/n6/MBA61rI2Lm8cy4HlnnA0+MOBQ3zaG8z
O3uBhw+ZBVYUhdKtUlofpulgISfYba+PbKa4Lt7Etkt+DtaBZ9xlZLPv7GObMLRuY990QbtrfS/z
x0/D/rTli1rf2sC7Sb5Dx9us9Q3XxWa3VOCfm11RNdWBBvDAk6/HQxUdTv2InDJSVmiYIOLZLxSI
3p5kYBdpVojSxivm+nKQbqZZupaZbAsbXgvWKCc8mw3l5fpczozDhntIkcZzeK3KT+5mVCY3U3Oa
QK1gCCPKli1EmBnHRQTp+Fe7DHmJMgOfbuIuCW59GPZ2pS+kYPNRqFvQU8GETJV2d68h2NdYKc1W
Z8CMeECdul4V7UJWNAN9AXECh4vnokHJVT6JPRd95DRNcfHO41854gKT8l2wgcaxDU76X43zrddL
9GbcoEd6q+iw/kqgFwP60YSME3JGFVDNyrvRDipye5j9ImB1/YvOZG78Rrp6pgpMlDaJVEWpKkTY
LQc5WpFUOB+UR6gEn9Hm9ZHLfoge+kDkFsX9Yty316Jlm6LVzXNX5a0mxVVGjAVqIxVd/nB3vOme
eDtRiqPAb63qTR9gYO+X9+b75n6xlvp2FV+GltYYvQPD4OvbPoK2gVBleVd/jDYY29FgrBu//Fb4
S3XwpZDSGTS1KYrq8MtZcJgYGil85cPCznmbkl6MSk73uTGzCpqy7TfpR53ejOGwtLp2GzrTwu5Z
GIyMmOk6Gk7RAQmMKsmEmc2+LeO/XRG7HIyUXw84TTpjyWCq8pmDHQvzR3s8LIxj5pK/jCIdA2PF
wnRsMWVBgl6Zj1vijwTS/494m+9Re7RW2sdQ+x+s/rkZtLmJQOFxjuoy/q6mKQpnEC3RWMFl8gf8
qYWhva1HiMSFVgQVKweWubS7tGrE5rHK0D3A577OHkbrqTRQm0W+JNWMhWAzo7kIJu0nOHWRMiQE
O4VDgIPXOlN+LZxS4ktcZpaWY/Mu10DM04R+feueVY+62CzMjpIZ7St3K9q4+U90k1b5M5Tb22rj
rq/Hm9lLwLRA6FM6IhkzpRENSMtnXmu6/pQqa8v6mGrOVkitJYsP2LdpESV0AGGC+EPPU242osUc
Gn1O3b4JVN+8N9+Z73tfZJuoFSEYsgZkjIFQtgr99gNqIcH1cb69By+jS+M8IatTYVJAdCvZDSHq
iHhVTtFScjm3Gs8HKZ1+OVpmRpcwyFT/2qnPlvpkhzvXxV7SW1iKM4+fixFZUlWscazDVEH18KsN
db8Ahul62MfrKCh2ySeEYHbKu2JdbHFdfr4+lW82AY0IYLOiKMCF+qat5AwVFgknNQnMPt5Agr1v
K3sBGfe2hnoZQ+4lseWnPKzQe+820C0R2d3kdG/bL8YvxLo+LN2TbzaBFE16uKLYinHZyIiO5bSO
BJvJjGGCql8tr/90ffLerEMplH6ZvbZVPQClwD3DiDJMXmxMjquH0qXJfz3O4gxKJ34BGh1bDALV
a+0VWNPt1H4V+yN0OHV3GBf218KikB89WqpYSZgzhamGOzd28fkx21wf0lIIMbVnJ2MOyi4FNpUE
Gbo6pg6HvFx4uS19HLFOziLYkwVbyCXCYKd7OFTYSv4oFhsT4hNfnPCvSwCEpQDk02yWbiw3Th1o
0rCPMSB6/TKIwXRgvsQz2/pKo+r6tL2tjr7GA91B+inAsvJKCLXSaDBFhthTwYhU3gtJ5dfugJA1
/aN18DuY+IhnU4i4UqRZBsHQa4EJDTYHQ4yFAb25IqUBSQtBgabUmlgyBfrWzNcim55+NLeAO26s
mwEF1EUo5Gsn7+0n+z0qaWFAVeqdAellIgqqSL4N968Q7UWiyPwa/x1IWhtHdXByYJccDzF8xwri
8tJZ9/YZJM2efBNiL5NUGiGwTc2yzfAF7GG8S9cIj8fbwQ+fnD5ImrsRnMUfXMNScOl+rCojUqxe
7OEMTenyu3dEhzWp/OsrZH4f/3sWXVW6Gks3NEJYkEmgwkqdnPsjh0W7RAJ8C6+4GAtY0culHjpt
5L3eGjiTnJBeX4W7GqYobTAk9XfNfeY7z9fH9SaFkiJKl8cAfgThLT6dVh1upyry66oLGvgRYA+x
wy125aSgUXMYd9fjiuUtL38XWgkwEteE5C6dIDHK4Z6GYmeAdcbqqP2IvJeYGyuZvl+P8yZ7Ynzg
DwgDakU07y9n9DhG/RF1MKQMeioEdPfGbZQniGh1I73UyHrRGfz6esy33DMRFCKBY1JpNV25g4o2
T9knhoF0WaHfGBj+BdOAbGOJe5WPSyoas0rY3ja64jx5itPfmQh7ISJlIb+puJiRIgzxrhV2FI1b
OgtH3ezEW0CQqUIJ4Ic0IQcEuYeyitkuVZXhx2Bk4/2IZ9Od3jbhvow73OkXpmPudnJtCES0dik6
y6s6LnvzcMxwQu/9fl2/r7fKWsDmpjWS6LdLnbu54+48mLSgE8x5utH14gBho25Tx7WFpkhhLRAb
Z2fRtshUgTRYvKoul9WISOE0GnaMQ4Fy0yKAiktddmef8kctn6KFCZwf0n8Hc6SzJ5zc02TnBBPw
roOTIrL2608+EYmDrUHyAtogHTyHY2TWasesoUAb707bV2YrqKS9GiTrbHtc2CFzp6mnqoYAG4LW
kHd/7Z2U3lSO5A959c01ix/ZwRtWR9V5f31cs3F0lbYJdUSXp6/0mZqWPlldkoWnB1S3X/pO3/bd
z+tBxI6RjzKPZhEbHu42wJPLIJaTZZXVF+QnhYGN6uPo1vyj37iIrp5uURu7Hk6bO7LP40kXOqqn
dAI64ll4EHyxb2CYBSj03h2i1fEOL4wtb/v2zt6NO3y9F67B1xbKtcFKx4fj9NqACw7BV8aL/dHF
mWTVQMOcgv5TuReJ03Hb3arlChGol+gTJNSxCnQYB16wyHSb2xccr8y7TmuHz3s58YD2BuyWlDiY
Ho+f6u/OLl4fIJjjPKC+aGvR8rTXC3M/u6CE/AANAYHhlubeae066k+cnqL62b93/jnyLcTMHxjL
BcjBHj9EHxeCzp2f3llQac5zyjdagVIj5+eIYgUUzFuXnGDcvKb3++vRZicV+RckrsX9LCM8NRP3
qjTMeIp7Jb2QXzq98usRZufwdwT5Ia4c3dGNW65+vdqg/4olGeLgfb60TZbCSHs/PdneIa4II2rz
3R6HNegY6c/yc0WjSrvXfqqkVUcYYwvDm8s4eIP9ewI98TXPniuNG5oasmWcbSd7n9bdw7GduM1t
BDvJiCNzYXXMhwNeSTeAKphMA0/RtO29jHCjiu9i9TEuEA9D1cw2PxnRsLA45ucUaoEDo48NIP78
bGxmoZ/QjGFxNFjYeyctQCVwVXpJcH2FzK/B32GkE1UNUWNUesJodvNFq3OuieLT9RBvy9fkaJ5g
SfxrKNJOLpMqhPnBvAmlm1q9V+kzQVL0tR3e8g9H00dOqM195SbfOAuzOJsfnseWNrRZItbaZ7nY
0Coi/SsNNpqBYoqP4GDQfDp+RV8ONeKlCtjstKKUpAFER1hKpobYap7ZfSy+HsxgG2Zw5D2nycv4
lHPNnx5dY1djKxwvwX1mj6+zsFKqP5XZoUGvT8y0scG05xYPSWyf4KzrO91YbBfPXVFAmm1dFfoP
YOPF/Xm2SNOwzZPEQwK5Xofv8VDxsU0IksD5zBt7i5hiH6DbBogD4wO61sh+77P7aoM2+9J8i2Uq
3ZXnP+QVAX72Q5SDybPb5YcYj/mnjhexRlUaN4SbPoADsdFhWPJEWLih56p0AFRRvqB7CqzclfYo
xug1GsINWobvuoAJ30QbDL3CvbKFrhUof13fR7OzDYSS8i38GES4pH2ErF6cqC5WAqK5gJ9N/au9
cbfm9/7EVXXyw117f/jq+fHeuRm2vPVMC2ziHgKIv8wbmzmeYFdyb8F+1sEHSl/+VON+V+lNHphd
su/rHBs5LOV9dCJ/Xh/1QiD5y46D56QVliJBrSpbwKrv0AJ8Hzf1h+thZs728/G8tsjPFlDKg7HI
2paqiaOudA/jWUQXKvsGlUAcmJd4VfODQugBdBCNIrmbApdqGKoTHhsn/bEpPjX6voxerg9o7uRD
10xoYVHuB1okfsPZiDqtOMTdhIUYTig+RYZH1Xc2qFn4oreAKxP4kaV2lPjo8i48DyldJnwqgfsg
pLlFf5u3Z7sRW2HpUJ/b7OdhpH2QqDw8B0zsufYzP4HwnhQ/9aZcwftdSDBmjvGLOZRujy5xB+xZ
iZQ02n054idfjZvr32kphLSRUlXPtBEfWCRMm08OmuKhVyyEuD5f3EiXK6FU0VbpLD5LW/ws2KQH
91NSTX43Lj5Zri8AFAIuI/XOhGZyyWAE+wvZBRtx1dWwqb9Pr70t/cnYpk/FWoHGiiHK4wAfLN1w
Vj11azJ6wVh+vj67b4GhtqrBNYITxtITxC3pF1llpx0VHMhxJM6/oyT1Od169+3Xbu28E2hm62mp
RDu3t3kFWzC3AIa6rzCvs31XuIcy8Y56hoLLtHV0fBjq4Vfe1Uutc7H25M1G8ms44AuBB8lwsSQh
uQeblgUF5punbA/hHw+3z8bhc1T/CpeoPzPLFJVK5NIEG0ODK3w5j+UwAAOoM1yBonznWKcviFD/
tfCtZlYPMTgQLZoMUHel7OXYO63eWIhxCgUr1O1W9T20BFIYK4HcHZikEocVacS3Jl33nzE6x4z+
+k+Y2Sm6SrZGeQZM6ptmS+8abVy1CBY2Q3J/0B5PbRScEhZyuwCDmys/X0QS8322SsLBSuDv9xVQ
pvjB2pwoPWOie2PchH7j48GzlKrMrJaLeNL3a3IzVqYS6Ud1C4Qkx/Lvlz59TCHX0pgNnJKn08r+
4X3CgrN9QvB5e31iZz/t2cSKiT8brjnYzVRizxJke1Fnb3bIka3/B62epQ8ob/diRK844ZXU+9Om
enLvpw2P6hplAtRnH3GPCH17F2+WDr6ZPX8xu9I9gSo59soOuq4pChCu9QDJfdU2fz9FEepfVApg
ToL3kLaH3RSg7wbmsMgnGDQ4Uqlpc6NYOCLVSrmvC21//aPNL9KziNIitWKECU4V+S1y5+WzKH6l
/ukLmmO/pnVCWrl0sc9O41k8aZGe9HyyhOlO0OrpxrKjLZbKLx6SfNfHJRaBdHJeTKS8GB03zCse
hUHluGsV5L7trTTsRbPh+2guNnDnB+Va5Ouo5aPQe7n0Ufo9pQX6+gEGDdNxJZrGVO58QU447vkR
AkAYPy4hZuYuPgb5O6x0FduYR5xq7KQC9+Pw4r4q5E0Vxt4+DrocowK0aC8Jvi4NVarHhFamoxSd
5OjLPk9WtnKj95nz+frHW4oh7YK8SsphFCeJpj7o3ddJedK8aiHtmz1FzuZOWvd4LjmFNp3Q3T6+
WOadV/U+Xn8rfDz+JBAS9hqtGo9nlLTgo4j+ejUJ59rxoTBw8qyGAE2HlWco6+vTNnv+w4EG+fMq
jytFckq7VUYbwWNMyX5YuDBCS1sP/eF7XSd+ad+GS5ts9jvBQaV+a0EVlYdWp0ao2PWAvDEezWX2
VemNdZf+vD4q8SHknQx0EEgC3SEkqcS1c3atqEdIt1ndgMWxNP+kIzBsLpVQ50Igy4d4NyhIyjnS
xJX5oI1anWRBUh8x2C7qYqV32sL1vBREOpEiLK7GtsCVIvZwbMinPdZau78/VefjkG7GuhASVC4G
gDX+f+HhUcsWik9LY5DuwCIciuTUUBHIaATu+5OZP2Aaj2fa9XHMFV2EVg5qOR7akHQjLr/5CaD8
qApPBFFsjncNBJ516gtCW4IC5VLiMreMz6NJXwbn0twKsc/GMi17z30xAvEddkrb/NE9YVCDMMDy
OiisSx8ozY1CwyEbH5JfOJGmiKvd/VNRCSisvnKrIHsvKJFLd+7sJX8eV/pu+bHWHACOombY8Eqb
fmQxGHOhQQ5X7zGz/VRd+ISzc3o2UmnXjkpxKKqWiEdwuEccTyOcANR2caXM3fOGZtF8pzwHiF+K
Y072EQYtS35EpGujBadvovwx+PFTtp62Ldp8jV9tKdRtri9RfXYr/A78Ckg6O5Z07zhqhkPgbsN1
7/llsjl+TL+RhqKbChr43vFVapL6FwyHyDqeu48iCcCWdn39h8xP9H9PgIxGhskzKBT42ZJhts/6
4iYxvH188P5k558NV7/ckZVeaZ7e8D2hU9XvVLNo3md6vgRBnv2aOnRngRTX4NZdRplSB+0oR/j0
YKGxjgq0PBpcGm0LG59WwYG6xfjr+vy9JcYAk30VoGABIY8lg++01FFCqxD2EN+Ux/Y7RFa+obvq
bjN1NW37AGGwdHX40e9QlY9WyCIFxXapETr7ESkSgqx5/Q1isZ0tJiioWNlgckQjqHnAvAxfRmPC
U7I7/bw+2tdlKd+m56MVv+Qs0jQMjj14LFtza99YO0Hanfx23ywi8mb3x9mQpEPVSuPMrFpyX8u7
L917HVLT9aHMzxliQFR+LLJuKUCjW6E5WWkWxG6PV1X4q8B3WVOK79fDiL/m7YT9DiMd2T3eSLVx
4MqL8vYGGxffOJ5uGsyBDNy9r4eanzJ0xuCpUIKRYadwrnI7qTPEKOqdGiIWUdgLOcjsnHmoUOg6
AqKYUlx+/UNdFm0iKuBhnKu+DUgNG+RI38fNYfrr+mBmQsEPha5A2uagxS/+/GyhNQezjkuVz1PR
pYidh1MJ5B4DqOtRZr6OCRvDRdIZrX8ywcsoMXwJ3Y60NMiHb0Z4i1DlfoIRe2iihZmb+TbQPVRk
NcBH4MUlDcdNEVzBdjsNTrz+K15b0x+sZyKYBhLgui2kky6HUtRafIRvjutUebiPhuy7dug/Gany
RwP5HUZKBYo0K8qmxsrapO6Gj+FKW3yHzH16RGMdYELwEN7g9QpQQg3ca7ZInPS7UYPEhjvhNjpU
X69//dlArmEAv9PFyS29fyvKodWBrnPQVpnflIddgntjelr69kthpFuJgndTgK9MMeHLsKD8QVds
NRifr49lbiW/csiF3DAyQtJK7huS63B006AKeYc07/Bl9E0Fo2fecdcjzQ+HevK/IomlfrYzEysK
k7pw0sDJ1VXfCsuoalOepiWJCDEt0sn5T1b8v+KI33EW56BpbkcenFKnE8rZNV5yq9Snjr03d0pg
LKyFmdThIpp0HRR6NDl5x/ylWmcKF94bXMIR4dKw2M6KFzcLzYWdtBRR2rCHQ1d2zomIiTKsS6yl
9DImzdVv1eZLNSwMb+5JhOQpKnGkRoILJq2PJgQIg0tqQXG3XY+ommSA3JPPRzRNqo9Lzhyzp91Z
MGmJhPSrjgftkAZu+qGKqrWdLLEQZhchjVH6orQ2WO+XiwOz9rIyTABeOHvejwfr41C7G2oJwfW1
PrurzsJIJ8QxJLGDhV4GXVb6btWuuupHmxUg2pdS17leLB/o94ikU0Lxei1Vjej0+mbtP2lB+k1k
V0KehKY2Bhnx5m+rgYs7/CykvCaaqK7jmIK/a9cI31nTk+UkiAIP5cv1aZwd3Cub36QsTWYiPbNC
ezCsPqMiJ7AubroXZhzmM7IveeC2eEMUNzGFtGBYMl6aK3FitwT8+5+BXWmd5E3S4+LqJkHRcoq0
nInqjlfeVryxMErytG0GGmVRgXhpwLLSHkhxPAVzypyYLopGFcb0eBgicuP4bYA76W1FB2dRukh8
MPnIPB+ttIY8I7E11REdo3Y1bZp9evOKTPxyusP2h9bpH/Q0LmZXWkDJpJuIefJZ3b6E8PE1yVEE
jpa0rERK8XZUpu7SdqObKXdL6y7Dx9vjG7pTiRFyDWewBxbvueO606A7HbRb9s4CU2xu5zva76DS
ERYZbW3bHWjZcsDHUZjL9reNofCCLBbu07l7AGkroRqK1QGdzcujLCm0JjoeqcJDUXznaruy/TUc
uq0eHhC9WEIrzJGD+GS/o0n3nJW7YaiImr+4VbX/R9p3LcmNA8t+ESPozStdm/FO7oWhkUagBT0J
8utvYvacVTeGp3GljX3Z2InY7AILhUKhKjMsw7I5sjocv1YHXmBQ0AGVxd20B3v233nLb2jhwPPS
XtfRsYgqkuZUkZs7blhY5XB0WrpImr22buW4/uMyjGIZuG9EKohZU/vRSlPciEMtLq7IlfvgIdCE
ZG9daz46tKOi9pMJugv1oTJ882pAzWWQfNmNQwpP/AZmXUCOxlVyzr+sN2EgZSW4kNHUweFkhAUo
HROYfTm6brjqGYzgqlbleUWmVej5mkofT4Bh5yHGYObKnSYJlMwiwVeNcQB/borAubaNXw6Yx1fu
VmOWrNvWQOOZRYKT6qNd6kWDhVvbPs6y28W91WpQ55XQlMX+68afZGAx+MUC1gzx5dXcqsydgQtu
alREGcca4Nx1WjzSvqyvxufmPsULsR2yvbGvA358TBiYmW50aCrj35tYOcje5/h3E+IefghSHBtJ
G66nQjS3FyjzshJtbWZ2U0xVwAZZL8PW5wRJINoFcXHEw4VgqpcOs5p2FqqsbE9Sw2/sW29uJF9T
BiLcGIm2dB0zMMzZmZFdmfsEo7c1+QvHPLVESDAqaLdX5QRL9ILh+t6jffi2m/vgsm9stSlzVsX/
XTCxajua07TgBQ3t3f+0n4B6XMcr96uHUvzOOupcW+yO0aCSlv63NvkpspCJgqqIUq+FgTm6IyBm
jcliVKw/24hdT7ZvxlVc7rImrF4lFm+cTlyER9UwHAROB7HkMy5QXZwYvp65w0R7ONV3vDlDidof
DqqMk29/wcXIgu6AXEFwGxoEW2goQvuo+IpTohvF1rl3WszzE3Qw9UkekPFOJV7kYlxAYulG8gRL
f8MJQWcqyWJmI+D4PD0hMRjlY41gcgaNDY859JqPsg2+9U1RSwORGDoIceiJ54OWUowwoVzdDJ8b
tYyK6ZnLSBe9bKB6K5KcAvG/n1yl8XJpVoYBoDGHEH3zlsn6smQAwrlgWpWVVhYAqsX4ajf9NeqT
stRFhiF8n8JLG9dsgEGtXz3S+d6SnW6y7yGEwzGbU1o6/JlrZQFtaWCnPwyQziizrNdqKyaefhAh
Jo5mY5TDBFu63spa31nm8ZhBsWunLbmsCVC2bkJobDwG4nEKLMV4UxdEx+Xx8s7ZBAAxGJ+vxfyl
oZ97l7HUblJ7uCTXWRZm9s9VGnc3lwtDdny+E62aYqEuKwtvynIUtqyK7jTrW2aOuzyVXRa37MCN
GJO46OxDzBOcOM0dqCEkINTQhgiXir2jrIc/Xynb0NA2wnFMkVqZ2kWNfYFgSvr+h6FVMXVqyb1l
K2ieQggfI5tAmQn5DfgwEsC8+qlnjs8rWr3xrXFk8n0fKWpwXTlFEyJYUhW6MWcwCPKuR7KnSgj+
2mZvPVoRC2bItgcNuPX8ZtdfWYpvPV9ezi234G9eFmhqNLxxCWfiWjGPKQ5O4yZ/JKzfJ3gkwqDU
7r+hCCtaLk05eCU/FzpUvcc5MhQ1aMd6/+cwoJk3UYzmhIRi9+yMs70tUvg4m4zjmtTgVWzA2CxB
2XrKtxzM+UPQEY9SOHzONytpwWxcYewIp9w/3CTFm3eLPBp8cd3OdXxbEhy2vtEJnlioa6hDIPsN
s4jhRHUJRVTd9AllkmrxNgyIBaBph2eQd7NPTrjUzvNqWSHrzabPJnoh0F8daKlk+75n3GJGDgbh
f1F4BDlBwfUNxNA56h36g9r59W0Xg1AgNqPmgFzM1z5DUvKGrsFybdyMoRYlr1CrCP/CTXAX4PRM
4BV2hDOKLWa1FDnu7319b67PScKiEi/Ol0E29zWc418U4Xxy58VolRWvr/+oVtKwOWjXeNe+m/ap
G2igMLb3aaT8VKRCy1tBmM8LWZx5is9MnS9xbYCmbBjwxNh6+leyToOfl53kO8owhB09jcpYFSWe
7IsxC+YEbf8o/7e+ZA35ThKd5dQSITaO+dD0TY9H+Qkyy3njjz16733vtf2GNBppJfgkbH/ofe/T
Qn32lj3JXGWr+In4zCf6TUyHfpCrbZpCI2YOO/MDpt3AGIahW/acFgEXqmWRi+vKeszWH62s+rKR
SAEYUQwFLTDFirtxcIvUHFQAw/SDs7di5zW558XILCoiXJkOLFjQJ/wedB7A9VRjIp1COxc6Nsaf
N56c/RRhy6Y95IHTFl/BtIeXPFc/qxRNtpJPzR1G+NRnIGLmsGQ6BeUvUtNrFqaB8Zl3Qdu+62Ne
9UlKKy5bXSERzhdttkcTdQH6RT+aEBWs38zqUUXJFyQeNKqeSLxCezgJiOyO9N4/fslQIfoYNfiy
EwOGYs8M4YqGKf49OcEqSolwc06rnsfOYw99OojnfDchyKFguJWz1tlhH5a3blxGUPndV3d6aLr+
4pc7Ljne3fwFUSnaR069UAhiuDsWZOWzIhDrKu3Kr2Zb8uE3Tp0zBOEwzUtcyZcOlTecSf7Innvn
tSAS+tCNYAU7UPtGLZrXowWMbkWVfeaXktnMf45Kdk9JJ6suvDeYf/iuv0FEEgCbkMKCJB7uCPsx
UiMar6qfQVdQ9QfjYBG8Qk2Yw+p2rep3eB1FApv66VtTx5c30uZ6nvwMIfivY+7UZocvZoGv1FT7
n2W/Xme9TPtvqwh+uqYiKcDsWmXT8f1q3E2hFReRQw+DfXSr1+LG2C1hGVnzoSt2oCeqrBtZR/dG
in6GLhwMHsqyy2ThiHMW/fvgznu0QbNAXY27LKEH2+xl/C5bHCV4+IFiuOfhue/DQaCtTWaVFbq2
WJzsKF4WlTywHezb+sWBphUfs3HuR8gusHzX2IFs5nPrs57CCzHYWoxlUhu89XWegsKcFnbDq5vI
OvG2NsopihCE8VI7I10qcZI0jW9RslccPbrsnzIIIfJqikVrdAnAEPrsNGhKLc3wvyEIARbjA627
MHT4zml1pS5t7MqaXrZqmGfOIITFbPK6rOjR8Umvp1ALx507g6Ii6F+yHSdNsQLHDqa3ctfIyvpb
59bpBxIiGd/a2gTlvRA7/LFoHk39l73qkblMks8kARKj2dqMo4e+uzxM6Q1TrjwMaXhxigeEy9/q
/eFRjJonBonX+akYLXCaYCX1By1ew+LBwIR/H7DPyaEK1EN9/VWPUU4vcTBrURFrir8MfvfHKhII
JiA2AGM+nrnMD50dJarCjpVjWRenjaAiF0x5Jrk1bm/g3xDCBnZmp0QjBha0S6cY9P+R2rbhvK6S
7/YxMCI4aaiL8KQRehVC+K+bVFeMmiFV0Km/pD9bSz/Y2UtqTjEz/3wQCWAmcKDwgXkAT/DG3s08
VtsFngIVEAbU9Y3nsaD1kq+XnWTLJpPPw6JdSQMDN1/akysjMwY05g4exsLdPqZ0byjPmf4Z1SGQ
tci6VT6GJwO00r+xhPBkdEXJygZYTqcVN4qjKTsl035dNuijLwAE/fKouwAJ4h7nBiVQaVHcbgVB
hwtZ6fRXbb+uiYw2Y9OS3yBi1aDD5bdJaoB0ZvY5hdiEzso/LpRBABwU9fw9B48LhnAKY+SbMeLa
JMSrvpnt9Jk5CtTc+tXQSKC1dJjGIOvnTmOhMg2GrPvrY4wCPCr/cArcj1DyOV9GI6kdu1Msglb1
3Nfn67aMmhWVMoz/Xf5eW0sJR8fRB8lTEBMJdupuAgZ6bU2RP3JqR1w5yR9HB961xOtvPD39ULnS
KG2TUrOB4DTXRd4+ji29Svrl6bIhWzsJX8xG+QqTL5DmOl+xaYZyp+LpoL8m6i4xv1JL9WkeMXsJ
lfJwGWtz0TCf7xnQ4EXLkhCJGExlRgOsZYAo/U9Fk52FGw1C+P4mJnWxbEjIHCEu5L2S6TO0/cLu
B+pJzTPEqMAk+Ghf23es9I3vql89ya9Em14HzgENDc+wSpz2yAx1NDyHpKHbJPl0MGqDsm+oFepe
BiVIxdBjrHAxh5dXcxMVj3ieiUY9UN4Lvp62JhnQIoGGp1K9KowG5NRQbFQSXzUkrihDEnKbWeua
ojWBBGavIDdAeFOznZkUfrW+/rlNUPQCbQpUO/EdBW8EsTeo2GwzDdEP71K8ATekTnd9PRvkFmN0
5nBsUes3/8ov/0UVB4VzRTE1SEmkYT0X36nNlsjxMtkTwlaEPzFNLKujhb23mGmloW5dGfYQ6GZx
rZerxCk2Uex3DS002X+YVtAKDLA2Gt9iTX5Y6BD3k+U3isQhNlGgwQglWhOZhUiytUyYTc96UDT0
7Rw3XY4mih6kR4Pku8hghCBraSXVlGZKwxQ+N2LypySNn5Iiuux0myHwxBoetk6SibormjyHZlio
oxPNJceueuv7cjdqP91q+nkZa2srYewY8Q/tmmDbELYS1KYpzdokDZFME1/PWDCR9KqYyYunuu1f
GAaeknc5X5xSYlya8hljeCoolcyiecHkpN82P9t2CBMDJA1N83LZNL5M53k7tIFA4AHKF93BfIkQ
3b3Z7tHsQMCAa7ufZ8f9ZiSKxLs3blnAwE9GlzzK6GBlP/9UmsYGc9awfPrDEnDer+Rr9tJccfrt
r+W+CPfJY/nlslkbZY1zTOGTteaMt5YFmPY35YmF7WP7kB29W0yCYaDxWc186MAclbC/Uh8vI28u
KJJoFTxVeAQWu+3QsDCbvZ1moYaRgFF/0+3dZYCN9nWYdoIgmObaJbUdBQgpnh70Z76gFSQAlfrn
HHJVTlntfNP7T/CE8N61vVWwFS7ST6tPJgOZxuxjZ6Jovu4v27a1qdEzhA4vLjgKpd9zTyGG2jpG
VgLKW6J1qFof7W+j33U2Bgjtagmp7Ma4bRxKtSB1QmAU/X9MClbgYSALy/ya9MRXV0zF1w+pLsty
NoGQlmG4FmxHH/iHoA4H+udaSeEX9bVl9w9Uf2vVWyJ7/dvMpjDI4yBIILH5oLgwePbQun0FJp5o
jNh1f7u8satuX4HMMeh8c6+/yp9XtmI+EjcNNTUuEysKXHd1vSRm1iLtbZqHkVip75lJ3HarKcng
N4Gg4ovsHbU7jLWfO4haZaTssjoNmVHdYMQ1rLvupqOW5KVEBiNExSFR+9JcAbMO9GauHxsti1Em
jS97+1aoAKn1v8bo58Z4JRnm0QOKPaohNGADd/nx3xCEsxiMJ5qXLjQNuwm3AwNUfYUk3L3T1IsH
yKkRwpYd8FiPRicY0UOTB1fDPujQlXrIKl97xgP+Fb1TguQ6/+4ch6B+Yjs+wMFMXw3Zjr0UT+Or
rJ9oa6Od/iD+bU8SA5qqSocRsDQcVie0ssYvaroznC/FWkkiscxL+C85QVp0vbAn9OGH4BCFwuVr
kX0voDZ7+RNunmSn9ginZ17W86T2sKc85PcM2pptYEE/dxlC6zbDBIWB2isDkfWyVxof7CQSeB7d
L31f4bSZKLNJy+FzM2L3497w1WNyLJ/s3Fcqn7ypT2i5/LKieTwEceZfjFUYGEn9vUeEw6fQTWbq
GV9jpMRqQULiVTiAJPtkM0X5DaOJnH+O2qEdsAMMiOFKP6dx4YX9TYEqsPsDcyOg2xse+3ZPrVD2
hLnpRLhdm2jpwjisWHtpwGMyFVDEDPXkdtDQd8wOo/b9bz7iCYiwScnYGbXqAQQaKwf9VxMbV90d
ASf58nU4Fs8G6AWXq/UG5+6rjGt2czs6eG2xQGeME1aI2JWiK4k6Aro2at+DfrDZTz4Z29CmsreV
TSg8saMFChrJHxi/atfIrYTmOByYGbVTFXvuPPgDM76Ct/mTZEl5cBb3BXpxoWaP7jVwNQthRk1H
lGRHgJUHbEo94lwZbVjDtv8vSest207h+N9PYo1ZN84KHSCkD3lxZa76bdeoPmZHjjopo8umbR1L
p1BCwOEcivm4AMpLXsrqrZFKOmyFlFMAIaSMXJRnZQAYQqr7IDJpr/jhMWAUroL8yd59brDhwCA1
P9XUn/eyiur7rf3StxOCipV7ja0O+AFcpBTXkU80rgOw12Lb7wbfRG9+3OzmPMihnHBgu+HGfZT9
ho1tj1o7tgMKrpzxSXCfJkXypnY94pm++jkb465N/SlhkoRaBiO6Tbtm3aADxmnyIKXNrk5XXyOD
5CTccJkzawSXKYwyT/UKMHr65ID+a4ZBl51SZojgM9la9Zk3ASFLVN8cvcgBL9Nok7+BQR+DAVZw
VLNEBhOj6dQSCqswpH3rShoU2u1Sy+irNm05ARGisb40eu40LZh0ij4AT4I/ZkmgQ6nl8pJtfpQT
GMHFmF5muTUBpmxDjAk5458TE4Fd+wRAcC6vIpY1pwDo885XMNes2LdLn0oykO3VQhcotgqeWsR6
SDJnyTpbJR4niob4Rqo9ZTXUZpjjSb795no5mMlzUeGxPtTucdNkxdxO+Pam4g8meyCtLTuINzHA
RY5HGyh1fdCBr/pxzCxrIKF6TH/yDqH+xbvtQ/o93fdPTeCFUlJKGaLwkdbG0CbNBGJW+mYVfrO/
r3v7kB04b03sYUxneJGlNJuQ4KOFtiNYfW1xSJVMU5UqHHJ0qqCi16P957pDuGyikokvhSo6pKbP
T8Nq9rJFn0Ew3Q7XpGLBipGwy5tny+vwIArVCozUYyZMOCLyRusdyiqUcUZr74AIEGqMsZcwyR7l
qy+cRCCP+BfmQ3ZkmumQjSh4MAUM0PabXSh+VyeYHCb/zSBxGy12wgrE6CwEA2BY1swfks9ZJzkH
JKv2Xro6yVJwaZ+MxgUIbH4Gz0I4dPPd6OEh/vLXkS2bcf79KbKhIXGwbK2uHgrFOCRa+mP0Skwf
Gq2sciMzirv7iVFemVlF51CIXM0q0hXbuoY44qFee09iFffaD86A2p6Gug0aRsWrwNCWybwkAEKq
PAbMdvbq0KV+kuIxfrLvXC1/vLyMm5adAAqWVQZLlcqrs1Ax38ryS6bfe7mMuXkjTwYx9G+j+G84
WT0FChtoPQQGWpfpsxb2kIHSn5clto4YlZMyJ2/d5M7whHjX2NUwWxrwsk/1Jxb2tzRGK9+thpFZ
SJiQgO2mb81NK8mztmDBWItDgyd1eMYUYCe8RsyDumZhh1ZQ+1MbJPdZxLXK7DsjgBDVLrsjctba
jcV1OaEDb2dDcV28hKAInSUD66FXcUiOfCo4ciEzxSIUajlTn6xbb9vKEzzBSpXMeMed3/FADeQ8
l4c11LLQ+ozhwNLxrd0azU986non4+bbKoOcmSqEfAfvprnZDvDVFBUILa6irPDbb8Me+QcL0J95
7B7UfRlAtl7W3LRxnp1BC7lnPiaEDQmsLrrviYduz1zW6raxEc8QhNOGZpkz5Q2MqzAyYbIJ4ofP
rUwNbmNkAyXT319PJAAhKfPsrgeK9mTvsv1IQHtgR7xPm5ftIL5zRaBDFfRf1DitUHR/58nIZI3T
GwMV5z9DKK7aNt7u1BI/Ix2D+hd/ERqhymLsIUO5d16gTvdFvXahjr6bfVltcKNNjWOjYQIkKHjX
VfmGOolGpq2wnqpThqcoaJji6mlCF1b3UfOxv2fRdLWMvnGEzhHKMbF67e3KFhMeBCO9eFn0Lwff
rXecs98iHGJeb2az0Y/QnX3Sj1zaEIXSWP+S+FBVkdbRNvpezy0XYr2Zt67TkxmhIvMdEpHFVzTf
+0Fs30KfHm9cT+dw0TBWGJkk5LITRC4vsR2vfi+/cBiMDSttQ8HyD+FY+tkeqWhoPGTPINiIkkAa
lDcO1LMVFsKVAu7OSVkBN8XejzVMv7Bn9OAHTZQlPi396pkTwWg/06OsErXRRH6+2kK0slm+5LkN
5DlorklyO4G+NJpfoEB85QXFtdb5au2349GIlis7zv0slrn6dkj5vdRC0ALxNwYUenzvATWpBUFz
1Z+nWZaIbYfG3yhC4LKzUh8wooT91Bu+7t7MjUTOVGKGmCArRqFmxoiFrFfHRUuY8+wNKLM5THIz
4z9UyL1OXUVMjyklZe3NwPlHi6fYGTjLdCk/8vu4zyUcIQCtTu9OjH+W/Lr+bmW4ARKc2dpDcscn
QaBVH12OMv9H0P/3C4nzR8qqOS143Hg+NNS+q+28MdB+OD88suuyiIf9bJc8VVXQFYfFCFLyYGao
YQ4385X0LUHiLe9DWifRt2zgLLoCb8FddIK8DiZl8vg9SaJ3UB6L6E55Jp8vL8DWe+jZlxViDvoa
h2qiWPHiU3bLILOzmH5y70WmX34vb6fbKla+VhJQmaFC4NFwzM7qCkNrRw1o0vruKJkrkyGIAaaE
fuPi4LPSwvWdEtwMmcRzNkbmzmLY+zl+8rVAarnWiQmILoQW5gT5KFB3gXmKp1tjMHw3okqavsvM
EuKJ4w32MibAtAf3WOdj2KLMLXEIyVYXG8dqFPPTVgfGfOxBpNEGYOoqR7B5l3Ea/liXwPXn6yqN
tF+d7dt7eRotMVJsKlPU/90GOkg8mvrgjLXkJilDEKKMUmmg+OxhYjus1adsbMZ4Npz6jweNzxxE
rPPg1bP0Fr6d83E+aCnZ9W2yqzNZOUmWuohdIb1aqvM8wRr16H1pJh/teMYXK86ORUBBPvMr8a0A
765u5reooSWP1kHiMXy7XgjaYrE+BW2P0k4IIZzpWf9eRZT6Aw5yPtbIvpMgjTADVh5lguGSs08X
okhi1pOHRhTYvTShk3xBW4fftjuJcTIUIZKolVq1jgoU3Gxs7AJnv7yVd2ncx7bvpUF1z8eb0ct0
GZb/Xy8tqZCecNks22X4pmtfX6cVSN89I5o9LbKTo4Wnl/+GJoQVkmRuklJ46uQt9wmeQJbWiMxh
uEdr+5d57f68feT0yBFb9r3KLmZjgHEu/bmQu9pIA0+WYkq2uMgD0k66k6wdMPSxOnhDddf3qWQs
4P+4c/+bO4hsJmnalyrOGZzX4MR/5uVq7dUL+nAO7dh7cCJnh7GHffkXHO5ngUUshC1ly7p+gUtW
42sBssgJgge6+3DZJ2QLyP9+crzlo5cSlPtRemVP6oSCDXgm/gLBw5O+yjsBVfGg0ZTRmUbQM4Ye
CPZWOtwavSP7RJu79wRDuEyPg+5NXQYrplitr9bJR/e6EdY7rmuqjgHF9e6XYvv6XhaVZcDCEUNA
dTPaCoxb0+VJM+cv1CqiympksZffgj8EihMDhVvyCh93aw84XByChtrV2oNyjgXero7zws+eZNF+
M9ifAAp+0daI9SO/CXRdHxKCt/3uSMsnffn537yDL/CJ/w3Qfym8GjgWpMiitE5JxHLSxJdRtkt2
J+YIh8hYYARU5es3BynOKRCWVYEXzSwuUXnBfC/bNQEN0ptSkRwsW+to2GgeBkG6hm5OIeYOCTEJ
6EeQA5vPpB+jZtl3FvU1VabJveWJJ0BiT6Dn5bqXVwBy7Eclex7aq4JKvHATwjHwZgdhWLxpCbus
bBqltfMFAUldZ99LlCT28kSPLHOSpW6by4ZRLA1DE+gIEocptAlt6FUPa/QuCxcKxVYa26SOVteT
1Ky3AqABhnSuNwUs8a17LtdS7TIgje0PWuAGYf7F3f0UQNhJSu5iHooDrM1XFRRMFa0CfX677OCb
VuCtEd3CmIfSxX7rmiy6NXo4KybM6rT141DKRgk3L0KYS/oXQshV3N4beuYAIj3gCl37fBMR/3Hw
ewhLhANqSLLizaYTnCAKe6dpKS5fPCdzFjsgihpT3dq3zH5Suz/XVoZpLlj/QfalgllTiK8t+HUV
pCsoCjtrqNev9kKRg8kovbe+El6DQeiE/md0vQhLCJYlNvWNCV+j/ZXtJZFHDclpu7VHTyGENRur
pKnKFRCzx+40EB5RNiIr7xIJCYUER6xI1XhRV1Xog4bDnO9N4h71bPhl0vXxsl9vw8AgU7U86wPZ
pIs7fTNTBy5QT4Gl5ZjU6SJnlsSATd9+V2RRVQPS7KI1CtKsdlEtXoRmmICfW3/aG7vE1/36GoK/
Ad2xv0iOTxGFWGrTbBkdUP2Ftlnv2mq9dafibgKvpsQftrq80NIJwp//MU3IUJo1t4fcARBvLrPi
7gkNiCCt3tU3CkhalN2MJ0gSTJBTzqPFz19kSkTbPv8bX9hZ6pDhrTABPnSRYodW957iPP2Nk/yG
ECJsje+ZtrWNgwIxIhl0Ap3C5VG3B8k3k5nCnfUkVwFzmT0bLXzeIPfNagbD6kWXLZEhCGkKBLEM
yHQAoXO1UC31ILOk15ntLfV7tYSbLslSneQaPsgcuDtOxDOsYTmAk2AM1RBy3wOyyRKUARJH3Kz5
njqiEPxyDEdRbwUul+DT8dRmfOZFT2dnxqgdHM2/eHI/c3whEkJ6r7dajjcHarCGfUCf2JUTOLuW
Z8wyyb+tm/yJdeItJ8kLQ2t0oOVDRM2diZ7+Sg8HGxTqgySh4D9cvAucQgmhYyCdvfQ2oFS8lxlX
w746jIci/nPJDuN0/USy6bmjXtaq8EVrGaIZb6K4EtxcdnddtmpCcKjJ6iaT+f6NeOcr/crUMJug
xpDGxUP6BFLtcMVDvn5Nbwf+/Big9/4+/9aP/nhXfsNxcPn3bP4c3nSC+UYQlzrCyo4NUXqtgMmT
Q3zHeGwB5BAaG+11pctS3M19eAImBOZKTbo1dQ3khcldrqKVb3jJjCG8bNFmQDkBERe4YRpbMUwW
skQLQRz14q2qjM5bhsH/fhIWk9oa8panAksGenS1/5Qm/ctlM2Rrxf9+AuGB8WlMa0AYRhmN2hJ5
84/B0iQom5UesC7/+/2F8NuMulLqfLXmJGJf7KMRpmESas2OK61jxhChyoT8VODI3+RliyhEZfDo
5526AJquSkAoua9I/+vyIm5HYAj5cuZsB+1BQkTMSnRbDfwo7sBj736fbxq0Vb2z7i0hemVKJuV5
2ixam78hTWHugbraYEz/ZB/dYXV947MCpSFlxbI6vHgRthiTeil3Q4DiLpHeILYTuxN8YUfTpHKL
ukJqoN31n8ygDNGZHWm7FeSmeN1Dc1C6kyzy5ocES4Th4dKHu7LgqhAKyDTWYpH1nVPGeqTtvUh7
WH5METr8Y3qkN7Jr0ubmOEEUvLZqU1SgUiCO7eIbxIHGkonJ1Cy8bJnMMMFDc09dC4/H6qEb7/Us
DzKz+HoZYjP+nlgipAgqafIJ6gMIiSuFWOF3Wl63+aesUANwswSXsbYT4xMwYTdUpk4wuw4wnh90
h963MPRgwTHdaxMHTcR1c9EC8qyHuLPfgbzc/SbtApKsqVi0cdv0f24BRn1XT3lQKTKpHIlziJO9
Q91pq7fAymJ5KIrSV+nNCN7Ry2spM0M8ynTmFZgNQm8oc8N0WJ97tf18GUJmh3CQgYvQdhPufVX1
tupdWDUHI5Xk9zIMbubJKePOnarPPIfrlieXElyhizDTV0mxWkDh5D4oBIIlTDdRScOE1jlKaemu
0g5QBE86qzuAZnG49pCt77LeXh4uL5qwn96hdNV1oZmpY+zMFRbNhhYTpRXIZHUtMb9hbjDZd9PY
gE3LXb7qOdMfCtQMZfkAjzcn+ek/qCh3cqVG/CMKRKx66VmQHoXKLumWnWEyHeMqDrlTknG8s5xe
dmnaxgPhEEo4qOEZQmBaEwXkPA7wZrtw90Nvd5i6rdk6BRqrTd/IyCz5hIK//4+FvxGFOKUUWTPW
xYBPSItQrcov3pq9Xv50W17CWSI0C7LeKhzg3Esm1mhsVCacjm3dxN5Il9gz9E9mU0ly8G0gcPBg
YBBnlji0ns3K4s093HEsquKKEnSEoaOiOZDFacLLNr2XUT54hvUbS/BHZdTdauCuj65v7Q0NijXO
K7xqNZOlRlamebueMDB26wbGwJxap4di1Z1I8iv4mf/hV9igK4PuIQZdRBGmbqrntDQwn221NTKS
ZPhVY3LrJseIX4J2+h/dMNS/EtXOAko0dZ/3NQnqEc9Il3/HphNhcsizwJ4GKTPBbbuymS2aMiy8
nv8EK9g1goCkPUZMf/5xVBeDvKAbUTGkKaQ/81DmusYx3LGK7DSJWWZTH7N4LFKd/sph/TdF09Bv
i5Z+e/RC5kEOhLlMOSjpdKW5/eNlm7ecDVEPYgo2GLus9/vgSYSdDEjQDjWtfb3CNAxOvObKyx37
s4r/LClQbkUFEPzAbsj5cuZwYQMtLTS4jbL2TaV3v5Y9sxOMMzl4hFZYsZahqxheEl82byvegjzO
xBgzoBEAzzFzLV0ImZvaB3F/tviDVk4k6lWGIb26qDuUylOz1f2l6utc0oWyBc0ZNTAFhAo2hsTO
oU2jxDJMCkLSaCkmrmLj+N2u+tXyidJAjKgFX8UUT6qTyCSgN3c1dhEODQNfFGHkHFpda9OFmhT1
04l0fjbkyYMxpJ9altq7GtIdQULQ5qpP3c889+bdMg+JpH67tZW4AhOOAB2LIDLaFX01VmWFX4Dg
soIGieH23piDZMNuLLEOCVMHpwymq+33zXbivJWtlrXiuKBmb90mv8KMZFLtOjKOaZBOlL54E1Oi
eaVURr6/CYxRLxPCQCBYFGW8zTbLXBBmwYkMqh9Xg33Ru/rRdls98twxgupdsrvsyFvfFGCot6sO
6OLBw3T+TaleKvZi5vBkPDuDojch84JxrBQDJEtLtft1UudfKeHS2PZc5GaAO+dY7TLTzWRqiBsb
Ga0D4MYD2bXHw+X5T7FM1oGsOEXM0Aps56K3MS9a4nVyiLXF1N5oxYeGL9u/4VC4wUHTHO+CmGIR
N7LSVwqUHaran6tRccKi8MZ6lzpGKxMY4ut4fhbhYQPvGh4/Bjjp5Llx6FnAbl5y6mdrrV93dXFP
Ej25B0fg7FdNnnzzysa6c5tWJi7y0UIAg/EPL56qwSWuzoGHOkftjaGDq3TcaTeX5Xgzek356fI6
vh8won2YegLBoGrbiMPCxyMtM4ln4sRXEQK8FTzJtu6nvXpks/I5aUa/zkCMm4Lj0urV2xHECJIf
wAsMwg8AqaEJcXrQDWImie+tk01bQEgzI70GgV62Druyc7sH3W29iIBRJJ7Kvtk52aTsoWBuxRVI
+6/cKl8lgWNjrTUk/SA7hMoPBCCE32AXzlg2KX5DqajV7LeWBtqqqkgG2WMPX03BWBAzQvAdpUvH
wSF7bmxPdJwAiolM2J2upqIDc09u4EmboKh/eV03TNIRG/i+BMnXB4qqpV56hTCQ8o6rnVw3qs5C
IzcMSVx/58IVDQLtCWTMMYoMbl7BfdyqLUjnOeiXsOce49uKEjdK0vgZdZk/pfNh0bU8oGZboEXW
mnyXWnrgMM84lOZUxCnm/cFOXHuBQsxPbk/z+9VJiN/MdeN7mpUfRxXcA6DwjhZ9gbZJxiC6Otqz
rzjOHeijrqAr9dIO5pOCkXjfhqI6BgiSuNDyXxMaVxASqiGghQJmgWKK1tr9VGX211VVQC9QUG0/
UMzUrBmZjg0Ppiq1Rt9lxWs+Nk95Pb9qDoQ559486Ag2odFXNyUzXiaWBrNj31T5cP//SDuvHbmV
JA0/EQF6c0uWa6+WWvaGkDmi9y7Jp9+P2t05VWyiiNb01Qx4oKjMjIwM88cfkQajX+ockjxp3K5S
6ZCfGjeK5ecurN8ljfG5LXtomLW3u2o4MhwxVXGujbzMhY9QhtLlFRSu4ufMgq5EVO2b1IaKFKqw
8MN1dVpTXOhDYK02FZvG8MUN0dU0tiIfG2+kiu52Qczs82aiO9dyyo3LuCpK1yF+ZMjdTEF2eUek
ChYURrrhrRQG7VXwgGdy+0FW649/saQzOYu7mDdWHOcOcnRog5PCdENoaaNhq3V67SIi5T/LWeyc
OYF/N0PE2E2wr7r4Q6YFWy/w6pbxDv4fO+1yVjdsrWKwhZ+7lfycTeZRYaqSFL/dvZo9Z+ICnCto
DsxFPg5O3MCUIu560SR7LRq+VmX8XeJ/lxZ2JnGMjeBodVX/yrMWqWm1aoaw0QmHekn5EVqdBeFR
K7ujbG1ZsRWrjBel4qMB6GRw5qXGZa0opyjFNS/pUz2qZSs/AJ6Ij1Vq5XeTkfY31zVvTSXO5amX
8gRuRpnPoUCSOUfHMp5tkb1cF7G2d6QLYAMF1Gaby7Oy204fW3MW0ZoP9RgXnhE6d9OUbpQ615fy
HznLMwJXJteThBEKguzJkvLd6AS/ry9lvofLJ8YCjIMzBCYHWNlitxzxf7uVh4+5H33TreJpktT9
nKa4Lmn+l65JWvjUsDoWta+yaUbwzq9pv5Es18pDN9C+N61yuC5s9YRmS4oHSzS4dCxjv3X0bB5N
bjT1bWD393mRf8BS/IXhthweZkhTLWheF1Zu1CfFSHpMg6yAmLJKmXlWOAc81fEbIVrkMhizC0cE
aSG8GxIIlwdVapQ1BpsVqX0rjsNYtrsmH8Rz2NnaX7wR56IWN7aolDaLRkTVNQ0whupaqriJ6o0s
4toRwZGuQ66B//0qZA+Eo2TjiHJXds8Mzi+qKlyDFP11RVjTOhunEDoFQnS4yy+3LXbGQQcayFXN
jWcrpcjXduMpFtqHyuClyItxY1nLzuY/B0WMTBWV95w0yOJG5YlaKJKGIYfQqb0LY1l71FK9PqQJ
s0adKBHHOhSdN03jFytkOqRTO+3RmDNPsjE63mTWOsSWk+aNVWreDvr4OwoD+y6CrmojabJ296Gb
m8c+/CGdm0/oLDiQZWR1EekoJo58SCDtTC2JAcYjjV6B3W55HmvGDNpTbiRAU0YZLB64aZAbvzQA
wcN41d/oRdYdp8aMN27khpQllC1ssmZkICAsc23nu7YRvDfqtt5dV6pl1/b/nvGMYlTQXziTF2tp
A7NR9JFMV2HVo7QLCrIID/zHpeJNXdXoLvDxst9B0dvUx6ScUtx1UzS9F/pR1DEvqkrzvZ6b8o/r
P2z1RKlCzmE78d4Sogy6IS6qgcC9oa/Gq/0WjOXUhXcNFDO7vtPDN2fPScrIYFSJonUgxNqlBgXp
YJL/ishjC+v7GPZoTyfdRJ3/F2863UBkZMgTgFGcT/1MU30ffh4iroLkrDretINPl5eTyhvHumaR
HJWKkTqz8VhLT6UcOltYIy/U1Jd7w69uBybjqZa08apviVk4KCSKRG/MoUWX0tWiDJ4fvXOKrZ7f
tYvg6ISnOo8Fmf7Fc9s5fhSbDVHXqDl54fV5RqpBDwute/uuARlhQiV8NSSblwU9x/aVutEKIqVK
jcmwpy+FbKk7ybDbw3XtXtk4yqiUC2y8rjnTe6kFmd4VftZVBSODilt/TEfXn3RnlxjJ268R8zTI
Cxko9+sBHrz3RWwaTeGGnXxXC4Ym6dMt6QCVDZy2uF3XVoVBYcayiTf5CuPrK3YoLIuDsmP9hk73
z7pd3XS5/PPtm8ezxHoYnGdihy83rwhInEwjV7Wxbf8wtS0ve3cDWjvfv10QKfiZl5n+UrI+l4L6
wY5aJ+FVISFc/iPlYfcuNaXiHQk3a6u5am3vzmUtNEIzY0ZRVMjSaumk18EXvZCPQVI9/8WSYMcn
fYUTYSwfldwXIg06HhVDHrQnummVz13bQrlrmeLluqgVCw5uhsYPG68cD2JhUfVI1VKrQscFxLq5
Cs0vIVob5ofS/+e6pBUDcSFp/n5mU7W6AbXZYOHo3foCkzYTMsfkL0wqQtg4SkuKgVG9FJJOWlbk
Ew+lacpi5+vVrm/sQyuLfsPPW9WEM0ELc0cBMZocBytURN3BjsJHexBHJww3YLXrm/bvehYPv1ZZ
ZdariKEYT5osVX/XfrTx2K24rMQUTGHgmmp0SSzeh1DCp1AnZJSpOAX2l0AfXDm6N3xxU241kK5s
G8Z0Jo2iwDL/XZ5P1KRhL2UD29bUX4j/fS/N1N9tB/b6uratCSJlCis8o7bh2Z+/n2mbU4aJMKjb
uLXm/I4s6WNl1z9zjUka1+WsHND8NMzJBouU9/INb4xOrsdqfo0apqf4h4IC3H8nYXE8Zlzlua/P
XrOvFPu4aR6NvNoi6ltdBg4jrxD79epRSHrDyScTMzAUPb1FSfjVqKNf1xeyomdkAXlGKRtCHrZs
sCUGalQqAJw9iWBL/6X75fuqdQ69olboXr1xMqsaYBKNE/MxqltfqJoC266jx33h5kor9lLeBW4d
+s6+6ap31xe2unlnkhYn1KdqYAqBJNnOnrqieG6M6fd1EStm2qZdjm1TmXdAb+OlOk9OO1vqDjtg
OEepuatrEsOWesBR/Rt1O5O0WEwS9L6RFUiyaB9IvRHFkA72pJOq/++WtHh5cstJakdFUJWVj9aU
35cB0zbb6LtVZB+ui1o/oH93b/5+ZgwMI5qT0LTRBQLGIKNm/2z1/XUZq9pNvDk3kYP8WAJ7/M5O
nTTmmkqTsZOpX8bTXaBJD7IuXKv6eF3Y6oLOhC32zuliVY9bhBENjg1jvWIFfpSx7ZqNt2FL0GLn
wrqzQRnMxkc1d1af7Smz7K6vZe2eMjmEChplWf4WaxlSKaAMj4hGs7w4kw4AKBmdsFVjX7tB2twS
/6c5+NW4yfmtYVAn6uZMkKsJ+ykgL5OY/qeukLYehSUOe47XmUzClEbYaJmstXzmYietSEPLmLp+
ihJvkkTElBdftHvdbMx9qKnZoxgKa2eFcXhKOlG+o85evUx93h7LwpBc6OJiiXjDjJ/jQEvfJ07W
3fv8WS45O+1dWpTZuGEx11SYEVDcE41xMUwsvLwmGOe2nioeZzvO6eyX9fxDHMGoW2Wq82QFCf3v
0Mhs5K/+DGJa5GlpfMFGQw9DtL18qUEhmKIfuZzhKEXChd3lS9PqXxqRgFRTY8cLTIrXTQYuQiqz
93M5zI1S4YBgSyu3NmP6BrNQZlSVLW7nCv+BgVn9HlyO2Hd2YR8Ko7e9wIBVL+j89lBV+bizKuvb
NCmq25SN5vkFo366ePgCZVXoZnJwqwvF8NJaM91cy4tDKpeBR7HshryG4hkyc7ik7hQ02j+l499F
gf3Q1c7vysaf7QwR3JVqZt+lfglxTPI1DaKKNvjE2gXyaHhCVrOHvG2NY6Mnt85YQTMh1wHzpw3F
qxp561TX7hd1Y1tlmCK+8TJezgxfA4qKJ5Q4SepZsfgQVsm+IuuxoT4rgqjvgH4FZjujkxaBWNmO
tj2aPIPFOPg34WDJtsu04fJT3xiwC7/VahgooI4NNAlfXk02UtLJqMeCAK+WnRfSiEDI06Jz/cD6
cl3Qa7tB7z3joVS6/ZG0zOxP7ZBqheXgGSWT7Oxkp5sUDHoNWWWeRvD+2qUx2Rs2cY4eLu8EfgtQ
VJJCs7u0xHiR+2iDMpvvhKT8bEMGpOnyJ97HnT4qn52s9F0xvT1falCOwT2bGa6pCi9uv5OEPt1L
6EmWjda+dyRxSptGfrm+na+VhGmNlLEoX+CVYyQvbUzNiDQ/mp9i24qeyCmeuMC3oR3+xQaei1mE
Z1lO3bkfsPZTkTHi07R+pZ24t+XgQ9CUdOKm2Q7uqA2hr+3nvLYZNOVQqSM1tVhb2HTCkrkAtlW6
U6fuw7DYqXrjDsMXSaq86zupr+jIubT5+5lTMwax3qol0uikTlw9sR9MOTpel7F6WqoKghTSc4Lq
xYpMZdCrrue0Mse+seKHEgZPXx8Ob5dC/mGmBJAVdHD+FWcrEV062O1Ao7SVloyjGg6YsRshvz1k
Nzga4LAO+UOb5qtLMc6gRmZFtcTNQ9CidR5PLkMP9yLIsw1FWMFhzaLmgHAePkgi51JU0IBBa0lS
khcPyYWqmpoAA4ZMY4bB3bRRG52GhpzEqGjtMclCXp1JVcPQ67r4jT2J+CJEdDQjAC3kcQWAdvlb
Iitq8Kg4w2n6FWrPdb2B/F3TEWqRM3gRCnGgcpf/fqOUk1pYWOK+SpP7ym5jd1Ci6JA0lbahKGsq
P6d3mPfGxDdi1UtRQZRYbRhgi5WwY5yAWXC15NDfOL3X15isP2aXx2zOKi4XpI6J4/iFRD7Etgfy
E/lzWkxPjhbXh6ZN7spIeTM04lLgYll2V1dTMzNByeWvQUD8m37ToE966yW7FLIwFxTBSgAKCLHr
H7H2Q4Fp2dhShZU6FUJ4PcA4/gHPLoRUdVQ1UsoBiaofR5I83Q/m2Go7Jl2VbobxKAzgclwbWN/8
UbzEVm14XW/EXqBM1cv1Fc/CLh9RAgpSGlRhif4BBF5qi9K3Y1Im84pBXLnQBeaePrRb7uuaEJjm
5xGtMlq5sF2lXjd1WBoUVyyz7byhQj9dwsM29nR8lzenA2duI55PbAoYpGWsZND7qxqpDpAqeJSn
Ei7pxLu+aa9vMxLgkwfDwPwzFna5afNEst6ZOEGnUnZ9/Fkbv9vm25NzsxDNYdQNFv9VCSeGK6AP
ZNpRhno4jI7iBvp7s7Q2rMX6UizE4LZRGV8cDd5uJpTWxPAZvCVt6T+BW/+aS1ujZmdj/krPeO3/
X87C2Csl7ADagJxW+aRnzWPH+AlreMrGn9ePZlWfz+QsjkZKjMAZbVSNueXMD5dvc30Lhfja7+Rg
TGJ5aKcoCSxblmuHdrWuxZYXdqMH8D7qTGvL+tKNgV7eFPLYHTKetae6m97I6MAzNRfpGQ6JZEiP
lsRQujnaUx+kiKLoAT+w6nc7EfbhjU+7lvboJ/WkfKoGx/h4fVdXbBZiKauT+mbUD2HSpcYbajrK
xWx9deH/ymPx0ydS3VOZee9I0gdDTPejnT1oQjPcNFQ+TkX+qJv1m6ERl6tfGE7BnHorTli9ESif
x5rmmTJg9qCRaS9J7OyuL3ntYliUT+ckxUqyN5KiOrQrHrixUhkxSrPOzKcHza4llafrotZ01gIh
Dap1zpH/2fwz104b+0yRoxDj3w/iPsyjYac4vf0XZvFcyuIBHWJVGINgQYalnkqwJK6Rd1vQz9e7
xkye2WbzuOFKLeOjYkyNLpPy0s2n4ovcQGg/fW0s+etbNwwpRM8YeRD8TLe/1EYJyFqcBjSJFmo0
3gcSIyGLsIrf7HEgBQwFfXAGfW7Lynaj6X0vF6CyI3/wbzvDB5KfMQMm85utNO9rDQDYwJJITEPH
Zyyd+5hBMsSraADFlztjtE7xUG2Brl5bYGSYzFKmjAWscPlodX6kqTABlC4dQkqgHqviY9MaZImk
jWv62jVEEJdmzgQoxHoLE+yMAMd1vAq3bCDImqIWGmzLOlRWtSu5SpHcbjUjaUuWDAwj9kmbO4od
W0fxFvZpELHpxzXK3Rh3kdj7+nGUIHAvvb5z+f+25RXZ57z8kmnVfmh/+WXkij7cSQFD3K2d7nid
45CUZuRE8kSDnCvVqtdlu96+TdPBbVBkTXqpGVk7TS2cq14VfAtA39ux7HVk5JP0fTe9swv5UIt+
J+fJ3rf3IPhTfQ/vpgb5Z9HmXto/qXnlRZ1yGJqDHJ0S4XuZyXBRcfCzyKsb495uon3g3EMapTnf
e9vY5WHtDaYgK88k0CDcj6GXTLd21Lih4rt1Vu1LE6YkEbaub6f3QxdXt1kovkqA3QLpm+3cpFHt
KX5Mnu9bQHNpzShDOntOQWd8NoqPQ3uwwhPwSBCLihJ4SnWftDej8mR38LD7kN2oTHyMVa+AaUBL
n/Xxxbcf5PhjqJxCklej8Unphn2QfdR7SLnbU5M9D+IllQ8xk7JK9X3XlZ5m3Q5Jj+OnudX0ZMpP
Pq3RlvKYFL/1InY78bGWuML1bSsFUBWppHz9XegEB9v/OTFSTjN/1/Zx0h4T+TTV6iHEU4YZzyM/
OJU/DZEA+v2edPSfwcLCmI4EsjQj9Fq58or8c+tUt7qT76YkeaJvzVXszp2Sh75M3C47MOwU0vRe
J50jJlcYt4lGl/3XxrAB/Vc3IpfAsZNW7Xo3Vk+qhimQjnp6SDrFs+P7yvLM/BD6jzDMPIr0OAyh
m9QPQ7WToXTSimRXBB8NDt9/UqanQf4wVHd67snOj6J4kJOjWsBa0Xe3YVJ4bX+nls9Be+p6GsWL
90K3PbN/5/fHwGn3QcdcTumd3qmHIuzoIf2qTtQBPqm15cnJh2j4Lsy95H+V05NiHbPhn2D6WLT3
qrObKncEntremsn7IN4b6bOaHPrccktyyU1UHJrqmyAGr+MfNT3IVWtybaO9Id30onJz6yarT1PZ
uJZzlzcTMwLgvuwfS/3GShlOYrQ7mwxLnppeXI9u2X4zuseEXrE8PEWO6orx6+T8U/TkyT+kSewm
kICKeK/4T3b6zUiNfZlHt7ZZeoYhfczzYi8lllsbDsBTcauK9FRq+7Q1XT9OXdT7UJq3vfMcVmxB
7x8kEEG0BXoT3NFS2p0iOdu3urGvmdyd0hvXmu8SuXX7zH4QZcwn0sy5foh7TsncO/6TWuwKSgmT
46rSD9UX70jm7JX6RKtMQu+XGUsbLvdr/xFbxTwqQiEeMR6wxes1BGpMgo9MTk2qdHRoEdLGx940
b0TW3PfttJetcuPxXym2zEJJHqmAS0EALZ7MPm6CyJhfmJnpLDrpyS7OH8bhgTY/GK1c+aDeh7Vr
Jp7S7epkP0aH4Ye14VKtLhxUNonTucl9ufCqSIIhUzDSWhCUN7Uj4pPVCmVXpnkNUDHVvaSOe99V
tHwrv7P2+IFvmNNMcwJmmd8vmOfJkErsd28lN7ndfQztYKKebt6obfnruney5gOpwMYIEOYmemtx
vtrkDHGSBaXL+btRAuquEV6a/rguZc1lOJcyb/aZ0ygldq/1MFG6QfSg2F9Ha2u21pKa6X/f1Dkb
RnaAp3UZ5wgjDpq6Rk8VYdzrIQO8dM3T9eaBBup5I9sEOlI9+WX7RnAfNo3lDn74MgXq6PZJ1W/E
3OvrJaNlE32RdVrsqm5IcWXNu0of957GcmzN1orXDg5KcFs3VaaAEu1cbmk6RFMahDguxVDaB0sy
BxigOsmtGnPDtVxbzLmk+fvZ4UVhKlQ/jGd3Qut4c8IvECJ8uq4gW6uZv5/JCIEm0ZaNDNgnaWDS
C97GaG5VSAAUXRe1nOTyR1UoT88DWq2Z8HlxOHZkRND/sXNY0fq+ePwzvOaf4KgzeE7xwlP/LJ+2
UFJrV5qKnQk7LlbtFdw7oAFdaDVBQNNJjziZR0Lwm2mMfwFH3cCurBkukmO4tKDlaANbKEZdpAWu
GsYzHI1HMj2pa4iqIjtH22PSxbdVXdxW7RYD7MoCAYzPvA2AJTAmC5Od9GPCNOSqdMdIxz+5j0Ga
OLS1d/YWIdOKOjIr3cQukpjUXzFbB1JW54rcYrEqcqu1G8OtvqEhM/bmMv9DspiOa8bN08P+qnA2
Ghmd0AEiZrJ45kVFt/79eDAPiepJu62hEiuqT/KPtjbQriYcEwt11KIxl4VaovpRVLlUe/VdHxVM
J0yTcn99YfMhLNeF3SM+dEjvv3pYmja31Ijx3RC3hCdjkn+SvTnqlXZypOykDZ0bqtLoNrK+EWSt
qCTTySnR8McKl5DUqle6YmrJhfTqO7Xziaycg61/mLr0QU8Mz9+aybCmjOfyFhaLUM/PiznzJFT9
k9EW9+Y00qDcv+cB2fBV1kSRVaWsQLaJuG5x2+RaDy0/4WLrXWTi6uvDB1rGzXdClOOOZzw/XD/C
VXnGbLaYWay8IqSxo5LmmKTBkJilKw3VQXIY6yqqmznvfl3UmmKSPqN7GdCLQdfNpU0WWirbnYm2
ZEO2H5riLvJpN5j67vd1ObOCL7RShV9nthvwU1jGQo7WDpaIbJZUSnLkEhLh4NKE4sZZ+9Epi9oF
jy42tnHFiKikfsj7zC0Hryi27MhvxFRww0NRUyAPR+HcixSOl409XDku5NhAIxV6jPFMLvdQgt5L
jbSaGze27SEz8/EoK9GXWBKOV+i9s2G5Vo6MfCvgqjnlituhXopTucN1rxFvdkWq7hPRxs+Kb8cH
tfbjjR1cXRllGGDGVF7pwbsU5bSJU9nOgHbkgWsYIJlaL51esuGN3Hjzc033vEnjwZyiAbhxKcjX
iniiMF66Vd8CDpJdeWvAwJoCKmwWwzwdijHLPCCAfUjRJ4ovdabcT2FK8T0MymknADefClPk90VK
xuK61q/t39xaA3J2bn1aakaWZfLQxCqGw+xdOdEOkkFJI8IBgT3hL0QRS0E1AWUeEI3LHeQJdYQT
KCXsDo99A2VoYt+E/RMED7vrgtZuFQ4Oqs7dmomjLgWpuWIlis5GRn3wsRu6k1M1G9W51W07EzF/
P3MUTbtkrkUol26bwAThG8co+SFq/5BJyf76Ytbu0vliFu9yArNkWOdIajKm20MeJE+fVeet41v/
qPe5mEVopBWmmjFahQX1+dGx1edw6E1PwYu3zOSI63brJNOPqar8vVFkx4oEV6Vvseis7yoMQTId
NyRBFxrScwFjn/FgbtyE+1j1903GhL6+drMtY7+uIv9Kmr+fnZ+Y4hDXXKD2wYPalF5MFu/6ua2l
V0Ej/StioYXAyLIhD9DCoh6D26irphth5eUxEXXkDQDPyCk1zdGpkvoGhEx5TGU/eQ/mwowJCQIy
i6aON2bwGNHGB/PXaCSeKST9cP2HrivYv79zocraRDwgN/xOod4nqr2rpPSQid/XhazYNgobKoc6
E6phaS73m/SN2QgTM5ODeTO8SQj56wBg9KPM2LTMFUEBs0ZWh+HWZLbXq6MdjcdhtgV/nr5LwZB7
0bdVk5EbuuEZIPV3WUg/82KLy/21GIv1EeioGhx1zLu5FNMNI9AO5kW5PSNO2rDZdcLYwUK+YUK3
xCweVn9q/RrnEZeriz5HA3Q5vZ2fwobE3/Xz2hK0OC+/6eHnihBE0O8m5ffRv5VAGv+FEF5TsiWE
A2zd5abR7DnJXY5SDGr5Etnar0BWSJjKb2/s5HDO5CwuuyJJpS5C8i8wEL2k1ktRdA+5sxFcrO7Y
mZD5+5lFGQPGuYezhpv1I+CsU16VOwcq4OtbtnaPuD1zBG/hsy3bNWCHLmtUi6hTfkiz0SvC35P5
oiXFsR5erotaMZGA2v4VtdA1IookStpZpcua7qB3MWQ+fyGBIBrHikq7pi62rBgCJ2fWF+fSW7+m
JjzZnRr+lzIW1i2vJ0eqfI7FcNoPA+didNqn68tYO3kybDAl0INEQLt4oWM798sqsbiUovgiRfm3
qhYnpd4iAV05D2qr8ozbpc/pVcLBgJ9j6BPOQ9hhflL8WtlbdRDcXF/MvB+LKGiuE5NBoRXeedXe
ljlmkoc6UgxaTNQu8rTQbwG6MD2O+bkbBmAlIGffeOrohKaCKy8qkH0ROV3TlhXvXdp+DNNQfegN
pfEgt3SOnciHQ2iE4QF61S1u4y3JC3utaJIWmwGSNaNqjnUmwsfKj5U7n8Gdpxgi9sc4j6yT32x6
WivHSKBCtDInuyn5LiRn+OJtnvEgQZX6KY6nQ9tsTRlcUUiabimXzIyxeFKLmChIxya0FYYfaU3c
uXEiJe7YN9/zcdrij1gxR7QmglqYOwDQ/MVipCSnY6jVqBw2iv0hZ5jOu0yI2jODQNxVVgMcLw19
Y39dR1fWR8aBtAP4K9Jiy5gvzwLHLFK5cltBHWr66NjVSYMV9bqUlYOic5WEwEyBQpJvYf8aAx9F
TpBiUuKkxOxCQLchYuWyOcD/oW7EKwI3sXgAhaRqjaHi7/aBSSXOKGTX0AfDzY2MFJ+kbtzttX07
Fzev+OyJimKKTH2Ep9ePDAgNOg+ovGurp+v7trqomQRudoXoDlksaoITTKokpCia1XqTMnyJcvMz
buw+GexP12WtnZGm01QIP7BGV8NC//TWBBXa4SYLJfEGKuvKoBz/OxELNdDIKOeVzyOlZtOvxEcW
QMaNR2rtYM6Xsdiy3mTsqZLPy6hsYi6xy/36piqCjZNZTs+cgzznXM5CAcSQ905QIKfZKwd5chPq
8N/Tg7nTXfhePkFGYieeDQZktxVfrh7U3JrNjYUa4k+wdKZ6idI1RThvnh6nlqvW9X3Ujh/+4qTO
ZMw2/0xG3viEXClPlxLmNWyN8b2abA2qXz2pMxkL09obnTRIATLKJH+UlHe1M91n49sh1ZzTv1KW
yEEAxW09lkgJhOWp0qcGTq50izBt9UiwbHBKMdWU5oXL7RKFH2V2Qfo21bqPTqs9Sn22BW3bkLFc
iDVouKsjC4nq37b/vS/eXz/ylWecl+c/a1i6w8lYUTj3+ffNQcu8oVWe4LXYjWByIPJJI96+8U5v
oo1k+5oS4BpDmITTgvVZWB0pHDLJlJA6ZYUb6XcQM7l99f360raELOyO0ppOn1cI8UMABknxoZUN
T2+31rJ2QudrWZge5tuHjLhATG1/r6xwh0vuXl/IloT5+9m1tP0WaFuJnhXjdwWEuexvFIZXzRrN
erhVZOTmsUiXEvDsc7OcLyVJev9Z3sv/pBAxV4A05KcOiJrhjvfJLvfUGAjR7vrq1jwgHNdZDUAh
viqbqX2RWGk0F0FkTGfUelr9w6bpcgpeoniDb2ltJ2n5lWdABtn8pbcVdo3oEhFUboAnTvXRa4at
BqM1rSMDTSZj7reAqfdyK5k8VMZS6PDa1eVdMzGGcYyOZd9teCJrPsKZGGPh+OvKpFl1hpgg9G8G
1We7GLCXjTeM5NjSjlmDFxHN7KAqVGk1qqlLuoZW6ka1mE8obPbV7/p+HvweHxyvN+6YRLvPj1uj
o1b38Ezg4uZ2ram1Y4xAurH2OW3DEPDuRSdvOCZbYhY315ocX9crxNi19dJo+UOkTTuj3yq/rSrd
TE1EMpNWuuX2BXnu+PGI0tWAOQegakG2v36FZp16dUBnEhb7FU+l6ZTABl3LyD6KLnuQ0uZzx9iH
XS1rAOqsr7SOW7tyc6LzmhaCqgJtNAcxdAleKnsQJHZc5GFF5/5YISy5VTvllGYVPVlmsWEoXgsj
GoNKkZ496GMIKi6FleqUmGaUV7jFpvyt1YLuVEex1bjchTj3qrFXkg3L+1pDEAlkDngC1JT0vF6K
HHzQ67hdFS1EwTPZ2cA1p2mXa/qWoNc6Aqc/iG/aOVVmNzizkTwz8boTjK3vdJWbVeOTCJ3fRV8Z
G4tZmYFyKWTh3hVpPDpF3Fc4r/qtmZ4iy432/s780O0A0UBHnwLS2548N2/SpXbOYmnzoXNlnnWy
sIhQBBRy2BGv84RZ+MmOyqxnKfPld7qfVZAyKu2PolRihn75mVm7RZond0lbmpkbQYa5lZh9tdWk
SmmFxDxTo4axd6GzVhd0BNj4t7Wvg/vtUjN+36V5n25Yl3U5zCsC9s5gA3lW57MjZVWWAsdA7VKY
9pl7p4WSw5T4sqveyrwImlMnpYUcciLOMlmRWiGwMilsd3jTifTe0W4d7cN1A/PqHswieNSgocKG
KfLy6jEDAq+Bs1Hso2M88bxCjPD2VgE6mcnnWIAvSM/q848427AYrp4kyLkDhebcJDQjKiNNpKF8
zKUtLrJXZ0Ni51zU4mzCqYQVP0XUUGQtYBntcxU0G+e/An5FiEoWiVQVEy2W9W6j7gkmZYTox/gd
VDM6dBKFdhfAEZ0499kRbldP8QRRw9Mw3TdGy9iu1Mu9LZzcq8ObF8v52TL1AHo9Fkasl7GRVgIa
ewAh6+Zt1XmiDO6lzVhiXZDjgOkiQAW1dnmAehtPTSFG3Ebfr724mIktojCm51LLvesKOdvDpU2h
yElzGC0l1itsXEAPiZ4NBvZyMG4JVkyI8dJ3wI3fA4t6b0vpRsCyLk8DkWGQKaEMdrm0bsqmiN3D
dEYtKPJKyJQdwbiMQXuUoyxrdrFojS1o6KsXj2sHlwa6Q/Vt9h4WUuWokSH+r92m1ibbw8bS/RmP
tZ3SipdTQBbTJq3d64AQbQFh8P8rXdxCu3NCKap0UoOTL9/Z7Vjf+PWjLSnhIyTH3ZNoOtPLNCvd
/8WJAhEnFUWfIXnJy7VOoyI1pq+gPIHzrU+sp7p27kYqHzvmiD6CVjxdl7emrPTEzz6tDMBmidbL
Ji2BDretgGycYudrYP5M2q3ynDK/JUs1PReyOECFEXxNozRs5k7QhyyYvW3I9CowwWcXMmeTSc4Z
o4u2cvMrjZPUbM8Wt7iJQzZJcWGxuDSx1EeQiYHnKFV429RNsxNlWOwHI42+aVk/ejgkthcHDImC
ubfZFUO7RQO6wrlw8XOW5PWhURp0qbINzd76qe+LY/al/sQY60PqvX2az6WohbEDBxmEiokopdRi
r5GlfU6NdMOTenUvsagzjY5KS+pMq7B4Dg2pIWkaY+g6heGyasWAxbgL3zdp8z6oky0cxKqmkvWj
EAHCCFzT5c3Ipj4rg9l+m7XNBG6pumNqX+FlcbrFZ7hm5agm/UfS4g7WSTHTBJCwT51k2Ml+le7b
CrJOSZ4pzNWXoDOr3fVruPYSQ8wGI7syD+xZ5tDIRkwB07iptBTs5zDaD9U0fb0u4w8p68U1xOWb
eTaQAnMPBPCXOxgEBYTSA7mNWPabQzMW9U1t9cnPwtTiu8SM+11nRLkHB31H546an4Y8dj5u/IhX
bvD8I+b8sYMzQP/N4k46sRkDqcbvrJRmcLtcG7wIppN9MAn9RDmLRq+o1z2/UYJnY5rE4Jk9bGMD
Mz03Hs/1/aBqqHPWdE0aS7PEaLXGZlqYOxBpH5Nmkm7kKcz2QRtqe1gmAy8YEsnrw7g9UTbQP2WC
nrHr+/HqnfkzdQb+GtMBRQ+R0+WZDInTpKrDCw5aIfD0XHusRP7ZNIfffhcNsOPbL4ZV2hs399Vd
Wkhd3Ny01yJggEhter3Hmx1uGyO/4ZXYQgWuCwKWAVQHQuel8+eX+ihyU6uY0ZAkRzkmYjTT/2Hv
S7LrRrIstxLH51ACMLR5MmKA5vfsSZHSBEek6IbOAOsAA7Cb2kPtIDdWF3KPDPFLKZZXTWpQE5dL
/J/oDGbP7rsNhXEJTF/yX9/J9w51Vsx2pYUILw+Hkh68geGlH7fq4Dv1O2/qj4vZt3v3r0taZ4/v
6nPBh2EpXNRAReF+9MVUnxR31a08Dnw2+67NsKIic6pxZc4xaEEARlIo2HcsdYmg97++6B+zFda9
COoEZz2rlTXw9myiiC2A3zmiqrIxUyohZWKWpIapcBp/YftoY/NMZEtKUhe9x/Rd9cmPdx1bR2wi
V8Y4MtXOOQsz+G+wT5mhXqvggYA8Lg8OYLaX13T6y2bn6yVi0sBOAoGa/vkGb9FTNNMQJZk12g/G
n1LfQCs3kJtf39Ifr2g9DPaPmJvQZjqvwIpYQardRdinFxerB94AjWIzvrea/TDhrxeDOQM9YQQ/
/MCzd/yO8GYMROL3EcILUfsstX799ZX8bIJDVBr6GuBh4K6dB1RiIrVUyNeDeEvopRExt003Pnj1
Ut6aMYiuKZ/pDIE4pMXowLYLApL1+J7DgrPOJmfrDm4ouAqYQEJszc/mWU/DAzaeUdNGGIyl6j4q
b7nw+/iyLaBim8ddL1s36yd3Ywo/cwZ733L5Dnq7Liu/OoezZWdG1ISYAqzpUgZ0K5wtsz4i3Riv
sUTM4SXV8YzYFc/6q9ZT62P+r0sH8PP29eSkl3Vl47A9SLdcwGJewTijfm+a/dnVoXkAUzekFq3z
wNvDeF3T1dpH5aCcezoKcUT9EmM6wIRgVDdlLHLmxC0XkUFt8Z4K54cyENe4Bv/BvAuLKTajbw/u
MtqOSuNOLnCB12BTJ57T3Q4db9J46t6j9v7sxQHiD28+9Ol/DNhgbjErtq4oQrJTHOm7hbP32qY/
SurWS4Ld2UqQwhb+vEFSsGgNBsD6aJisRdIEPr+YHbu/i72mPxlQmpClG4KkVfbTBfU6+9abFb8a
ArvLm5pzEI9QzbgDiy9EG3e3v36vfzZDfX92ZzecGa8vdYWzmw2cOScN7rF8gKvTO4DaT5/rdzdh
3dV9t9D51IekKsJ8a1YPP2DpaK74GQij4FlO0zvL6k+vCV7osKwIAGacU3HK2WurYcasO9hhqqXM
K9cHsf89FfTPD7M6VAFcg4PJ2fvI+thGWm0IXT2P0m6eNl0V5HX4l8lv6/iBpumfhzmr6ripusWK
cJixWdsRRlfJDIYi+In962SR96Ctn74TgJWxAGP78IM9IVp9gavnWEDwXF7a45y3Nfz6/g8GXQzT
SB/sGKAw6539bjSYEVKW0YJMPap9ed1HXpUi+XJNx3Tfq4l/OvDQGUG+zaoaP2+nVHXtCsuzcDlY
e+G0UT5aY/OxJv5n/dc3XnDBREsKGyzsifwfAkVLsQgWL7VMxjHQaTg5e+0MIv/1vfvJ88FB1ssB
nIQHdLYA1lAvFayDf7ya1PXST5gj6v/LQ5ytb84ycNAQAbNH0zIcGt2wFBaH/B1u8k8uBCJwSPXW
XhCWmbNxXSNV24HZq0xmd4ACF3713V92d8cDR/GFSgFtIHgmnF1IwTtrMaaQia1eSHhfwJfy1w/j
J1MAeoQEjjXonUGFdbZWWrYZ7FLiGrr6FglkqSoQzG69Z+/6452CLBRZL1iiIEz9wakalb/AcoiI
Vqu6FfWL57/XJvhx44gqdQWzV8YNrHfOFgELqcQ97B8RuYLUkiSWxGywvW8SKKO2jqOadXa7Xd4V
DvzkuoLV5efbTICbd/Z4wtl3OPXweIaxrZ/aEp39bijjza+f0U+OghcGbanYQ2kMZ6G3k80EDV4Q
URxlhu94UTX3GDPvSSDW5/y2IkTVgi4Oqlu8mRgJb4/RwLTcQdNLJbUW8KdHjnn8FHfstMAxxfr6
6+t5W59hvsRGAi8/PJoRyw6W1Nlda6266QcVfPYKBR40QRdsK+wQD8xN0C5MPIAdSYgE418f9e0V
/nDUc3JEB5J/1E3B55Ieg7bf+tGSlMAziriCxdnHv3Qs9FPwUq1x7ChD0YQ7n7Nhg27GxWHoQgew
gff9IvjcFr2XWgBytixCe7qp3jWOPdtZ4E5icEDwAY7bOrsG55Fe49ALTHqwY+rDYa9DOMaUwErg
qHwDJUBSG3iZO+19NS97CVOnKLit36NCnt3j9Qywg1vdG9fiBarit6MoNvCU08aZsrpYrdqnlGCa
D5rPlnhYsOP59U1++1p8u1zY74LlC8YrxE/eWUUWB6X0w1LANsip9XWjbec+jvm4+/VR3k6QPx5l
PYvvVnrQOhFMSgX2QxyF73aOamEfAnemzcHH7lD/cbh/e5n+nb7213+8cuof/4G/v/R8lhUt9dlf
/3HFX7s7LV9f9cUX/h/rV//ro2+/+I+L6kX2qv9dn3/qzZfw+/88fvZFf3nzl7yDefF8M7zK+fZV
Da3+dgCc6frJ/90f/u3122+5n/nr33/78pVVXVYpLasX/dufP9p//ftvKGEwOPCQ/u37Y/z5gcsv
DN9NX7/I//wfP/3S6xel//4bcjE/rM1TkANtSFhsNLd/+5t5/fYjz/kACbYL1zoA8GByrcO/66Uu
8TX3A9wM0dMB02D1CMYu9Le/qX749rPwA1wLIJTA98DIg4VH/Ns/T/DN4/rX4/tbN7Drvuq0+vtv
56w52OzgMHAeQbsboDLKz7fjZfR6U85hQ5P2NKJk3+t7knV31QPfhWXqtImH4vd+fLAy5/q7W/Xn
mXx/ZKT/4Fd/N4fDKuabBhidyG9L7Xm+fRnDbhQ24+gGlpbVJjCId+8Ys9RDJGtnO3jq07AI9ZVW
Rv3uj7TKVSA4Ei7YdN+EdXxJeWvvsJlp0bQYzabT8CNT0JvnMCBtvjCvKI+RcMnFDJhvAFTT+U/Y
bXbXjc+67SQ996lzC4RzCEcUp4k5/K4C8PWEdFJnLzxf3xHkxm4Hy+l3Y+17l7wycZMghmAp0xqO
dzShDuwWwI1A0a5c7T4goHDeRIMtsqGS7knTMLJzDJDxnuveeUChsQCgr8Qlc5do44t52BZCokzG
r3A3ITxndtRaykfYeqGzNMOPK5jFsBkE7C3hCzn498Sa2o0NwUg+QlxxMejR6dNqNsgCKavevezH
UFzpsLGSWca9yt1AVBeyqyQSJpFWtPVoEN7Mlt3uwcOmL3SirsJ2qiuSrpN6g6VM5aaCqGgaevce
h41uh6lZipTE1pJG/ciOcze0eajhVZky10wPnC3t124ukbw0SDGlxdLBumZQ1Y2FgPRM2e68JPHg
dHgkbThB0YuRNTBNtoDUmyqrwjG2U6xvS5CQCtrjopyLrHNLli1GqrydApJgae5SPhgnEWZ6RFwR
rAsWI25qBM0eeC9gbFbIOpeeqE5Ch8VeeU7x5LZFfD21RH12BRz74QdcD5doH3pH2y3ck+pqf2sV
/nIYALZc+9aaKko7y0vGorfTuUAiFoyKO/6gmgW+JB6jq/2cab+EXm1yz4Tgj3SVO8HUzyPQ+QXs
SOAJvPO0DC4cbEWGLKKdWimaCMlFhqSB817lDuNudBEMksEDQLAUDMjJRyyCjFhWG5vid9bc+4QT
8fdtR+icciA3KoOGbj4wt7byofPETQmR8En19nQHZHp+RoXS3Qchr9CGYs30OAXaqBQGDY7KZOi2
d4ZWEnESflQ0u7ZnooZRAhefozZwT0SHothQNH8KnB+V94SU/imYHTBY0Nuo4jSIq0VtnCbonTI3
xKu22h+CKpF1YdxM1wgm2+gxwCs8LJaxExhAwy/QJ6r4NBnbhc9fxB3xOjcsDDPCKnE7Whiv0rwa
YM/Z3LTxBdGTCdJucqzhcxgsDSTPjmndTccD9VjaRqs9EmRqXiYYbSzcTUvIl3QMhqZOQQzr5mvM
mb1/gvweEARx0BdemnHjEsI3npzoCUahI0KLC9kb1Da0GLN6DC1/g//vgg1o9pO/heot/KSXtisy
SJqcY+kIK85IMbUxJGjGO5Ru2KHuLEf66iOYnW7mxWov0I0inx2wPPrrBbE6C8yi4N7XT9yrE49Q
Ay8s7epLpzJhCkF4OcHMUguV4gVEeIRTKgrl9+B7gIWwv8y8ohh+B3lhevGauNyZ3nGeOiVjs1Fu
6e6mtjTePpZRdFzgNXagvbRk0ji+xdB8mxdzHcQzcJ+i6KLLcqLtZcds/3bqhfsUV1X7ZKDlK1LV
jOXHcZJ6G1DRbtpo8NFVV3MzJ2j4W6tsy7LqNBrgDpI0YxVdmghkdxWDVYGeXB9t4VZasSuYtvHn
WkXkSfYNiRIA1+Erh1nkpvNtceOjc3SLwO/+cwkP4h1OdSIJXNgakltjEWfeGKqdMp5bXM7SxpPo
54KtD1mSKkUUlfzCp2YlHvWF86mFRUqTLNEEP8TQVX4KDLoy8DSTDIGwDUPSc2Lrrk1HhAtdIine
Oc2uT1PlldU2bmyWFXKAI6acZpYwa2BHPbWDSo1xHQa8QpJT5Y31KULGQpWU9QRCWtjLe7scGziL
cpJVALs/USylmKrGUdkpLCBglE4wcA86KOSS2BRx82PbLQ9RGVf3RrBw68J28YAcjEpnvHa7C1hu
4FWljXQM3MWK9sXwsP804eaXQBpgaTm0tnWqwqC/ayUk3sgIilWOB0pvGCEwdbQg5se/hvaDbVWI
3C48UmbNPMCKlXULeyAwm4Rr47K0F1KYZd7FFW/iXEsvyPqwig5jz8sqaSbBlxzOqrzMIQa1jgMs
3m6Gdq5PneMNW9O0XoaWisW3emXQ3dRcY4OKBvTyGnZz/GpP3HnENCwuGhFinSmgY9r3UQeOpgAl
+zoWeMPiIhgvQwLAJrMmSfcWlpYtMvNa+G+zcmN1MX+h7hR9DWabwwnbG6fXcCiruxEnfal8m26a
Rjs7v2MALuqxpluYsS37UMQ2Wvpw8ut6i99Ccdg8V9YoHs0UiTjhUBwfFKTfh6Wj0/04hFpnZRB0
QVIFUX1EdFK5H7HhzgyAOZJOtagfaBRUT31nipyRzlwWUPR/FiMjN95E44Mkdb8lheN+nSdafo2i
Fll5DnOnp5Bx56gqGkODAubkxwq2o0i1t4jeNQwBO3CXqEPIkih8HG0W2s/MDPyKM+6xRAkwmrZY
Cs1DU8b60+gK+dAtwEBhVxCijSw0emaNZddVgljn2YX1J+1uLA12Tur2C9JVeWGrB4RtAlpulOPe
Mq8kbTYQ48J/O2SOd0kU+ugHNk71Z9OI8VIWlO2Nh25yruyovQd5kt+XMGybkqgXS586rrGOxewL
aARp/4TBaqVdP86XXT3P86WWfrOzGhOyHBa3gZP12mZf5TwNd7wc3fZiGJCUmwYKu068306I6A54
XxxqlEnzHo9KUkypHfWPUAGE8bbnpoOnEx+Cx64tKwzT2VpIMnotdH2d1w19xurAeqaTO73A8TNU
qcA5O9lkxYtOcTZ6L93Ze7AGhUgzhT0tzGcLZ4SbmaIvPBLLrTLGybVBUZzMcFn2U2vi0/NCNZIC
ClG+BJ1pURLGc3cy46onXIbBlaCtzcCyBoQmLamHB8sg857AlaOSWhdx2L/nuvl2s4jdKBikQDew
NIEsDj+Js52pKWbmVDHKctk8hN4VdNG/rr5/LL6hNQXLEXnnwFDhU3m2T4TdCNVwgcIBsikDF4/s
9A4Kb6SQJXob799T/p03ZeBaBHAbkNC37Qb4m2f7jFLNNuxcEJI5buY81rtuM+48HE9f2m4ybuXF
cFVt3vNJOCdt/XDUFYf7bjfM58GzZ4RdJfWe3fpHEI7g2Goyfuvu3gsY+IbZvdnOnF3h2SMbCQwA
nBjHwiy99TBHYPnEvY3BsNR7ZxdlYK3lml7VefFC0nanmySswB9770TOG8fnF32Ov1W1P1q+jxPx
tnLv78YdgZMkTd+/5HMy/h9HWkXfgN598DzPIA3sesNaF3io6yV3Wb+N2V5l6qRvm4xmfb481V72
zsBdUerz2wwyKRBs5O5iTJ2ji7MFW4AORuPell2KA81hVJVEibjX23D/zrHegil4C/FIyTqDQGWF
Cej8+nqs69NcGigmbkxu515e5Vir0vFgb+yMZezKelcie9Y+wZsI6hrYeKsbBtqxKwDx/Yi1J/CP
awUNLlmsrIWYwcnZpvzTG+svwTb/LRjzBsD5Jbjz/yJsA/HJd095xYXeYDZ/QD26/9vm9eur/NK+
QW++ffdP6MYLPwCwgZwQnvjrJOzjSf0Tuok+wAsaQj+w4iH5Q87vv6Abx/8AtjN4znApREsf+PS/
oBsn+GAj+wZoK+oeH2CQ91egmz86g9+9CrDGghYL3S+AN+vcc04f8ma5RIphdZ6kIynK/8C4L9Po
1uXRjKMRX3mHdfXSQfUpanESY5wvvjhqxzmKugW7IBgugJ+zJDLyiN7uPub1LnKnnU2rW0eQU1mI
fFYqH1GTB7V+9paKJShKcu4Mr60oj/No8rLx9yEZNksz/d4GIBN1HrJVyFJsTa+2urMfZRtt56L8
WC1iO/bi0zSVW9h6tKnoQAjv66uwlteqdCv0wvUBUTcbsPZuRru44n63bbW7WdqphjNVTZOejneN
ifdF7a9YQAlgvPnkdd7OBPLQqvBZg8RKPZqjvL5yebk1rN/VpNhxf7iII77vmbOlPN6XWPQY771k
avVuNv5tsMDZ3PTzwe6dlHNrh80R0qOsfkHuQ7QNuNpb7bILbetmdOPtUvoXzB03dcw+orK4R4fw
OHSIJVA6zgsZZaYuL0s6fBbWdBhl00BC0MLCveYPMF48gkaSt1FzQlLRtrLLpzgiuZrCj4bIYzCW
h2A2l6ahGVHlRyH8pzkEW1/p/TCqvC6rqx4GqVENBs6kD1XXITrM3jT1wWpvYZ4TqXg3eNFmjNyD
Zdy8c3BLA26Q6YyU0orf2gwPdGk+6ijehjZN0eNAWK042fiiodGmqNVlHcEfntRhLnx6jb3QV7uM
XyYR57BnSokKoTK0XoK523FdfNRWmC2cXupObRXk1nHT7EKhbiEs/hwjlbRGHciq+R6b940u+BFV
M0g88pp6bDPE7cb1xbZook2l/BJQ1LgJivIuqMN9uKx9AbJsB38+lhbJwde4sxt1qNYCtUMAVNK5
bV4x976y2I3k8GgwrZNXnTkh6AQxjHKHVydfIm+AMjgGzsjMlvX9tdL1PnbYsandI2xg0rkDgsHU
BojZmhq/s239kZrgknrxbnZMVnQVfuPwe0cjmle1F+VR6T8pT78QHbmZHyIuNuATKip4gCUYYrnX
FAeikcCn9D0gyEdCEfHq62hK7XA4CJdtbIE9pkY8W1LHBFDLCLwFam83AWMVjMBKPcyTeZKWfySi
3rCmRF6BZT4uTMBPFpE+2AnDw1k4HFZyTYQ/AHjqz1blReO2id1jFMtmq2LxEo8aa7SwEA5sE5Eq
gVFCNDynCVoSiaQIA24JwDHXRc0ZSOeuiboa9b965mjRJCj6dRbbU7XpQjk/+ovn7+FcM96CDvIR
cQ4vJpxOxUCeqijOhpA90xGVfAgjycm+t8YylRNDoC7ZgF+WIgMst0v9xQPItm40NqzUm6F3jiEN
yyRWzsb3gJyBcvG7MzKTIJ8G4swoepaNfWILi1LQwVKnnreNJKnsq5OOqyM88rdTW6QNIhgQVz0m
3hLfgSt7mlxyV7Iwx4715MtyA43Gs9/5SAFp51sAL59G7KMDr8+CeYIfhb+rlbVVYYQkjeBVK6CS
C949uEy3iRRBRvxwg+bY1jH1XgF8lY3axyBjD2N33cFxB1s5cTUO1cGYYA/v9+fYr/OgKx5rOm6o
gZ6htiNEgtQX8Ew/VfXIU87a6yr2LvoIVWHgbAMffwLoTRAJ3CVyMZc9cjpG6d5ObvRsWPAYTMMp
Et01G8p9TTg4glPo5XFLgrz3nBMZl1NU4BFPQQsgmaOB54+ydHLgH/FFJ/2FZLK17sKQXfgL/7NG
+//VBZpCa8cGZeJ/3xS67buv//k/u+rLm8rin9/7s7jw4w+oDFDBRq7/rUhABfFncREEH1YNLRo/
YAOuOXnfFRfhBxj4uyg6UItCYPStnfTPvpBDPqy7K1Dz1zAv8C+cv1JcOM45ORn6XRQ9q0sj5Bou
7MbOCu1Ij7JbkCyaufCgSL0WXpSamyUNKj7sTUVAuzFVNX+CSVl7SZv46LUuydnoREkAB9vHeSTm
Yoyq9uiTWr84jZzvQwqsQfJe56STLZLPhJMgfGg2ie9qLJ2QViVlwMeUI0CFWuiR4IfIiqmDrQxH
dTuwUHpJHFTekHIn0DeS9fZeW1b4JTQUK6gLz1rkmKABETRO2gVdu1F+S/esbTEXjSHNNEPoSwVf
j5M7IC4S1prufOFFjU7F4ncx4rlt5yJiQYju1+jfKQuEdxkPPrJVUcZYAHKQLFP43T1FBPWXQnQq
SFxq6s+Rbg0MsBv1SPugMAnn2H4nzRx5z7KCthwJ0gsiWJCxnhalHqx0Lmf0TJjjzLuSBdUeAmr6
vLg2z8mkgxdGUEEkGkKdNO6L9jJU0XgJHtX8wAlUHqmoaz4nrZbqua8VG/LIdOETnFMxiWouxR1a
GVEKD2YQGqdh0EkdivHgdh3xnxs/qqYMlx+BANnbBBO8H2BVR64kUA4jKINAXYybkMrlI7oL4kYQ
l6XBYC9bUwwslbFLL5dw6PcBdeSFqki3552BD0EbeALYShtVV2HVzRclb/wEQLpKe1oNCfHmajUG
iy8r1+NprDgCd0A/z2zS2ElchhrzIl+ZUCrcOsC+dkp0cQoxmAApRuv91GBvXehwBfJdVBbwfqJI
d+zM0yDQPPLp4O2weRSHpXYQuzTNyDsK+PCgFffhch1gU+y05QY81BbdEY4ovkBKzPWotaYy0qk2
ALmoLeEbI3lpbftWrby5ljrbkC1i04Y9wYpQOOBQuVr83s0AxpOSlSytiCHH1gxsbzvtfOos7u/A
IK4fZ0aqbTO7+I8bsxvLd6x9aU9N3pIRKL0GWAlJDbK/Lyqvji4I/EQAlMSL96h8v8qAS6kUJWWV
qpZOVyCM0kMz+949ZW6YAmmFBhdJaxdVMUL7w1uxdyGjgO/2GPebsFqWtFQawQTUiQWEFVF5VSoE
JCV9LdovsuXBzhZE/r4YJR4B0xcXlSVVm2KvMB09ywWI3I/mfnIbpPxGvFN5xNzunswszsPZI8cG
vmmHYXBiRDlE6iEkZrnBClylQN+bo3S8chCI90KDxttEAPwy5FS1Wzvi8BK1oZTPjGPZWPkxX4J7
i5GZKGLAiIIPVm77QOYULesjqBodFlUZ5bQqSFpr/MCqyxjZ1OvnesRcqRLwawKpFGozy6+/2EVR
Yl80+OLOlmgRN+5U3ijsg07RGMsnNdT4eGPW84jiIT413EGmFq05+dRETZepVvO8B3PjUfWIEjU6
ardUEpy7N+GDUeHgOzU+2Ndy7UKXXUYb0d4aY5M/vhzMdQWQoEVOM+g7sj8OWr9ATG9v0MwAAu7G
mEaFpACgtcXjDSX+cqriWA3oyoJ3tgnnYdqpUnOYmZNpbQRFj32PFrieKWrfGnu+ow87qk0Mudex
hPluGvjVgokXcttUmLhHU4NIa+tbE7tD6nt5BXVxBTKRXZA7ezZVLuwC7FMGn5eHefT9fSUC9zBh
Enh0Wrt+ccgkdrVlBZ+tUvuf28qTflboqs0btAcz5hGrzfCEw2tY1/mHWXXD09S07ZUd9vFNFFnF
tirn+tpMPu6j69RfGob9VFS0ev/HHe010Frm447WtHP9xJa47RjG06OMau9GxQ08IO0epeIVFFcB
z03UumMCv9vokrreEKc0nIurAjucm6ADot8sBr/s2/PwpCkfe7iYDqkXV9O9V6xgMh5f+QjiT3Fl
DHE/RZaRT95iLTsLDRsMGFIdGwMguRHxwpKm86pjOHneQwiPdOTaVbD3JT4TB92XEGO0M8mihYs7
4AV+CCKDz1NbIswv9cxYwNocLX1PreQBKkT5aMeLfDI20mK33wY2bQxU5h7svQ60Ibgae8E7QtAL
39l1wXFxAzro305PoXTgOUoC+dQAct/XsaRfV4I7cs3lhMVmqkhuUxiHJsolChNGb3sP0YB3Y+ao
KRJWDdGXvh66Axyf4LtcyRnxuI1bLalhDGtkI/UEzriano0ISUq9YGY5yGM4DRAO7ntTI56vWfCP
nuQR/lNO91E74rf88R41brm+1SLGLcC6cWePZYHWql8LnvbgIB9pg9eY+vhdRhWolnmBO8yZKnHN
jmISaX+uP7Ila0hvoizuGiTFwUnHSkGwmdQuYvgEOmrETWEMg0CZESBHv5FLYTK3ZwAPNHylX5hr
SUD1A3FPTtx727DrYwgReyw3kzWSx0gMQxqUqIvWudvKJzkJbIkqWcAvHvEoKRms5QInt9z5cPCB
O21AhsvAJ8jGK4lTJ2PZIkNhaezPi6DDIUBeMlKgSQgfa1404Q1aWjg5UTq4PJ8vPk0cK1pSqxPh
g2/35imwjYUekW42dM2uTareWGLfLmG4l8Sqroba7oOcC6I/KThbraQE5d/hphZ9ighbCDxHLMC3
VRVOc95Z3XDDltDdC7tXmTsZdduJmN1aMKJ4DclsnjtcwdeplMs1AQvpk5azfUdHDMoWD+OxQhd4
Vy5goJjStetUBHXxXODt8iFjtMlxCdvwAbMt5dmMJjDW3QJR86NP60veuBrzyez4DxBt0zv0q+oT
K3R86WFq/WyEa+2pjsDBQeAu+ITD0H5UARu7pEDXP6UlLYAF2NjfMg4DFY8PLaIeC2YuesLDqw6k
nAen5vEz7KJADOztMDy5FlvsFLb7yICDzUzpbljhqINjpLmaJ9/eswIfLQaXfxztAatp507WHrlp
GjJxzDIZ5B1l2sedfz8o2SMK1zYoaKBZPfSLtxzKkShEzGNrVBcoYtgk+SZgTGMIDUU7gu/pMwim
ld0fEKdkfwSX0Udu3zCYA6qNBTGMGjDCWMvixhuWcE9H4Dw1Jm5g5YSAs4wYq989sP6/Bt7ELyDk
RWzWQDgIAVNVPOnAmgJUxuCdZ4NVKQxt6qOTgL/TlzhqyVMAsp7KsNKGX6MAve0EIh5wkXhj9xeA
8YKLALGoV63V8mtUMeENa5BuaWxnvhsi5IxCqYHMJ2JK/ujWS3MCemGg8wRjOcLwDSJr0/TR8Gkq
51aDjiIDaEicTkAfiHoB1tlBdFs2tis2xBfWxRBVkPFUjlLPxdQ1p7l1wnREBHCOTlz/PJSL9alF
hm60EXQR5BmGffLgEtBKKEeikaVAbwKPodlPwsKkuNjTaUXMni0brm22aMYkpkF/Cy5F9JU0uPEC
BJ3rwvf8Haqf+LIALSodZ9nshcBM1fPeQUhCH26VJ9mly8GtSQzYOtcioAAUhOByC/opuLtwK7kM
kVPpBixtp8XLqojXdzXIUEc+uzxzKx1vCaFAKriZ251ABhgKI2bAHIGwWDRKpRDaV8cebe0UCmHr
WvmszK3S9w9e05J04YZcMciEQfiIqs1sm2jvUmR5NGjK5irqSVZMzDku8N//hBfJ3SIMFSgoLdWu
0ohSjPr2GcOd3oBDpmFxOqJnC+AxMdPc3SLntOsB3SBCoPQKfQtainVjarJ8xNIhcntGWdiHvLxX
aAVmgaTyWvqli1BVs9wWRVCnbjW5AGGXfgtimp31bC5uCh2NJxfJ1WknK8BSNWkuCe/drbt49L5c
SjsPsTO7wPihBOE/ofnqmKBbkrYiel8ULbpcsWtlfmOsXbtY/4u78+iOG9m29C9CLXgzbGQm0tMb
URMsipLgAh4RML++v9S99ZqXVU/sWj3qN6oaiASRCUScOGfvb1cbVWjDDh/FcOWMGcIur1q+t11n
cneaG0EUe3bQX0dxN3EOS5R3zkBO/NThHvzQ8rnYN1rlPaNiACrs9nuXdQI922SHnIn6t8aak1ff
TgTvae7dYTtfdo5eVT4LTNnt51ibTo2Wtnt38RnWS97rW7Ugh9ii4kh/GiwARVQz5PpKA1mUK8/0
MqIvex6+fA6wZQy9ln7LCz+jCM0FralUsSNbzcjmrjkeGjYmNT+WYUmvC3vJ74e5dO+KGFkMe7lt
T4e50qzdNE32XWDm9dc4JkojtDu32RkiCeiQVeObVg8t56qpPiV6QupGrLL2ppA8RCH+PERPsTXY
Dzldo+tKLLa1KdQkt/4yseNrQbwTZl9bxJwp8ok6RsozuTsss+EFuxhD7y+VvxFBa5AzJ4Pihj2J
lmBaiozOdDYXVBhd2zwYNaY4uF3mgTyYlikbRe03wxqrbt3lNSeNmRPode408S0H4PzM3ufVd+08
aclWI5zyNI9iWiX1XN4Pw4WqNtOI37INto8yq7ztsHTqi48kkLDKObOuauSCXoij1zRIi5b2RhIb
ep5SSUtQAXKBrIkEKfSGuiFWpRb7EeTmLmcxcdZzANo6SvRC24++nv503dn9aRa+hRjHCuKDFwfm
DcWQfnCcqt/VonX2JVXEV8+skyuVN9lukBWqNiGwkSDuSG0yEqX9VdJeOXQN44V1sGTBKaYgQO3Y
Gz5tM52GQNFVzfVkjdNtrum+gZNmiV9Nvy728Tyo7xOznBLx1ZSzbMwBRy+j1qyaLngs3yj3PNZf
sj3iMOnjJd9ozeK/jAIRXbi4RXr2x8XQV5wBx63oTDMiT9tgw714uFZFD+BgXQs1/Bhc6R35kAO5
VTMHybDHtn1bjg1HY+y8bLJel56HOM7WnpcZR3zK+k4LsEeGJTTOU2I29Ys52clPXQz+Fdme5r7p
huSmHVhxFUMDuTL7avDXDqnXh7bRKxW2sUr9ld2a3p3t1VM0G139guunf2zEBYRKTJGkX8xZ8gvq
SG+hbZkZV1mOImMtFaLMbVennPOqoXT3tGK1PdwBPL0SJigfdfOQsOFirJit+krZQ3VHWHQ7RJyF
KgJCJBxKW1b1s2X7yZZMnGxH12aAt2Mw2e+Ab/JkZrvczPVzYRLdGma5lp7mfAnWgWyCr/rkptcj
8Iod4pvyYTRr5yFgd9DM9HbR5yjQlHzUIAtxWq518Zb0jrm3qPW+Z+B4x1XQafLa5qZP6HWy62E0
ra1rZWTjdE12b+SZ+xgbenfVtZXc2Xa8rHFdJT587ZxgbZNzSliIWvXs5IE45bo9bDxEl08ytWfG
SnV5HnyHJC5I4xppVnbpnTjT6aHo5v6UpUay04WZXzlZKdatcCU5MmD9Qq8d1SZvNWtt0Fs6A4jN
9mOfzes5F1OUSxsp1NipwzASOGMR9fQU+Hp7mDTZOhu/MN37NterV4q85YiGrjgacky2NX6YqJjn
S6C3bx2ZNLbXhImOEeNyNEJamqEyi5U42VNFOERiGpva6Jdzymhgj8qp3bSpU7LR1dle0bo7yxQh
J8wXd8fgDUbrIL01Y6eWfsn8nYopBXfd53fVQjyzleb9eTQlkcxG5n/Rmsllzrk0Z0fF801rCHJw
zVTfz+g7Htk3GUTKpn3qmqHY5kSPU/J1yVKENOTmnxi9giREEpudSt6USA6zOFWj4Z9HhpTfEScv
O3Rr9n1n+Okunlj5oczigElzDH+W3vfRzPHxxu1RaTW9DJ4wENs7lkhtC/VJ98KemPL7Ou5hj4xm
cDsvfnJDi2KI/KzSdh7UqSjPfKjudWXk20qTzqacxvSH5UzdmiFeFWXW7N/NNg0Lo9Ux7jbIIlAf
zc7XrmVQI6ygOohZmbuY5tINJ5d63V0aUqrvvY0jWWV1o5NHd55juhd98UYFHqzs0u+uaz3oroWp
NSWbFhyItUz1FDZOXUdCzDFTSa771BD1cWc5XfCYZZO7HlUANAUYDPvDbLrfoFa2134TM1AuYnK8
67mIKiNQG8qrfGO6FUWBK8fjvCTjXjZ4Cyvdqtf6ZA9Hb5n1W84O1Xw5505vhHt3+8HqxROKVW3n
BM2wcWmiftH6xvqethmn6iw27rCSdZd3Mr9te9M/5zbK4jhwZJQoy3o2h2D4XielEcVGkp5tNuV4
hZ9Cu9OqvqWh1BYBNa5RPPqFnm7dWqK4zNsyPcdzEdzL2MzufrX6/9Hk4/83xQSRA8ii/vuBxv8S
r0n92r8fZ/zrR/70uDh/GJfsnv+aYFjII5Cvef+2rvyiRv7pbPH/gA7KUME2nUsSIeicd/II/Q+i
QHGPO5y6kV6AmvgnzhbmJO+FQryfTGuwVQfoLGD+uh/mF2UcFH6LbDtsvsif42u6yjb+PtuL5zHy
DtmXZhtv3n0sN/8SXvyHo+WTC17URO/EZkOqlUMhuKCy2qPKOgD7hbvrAoJa/9GFsKrB6kZIQkMU
LclfMPo4YKU1XaQYwu0ZyHpfg2G4sbvP3HFYav/zjrgQXyLQTNJgIXNitvzPO0LbaBUx7dTQGx0n
vdF0idPF7bvlrtTo84U0e/Ll1PilIVZWPw3auoNav3cMxcCGRdUCW5Kh+tgjaaqLa1k5s4UmX+Vb
wxmsVUbFQPkGv61e2GTSbHrkhyi6XQaUDzKjHCPiY14LaXTsIm1+58QDZq4inba4wa2oT5nXrrCa
eOupsqe7eOzdqKGCJeuvdeWa4qzvImMOqp2qRI9gXlpPhqP6tT0E013upUZ80eWnmDcY+z2VjWdc
Q2PMcGbU8SkZlkw8qGlKjn4/uV/wCVVjaPlTc8/BtDmqrrf3Xa1YIP0pTzdM7hJ1AMm6/HT0zhNr
pXvJTkytBKzO6n5gOqVeEY8G/TrOR1oXlSBObJ3rU7WzOlbWufGy71o7V9/Qg5S7RhnB137irHIG
m6idRhdLKApiffjJ5u4/xEnr/PCKgjJc0nGesqx8CxaVNqveqMSL7zXM1NLe2uuM7Xf2UDLcaXU/
BRbty/VkSfcqTytz07nSZ3RSYA4Oe/wcJRIKZEDmwtcFYqM/oItu9zLzBwS4SXpMK8d9sDBk3InG
K7dVQQdYLWS1F6k5vsSezhSJkmxeMy0Qp6Ru4+t2CjocWxNVXFYA2AwxacC00yR7sOLE9kMzujRZ
zdrcVggrVH9ybaHOTtLN6wVT4T1n0OBe43MlBzCwmpdmkHRoIJDRZAM5RAsxZoYQD21ycOym2UtL
H3Y8pS6Wiq62o2yxsvVca2rlUb9FmBku7XO8OIQNxfVVzZRzjDpzDtYmzond5HtIQvBw0Fdo5Apv
Tkt/JC286zxprYPPHvWlX2r7ysYP9DLM82BEmTlLWH2qbb2wsbs+4mz1YCqjvY5TgnFcY0bckpoW
031qjxunLJcTy5fxTC88RbBAFDjapsmGTU7bbz9xFI+WNIFiV4/BC2YNSiDE+gvq6qbCTSYcRaHo
lUcx+8ZtPShVrVx0UZxgReDvJk64jx4vhrVyyHy5TZCNyM0iLJ/r05leiUSly1YRRMRhVrOyJ8+g
iWpPbfXSMbreZr0bHObaWt5su7F+THFXIB0xzXTdL8rAg9HVmKDUzz6uxQtn9WTTL4GzdhMmeQnr
/2uZ04MMY9vIbhKvHm89bSKfdRSUBSWpT1k4wpCQO8eZqrsKJ8iRKFpnN5nGzFMe1BcpyuRpTNe6
UZxZFGOaK6ndXS9605DtgMP1Z+FdqEPN2BSh33b5bRJjSAoV4wqiepkefJsyclRl2eMpFWnz1FgB
aRqjofdOFEvZHBJiuxF22chslKWeld7Gb3lPq8pP3PRLOS/pTWFMnFGZ0ZYlBKKmOc6tm4LkURlq
8A5T1xfelrFkHiLy49g2bcQDOnmAe/jldNcv0nFflcm0Kl1toHmY+tVyuMzt+gNunl9nT1t7LhiL
9usgnvhaM33pqnBIUutqtF0/Si2vV6vZjnOOgByWj7w8AiGznqEVEYXTfsuIav0O5qte+1Zu3+X6
WNwHdABUaFktGjZ96tKrmidQ0MBeGhU2lpsbG8Muql2BAfwqGIP01CKU/zlqQ6Kve6tQPsMMe3gV
NEsizRjxfUyur+hMMn4c11rrahs1uO6GpQQlz57p0jnu/f6NyIrieXAzo0K373ZR1+uyIK1Odl70
+73wwy5/2aJAZHkOgy3kmO5HHbuslTPHahFhgiElZC/52k2f5RT87TWgZkABId/hL5i0Fl13OrZc
w0tjPjwz9Jbt7+/ispG+U3L+6y7eXeGDTr0VtZzgaolQq15Ujh9vqkIJzVQvK8IR/E/qh8/u54NS
HTuUMtPL1Qbr5LXPhvv8+7u5/LW/uZuP6AIknj6DAX6/O8U4iJPkuU7VxljUc6eG7WQlRHFU3ScX
/eSmPmZvsqm7i9VdviSPBoTmyuu2zz4RhF8quN/d2MXR/K7CS9M8mYXONVC0RHZzctoO62P3ydfz
2VUuVdm7qwxxSYtk5ir60J8NFrYiKNdFffv7L+mzq1w+z3dX8ce5b2OaieFi3HTW3krPhfiEQfVR
QvTxsXY+VMRpYC+6rs0iTE/mQd+0t1myQrI4hdkKFf1qXFsr/1uK2+hbshaffIqfPQ8Xof27+0Nb
WCvQwDx/2NuKwg9TiP3/bx/h5a1+dwnTHq2crheX8GjHp/eNxNao559c5aNF/y+f4ofFoSlsvVxs
7mRcXfbkEDdJ2K7oZ9ihXCPjpn++yg/J+rNl4pcn53eP+4d1AhlER8eF++sPwzq/UWbYXqVfxis0
xAc60XPo31dXzHBtEkc+owPw0f3m0h8Pb4gTBzO5XDrrlft9lCRcBsalVU3qn/zkSfn7N+HCU4D6
fjm4/ufXSBfd0+hU4uIzprAb1XpyqtC1Pont+durgBUyLkF/pJ99eBes2Ky9urf5MNNbNZ1qPMsx
KrbfP5F/cY9cdsN3F/n40LdLKl2Easg98+FqmrstTeUdiKN+b/TGJ+nnf39H7L34ukhy/8Vafff4
J4OmGFxzMejOxyzfNqW9Mjz7k8f/bzcTaFV/XuXDOsWAzqSvzedmIEqjXiWfXvphYnagKaqNHoA3
KObt7z/GX4lhf3n83l30w5dVqbG2NclF9S2Ez2a/nIJIYBAP82h81DbtunlNHnJS+lZEMK2ydTru
tU9oXX91zP36Lv/PjX/4LlOW56Ht+BtUlN6MP4O3+o5Q0rV549/nV7z288P/haPrL+6qDxf98C60
QCNEh+GS8jvHIyEHvVlNyJ42ToMt11ja5jxWJrIEV0/2NA601WDq2d7Xp38GssF7xV9C6ISHUcYm
HNP98BW0usyDtGTVQ6yy8eNyJSu8IPiLf/9V/90b8/4yHz5lj8N065ISF0IWw+2QbtTF/hk/ikn/
5N382+X0/aU+fLaVoRAc1dwRFmQVihuoShtBqtuxXAWb+UvgRPVNvgnWDBzNu9/f5d+9qu8v/WEL
sUbi8eqWS2dNx2UNK2o6hUao+iwB4e923fcX+rBl2H5mSGnycda++3XWzBvDF58spJ9c4iOI3zOE
RwLyZTsMPNLPx3065Y+/Pq7/2W1cUEDvHoq/GN/+V/m61NWHPu6vn/lTk447jamPzjiJ7YmXjofk
35p0z/oDq5lNHAO7C3m7Fzfxvzu65h/8c/1y+KLFSpLx5T39U5Ie0Oz1dXDPSNUxUbr/qJ9rBlzk
fU1g0S1mVmtjfWFRBPH/4f2xxyxoZ99p125VNXMNFmSxzZfCcsxyJyc9CzCCZ103NSsVQ+4Z6dwg
nvqmV8UIrMUfUmNbx1CG1jL3ivlNY3CUvbpeTgwIveLRPKI9VTImHqsNgLB4duNVu8Vjtrtyh06A
ZZl0Oeys1A5qOlVTWThrs9V7OELMHLS7NEuDatPYjVHsir72vGNeu0wcHEK97pIeTuUP1Se5/1xN
pRxOYlFOeW1gtXJiVOgFUaVnb7QVTIZ8cMfx1OH685ET+mYzb7VmwMHf1aBcfqglFwmW9KW2Lv4o
DzKaiQjzBLgIcUKeeEl7SCumgYdK+jJZA6Z3VFSX0JNvFyqTJQsV+ANvQe7HSTN/sXJdjqepKOP4
zNjL0k+5HyODL0sHFhMnBHMwXzUYlfErbIR23sDlyfG+QJzwlrfJ7GAISlNZ4smb3R67D8Y6jkph
mU6dvEVTGYsbY0wuiptOqEovL30EofkompskxmW4N4EAOd5Lms9Dmob0hmwVjV4qgfZkxeSaT0vl
2kWxGgJ3sL8GfMmSTJ68a8zbBESOOCOTt8tt3SdGHDG+zpiQaXYX74IeAS32oUIV/S1+Bc29bVp7
Tr9azN+bcWXEMJnaJQMKFREn0r/mRa5rLyiK/O4OXYo3vHiphZZZT31temJg3IIxKJ0kE2fPdErx
7Fy0xPOq8NOGrcOUuVjxyFE/DvWMYI2BlFYokiHxHPjJq17bzJtXsZh1jsEeETYm2X3YOM37cSEw
+dDbszPc8YJKxPRzZQ/j1mhzr7upBDrlveM2Q4b1jv/yW+hL1SveFxs0f6q5OC9DJ6dh6ayq0Yut
VwW3IwP0o5KL9d7lZ+ydko1R/fBnWaj5EvRpxZFbDL6+8ro+RVIj/EbH5qGIfFcZAu9G7PolsYt1
4YkELFhQEzihBS7dLRivMwPaQadV94VTP4rWBBXBQkO5Fra5MjonwVwwznngfNOJLFt24yh842Qr
zeqPxcTk4BoNfpd+YyB4+ek0R53r2xi50PzD+RToHkg6ayT9Xbc2b8ArGfGDH2izenP1fMaymeLo
BKOMKL6Od4saJvmUdaidz7ryZoseuo8caxG5TEOYWYZ3SGJjEAd9CSqXo5uhYafgSa6tae/xBukR
k4CvhUSa/BAPMvHEyisZdpAqXWLWui5tzfWmEAVOKpADETByE5SaWRyqNCjdq2VAIEj+R6mNr8z7
Lf9K6yw/O/s04/V9npXKueZEOslDjOZKq8iyks2z0nw0xCK27J2biyV7KzzgIc8qbTGRJYpe39Ye
5Dg9gQ9CG/8wJnj0UBANumk/kuLi+PsB3k1RhT66zux7hgTTwyc35YV8c4EFcUKbTeyjzP95WebF
nEfqgD7oDC+s+sTJio2X9pJCVnNL2iee8FUa8ilD8iRUKJiXJ79MZhgkiK3KzNy5LA3zY60VILAs
vwQPhsRIz9QxT2sRoLBh/I8OhFkE1B2pedWdg9ohOUhzppUx1rpsfi41fViw56CU+r0o4ym9Sxem
ek7YsaoaGs7Qpp6eHJ4GTmS5nRfusFEUpvZD72b5dFfQ9BlB0w0xmghznpYCtIwuPWHcGklWiWc1
Bo323DLEqm+bYHHF46iP07jv597IT1higVlx252/g/hKW39EeGkdHWMSTADyJG6AbaaxB2m6td0q
Mu0yE9/G2YqLG0OAh/ouHQ5AK23QsVIXxZSZa9/JAXesWN6KgphFPDmTDIuloiMfEQ1XTW8K9Vp1
GIZOJaepGyu5wBE1g/mpZOXu6n1iO47YauaCh2ZtxoPenWjCopbaKshTSI/BtMDbWnsuCngEJfQh
cKLoG2S4CH31tW8A9wIQBHNtyL+auaMV5b+A/P+oQPqfyQ+4FDhUnP/9OPyu7l6z8j/cff/+mT/r
KGbcOPOwz3mmaVxyKP6rjnLtP3ySqEzd8gj2dhib/1cd5fzBgOkCdiRdNQAResny+rOOMv7gKbr8
SiiSrh3AdfpHg3FYNh8qKeyDTOUZ+lDPkSBsXyqt9yf3KW9QBnZs4MwfUfd0lDSkjGflfYum97kP
9Pz1Erj3E9PCcJCpcreT+uG2U+TWvrEeatr9nUzilUpyXA4qkNUeDl48s0u6za0valxXULK6szkY
aGAnS1NvWI7i20my9IcQFIfj7CTtLWYRhDiwyMMSDcoPFvfhGStF/MOopHdVZx1Dz2Qs7+0en1wI
pq9+FWwSOahBtznHiJpf4jQorjIUfvcMhlsyVCu1HE1WDFqMhq6QTk9egH7IUwdLT+fDRE7Ri1Xq
xZm5b36tCmd4GHxkQzQUJmvYdK1AeOTVSaQSaJElEOuj7ZXqLq1bbednY3B00zg9B7y/99mQuyef
lvZtL5fpjWFd/JaMVv2Awo4N2vFdzDC50nbSyOrj3Lk5vu04Vod6VpKiBSMWmTo1RdKUqa2lsduG
1lzoGkuwD0HL79ssEsGgr9gPsLk7frnDwufmILIqcQcsxOKoperIdSTir1wKtEVN8TUoF1iGi61t
LLsb7v0axxELe7cprcY8YbQeHojdK7AXFcuuMe0lygokfUUMWUohF9rirWNAmLdjVJqJ/01h+r8f
UjW89kFQrxPK4ocpRTUQulqh3efoFShj2lbcz/UleiGv2VrCWjrJsaH+vlukqCNdz/THrilZZ7Os
2Sz0lKJMLoDcHD221/hN/edcWpLhoOMdvCRPHyy4UoeK4pnytcBDUfi9uw5Sx39ZPNdegXHUT63v
y90YZ9kh4c3agFAP7lAujJvB0BfGpC5aTHz2TbrSfFMctDhw96C6zFCHZ3nTE7G+tcWcPc6lpu0X
6Ro3ILP6Y4+FYSe0lBIjn5Bi8UpPsPnd5Lo2NZ3NgxpcBJ2I2tpPTjMew1WV+/a6agZ9F7id3Bgy
8McwnpNsx7y1OLctirJJOCBy0HCFzmIi2ANfWO5KeFObrO9wCEHsRQEx8YNVp4ob6fQr0bnuVVmO
CRHI0j1p9S/JmNC2rVAo8NKmvxts7BW6aIUdDlMBwbKatPk89ri89rk2ot2+W9zeMm8VMywTUJpt
qZtRu6Da/RKbTm1jk/IJlbrHTjUt/7JA1Rhzf4AVyI561ePAGgaKjW5OrhfS97Y97LRbXe9xEVke
/6RJhj1CZCxZPSQ1vaoL8HYVlYuOvWhap0OQH5QiWOmXvYsysfuiFxdaazDhC0NqeDV6Fv6gTh9/
TOi9byvlNVtUjFXY4EE7Opiftl4j1HfBG4MnsVM73GQ6Bo46vbLMUUb8wSwphvD3daflN0mAF0/P
Zv7M2kSizyvIiDrlVn5ZtOoWJ1JfULuuf91pHWMKsxXeKMZU09Wy9EkfMpfr17Ib9afR961VHZvx
9VJd4K95XwV3dtDxpc2Y7osQpjuT0babrzQCRa5RStSbTPWoGrxMFaAWCqmv8yFzb7QaA01LzJ5H
CZekSzhxmLznPOvetByAtp3UfEXVXqgH3ZJ25KRj8zKWuJ8SE6qBtIZ8M2PIvYnb0bqaOUipje+k
7bEWpotko+FT53jonZpa65EtQCq0g+oeNqDOfNakeu3bem8NE0HUKrMsnnB9SPYzzsCa7wwOxLRw
xlyXY++futbsjdBQVnFL0tr8zavnKts7fa7DvJjUvd3ZxWsc9/0ubXLnrs8cAKW2Nh+xIQ4dioys
3Wh4QQC55XP/JB2te118rU455mrQeWWSrslaLY+Nvfxy46oIux7LGnTWlY0oacs2II+FhgWnTrvk
Dn9baUFqbI19pykXNUuOsJ5AJgH8p4QiNjckMivJ3w/+89qwazzjseGUNxVNzBvk1zO/0pj5QfKb
9hXuk4M7pv3DaMthC7m+QFmVgRDtO+lfg14wv8RlU2yytJu+IVAB+Fi2ydvs5ChvNcVjf/EPbvD7
NfiUi+na6R2ej9Z3K1ZQDbTuMI33MC31Z3IeLl/50q80Tx9OTc/BJByNvPxRFEawamzRR5nXzgeB
8nUXqDrY5QPxoaK252+GIubTCgZvtzRZfiOgp5+NwRWbOs6Th3HxAXnQvd1ItMKh2WM5ZrfV90vJ
AJlnlQXG00yszVAKu9T3VrmotFPM+XA/Kt1cW2Zs7H3TLu45aXtgTnM/suQo9mpW3cbq8jbSg9n+
MpcwX6oRYQGqC7Fm8/AOXddPh0A4oHLm1DrbKJhQwo8vnGqIJqZ1sfYnrF+YdOsDZjo3gv6Dth70
7HqWc3DloGXfaMZUU1HE6jpp+3KTl2SiRyTHNt+dEpkDHnV3gAQsZu1olb62bYbWPpZLE2xBNHYj
vF52735w3GjClr+N+dAe0KMkrFScRZGYKno7nsVaUblAOOtlvNYM291Qk4+QbppWA58SyGuMQ/l2
5Ij5mmVusBoIrF0HnkasqNWJrSmxAM6pl3HgGIsjUx3JkblaANR2xg7rZr7tzEC78o2u3Jhtnd+Y
RT3cJoLXoNM5b4BAMIgtn+wVJ5TpMAIyZLDRu+59n7egIIWSyx7fPSrwKa/75+UyPB8aP8aNbwIQ
mIIcWbLZ7PH+ptt46nOc960Z1aBZrzVZS2wu1bKeW9Q8Ie5840YTbbe1HIlDAwDDVWqN8W2md8sO
gA0PZgy2Guoiap6tFaTqYTEy1HegnPNQT7PmWKd2i3kfYDJajnkVj90UqRH2Cel47QTmyWvTMRyt
tDpAplThPJTI4lIfH7kcNCTDSXOv5rri1Md+YsczeFus6kRFmzI5l1U11mvGqDBJtHGgzVbHfneq
OP/tVc+CjRgF7tBoCx09QV/vvPzCUcJKgDA/n0jdnIag5DDL2e1a5w/6ylJl4kOYsrWY5BLhizZv
l75LV04f2Fsj9b/O/TzulqFebhdVNEBVs+xqmojAszgzQSVkizjonTn91Act+Jnq1bLthdbsAKBO
foj5vXxy4oTTsh8vXy4MUaYUnVnsHT8X36VfN29xj1CnrTCpIHnB+eEY9vSQ9ZgKJ05nr3Kx66Mz
15hi56pyXsvEoncU2HXxRTM98Wyw2q3hFhpPuDn1bWzbC3Yevxu+9Z5CzDhn4JOK0T03TtFf9bkL
dcmvU4Nlrp2vSIencZnXekmwH9XYSnG++CLjYVphccm+pmlrPNl+ylBwUVZ0UQLs2ciTs25r+cmt
mvHKXez4NRhm7XaAgPddaKa5zySBql5caVPotE28TktpnrCTYN5z4XzWyMTj/GBbvEfuMHkGporB
i1JKvatEDpJZ3dg9V7OWb2iFtJu4AtBMg7KKFiwGW7jBdQYXdckuSG55ZMsTm4k4bkSRib4CHatF
XYk7qxPDdAYeYZ3yIBCHwUBPJ+wio6Su82jpkv4lk/b4FGRdec5aLWalpHKUPGibvnfrbaMRYo+7
Fo2ZJrIfMV7MR8vqvtROV90PeNoehgz1p9ZaM2VwR6AdHGJc4B6NYvqzkxeqVpEhj5Xqja6i9W1k
4/DI0Z7r13Qa+qhUcbs1uIkrkaX6rZ83Dt3e3Lk1c1P/CZBMXKMim3emPxtnt2V3zcrUPkPDDeek
fm6Ff6Y2iXKRAzyTiP+vpWnGpwXKx85NpL6ZID1HuR8s6MR044GN0rjuaGttp0Hvn/PCQZkfjyIi
Oe5iOncCbR1rc4mCE8rGWsOIuKEDnu6CJtWvtDYYTkEs51sX4vLGm9x+41ppew2CBoMiX86900z6
y+BCnbd4T2+0ASJ/2U9QdbF475bA779Y7uSfskmKK54SwG1ydK89KuFQsWr24SIN7zwHvbMpZm18
mMaZ5yGznGvR5s0OYd6wr7zcjgaiEPcNQOYjPnIC8BK6zj+01OiPpt+158WHB9sOfR3x+OqRbNL+
JptyvgzD6x9jG5iUiXF5O3dqecRQ5UU90306frp/5bRFefJoky3sysI/toMfXyGvsY9aPKvj7I4B
kUJazwdmVg4ABTLMcOxBJjX6lP9Dqzz0w/QotJgnXu+kczVkBRWOwpuAXG5w20cBBDRYa6bi91Ga
Ufpq8bmUwl/NveRAhVl7/Il/fDxyKGyNteo5BoZNHRSPuujNit6NYXwzBQgKzgC692LNNd/+oPuP
4PGx34o8LpNNUKXFGb1wsjHcSvG2tcu2LWzEYjkurmxNiIf5IFLzZ563Kg/pC6e3dTHixa4EDhQK
yaOOgjMSsmj/N3tnshw3kmbrVymrPdIAx9xmvQkgZjIYnCVtYFJKwjw54HAA73Sf4r7Y/YJZWZ1Z
fbusa1+bNEtJJIMkwv0fzvnOr3mSDgcTbaMRwQAE8YHNJz20FKNbTbjWbu0h8es582IeJCjksukv
UNhXaD1m+xaONcAtc3QIwVkga5cbwb246yFg7LVd+4x3sb6i4gxepeFbl34124s5TvO5xMu8W4Oq
jP0+JSF90OkBA1i4oSvCWdXdPhVkkUd/vcUaA4g+hj6LA3A+6tPopNajSgzrLk2C5ET3GVzMkkBK
PQp33/RlOtyPJq40FIEiiO3es7DIWJIhd9cHySZs8uYl9OgmCVW10mPp6eBRInNgINwmbGD8fq4f
8gGeIdLfIvm0BCWgDpYPMLQmlT2OY88SXOI/o+TyvrSTjRvWE5m3JXNAnQwBQE7MRUIDgaz0OiwB
v4e2Vt2FSWHyVJd5tUAlzssTgmWiH9ae0of3wnawZzeJnBZwUZ6wDoJGovqYmMalZyM1Oh6Pv0ye
R60DXrprv0AScs8jpMcohVH9rPBZH6w+D8Glp/zyo7XqglOu7eZsi8U4WJ7iUBn9UT1knIsbg0P6
AcCE/xJOsJ7ygFNz4468fhTcPZarJhk+0X6JLwwbf9JHAekoNrI/hMFqPiiD2jKrsJ8HOM3vh67i
gq2z5j3HCHFHIUqh7pW+eddkQ3Vqhe72a+JB9OsaShQ7m4qdVGI4ggb82ZtreRxW8IbEGRM+mbkH
hcPjBT+TihkHyUNIl36QQjSPrpian3MyDefck95uVbaBTM5YyoeClJ0rrPtpS3pHd19VIBGsxeMA
zrv5mLuFe+mwCZxbzJkAjdaiOZNXYWLOdsS6cY02/Klwvjs4/I32yeikBWGuqn6maQIij9t4W5ST
3CtPYuM2ZiTKRKzIO1Zx9dVAtPAULoRKOHO4blO/CcPYxWr1BX2xeWzGFfG678vpKOy1fRKQCZ7d
ysWuVOfEZ5PAfDAyHAZBKvSenUlzN/Y3iKS2pvdUgLxNrVTdazYdsXXD5ggHWUQmPP/B14E+uO0a
3tXzKraF7kzQ+vZEPVpVWxla6Vugp/b7oJL2EZNz/xWl63ImSITLRFJ2D3UhzhL04C6YJvNQQtCk
MnfbePGK+lAtVfo0E5dDOLHK/IPtDSx/QHqq1yZb62+Tz2EyyMkfaKlC2kmjyasLIKjwE26C6Qwi
nWFNW/vhrlvScGeno/uptTEuMOBS5bkU7vBEvR5uBbENh9J0wCLL1N+4s2MTrTBXTEygRg5J1z2F
ylmuNs/cOeyC4RG/gMVWoeyqqG5nY+NqO/yUjkUSzWXW3nll1T+WjTnubW8yTznkl88jIm94BnWT
/aTed47KW4cHPeVVRtno29ggp+Rtnttp76PawsIamsavSjtjTPPB0JPdKIkmqSOfVrefyTkDG3Tf
rG11cPPO2rslSm8Pb/3dQpvzfSwH4zaUD5K9OVOncxHM94mwIG6XeXBIHTYUGtHWjrOfIqutymvn
NMP9XGOvHK1CRP3C927ZiXod0htw1Uhqctus6UIx8JONafjMKYjoNcd4sTfWsn0rOXrvYHfmZ0n7
eGF86XKEliOeQ/kzNELBHVd4cbPizeH2CAj0dcyfwL+8qwXt4U01Xv5Gntp8mC083/MacHEHRGFn
t7ounAP/uBbK2lmMzDaWO9vMI22iFPA+qmsCu+Dews5JYFNr7Nn6ioeBRuQtsIfpwZjy+WfoJ7rZ
s1AcvzdhndsH11futWfadvHMQMKGl/khKFEJ70CvkUIQgphJNrzmzoo7b8QKCSWif2XFy3QE6wjP
JHGA1W15qWBymmm54bop8y1TI7XzmzQ3d5qg4l0CDWOJxnRNZISiH3OjHzAEaEe/C46GWYvPBdSn
o13KzIxlMwK2wcorNPeCPOhJGecCgxDEaXiwywXmiVbvZJeztSyHnIlXkxX2ZyPgbkP5fmPjEJaQ
ot5Vi4ZXI7NH3+qyx8a7AQTKBmxeHAjJ3wWjAyjGSKd2Yt3agPGRWuJLkt0NL7XM87cCs7GMwNyF
F8oG4+w4EmqPlAaDM5kxyGuCGY5Qo9T8rSlaXoCBU+w90GP/TDnH/49ztrLpsi1wNgnNtkIb21gA
/VQeWXikQV9VQIeQfLKolTdykGkxAMbFyU+hCMEfsChEkB7I7P3j+2wEpV6L5Yv0HQ/MPgRi7Kut
Ho3zBDvq8DETnD5gWCy9vX1b6+D+4w95s/BtcW2dAF3O21Sq6UpT6EdyMvmRUAByCSn7mmZ+AonA
TNlstlzyvR2Gr9pzp3Oj7OKeC3Y+DRj3f3VYcsEEM809zGDn7FAh3RWjzWCWn8opGDpvW2pH/KTu
tVIyUsz0m/Q7Hask8N5MRWM96SV5TrlhWb0V+GQQdm8gQyDNKgje8LFd33mWVjFHHxdYkfj1Dgwr
XTlJDBHeKXCDvuXHqd2DFsUIfKfrxYDXUfUPWILCx8Y0162QK9JdHaYPJuF6uyWtyz0YDNwTkrsi
TxN96oqJeIGclXvsDo48+URxfB1KgErNPDCbpPb6arly/gTKIH9b55rSGcQqVDACi2AKzzwl0JCA
1MzeGjJEmDBlMQqaE1I5FvEJ9Qg2luG20S90n7yF1SqHQz92ybORVfPVw8V7UQ0U5E1epfCsZCj5
lDnJJu/Am0zvwQ4rGldZdp2MCaVx59+kj//eLv71tilk2fY/bxfvcyRaf9lDJs+HPzpu//aBv1tu
UVa50PB8K7RIB2Yt+PcVo2v9YtqIRsjG5F/cNFN/XzEyzMKYS1qmabH8M6Ga83e/7xiF+CUUwvdM
cJ++9+Hn/RfMt8DM/7xidKBR2LBIeRm0Xre15p9XjNPcIIqB8xeR9qWKuFjqMdtVxuIHj4HhdMU2
GF0LrgPMqjIecyNwtg0l1z4YDLBZ+RAY1xUjOUVi2OXlTk6Tcu+0ocbgJgjFZmdMY5du/aZp8s1g
2YOzafGAzHejwfqRZ5YOepMb+aQPwldpsVn8ZIhreNMjGILVUG8Fcn2YIV06l48uJATwIbwJACm1
tLtHZCrJsM29Flb3NE+oQXvmjf0FqzFjfaZZZfnQ08U/TJjaLxV9t36+le4rOCp/pAhYstQvI6bF
+RyxwrTtI4Wvy5CkMTwzCusSjJdm1jfHpWnLDM7UYFePgJWwUQ5154YRA+4Mh+RoVuauNg2jjYuu
MBeS2jNtuhthk/hnHqqaCTQI0lAM3W4drLUAC1CSGJ8ZYW7/anWhIhrZWMd0WzZ19xbM6Ly29gKx
BBFHwcJI4Lz/XGt/Sk/zYNb5JTGMxogZBmFrsISd9rTlVW1BZ5L18BoGmeNEokjWcKu7WhqHxhg8
wgMBobwIVBzlLpNd5cUMba138DRZufEKbKlxn9Rs75gLi+kQ+Bbd+UIYnEvno2y2uV2Vh8PVMZl6
Q5pN+wS6oQ69fSAUgSEFOB2QLwsoS2yllms/WoijFHTyMix2hu9n6bZwNaoXt+3cJPZKF86jn1VQ
O9aV8fNmxM8403lUDgG4s0A1yJZFL8/oSRnI0xCXXeTCCseWW1fa/lZYa4YNSwZc2nXVqS2ReeHX
liqiAko/IrXzCsdo7giigVdIrNzUnY25t837OSD5Z2MaKl2und9Da1yEIyhiK9aVjrhtSFrBeuco
fUkBBSlIh3sPMqwGnOqu35FCed/HrJbPjscmO6ZplvAiQHwv8aznnhJslLb7q+OL+X1m1/LV69lM
bheqATcu0SaNO2J+DSBcKjWc/erSoJ4rY237fZViAz7B60qbF1xGXBlgQVX+5GZp7bFFMiY/Gnia
8Qd3y0K4XNen6abLPdfeZ01ofpuqFvYpUKa0fK0A0QV32gR2GAe8hE+E4bJd4cnzvE23MESPTEyB
jJfDRQ3H2Ut81SOFQ9q1dUTKyMGdpycqdpQuTnIL+8lpsd9yM2kcmKtt00WKt8qWrRy/UT+0z4Ve
GgYL4foeWkwht7Vc2uw6wzcnAbK1c54pQaMCArwt6Sma4TZ8JVM03IE4nca7NenS7yDZyoLVwmrm
kZvoKd2ayiI6bdX0G7wke+ofm9ZhAE6q4HAzszZ6q83J3OdhuwIvz9CqwSVLjHiESqp37IggdNeO
1f5YgnRytx1LsuE0d03gHRR0pTAe6r5rzvWil0M7o0RiYu0HjX2wU6FYZBVt4u/1FEzOCZYfggu2
S+Eae5Nwgf5Ds1j2neKj4e0qHoxN0vAm7y9FIR0jxp6/Jkc9zMw6lILSe9S6W6xXry9Ee7ambhkO
Tj/gj06ZwdL6KBfmrUAWyrAro93Ed11bw3tJdcxzG7Yg55AD+tV8zz7agaDrukV9Ymo9kqtmuAmF
2VS00t1McD9Aqsu0f0G9BKSwZdV3CVkurFt471QayCbr4s7JrO5L3Ta+eDBBWhGA5S4V5lA6hJUK
uEn951mGmEiGPsydSN34eud8Ip9t19hD20RZFvQtJnkfvuLEHL84524KShh+VDLvJ99kYblloTkk
23VdhXixMlSkW+bYo4E+CzXIk1jg824yJ11pa0JbT3vByrF7yNIh3SRBcAy9BfKwgZLzLVhpxxHn
pXaZMzPx+vo0m3CZvi9jWnk7bF+NSyxLMRi73NJLvcf40z56iGqm45QQALxn/pd3h9Ih4ZR5iwGL
hVlUUbl3hhMG7ek3iStkpwSArWCEeB66gkewBD5TE8w3JJyukzcTKmCOfk0NWaBC2A3NGnq7aSxZ
jLSgpkzGUSg1r2nXJ1AMGc/gy2jYB3vbVPfwPB000/U2HSSLR96EdC526fLnaCZcLwK+ol8EOlxG
k5JkHQZNghXAjIET7I1d4+gpxrbKfyURna9er5bh9ZG6KVi2XTfLnPwQCvFTl69FFnHY1uYW38ba
E/HUr6RVliEsYOSvq30q2GQaG09xUJ4RyWLgzvzGKR447KTxaBF4SDidl3bf6eKJM/UML/3RGGQ1
Rn1pd9CMQ/9zoZZ7xrr32tFDt5d+Zg53QE8/WMeJe6Nrh+57h1NIXbHls11MFiQiDNWUBVHITowu
YlKkX4K0mpECdL7z2tZJSXdToDjYWknVAy3wWm+80+gwVGy6DoQJ6Y0cHXx7MFbdos2nH2ESHAY3
l+bWzocShbidQ8fdSKtBtWnZ7ZYrhIlKG5RcE6nbzt8YCYnkpqGgl0rrWzw6QKFbE4iGGcgh5jAJ
C0kXX9su0ETamRyGDqchYhsTySWqCUFvNcy21NvAXHls2romEY15JZ2XbpGZ3LdB2Kq9s8q5OTkE
FCw79iLzi1xD0JCG0eXVLljJzfjqiB6BNUkYPA90U646jUue2j9FTzjmrnVRGcQ5n8FDwcm6Cw95
W3hkcI+ak4xNH8+CELdJ0wAcg5MaHBjtJXJxgHRWQdUi6EC33ExDEUG9BKaONrgr0EIjZThNORvW
SPZ5SUoFPXZsMuc1ztCgFKg3To0pfWq7kpMBWJ7yOZzHOdwvfjd0MdT3sj33i1OS1mEHoLf7Gk3W
hmp0/NrMXAm7ZTFG3gukzyOt7obKUoc6WZqJQDca4g2yjpZf3u0nE6/mWhj3nZ9JZ99pdBWXrsKT
gF6h5P1S+aCqtmK6bQZS3vAOSs9qLe04M8lWe5hW11tiDHka4F2jpfMgKcZu8n2bYL17v+xm65mV
X8uUrmmARbw4kJLCT1OO8n7TDvBvecq7uomk7knA6QPe9Y9IiEq1sw1GxnfuZLqM76TJGnMaHchF
kOayojqWBU+uJiuzeQqCpGse7YCV4Gux2G56HBPiSpgWk/rb701CC7+PPartLWk7oQ/ffGkQmRG0
2SfHNGEtfkSC2s3XZKia7NC07YhwXxpl8YJNgpkoVf5t0mOWBdEvbmmvVyL7yLkJKoYYG8tsw4D2
NV8+ELZm+xMK21J+qrFowLHIWtwWFqHniye75iuFeE8GkKPAgiGZATIsEEVu3MxOzQfb7on7KXyj
aJ99TZqjM/Tmba7rAdfknlrITSQmJO/fa9em3fbwg6DpIppkvU/SxcKolwMWjmvPHAFnO7wr/R7Z
R6x1TWmme6JPNqu0+L37Kc34aUhs3ka+gXr55Ci+5QioDim3do/QMMr8Os9jo6jyEeI4EifWvV4m
jiFIxKOyBEPvooJLGC38CtqocktmplDzdLqjzmbekPj2XO59ns4LbgeYmLMFTfNkmmnyBa1lB/EG
fo7ezou7kLM05pn9kKTTwLBwso99qfpfDQ/i12ZmsTkdjD4Q5wL/R/C5xKggojkxzHznw2mGStsb
pXPIXPYSGyHWJD+TWwi+8KMX/Xdj/ldh0vn+08b8K5lhsAlRmP6xL//bx/0u/TVxQ+FNCknjsi3H
ce2/9+We9YtHdgg+KdpvXB03l/fvUCySxhwadVBOSHtt4TIh+L0tt4JfEFEi/RXEhQSW5/xLqR54
sv6hLTcD3HkhPXlIZJ/lBbe//4Py155TiQ4PT+s4DWN1QBunvlMp9wSBuUTn3sO+XlW0aIwDe9BN
y3S0cNroxyxwhBW1doDGxZJJKx881KD5uYL8Z+4zNaQGM6XRGl9aFGtqC3rTftd5NZNB7NjjzWsg
J4Pxmrn6F5Dt9k+LGiZjpDUGr8J27IdSarrj0koN84pohZFUksHYYxmSYPwsXWhiD8HqEIkBtojZ
lKkyV22ymVkrBgP4RmgwpiJodxoBqPOwJhNoog2HZk5AQQAmaOsRFvqjAoQsLtz+TnFF34dYCDwq
0yzD89i5YvLpTG6pDso5J9PN/GSvubyQR9uzAyb5xHkKQ/RCsWfSrsS2hNkSwa6uFwRFVXPzp7fc
Unk/eitcFsMeorpnWbqBr5gmcU8p01My4BKBp25kmRUt5pB7F3YfHaqW1aXLPcGT7FU0EyPlR2Ul
cX95FsHtb7OEkbxPG2dZ983MZP/EaozOa3HxybzBxgyf6tzwi6MkdNy5EkDeIYmpG9OKzKyirOTO
4ebuQ28YT3aYkg+O1cf5bgKhybYuSiQGg8yIIHx7pJowV6/G2IZyGvVVvfXXEFGCyIISdWmRAJkK
C4CRm14jRHnQFPHXgNKHn4Zg2NnY1qMXSiJ65eooordyjOlxUUOdYffA2Ogr1Ys534QCBllpiZrI
UySaeN6a5oS/BGJpgHgmIBkWRW2D5mkMLAgVCizq8KNkzTkjFKoJAKFSIlLcqz3ENZCHunUjXbP/
nIeC9W9J0hNJZTWdXQQlbalY4WAGOWVLb/WnG86fm3Llsit3SZg47ouE+2vTvrHq/gFjfHFOPdgr
86AYFXRm3NRNgEhyx3NFlLXcTYYIEh+Rzy2AtintjNEOBZn6YqVk5OHdzvi0gO979juSLIKFyLVM
2BeR5G22hxyOsYU10Oqd9DQb4aYmgFg82YpQzZ1i+sqso6gg9BDYvMgtt2xCgnDLhfZEanWFDNx2
hHLuQnKn4V7jawrvPceruxnSfzM714HqnwBvVhM3ATMSuFsFjjjn0I1o3rdMsQKqLK9f1UvJen6x
N34dzPmJps+qvpkibddDVnrlfA3pBikYchDmcNdTW0YGcG9xwUFUr8cgKVbxcKtpUGlhnLG2cjVT
5zVDn5LASkIt1im8PlZOGRVTyHn1Q+axodlKC+bzl4m2dDq0GK7CCJcMFXGZc5pu4XyTaNenxror
dT90kbA949stZtDYlh9JFFIkzhe7C5lVwSdGwGKXvYbm2yjT2Hq565h0/mifIpkugrzZWjbv9Tp2
696no5D3bB4aFFaBoTpU2y0qj8JJpgK9sh32P5r+tsnRjIuCd+ZbjX1kYnKrwyc1FFsn4JxAlRXe
DV6DwA3vauVEtgarkn/CZAUyjB7OGR8VB/wnAu1zVk/OgJi8n/t63Vlj4xLDYqvyZqoIy2Q7TTMH
CvxtuyEgp8/7U44jaoxHCK8Nrr6wGeGK96kpDthLvg9OMLaHztKVc0yxWotH9opQjrPZ8dVWrLO/
RNZH4g//0AcfUAllxOnQV2qLdGX45mlzdA+3JcKL2dT6kSrqtjRFo4dG3rAMSjYX0S3wXIkkN2um
troS4ayybcVZVu5W5D3W87zazDyG1ptV1IPwQzBiWXqXFkXRniUFuMWhbcO0BmeAup1aes3vpsmv
f2rDJ5Y+dLs0htaqkbYQQPeT6AbmI5KYp3vPC0xQY5gRLVjUQfVl6lf5I5vz/jMpOTZSpSyZzS0T
cQkM16tNMkwEmVP5SrgAzgbGMxumTmnyTGYPiFLOHlTGpWQIWkW5XuvicVVuRfdqJCyl8Ih4mZsk
9EYyh1I3GZMY2mBT1RCGCbRcbQOIV1lYR2XIERIUvxCKx3HqvMdUTRK/alhaRQqr2iSyguB2Tm/q
BJXscTYQ+0Fxmm2cmYkHTcbELCYNjTfZMClC8VMQFXA2mo9kELfmOChsQYiH4Zi8LQikqYoXCdAV
s6eXgWKIPBOn4ydSWFDNZHVvjBthzSnKEwwMUTcI9dBWHfOyrkJzxnqKwRORJHm6XAZSAAhKVNgJ
zyUBT+a5LZoRa1nK6vzk3jIIP6u+rV/Jher9LfW5wylN28GUxMZ2G5lsSV1mzC3Re6KEvHYEZ+6f
uJrY6QEbaKooaLEI7LUahXPJwwI9TzY2SEqSit3iNrWnFMo0bOCWcX/fjAefJkid266v+m1pIq/G
ZtsIqmwHtFNk5gDck2H1HkheUKiNZiPzVdyVnXjtJ53dOYWne2DvoSY9YMqc6aWY5IITLw0Cdr2T
H/R7Oh/GDl1dMpx2dkOhD6ntqOJh8L053yxIoZZTkAfDGs+L5Zs7pC3EbzGdlssOSLqk0HaRa//q
0g0vx0RUI+zyHK7vyTTawo4Sk36WIPFuCF8qy3TlUdw4tg/52ioRC13k/n3D+Ipq3k3CLO5WpigH
esZljuh7aQspT4xwilvaZY/zBAzFlW3oEJ762sTBwu6mT7ZGyAl579ONkCxaYdTsmHggypkFHVfd
vCzJ4NBs28tKrpBKV+ehr8HGRKoyzJ6JrMWLcVtDvLhLU4+/8Rn+3STQJOCn/F82CX/53v4FsdWf
e4WPD/+vXiEUbKtDPwA6hPfvv3oFN/gF3+AtGRAe0S3ljyr9917B8vk7VnehAyMXsPTNu/d7syCc
X0wvcNEJCbZ44pY9/C/s8GzvH5sFtnqYDT3IDwI+JEXZn5sFAl5YSNvWFC+mAoTaYbsB/DQ1ufM4
es5NYobI2k3fxeDjMaPlzdxTVdSKd7oTdN5wQs2q6lPdqrn67BhdhnigTA1w1UFpD8bV7NSQfcOX
7DpfWYcI94viXUpQhgvfkXAvWgExbKoiHa2rUy7sAREB1Ci8W9+hKf9t8hXk2C1QlZYAAYKMAWVU
j75mw6WF315VnSi0VOlgMUFzp2rdZzYiqmiZfK+9m8n7Cc9lxYDnJeBFAt4ri8yKySQQ8sFkvHBL
cAhYN73Tv2gylieoYsl5GtlCvZfpuqhYkw7kxZXXIVcuajtIT4HMjXI39E7qvxpuNnwBGOrwzhwT
ZjZJBoohqDTVuGY/0t51zYrIBecMGaASxOeVENisjZhJ9wQx195AJ1A36kSJOmI16KHzZLuFxoNZ
ZEoGWrudQuCqLP0cF5xjwYrzkIsKFkMb5G14nkGyix1hsCJ/g0C61se1xIu1NStOu2sBkIKrljkl
L2twpko86CbgWgp8Ume2wRIyQwoCi2KHKdEyPuI6ZEURzIQsEbSWEqslEDN6hzqoqvUBWfbYHrOy
Z8PnJ2bdXRzGPu85KtE2Zq+3Wug80wIdAYcmNppk8e8lRz2FoTdkyxYd0/SrBg6EMiX/2XY17vLq
FixCc6PDa9bZXbKVHydhiU1mPaT1KoNn7hDpPdZIbZIprtBFExqr1OpFo0WzdqCQ4KwNF1ZFhzo1
MNCkNLLzIXGtfr3YSs5X02dyfoRiVI2vxschPgxFaePcuh3urKRvB/3Hoe8k/lL82i1+b2wcT1k9
9aIul2j5uDDofeQarx8XydD0XCoAPmr3wjRvI4vu6PqIlAbEaZO2fiCbO+iO5Pl9PxTcUQgLua/0
x92VqyIJjzjz02taLLODOasBz3m77Vao73PsmKtmhq50S4/XdP1x8hd3jZqPKxPLJvhQz8fAhGKI
X+roY5KLrXoaaqTgbPT2hmZou2kShl0ki7SURiEzdbJzP25qnS+mcwk/bvCknamVVKGS7IgMt3+n
VcGeWUpn3oeL79iXSTeAHtHOscsHmgyNoCozO4idLjQEYvJaXqceef927Yxl/dE7hWyfO3TjmqHv
rRBp1yaZL8zAKVDoNSlWAKjm7FbYpzyNqYbyg+ISvEHjh0Yahcloy71BhYZXLme2FgXaYmxJvw6v
Sq3aI+RnUbrG4tiP4yY0YQ5vU4av3yi1WCls7LGZujeCBPvhruvwrtqGsWwdMvEiGC081UG1kiLj
odO1wrgXLP9YjNmorc9BMZbQ+RsfgQ4yBSbQRBD3dB8qFXiECOJNhrcxLX2C08e8KX4wTHGnWDtz
xirAqMmJagloGhH59iQPgS2V5lPeThU7QsNES1SYzCIQDhGNE9UuL2BnV5P293AhyDW3RdG7V8Ae
/rBdUrJscOm5/S1oPbOzu25tlozMiSxEmiPIfpisUedRkObs3wMiBdsTmh9+kMJbtYgIU1HexoC2
ksa2NaJs0NqoxBNG0PBnLYX2D6GVTcm+N1KxnEXYTQM+WXrfk99VmB5yvAA3ub1Zt0eTWEYrcoCe
v85JF2KVui1StplV4ampXG0MaM9EElB9Zx5JRr60PsmZuWfkc1jqTS7nod6zcJOYKayb3lrhSpk2
9CjJy4Sh4Jmp6foyeSIt9m5bNu0h7USZPLvZ+N1md3evtKpIBcuoX/HiWmwmhIXandkq8qdYpw6b
6EBVfr0dyxovWZrgQDysEiPc2XMIGttUaFz73VIiYYxCY6SgshJTv9pDMyEJ7ubM3/RU47BvizCd
dz3yvul+BVQmr8M0BNa5w1Sr3pIaAPmxsYmjOpuGpO/UsDbkebU7zb6bV+g9Zkxpswjno88czl6X
5qVtxjSNRWBkSyyTcVjQGo+OjGo9auYqDt6y10zWzfjaS4Iq+ZyGW0NYJ6zjAsViKU7VyBv6LGZ3
Xu/G0Z7frdmntRpG30l3PlmSL410FEqQoJzFiQX0yhgZpE9yaDoPYyONXWttfVZhi9thTdOED9UO
3dddXdZqjGec/eEuSNRNNli6uT7BOWiazew6fnZvNrcOXZPvO23lFCofEYJpfucctYnIQQHJTCpJ
yvDRqi3B4gZ6Tbn/94R6XI7f//OvjIX/eU7D9av8+n//z7c/kSn+9kG/y8YcMF5AtLBDcA8JsqT/
Pp4mswHVlxtS5fkW42HmzH8vOeGCUYuaYUgWgAeG0f5DyRn8YvOpbgkLDBbAL8Mg+xdKztsQ/I+I
L6TyDl/bIwICDhmf7x9ofLMkXglXFPOVLf7G7+k5yy7Llx5aLACmXSBihyg4XJYHP/5DnX79De34
x+wG67+DD1G8m67v3b5Vm9bsz7VuNS8LPzG+svsgj4RZnqYDRsCovf4vIIv/gN8AbRj6UAccin6P
ZEfv9lr+MIRfkXGVHamRm+WUHprddLD2xr7YZNvit3fDr/N/pD/a/893daPt/QljaZmBzd4gNGky
boq8P38hRPFUJo3709mPx/o0HvQuOzBaPf7znx2Ut//2dRD6hTwarme5AXrEP3+dMlmJegY+AIRp
8n+IEQkPRWn34CjNvDIskT8c6WWSNzT/7hfml/0u04axrwUS9Q013XhOu7n9eZPSntaO6npHQGt+
wb48f0KMBqrQUOMt+Ztd2w6d1OrgbM09NM+9UFuJQ+KgK91clLWMT51K56e6CjsT8xwYD/CV9UEq
8ihJPSBqyvWnHwpp15GLzTq5c4am0MMu/Q0SlHGfDZ08uJVhIfuRqqpjMvT6z6W01IsbaHT46Hbn
G5mdiZs/WAeXJ7rmyKVtcJkqP0sUeBsm1eV2nISOEIqZF5JmmotZYRpcVdfdHMDNqcSQGE/jTTlO
+VDUsWThx0/QVgx2SjkBLcBlsTdrM7wz/Zn/2PxZAD/sFcdjCeO+lm4Xt6EwH0v0Qf1N37bchUjx
MISRv4EFa/hqQ4A4CHmzZPh8RzPD2NMyBvWRbkrABqmaYY+/afxmNCbUIoNIrdgHY/QFHQDLeWtc
d9pFOBMxvW+PC5SVh5mJ1dnV0j1Ug+TbaEKyh4PD6gWHXsnxS5mExUuoA4MgVzaeKP0W+9o463rw
rcF6xf+jvujUXBj3q1e7RwUtG6may4dQfQhJRogrxOLEXNbh+xhay1E0yMHNaeENuQZ2vNbz8qJS
Oz8Nc99/z1JsjKym0uHiJWnyIEhBRfO06CJKezXacYtC4BSiwUwjxRMMgsMuCLmtu75A1j+k4qjX
Uj2Gow0CsJmX53atzK9Mctu3mraSoIH/x955JceNZet6ROiAN68AEmnoRFKUe0FIVAnee8zmjuVO
7H5gVbeSYBZxqu/riY6O6FB1aeXeWNut9ZtBme6bFPth1UD3DjhYpoz2zA0cza4MYo2T6B23jLio
rnRkPjmGhdRLIMFgP6VVxgBcD/Uyd47HwDiCjum/1tiD3lUKFSwnUPIFZmOV2S24MrF3OdtHFxl9
7bAIYnwXk2gQgGJ3zTW0ZTpivmJllg0SI6UqJqgFwKJuTjO7EZAljEHEukaYi1eGrPSolTVo1zWj
QbGOBpwCUyYGvTdAdcVnssp9u9SD/q4K6X/bWpFZCAQg1Gd+AgipU7Zuey+YlfgrzGThU1ca5WeE
IiY6AHkOwaYq9cMoDGrilNxRvtHIbDvMLYfsKyz88trIRAkzSkrqk6S3HSjUeHyig2BadiVTFHax
VAMNo0k9OUR5okgpTVv+NwxiEhF+MF4Pdh0tCCCI3M3nksf5TwmM7eK8bfk/qGxOXmdU8jHzC/mJ
Ow8035CZhcNUFPsU6y6vDtMoOCydlKuyzecfDevnICEiFy4SD5hRTPTTH81pHm9TA/zq0E4cLnIy
33UWpJs6DI12HweKgrwWN35xZypR9UsqRKBuUjDpwtVUmAL4SClik2qVOKqPodJX2l6rzbFy0zzr
D5UfwNRWh5zeSG9m3yIttJS93OE1DSww7UIH78pqdAD6gn/hUY33fGlY07XUqO0DoPwQIjcQthzk
W9PSqcUhFnTa9Asui6U5cZ1lxs7yfUVz/CxN7g2AyX9IMr0Tm3rKcMoLozuNMuwayNMddjUYsHRQ
Tri13sww1740ptnuaz/usLAdkuAqrkzrp5BS4ba5BzJLCX0dDA1n2fqkUL9EswKe1sNAVxvNCRMn
OxlZp2M/VKDzzCgtHAHlkUOlak1o53o9K44E4O1QS+Z8gNyCEZ0uK1d5I/uHRJ9M2jUZXrKdD+6h
lYwK/JBWRT+Wp/EHJBAS+JiaDHeus/DypTSgIrYZ+vMdck5gE3Hx/RxWauVF4DBOtFPzfVGoQ2tn
xfLaxm4w2Cf0sJBL93v/0MG24z4eYrxsFaL0s9YUk+0wME8dGL7rQVHhukWx+ZjKpUkhAo+zO4CM
3X6hZPyUBwkmH4WjU241rdPrc/VABap57hDM+BKgQIE1Jo9YK4JiFoWdsBfHefgsW9UduNkCA/dJ
cIdQ9694HJSPXA9onNMbuwkAg91XCCde43opu0Mf14cpUOUPgNxou0Zy7rtxOA8AZCb9IwoA2kkL
k3Gh5lcYnvftIxx2JIEAOSI26cvWbWgJTQ01n45RVA7q0ecX0o6PTOFXZObhVZD3KcIwmig8VaMU
fFSBou0o0Uw/c50DtZ2q8lrU+7l3eiMI0Css+DAFW9RJm4P8A+UowEG+1v5h4U+/U3Ix8KS5qe7a
spTum0kPPsB8j+0BUDJbZjUcqlgJD2okYqad+xOGwSiUifS0rBidOyNV9hFkASRUYrrAoKrwhOkC
3sOzSrlD7JroPisCbZ/RiHQMGk8FCLg5/ZnKw/jUWAB7Mb/JKYGNBmXxpIwcKHh54ZSAKv4AbijI
Nm5CIIDEBG59HeO+KbYSFHNfDZ6B3adHJdCNe0yG+70AUy+yLUykPa2KK3CXRiLYCBLxFWdLug2n
AYiiX8KAdtCmR2sytKYdfNDUm4NI+5hwlndA9zN/Dy1NOhSWZH4H39kXbL1AgexGB6iVyrPp0f+u
PzaaWf7Kqqr/GPmz2O5SqddvDRqmLjo7kyfqgQzcC/MtteP1zqt7ESCiQzvjRm76ZsLB2Km3Xd0V
BxXp2z37i/ZBF7Fbl9Up+QnqN/8Jbsmn8oB8WVTy5ZIR6ceSRjcu9pLZXKU9QHw50TVvhHp5E+p9
ecBlsn8yYdR6IiSPzJazycR1tR8TB9kg64g4KA95LHKFzygeWQ9Y+KjINfjCrWCB8CYJpYeRbfyz
wr1s7+tq98VvY/ERMF5yj2Zt7aVyn95ratUGjs6DUkIXp/KvaF/O13hjaZ+nzGofTbaRe3C8itNg
R30UTV//UaABzJFWtAuiVQp1jIQTxDMKodM9iZRirwhzjye/cAp6K7tTs2B44lphAWksQ8kEMTXr
1/zbgReYqOs4mLAb1HO6/Lsg+tNHUBb9vTEFxnet6pEuwaj9BOm8u0UMB+15ZLDK5zQy5KdIDXVH
z9SqO0RF0z2MsApN10RFzoWJ2f0Ef0i7qVeMykFqfGbbMKIvcqsN2JPLkEvKppEjnvJYdtq+0eDs
08elSw02/9inmkQheTS6Z0NMshPN0/mYconKnU5QA9iq1ahddUg0LEJxUwr0JRsfYxgOh1z2A7cc
WoAXOgAeWwJ3v8uSujrGzeA/8S/rbhEhPXIHS6Cv6d9DtrElhCU8TR6tfN+X4qJDFuczp06pyFTV
UzD7M3SPVELXCuLaCc217Ar2Q/LLjJqCQm4qePHsB3dWYcr3A032B21E2sotsIBCGlcPm90csZUo
ViRxNFcWgr9S+1VGAovzqVCZkkrNOspmIpgKdv5jVkj+1ajgSJrPSvAoyUYLfqXGQDWp5eqHZhT+
J0kf1U8NLYrvtVZgx9qEFRIVjfWpFlTleppF5cFkAcbgVUL1cYqwC0a5BHqg1qg3VZ6Ef0gGVSGb
ixoIpP+tR/xZjwDitpC+/p7KhobW//0/r0hsf/0rf1UjVO1fvEvhhuERoYsKaLT/VCM05V+yCu7N
UJEPR4iaOP/pf8n/omnGE1pc3pogw2ha/bv/JVkYSJo83jFqQidDgfv2D4oRqrp6p6vLMx0lzqU9
hz+stVhcnr/TJTU00X0IdAcg2hCxY8KPOBYNZdLQSbGIb4H0CFBPg5nOe4OVwE/R5wzdQ5bogish
qA3gO6MyWfus4WG8aztNbNzRGIr+QWuNkcte1s7VdFXXMVKxAqbxe93qZ3pOvimVpwbHZsA7fmGh
f1Njqe0KdPpntBbGQt0rBfU5RBMLLhpQzKfBxVAsHe4iVRgg7ZZNp4u8vUMO2kURpoNmMQjPChoa
6B4MM00Au6ck1J3+JDSrlJGBhANyKb6D/4ZMpoIaTqALgCBXWzmZPOUFWI4oCP9HTkhjfprzHmpo
ge8dZrQv0PQEBTZU0eYFsq4KMn8OgW2BO4OB/0iHPv6Ozie80UW6G5PdGYINmoc6QPj5BRqvzonq
e7xqxh/FFGWdmyAq2V5xiuV7sbTaLyol4dqOgkKeEakGNcOx3wIqNGsqyFHf+38IJbUAW4DMPlxz
+eo0R9DquEX3BlXFa/kF46/At0Gr/QX7jwSB+oQsMowAWMTDRzOLkBGNYyzxPHGeNHNX4aQiuoLu
C8ZdVxf+N1+KjNhr+Fu4QKXWPF+LqhqhIDLWHxIDqqxjSOZtr5kflCT7MJrmh8z0FTgMOKJXTlKa
408DLiR/sBAeMDVJ5V2aI8P94HfIO95Wou//NF6oEr4l8nAVksiaT20qV/I9iLbWPPLeNigQ1yj+
snc2vTU8xPmkUDsorRzdjkbHK8PkdbQ8ggTF5CkQNHd5JsAmDPKITg9M8shwMoZr2XmCe+KJEr02
t9dCqCY4VvbmFN9Cu5P0W2lQSmVX1TK6bg31EwNHdQ2Oid7R5rgBg1GnNwjBCLyPRN5xDDEYdDiK
w+jLX0k2sT92Uw0l2wQAopPSaTy6QQ75pDFK/kB94aQgL8dpHgwSkPCgbZbKCHC8hdaw8FmKgEvq
UcBMEnA/bQMt/KAhAFu6QWTQ0SmKDqoFyry+7kG4oCfb5BKdL6WbmgWqbWVxdxRjHTB+XMhd9hnE
FwibWV9Q8lbEO+1b0SVCdED9i/hFk6MPola51joB1aBk10808A4I3cVQ2wb8e+wwNkf09rPMgnOJ
8B9vH00ZlWud8S5jErkjjoEofWDHGE+Sn/VY+EmarzlBVvryDjgZonipmMUfaM2EscuFXUDo0hIU
kRtiYt0a8SB8shB0jendFfWyhVQ9VdCkn1tbpZakPnLwVbUdl3Dr7b4POpryBaher1Z0pXKnAJlq
11emqXxCQybkpqEJUYG8itjzezVaOR+mEtkG6F6D+rmTRTV1tZJOswvgzA9dAdB8eY2cvZLsBKMI
rY/0JVE3tzNwbZRVrJRrf6iPiFMIVV3IqL2bomDs6JVm8b5COHy2Szmc6/vSBPaLZ6ZcXam1aQje
1AjGfGjNrsiv+lnI1UPBtUV01HlK0GqHLhcgN5bVtzgu6AL80kBFkpYG2wKZH9gfAULpAOdDFMed
DpFfIH1lI/5IDKQ8jgilRQHPt0oGkleAmIEwBcSAzIJc2T0OmgW1ZkAjEDfwvhzMPbd9/iTSjfmz
oA+Gek2/wvLkOgObU1Q6+j2RpRWnJsxV8WZS2UZPYAdbGShUEfwMwOnK+wau53xQATHUdpIkwACA
Q7O3iTna5w/qoBQpRavOuk4GAA5Yhps7WHtLiSqEBpajcgA0DEH+JhMUZO4R7f9plJHxoEBooWnH
z4C6xU3N4PGCaK/hCLJaIBgDWIxkXVbD9xkVuf5eaacmuPPVNpkOQKPLwlG0gf8ntZYue6TU5ffh
PsbMjowwA4hsV8oY5cptSKaiUCkZY3qw5CKTbASc869sU13vZTwUPhewWhIH3BDRA21qmu8jYhQN
GFKttquqSGjYxlE8IbZbx58RC0bRr1VD2CFTXCnpPlKEafpeql0Sgp9EmR3T2HaWHJBghnQdSRnV
BR5TWXrHsq9lfiQMGnrvYax9EmXQEk5o0Su9HqJ+nPdtOIk9YmbCIF3PyTC2uziVcvMqlRMZiqaU
Yxql8goUvEZUGqBmIXjR6g7jX2HczzqM5udCBywPIVhTRLd8wWdXNTq2ON0KEQ9cZD2mRzX2I2gq
iLjTXh5LHlxWokeAnxdDT34wVUGr+SXOmZ8djBRejjMv9wMbOgDwUVxng8VSGGHCexEbEuWmx/w3
R6xkgaWHDTYBV3ACl5kiqxrU4QwwJ3sapyqodiSB8JadZLwbbKGCUm93clYilRcYunkHAHmI92LE
kQA1DU7WQW9Hrse4i7S93dDLbm+0FrsPYKZK9qyJsDJvF70h4VEuTNQ58egIacDHZJ9dIfKI2GgP
HvQKlLLo72FMz/JerNvUPwEeqOU7QCDxeIAgzTcb6qke7pW6zZA06sLJ/6CMuMbfDKYBzb7RAjKl
6bHu8BAwEcJrGHOdfiUIQkwx8AVCgjXJoJ76F2gJ9TdgJiZunvzNoi5/bcwAsttQsK/gawBX/I5X
Jy4ofLbO+CFmQRB+yNEQtnbaC7AlSKrMf8rBAjhoBAjdLn9BwIQvaBgRGxbtYOUQaHYlfg2DG5VN
jVz0n1CaqZq10DMFttQSeLvY/aDhrYDKayn9HLQGHpnTsEcrHxSUiIRbAPnAaTWr1q6zODOUP3sq
/wuio49p0Yb6+2eD/T2MVj3M5V/4dwsTroyGfzxtTM00aTjSi/zLpEjV/6UhuU+WKODfDJp4v18N
5r80RaHtZtJWlEUZ95SzVwM9TOyO+Cv5x7DNxH+Emlu1wlg/QPLoYYo6hB1+4tKSO+vt5YICAyxD
QwAcbHTT+YHxyRrb8Ia73fSB50JMQahRP5hqbTln03Sh2be8Rs6afUtkfUEN8mCBlWpJIBXPIyNc
yLN6oULK87fR/6pjZhihGfZ+EGkrymp8hppYXaUDth844W79k+GlLheXnbJPKwcxKa/eW+6WH9/F
qDwGJdmk22y9kKfOxzb4MACGkqjTfe/O7gD53o7d3q7c8ZdyCg/pbjpoP98fqkwqvZnQ86CrCUVW
QRHweSfovttpHo1a1Cwbx0ek4JvlNC58KHfeddfCqb0XD/ENVy+c4zca06uO+MtXPfsRL06FZ/k0
dWxJIXpH9hCkBwWd3QKZZ6P5gS75RqTLkwxrAG8IUaH7vmpLiypyGOVEq3Bw/HvzhFreqf/cHsqd
eYf0ll3fxKPdHN6f5EvpZJzFZKWff9gA7GaS8ViwZQSxaDr6xjHmFuyKfl9stKkvhzJVRYP5Bnp2
nbl6OYtiRg4l4jdBu2vGz9x1t5bHxc9lyphqcPji6LGaQyXwEafv+Fy8/PdIxzVOssueGpSzeZza
2t44md5wVT5n/sbql5aZWi9/U6XyYSlURfDCfj2TUoLxAs5Ey9cbdrO7rErTNXbYwOzTXeBt2VNe
GCi228CXRUgtkrLgos8/3JgaOtVwBlrzuJrVGZ0Hww7FjxE82fdT5AU9sBrZWShVXuVINvCGTnQd
QXx7cnqyMthrezha+3ADLrG2/dRE06B6ZABZVEUemes5DGj3BWWMAmN8jbq18Cx/z3YU72+SG/2n
8e2a7un1dD0d+yf5c7pH8nprd10dHtjrUe1CewnyKNUraQ0MqUrRlxWuSMit9J4/7xXtR6wqtjlB
DwMf2utbHqNLzp9N7V8BAXlbDF2kyPX6KzZGYfXVANdPLh4rRC/pDh6Re4CwVttFQi84Nunf4Sli
9qcZwQyrseiyiXaiLFaS6jFrPhvj9xh1hqzKN3weX77rOz9OWaFKdEgM5Vzw4zqnwKbaQ4Lp1Dz9
4Fqb7UKvt7kO/gIkmH4ad4WLdBJQnfBm2nLjvvhNwD2RGAp6Oosvz3mi13nDk0FBYSlujr5k7lne
dtJNcOrQtoHYyk1yaxNRL32Vs5Crpcy9vMsjZHVt9QZJaJGW2C2gO8g5MHYkF+HdI5d0hAs3NsjV
kv4zGc7CrpIhmE1jGEKyLwXM20dfqY66hfxjRofz/RW9TNnqwy6KvGyQ4N65rKw+bIVrzQiN06Bq
oQQPvRhlThXHroZnl22kafwYj/rt+yEvTCnMa6oUkqbyRFiXciOczIpoMHUbGMd9FN+2o/7pn0dA
cQ1CuGqwJ77sz2cHdWOEoTqiOWJ3GYJTFrhMdeP7rA4wvg8QwIUHzuG8CLWtzhYgHCrsHzR749K8
wbeyx7olcNFCSzd23LcpTyBCYNkJzfUNFg5mUsCWn+mwUQM0emKEeHv/a6GjmKD3T5FsHvokObw/
fW9z4nXMJTnPpq8Xw64MaJ3ZjSY/xZV+MkLEZQQUW83qVjSTn++He5sPPOdpINB31WWmbZ3ro2bm
iGxjgevLT4WaHGme/+mR9rfgu4shKPMuDB8ErCDjvBpRosMGlCpqlXzQARGL2cPB6fn9Ybxdsgzj
LMbyG85mLfUzXCFlNL3NMBDdSPFdyOTXqsE1AHGrbmPdXorGwcR/SHFwmKtJoxHcTDEKOXi6UHuH
UXAaa9Bb0vig6BRG/uHQuPrqvKS4hyIkCBr09dACmE4DnAPZ1qsBAB0tF0Er9gIYExwhFGFjaAuG
9fWepEmGLIE3AMsqsbpWiysaFIXK8iyCydT35VF1lEMG6JT/7nIv/5B7yb11W5zwzLhW7k0b2+97
GiKObMtX+ZN8G7gRbM/9FoDzTQ6tftXyq8++rxIFdAPQYaOMifozN0hB2ro4vtlVAFmAtOUCwM3R
4jL3OkTaJgg54H9ly4N2l4vdU5w1NzgePL7/OReL4NUEawZzu9T/VfZJcbXAG8p4UkfZCGLG0F2b
OhZksLnQZKQPrz3IfpHbGB8g292IALhgLe1oykKCzkvTmanjbGym0tup5b0MuU7jWIdJZ6zGnatJ
xiuB5zIiZq5FhdHhaXcsKTfZspe5kWcdt77mZszVwa4YYTEjC0bBNrHH59HVvG4fnCiWTzwNIGMd
wlPxT/dVjWHy2IFkSNWDusDq80rDoMYB70ZFmyBh/NH7qq31Xyy07cS23r3/kZe/7NXB/jrY+mCn
GN5mKEMwPtk8+Sj8+kbyUchQR4uNX6bQ3mtp78KhqDZW78Vv+XuQ2mrx1gBnSzQOeEVaiTei5j4h
S///N7TVSlRRDJ2zxecGZQ0ddtl4GkHTQ0Iur5sOPaVILb7UAETQBNo6GtdPO46p5RtqqkzLnZX6
gpo/2wWaqhWw5AGs+ufTDmskV3DUI4BBr/CE49Zd6e2O8DrcamVMsIfwSWE2rTHfAQ52dajYYh5u
JMvmsNarIZqyBFupwW69YadQRxqvohtjp9rVEX3zp60X6+Uk+T2Lq5VQRcxwnxEunj8nykMj/Xg/
Qzb+fnl1q80BaiPhx98/BskVBpffZDQJNxL98g7yOxXW5SDAMdT1NYL0Xn6MHtQdFiC+o+3oNAZO
7QzgEA5/1aL/9iKzGXSV+2jkx81kkBC1a95PO90Jdu1VeVW5BQ+R2pkO0of3p3Iz4urw94EI02Zl
mBqHgi06khudNNR87NSWnOajfCW4/7AS9dcioz9M2QbazLr6hbAF0OmSQQpT7E3RPR2tHZ6i7w/s
zS13WckqF8LlIs9VY1l6ZytZ7JEUy0GiIR+uBy5t8J1VD3vUzL4qqQEkudTCjYy5mJVnEVfHbllj
v4H/MkK+gi4d4240ry3k9z6+P66LW8ZZlNWWkVUFDgE141LKe1DStqai8Ck9/xdBNOoiVPG5rbyp
jlS1hZwm9clIOnJZc4LpCmnVjX3+4kjOgqwyD/9W9KNwJ7P7IKuoh2SgX3tM4ipzHDY2wK1Qy6c7
S4ZEbYD3VYQqFPa8BQdDyX4G1vf+tF08lM9GtPyMszB+ncWgWwlTatR5uEeGbQgq+NlUqaEPP4ry
USi3rtOXF7DOgxURA6BcayIXvfoURiImlul17QW3eLh6oaf/hJrC7i5ebxO4Lub5WcBVBsZamYjV
4po5KRMy2Mm11ZWf3p/Ii9/rLMTqvNLnui+bmRAgMm+12Dwlpo4svryRges6/J87EcQweFYA3VRl
lYI9er1qja2aXf2STyLPD14l1g4Xi31zVHaFl7gwkjeuiX/zwX4HXSVjH1Wol1Hmg3lXH8Wn+VA4
0T645j1+rO+XiPBg3p/OzXGuElOUhz5rMS8mR6QviL5LmWN59K/d+YSZCS9MTHb35d7cbcS9nCq/
h7raEjuwbWOdvAxV8TBNPizFxMoFOvAg26VDZff+/YgXEsdUdTqCksmCoM//egUq4QQFqkKSHVnw
PVZ5B2ySDoUa/Ho/zKVvCHdRpSyvQtLkf76OI08ghKqlS5ZfI8TE2A6mmxu24cwOeBHsCO18v0Wc
vHCivYq5ypt4juYxMnmh4g8CfKUpodTDYB+18hiBjEOsYKisXTOh1bqVP8t6W702FlYqlE1eN6yV
Vf50IzgnKWe4ndO6kocmfWVbkY2RgFfszePgAZxHVt1LvPRm2Ho2vyGMcil/FX2VRXOmZxANEiSi
MiuFwY0q/2hXljZJ+56WHaa/ugHFbhgtJKNmXUo+ts3QlldjZQQtOmhZpG9sHBfSjGod9vX0xjV6
4KsLrhAJ2qAHyCDIYBVq6TkVa0eJtx6xF6NQO6P3ri3N9NVG6ycznkg+RSBMw0zwR5W2U6dS2ME8
nr33E/pSblGCBAKsQmFFZeR1Pi9cXYS7KE2IYZUQQBS/FHOIxLCG4Wak+c1hlFFKfz/ohd2BoiBP
LXZ6UwZP8DpoqYqCKS5B9TE+oQLsZqO0lbnyhcw9j7E6STR6ZpaV5MyhkCDTEP6hdcnJb+onHimn
KO6wrYw/92U12qLR7xIpzB21Bab4/kiXDF2vn/NfscqXyIAGl5cZ0ztO+7lSnDHIjoGIzZ345f1I
F+cU/DTlfmO5/K5WKqAmwdJxjrR14FYVPBJ8GN6PcDErQVMBC5IN6kurVIlSlEZBe03coz7HxY0B
8q+FgfN+kEvDoL6/QEzoWcOUf50ajS6qijmQGrOfIU2JsHB5ej/CpWGcR1glRtqVWD0sEfw8tCN4
kmH9Mxo2zonlZ66/uwJTAvM8Wv08Q14PQ5Qr5FJLGKwp9haSBPFRgTv605g7Dl1r989HpGgqCgL0
eTAwW32YBJNGE3MB5gxyJnQZOKq2Lv54P8ilD3MeZFlvZ1fcCXHRJNWWQ2j6o6dhKLXtxlZ0MYLO
XWzRRyDHVnPWWbhpWqEIo7yb4b1+ykzlv0gudA9kaqMKV0BllVxtqc3KkLAwpMg/SWbr5eJWX+dS
dlFEMijAykj/rvfTdg7QxwGjbmPJcoeW6KnA+tMO9EF33/8ebwPR1aOYDK9DVkwoA6+/R1coRiwq
pPEYNo4m1QBA4QXzgH8/zNuPQhgkFNAcALyFWtrrMGUkwrueKZ6OFEXuUDLPrmaIrRvb5MXBnEVZ
JZc5B36D2ddkt2F6kqbxgLE78pDpRi/+4mDo6lGOR9PyTXNlCsJ+LFvmrKxgbKhhOttBov/j/YUZ
+x3EWtWoYCbAr7MYS13VP8HE7Tqzu9djY6N1f3HKeMHw8SX4o+vVklO60TLYCDYIOXtMNQTVwp3f
bVSJ3t7/GAyIP0VixYjsx68/P2y6XsddBnHZNvwCH+MTrsU/g67ytASsNFbeaMBvNfUujox7HyLf
9MH09e3HKPuuG2oJHiynWZKkD1L2k/z//n5iXyiNktR0o5D6k3gDrieQ9ytKvaMy8BorZkfzohMe
uo7+3F0rDgbO7tbJthZeIdoSkN1ngWeqLxDN8x3UDCDe5yU2hwrdkPZaQnPZjna+29rtbkxt7ga3
tRN4W8/OC0n/Kuzyz882bjmYA3hIhJUBOudT5y0wl/fn8u0tZxkZYAOANdyJ1zeDaRx6+BTIS4nT
t9z8I2rNfSndhZF1fD/OxaHIsiSrGuAyzonXQ+nlXEM6lU/mR8F110MoHbd6EBeH8jvEGhCjddOM
YB0hEjzCNKvBqfkxKH0HboP7/mDeXhGYNFWnEapogLxe8vPsu4hjZKHKF4y2DG8XOamHNNN2VVR7
jVS5Rp5snK5vBGRe0u8s3ioPSnDkZh3wgJoqKwc82w2RpLgR0qZYk2YaXDIBVflrkXb6Pdj5nCI0
Bt9m5ztJUf9Q9eYTIjMxCvDhmHweTKVEiE3qkMjCnEf8nqRCbv43n/vsFy8bxdkM5VWARarCDKkm
anIdbBzt5v1v8HJ8vb6nvf4ISzqchZDRLi9imRDjs/AsoCQI4Te/gXs9aC4VeBsFCsc6xYd8xEzv
gFCuVNniVfVZ2AAyXKgrvP4hq6tJakxGXi1jbXYQ8XfGIbpP9i3qSJLjX8lX1nHrLnR5O1JZrDKI
HV5hq0pGxHVLlJDxYWbtBc3YONVTMdr9oXeq6/Z7fCi8+ibdbzVLL+zupP3vsKs0hORj+BgUjyhG
lzYC15CiZscqN3fby8vrd5xV8oylEKTxEmeZUMEuPd3chVC197rbASmejuMNIDuYI+VmveZCH56P
yYGJ6oHKrrhuCDcR8lvTBJR3cOjFHhOaibhOOdmCKbvvDu/n8LLpvUlh0wCWCv9RpHS/SmG8D3xR
sZZ2VXts9sl+8FQQ4ls1icuDOouzuqMhHjnizUecpUOKfpDb/jA4MGnke4IrfX1/UJfXw1m0VXb2
E/6MdUO01h121pf4a/012glO5/U75D4at96uWS4T9WYiqYEwi5DR3+CKRdUvUFglpLqPDtNN6LIL
IOaV30NU3TgwL1S2yJCzWKvJHNWAM7PAixBjJqf8qRyEBd3/UN8H7lYV7eKCOwu1mslmRAZbjpeZ
NJ+1+blflIP1bxuf61IQ7ofcAgC4gCVarerWzEWDeu+fyaHRw/ylopPq0o9wzTu9vte4UsVPm4t8
+WvXn+w87GqR53nfx0NBWPMm/agDYAXK5MwHvC13iXWUdqIdeZvf7tIVgTKEZhoc2iCIV98uSEtw
owgZ2MqduVc8uj04GXCLiz/NtT3uwLW48T5/2kJOX1yA53FXHzLrK0pJNXEHR3QwNmKgAkeUsZdd
8aBtnL0Xj4fzaKsvqqZtirAV0fwbcx9DxP2Kltmh2Psf9WuE2jkOeRM4kbeVrheXBmgaLsgm2CGs
dF7vZ9pkqMMI2dDuTrNneNXevw5vlys507qxDC+mz1moZWs9O/0ts8TRMGYVBkqwK3Hoxl5mt7Ey
LrygAJn/ezjUT1/HGMUqrbvhZSNzRzf+CrLkMY48BddGgHCSjfP7ToFaE+CGZX3anM0lKd6skLPw
q9OhqKUeCytmMzxqVKw5IHxXupXvEM86tY549c9b/Pqr4a4Wh2ImKJtKS7zQd9pgcYTV7X5I7Pen
9dLpfj6rq7WQqLBUq5Aw1vxBGJ9TNXQwatsXJrpw/UasjYyEjfH6E2oZ9mWoWvFS1OzymO2KvfQQ
fhK91uHFvZUvSz6898FWW1op/ztf4mN/TB8z5xnBCq982moqXd5OzjJjdfWNsKSiDMKoJtUrj6WH
Yq3TTgeI2GycE4bDG9O4/PD3Bra64eICipDBck9Rs/KjXhbfg26+z7GO2ohzoef5OgVXG4iKyjTm
mQxs7B/1vbxLdv6R5TY/VM96h8qZjSwim8nWhL6/mVC/eJ0lqdwmSiQRtjRnu7c+l9IWe+ziwfP7
i60lQPHhQicrJUItgidA2i9r3A6t53YM/imUn1IFflf0+8wXQsYqCSt1ROkh4q0oa190KbJzdSPA
5aEgnArQhKLBuv+OMlnKzsvtvBbwmkVmrJkDZ0gzJwz+q4MM/O2/Q61Wr4WYWjnLbBXmt4iW1q1g
py69y4+W81x9mTxrX7jJ49bxeTkZfgddTaASZqLahssrZ/K9smh3Rta772+Bf5Pnv2OsFrCEIXSP
1vNy8ff3yVV9J131h2Cv7EVPdvUr+TB8tjYKqH+zafyOuVrEkaDismswmQij8wiIsee2xWO/m3fx
qfpcbL2KL2/zv8OtlvKUyF2KwTWqWXeU1JGXiG4XMmzwDaE0rGCrL8gW5FRy2Ypxadya4EsPApre
/8mc1YouOyPosbEHScZWnHu/H3HF3daxefm69TvWi07S2VUEXyENLR4SpvcwB0TK9xA9YSCQ2I3b
70SeO4GnHfOb//J+8J8xrnETuR5n2GUQd3nVid+L3o090214IRcKgFRb2HyPvJCk3x4Ev0PKrzfK
oBlYkUsOlYqjnxq7cjJckh+CP9QPlLOnL74t2uFJidFydbcu0RfXpUzNzaBFCgd3fR1Cpi5JQg6h
YXgI4h9Wv0Wp2AqwGpxVWEaohbxIBAuQAE4pSVBuHHBL2r2Zv7MxrO4+uDEKFjrHy7pf7nP4W3jC
/n/w4L94YJ/FWYZ6lpLiiCiOsbzpYIRCCG8cpHbTOxwnbDYY+wmj3Hz7VnLxYDgLuto40xJ/Atpq
HN6WXVMjD58jiIiWo+yxehA9RPOvmh/Nodt4CVysN+hncVeb6dxXQZajMwz+dtghmJ3tsn3kYD1z
HR9iu3ZQv9n4jBf3trOIq60Up5Ye4RBSEQwCHoNW8FykSLlKmb4Xmv6glZub91ZurnbT1tADDIEZ
o3iSHd2RDtatnnvogO+W5znq1oiIpl82Tqkl4d/L1tUmmpeSYGUCQdX9CPQL2JDlZNB8A2e8+R+8
HjcWx/qOBB3SAru9LHD2M0u8zWVXuZ4PqCfvxPjaT67HfeSmjrwfPvnoYG0+KddMaso6XJ1+f9aX
x8TZqgm4yFQoDS0Prp66I5WdW2VvnTJvi0p6sYF1Hmm11dQR3oNpzMwKzcnfU+CE3vmgXxeRPVy3
36qQvXvrwXz5mDob3Wrv0fUMoeElhapdeqyB1T40DkrEjmpPz+JzeCu7iSducVkv3zoWnwWFnqAM
0e31TtTKzYBWGFFHT/EwtH0MdkgxPcpQMxrR3jz3L6+T/4Qz1k92oWnxxCbcUnvMvxpX6cvjaPA0
0xHdpTfYbvGR5a2Yq4NJQtA1LvFBYlNXvOZ+PCwXLLEhf/yXOmT7SfmlwT6w+KbyvjuYd92xvgk3
+iGXn7q/Z3qRfjnf89HEHwcUTgY7PQaH+nG06YmeumN8so6bV4/LO8PvaV7lUjKn+VAssQZneqln
pV62rw8GugPJ3dbBf/kw+x1sdZi1Ewbk5VIp9PWryjCdqPkaRz/f3+sun13/j7TrWpLcVpZfxAh6
80rP9tPdO2ZfGOMW9B6g+fqbXJ046uF2DM+VFCEX0m4NQKBQJisTU2CGJoEER1r4V4FjmQTqaUSr
kWSDRB8C9YLmVOnahMo9Oyg+Qt4CMw4C6p9fPxI44FqQN2YAskstpGMe0MdxQwY0JHf+fkH3DiVI
bkQ4NRBeYKjiqyEqJ50mxuhjFJov5ZPdyGvt1rsO5cbEcpyNJIMMxdYUag+4a4INAl/dFDlzom62
BVJuPvG4EwnQDdAJNf/V8pYjbSHomDu1h+2irTzAle2I/pPaETRlfmv7geEU84Fft7Ax4kbuS37O
IWKfwXEhIgxkN3xaL/Tfc5OwBQ+J2XvoZC0hQQrVpLqCMhcub+zHcyQPgsYSHUzR7DmL2Mb1+/27
11L+YnDhLaCVpNWSNs4jRFDCRUVajjbxgw4qZKRnb4InuyKkKcDRbaeik68mTXfuAXRQwFc0M80o
yrLzFcuJngBKhvUy8q7ooTNyZy3sPkqWr/nF+6YMFeOsQDgAE/v1M5YJGJ4bCSAKxmq74bWzUQCU
wjPB5KU0KETAwI3spRGyF2gl+mqSXLM0e27BKckBTEt1+dDL7PP77b9zOzFNDRoTEEYKgEwuQuWI
hkJTUyy/Gge378GYWtXv35u4F2MAbgHCFMBVAGRcwjGHqOY5GuNI/c73dwI6DhrYI+e+tCNu+dD6
B4NwiGlmwSMoJPEifNzXnZ7A8i4xvf1rZnjagbswc0E+9xBfp0dxV7qFN6wlVPeCf9gEnBucf+ij
LpNgaAJHsTbCZm8VQRN0pxjxReXkATQVHNVfz4Hvfrobg4uLQ5VoyqsJBsG2aGr9DxGjGd9/uTvv
nSgo/Mz+DN8NvOPXbRQMCJ8YSoMPx17TXnuC/gH0zgb/eyt3ou2ZQgeWVNAH4Y+vVmoCcJoAOZnf
3k3Zdn4KdjJxu9p7nn/aRRLxxc7iZY3EkqoRUaFTt59ckLr6DBMXjTNZkgXC5tUw9+5tv1nW4t1T
4y6DeiBDC0rhbdaji1+k9iQ+R2sP7G9CrG8Wpi9CTdDJGflUwRJ7RvnFoegnRqBDSL2ZW0q99q60
GW3omorOehP67hH5e5XL58IAd+o0DrBd1eWRGW1tqhXGxiEQElvfH5O7L9PNOdEX511vayrWaIMh
CcQCBRMskB+VM9pIAjFPYkOdcsXgyoHRF8efn0gukxprax0BO9p6eAtPqg1RC2RikLxZS4zuXuib
vZz/+03WlwhZ2EWQ+gZM9gQ+6Fk4e2VJa19r4Rd5Pos0jWJFSdUeMz6Dsrb4kRmiu7Jzd8oSt1dN
n+/GzUpApgjwagc7CrEpcpDYh8iCj6jFYvhgPQVYEcVep3/7J2nXF8sLZxJBpyoH+HP2wrw12YKZ
XXS01XnXVH0Qka086fegX1/MLXzKwCodihn4ZL3V7Lid6AG0iBqvdoDyaNaZoOQDJLOxMEa5AYmx
LwT1SnX7/pnBCydg9gbdlsUXHSDYIbXwLiC9B7mXUKrnummu33/OPwm+EA4KUN3TMckD2OTvEO7m
c0LpLEx7hk2djvCcVk4AOYUyOm8K2wE4CVCD7CoT+kYbupU+m71i8f9L2eD+ofr7p1g4VL7XpirE
WnEdQy/fkG3/k8pm5eceA8FC/jLuhsfSHv0xWjvO9x3Bfy0vGQO0PuTVZHYEUTC5itt6uTUqCGDA
L+Gnbgg6yZUdv39P/za4SM7oyE+tMnvVCQzFafehd7EH/qPvP+v9uOzvz/qbV/Pms8o6i8J8gpVZ
gtakB9TyLHDZeZMFl3qInNXLOXvoPx+qv5e1cKitDIG0ofzPFyxAFZAJoO6htuA0HiQY/kFxFDkT
Rig0sKwCILvwp3oJkgcw7QOZUfKHrKrdtgQtMuTK7GbsIPtWeisbeveE3hhcXEaeDnEJCn+gpKvf
1e7ouYpM+gBQuAM07oO0EZzuQSJoM63Nyt51AzqoAUFMCHaxZRZDoZRVFjM+u8C4EFEFsyzWBu6F
uzZmUtdZQBQCpAunXk0JV4Ju6q/3t6jh0Lun+evxtvQJbsl5IHetd3fXv4KCAaOywPDrkBH7+pCk
UiJBrBipA3OFd9CPbHlP3MT+jJUiu2kb2uMxle0GcD5g+XIz+bnKcHEHSiHe/gQLDy8PujI0CtJT
qGm5+abEGyZ5kZ8fV+PTe/t7a2nh30CoLmtl8jtN+vkXMygWaUKS3J6ZQbPPtXDj7gf92yCUWr5u
rjq240h0LG2Ob/LGKlA6m7OyFsPlAVBv9vi06gLuuVL0zDAtj9oW/rYI4hKuTxjf/7Y52JheQCk/
93Q7M5UN8+LL2gN9N2iEMRVDp6DsBNrn6xp7o0RHBjorJgSSq+tcG4p/DgSAqZmNmJXWakF9vgVL
HycCrQt60nm0e5lQJ4zT8mkedm5c5aI/aM+yhXqUC4JXalYNdnfG1RJ7ePne99w9PDdmF5dTjmSZ
TRn2tS7ENkjzGPkGJmtW5oXuwQVQwwOtIYoFkPBZljCSTJ2MkIClpLOZXZ7Bdllaam0SB0EWIrtW
QJHI/h9ejnvH5tbu4hZCAqRrig52+0lpXdFoRqefItWLZKha5JD1xpwBCU91ObRmolPVRsGho2bR
U+gIlk1hGWpbrIUF915pSYNbQp1WxyTyYs+LCMJ9QhT1SCjrR+L3e6payQVqHQyD/Io1fGqf45v2
8f2HXjO68IiSUaqNMcKoSK5QO7FLwFVZnKwkCveO0+3SFvsNFSIuhXoSfD1Xwcl2EI9hcUHO36/l
vhUZBRpQ2oLCchEPQNtC0UtKEIAMxVYXowj0ttnaUu6GOZIuY9R+lomCUONXFyB1UJ8kbY4w4JV7
JwRUz8RptsyCTEfQsv+BDPCeC7g1uNi8Uu9ESEjAIEuAbzF+svaxyyAtV61s392jAAr7mbtFAF/2
YvsymqR6HSW9Cd1MTcXQdn3VBOWfnATwVPwmbkCwuHCgQtsLUz7zmadV5E0dt2vV8vL9Mbi/jr9N
iF8/UKuA9EadDxvH6TbXN9B91TizpZK4spa7H+ZmLYsNg/St2sJZwJBITLEbgnrYQCkEPLp0JS27
f+huTM1H/ya2RpRZSSqDqdaBdLgN8sCzDpIW6OAG0UYJmrVTfm9p8jyWjBo2/pgV377Ya3IukbUB
GTeV7FTm7SwOdxp9q/Hm/P+/FmDrIvixJOgXLJvjI2UKU0KEKWqfQ5cSJGNp6Ya16n5v5h7CBz0j
NKd41OVBYLE4eLJalKRJFTiH5/wxAy9WDJUUs36IHdXu3+vGnrlnHo3H1CXuWtx5N2yYc15MeM+q
7EsGVUjNTVQYMIxIDvKvmewGekwuB+VlYByIrdgra509wjJouDG3HPedBK6dWb/hbh9STMU/qxs0
/e0acziq3W24h+ycXrNz5hTeP6kf3Fpe7DKToZcJTRlYrog5NSkEZlZihntO/tbC4nZXFOxqeg0L
uZgHYA/eD2xcKcOsmVjc6zEqMiEVYUIqarNm20RYu87zNnz3gRbXmRAVsprpbAFNqtGBquVGPs2Y
aogteN8fhnve8Ha/FjcZSuhxlRg4C2SsfXVo/RiAEyZr/3ZJs0e58VBZ2FAIJWJJDUYKZMzZ/MXX
r7vRw2rUPz+x323f4gku0G+shhqJ8Vwmg3C3ADnzDj2Z0Iau3S55He3EV1uvO3T7tcm2tbOxeIwz
rW4NqAGhdtOqltQ+CpD2/XcfbJG31XFcFWoOC5imN0NZskosaI208t6pABgAAy0zH8gf7XpkacUY
tfDvaiuZBSdakGe2wnSN8eauGVA1SAgrQEK7bGLpSso1kop0aejrfZHUnsTVzyURne+37F7HHg+I
iNF5HmPzf5D6ltCqbKHPPNcSmsBwIY4LZVy7QjOmALJ+8MYtmAHWezJ3l3djdnEYVGj+Gui34hpL
dVDImq1yzCHpGhD3btnidnmLI9HkFUQFud/Lyw8SxjZzMwclNfM1Z2448bviQFAU7v3Upid1uz5f
du/UAypggP8bJRllWRaOMBc1QRQOoaGs/1Cl6iIq1coDfX8vDUmXZjadP0bPuxzgWJbDT3FK5kJJ
9QAds4B0whpafHbeS98B3vf/2lm43oJREch7LGXuHvc/u8Kc2Q6oLbr6tkGxa3U2b21h83+/cYx8
CMDqMGBhikRAI4P4QgWtKVzWyh24/43+XtjCAY9N00mxOG+gHz5ELxWm1CIINPUvKIhaUwv4cv70
vcnfxAPf7eXCD8tCXjG5h0nmZtf4EloQ5TzIm2E37ObiT+VoiaUGIH98h/wtSOk0q8RRbawKlBL4
AgkaiPL5+5/pbqR8+30XdxIyh5WQz9uNCk36imDZVYM4iEAWg1KJvO39fO3lWztRi9uZ0i6tUReD
k3sWN3MjuNlOHig3MfKcOChfeCsrnCOcb3Z92T7gYm3i5Rr2emuwRdCXK1DzQ+Gbd8ESWazKg9yt
693s6DJyFlVwbAnzzVSOaJSc6RkFKByszslDU3JmCa61B37lyiw7CYVSpBJfwGJH3iYRQWSuY6hu
tSG7tpGLOK/Wc6CjZjMMRNThRtlGLjqKYDfozuvQ9fkufPfVFn6HikaYcTNax+jq1FPyArqiZQZa
SKjX5r+TLPFj5aCseIRl7XAMi7Yv5oMpeuE+9LqAnluPIN+BovBrXpnp+njKvfL27VlZOCEIoHZ9
zmCS37QQUQKzwa4M2AO3Otl2F+d1a2nhe9gAR04rWOL8uYmYbiGsmQ9Wcixmjx5bhqc8IgfBPDDe
/b3errjbu3urgS4aDQxwES2BCjqUUbgkghMjxDBJAgmldTLdu47lxsZ8fm9ejglS6aJRwsZ8PqsT
Qmon36NBGfSB/FZ4/wT8Kv5ey3/WtLgPQpYbUjnbE47SexNQL3JDF+wq4Btw1ouwdy/5zeoWF4Ll
/NDwPazJGOkZ+hOw1PYkr0Wg91Lh2zUtX19VT2tlRJdJinlvzE+N0JmlHrCEmEXRmmpu/MuDsbgB
VZFQWkAL0oQwsCkCzy9L/vf3ev4d/vAkNxu3OPk1IaLSEVgYRMyEiAUkgXs7TCOf8GtcvWumFo+p
3KLYms9x39Q/UTCMCsaTwnmyWFvfL+luIwDSeWDJBesQlAgXb6jIQzWTF9FvAGHIroPsIGBHgj+A
90U/Gr/YoT5CaXHlIb1/AP9rcwnzNRS5SxoZOVBR57IJ5fnmCs1l3Sx0aa2dcrcAdLO+Jay3qBJu
oBLW17jzvAA0tXOz2dJ50tPt3/7BpCcQqBoYQzCbgIxoUYUJk4IChFnBGjC2KoXM7z9q9qNTAYgI
yLUgPbj4YFOa62mpNLi9aC6CeeXIc6ZAzPwZBULNq93e1/u10P1O1QT6MTxyyb+0Thd3mfZcPuky
emGzdItoCWb7Y4bmQ4vgx1oD/M4Hw/YpEIjREQOI+MtX38tFqdiWDSipMMj6oLnTFppoux7gsHnU
Yq11+udjAmPQ+ULTApBFYzlLoulN3+YijHVcsiccoixtTfjqz8M+m8BzBTyBiDRusR5VnBLZYEAr
gnElrH4W1TaT6xXXd9cGaDJBRW2oc0P2656VQ6XQBvrrZtpph7CpHZDqRiAoWFOG/NOnYy03dhYv
x2D0VSJPsFNMgi33sQNiWFefwAN4TIVdrwYrzml+Z7863K/2FnsX9wMdh3ld0IjaVG4YEEwXzwj2
yCH2GlXAfHG+M7Z4P+q2hxp3A2MJpl0kf6ZOAhX7KnXS3SM3MznzOAzCH5UZRhMuhT4a6uAkfmQC
/8GFwo/v9+2+CV2ZlZ8ghLYkH5B6ZO/qiHZc2H5EemWV6fO/MrBsHYCOP1InDQYKUbE5RBFV8f69
hbsnWgcpK5TcwEgtLz4GF4sV34awIHexNYVu00CCMqns7638mWEBxg5mXpA8/VWPW7zoQ8gZpazH
BjK6ItAUp7USu3pijVk8ggdjQwsz2a+xu6Gf98fqvppdPoDaxIY8rAqYpaUmP6v9wBc6JOWqTnsr
UqUTtlwI/lt/HES1e+0jrW3201SI9JVP+YG8CcoA5Rtz1DtuOnUVK9DQIF0R2tEA+SlweGipH441
lAvEqVZMWYw55oNaW1HNhkHw0aMGZa9Ny4+CzZhevBR93+34oatPDZqEe6AUh482Bu2f2VVcSy3M
p0p2IqaQP0xAh66ZHFgUmn1DWz38SYxEsKWukc9VmeNgi31PIx+Mq3ygdoM4bKswbau9LudZ6ig8
T6YXHjqHJ5WUYf5SZb0ceSNJej5Agx5Ijlbu/NGI0wdVmE9Ao0iUeekUDagkannTxWZM5DixDC3G
AN4gKKUdhsa0CTkIpg5kqvH05gmtLwMkqpxBaisTUhKQkjZE+pCznsKEwfmpJHFbuWXRS15qKdh+
KnWvKbQ8cPKEGBUk4PbIaPeDtT3mjbpKic0GAxgvgKHkuwmM4h5pO/bSlkN2NjhVcgfgU05ypEFX
bVBSXybjpjHCU0rEzhLGAmP0HBMcpecMS1Hy01RUitUXJOBy7j2nuU9KImyESZIsUueJU4fZVWiS
Ux1VL3o3GubEkeYQZvlh4JVD1jZbIZeZFWcjMcHT+JDiaZFDzA4oNQkGFu14NT3XPGu3jVTFTlWB
Ft/gp9hpxFbYUqYaFiJCYauGGr8Dl6PqKrkk+orRpeALV0qXVSL09qTsLWSssoe0Ei2mExQE0F3e
q6FOrlGtoVvND8GoRBghVsjrFBdnnRFm8z2P8IAWrSUXU2LRdIzNrM1cRibVznmNulPE56jfIkHM
ZKGxZBbFO9DLGhbBn5Oh/5QbvXLTsvKge4ya8gSFumioII0xCukJ1OdOXKTaEYTqrzFJ8OZVWWhO
Q38Uu/FdFiLjmjI67A2NxadSlkEqUsSfAt9XliaxFzETz4U+7spJLa2aGVY2oC3HOsDRO3z4StnW
WZo7ChqnliY3n2ioi3ZnZG48JQEdxTMp9RdagEqmxv0HA65o7FsiJ3YmVKpJBuj1clTcKX3vdBO+
0ihfiCCaGvQS2u7QEjeaoidIVmK6jfU+KzhrlHbRWJ+lnne5WvIjCM4mfeUOXenxDCjkEJdRn/wK
hKDAxBz1drTpeMl4gL6M6lBJsV0ZsS1KKBLV7yDkdMKsdmrNTaEZHUngjlDydyMantMi3hEmfXB5
5mot2dZJf9LagbeQFvoFNqriFXB4NAzLYADIZnVqdn1cmiDieq5rYycO4WNZpIdJyvxSjLYKUU8G
la9tGG/6aTqqU/aRiKPLDdWVxuGBqNqFgi860tHkrVNrUDmnJ9qRD1VbyFq7q8ddnbXbjOWffIpQ
tj6knRtX1jB+UuORZYIpyiaq75Nh5m+p/jAVFiSSm8zVRzNHci49k9pN4hc9B4UMtaZTpZ/EN+E0
QL4xhHiBK70L0Q8lsifjZ/MmTHCQdq5C5bCAft1zdJXPYH5EilC8tuRRFiY8OGcJEnN8ZPfjiYi2
kduG5BIcr9wENkjQ9umP8FjLs8DfEx6JGNGWrvtcuhmJzcClhWbARXiEPzJZlkF04FGKgrK7UkBV
JS5zJBWZfT6ZXAz4AseZ/YhvZGTJD+B49wVXvEJWxIbnxkBzdxaH6gkcWhbHLm2XQAXCGfjwoQTj
ujYWZt9qDxyLzahmxwKUlhBTckgkWLwMMsvK5l6lAig5GczMXga4wpOEil5rOHHl9s8FOwvlFg2i
KLHIFjCrjNsIzUNGDmMEtDJqA/vJsMo4Nw3doa2VcaAAgqLRIwjSmGK1CWRxBM2WYFKt9ywDTULY
u9RgF6F5jkL0oaNoD4oNu0heC631uOhZFjEMqDxxWmrCCSCBbt8ybS9O10ipLZ4/inHjcWDhT8w6
d8LYL5iPhtxYBpLmtIklg4oKfriUakePBzRFrL4UrUYKTU0rIXTosfCHWr/jhPP0IyUvpcGZeADj
Koas2VM0GfYYXqgCTJcw2WTCtJUb9fBEQNzzZ6neTGqADyps5c4yMrulnqa4Rf40YbxWpV6nuJ1Y
Yh7gM2d+pHgV3EfqSd2lx4A0ysD8tZ6CujpEKLwPdqT4hXEVGPxbuo97X3mKClfJMrtp40BI4RKd
riggaW2nCNz1zybe861PqAWoG4b5ARn3BPDNVs80teuxtQaklKLmCMObEVlG/lSi92ocauZNQCKG
BxzD7FNJd71i5pWDzY87q0tOGKlRYwwVbLN+V6ibEBHNmQfGNjaV3DM0G1ljVQR96jTI/UdMu0md
aTQWNcwx/BnxdhRuwfTBdX4ubUrN7puzGFnVpdecrvEMNpjhoe09Qi8ZKmWlO75FnNMYp5DYNabE
Iy/UTKHfTKlZ7JsEop+8lVd2+hIJm+RcgeAG789eF7wkc2dQoOiSbYQmDcRAuz3Dk6f5KNcmnBUx
l6ZejbZzZOnpTgWhA7G6K9/tlNQ1kMwbh4Icat6RShOHl4mHkHcE6EJTW6adFeJSi5yl08v4hKE/
M8+dodznoMAmhzzZy1HANfBDdhxqViv7lLOV/ji0qd2yTUcQHKgOQfaZA5mManiVPtaKP2Lnq0Pd
bZoM4HC4is5quwvwYV3/0GvXUQySzoM8W42hND0oS/BdRF5dReZkHDlEBPy2zPYk9zj9GBqHePhh
NPtc8holUHAsouw5JD+o4CYR3LAtQvecD4yE2ijWQY4tUUWvEMyCHXTIexC4x32iPjPFxeaE2kcb
OYUCOntbRMV7OEk4bZE/Zc9xy1uU+4gRniUfA2o8nAN4jCVkP8U0iH+Rizj8MiSTTBakSvXskdZb
yJeOqiUmXkddyG9V1yhyWDvihDyBFY5TLFzn6TJvu75tY78ELN7A+SK+Gp3Sz7Z0OBB6VZcidlni
NT9U/BsSR5zPJN5KiRPrgILuQvXnlHpCvBHJIb1Cw6AFlwTxdfZUUdQbelv7jLpjoTuCbObcQ9O8
jrGjRRb+z6KyFXZAVafD4/OEuRkOnBehHgiqmY4RIHX+wK4jkey2CCLlotXnbPIgnARF2DS2hOJn
MW4Tadco71h41wc6CtdFZhsk9Bk9j2puy4ojwmm2FmUJoG2BxHygA0xt9GqMOddbERqCIvW48iDi
JkOQXDJwQFuMrR+H6NeAaBuKPcMT7WWXTb6G2RvomMqqaIZSZCkhtsALo8OYQp8QNFYysTvVLLpH
IGTNKj/0bW1J2pOunSsdHm4P+TOEZVrhELxKEl4yTr/08U4PA4BzzFjzk8IWhcEZGy8HiFbJCh8B
qK2RX0N8ybhLw8eOVGNfEM5Wez4NoCykv07Gryhtbc0oHLVBbTOz4DYJeUhzCRJPZziVEMQ7UYzx
wF2TeBGoPbRDwSz8Q15u9GIbU5d071n3XsceS4Kk2Sqcw/cHSfDwIXkJGc2LSvc9+FfQ+dV5W6lO
ufEq6XY5HJMccdMwmPpwHDUd4aGXUcPJ9MKKk/xkSK0dYw4rbi+FXtv6mPltck1o5unZZy99QOAG
7FQZcQvureavSfko9G9TFfvRNMLF4mMY3IEXlFPXQ+WcJWcAmCylqFVzkNDjkiq6D3ni1Lywrabc
l0PBlIZfUoJnb1JsEPg5tSD87KTBjUfJYTUewqwyiwyjzwKykH68KNK1HTcC4d26fCvwKqjnHh68
meyKO4rDQVHclF4ICLxERFbZJmmcKD6yyTHSEw6HSB1jPEQlvuBhBOvP0G0Kw+9yp1EDlQ96I3fH
7iWdHB5IdHy3IjEQRAbh4FaNUyqJLWsRtC0lU05/GBhZaekmx22Sn+WE8yPRGVmKMM5NJdHROdWJ
DTfPj0rtQS84wVVXxKdEOkbwAzyhNiqz+LwbDl0dqYIEAkD2JA8tJCNc6ND+QUfKRl5l+acQXuNQ
wUkUTNZc5vADGPIRmjA8IEF5Klh5yZkN2GHnfnD7qfE1ZKURV0huQ92y2w28PTSAYSERjSZsNSYW
8MwW067Qtilzqulo1JcsaYC+9RseNCfDT0G2uqm0khQpumOIwPJ1QSpZSfHQxddmcMA4oCIbkC19
+CgHr5QtWjp9+sh3zOOFXY0fIZuIXVZHI9nW8JTdtoMMZNTsOXTmhMdisLKysUtsJcX0WaGh1SvO
TlTfDXqMM5S4jc67aaf7YBvA3a0xn7MzOnesAAwZN8P0EssHfuAx8mlJnJ2RDC1UH6tEnGzzqUWm
nZheJ8GVeDfDa4jYMLbnjG/gAqHcE3Vj1HYlJPukxKj7HIxuWXhm3U8eRriE+sb02uIVyd8HFqjT
YIVTY9cV9rI0daQ/BZRMqjK8RtxopmpvczU7DFq5MdTaEkv8XsTkwMgwwHMznUfqdwEfhdmo1cME
tghzAhLENvgjJxiWPmoXsSvNksAX6E4ef7aTB6UkBNpOjCYOBaPZK9GeBrJj9KSN76y9qIpdx8+p
qjiMP5TlVms3hnHsi1NW/YzrwQ4NS+V2VLcK3de5yuSYh6cX17tQP/Mpw7wspj1TJ692dUTMWTPn
V2tcm/hzKM9jt5XEZ67fy8U+VXY1ojf5TYWxIC7M7jFSbVJYPTQa9AuqH0JyKVsomNkUDLBazW3I
2Ho0zh+MlvNEsPdLJdqwJ4m+dqjGdmFsIs13WPTeZxCZcur82Qh9Dmmy9qAjoQ/VAqdEQQzxnChW
jefasPizED4mg8OfeLIxSqd6pJGpFDtqYKhSQchh4RcjsMjcaXCJpUxBSk0OkgkPInts2FajMxS2
eskjUBvPrBiXXA2mF0QvXeTLh/yQIgJNEeMGePnbHCxnGfIrIOxKMFvvenHTi/aguJqyNTIPZ55I
P/ADZKONsCpST4ihamWTo4TT8lcxBQ98iiepeRZ6JFqmDF2Bzyy1tOFNg7BAadZ0jjDO6llFDaLz
DcEmv3iQYYLiId+1b4pq1dtOwmPPWc2A86pDqjW1+E888Zkrv8zsT+qWYSa/P06JO8wdFnEDYkZF
ccLU5sWNWp+MJzyHPJK7x+gdIL4ODrayULR6KR973tPRv1DAJA36M+XRwBUK4U2g7m2miiM9UTxU
gwXUfxZooWu8T7Hd40nog0p3+SB+mTwjNA054ERf481Gp2YD+StQcCOXMaPxWgx+5c8MfMjSvQIn
cBuVfjN4XOdVVzEHDTriTM3EeiMkFZf+rcc4E2hmwrPYXNTxLD0nFCDiNn1OwJMcWZlsNbGtbHOK
wWhsVPc55q7cH+rY5c+xZuOQj8hQaO5o79kHuuXQvTwCbE3Cw4SAHFGc5gOkoxAPOaDq6AjZw924
LTHrImwlwYzFTcK5eWlz8WMibllFbC22tJP+Iz7y1DTyoOOtQfLrxCQnCK/p1Mqpzwdhd9TeYi8Z
bA1X4bmOTXFXlVafuHDBP/jBap642M/LY/miKGb/kXbgusYvF234Buh3ZLU5fAoP+amCbD012zRo
ULgpd/IeeZfsKYC7uRN71MptpVsy2RR2mZnNcdJd9Trldt4+pO85wByoGYgeN8yGpw5y9BifnkCB
tkc5V0vtSjuV3TY1rhr/HIGDN0R9zZ2Sz5KzEtVChU4pkVM8VcNDHdD37pAbD5RZ/VPIIy914lR2
JATvaP5HeyZZ3K4bMDsoAd+EF/d1TK2otArM9oHT7anCm8YwzS39atGraD7Tfblj5DcGfIbxK3DK
ui2ojrDVd8qGfsT7CHWuaZsJDid4muwPrcVLx+YZ55N9loLV92Bv4zdhGoRGYvXhIYq8ZDpU6jme
jlJ9HXXbUM5imFj1RkMOnDt4IfXBawcf/CWC4MbxS2NA7eLao3Un0zOSmC6EXugElXuHSPhFeFWp
l2UYbCk2Wnfh1YuWDG7Zgre4eB4B9dW5cyVYcmWiGYSv9t6UYNYPO4fEp1B+j7RrGpvdK+0CiQ+m
EaH7D4XsB1BiC6dockQDnteugT+tMH1FrJBUmPjajiRAVU63Bu2la8AjB9UyJAjIkXcNXMRoZUid
bBmhvUnhqk/8Lxm4s8LSAfI66bUptBZ7ZjuUasRfDJ7wPFKrP8X9Ax0sFA+6wYNGZ78xkEe7yEox
dBBGNr62LkDw2c9i5IZ+D25JHIGktqOLhB9gdPlHUqE+dxy2oCYEwdUOPxHidpFCb8YtkXWh+7kt
rsUx5IIS/kcudtMm2lap08+ILJZZ7duwhxRshw8N9fbG0lmQP6OmITyF11w0ofJYBZzmNdd8xPtm
atua+xU9Niq0+TwVb/R4kE+gRK38VLQ54QEJYutO4iOfb5EJZ6cetGg/cLsmpzrGODqhsG12hXSZ
nse9nr7/H2Vnth05cibpV+mje6ixL3NauggAsQf3JckbHJLJxO4OwLG/zjzKvNh8UaWZkUp9WtM3
VZXFZCxwwP3/zew389LzJGM5ngGbSP8zCR3JH5wlrPMbnK3agkVodxK/vpnNPG7FbjGOlntOLtkP
1rozNrT016IKU4DZPjR0hQE1BXQFW1kQ1yXhQAdV7BzSS+7c98KPqdsFrfwUUzEn7j57zCZ83XN3
N7+DXaxN2N2Q3LU0eyT2oI9Ov+ua+2n4lTmRuE/MTeXjpmdGPOhJ8GQnVHCgBzv5tWZhwolKd0+C
3dec/ASXqdQ7I3kLWYPsxVynt3RPenyl7abXnrWebnqHvKR9yTkwaaeRmotDrytPrv5Fst8qKZej
0lk33RP0R2vdjIAE491K1MYaz3mUadECPIHxtBGrnzMbQ3OgWTQKCj0w9p+eCWznHvUjbaz4mj4V
J6rYjfdihvOy9l3YV5v+eyIdvdkM3fWuXW/r4Q7u3L+f+ZYuGI1L9IwT4uwCXDhEXv1S32o/Bdf+
rcwoRsSpCS66++RVoA3N7TQe2p3oYuPTuunJ2eZwJCjHNLZweX16am7dc0DhQsf/wHq7KDbawxpZ
/k7Qgt4GUal2sBPKkNj2zeeqiZKXSsMKSxj7xN/ywexir9kxPZDr84zGjhePb9eSMHi2zpxu9ccK
Z6BvkjVyZsDazfKgJ3Gt3RXaBRyAEs5SW0OcPHGX12F1zC5W+8PzP/Rua0uWKeX2U8BhYVkwJvw6
gO+rg3srHpNqbz5Xzi7Fc7d8TIj2/cSHFAzOrCOXwzit94oqodHY1JaCCxtSVwVg9wHHTJoboUxu
2PiaCQRu0+tetFhvi3WsnTedjhLqfn2xlupYZ+1+Wd/1hYwrFkvXIty1ts5KMy7aGNc18ExQvvxB
q74xodkMutytKcCQnYeJ22FaROSkGkBjY3elb83n7bKYcRJ4LPDezo9i/NBm/9Z3i8OECK2SxZ2v
LUdr0SJLIy3ZcDbSM89++yNfX2bg3ARMpzfW56H+9GzgcxtL0vTBzbNNwCnPsMMmWeRu9Md7s/nR
F2a4BOYT1AWIXfWw+p8LMcu/xWMx74gAPbTWLpz1d2M80NXVTKZZL4l1J+dXkR+z9rHMd1XwNEj+
lb5pzZ2+HkvvTO8VGSPGbMV9mm5TbQnFxHlz1oQkYcvedNQIDNzU3V3RXAxXAwt8DJI3p7hf1N5X
t2Z1M6UPyxIHw41PkpKqsOFs04vS6thGW92IN0s8DvqnYOzeIvkhOfr6a0Jh27V3jrI3fW2Gcnpv
kvYy968zFexUikjXRGjw4IzlFFvau9ff9tVh9vam77+OerFtudGNNtiUBsjcg8HkojmdguVVBM7e
Gx77gE4nixrnUNjcrr9K1sS4rcSzwKfYOqTjeJTs+X1dRV5CYcJpas8ICnVOdi5s/jZ7X22Tvvrs
NIn1FlT0fLrYEwYUVh3+tPW8TzkNUptAp1rEDT3P6vkHO+j3WelvEmrlnuurMOoUGRoC8ykNvKeK
Uqu1kq1d3Wjd7WCf5u7HkD9NyxwL/SZJHAz1f0gMLaTqn72liGc4oaKkOaqLUB8uRYAslg5nYX4j
X54riTx3fujEdnLNrRiqgz0ScD4CjeAH19TjbcHhQuDvNmXLzu1lmydvgVMdHYN2ReHTTi+EyTEP
LoDBWLDhp/1bh7iMfKVjMAlgGpqNyqqPDXBwj2u9zfGoa3aIN91G5Dh/5vKmLJ8X46ez1A9EjERl
e6rlea1++dnCg1VuGjpZ19EOjqZtjarZdal9MRvFjcKX6V7M4jKwy1SJsVWe3FaWt7EreVyN6ey7
95nLizO71Bf1lVDZussUWsPenJqIOd3IcQkBXj5si8cU1msBbAxKnNLATkr9lA30S7X2qLRfoKPl
tVxOl62t/7JqtZFlvbWScr8Y+cktloMY2PQXECdwDVXwYWS+N7IhNGB7l/Kzrqqw8rywx3xjZHhw
Ns/V0BehVd2C7KQ0lHk7vveJgg+dD2txzBui2MGy8mHMYydIt4Tjxpk3hPMKVu6yFlKjE0yYhWVS
r2kO0meuv9U7Trb6LK5grYT60LKMW/gJNng/ofybUiRkZrCbafrMhKxNtIZNsG1Gjj7xnuenpSTU
0U039kRsXvtg+i+ihfjtX5ys3g2Nu/cmKC3rx+Sqm6lEOR5cZ8A1GUNjLfLeGs6Gs6/zB0mvw/q3
9ilIL/my19LbIugiVamzoHU0VB+zeInlhBUw5Fhne7186XNrX3vyQyrj6NJwzAW3blt+6Ut+7uY+
Nr3iTR+GWCnjrhqs+8lUN26vPw6BFwfeJS/MKC8sZLVkLdslMIS5UvHVRnWec/c4FjJy+n7Y90P/
1WeqCQ1Z/WIVHpxe0o/p9otuTAezhpJyUuIltXSreg0wmJ1J6Q9mrT+oYL5YDRkjsoDuYGZhmaLB
+9V7zdNYZiFTGjd9zxZUNP6m9s5Nth71nJnywZrCYXEiB+KB0lSSlFhIc5emBSUHXJcwfjbC3FZt
EWqAKyP6hxnSL3Pws6+dk8MZsBg/RqVuWleBKlVxI/rISmFIiJb2l3lTjvRUOXxVC4OzcswOVVxO
7MZJt/fT6hTwKPmNCjsvjTOBF5u1a+enibLfgxtc7VtjxN+HUrZZ+EXnxhBnaTbEckxxQTT9KNrQ
0dYNydmbenrr1T2o4WyXYQKwCpEAWdua27V81dP7LInqOhrJ9Mj3cHfZcqqC93YFWAsNQEgIqrF6
Nq1tIKKhCz0kecSjznEFIFmHlrPLi4upHbz2kKknkXIRtz1HhzoUejQZh3S+rFj2pLQbNBn+q7Lu
tfpeSBWW0y31kI85iwO5qO8bs9iU6zsTvLiufgTuV+a/2Nee275Pu49p3rXU/apwOMjp5bFSsm68
7thab647hzkYb/PLVH1kpvf+snPFc0ARv7YVw8YRaJlFpyeeJpDizORgb0DlIz89utr76H8CEIr5
bK63Eyjm8qqJgw+zWKA2GuaN0516/Lv7U8ZaSnpUrbot3feAyr16d4LLZO6cIbYDFboYduk/k+Vs
BL8UVI2N+rg03lfvNhM/ZqA4i97kZTV+mu0XfGDf9LHvh2aZxgn+O6mAsKTTz5yT1HmS5IfV3UKB
evn70J+VdUrEljalKX428GRe8uIG1d4AKmpA41eb3hmkr2J7vWTWvjc+JZXFrB7LIvRtmo0u8sik
oT02/fsCLqTzXlIqo1y/9Ijr261tvWk+VB5Ys6XFs2GeupxiFl/tjKDa+452HUdhy38ZuctlCWg4
P9k+lEkQoJmKGSCPF/nAHeLD6zmC7IhugB+kwvZB7rxtgVwo7TJahjzs4eqyZYzh+l8Gu46UB+Q/
l5vUY6iTorzWrUhjleceooSrvnBZ/La61IYbCWrX3nUODaZQba7fZePPkWPLIRtcg4bPmiY2Ermp
C7XBgsIa75bxhLxj41W/BvNx9e/zdde2J8xKYt87p97BD+5q/75b7lwkQWtxLjUYRlC04FrEPQfD
sWa7TbxmL4UXZq59M6v01piGNBwn/1xUKPe18X002m3aaE9ei3cdrWJedu+uDp8J3mH790ri5G8v
O0xBzkK3dw1w8SKMo2f40Ngy9kF324xsNRS9fr18VVkWdS7nyVIfEif4gUZt1+VlEq3ZHc4mkdDS
jT8OkBHq4I3UypYdWSzu9WMEqBYCoYc9rLI+e7HlSMqBAar8c+pUVFw7IMU6aea2c79tQJ3cxKch
/55M62EW3D/JAKB/7frTfWoMzy3Qz6BZB2FUN9XsXILM2s0r8H473Uz1jdNq20zLj6MGWNulFhlO
ZigEo5LNfNDhlpRjhJ2bA/HxqNSz3DjQImRMH5aWDLm8Oev92/VDZiMU1fBlB29ylBczAT9eqOgd
seyGpbjNuMdnHc9Z+J5xYL9ym/3si+2AwCI1OBJKP/IH9lLQsBZSAY3+XodZGotuO+ruRh+r7y5R
O0PituLnr9pUhXPtQkxnu8odkDShTgq8XSC7O6V9yulbV0gbMlgxLbt4VRbWY39j5NAi02smq33a
pVjayfd+zV+v91tT511kTHLXoXAwETRUJLcW8PFus0kJtF2Cy4KKYTTqg9KIIBmGY2XLi0f9MSK2
sCfrmIxYF4shSmb/eVX5U1+IYw4vVJRZ3BtjXErt2oM8pf7rot6XxQcNVfqOEi9yljJeVu1gFyrf
mhPQ69pCqWgdN3KRjSd7pIRtbHlguP5ImserNryZOURsX9+7efHqgltkAx1Bbk6ITGycx8B25g7h
Uek+66t9dorsIhcLuJF7ffVf8m6+8YyrOgR6U1dsyu026ebTaPjXgustt7x71IVnx29AD5udkXaR
rZvvfZO/6ij5VJCE1cJCOiJqxxpeoQW1l4fCgrKUa3/jm91tZSZRMqzPpYa8pB+TY9WSyscZEBma
/pQ0fTTr/plcklPWibs1K7eZkOeF71oPNCuDDR7eHvzpPcuBQRz6KVnloQIPtobuK6jz48y2oUFe
VbN/CKafldYeeoem2m/c70YoL051iSyvS+FvxNtclls1wZV3evWy0GLwJUbesZmdnWyb0OEAnKr6
oVRruMwHZ8micX1sxhtb/mqSYZMFY8yKyPGmG59mXEXQnEpqL826cQAtQV/Iblfti0FknuWHyVyE
BgQdrmIbr2kQIxz7+bFMy5idZM3Hg6Q9Gv2AKe8UFGtXluA6j+QIhJOxx8Q5lDMn30gerOGHmTXc
KAeBmt2fy/ZBC94Gs9snyU7Wl7Y75aaN9qdHKqdHTfHWApIn033qPgoK2bz+tFfUHCeZbm3YGrq2
Ec2ktmATi/yy5DAe70fAdk0OaCUvZvYjSLkH3AaOLBy1rdl9SftNOPuyY8/TzdC5TnB3z7NxM652
nMzIyCiMaECdwttm/bgNuoOzRmUvw0CqqG4+c0AIQfO+g97pwWRnggwn7na3Ofjmh7mEfRB34PhW
/jNNTtXwY2bGGIhBqVOd9mGRuJsAvHC+OGAcNQZ7WN8NA+eP/+DprOpKX/HEYb6O6cmenszUpZ8j
Azq1Qkpjv7jr9DlqhQx1aqAAlMB1tTvDv28gHg3auv4qYSid3TiuZDuiTIwLC6dEG6UhpG3PICda
x7yNeu15kpcqZ39vdwEtxzjdG8hqSiApr4oZyohGRIKLelgSC4S73a46BPtyxjpqx9O2McCeq/pQ
B8Uxc1C1oLdcSpqxu2QmH5NbpRTnus9ibbGiZLrVuIn0vIiC+WkeDvRBm2WmwENusjrlbdHlB1Fi
9FtUN7Os8Mq6ALc3PXZ5S3+s0vIgEZJyy0FRAqLK+8LP6WuATQb22guNMGJJvCeKHU1grLcsg7Ur
rY8xIGYSCJmgvxYjY70sQ5Hq4TggNxIianIUm+MvZ+XZquo94vSLaat7Ey7AMphncTmgiYxf5oU6
ADVcI+7xuT9Jpd7X1Y+XINggttn0gPCaExfFl9EePDRnpL6EDTzyaPU3c096KI5Njlq3XYDXf2me
GmmhimV4Vy0Qf/2Wr31oTUSBE3EpAU7PCi1UQL7YilD6enovOh6JSPQL7dXJ+gjBRahXNGRcVL+E
CQDAbMr5xSHJO+PKj/l+gN7tUwtxK5Sg+xHo866vAK1RzwymHflXddiAxAnQpXfR8bUg8yncthcl
aAWCBYqVI5mwpbOedjuRfc7WdConAOBEx9BfL/ctAsQE4V3nWqGqHWKrMIjrx9CcPABcQLXqPmE4
TRvX8No0DlNGX3A/r6hGalTJ4pzUVeh55dlSXlR4GAron74DFBJbQbTOCH96KmRFnJS2bdIlkpp9
u2rtpfDdbTFbG5cL69DSj4v5mo1L6PPKkI+aKJAderEEi9X7H51VRdaKSSiE2rLCLt9k1hq2yJ9S
YGGDnqiqkr0nHXR4mREPs7HppXPCyRSp57RfUOphi0Sy4XxyOC4sCJcOnKqUMecnnLcHr+Dz3qhn
ySO8bqaW890RXJbeM5/3MPfIOHvv0iEO9LI2tlkO1fZ7gNbZ2rKHdFUTNp75XVd1u08r8RCspb4N
3HRn1ODMzNV+pIH20E/jx2hzW9Ske8cS36SbqtbEXlvNPnYB/VRNOTYWDdWSeVAGB1Xgj1vk71W0
0EaXhoaa3Vuo70k/32Q5p4fq+CZD7QSR25kSoedQhQJ5UdJpD4kcqAJa82fd63TFQ/fLHuzPZYBn
WLTu3dcburo1PZuVwfHfuTriCkRoQbrezZlx63vZTSn1H30X7FulHicbyHYErJsrCacIWe80/lWG
F+w8s2FaTYmfhgQUwr2ALjsZzBjX7FupRjNMWYdwzOUR6wu6tKnTNr2HKnBx8xOWB+fCnI9O66GG
J7QjXEbnwqzIVThH92imfbrj8cyj3vCS0HTqZePN0O2uFLdtPZmb1F9v+sL9hJ5aaPbNc9vDfWa9
eHCmpot0izdpDST59frRBOYPf832ss6SjdKaBzHWzyBlELhNsPGF3Itk+tSD5MtrZSwCE7obaVCQ
MwE6iUfHFRe3nQBD89spUY9t3n+0tKBN6vzoJvs2H50boVAeGvVT4sinPnOOhZvYcY/ovChQfaE3
u6R9iwb2ekZ36RJmdsHzZHU7awEoY14zNhxI5aqo7rMRoVSbe2EqCpQi/YedAZAZfrnTluY0kbaK
+BnNtWfaT62vrtIKL9g4XnZvqzouZ3dvduqm1Oz9Ulf7ftI4VycJPqU5LkSG8VJm6d6bje+xVMuh
HqYavi+9eilmnKNF+egO9a3tejShCZV465TA7mn+IbSGWCi7cCEgbIFQr3nAPqiCfV47lD7zXTON
YGaEeybqplPUFH433i7CLsKirp7nYUC0ioTYb7sv361ubKY1GGZ6kELcMYtB349aSGBoaEzc7m3r
RbarP09AUdHascdV+cqzPhu3dpn3x7Koku2saS3NyHRuepsXbppdK9YyCYHpILxUTjc5qHPVGaC9
dXXUnfR+0IO7YWB3MMf2l14PdkSspxV3tvs1kV+D+m5OX4ocxD1sV999ECmAjm83z52a08eCRu8u
1XXhxr0c150uEhrGBcTy1Q48BzyhhZwwLb2/rJNbyMNcaLRaXp+IfYulbZzUixevkuSPdGENp0Zf
o0VSJ9M84Z/iQAfU/vKmu7l5MNLavxvywDxrk4VKO/DLLNI8Ebw0XdDNr16J3dC1RdeaFiKm0BFh
b/Kxrew9W4SXf5puOhBcJjoniLOsIKSR/FRI6bTf9oMpUKj6WfVZtxlKsdW3is+2zmsYgjVvTqqq
5gPWMsHWbtgW5wQgdbKEezsFyQiZo/ofWhlkuy4rYC0MP9tqdF6RytgVUqOu33zXG26nVDYH7oc1
HEyjOo7L4sRNMQe7DOufve90K4MlS8a2KpewaH0qJlQsy6npnDFqBoV9kkfo/B6FX7kPwOnipqtw
jHavyJtf6/sgaH2ON7PdLZbdbPVVnx+4IYD/vWDcN8kKoFXMWexYmX8/wiDwIAFxB0Vlx+biJmhi
+xd7qMAKlzyLmEGhQyDhIGSk6NC6Mokq98tJs61T0ylUTjTPKf/f2Q0wNSFjNB+WxOdxbmgfcY8j
oZhGadIeSjR6nPKRkNeeFUFxZU1faWLf9UZxb9f6o5+sOFMJIhdrUeqo3YejhuMExXPp4h8KPFwP
VMN9KygnbQfFJp+xdcXnaKTfQeq+CTX/MspgCAtnxNWIsRVj45YW74slqVf8mBmWhfdWk9Pck4bR
CZrsoa8Pc+snT5qbZsOxX/Xyu/cnCe+wNmt6WNfMmqJyEQkO8gyl6VCHEtpxVNfSc9bLvjsCalPs
DhMysLmRjney81Zronr0m0tX1k69zYtc03hAPU+PlXABXYwkazwiIXq3PDH4tzwaaT9A8duipLAV
1rgeRNqUCPtdiWh0tQwX5Y3UMvpH2c5ofxM3gcqpRTAgmLADji3fAff0p1SrB7CqrAl2JUHaC+OE
BoMOidlA/AfZiATG9KT7vU5U2btKtb67d5rheub1pqYgYsRYoV+R1RhNS46im78NeZWkSlIbyHoe
d3WWTsmhzMqpDaUm3fRkrkN9yV1fZJfAX1bj0Uptz2QiJ6HwkjgmwvjkdikOuiOTCeFQg8wqN8Z1
ivNxqZKzZdojuRKjtk4PfmkDJxZOx0bbVr0lt5YqG/sw8SWo/qw0dx4yrzegcorFWHb50E3eL5m1
gJ8FQ12MaojeGA7SwvQ0LKxAmRTnQLZblTZufV6KusMivFisKiZ7aAy2oxIGdbY7uU2c9kBmlOea
1f3InUl0J9NKKkZxSi3NErThCl1Bog/VvBW6lbQhXq0D/BOQFPuM1QUqtu229I7WLLr6JGuLITbB
eT3MupI8m8E4ne3WZftR3IcGIhcfRHFNlI3HUj2KBvVLiYZgdWqbacY6X5IozTIy2TdWYhTOvnGn
br3jaZ9zmsir6ajXukD3q1W7Rpx4FkMKS6kcmidLM/ydQV2mh6ksg58DmDw4YwbFtenZyOZ9CWLQ
IeXOUgdySAVltKhiVlFWiivs1xjTi09pv0n1prPjshumz8SzG1On6Fe+fNRTZuwehiLQ+6dEYVN+
b3QWQBWxUm370x/7mbaMg6/ZZ4qBpcNYD8gZyoVeKPKqRtQ89HLuo2zKUMHPK5sr4pCgBFpOjGVx
D5PX9ROqzay56pIFY4yYIii8e3CI0e/NWcyo1qWp+J6mQc+81u1aQQfb0tv2NdjZqXMqu4lsc+Ty
89Gc8rkVfv2klMyYH50Xs91LpynUoR+bwj/nq8a+6sKTikcxmhokVG0v4F9BZmr7VIC07XxhqyIu
/UDCt0+GPdwl0m+8k2xscIu0rPnnLM2cQAiqB/7bw8bmUtctAcheBsN7N9HcLgYd/lqqo4MEku8l
hG2hupzjpjaLYhPMmY5uTA6TEXWm3zp91Jb4TKNmNov2oomOYVSNYc0n0feTzdiEQ9kg0jIZd0Wf
2il7SzXYzNgNvnVPXdNmJ4KSRmvnmg2a5ny1xoVbtqizkCnx1IxE6dd5bLiNwNqr1eZT1rT9t2aI
5k3Ouv5d4KxWbIs6bR8kRBFDa40O3+XazkDaMWb/y0PaNRpYnCOQhQSOZq1bhjIbBDMTLx1WZc/w
Aaeo6jfloCPxELObvxmi9fVdyYyg2BiM8FWxKRKlx+1UWAVAU498RVANfySJXr77QYZqVssL94Sr
TKftGEzymrhYWOyzP+vGU6ldGRvNpDMMC9nQoXbsAmOU6A0QbWJ5bwCGBVlHQzczgmnb7qbVi7F8
avtasYtUjel0D63HVO92lYnRnJtJIHwqRxuA2FLmbNBrTParq/VU9nbdMtvoWwvF2uiwd1KvI9XH
S0L44i5p2cR2reVabeQEMK0UsQxPUrEzDroJAmGUz/bUIQZqZcEUpV7LDgUJT1EZz/UYJDHPZjCf
bPA95FSJoVd7rWoSE2bBgfbR+sRk0ChhQmZUVfClVYsGIb3qoxuSLDVbZ23OipYx3M6nBSoVz3E7
yRKE2/VyF01wR7vVUTCPUd07TKdO5ogQBcdDx9twvF1FYGWZVzvP6i0NPrKyArYinwmKktFRQJNE
YqqVOEVa7Aejq5jEL1itPVXeqVXatGsKMe1TNPr9Li0LpW01u5MY+ieGmwJmpYDCIFWqzI/MzBXZ
3plZNYQFAoZOzbZSVFlUfLvAVPq8rw1F22wIK+8e7Jw3YfPoCuAqo5yy53yUDqNtxqiNZSySNcHP
0LOAVQdFsX7yspmRZN9btWrfrSVSuGystYHrunTaUQgr9ZFP1DYRFfmc589J0dUqcqB5FA8Y3Cry
FOGZt1ZmNO+L5FS81Dw7P9Wo0iBmhLS9rH0mf6hMR5VQpL3/NEs/9eKlYHGYzvQZ3UX7MdGkFhj3
1UekL2gCdZyd8wvAcy37UA+uQyV9CxL8vAYlILaZ104Jtel0HbMjEw0vtoCc6/rYoCZxV9NCKD41
i/E8jA1D2aOaTT8SfWMkB5F3jhYRd1ca7Q2PbVZ3G6M01unQqzZbdsgEvP7QL/gKR4UzTy6gmz/a
x4DrCc1Cm5sdVcsoMj1OwqG56aRon4E0fffsaIVvIsWul3RX2mXS3M9+OjoxN7j87rMKJiqTq2Rc
ry0TUthoAamgsx7GHuptZ6eq3qH5wVamC4IOmcRsje09KCEEn4UDWBv2WqmXWzdY9RyWfyyKLR6B
6U/dW2zz5KeFToc64Ixdaboi7wciVz3MpmXiniet3Nsuk8PbO+ugsrtmtuG0UtuaHyFgrFjVq37C
d1dEVkZvikk2PHHbN2i0XD01XmyvXS0GTgI/Z8SiR4s4PthFVV21PAlKL5thZuuBkysbf1RTH1Dx
tL3MkcznrruZWuUuO6+tih8iqSaB6UJmuGeyMtPy2Rs9g9nNsjQ+lLakyc5rXITSLOEyP9aL3WVR
bUnBMERewovZWiLknVXlEBzcowKicaizrOqpzt31X3j0/ZOPkUstawSWgcGQTmf7B2eSQPmE2QeD
tykYYdaQuEqjQ3MKmf3ym5XDv3/N/yP9lne/G3Wov/4Hf/6SDdRimvV/+ONfb5tv8dh339/95aP5
j+uv/t+/+td//CO/+bdXjj76j3/4Qyz6vF/uh+9uefhWQ9X/9p58huvf/P/94b99//YqT0vz/Zc/
ffysc6aQVd/lX/2f/vajw8+//Mn8PTfj3//+Hf7245uPmt+8fHQfIvtf/1P+J7/1/aH6v/xJs40/
4yPr6zqxOPwj0FmB6fv3H/l/9qiHr80ExR+pC9irCNn1Gb9m/Pka+0CgnHf1jPF0jC+UHH7/kf5n
/LoDXo2PZxs2r/h/PuA/LMP/W5Z/E0N9J3PRq7/86Q+uKldDUQeHHV7G9/DA8f+QTVKUTkm2XMsw
EQ51sZPTNCg3AZwZakSsaqCPmetir3fQhZWjVQ//tcPHH5w2fnv7gIwbcAGXC3C9BH/v5GatsyEb
CxbLyJFlKcbJyb65Hj/yX3gk/Sdv5OqWqxu+h9eeZf7he6blzACLBBHPm3beT5L54gHXCWSCbv7f
c8m+fiffs3VyMQ0SKjER/sfvhEiqzLq1g5nrEoZBXUBed3Zu/usL91ugyt/Z4fz+Lg4NAyuHX/E/
5QVIkaWrw9i/vdO+BtwL6zDZw8FhKfiv/O/+k2vnX4M3MHswTZMb5R+/UN4GLYdsyj0SoOafasM6
TFVrxh3E4vZffK3rhvNPXwtLGeIjAle3nT/cEEYX6CmzXBKfxOInipIPDoF5Z0f6toNEwoJeaP/C
Ne4Pbjy/X0jcn2zDsy2UA39Yrmme0tTpawgrh6nYxUebyYTXf9MC6rd38c1rDLSj+yaP9D9ewzlo
KflybgqigO6xOD8sJoTk/ybtvHbkRpZu/UQE6M1tuXZqqVteuiFk6b3n058vew72VGURJHr+2TeD
rYGiMhkZGRmxYq3JP67vn/hr5O1zyS8NBx0ODwGgSzM8RjyFdz2FF3fIber43fhz9hrmIONCKX/C
ahN+aIek2iLZvd5E9APglzZdmBeJTsKFzhgZO91IakMFKscZC98RZ8z3dVzrn9ZXt+D0mCGSetzq
UGk5En8bOkpw7QinBzFw8j8LvlX1rrgbPk63xtO6rWunx5QwZOPytMiknXSoJvaBbTHSUXT0g7sx
OXXVCBZs7NIND7z+aIZwdtbjGhrSyNIlrAJnoFaCDDO9I++xrqN7Iaj2K+qdBNT4ZH5PEIfdYjC8
/mIYJVIR/7HNVXP5xQoTJLQr3H72J4h78uJj51vjYX0TF4ygZYhPaLZLzH3hJD5zi0ElvFPLL5hD
p/dcgN9Kb9YtXH8mQuCZBfELzix0rpsY/kRsGlIjQEurCMK7tOWNy9g6fbT/mzEpVNQ6lBqKjpcH
PRld6xbvxgoujz4Nvq8bEn/R5TFmVS7F0Rd3gCnsclVOWeQ6zO2MZbiN9i2IU+0W0S33g1704U8f
SM5u3d7Sd3Lh8dIt6otEX8meX3pMp3aMgZRu9Rxl468imF55njxqNQ6BCSYvOMwdUwrsvm2FdOoK
lmSmD5Cmq98Ld/AeMh5j+/XFyBSFhjAlNPpUoZ1FGiWtpp0NJwlgBoA9Jp7fdbVZfZ7S3Dn1WW4c
2qxXHyIzZHSptuIvszMVj7P6OELMZPgwb2z8Fsk/IfeHf1+D9c+C6k1X5QRHn9S80QKkKwdF6T8h
DFve2kab3Dha5t7M8ETuPZ0utA709y63BjPZjVDD7fMqtff+YNpQe4HvclzktwyeHcf1n7f468i9
HM0kXTHlIJcnXZ75HpwvFAP2SVre07KHnkbf2gWx42f+/LIL0GHyTMSlPZKiS3/WwiIrpy4DXeZ6
9bde7c2DDtnWoYfT6OjX1DvHHPBrSPIHJmP8FCfRcL++VOlIyT9BPlJtpEZVZYFO5WspX7KkhJid
H4wYBs+97yZvtC1lnaXNdSxVvCJMS1Vli03jw63TUSjyjX4fhN4tMPmbHPz2+sK0xZVZvBGEh3GH
iOvlLARq6QDj6KQyrevVYOw1vPg40RUId1OlqI+BNTvHuPGsp3BUIYqwaeJS0PSoKjGGHv+2uf6U
e8dpzc9NlFYP9aQb79rIibqNc3m9Hya3gKOSZCHbjjdc/s5AiduYGgv0a5PPYSvbh7phuj9v5o1c
Xw4AfGss2VhxPd2Co1TaEWUAUzczdoF63nA09+mBERR4rfbKTXujGK/Vk/7HHKkPdKi6CsmndH+X
sGz2XYaQhuo5OYOwsf229Azn9dvn6LbB3+Hapubpgvzz7DMDnVWDXHfzXV9Gn4MIFozcTD57JTPo
6w4lXQZiOQ7kfzBeO9ReiNmXhroiaYHGcRm08F6d8tr377zC71/HUSmscMGRf1ioxXFKpLvUmRoQ
OxHVrd4D8N2koMwUuAw3Io/YlMvAIyRpbVtH15SNU6WrwEwRM4x8JssY0K7oTjNTkwlMtQvosvDL
x7Kz3qrRuLG26xN5aVW667Iy8AffoYCoBtnH0VcFZUD3sdbHzx4b/nq/8DTKBJANk39bL1oUZ34R
TrniKjW91uAF0gI0HmRRkebHda8QZ0beSXJu1SPO8EgypDVprkWTm6cF5cv5twkuB6qZ8W+Z2Ixc
RCVEKmDq1y0uxAvime4itWvQtpKfTM6QG+5UcCOWafYnD+fi0E81kVQxtwivl9ZGuqXhhbw5qdJc
ejyd2xxjzByPfnnjNOnnJLK/UJ/dNUwLO5X7c31hS+Y81TJsvpdJuiWZo54/REGJuaj4Pc8xU+QM
89a3gXWT61vvzmtXRF3ItSxkhrDETl4uLfajQAEqRbNFs/eZr9w4AyNmWfInMT+tr+r6cxF1RdmD
k6YRPiRLvM06fwyB/GRU3fQyQvixyCqmYaOtBG9hTRxoC05o3XA1ii2Xa2qnKo6inqJRW9Dq3Bko
KakQFOhqeYgzO3uf2SbzR69enc0jnhyJ3JW4KAUS3xgG21DMjIZRpO87zPyJidK3YenXG9fXwkba
ppAX9CybqqAp/vzsQPM5NYhfedLAYVPvrcpFwqFJKTVbzACur+o61Fs2jyfKSJqOJzrSnaKYKUih
EMov01XNWzQIrSNvNvPbupWlBaFnbaALSm3AMaRXe2DR0gd1x/FyfvpkeD0gG1quG2uRBW6El5Nc
uHwhkgvXdaV9a8LcM2uHWG+nB/9GiDRE/e0vrpWb7ORmoIQ2L35Za+PFpEu9xRNU78RFyaQeNGOS
hWCYfF9JOc95FOzRBihOJPvwVWqNvjPhYD02DhDADOhQfpspDvOygW5av5tagOhZDJBMbUAF8kg9
1PQYCWRUzzKL9tT3TdZuePJ19EG1EiFYR9SXLcL5pXtFjKz6kwm+ZHTsdm9k1acQrtXWHj50NN5B
3k7hRkKxcF5dW3/ZIzjQSVEvLdK39jNwHgX8LwqsAwFUbH8MgNtKshFYr297XhhchJTTwXuYjvQ5
AJuSa4icwgEd3lR/6sw76IxItjGMF9mhq27WHXvh+FzYEws/O6nlnOdJYZPhm+EItQWUPgGd1I3d
W/peSFxDtc3jXMh5Xxqx9EgBi+GJh/Os0RhT/OhbmE1I0mVBzwim1xRgR2dPBez++uU5vCksqNDR
2Zbz2qGsPLC2HChaom96SB6oEfz9DyZMnWydUq9nvhT8znYwUej52QWLK+cqPmShxTyg2X9ZN7Lk
fyCuuG11k9qoJd1MWTZagBtIXXqH0RxrhELI2ztadNuCN143teCBHqfK0rlvaavJoS71WruiRw+R
iA0LUDj0TBnH/T3zp29CB8blosi+tAmhcN3sgiNSxNNQX/eAvvCWv/QRx43jvODxsUuCCqq5qPgb
2uXGp1pa2rkN6XDNQ0Gxa+SuiNpeOeqGyVDCOP1yHPNnMGjMacXwxrSvLLmJCAt6lOjhkuI6nlzx
VSfFGqsS6aJJyU56OH5q0vxt79XP6xsofvxldivMiG4bOuNUqaSLsPfrtHXBRwJV+aSYb7Sm2bXx
7/9gwyZJV206AC89vfNoUWVNCKtkSfWw0KnmRILHrDXDg52m8YYbatcFFxZDs5H2IvetLdcenEr3
Om1qeBRYPazuTp+qTD1nVvyjDJ2Q4mgWqymzvS0Ei/wV6Q+aY+FHJte5EtZX/SJ4Im8tmis0qbiX
eaZImZPn0CoqdIJyoSvV+MmJagbAwe8C/uqnqkJBubHT4TZO4/hL0XUdo+2god75xex/N33E0PfM
lfnZobDLxNpVSThlx5jrSgOyVhvhrs9mk4G9LFDU/dTMKbP9Vux9HI0aUr3WbMDX6UYgFEvUzOvo
u8d9Dlk0UBMNAFzIeBrM482T09N13UpJltyKvNt2EXLmWMr5QZaqE4M1RNBiOiJecsxu8i9wOh3q
nf1OPzG5jchxtxELFu4LooDoclqqpfGiuYwFeYkHukpGCCqS8nPkjMg4AkXdaVkXfzQiQGpk6JX7
af0zL1olZ6XeSYZHG+PSajtoca0pnNNkrj+0o2IzJaQCJK9zHwhS/cuqOv/DusnrzbVFiZdchlSG
B6J+abKpGQWPffLkOfDeJ0wsgGW5b6ctjeoFM5x8yqMcJlF/ke5f1x/iaNCpkc4RHF7QWIVdeRdq
W6Igcm+LSIcKjevycXjDU4yVYnhm636fGJTHAOFBulvPbyugxpBu0o/MmHFyp7eqE8NyDosQgK8v
QbfVuL6O8LxHLfJZTivPAVMKghnJR+HX/ILMLcAbWdWt3Sc/+si6TYEmQhOifksTZgJe+xkvrMoK
UKqVzWMVi3wUpP2un6MHEFs1bLLx1l1yfUtiyeEO41NqLE/6ktWsDMmoww8DSLd8V6kG3GfJ5G0J
1SyZwU+4s0xKsqrc6Wg95AGUZOJR0P2wh8eJwuD6jl0ZsLnkdV5TqMvypLfkdYTJ7Na5QNd7oC+P
Zah2451vNoO98XBbNERXSHUAZ9C3lkI3EdHONIWeTeoWwc9MhelJdJTfry9HWzTDARavQ4vSgVQP
8UZbaUpQpHR1p/10hDHj04tWIeQwe0jU7+1m79yt27w61GILQd/QX+NRr7niJ53lnZ1lDDR+Ymrm
cMYW461TRXBg9RsfatkKgVgjgyGTkSJUwterG5WHT1d/ruJfY/BskhCur2Rx80Sd26P3blzd9FOo
NLHjA+Bp4EPjhcz0YrFxQq9iO5tFYZv2ArkzzXcpLowVGL2iCtFRKLv3Db5WJEwRBzOj6OUx6ebD
61cE1gQBbuSX6J1I7m3DP9MqHhcYhBKP0aiAN01be2NNLxfSRVoiFnVmRVqUXlaRUtogJcyb4NZC
Mjo34jf10Tz9g6AJwj28oSh/hxt9qCWf4DHHO4TKFUdKsmsVaDuSdVD3LtX3ReufnCL5PBvB0/om
LpoxOVJUbDXSASkLgBoqUhmL4mlaW8ex+xsH1T4Ooo08c8n5DFE49ah/0PqQHLwYWofGLvWPOk8/
qGb/VlPcrXxGbIj8oXhSAc+hfknJT4oOlRulCmRH9A59jdlpzwJGfqjMlgGptGrG7yMUViAw4VX7
MpALbwXb6400NANKFipyFEwoX11GCt3oi6Y0Bh7BE6ybIcMKRqp+iJvfr/1e4CNIZWz6hWC6dMlM
xcQIN9dLTTOu71WGV+DmzWsoFAbTLzecf2FNOlNggFkJ6qxO/PlZ9KviWelcBXgBQz/TXkUgG/Gi
/kPgx/Ht65dFV4zUX7yH6aFeWnJqGtuaFpHUqGoCCVFlmTOMfVHdQujUFPPGwq6TKKGxR+8fEBJu
efVcrCKw0rZbUiypM0YBOiZGgQvA/mAECAzEp0xRkCdx9qh7jSfXHKdbTQ3sjUVfx0u2lJ4/GkcA
veg/Xi4aTBH8bS49/8JoeCgrN0WXAHov4UIe77zg1QHl0prkOXVqe32qgXZwp+/MEyrp38zfyAOu
j+ClCfHnZ/5Cra3oUF4Uc/e1s+dxCaeSCqeKAcF/6qo+YkuVcixC8JTr7iPtJJcmM028ZMFG0Zuh
RXFpONHLNFYVmvYtdFg5ej4m6gkRZlK4g0cG4NfNSefixZzDA0angkKVXxb0NtxuACLNVIgJcLPy
4merCm8Ko93wDylq/mPGJmCC4bVtmqCXq0qjZCwqRuR2zmC9oUcPGj3aOAgLKwF3YnHN0ISgLy2Z
aPSZncoZbmVk0dgXWvkUaIKSECnX9S2T71GxGEq7DvGEXi5PJClHtGmzg6UgOYi7WUf6KrBL8xD2
HaRxcQqpetiNDRotKpIkoP/9L2OZzo992BVwlDDT+D42GBaFQ2+a7iEVyZ59n1rdxm5cbTiXoChh
gkIDfwmi73LDIZ9T6t5D1yIb0HjoS/OtFVUbx/DKVUWFlGsC79F5Q8n3xOC2djvkcEKndT8fGGX8
3AmOEquBEy1Mn83Qije8VVx8Zxcj7wssiq3nXhRlWukbJ6VCebYhTyr7FmKQUPArqokNszQn5G2N
jt09FSL7GM6mcRNl6rRh/8rHJPvSrnYJiPNJ53CCK7rLzRzViuG3btEHWXex6693uU7j8uuNemGY
iWFSvvWZZTR7/9ugmq/ruV3tpfgNZxHOtAqGUz1sRFH71CXz/aTbkEfGX9eXsuAkHEvK6TQthQyf
9Mmgk3BTc8QRuzFGbst9hKl234xwsPv6wWiqd+vmFnaOa56qBS/FFyz65aq83GegxMFDYJa7RRnj
TZhVGysSEVhyQu5am/cuyBSabtKKCmsYw2zGxADJyX42HYY84ztawdDEuPlW1r60oHNrksulc+mA
p6MGXUed2j4VsSEIYrRJVW9ev3Oke3RaSTtB7UnLanwbagGHDzX31ambjSc9zl43JiBcjqr2vyak
tSgM2KWQLdCZH7oIXmLlo213G1MCC/7GLUP0M4TCsSP3BfSwDFsuGpD7qn7rQXiL/KPiQgVNxXRy
lI2DuhAQLqzJh2j27LAOwRpEISJLLSV0yL9q//erP82FFfErzo5qD/TEb2Ks+A3p1UhT9o6WS77h
AItr4U1NU0Ul/ZfDuVsVoaH3AuqL4IwxtwczM/YuMwjri1kyo/F8MilHaHTIxQc8W4xbjCjOTQqZ
1Tj+oBnwaUrsapc79cac1wumRDqnPDj/NSSlcMFstL3l5CVUGngL4/rpSDHa87PhPmVw8gn6AejU
olCbfnRuB4Nums8uVDplHKGJ0UEco9WFxxusS95VbQRJM2n/XDzRxzbsWy9qg/beUlTUxQw/sLZ6
oAtRhl8P9ILASd1OFumGhxCI8szX4FfDfQgxrsPY3gToO9lIFRY/CMVP8agF8CHXotogz22r5CIw
4sE4lLkGgUYRljf5oOevq0GJAMDTkvyW9SBwLNc5dDfu6ikg2zQMUEdwTDqj+8VsNkLAQshkUkIA
SZg7AXUkeZgxFmFk6MBygmr4atjpj8iiOP9qL8YGngO6G8CKjOVL42Ece5W6dDOrUKU2Xf4FegH3
TeiZ3YYjL3wfgegWrkyRmp7x5YHpfSOFY1v4cV26v7Ry7HY2xHqfyhYq8PVVLTidpVKColMHhBAA
2qUppj3itKzYOfpTAl+UvEl7Bn1B9t3aYzBs7OHCdzq39tLRO4sERqjT0rLpZrRWderb/mMdO8V/
sUG9hgzVoNMpI2QSAxng3uU1HsdlaJ3S2o+Dk2YI5YD1rVv4SoAGGAOiwEDNRe64131ia3HDvZN7
YXeX1EMH/+bgPyOjHGxco4tfiSc/d4IoTcrtRUUZtETpWJNKexAJDPuPE5snHkCnMovz0/q6RJSU
oijr+teYlBb0pY2Ibogxv/UnBAzVVL2dpwHV4VHXbtRIhWSHlipURVb8+lzOIjKzRAIhkGYpC47I
KhE85n1RuujPVFMd3GWFbm34/JIXouINSpv+BVFJ8vk+aHo4WUhKlNn5ocGjMAXqxkIWchJiK6FV
zGMS0aWABD/tBDMhvmGqlfa1hR7n86BlsDq3U+0IujXQrPsapdqtS2Tp4+mi4k/gZdxW7hcm89DW
Qyme3ZOT/9UhRdnnsI98josi36eahZqhpta3Vg5b9rrbLPnouWXp29XjTPPVw20awNpuErxJhgct
QBPJVzcsie8jOygvQh66DgMn19dX3ztkYFyUFDiMYxZDu5owyHabTAmTvBWiWYoSUhUw7PwIBdi8
cdksbjEJM4Vn6pjgQaWQWUftMAJTh4HCd4AmxbTb9tms66gRTgjchF7+N3K16rlClHMrgi4FHbos
pNVgwCi76ZfGxyxiPl5hlzvdOoUuSU5S/9ahgl//mItr5NkNbBI0Ge+DSzN9EOtRM/HsjVwz/JzC
aHA7x0562ytQHUCBEX8s7TG+ywaIvdctL50cAje5OqUd7+rkWI4SelUNlDFE1dX+PiGfNhjon7o/
877feBAvrdKyTR0leS511ZUCAdivGhJaqu6x33THvnajm6EXZHtDkzzkVWCdKhVyptHqy0/rq1w6
LJYAstOLZmTQkw4LOG/IUl6OafzJjv4o4ZdZ+TAlW7W+xQU6IIpo0ApApBTKM9tIAt2mbmVUlg31
S0xFsXCt9JR5bZnuCzWIj7TYs1OjVh/XV7gUZMn+iIJk/IxvS6YZj/K9TCEQ0W0o9pR4YLz10Khe
t7LkLaR9PDC5MjAi+WlBMUqrJhZI5gJNfwsEZQSl8ZwYEM4ZigfVOQw6G4dj6QxS0WTUj1IYeHrx
52dZTKqXYaCE4nDkzicIbKBbSr9N1rRxhyyaAW/rOJRRKbBLZkRfd0gDzMRZcdIgihohKp624J1L
OyiqaxYUInBjyFmMq0L63pfs4Gh0zKmlaYiEQBeUU4W0nSCE59GUeVDxTOXW3OC1i4C6JMQQwl24
HuVYZocFXROL3HNwOvsB/FTwvgR2d7vuIotWAJ0QxgCKMYVz+bVqN4ep0WLSh+5MH+7B0SOc48TQ
rW74otzix9tZz5klyeWHAs24SCd0KeFAswmyslvdbyHPRW6Bvh7C0en4vY505KzhEGog8YqRwLpN
jTFC09IDu6Z4h/XF60ur18BIvXS1QfhIq2/48EU5C6ymkzl7NxzNk4mwVAlz3wABc5SryncFieHw
qNUm/xnnDDIqm6wLeh47R1w2CGu4lNVMA1zXBEhYNNBy/rbLtAL87SaQ9lRQpqkHSOKrXwMTvwDB
oOaCfrmDNxGV1bGz3yie/Xl9ZdcRVCQbuCwjVlyIcnuv7yeCdMFm65V/8NLuIRyyj/DPHIrR/v0f
TGGJcE2wZmj50oPmNAVx2nNEwjCEpC8BxBFw7e67oLibILpft/bSBb1Mb1jZmTkR1M/CS+6VRRTn
HAtoq25nu6Kj0aM9YegfQwMJKSftYQX3YnUXquFt0xe/fbf7qmflY5ojFZi62s+ygVA90z9TToBM
qo8VKr5Tu/dgKEObHoUNPfMmMMhIp/WzBkJQQdB7mvp3Wai8+oplMdRlecWKpoEcK3N6NDlcmhA9
phOqjISh4K1fhdEHw51HhFbhFZq1XeEH0836NsrzkS+nEYOMLNIBJq5J2xiPGSoXJQj8REFRJ9ON
+tEyw+4pjStAHZnylcwgOHoNRPH5jAhcB9veYXJjBLQqd/i2/muWjqFODZkHNrchP0r6psZcKDCw
chGXfvYjZCjGPkCSHTeHdTsvlY4z5yH6ME8DwhckPVgWouqlIY0SxthPkPCHk4LYRepNX5vW/CpG
OHbI6EA3bw/KlybzlL1SZu/HJAh3UTp6ghUHOTM7RrYxC9UDAgPjfQ1fzanrkCXoLGU8dm7hngqr
R1PDQo8B3Yr2VFVIEDmVA/G6Bt1/2Rh7v2BSqYuHrwgRhTsAVfcmzG7IpRlIyhs50l7Q1u2tVLsz
TYgFLDV84HF7GzTGn9LzH6LAfexq7y8jQeqhg673odQz9yH1y69ln3yDpRlGjDBxDoE6WfsR+Mcj
fIHWTWMm996EAKGu1gjEziiLVM1mP0j6kK5OMUtjJIsDSmYDIORyf9sCsXJ35GGXOm6PVGfaPXZe
mb4uuL1Y0SnLYwz8DkWGSyuzrwCAd/DdwU7c27axa8iDinHu99pYINMWBVuT41Ky8Y9FkzoQiYYK
SZFkMRqUyRsaLoAOfu6HPMgRUXP68i6YnHLDR6XI/f9N8YCixMB1LGfdaKF50CmyODuopxvDHBH7
8p3gneJ33TvLabbm/2W8hGxQrp7UfTGEcHHTIaoKQanW/i2MFHnzUvnr+076q27b4q8PJzMiBJp6
GzdM0xSdujUaLmVa//wMKqACJ64TEcW+nMV1G7WAHOJUrmLNN7+rSeDf1n1XHug+T990XpHPiRdn
5UaVaslhyf15LTNhwEtDsqok4NkYdqaaI4QWsvSrN0c/N4IOP/w85ogzcW5Cuh9TptOVqsV3/Nqq
7wJYJt/wqDRvosaentdNyZj/fzbRFiweJK3XLxqlI79qhS0TfPYfsg2hwTET23pLJYZp3g18tsh6
6UYV7pyCenYy685x/VcsHhaYxDgpgtNMzsz7sdTGThFYzgrVXK/LpxMZ/Gez3GqfLbsuhFSU6jmZ
PAQufSaoRjPwRF4GQe/OQ9u6tnWw/Or9SBT3SyHkm+1VnpM7q1HfduPWVJuc077sNxUySNqovdHI
kx4hQ5vGuhaOUEyiIm6HcLJHNreYxoCR6jQPzth8V8ggspyqoN15h9GLp93ojsqdgrCQ5jYb5YGl
raeP5Bp0FCgQys+V3tD8oS1ANOqZjTAiygoPHiIVX1T+7+/rX3npvIpJWDFlB25N/sqmkUIq1yu4
NbefeZiiDqhz1kAGjMojurAVHYn+1KugA/frlhe9nBcm4w1EYuKkFI0TqltR0ADz60eEy9ParZ8h
zIWPM06RiUkbWikRD6WybWAdjfT8wc3iLZjZUpimbgCPHHBYuh7STcfYipXTiAA7qjTut7QZYVNv
wWiEe2VM5vTgKoa3yYwm0hM5lNDDMfSXFy+Fp0t/V+dCDOkapNo9bVU4PPxnow0/V2No38DmpMHb
zUHQ+/p3TDXhZhpaf+O5uOBgdJDgiRR8fTxLpXjZBDqfXKE3Nrj9Q5/AW4l+AANuQdduRGY5QxVn
i3VCawdMguxYfsJkNloxingv9TqErPCq6+PPkZDiH5tU1X7VQdeF0LnmCBb2o3J0Oqf9Y7UjrAQZ
PKgIaQUJEq/rrvfi1dIXIE8FME7OzEbIl6UL929Qiyk7zR6aQ90h1loqKIREPOR2fTjA6QbRWg4l
+IF3H6oMuaXvndEz7lKzR2HLKeOTXxXeXgnMzy5wRHSL/ADS/IJ2lmbF950aHIK8gEFWn7JDG43p
we5s5KIc553bZNAWdZ+q1vyglLW6s3PYyWfdPyFP+LfP4+QmdBgWziEvPzhJL6QWPmeR/Y0EfoYE
FgnrNkfScI6C/r404eRSc6tD+D75GXflh7gYfgKF6A5DY97pdVYAR8ke09H41I/hfnDsxyxunyIj
+wO37SnJE8SfKx15khm96lh97sL6CSLyL23Zx4fa2IptS8eeZE/wsTEiQA1fOnK5nir2JH517BYk
6DSZB4TPw5BRyqnKtae5V4e/MCJCi2IPSWzumaXtspsIaN0rEcHCN8U/8Cp4okgpB7+wMsfBHX14
bNTnbLYRaKPhg47Lurct3G9UZQA/CjY9DoJ83iF8bY2Xhs8wqSgzABX/nvdh+D4edrHN92382P/C
kAzqgZnn6SijALzTxmDjd4i34KXT8zPIs4DK07Fx5LeieOd46ku5ey70N3WRPAW+7j9ROR44a7H/
3UtL651bVsVGtLnOzqA2hRKUFqLNML+MXUFlaLBycb12OiRFrvaGvGmjmbxgQgMUSJmSMiJAKekG
Txr6kWlGSCVtmndugPCfUyLduv4lry9LJv8MAe9mH0FjSVZiLZyCYChx3SqJpl2rpX1wbNQRu0UC
HyyTG2al76asKeKNEsPCAnkjAZwAoeXAhSaZnoqpUYJRZw9n239Tqvp4MGLDeP2XwgodWDiXGKyS
r2Q7QYapDLmSIWbO0Be1tDA6ZInfbk1WLewklJYOlXPSW/NqkNusInouggKpMHL9fjbGr8yVvrcR
fTp6bnckYfBv1r/d9ZUnZsYF6SQdV0FhcHnpKhUMPqnjcelC0cgd750ytf2g6vWndTuLKzMAruMi
gJ3lmKIZbmArEVdL0SRHRoO/VWX8Q+HfEXSgTONZr/d8wUoGyJmpQ8HacrkuOGknx6Ybt3Ob4Fh1
8YcMpumNS3xx785s6Jc20IBkKh3SeyCbHfGLiVB7OkTIsa1v3XUyJoaE/l2KdDNY5liXkRWS9moJ
KVnS2Ekj2rlIbGqTqf3Js5r3zrrNxaVZINJxRQZ5ZNgWbCaxE/nYpFSDOl0QR3u9mUeh8vXKWQ1u
G5Yn2pkOQzzQfklfaqJF5nshM2SanzfuvhqjihzIHdOdKFB9+A/rOjMmfTK9aoawMXnF9Ir2MySr
2sV5q+4m1dkIGUsb6FCk5kLH+a4AIrHfeiYtceoOTX0fuP2bvMg/4JEb61nyjXMzIj6e1RWydixn
xocATaiRf6OXrfpYGmp8U6VO/jBbab/R51heFhgNhgiYWbr6WDB0WElPaqBqU350StUSuoQTuWK8
BVBcCu30+P9nSvpUI/kNM5MsLcm8G0ZFn90x+/h6b4DaH0g7LSIIoKXg57YI3bS2MNHaj/UUF3sr
9B7mOX1dN+/Fxc/syHl1aQA5GVycQe8RoBgm1GlpwYzPIWImG3fx4q7xbhO5GxzCctxj5kkJVbJb
CBA6xTkkqEgV5M1G1R/W924poIu3C9chs3E8ZS49z1CrovZ19s4Knvza3PmKs3PyEIHTH02rndaN
Lbo5ZQiqSSRoDOJdGhs9xA5efCEP36IU/t10CnQn9aMoBq1bWty/M0ti2WcHyuwLtZ4VolEQZO/g
WkKpMfi7bkImVXpxB8jGeWDbpJxXL3yEsQpNMbgL47FDPz5WjbdGatanNBHSdgzPoLyGPO88T1+d
sEV2FI3SG0sUV1Rr8vazXZuH0ZhRXIZE9X4wp79RGLgPkVfaG+nV0nFnu6l10GZnNlD6yEWltWg2
4bh1TZPQ0neOPt5F9esmS/7ZD3AC4FpACV9lqbE3DajuYCXJrWfkMVFJ7abbeDQ+VBaXdl5MGwYX
lwV4RwfiQgyTC/noRJmxO+G79lChEVrdCxESzQqf1j/0shlwYEz5AkyVERjB6GkZbOjFrkKP25++
6jpimmgCr1tZ8ljoN/5nRYqTYZM1E2xJkE+1nb9zreC9Vbf1xmlfOoAQ5POWAO8s6I0vjwWKJVB2
DYSVxka2uQYdePTmLnxoaOMc+s4MN0CPi4viWUjVmoof1OGX9jrPRxIJEPxuMiB7R0kb9cK9GRZG
t7GwJUNUOihwkgGDQ5CyD98HVswToqBuqU937eBH1PbSLdTa0vYxpQwsjzVx2UjxS1U5s0A4qadN
/YekLJ9TR0E0YSpSRHTa/5JRUUcQdEJIn1yVEigLjL0lMqoOWdleG/Z+9ATB6fH1fnduRezsWaSc
B7XxS0twgNZNf2cWWXczN3a8keAsnSFG24RQCLBUSEourQTpYFMYhOnWGJ0fU9iza51yF3X+6xMb
RzBA8IkgoaXse2nHsGPgt2h474xauUXG9atZqAg8Vc/rm7awHMyA6qFrQllVfm7l/jimQcemWeoA
CfGcaV+6tmXs2rHHj+umFjybnAbGc+bjASrJeFqjclDG0xklIrJTYUv1v7Uf/Ydd4ybjIrNJNgw5
HSwCSrnzxNdpXNc/zW3LJdHdQRW9Rc66UC+lefZSlKIsBQJfbOyZt7WB3WjmRI2hcOpJOQRIV7qP
sAOVGlJWVWPuaqUq+0NuO019k5QzmvG9PaLxHfpR1O3KuIIw1sxt9ef6Li99UA8oKAgj0ZaVTzbI
nnB0HAKVG5t3RqJ+Md3qrsvVX/83M1L87Qc3ahHPIsjTgPqj5ALLYCvo1c6u80psu7iOHXhpRVsP
17gaJvVcX6sbA8fR0Oaj55N+LBggOyiW257WV7UQFglRFDpEo4V6u/RRzUg3UgfdkN0ISARq2D1y
zLs2zE+l/2fd0uJnOrMkBeB0NrIin3Ef7oDxAHv2oW/cEwper2RE+Wfz4B2Aa5StY/su/TQzu8LP
OpZU58W9P6WIls6mhzbzFhXk8t79a0gKv6T/RWxbEKCFnfpQj/njaM73ArXMNTlHGznG8vb9a0z6
UFTEEGj2cIki6k5uFL51h/HGC8MN+NNSyILUS6AeQThSsbzcPAO69BhNPyQ7wunraAi9YmDdh3VX
WDAirmCw/2Bl6ONKqYVlRaLiBUomGBtjZ9XNQ+3q79dtiB8q1ZQJixQzuFLEPIPkBSH6hBPDYwXM
zuNt4H4NgNup0RvLH6FIOK7bWloPBRSN0jU9Qyr2l5sW1p1Lv0zkFjry3T0y4fkWzduWCfHnZ8HX
62IdHXdMEHon9FTTWBv3+tR2zcZ9srhvXFlEBJ56V/cJKX+j0+HEz+gVOeZvmEHeVy2itppesZdb
7AuL6xL0C1xTFJDl939jdWo9VSLSQWpa+qeCJuP6x1k4OIA9eGg4upixlNMKrSS1hR+zgCq3HY9K
Dj1fHfresemqjcfG4lrOLEnfKOktLwcwyMO/6Ns9Cl3frDr6/V9WQ/nMAFzH4KiULEdNGvZKNvB5
mvordTN/n2b637ZL9Y1tW17Mv4akN00SMIeWFR08t7k3p/uJtSkndzbpF66vaMuQdHj6VA9sRvtI
Yt3sXVcUz401/103sRCocYF/1yJ+wtnhyR0vqT2dtVRZ+daZ8zcQ9Z/cNvrhFNmHdVOLx4erR4yq
k1/KA0B+56ZeClEqw03WQaXwE88PCJI+qua4c6pP68YWt+7MmLR1dlzluW+KuONrBfobzVuLsYkN
R1g8P2dGpM3zyjAZLcGtiejt38hRPlVu/Ss3vC2SsaWPBCkqD3WmPGl+Sw43e61IRvhI6GzfKFwJ
6HeOjn7iefgfVgT0jeqlzf90eVx1SJWARy/b1iCUEGfKafYAwjlbfZ0lV0DaQsAYmCSl/XfpdUTR
tp6RxiUvzfsTQmD5h5gZ5kOV6d47B7XAvaeo+kZdRR7CFtkPAij/syrzUwOsr6hIqwQIaA6T/ayM
Ee3/oGmPypxB1GHo2dtxKJyDEyKNm3Rj+UQ3o/o493l7g+K8AvFjBGTZn+34OQ6M9H3iZd0bn38c
JnNG4ylA7PSVPB///GqUyRjao+JAuetyrzLLN0Dk4WQoRaZ7Jx4/hFXy/wj7kt3IcWDbLxKgedhq
yDnt9OzyhrDdNjWQEkmRIqWvf8d3ex9wV41qoFxOJRWMOHGGRmJ++z/aqP/fKftrOxD6gOr5vza+
fxWzkAlOWQG3H+ryewqca0jJq5m8/+tEw3r2fxNq/hzzILD4k/n/b6GR84VWEYiyZcC2dKhAuWyH
Soe9me6R6o0FQe/rwdapyAzfrRDnI7XeKhPVro0yfe/lakC2zErXYB/jJ7n9vEVBe4UVE43uuAIg
C7lDyu14oNPoj0+SR+32GvpEyycNccFj541L34QdYfRphusd/Vz8ibV782clM5TThFn4Tw888+F5
s3DEu+QLvGtrE/UMofNjwT+Kok3jwxrMdHpK2gEhuAjiDb1LxwJvrQlVARLs22zEh4whqirH7s+r
Y9VbIhvkcUfzUhYQHW+f+V8EcoOYrLW/GVb8Bc/pTn6M0rCp4WOqQ+R6+5ZVsc5xFCZ8FHHU6Wh5
hQxrMfyLxl5b5A5tLQUjyovpB0g7hbtGfWjuJSP03WnThg3nWc4O2yb4uF8CT0zNBPxpfoKsYhIF
PIpZxPagl23/EpM62zj4WySvDDaA4M04CdPkjhd+3/Tohbo6tb0Vd2tnpaw8wzbEYPoZflezYI1V
ziDasROybsa7LSBhWBeoZG+hGodvb5Ph22C7bCmBPIXfCMGjazklEVwxsjXxjhFb/QMO+fZvXDY9
VkUcm6hKx3gZa8fx/6BRzViOfeNiEHXRas/AJ12CODMRBnZMq5Y//YdDbHRlu9B/WXGMgP93k5yR
Tg7TiZLNg/7u1o49eCxAYDdc3WeYIMGmuYKxnhsuJk/Ez+DFUI1iMehdQyAWDY/J+umS2f7o0EEZ
I8E/nypIyrKHINBzhfWCUKXb5B8JUMrhQ3tzBtb3rOd7pNVNQWPWNPihxiJHGyE8uqQZpJPlirF8
QIx4G/ZlQNk6VsYhcDoLDeYlNDYDB53TWXg3d3M+HMwcLKcAkxXoZgafdIunMC9N0MHMHca1a960
yNC+hFIlO7utKq5i7OJa2Oi1sAiks29OQor13fQy+e26FoZbq10ekfi9vfg5pXGFz2EOQTz3OyEC
g4ZakN/J3/qblFYWkN0srDEiYV92o1bt0hjwOBtV/j3gwx94N2TnGcDZjSJ2/Mesvrh5I/hMGV/t
NU4EyEE4uLvc57IruQf9x0RC+YAQO/ElW4bhJxNCv3OPK3aWcxZc/EKpp2n2p+cEm4XPyHTuS4dz
Zh8SHbi27iLSy/tQAQypC+Km/4aMTj9tAEpeomRy4CEOMBy5VYx3THsjqDzt+AOdaKdrvcR9Aknp
tM21XYPoxN3c4iYq1H1aaNV4hLyDaPcvkv2ryGZZzXM0ICZOUMRAbWjRrb3Qbd4HqXmFoy6MdBMz
VNiwzA3XUV7Bx//Nd9ygzKVv0AXi1ghivqPhsOA2ym4MRBysEtx4oqn+5LMad/60ZS8k0eo7Wjm9
MQRbN106fdqsuOc6/Z0nL7hl2QSNwtpve3wdI0a4SH2QFsqJvJAngmzwagaZHKnqhFRukVu59RMc
N0kQvEqt5oMS1rv1tPUhR2xTw+4AMoZXsi7RjgdMnXUk/JtbliNEB+whWWj2BSd4+yrlyuUjLqa4
sQlZgmOuN3+pIif5lUeE05IzoqAkcbJ4XL0wOmmg26YKkF/Oy2iE3Ua8ifmt3TZdikn/dHpK620W
eb0um9njNwepTni7vii2Ms2nvkLMwliHYL7tRjGG1YxHenTpHNdoui5tnhxTrhDfJ1G/vCDb09UM
J1wMI/65WSLFPiFeNYmcV3pdigZE97dEKdVkY5RcYRECIVyYjDcBA53KRvI1lF5Y+tm0nVVI6KOW
W3f0BWzMxzC6ahae/YIVsIqJQvhDR7wCDzRGJlPxsAXyErUINh9INu3Xwm2vxuS2nvoV8hAS7Caj
QBF0ma0stO8lifHKBg5ZgyZsb9vWJSXGpbgquLqPFTzXp/TPS3FTqCosyncD4ykM3DOJaLk8qYXJ
wvNikhtSpD89XFklLda/QBO+VauhCJUehKqgsQNnFIB8mSSbhn0ghHNpD91khBD6XPQ5TMpHepJL
dIJ2LC/TeRgr5RcVWRhvtrzd9+CelUEOdUsx+mB5T1u6S4SCRfBiXCk9rARlMY61wrIHFdexO2BQ
2QH2923FO5zDyH9wGJfwjJC64g0EzybZlqOvO4TOO6RnQAh1njqweEPcFpUX8Q30G7+oYZnxXmgd
lFIb3eQ5Ni6shaAvEJ9izNzFG+LneM7mGqKlV6RKR9XsQ6INUZdrAEwMR5f1si6or+uBCr3vhjU5
I+Xd2+f+Yl8yLG/L3tNx47vsLBYLwenYM1jd2xtrZ4F90igqIW2Iazc8Ioxm2huVHGSr6sJNSbP1
HKy8tjshOd3UHdVtqRekx0/eEjVbGnyoGfGx0NHKsh3xgNHgb9UQM3bsGRRm8TTwKqAyL/nA9ms8
0JJ0ywU02K2cDQepPlSXmOASaockOuJUeRhsIRAb2v4tXHx4sv2tXen23LpB1DHT54l7Txmu51Vk
733Ew0rb9IBYcdAhsvYmEvJi4k1WmxWPZIrf2xj1u+Bgy9JYLg9wkxQ1Hv9y64ve7pgJo9pXQU0c
d5Utxjc72KiZOkvqbgCWXoy9wBA8epVPNYUuJxwbuJAJLBWpqLoObRo3iSo5wPGSrcOPgfdPPcAG
vYInUlS3Ovsm6FKCbv0Hs+h3IeQ/ZRQqeX7XteZeFNluBK2/RIL8KR0977WjwT3PkFtn83Ftojk/
Od+8Boo8tsqPdtkW3AfL2iLpaHa/k0XUZ5R0ApaV3O/xY/JVdKUdGAJ/lrk/xirsdiZMt8pDitDR
wUcPHVbS02sWD7rKrY9jkXtbY3SUoBPt/UbD4H8/6bl7HEF3qjnY6OeeIrSVsHV59MVEXscCN6mK
4+URYuVotxTLeBUIed8jsaa/uCVsswZqgdVVzONJ3oy2l+uDL2a8lKkNOlcX6SgPichegqSLNfxF
kadaeirVU022MfDLQfC2q6Q/X+ck2tPI9+GXNpAGDib6bnDSe9V+ugIR9ecaD/Kb+skMdZgCwdlu
7XFxCxylWruhNssVfUVG0PQuuplEhtYuMQjaSnBo07VrK+QLtLBdyUW5IbryUBT07Mj0juzLoeqK
wL1xVZjGslUeiz8Rr/FTdR44D0HywNUMV4FdZ/gtjtTdkLi4TvSmdpmJ1hu8COKGeIHd9UIf6CbW
HQ30sSP0AJnuCsbxiA2U6Lr9OmZ+OUZcHzwLsUlS8M8g3bY7YyjqmgDtbIIOzd/y4gh3teLk84Fe
5wGPBU81OM6khfzGn5MX0MjRT/cISAjD9r4dzN0oYlvD6hTv3aIiBAe2D/Hmxn1BY1YRKfED08vi
E/DLIYqo0AhH1QLfm6oXLqpHfF0/zMx8D+no01ZEBralmYKIOlbHgLW0BvWpyVaTwgu0I6WaRI97
brhDk7qLtYVIKCmAxVtxSBzCWIk+Dv6ylTBx+pj18i2wQ68U7Er2PQye67ylP7prr53sj4KJo2Jq
F3njcIl1f7+hLYacjMXoJVFB/CkvyqxY8hLrBNrAIxPV0y53yYYRB+0ZVOfDIyKwTqjRNQaE734W
b2yxNWHzdjPYGlcCM2GFPci/jIt4N0zJT+C6oVmz+HtscYSw4fKr1qFAJ0YeQV3beQYndQnlpSf2
mZK2aEIHx1XA2YH9kyq/JTokFQ1ByCzFyF5FEjwFOX9A/m5x7yPK7pItA8aDGT0bJqjV+N/WH5p8
YsuuSCV9TQkKNPeCvk5oIcEfZgft2Bmpvt7JX1AYEGXrYN3M1CXvMUTC9fQBV+xZU7uCoq8vcLlB
2O6wluMKt+JCMSiPZ3Ji3VbDZfEDJ7paMnYNVzjiYxL2e/IarBajmTuEMRrytQ0+MaLAs8IOBvGZ
bbdDZm5bZyKfq74HPTBue1AuLZAa7HaKEq9TX7GlxckfqVd3wZJWnY360k/bDBJkbaok09mLy2gg
S5OS+DR0YPMi+QymB0pe5QBNdNZOHXxbB9wFYXbhWbBH5F9XKxF5pfLxmwzD8DrbXMFnbobQH9ks
mB1EUacQblcb7u2g56/YWZ/DZBblGqz3rl1+u3DDPT6lQTn0bKlSa9oLEes9QbdahTZ42FgeNSBb
QlgBrY2K3aeizNQ9BLxVGpgfUojsHhm48Acny+c66o+BhxTyhMmrqPYZ5GjhA1uiB8rUviUtGHq2
eIJFOly2k/wH1iZ9BQ0JqzoM7JUxtsd3qtG2dPO78+QX0ij+S9s4qhGOPB6lIg5XYyh3XsG80swh
RCBMNksmMOwU/DSkRp9yLxOQVAZb44fSnLUIgG6z+Bd2ci0C98IXAdkOPp2ESm38HcN+H/TJVQy5
rTBhbZje24NZ2xMl071w9H6maITmSJV9Zj/yljwqOPI2m+z+G9Ggl+syHtW2/As3uBRssuAocUgp
DxR98KD7RwrN3bxkF7D9fh3SsUtmvE8r8yPq4KnrkngHq+Wra4eicQnJKoNcbgXjOyrVF83J47gI
dIJbpB6zLd6vefEdtR1C3ZWDpdEUvyFb+Rax4eqKhZ6RKviv60CnB+fjHQ7OvJo7OVXptP2bPChj
IpIfSL/yB1gVuJ0BDb/yc9gE8+5iMUY89KmKro70cLMekyrh9hytuatxjmtOzbkvKCuxJ9ttrtsD
kWF/Tkp4LmP0nx9ODWy5vH1Lob6vUohGzsz5//XZ/I9uo9fgznreaHubovUdCpjK+L6q49bTGMKd
X/mm2/chO2auP+ttPEMfOlehl/o3yovj6AFbGMKuK4HcoCezBUKUloSC5GH7ZpEkwp3Yn3qrwfgI
wppxWMnMWfrYkgm3f5j/kME+tVO2R2m8J4Hnai92v7Ap1yX4WNFhTvSnwudJLXfQcaomGpYfXMN3
oy66pmDoDS0t7qIgr1nsPaY0MDWbxgdYleqKyXgXzcjbWchH9pcAZHAg0VkiQCaxx2Ahv6kn+wOY
7nBqbafDRiEjwiYBrGIP/rN80z+t7GgdOAnQwDbwV3htO/7YqfBPgfyKPueayfTL9CKuUHemRnlp
Vhp/9C6jhd95DLtsTXi27wX8gnJ8DiIXUy55OzYdZLBXO28F2q3+OvjRKaEAZAb7Xej8Hc7z0Y7M
hJxT/C5l6PVQ4yOx0UDuXa15fic5hlxsinSdZctcUu62clg1jEHC4blv44eFBA8hEXMpYhKWLMDx
BY7TKHjEAoshj/Dwq/iYdMe2z/U+n1F9Yo6xj+rXFq61nhFYp1J2RC77S+FNZ0/Fh0x7l0GFx4SQ
euA5Wt822QNGQ3ATz3E1THWI2LBDvqX/1oW+F+u8h3EBXsn2uMJav4Rr+gIQakPCCIZLpYunPO3b
2o2E1kqh3/DtoZvCsOoL70zRClRTBBgJVmF7rZKLS5Ma25e19tv+e5qCFHrD/jgqrkps5v2jFuN+
MNZWuGL6a868nzg1bemZ+ZmGmSwd4ieJl56BIZeLjAB2T8C15qhh9oJXoIHzU6PSL9KKh1CLutDu
m0Xy7OW6AkR7N4f8cUlGEOeWvQi3966gjY2yxo3bBt72+jQar44Yqhogvo8kJG2V2Q6ES1MXPPb3
GKgfEDS1py7by6lvVEEqEdLGG0I4wGyNxTqkQ4ChTDOEAaC0Rt2JrT/FH3qG6Qi9UeCep9y9/+la
kTWXPOnE7Gc/r1gHi8TtzczrFfTqO0jOoPgrcOwkb8LM/UKmAlxzhaUN7beXsV/f1jx8SgR4KMmc
nGFc6O3tND6uOEWV6bzD5MudjimtljS5T7vswWv5dUZGL2xh2sOk4498zL4SnbzDFzqtkhiHRSa6
KeL0gMwzAG2zlM2qfX7QHT8qTuHCrdQuFOnvGnC80vOJW1So2D+MW1ZKtbzkbDz0Nj5jC3HtAOO0
it91xVgDWtnPyHyEo0x6kq0kZRB4h5bQvEIW4y0w8dhA6mlBhbX3xUrOOhiPPUkukZzAoyTrWnap
+kiIrXixnEaaIz/FgUJL5nITcjeO3sHTJirHdnocR/UqouX219TgeMgT8hVEgzEZcQKc74XeAEhI
4GjJS6JpI8K70LMHjobZTazBZU3LzpPHNML23q1HRFud8ZVfW5VBnNrXXeE1biP3wuAKyNv8oRVm
74WiojntcTkUrMQQgIXcmLx6oH5VYB/gO0LPt6jlDrzmHdwU9z2mfhTcgVYs7OMahf9+oN6RjwGv
ejt9Z9CwoHiXYdhXxez2yEUvswHTzob93rD8Jwb/I13pJYr5q+cvj8nmkDLkVvwt0R37dX6KErOb
/6xQYv7uDbKmq9eskUOPjuDuMgowUUPhdeB6qZSgzZIuzZrGNQGIg9UouUVSo9kR3WHg6d1C7OdW
2Oe8WDER8z+PjlPi/JPSSD9d818fU1wJ85e4nBUpzbrc6TTLqpFnCPjyG3h6oWzSDy+Mf92inxYD
Fovs47d8gcHl1hU/xJNeaSEzOHXhyuqpRRdjIQtZt+EimD+UoSpOkQbEz6P4KF24E9mwW7fkbRVD
NRF8/yK446n8RxNy7HR3alFkuARUmGR3IJ02+fg/EWTu0xfRKXSkIlDTdN72G/C5xqR/CdBRqCGs
bRfd0xDzg4XeO97sSevxd52AF3HWXQtAFh0UwoJ+TWgZtd/Ou4ioI1yHH9fwCcGHb9jMoK3O67TV
B1wf5SLW2xyYpPLa9lNIv4wme6ZIVk3mGKGJkXlGTMRD6jFIV6k6yWBshgH2S9YBlCJU5JVVIqsU
wORKkAXbD2vmGs7xR8BfXz0ZGqUQl8qL/NGltBLebHcZ2W4wx36FFQZ8mzZxoM77L+hHhzFsfCx8
csl9FtZa0pdkwATIV7aDb2WdboDY4yW95uv2uabJrRgAkgCg2HGcgUqsmC6cBb4IGwCAEWN8yoLl
OGBwTsy4D0cN1ibBmALHfD8DNDGm4u5P8DhZWaM1fNzWHmSStVyw3kDaxbXdwk9Bgy86wZez0Dvq
dB3Qad+lDF7bCkwA48f7gUSnOQ+a3BXYo8w7WKTdszRVAHWyS4aVRcPoXOt++W7hcjPp5K4X6F+N
lUcXkrrH+nF28+sU8uPWGoUXFB71qYF7jNbu4Iz8UlMMGFtGB2VgZ9P7tHHhfOcb7Kdkd4n04zJr
oIBbeITiCx4EyYPHuw+7po0s5h245fcJtkFc1ZqIM9d5E/190DTeQSV5nnl8mGReB5n3BOOdkyfc
IVjo1TnbItlZwc4ifgwzv25jOL+suXdEO4yYcVvoKp6xYQm4P+zmqN/p7VVHC/5MzjkVUWM5++2G
/DkFqboeY/5HB+rXXZiTqcJYMFZYuB17bFzg8IrDKsK2liP6t3RDjkaQqMr1QA9DssKNEDMK64em
G5GEBUf/qJRk+MlFfrcV7jvesodYo8awIXiwpECgnfgxWY8d2XDCchvvIF6vKMdpl28+FoqrXG7S
XBe8x6ugL1gX/evNbHZoMtuSgbMEJTw8JOy8JyJsWsyKBcaBFc/e2568YMYbM9WeF4Iubcivb9sD
cxIhQhI2mIBx8uQFL37D2zdB/T0L80MX4zTlmKY6uwciWcmsaNjGgpJAx9x1GGR5/4XkmoMRYT1H
eU291GIlQZKSaX+sqY11HY22vZu3DFaQDvisGYP0kAwY2IJ4waENiLtf2nAGjKTRh43ZdJW00zvQ
YdazXHW0z9N53slp7B/AaaJl0C7fC01FDf9oWgUSACHz/fET26l2T7kOaqbCvvaT3lz9ULHG84E+
kSl6Vy0dq4DTxo/5L/OmExq9A4pzk9kvJyyM5dL9Mm4/qg+qDGgG5Xud0aMqalBeQQMnQF6hdtCo
30Em0GpA2tyHp3Ua6lEWpwBIHjDza6thvztRU80uPCwiOwrkNQ0DGqCRzeik1bxPGExPAo2N5FK6
BVNyMO2TZWqSbMWB9W8j1kwE7zuBJ5mBnzoMq2qDVhvRMzf/f8bP5aphEDfHcCcbxnrwxHkEGyEL
7AyROTti8Vf28AunRn5a4u2XP0U+Uo42iM54iLBz1j37sJstkTZ74c68R/12zf6WyphNiHkPM7Du
lCyh9zyJlGK3IKscA5f3vVhEUdgY5gTBFQ/r0vHwIOK8wiCF6swOXp+dsiV4a8P0Oy2m69jLBtjH
3hszYMTw7CZ3gHKG727KdJUWCLVQbm6GsNj1S3iAShNfWlCnWbrDdAvLK36SYXdxWMSE8fDAKLAN
tQMDBXsLRn5hTXPMOJaA2lxjH9WT4rfzyKukYdUB88nmobYQCiRuPzCASECACjAFei+9jexlss8T
Bot+7KsMYOHMbgPQIeyGEIDq3od0qcz4M3fZM5XpwUzZfeD0S0DUDjrwH6qXXbSAULF0zUbauOwF
/3CkeyLLAmTphywocrx7zOy0d5IdIs1goMgwfgYDOjuc5Jn+K8R19Lu9wfUyO/OdTvqaAAUFSxuN
acarUSGOZ0zDfWb9KwwXyy3HVFFkJyxLjmYw+yV/weeup2F9XCKslVpgPubTZGuj/05zWJxUZu5A
kjpPNH71QvkUQJ+/YXOobXTuk+AyYE6xi9wnMP+KWvSMwLwBZ+phPcPz/MLpVPeRjU6Bpvc+7RqX
57UvgDJz+hwrH9SG/iQKXJzect/G63kAOmE04nSZykCnBebtbWey5V+MpuUfP6TwuoNXIHnd+c9z
G5xJ8Otv7Bhu6dmgwRZAA4cVjAOZOcAnArUwWz7wNvwUYLaMLfa8Ib9n69GkN6wzn1rYlxE5X3s4
M4txva2ROm/9qQCCkm9tuf4tGUm477AsWAvAcVZEx4l6e5XNt0hFL3DRLeM/xDS32deou2/BSALE
Px0BC4xH/veIDP9iuXhGhaodM7sJzKkVdyZMQSsGTHzu/M8iMxdD2Dno2yfk2IP4hJ1Jatl7OrG3
EBmPlem7KyMd6oP3VHQJ3j17mpAvJgyuMpBsd38LljZxcwmhCxI06blzW51s6R3WqRhCpn2Anckw
TOeJkGMihjqfDVA7LJRaPM2xu+DrueEIXZhbf1nKQOfHNOt57nWEIUQWqF8XKuBQq2psOn0UoQAO
aJ8WPJkB6a2aSkQlZNszSXCBtaFYy5S8yT9cL5mfA0qw7zPNIOdDFxJVxSbcW7THpQDYgb9aWeiM
zew9RNLdEMDQ9HHwkBUfSDdvImRzMrO+Bg6CnSVrmxEw2JYD+wXgC6Oa0seTLTD+LxY7bhFAdDO3
r2KbjkG47NroEXkSn3CRqDLxYP2ohp3jaXAIrB4Ibv6t9ohqxAoTpXVCOvxYp8TuUtGeowgM2Pxk
+gBzjCR3eA/P2KUcsmh8GfrotGYIJO9wuxRmB45JRTZx76VbGWExrJIXSey9yjxRAUDMkSvkI4Vx
LwPvvxGlAfgIkj66HxfHN9fbiy/flgVXK+aPyXQ3f2YQxGFR0G93nr8dtoXfLav4V6zREauCUoJ4
QmZWIewNZH0AkgzuHRRdcA9EeJmBPw/se4H1KPBxaCGwTDDR/I1+74TDJeAYOpyzLn6LgmWvQn0a
lPfgh9sR+ZuvqXZlNGyYmO9jb2ycAjgqs4dMuUM72pJ1R0NuCaolRU0BVURtvxvj1bJtOwV+rRjT
fQuVus/Ok3vFjXHCbfFLLG1C4ZW5/9LlxaFb+EWtSzOpeQdk+GUz854zh06/1Y1KtlcvsfsWbjJ9
pI+pGXZwKYD1Hq4LLLZztCHB8my95Ooo5LVL/hADB4FTV8nVZyrXGthiBYeh6zolx2QmyBZZGhcP
nwwblHiGsctQlLEuSrbFdahDOM149YgDkYhg18LCzGd9HfzP5OaQ4ucXL9rzf1rP2zOOTjkVeDch
xj3DSG/XUmDo0t6WubtopG8hagNDtYcJPIobFL5addDkukUB1vQuU1y86am4mnZ6B9Tyn5voJUa2
KXDqY+/9ERJ7HAAs5ZstOQ0DFo7Kb9ri5tn4Per6M2N2/zfk+KLbZ6GqVq4qCIB2WHrUU+ABLv4B
LbjKC7ztc/S7GHJWwD497wU2QeAVCHuL+XqKQZGAcdnjGCZdGfT9nc2Wi07Fg+rjptXDpZ9Akp6i
//52IkgduNk4eHPBeEBSyT6cIojMDLb2sEEdZAOFz5GB5jPwsemhUdkSego6fprJJ3HDHS457Ps6
EHNGdI/JA4RSuz9jeHzstyjuHoFe/oOfuQJBCIiaI6hHY9ww4ADS8V1G54rYl5XjckqiBfUMVAzb
fzkssqdVnENE6s7oDGayQP4MykGDzMAKQVugTMElFt/vKgzckj5yrEQ59jJdH73Gw4LQdh+TBBbo
zNwnPrJFW404Lry76XPYIpgaG2MQF5KmAFTgI8RGgq0hVB22KXDT6doCI0yw5AsuxfIlZ1i6YHcV
479Rppu//N2ITJ8hYgYaiwT4LehP0WZRzAoAChF2YL2953P0Pnmw5GRgNSBiGblq62Xq8ypLz9wL
MYveTIhxw/+PrdndzOIGdhq/sPa9gxfKrkNgshg2XPH6YuOvuAc3f3BNvw3lSkgZtb9GrI0XaOxD
fzHHlblU313f7laSXVI3VN6saz5LgGDtlaEhz4srwjOrFgm1tc+SEnFEF4MOdwRJsQxR7fQwnwhG
rDyDuKs/Er+FedRQdhLvVBKe1/ldK157inUlC80zVnsxLgZ3t7DoK1W4kTcz3aEV/jcOvFkoLoQc
jUCZx+hiU2k+WaJusQdnFwENUo73OiBf6QiaWtJKdEXpVBlYfBQJKwFqVZHfcjig9o0NzIPTwwtH
oIJRf4j1sIs9UF6Cjp7WuX2T+KehQL5fubhQPFALip5v+j9SC4OHqShVltdqfqTkS3T/ROJX8d8S
L8mx9/9/jJ3XcuNKlq5fZaKvBz3w5sR0RwwJelKifEk3CEmlDSBhM5GwT38+7uhjuudmrvauUsmR
QGKt37oonDhWekq9+fHnnVdltxd1fpty6yMDfV+RpvHjSTPiqwzwM769z1KGKd1+1ub8Ftr2VXry
PbfCD69/BXswN/ac7BJhbisvewN4+8jC+6ku/tDz/FJXu25etoV6jpz83U2nrc0y1OZPRN+9m2N9
jixkfY31qfPoN87PVWudSB5ZqzL5oRZpX/v5lxcoe2dqdIZ+iiglSiPAm6HgoVb9JE1xThMGsdqY
75Iuyx/DaU4+1O2SFEsVbmYr6LapLx57L+l3IY3cD7o1qjiHwY/rmvFQLba5aUUXnrw2JMSr1UXs
CnQaumAgNPPMWcspUuuE1O99PWWsf65uWZ9Z7WfTLmPTKeSqCPTCFiHT02x6chXVWq4ny5EIounf
TLPwc5z8z2UmfBXS7SOwed8q6wZo281jJZtimwTz5+hZAgkYPKAxYa+sp8Bd5XP60kvizGqjZ1iw
5WWZ/H4nXQDQTugK1dN0ynqjP3iE468BGJqtEfDQRhZ8q6oV19GC9SZsqFynNfQE1gQuAtLhAl4R
CAJ1DCbvfpjDx3DIA0DUymH+khuUnxY+MCtHfFjbuzBbzj7lMByvxD70zbAbOv+z4EHHmEmpXJDS
fuWimUM2CTJYfyFYjvuCyT13qQdo230F3bSyU+tqF9HD4AFde/6+IAJrTVRpRksqpHrYP4V1v29N
vkXSbtrc3vqhiin/O4x++hkCkwSgIaJLroYBcTor+ej3zjlS/Y22Mp7LPD8tMohhvxkcA/0luPYn
G8tmaQPqjKvAre/40qSg8ZqmiZOvUEOqA+LeL1wB5lot2bRZKjbb0RrcdRZWcH2TWnuJSXxXeODt
+e3Yjb9DUn6o/fJhFO1uCOYHULJ6o9Cgx46HBRuNB9hq0W49uzwHDLY3UvN5nHE0FNNbTmTMftL5
DJamEcmF/aHCDQcP23prEjK+qMP0r1XVgHoliojGATGqFkW8cBLlYXGgXPYUmmhKuqz7TSERlj02
aKoEy2dLFz/5Ml1EyaXv6cfeNp/MsPntLvPt2QMqRjVmT2xI++07xkTgXnaozSZulfuRhD6Thmcc
XUIw0fhKhuah+rFy30IlOAarrmEcaGo43brgyk3Cz8StBJvrcrCzGflAqacDaTv3rZ9dRNP+XrDi
g2/2X7yu31bVmuulDHb85RWV3McN2mpuswgtw6BPap3JLgcKITp3Dgip6GE6RhUmK1wAw3rMRvIL
xfhh6YXI6fwyLctn4S42QFK/lRjaUJAmd01TXOycE47VJV8NVV5u+34pkFOm2y6RGglCxGJlsWzb
optjQhrk2uXWWgndfOrEflq4uWtubN7FJUfdzs2YEQ976B2g4FGlOUwg0rfaTfrV5Js/wAbTZu5q
pJRJ8xq13a1QHuooEQ1BrrrcaMKYVgUFo9Yc0fASDT95jchGjgEKbJ3fW4Es46FCXkH9676rph9W
/3GvOtugU214KEJ/D8/NTlQcDLSJ66wd4+6GcLqlATSPKqSSxhHa67N0w03L/6zEiHBlnJg5XYwA
aHwuRB2aK/oOkYlQDgfrkXGV29bZazMnXuph5FCwUQ+zMgeCs9YpjC3czjYbTB7MpceCnOpdMrfP
zVR+MpSBiLTWrqT6g9gRpsohvXMka5sjafxCAb1uoXpbcmK2fpK8LLN/r2v/uybWVXVNXJb1dVDt
h9QoHxsDEpKCozgXLDa2/dQiKIsjLrV47Dy6N7LEWLlTc5JVcudG/VlN9kkoa++4fQCw/E65tLkt
Z/+JguqXIbxF0dOxXM/9d9Fn93OvD7UILkKIs1dJKB8x7t3MuqocEMS2yx2xxvfacj+6Kn1bxuEV
o/JbZk7dOjCdEzzp1tQGCHP020Zme8jGbopnG5A3F1a/X8IBvGjZOZn5A6G1Et6yi2rvoPySW4ZS
prlJZUxSNCrFLr0GNbHoWIfWidsfunZGxW6rd1YvB0d00AFwyc+2gHoyBecknBgGl+pRiNtMeHOA
4h1HE664OISn7usiRGUO/0hwqxkXAU8cElWhWMRdwf61CnAPrG2dd2zpLoHt9fgrQzi9cmb1bqdh
FtPK9ZhOwHJBoFMO8CHYpkpW67lx5EYR0cl16kIa6Sdph0c90Rx/K2rZFAMXYJNwiNkLgjNdv6dz
eh3L/pg06nuA3pqK3I07NLzAU6S+J7JOtlmL4tmkfoTokhMGqXsrbP9YTKD5OcBpPBjMT5ZdZIe2
GS8dHx86WI/OOSStP+/9jntTJuh1cixBOqlTxNECCEmAqhu1Ps1l1Ma5192Pvj466XRYuOOR4uzo
Urvp/odT5fjVZrIaGSOPo/IXUtwzwkfR2L8tp8tiYod5eguDCTSBgQMHRafk84xuBs7ZudAcTrVX
rIFdc4Lsg8eMPICVXNK9iLgmOwifBL0PiqnNnE/DJuui987w3gKrhE5ILgFP2CA3H6IqP1IryCZl
lJC5DYJcUPZHytJOY4cGYZhZT1vm81I3D8CF4DgSCGiChB/d/EOivlhYs400/cLhlK8nmxMLcBsZ
pn1gAIeHnfr8SYfk3RDd9cuq7Qmpjr/p+dWrm0R37olUFvT03XZC4c8GKf+D2GIvdUAwO73vogyn
pN2oc2oO7N0tupwh8AW+qSS49k4f7FXS3tK5H2zbtbZW7b9EIjQP+ITmeNE+gad2wy6XW9yPtTRj
XbkC7TcbvUIMcTWRXawR2RZbYYH8lgs6u0bOuPcRgsiJCoGR7Iyx81OOz+TFhu1shf/RTmD8oZO9
Yl+gBrYksr8sXtFNPZqqPGTIxHqLPchBEpDNKO/CBx0Yz0toX4fAfY3QFnrQ+90oYKRHm0HDDi56
WZ4HHZzmirBeX9yk6bf2dqcQsW1wfLfKgmrNzA/djocetaIjg19ynN8JPjCBGrt5WxU5ywMB1/uc
LiY0JinzWTVDdFjOsAlHe1yrqD0Pjv3spwH1CKp5h0G4GwB7cXeMyWYYzKciY+5rfe9labonXCMH
t+4ORgAz2C372yIpmvzZyIy7oU5fssy/JJHBrq5PmK3OtrqPEJetbYVsv21OhEIhaisNjuEqX3du
vjU7EGM1Xfy6ptq2mj5xQUVCvVAksYeWPWIIeqwb7q+oPQ2+cRa2ejEDpqUeYMMsGFptv0nAqZLr
4s2/NNKktXJruDMVTBAKOuYdYiV311yV6Ql1ooyx9r/okkG9SE4ZBF/nNecQUSXbbMrU72QPHtVK
puO91Zn1jfxir53sNDTyDu4XtLMZ1kOovxpQ1diwjfspKhGxijfEGOuyptSr2JTZ9JJZ4lcjNSCv
vZ8I6QdXEEciPs/4T7480fnbxEyf+8Y/IwzY8GbDyTAbCuQlagBaAaZNIm9rB13cLMjApjI4Gd27
HpD9pUN5ooMqoyXFWZv56K+0bVpMddUruelvjuEfS/QteH7e3NmOqZi5HxkZgFFD7ha4+KrqQ47U
XIAouHBmnePvKs0ehk0xc2qWPfGW3BQGbnMciuiZkOSdirJNZ3mPtVki3vU+xILkDl36QbBwB4a3
j4zp2UVSN3pVbLVIdpHDdNaybKjqwlIQINF1T+Oc7nGv3BtLCuBQ/0oqb++6HuPOdyPhr7ykRSe+
5G+Ddj+BPYJVNekvnspPlcnxHSFg9b3HLgg3TRBciQH83SG+hlM0fpgJNz1xzJUVPiobVKjKYBM7
yOGN1kQtjxOKobT4wy4asZrzD7Msy2d2qRfJGsKjEPrbFessMK5lGd6JYkDmaD7h13sEO43lzR1l
UR23FazvK0kSyy8N700QJ6SClaBY4CSEWiY7WnBZRYa9G0rJhOqQ6r0wqCzd+KGlv3ONhUnKWH4F
t+KrNsoebtmy6cQIY3lzhiWATWCGg5mFeksnFFVmxUg+/OHwlFz7E5y6lNU+a5PL1JVPTdScVGQu
UFKaxZReIfD7XsS66EFqKlJdAzvYe1R5hQ7FV1Fkwmeb1dGYXKxzWh3HIodDa21jkw71aQoMCJ1Z
/6I3+S1QjrOjdXhnlDwbfKyqmMsOkvG0bfpY+s46px5hhfAww0HXF5vBXV7HxAwg0adsXxWzzc1g
2ydWtmfPbOB0MWpiE8rX0YJgvBk+cFhfR2K/jYFPr3On3wvsjrtBJM+5HxyTlnk3yi5tTziX2w97
DrOXrgTND+ZjB5MsHXtzw87tLAXnQk44GuPJRQXF+hk3rQurwC8WZXGYz3CxEUCTJ2Hwm3q+EyLc
GJ461YqV1StWrjI22EdsUJD8YJBTiz4I300RUYdiOKSbmbO6zu0MlcswGU3zHjH1zo94UERV89gb
k4GuV5zqbEY1yOvYZmbEZT+WK0uOPRrW7IWham1pZzNY87vFTIZAkNveiTCYDNKYDyjk8LVBk9MB
gKHDGxHpVZCwragerdkZuW3tB3ou90bmf89WfhgUNBAx5GuI2JFZgd8tG/1yF4YKd13P7c/K3E7W
jsZGdAAwrXHPTUmreNwWxbGdgjsIs02nRIzZdZek1q9J1hvSCYqNK3j8mS2D9SLnbhWhlYiTbGog
98d2nRVJuYnaiHXQN5gRRHL0YDl7NKOxtsJtnsDluT5pu9lTRSERj62OWdEJQYztyf3yJx4gCGJj
mre4ohYuG9tVmFjz5pG0YuTABMWDDDvhuNEOt0qPZ2bSK19Jfz0X7l1Lh9vOSMJHzI48ikrEDmaP
6Ee0y+9UYnzKE/WsjCJco0cFlksztpAhf0g87w7p905kOU831EfgOd3OLXjY9pp1ISd1qdYD+3g1
vzR29NOiiFn3lXVpsmrvpB4/TrMhrnmVeRwbgaLgzXvwAQnXTcG6Hrg9RH/2jDPp2x2CJ926T3YV
vETMtCubUcFx1d4f3Pvgxgyy0TyOonyPDOt5DpyvqPBmbDbJacHAxAYu3/sRP4DfTtdgol1N2BKk
bRivHc5fYOlsxjo2VYxbnOy0Kou4DTIQzET88id+rJugCENfPDXNtx3xvUzrzfGqX6kGHV+SJtuk
CcL10N2ao9+vXDv5Yi5fVnaQdLuGHvUVLWd8TL0jHSBcKHu33GQdduEefszdRYkPNrFYYwyoxiQq
x7fccF5GOR/LpALktR8Dt+HNNhmPFevO3PFuT75/37nAoBI9TpQsQO+gwP30oxD91otAfWOZPATM
N6KaOLWw+QPXmta6KGkKScIaS1A3v85RcBpxRwh0o0k2XMLcObtjtLcmNgU7uCauAejuS+Rk2YYZ
6CSQmeUgoDkLIhOmtTfq9BCN8j4lVQQsLNnU89J/A5KIM1ai5hR10e/cLFoMnAU6+ekOydWOiiZ+
EhDVdVJkGHxR/1VG8mtwEcXhPljWOldvbd99yHy+kJxMt5GiyziwWxAxM/9tp023LRxGKNjN0TRP
9Hvrjek34dolC9uukCEjFGcbqhceJ5IhV4vHyQ14kcd8U5GyR65VHre1ghxws2GVD8pYdyn52TKZ
tgsiZkwgcMsGMnsOd0w4iQF3qXvWq1l+m7mjb9gLmxcGdGptAYec+pyG3VdqIxKKwoavFlA6nme8
+gNqcOmbZ7awvWkhTjDksGmr6iPtfc24zCRQiAnSzTB3buLnxEAWdG/NOfeCZOPKp0he5669s2z9
IRqPDRYzJp4/w9yCMORrCsRwlQzlgFu+vRt899OUGfrsoe0/+iSqX/MGhUzhS/TTHX7trUdP1cYF
d2Z7NqxL7meIIyNXf9ILhzTHGTAbuUGNDGnqfpN39841WK8HM8XmIIprNtfZToVoLmkNUp7x42Ee
2FmWkhAo+lspAAjhRe23w0gO1d3BcOTcVDygXsNMH8LeSfZpO3zbdU1PhOasScfaerFUPq193ANx
zhmqos44eBn5bFFdgN0bfiHOepTjQ8U8uipTKs8rHotx449fI1b3uAwEYD3eAem65yAHPYOn2EdD
8snZhSueKAxEzCpHVhktSOlLArmNgYtWdTDEdHU+LWFCo2xWv+RDTaUIekvqyBxGp6Q+k+FrH31P
lmvG8u5xlo54LnEMxBlJqFC06cLuMtOO1Vr9NpC0wHOdKswp7jN8MnjIxBNmLD0j1q56QG7TbhOn
mWLTH6pT0TMNtR2Xy5SKkYPJS8URiR7ybdI1hxVFPLxZJf0G3ZJfiKUMnv3ES38sSLtHgli5yKdu
irZqcex9UvdZ7IwKlLbGjiAbzFVebvd08JjettYoqPqGOIQw69t9WzrDAwWwLDFcVRvw7x8evN2G
1xGHSpd9eV04Hhqg+GuqvXmbJLrZJ3PDFWNVznZR7qerEVCqDKwPS843JW4zAjOkAv0In277Vbc2
fMRdbZ/ph2op5jUSCMTVNMzQBTmN6R9lUBq/+26YENa7Kjz5nlAxQ696b4D09lXjDnGY0h0JV9k7
r0DAmnkjR3li6USesIFb16wvuzsdFOGnOzsBr/QiEUwYhngmE6R6mzK3OueYp5k4KgPhjZF2m6xC
sr3qnOx2BPEc35GbNu2b2QZ0HaEGeazXjD8BjZcO9EfV8KbMnWXQdKkCiKp2viyZK3c1CkemNIWo
a/azo1fbyaVf0JeXzk16ItObvFsXe4tqqE3pFeMOdQYam2wI7Y3j+N5PM6EqyBuEwIPpjdtFDy1d
KH0e16nyT0EHKrAUxfw+co+gEGFgcSM8+vM0kxqhxIjGvE5ZEqRlvSukl9zEEaZSx+wOlVKIFnIf
g2zI7GmadnjtBKB8koX23inRGUy1dXvtsvmRPxkns1taFJ2qu6vQ7hEWjQrMddzkbgQH2I9V6+8K
xctZln793Vva+wqHatwWtFDu9JIOzzVozr0f8pzmJUueeJLXF5gQTnOlcLl2HcsQfMimJ7X7Tt4I
bTFRyytt4+aTi7JzWJvRSWZptOMf58QDpOV2yKPwkOaRuSFUko0L9WEcyUGfC9Fj3l8GfUzGqrho
Kac/Eg24UxlY2ZG+lPeBxgyRdHV38isam1o/D6mCsaZ73jTj6BiugdSjDe6cFAFPhENh4+SFxQRT
YXsG9z3Ns9D4+xbriZQE7yhkvrxoYTHsgpTEmRTLPfpkSHVG2YPdmHTTDCHHQO2MJ3K9Ad0H4iWS
xbQoTLEbxHdstxyDb6jt0E+Sz9KeGjEaW7MmbUM18L/e4JrrQuFyN8vW5OHpha8O79RTP2UeBLjF
q+YmcGi43de4zPsLzfLJrsBStcXmlFEA3iZHywlhyTLRbc1ktjbCTlhXMINf0jbqry5m7E0XjNbe
ckpaPnOZH4ikKrGOTfmWSX/e9UVav9ZJCC+AMnRbq8w5uLIT96NIuLZves4StwjZPA53vJOwN3RT
s+kXO9jVNQrfLrPzTTdOv+WN3BsL3Z67NA1WmBH9mDr06BSV3K9VQliw1fHooDRUXEY4TrECHmIt
dbR7VtJzd2iQ5d7wgBRLPfdxMfooFHLPvGMzWRALe5S8iqDCzFDmWxe5Cp540dyjL38Ic1c99ZaY
DpDi8BDI7ZOYeC+0s7iMY+YlVa4HSyLpL92S8mtt0qfYI4rut9MSYBIMigrOf+wjBDJmiTN+A2Er
r16V1lgge1Fe6hBFJldpGVtZIj5lUstHQWvlDlPmaIoYWnGsSFjgqGm/S1CH1ZjM6tC0TnSYXelt
CDUa5gKoq6GO200qnuhJbiZXZeTtJR8mp+c6GqrdQLp6su4Tg8YkLU2EJDzC59fJL71Hg4eI2Bij
8np+TJNNvgeqwKZvDjaYH8Xq+KxcX/3qwqSI4joJcBuLdDBLmKDOvkvrBBu9Z5I+EJeD5Eg2wgnJ
vuBs99m3ilwjcVIewSkcuY9LE9XhPmiEEa3CtpdPhLYU7ziLrfEgVJBw3/ZaRlyWQRmcESEUxuuA
Ksy9cwzCLx7oIKwwEi4U2t/nPGurEokAb9ExnbViDHUX0SMpU6OnUGkw12zqFkrqu6d1LEXkEike
ZpmYBpIPRm+6WZLG4KXx+srbZHMl0mPulAAhQXhLjOxaZ/S3KV4CDhqcVy+FlaWfSVupfuONRfRI
9hWis7n1UIlpfTMjIoNdonXlUBPJ8sQy6a8EF7ckC7h9CgbFVFnV4SzWeV+gz2O3mTDhm3KZV0qn
tYLwnfVo/AxVOvqIAjo3uwv6Ajy6oKmpeUqXW4sV2chFeAlTqwBjTUP7Hbd0HTe6DjeLWfDamggO
2s1QKdmCCw15f0jdLl/WuEOIixpt7IQb1NfEc4RTw3vJ0l46WyVyPpd8yN4+caa07XpJ2vR3WgX8
rxPyVIjDnuN0V0h5+yTKMAFK7alWZ+qx+iYey4hzyxCdDJ9I7xifHVbW52mquY6Fr6nIbdp5cVZD
5raw+1UGhy74D6eANyGZ6lLijbYj4hQ6qarOIvYLJaDYuMQpsc1O/U2QlbpgSkaIa+3QVKOZHowk
aspjwKiAmmjyMTMMIQbc+4yr5JYK4rjlLtWjR3aZY4/fZjAt+ebfyfLldGtNPFt+EoclZoTiSwZP
LlNYhjO9o3s71WHs4t8ziA1I1G0r95ZqlZUEIRFxIQAZAmTp4E6YH6O6OgxLgejWW+cQYR6VklUC
ZYdH9s+0vP/4nv5X+tNcG2Kwmrr7+3/y529eD5Wnmf6XP/79vv2pn7T6+dGXz/Y/b5/6f//p3//5
j3zmP75y/Kk//+kPG55men7of9T8+NP1pf7ze/Iz3P7l//SD//bz51d5ntufv/3l8zcP0jjvtMq/
9V/+8aHD77/9xXdJjfuP///r/+ODd58Vn/df3+rnv/3zn89O/+0vhu//FfVJ5FoBUQg2dY1ERY4/
f34ocP4a0SlgkyMfWD4EOd+kpgUq49OCv1pEfGN/os+DaJU/WyW6pv/zY5b1V4KJHZ+/dMmH9YmA
/j8/2j+9/P/v7fi3mryDJq91x+8S/Es6GkF+YNQ0ElFB9meFxb8mi08cVNGYmnEnBll+MvPNh5bn
DRR/1PgG18eUHsN+0PsAreljVpnVWRaT2s8iU88pUyrajyYP7rNUBm9jVbWsP50/A/uNUB/NOEHZ
NsWoUQFjThiIGMvXKnXUVjoIn/ayLlh8XKvtuIWa5Jwx2AEWTMG5sVWBaC0S3Zpb0buYXjafp0oE
68KWCIimfjozhXo/SzhH1zKVxvck6uq1Nefx2FJTzMY5OxvUOcFGB2N56FD0Xqsh6g6ZHrq1liGR
PQHxerjQQskWbbHtapcEBWP2q2MDjqjPZjHY51H06kGEvfc+tUX56Q31wBPXTaJ7QKZqb6eVfaXo
xn4Us+EeSkOmB88aX2wngHN3nSp5s9swOeOjSY+iGrz7bmGlHZSkrZQAMOOpRI1yZ7aDOk5eaiBt
77wjr4y6+FqWu5vi4hC4y3KcSX27z5tJ38ncqraT6aSvHSWVAKVRjVuoyYuTg872PCudgJMZE+0g
JgmlAejgwbar6skzdbAxyW46OlM53KWBhZI5MFt7Lennvfmp83jgd9nmQEaX1q8XbCnEIknykoj0
TiOOtEZtkqUP1jKtPkyjvU6zTSRVzfS3uL6OZYIpeUwgkRnPxA7m1YlbswcnQHw9xUHp2nALAagP
U/gWQq3kpVHFoy0X/D6TBON0ZwTw2lBxTWXWtlu6WxRRKY5lZDnfSz6NRxURbgHiEzFRGYOxKv1W
vt7W2r0vneS+UOSxJ1F3Qd1mrYjWKyCB5v7Y2GYVi5KlN9Njs55pC3/sI9feV+3sr/VgSlw7LT4d
XLc87xCbmo5hXos2T698S73FDUsgZm04+OdnsCekDPohK7pW3lvWKLRzCCR010fl6ahzN4a9JCp4
r6LUxzrqNUw4w8YwjAiN3a1XdjAIqJJZY11ai1gYKAa7dsheIcKn5K55xGEyL/nJJyWysK5tNBF1
lOIaEZSGHwrtNc8GoYMbGAt3m8zCeikNNNZkK1nPYUGvtFnM+DX9XL/V0wIOMnpmdB28hKeymp1v
b9bWu8yybhOCVq1HKwsPJVFe2yZMCBOai1qdCCoJzgnpKai668x4xeE6HBcSqjes/MudN0b21fSs
4t2FNECV0GDoHgd0Mx2Z59dFdou5xjZc7Dw8o3eofMeEFJUCKZtVmupeGIUhj+1IIlpfL267asBJ
AkTGs/NBqtNwhawqjgtK4QPmqnYflMTgchH543Yq0JGLYfb3aLjmB9WX7cXmN9x1rizPDQJUNJ2i
Xn5nsrQPjnbUobCN5gnEoIvn3oWAAKb/kMocXjwjAYMI7K64UMDSHEq80bswT8JnImTa+yj1KsYZ
s9nkCFivfaiit3a4IRaFb6jXUUUOlBXZNjDX5a1xbTZq+WOjV0JTaOUPk5BYnT2zUF8aWOV9zC0I
H4ATZqvcdmMepeQoLEUlfgNlIOQ3+4Xq9qn1atIlpmC4SaL7GIs7OC19LvjtU1v4BrGKRneXBVl2
BVwoHqIQaqm0FVyt63vNpRjq8oFNid3LJqX/Fipe+FU8kj+61azqX06tkkNrFvkmI1D/lJg5vho3
HU4l+mmklEh3uhpj4SoV2n2e2tA/Io+Qd7Y9j2Ib2YZ6YuHynqwFxHOcA+8zQbRzXLLIOc5J2X6U
ziKdNdZb8EdFs/iGawgqOi9unmqPZBKj4X5LARa3OUKbO5kSr+WQQLJTUiOy70UR7cbMG7/JlLAO
47yoeMhlela1MED6Say+gY33S2FkUDldsM/DNoEn9NWubGa9UjnvIBZxjdI36/MK5Fua+TE3KRAi
ENBGMy0In7VtyCtMZ3gWTGvZhpbn7p1R5hVsGaJAEjLRToRmB2ySow6Zg/ASBZ37k4neXfEp8t7M
wfogGZP5jmHQOElvnh/ohIw+e5Q9LywAxGCOFJbAEc8Zz7IigojWvfm7SeS4JwkQsgeL2r0gntJa
t2Ma3q7F+qLRVWw1Z9CNSs1dgjEq57lk9X9BGGbjza766UilW/lWVgAvDOiUTi6G3e9y2x6eBNE/
VznTrQTxal28zjT2iL5d4pxku80ib22SrQV7qe1BRN8k8/negY8N70RZ1lB2iXkH8gQvP2GU3MwG
JIDTGeQpokJIYoIn3c8eAhMDgWjjMRxLjk/XOPnKJESIsFl+F/8mza5tP3kJFsPdoZE0iE4zu5vz
ZfC8rTNakDUCPlMPtvnsdWX7QgQayprKokckNtNUnAyj6rZTE3gbDIjTlzmb0atIkCy4VY/lpTX6
ZKeLwn8hpUXHtpDuHrDC+vK1VYCCJz2oK1vkqrGt8a6t8+SGqwDCGouLpxahS6ecem+RvY79UM9H
o8hq8q6s9DDXuI0Td2BrE+loAn+BLRrEX+ylWWH0Cc2bVbvp37xGw9ylRY3LNRxP+J3bUykq8JjF
mLZIAcO9uUjj0NroE0rmoJ0ommAddB2xGQU5OcTu2aBOOE7Y5+yLZQlzP/gl1oGlKGMvKnnS4hci
ksbnFMattDEpcIN+U8jSoyC/W1SF1DWZQaQnAEMYn7FM4pbZkzkuhRYuHbtqNj4JO6dZ2S2Rg5P3
2+wIOXKTHC48JxrsXk9AuVvbCND40yJvmKNBOJxbWJeK62GKCdphKavKn1LCFaM5SVxqBFgvnpom
sFNEXfosUokroVkyn7sCacGXNfbpYcFthSEnDQ5WzxLWj62tkMrgL7AS861h449HJoGYqOLwfezk
J3S38xGUFNFC5M3bwpjLT5PDfe1JQvGBY21M0DPn1xCCzmqpL0UOpZBRAHQO7MJEOiH6NdNd9UbE
8fjtD1OwGbqggAYlF8sq/PBptsLhqttgurAMiQdjhG9EXuLF+PUyzMgMTXQjdcadKpaUCCYnvfoL
F56f0NtI1JQdPf5v9s4rN3Y0zbZTubjvTNCb12D4CHlzJL0QOkb03nNOPYo7sbuok9kZoqLEyu6n
BrpQSBQqM88fJH//7b02omJ1ByYr3GqtXsDn0zuEyrq3lENdX+pF7XUo4KLkIpLz8LshuMjbE9VF
g9Fq2wbwxMIgKefay7lUYiHXj4Vr4RmWwF2mWZet8lJXNkhXh0NlcqiDo66yBCjJszT03drXggA7
TFEv4yzULshzrNbY4ZFCAhhYgyqruJWRSKWxzGzjjyLRXiLLN5caVrnM9bES6+ly0ENlrwEn2WRZ
KT73lZPi2jPwqFCjkLZU/ftlrRB9XiOhWNVxMFKEsrfYDxoUdH20AQ9mIFnprJ3pKRKOlqCjZixx
SeXpybXRpOKOUhOC1j6uV0PXgnJjUbddBy4ut4IGNQ51gHADIwsrp2LjYddsxzT1hWmEcK4iNvhE
r2NnZtuL1Tt0V1piESwQecNGYJW7SPu63LpRlO2HUjDuVUrIVAwA32qpJFGyN/M7/hFrJ7F52maF
CRAKnwDefaqojqSMd2X4ItQSfKOl4NmQw3sdFc+SQZYc+LdT7rEhPlca/UAdim7b6lhGB89cubqJ
HnVIlmy4y0PHIr0vhlRcNgVKkNbLCXAAJILP0nBXsCZVsLykFKBcwVIgNLl0I+hWf6c6pvw7T+If
nbov/B9FWqZv1ccj9sej+v+4szmJzibM9399Or/+VSSv8XdKsadn9D//tT9P6bL1h6KqJscQjtqy
Lhlg7/88pavSH8DQFcUg10hRFQMm+p+HdPEPi3VnzHxkMRzLUAaY878O6dYfAOBF/h7/omJaumr+
k0P6NBSdWyt+GCoi/tAxqUWd4v/p8AkSuyfB0WPyEEVuy6Wi5uTIHb4ZcrDNRErcaPYG+RCacwln
0oTXrlI8ESnTyFw3SSD7rQlEv3Zqbr586YZS0woRmWdj3TrAQbHVdXlEDrDI7OiinoHES2OKxu/7
oz8vXT60qk4zwgi14kjVGk+QLm6Vrb7D+LtW1/LWXQczWQTy5A4EsLiqEFJD9pIo834N5SP5PkgK
1LGedBMcCZdetnZ1dLeeHSyxMi3jC/3a31n79kqx4Rit597uJD/iU9uTb6sWeonXwHhKqS8sxML/
lsRzKYLS+PtPXqUuiRqdEJCrSAQH10qTNqSaWRmj9o1zIa3jbW7j4FyUy+CWG8YFooi51zn2h0/N
ISHFIkbaCwXbj6+TbadniTSXr8yNvCpftS28wktQlRfWLQfXNaYgO76QNtpes6uHbhNfAaheD89o
5jbi1liejPc/r7xOr7ikyRum3xIiPmazGWw1LTrwx5/TD6wwQ4huNn4rX4V4Xd9Ea/MadroEQelZ
exxeipyr2Zn+O0meeG/VQhAvGkwsJiliH1vFRiTh+4FYE9b1VVeY7UK2ZLtrk7tIGq6kqt98/Zif
nxKJM4m37KZlLganLz2NBwqcDeoBBBHirZ96N2Vles9fNzKdCngqWrEg1BGGigFEnUTfpJYjuYpO
K8VyjS9GcJ4xgW4UdwGwdxn08m0n3OFgXHFUCGde6NkHPGmaSfo0QKapfETgzviAVgNqEdP7qsp0
Yz3zhJNp5/0JNfYTo/mC/dY0Y7dCKSzXApRuvKl7E2fPNtw0trVBfRftg5mPJo0/+nSojO/ztLWx
F52k4iBVy43cojUu/pfdcZDf21M2iCLd5b8xFs4+HeJuhiV5XJoy6ZUa5WrTg/2/CHb+truDjGWX
S+zTt/J29tnm2hqXlZNna+Iwd3l61JQ7d4tOOVgD/171YF8WxaacCRqfrFHvnw1iFhOOQdKLokyu
sbnSMDWkRxxeDMFZEp5mLRQpz7YV/9kkkAwPM/1ksmb8blAVJW7hJZW4lEkmsG/W4mDlNIji8ybt
+ucihVyDpO6YQnCGN4AkeUAdL/nbypNncmGlz7MLbhVVMsnWY1ZXpvE5gpF3oLrAlZUrkeOJpt1K
zlXu3GnraB1uWpyt+iJv4IB7FyANnIW6nXvhsz9h8gL0IU6DruMnyJsy3BrDpdOv3G209pY/2h/5
vQrMND2g6l76S3NmhZHGbjoZNjy+JhuySXD0e4HmtGsVSlYg5+PyvFq2nP0euK7cGDZ60ccYbpmd
XHZYszZzK8n7nP1Fs9qkk2G8NYbGQqQ/NtsdU869DYhanGhbcHXrJFa/jdrunbpOd8kqu4zX4fXw
CEPB95cP1aae6fOf1nVmD16DaUCCVkFhTVMWVbWEJis18LIutKeRKWFzsFikT+YP+ahukTXMdfoz
09WHBsc5+mRI4wamfFrTIDqCXfKTC5+Nz8SPqlJmEzjXxc5/5b8fbzJZNcLQmmrO606hpdlCElyj
Or6IkMvN9adxC/D5w/7d0mSqSlsOXXrDc/VMw+IKsvLSu4N3v+CjrsRv5dx7PDM1fniPk2kfOZgU
JRVPFu1AQKyb7Y/BRs+4md+M/Yth+vejTYYp9X7RKFwejZnirTr6W65H99xb7Jwt5+zLYJvfxXeJ
7cy80vGP/fRGNYKw2AGSYmlNhkqYy5UXp4zQQQeM4zjhfefFP4TYg46eQIQjDA5brXn99ax8tsec
tDq+95P+WcsylLEEAX+L2wpYFRoG7G+kruKFoQD0dWPK2a940tpkR1LiZNCamGdsbWkNe6UC4akF
a5iZ27HvRK/KynoLtvK6617THTjWW3Ftbah9mdv26D8Tl7TL1362qGZXw+nhaVydNA6NIpVlXcX2
PhmoVEj6InaYnINdsYP1sKWktnLteE3az+Lr1zDb1mSYWpKOhtSrPZjeO2fDffLat2tzI64rO1zP
xXzKZ1e+kyebDFUwi5IOeQxVMCQjWw2/EfaipM9ldm0VYIHs8NLKmQn1BTdarEWQqxd4P/2FiwAX
DXuP7j3MGrtfYj5dz60QZ/sftXxuEUSDeMjJuNbBVHqp6DxZ/q2lXqXRS9Tef/22z46rkxYmw5lS
pCm5tFChmKLwYfraKhHvK0Nb5P69Vjx83drc80xO/kqXKnrYCU+ggld1fSFijgz7t6/bmJ4W37vq
30803bmVpeNa1COf6Dz7chNuxs3v/G70zP5Q48D115d5H8snM0OVRnrq1cJTqMBjqnaAZECzjxe3
c9l/ZyeFk4YmkwJGqqFA2fNM8Tz5ZmQRXLaKUqiK7KSltovpTEEptyxlqhigZAu4MKBIE7vM9Ob4
9Zs9vz/4z9+ivm+jTh7aSNrSasNR4r6JLyPMQetui7N4SUkPLc9y/jLj3Hnm5DWr7+fHkxZ9K4Lw
IyFfHu+KKPXjWt6iv73iiDGw658bb19/VU7UH+d7M/R6vH08YNsVT10jrSxuxErlVaOO/vW7VMfv
9mlBO3mX04FHmS5Ve5qqlubGwM9Z7RTzhxljvcO3Z9wahkeRC88vqMgVgTV2v84uo20jXwg9Ez4X
d/hCqFH1d13zHegOO9RGXxj6AptYL19L3ZJ4tCeh5JriurlRVTZw7vK/NlefPMVkQAe1U/WywvdR
N9F1vHJ29Rq0wgLC8Ow10Pmdx99tvd+6nfSF0MwxHY1pLuVKWjMmbtXH8c3gOzxW6rMRbTF7EWm8
Q4tmzz/quMJ9+l5cwupc+nCSFyfjEEO8AG/DesoGbYFVXASk8nWPOHOvxBp70sK4qTx5PgPne57G
zpO4Ly/TG38F+S57G99mYbfbdJ1s6n5mx3F+eJ00OVnWSZzOcQk6T9GRyxcGl7uyLq0XeV2xc0y/
ff18Z+f+k7bGv3/yeFQpylRInCcvgOLlbNWrOt9+3cI0J/X3LuWkiclaLvSgpLrQfAqO6t6zozVD
YocjfwmJjnMFGIIDBv774cJdzm1P597k9EqUfOOksTBavu/ddOHur6mxjG10C/Prz/tc+0V/tCav
s7Dgj4OoGI/L7WPkfkfteygBsqz5hnZnF+grau3o9f/OOXHmU1qT99y31aD5HW0XnFszInM8RHvk
m27fZ6n4m6TcwBCNpG21mb0FmhmH1mSK9mFnRzECp/czs6A+jkd19odLt1wqb9WtQuLcfKNnd0l/
dyxrMlkn3Aui/3t/4OqIsHsEGhBWujJfyw2XUAs0OrdZtNMFbJvkuV7Nn7vOrkymrolU+ZA96ZPz
j6blZLsNxlOCH60zUlQeDpZImEezCbdzLU3OPE4yOHpvGE+aUmxNCAsi5hgCggZZmTnSzTU0mVET
q26HxjWfTFhBsg94AUGzfqu4czfn53vr369uMq9iYoJpUlpPYf6mq9eJho7tZmbiGd/+58H4n01M
L8uDKEdv+R7Pw8ZovMWAwX3JlG3P1ULOL4J/94PpPINAHQ+TiTm2WaeXCUsuFRjLNrbw+G0uF1C+
L9ul8KbOX7+e3bCctDyZcMQ8J2lRoOVgV7+O+7DxIKS9QR9eos6YWwzPfjTqHUiSRQo/4uSjaSWU
xsIzn8Z9H5mZNooU4f3oBTWIO8DwzlnNvtuZNpXJZkZwc1kkTBjj8drZvPTF41iL0Jf9uh7G/6rr
wkYnOLMGnxsFsox3hDKLSEjs+PdPlsWiIrPeyOES16aXfzM7qVgO6Gf2bDjUlTmg+P+6r56bPym5
agplWNkwxyrzaXvtkGLaHJwnQ12VJGg4QzDz6eYamEzQUECCgOTRJw3UYqc/C0Ix08D4B0wH299P
YImTBoZWigKVrD74D8eBwIJWuJLSYyDe9NhNvn5ZZ+8iTtuaTPyaHqiK49CWEt0DM1hq8T2qD0ji
9R3GhYPWGtc6CUqq8giuYq5x8f3jf3hU7uJ1Dplo95H1K8o4Jk86R0KIdlZUUgXkQNbCNULdSrZl
t49YXQUz+44WPf+RWiQjwbCrjVe5zGFcIW7OnruizwkqkIOHmr9SCnZTkyyhxEGGTGWjfFSVWr/v
87qTVpUDhGqRuUN4IxjEYCwR6LmHqtQaHOBjBRTUpG5cy4HcEf5WSViYIrTt7LxHK/4h97PgZ058
dQmt2mjvvTzpNnowEFCEvFpATKMhmsWSBgzEjVwgPOTh6U/4TLS3IW3rZBVnRUwaeSe2q4L4Mrha
RlulGJAU72HwHH4nRpV732rHHMigBwKmySXJCm6QtxeaqyqXNccDF3E3RuZBMcEmCCGkaDyRZXIl
CnVHCJUSpxfoQ0k+qXAURcAlfSxlstgdpUh3N0IsA4FQMQsKoBK75sbUXZcNFS/dWWLXB8ZZ+NAF
7S5W6oPUKO1V34tY7Qh7T6plLfZkV7cAta+HoCmfkH2QtTM4soFNTevvAoR8sEuMPLlsxRZcV5Ch
01RGcaJdV/AzFuAfYO+qjeU+uqoZ3iJQBOndlIpwGDAVoJrr+ngnVK20F3Wtvc+8vtj4gHkcgGVG
futltX+lQa22ritN7bHZxnX26GhG/Qv2Eow7rVe/+41bsAUn6c428iK48QoP0w6R9PSNVNTfBFnD
0hvWDlS1MsyEa79oo4tQEMWfiUdE8cIaMpxHodBp20FPoMRgib9NIRrW2yj1yRUHDpsudaEDSybo
aXuDm8W/jgICERZqGKuvmhsShmnSy0xBMJelIUfPStu8OY2gHRKrSpaVQjaQraiZ8ksvY/GHV+rW
PskCa0NMc8KMEnC4VTzzrulLTcbOrFuPkaGQ7oWdICKoBvu+DdG+PgiEPdcr6l7mjVZWMco2BONK
LWTfcalziIZHBVIfuFFid24Hnbw04kObo4bGtyElDxlRQHdF2NDtzdC3noU8Im/cSAmlVcxqG7Qd
/ldF8zmEJ4jNyL3s/Bs9joejVhnSNaMq2vphoDO7F551ByG/wCoa3ldgTQh7yXNj4VdyI6yIjqyA
KFtt9IzES700CFR7avQeyj4y+qsk03LsYW7Nc4VdT7KZAcI7VtKtkoF8THNXaLGsZRl8ERUOHyGF
4gL3hbTuNSgQ3qCQixo2rGDWSNZqFJHUHDWj5gLJbl3KNdfamamSqiqngNxMolA2tRER9KOLxDf7
0LXv8OGWd1bR9stebZqLclDLY4a9srFNJmQ05J6sbd1UUZYtOrxfbiOZFzJuBnHRJ8gpF6rqj4Bj
SLKXLuBXMBwtNo0SZ4+DzhwUmRd2z/VQEloRhazwmRFvYlULr7vMc57b2CDC0+yMTRvk+S5unXKP
TpEw0whwRFkgt6N7Za66QNlkge31EhhAqaZfGgXJo7UWWkziFaLQITHY2JaisrOMjKHTS9FzByou
g0Haic9uiJ9CwSBzYbm59iuUEewjvwfwL3hx0y6QaQmQF5vBukgbyXpxdBMNo2YYGdSCtlgadYXh
ZVQOPvfcJcBIJt0ZqvkAyKtUpFvgTbi55cZ0AWEAATFjX32wfFHeeFWuk1UiZeRoKhh296rnKitT
LOAW1yY0u6XHDcH3zFwTMeQ/EO1IXHP5Kw7lQ1EV+ao2yp9lJcNYtEC2Cxe6ENq6GEBVIQW19xdK
U1wGskmuSguIMrqMm3WOlsRyOT55KXuNlWAZS5H5UW3wYOqe8galaOFkZOemhVvYVSGtsGAAjBPS
FjRIeaeFL62b7wnIAoDnExBk/SJ5ce3SkyTjp6AYhQ1Y8xBBcIqkezXkJqOQHsHJjMNpIXpIo4Dv
LWprJSbm3ssJJkuy1aBS664ZyIN5Q/89omr+lpXFHrXKrvIqfNZEiBb5pnJxlIreTQaKwEiw9UZY
YDyXnOhLKYqBJHlr1XxRfeEiBqKql5cFrDGv89ZuFlxFSntfOt9ETO1kN75I7TeHJCiEKkj4n3Xs
aj2XFL3/K9WzBZgh/uBHjQxW3D6QR58jWXrV4xCV7Ai7IIjryjAOTbzTqxAfGtxQPk6Q/4iwQqld
8Fintb4C04S3UwNPoKvf6yHY6KDNUsxJwOuwi+LQ0d23LMxIetAA7ilOYzuFQ1mram4La9CWhhlL
qzqof6ZAQdYxqvWkKLZDGS9hMiwbToTF8H1UkEYeenxJXVnDdWU9Fuh3KmLdVXKOXdn5iUYZg1YW
Ha1B+GFW2aUvB4/cJJATKaorhB4kxbSmQkSwqAov5ZipXKHIMc1QvO4Mv1hKOpF0pk+FKojMBzEz
bgrOb5JP0hHsyIZ4ak3VjrGY3kF6PmgdHoskvdH8e5DHG9MKQNDEt5mnAoSC11G6hxonS44tT4aU
X5EJh/DQu1KI/DMBNPue/Kjl6rFvzTVrasZrSvYS+F2DRFVM2BsnwWEoYOzvIDllg3rNJSEeY2mt
+vE6bfsraK7bsKHvdC0RSqVEgou36Ztup2fZm1TEN+LI6oehwFtRtrWCQjgHY7QFIZBfRm7ysw/w
lkPtWspupu3bSL1jA0iKTw0cnfizp6EfpJXaei8s24jwWyV7NUrx2i+taxctA7ahtRZAXskzsVvl
Qk0UGkcMtpSmUGvQupJiq1kFmbhGIh6GwVEfW8M76H5xMMh+6LNqraT63pWlYemLWbmWcM4sArk3
oeg33o++YvFNOgnTXiv9KnxsCIZMhgc4dK7asJuB9vMN/MNwArTc41ndTDkIURqyhnCsT/LcfHD8
Ul1rSLSuIE1AlpS5TE0I1EsMkhWQr+NKbGp/n/bAbdPEj8CEhMiuNY01RDdsiEL4WlRnb7RKC33H
2ymuxF4pqr6T0koelHU0qmzcvjBDqQL0toZVeuNrjsoU3GvXZEfDcFDMnyLpqEcszdZRHUE+cDLx
OKd5gT2D9LVLHsdjg2IO0V4kSSuVuBUNlAgZaWWox7zXndcUZ+PWFOGuKByntk5rCtRD+i64503L
z2Zeb42mXseS0q/TpF7VOLz2xKOyz9K05CqWm3TX5nj3bdx/w5qYiWZjdr78Eox8wUFlJNhm1lTf
i2J0T3Qwuld+FwLoHiqSlqQSsrk1NAQIaMO2IRTie18JPvHBUmN3td8fo5J8RmiXhXjDtZ2awWXu
g3ZhAU54CKvQ4/YstQiZyflLFVH6BPt+U9YiJrtU9kZkMciWVdilJnHdJZqhtnPk51bL+J9ukiV7
sc4yAE1gyhpHTi7ltiy3heHKazyoFjzoEOeNKHrPSgfN3RKxnBw8o5S2teupO5HXlSy7wigeQrHN
nz1scPFSjwRJXEiyV2xdnLYXupT6ABKL0lxUkiQRbRGYm7pxqD8nSU+aFf61m86vhq0AbmbV8e2w
5WqDSb5OTNQbkbSX7MilbZzLqGRdH7MU9DUXnFM8EJzFZrfW2IWJ3VObev5lAxCFZJEscfde1qVv
cuZUBwdjrb9QxaG7zzJR/1lVg7IuQ5nxJjlWtSOv2IKXkbjZVZ260iPeNv0X4AEtBTNm4pfLFdH9
BUtGvahNITwOfijAThWVuzZPc7J0oMNvhKAWDlg4laNbl9aj35T5NfROZSOy3X2V9U591I3UeSzD
qPgeFQGpWqXsOz3Rj014SFLJOdSWUOywqRhsDLAWrSx2dsZCcT0i7P2gfk4i1Xqmd1H2J99pK+ck
pqsBoaeLKq77mAJbld3CJ+RedQD2XxJUvDYFKb3gNJ+zhc75J8WygqPUGgcuCuNDLBWcRjJFBlag
DvSYDJDyQpc7K9l4cFzXZatwfaipoumx4DSeCe8zzLQrfpQOEtByHrAL5zvZqPNVpmekK+RthUZ8
gBQakn2+RZ0Z3Fowqo4g3buHyEu1QyOoLn+cVEqAVaJg2DW+Ge2rzqh/FJ5vhBtS18Tv3DnIh66s
iEOOMmmctuSkP7AiQlcv8tp/8oFA7HG+5hxs1CiEx5LWP3Po0pzqemJn/Nqtb3sowPUWSaBmZ3Et
P8RFn/2AdSJRiRXzGrqgUoKCC5KbXAAFyUz0gz82eXFwF96bpZu8uhDEIF4FBuBgji7Q5dlApEOG
UyYtRHNRi6HFNXo1NA8Ew8dXnasKexnbMawZy1oEkloBqJPk4EmVPCyjZCKS3at3qcb5qNG/m5Ur
HNEcmTtBGDRlUXkkX5JflSxVkGtH2PVkpXc69b5az2OuteQmumnwwq8pJoQ3edo7V21fuD8KcoM2
Uhv73wTZkm6DmJPmAJn5kpBA9VLrS+tWL0DiJLXMLwhE3ChEIvueLYg4lGOhD36Faait+1KtH3y9
ybZW5rkXSgjZHPd4anfdUAKDSrV8H3USObOmMywyJuKDpntUta02+WkBcsMZWPbtU8VJ466Q8tGB
XnMB3Req/MQ5Nd6Q4JmQONVkbNpkkyN0FT1YudUeSc3yDpqsh6+mkWardz6H2abtGmZkdCukkbgt
Wdqw8uujEJdmV57flm8Ndt+fdZY/l1jiNkkslA+i1sl3yVAJQKwEX/LY5Mpsb5osxpVpqf142VHX
MntNTwfBUVg9CLKkhU+T45T5IcK/GI0zKffAAJqWcmfEWO8iBYieQ6DydxfUOdywLgP75zZldFvK
vfpQaiFlfj8aKjujf7crV0qSfVp1wgFlrH8QB8MnaVxNRvaHGsHrSJt8UBZp5MEKSTRX/9ZiN0QH
TAnD2khkhqgHzw0L3F9lgKfaKKPgCssPcDcVSJg9lLJ3b5T9CEzX1CSzIQSKyW6Uwt8HptPJ6A6E
tL6wBCW/62DHvmks/yRPde06VdyaHJamA7xG3FYmgQkPCJhTPA0UJpx8w7KlTiOYz3XwX4um7+LC
dMx8kVRmYXL+byJtT3S7T/SaI/b5MWLXYy3oq4RLVBb4a4MK7FXvVgjxo0bdCY05cPbvhpotpVEe
QPnKt2XfMGWYapZcRdttoMpc4dbs/GDx64jlLT9trtlj9te4ENs3GGnmywCafA/CKHhI/do/Jj47
rzRshsvKVfFtKI1yXWhi9sB+itxPzxc3UIgizPdcR+2spMTW5nfa5QAXR1oMQ+a1gIDimh19kzMX
YvLqF5qhBDeFoRA0UXcBpNdI1tIlR3L1pStCYYu1vtk1mWJ8S8sofcIhDXU0BZ74VAZSsY/lRAhB
sXrGpY92+EWX6vAlriEluI7qLGLZNEl3UOHbw/uSLDsg5ZeVrOSCiD+liG9lIhC3naMyfeK0WGdq
n+0DnMwPNA5oOORIZYeeVl0AwW82UU7S7qIwRvDNECgMEehA/qHx6ZlY8IHjuxrB2qCWBhgxLDLw
MmRXeR6cyjqi7v/ht6J82fVpy9Y8ZazJAwlu/H/mRcNg/vUOp4lVbKtlTpF2kTMeNpLG4UlksQI2
1ctsuhTzMg2RQ5WmS0Z92zhXgVlELypz5M+0rvkTHWBMNxUH5ZckqJO9ZZjVr8yRhx9prbbceVll
b9epl3szF+iT0qspIZhWTE0nYRrJqqhNjT2S4VQN6J7fugDHvxgBQXthVayoY/tP/0bp9aMk51OD
U4WRCi0KA9d7g84mUpaELm7Z2QElX81L7yZmos+tTepxcqMaGijK3wVPS156eBfh1q2ie4MCN9ur
lbNtViSFPCZDdMF9Fvr0f1p3+vwrJjfRA4ZwBfHj+CuaJYTCdiyGIhvAAo8IKEetLGYN6dR3vz1A
0e+78P91HP5fSVRHbdC/dhyuyuz//UfhV+n/uXtNqg+2wz//3b9sh+YfI8IH/To8d1k3NIoVf9sO
TZQzpqgrCmc4S6bFv+BAkvGHaUkQpUfzoSa9uxX/8h3K2BUlTnom9SmJapxm/SPf4aRyAwlEG81E
qozJUsYuMqnclCIXSxHpEQtm7bf6oFy3+1H3Xt6OtriWLGkIobfGozhfvJyIAj+1PKnjcLWIy3g0
KZsP9UpcqVgOHaJ6Ft53y7HFbKFdQuxeKjb8N3WpVcDw5oo5yseq1fQXTAv4zPuqj/ECebsdvxK9
BR7R9n/lP+plUK25RyC7c3HSTa5/l4k+GNUmpUUqRnxQQ4USxXKjiyN26rR6ZJhwQJoCMb2DnL+6
lwgDeExfckA12Ku6VXUTFTbb3GRWRje+zZOy1bThqa/BsZTMdSoarpM3WXxwy1epKhfmwGWic6Or
M+aVSdn2U2uTCZJNueIJLVjVqCKDJdDYFzaSuw9jjuAzb/TjzI/VcXyjowAdtChFW3P8KSf1OCMk
LZHDJ6npo/DlOd43W+FC2DvfhX8sd3tvi+0Bo1U0UL1PzRitG5sC7nB4Txe9jdi42IHU3Za/hEvu
FsEKVo/9PTq7K+Vau//6MafDdHzK05bHCu/JU/YgIthP0rKQXEmEzsDyR+Rnq4Zga272z5Zv3qlJ
bjrgKgyeCpJScfJOQSMjthwnhfGdItm1g7W/iQ7aPtu76zkR2vjTP/TMSWOT6nev9akGLryCgINH
ISU9qP1zqfpApPsw7D71x7ENDcukhokbUts4E5y8Ps8KMpdzD5bYVQtU3tahuZR4ZIk9WOJWIw2C
kgjGsn8sQvv9Kk9annw4B7hFlo9PN6omXPMwitD8I4QLZ+M++Utv83U/mVbHP7U3+XSGN2itOF4D
esdhra2JergPd4oNbHx2OEwn8PdecvJokw+X0vkodvNSgSpxIZDE9c5XB6RnBIvoNitfxQW0K105
yuBcUP1o1l8/68xHneq9HU7OxGwCFy2GawuaVgU/3q2+/fcaYZU+7TkIRDQvIj4GhHlth0q9VIxy
pZr+zJA7OwjenY3gIRRtamBWOcnHwFABpVaPXVQufF+bmyg/LT3jGDhpYtITBzYYuSnTRLeuHwFO
Bc6auCJ1N9p6m0vDtMNnqlzeSiKBcOYlzjydPhl+5L5pcarQtMBN0MBxb2iev/5MkxPHn1PW30+n
T56uRT0gUUT5Pc64v7aH7/p1vqyP6bo/yPHMy5x0PV1C+MvZxkLLL6uWMT3fkPQcAiuSAltG815Z
PlmupBkg8f/6qWaamZ5qfKuqog7qCxClC9d/U7KfjvL6dROTheX3kwB7ly1DZVM5XdIgPml+4lBb
i/CzlJxkkKpD1gtfQtQNXzc16YC/mxqRAWxsVVObTsJtGMtEnfLSGpyrZfRYoVYhIpOgpcuvGzr7
2k4amvSFBuojW2cRmwC47ZZcCL1td12izcw/c88z/oyTRQVgmpsBlCRncujshhDIWL20QrTh0JS/
fqDJ+Pn05sZfctJSLqjdoKu0RPreTSjHN55XzHS1uSbGfnLShC8IdR4YNBGjNZGDl0qb+SjnOpoq
4bbX3jVu8mRLaBYld4E93o0eb6cBNKEybrKOa7jwZ1v9Q4/gODxP25pM2iKXxpaY8DB54S8lAsV6
4jTyUpp5Z++/+WTr8v5dVFmhKzMLKKY86QGSIoYk9imBDY2wR1K18ryl+IbMfRlvXFLV3vxr3IGX
iL/3/rW41A/+ctave64Xsvdl8BJPyoNPOrvnNGOFBGpcchS22pINzmu6d39ZaOvbo/BC4pVNeWHz
dYecbjPen/y01cmTtwXVPs8L+Jr74Hp0Q1q2fgUsHuWpfvt1W3MPOOn8deZ6TUPQHNhkor4CPNYD
QYjETwzO29ctTReR30+libxK2WR+n6IvesFHISlWgS1dYQBapxfuploZG9ceVaZzx89zA0I7aWzS
SeGf5Ro1Kp8QrGIlaupSErHJyPdBJF9V2awtaFxjJ30V0gX9gxOtjp9+Mv5kzeq1NChDeG4Lwq8P
+cVoYA1e2yUF/o0/K6Ide8BX7U0er+G614UEG9oicqKy+CXFWD8cbWYISmfmrQ+PNT72ybzlcjFs
VhKRTjyWCW9mPfoLjZfuTTw2tr6AfLeZ9eSf6ZEf2pwMuTYzBUWDXGz3m2qZ3JPz8SIHQDdtihN0
ldHKAmr9MIcR+uQvYXQDaKKchOQFhacxmaPlzlEEhFyUMd5qkoGWpH5vBJtrTtOu14Nd7sY7i1l3
x/ihPn1I8IvQs+DKs8X6+IbhM3RUvGQCHy7kPVX1vbYa9r+fdN5TfrbXIBYCdqDhaX6/eT35nHJo
gBZ0+tCu5J9xw9beg2kXKYuvB/q5ToNtbARvy9y9iZOxEA2aERFbF9nIDhdDTLXMn9mPnlsaZAUt
t6QgIGezOOmXlVJTqxoj7sS9v40v+VSAG6qFcWMcUJHdd7awGS7I/NilW+Mal+bMuDjXRVVRl0UA
ZiO5bNK8KacSMfCozWIY8cSb23EQ2US67ykYzjR17pOpHCxYg6B1cJH5sX/oTdtYghaPKXjtNy0D
G+aKr76izjRz9omgW8FGA3AFE+RjM3425GAyeaKmR5enPSbya+Y0e8v99XXfeN+GTvu7poPREtmp
KgBnPjaEeFYpWtcLbeVK3RPEYZcPwq26MK/4Yg/tYc5scO71nTY3GdR1Al2hqQXWHF95GmJnm8n9
JkVA9t98rMn7M8lH6NC8BHaw8+797XDAXE5BZpz+0zVYrpnPJU8uHMe1FBq+CpeL3T78nPG5T0Yy
5eiOfwY9U7bUN8JBBqykLIi8vGHi6tbdMr+1DmNNyNkmr84d+TH+wgcZjpfETlajf0WbewPnetDp
L5p82Jj659ApUWirzkr1bHerHMyd8TLGQENIGtN9mVJXyQ3Mx9l738ldyae3MfnKfcglgqLRdvo2
RiLu2ouU6yf1vkANtkrRXC7IoX5SVmNWWmgnL8bu689/bsbjllRVdFWRkZdM5oOysKxIDoPQJn1p
MxZca4j8/5UmqEtwJ8JN7NSJXsZM20bHI3qI5ZVjbv1/9t5kOW4kidZ+l7tHG+ZhCyAzmclRFMWS
tIFJKhXmecbb3Gf5X+z/QFVLSRCd6FJv76bMutqKnhHw8PBwP37Ou8t//82c1YtHwcioqowEzCxv
rz1KGfpubJHHdNSCWho3vTNdxSftap7Ebq4GZ3I0lJdtCCk2fHn1iJ4ZXjgO6kGEiwoKU4EZDvOT
LD9UxtYc/6pzntlYOEgEfhPBAWxkN9VRgk/WDiHumtlfbeUknMxrOjBOtU83aGpW/eLM7CIqKJHW
hXGP2aYV3ClUgZ1seN6q51vwPzMyI5F5Lr6aTsJSly0UrOPJv5p5cFBEOdCT3VjIanI050ekDQYQ
KX1xp3PXF4mgI6I4fIyexF18HTT4h7Cbm0giDKzfhg/hpmesbZ+u6gYCIGR8lr5YXNgyZ2DkZcws
XI3EKmi5YSNqrfge+TpPOzRELVig5u09C6NTODZBpNGjMutnECx2LwE86DbaNSvLODeyZPKpFIuF
zJJ3ef0c6Ndtt/H2Xzu6Cu0LSeT1D1vkMnMd60pu/UYMnSxxXl5WB5ie5Sck/Yh8cPLasp3fI2IZ
bb6y5DmyLa5zoAg0T+Zmqm4oi4MVQ28u5OL8fNz7V9Z15KbOsJ/5n7L3gmPepLcgej8kX0Y3BWXu
BLct6nnv9Y0NWPuKEMjxiuMXwDq48BO5aHUR8BAifPp0w515QH/8veAJu8shct0MXGk8YdENWg6g
T0UpKZUMo2Fk8NgSvVmSy9amzbt9zV9M/ZedRUDMqimme4gdQ7LFxzR1JxcC0KfqoTyYx+x+ntBU
DspzL9vJV+sWvUZnuEX8YrOpOffI337csx+y+Ljc9iYCifwQ5d66afbtbnB15OMcSkzBPkNdzU6f
hkPGYNld6o4Q5Knvog9bufZa6FHOt2MZRP3OR5QMFzPuyStAYszkYp473SHHYsHMBwifUdnN3tLW
116EBt7WOiTlLJ4KFdJZEUBAyy3Rb7vsVG8oHLh3z5aniYs590mPNIkxARCZ++JY3YSP7V3/OBHL
Ca4w8Wl/MY17lGkA2cXtFhfU5TVqy5eapPfq4IOFc5DsUoK9Vz5E0Rbvy8rV+2p9iweMiXaqnsTY
SGD2y6LRYeQoChgIyzZ28vKx0ZYD1AVAjE4YMDSKLYMHt0W1kUWs79ZMV62D5YAm8/VlITOWUhEM
iXXRjeKFbk4zTunz31rGLyvzrzi7kkxFK8oy4rYYik+AAZ2q8t0Nl5u3/E3QJl7/eyGLAKOPiJCG
CSb0d7LDDAjtTGi+Bii9wFO/2yIhXP8uv6wtogiKPF4qQp/hpPlXBHiq4sPl5Wz9/UV8KBSKOtO8
Ycw/MCZB6Vt4vGxh1YUZRkYqjBa3vGytmBYAZwYfobLtUOeEOa1pvwnNJ5+K4mVD81a8+TBnhhYe
hrJW5HUhWzWA1VG8G1PjuZb/5RuJ09TFRt69Vo9VzDNrC0/rSo1pUINlqQf/qrifrintfSh4s+o0
9SgrXl7b6uk5s7Zwul4aeaZZWGubmzq5S6p9vdVNlldd4czGwtV8U08QIsOGfCiO4il9VHcJ9DDC
Ttv1h/KQOqCtAQ6mDzyF4b/bF46/3743t37FwiGhVh0UqeJXGJPEhC7Sym2yv7yZK2n/q0+3uJxG
dMQ1scbEQNo112S1A6Ou242I1fTOnJn7NepCljZHkrNgFMrwq5UZdrT77mZmaTV28dG0R3duRWxz
vqzu3Jm5+eecmaszaHa6jrtwhPiWFvP07fK2rR7ks78/2z/7+5NW5X6fCixHlq+EpNgxvb+TagTD
ww1Lqzm5eWZqcbjC3Mi1tmHn1IO0v6V7uTOuEb3wD8NpzshnHJP+CJX61eUVbu3g4pSpPW9Eq+US
1CN0n3z0Lf33ly2snmNokw0EyWZY2CJfSSTB84KIbxSMmi3I95rc2p76+bKR9dSTpjn0p/NVu8y1
I48qS+jRd5vBg9HN8DDdqwfRUfbpLt75p+qqOSH3Qo3Ze6/u073JnMb9VvNvLRpbomiSSpgaEpOL
T0jQL/VIZKUa4KWeOXuTPoSe3EbqTfePOXvmNPDc2OLDKS3ovXj+cLXGvG39lCqs3NrY1lWvPLey
CJBjnQ1KhuaS03zsTyMMaOJp3OmOci3sxocGsbRn3+lgC9uqXq05jcVQHEog3MZULl8fPL0gaDcq
W2kkN3X0nHQ3w/TxssusXmcWlVAq2PDV6UvUSFb3yWTOr+C5V3VA3+azBUuWlPD6FXkfbD3T3jD5
v3wxidE4KrG8CZfJ89CMDN/Nl03zbTzpp/Yg3MGP8hke891Melwc0ty9vMT1XfxlcRGNRQ+N5khg
F1Vg6dX4vUBPEE6MjSRkgb/X52qqgnD2z4UtonBjSegHeyRU9a4h6Gf31Y24Ez/kh9hB4ePRu0dh
3KHz/9C+h5l8d3mN8+W4TIHOjS9C9NiolSXMSYkWxNd5Lt7UVnmlNCjOBZbbIpnlDKO1UaBZysO8
WfHipHu9iuRcgNHxBCklUinzJec7TGhthOfVL6jKc/sDoCQKEK/PQcDInl8G8ykP00MPj7/fMYCe
yc7lTVw/CyrM9nTf0JtYVotRu5k7cCSSkSQ4qGs4Xlly6TT9B0T9wIhNjxPqszaqfe8CRuLiQCxt
XR/+uvwz1i4j0Eg/f8UipgVy1lvejACP4g+Gcp+Uj//b319ElUwYeoUh7tDxrfYL6ufPSWtulMW3
ljC761nGEDb+32++OoIBWXxfRBuV1S0Di0wOkhYjqiT2qKjzG01ApdbUttx79SLTaEzMekrMSSwO
NAQWol+1pD2t06Iok34xZ9CxOze36QuVVBmm3dyl+o3KvgKNE4JQFkxf6kvp42zz8nJkVp1PBK3r
Xwr4ICaqGWD0N6p/ay3FczPLrnYbNZUf97iBlynPMSIKjTCdUHhFTj7Y1xFDv73QXWel8mhxQ8Dt
Et2lledUgd9sBK/V4/1rwS9t67MFd0XNfGIzv9+q0en8z/B6w5ATbgTo9dN9ZmYRReoJeblSZ8H9
yTzMWXlxPbcaKVPttht78yF9E5DPjC2ch++WwZPDR/RRqRtEB+oMMebe8ceNk7C1eYvI79UtMrDw
9jidTFk1KW1t/NIjxXo5ZqxaAYgpIUVmAPtfxIyyCuI2nAAhyfrHJvvIaJszhsqGkdWyOOLkP60s
woYkFVYTBjjCjEuf8bKVfqtHbrgr3vvDLo9tUljgCrt2D5uKncArxpgsE4UDHDGeYz39b2texJhU
VwppgvLMSeIbMScJA6BvZF8vG1nPLf+9ZlNcFjJjyfMFFGTppdyOzzV4jGxvHmvXOkwOqosvVILC
3trMw2a3eOOf8PSTotMAACjxOkLLHLgfKN5Iiw/xEDmBqm0ca2klKUHYjDcwcBYeHksUIK2jZhg0
NlCGb6neBXIpHBh81g41Yz+hTQez9O22Fs29hsCHM+Vh48qQcriQQIwOzExsQS/mjgiF3ZU4NExE
dAla1H3ZvS/a3tzIMtbyGYBooICpWSFRtGyITKhsI3XKp5APs55AepgO5TFCYGSr8b1yml4ZWtzw
aW/EnZFRmxcnvZ/R9VBMuBCwiBshD62xN5+ZQb1ZLxCMykuL+vVnHkO/7CN/gLyskCXf8fxwzHYI
+SUyvEyqRy0HhrcSfijTgoJJF8T3FdoVn0Yupt7ujFjWnaCDhcY26sG8nlqtggkuHq80jYq3CffQ
x0rhoEAeAZVdMXnxHZJ3pmZnllAfme+FAS6kzWqa5fRuUK2ZLKBDz06XYJzReq1/F+oEldBIy7tW
odItRUL2FxcgHCBT41NmNZB9zgeld4ehRU0DAgInqxNUMUtVQvG3HK8CqFGckn/smxYqpIhCBWQN
g7FHSDZA21cccsmWykRpnD43awfVw1iCnwKMi6tMcXhvTkh+nyLITp6huen3oOjTYxim4+dUKLtr
2oS81RND9z/kvdXkEAg0ErwkqXJrWuM3K29pisNGwFh0Ix+UNhxgUQrje/QH6Ov5uWzXOWC4qVe7
KyQrZLQ6kpbHf9ojTKxW3XhUO7X8lood/1YaKg2sezLeVGYwXklizcMM0gXbq2r5RjazSbBh3e3F
qyapqo+1UAR/wnNZXA1VID82rQRjQKrW95NUicxlRVX5RQOJmO+gDBsobUztMNkUWCrbSCA/1OuZ
tUEeBqgIZBR25Um/B5ocMrEewkG09z10Ag6axej94I9T5xZxUiqdrWVZ0pygMFGMg1RwmL4bRV/U
8I+g2XqjWV7S30SKrCVMFwE33WkBCrO3EkPd2j7SyrG8nowxk+u9WQq+GtjSNLWlG7JRt4y1GHv0
XStUd5tIiXaKmCofO0HiMFpT5DYj38z2DHE8inGBFPTYyH2PirKhHRq27xpBX+191IamXQLOvWpR
aN8pcdQfNCOC0AHV93dymCUPQVrqt4ZuJh8j+rGPetlmbj+nw2nZqY8+1AwnWDPgOvJS6SqLteRB
iiDiYl6gfdA0oYTFrJXtoFZgysm7SD82tWHu5DA0P3lCp8CBodRZvqsyS30qhz48CdoYOVNaaHtB
q8Pvhu6xhbJe104d5YiXQNl0jKNplJ3WiKtHk6n6o1hCz2UAUf8TOd3KbY22vUtAogx22gnyFSRz
MPRMYXRrDHHp9twAaMjqeuLMrN+7rBjjJ8XoYAzsU6hrJAG1W4gUZWhzGmVQXRWRwmOSajAm6rF8
U3p9cg3KdHDCCKJyOzfKdHiCIEc9TLHfG3dF5bX3gVdGHwWllu/MrpMdMx+BCmVJgox2Wl5pbTEh
OKFYzec8yaxdpcZZvTOEhHmX1sz662g05C9qNkFxEgfes1gWUncatSG4jUI9Qjvat5praltydAiH
IP8j7XP/yDFKd2Gfl1dFISvsrKH9Ab9C+A5N9+hhBoy8q0eBWXNjlkVGY1xMbC1GkBc2I+VObivr
gRCg26qU53vV8JF0EmFpU1IkfKtOs45pJHq3Aaw675XMS++IReON4DfmUff18EYVU8EVYS64qns6
uTWB8K/S7/q92EvNAbpL/1CLonXwOr+8HeOp2WWxGDx2PvLZoT8gpG2gUdzksGfCW9Mc8koNDkmr
ZTdBqCFKLUOFqRZNzxZBV3Q0m1RyDCutT0GsVjTOu2AvyxUMVF3YHnrJjE4RLDj7bFS8fR/KlE0a
OVWZxIAN2fYYwM9sSa3rv/LImwy7kwNjHzdRfONlhvDYGzpsEdYwfijbmUaugPMw2vPELu4rr0vt
kAlh9GrkiFGsbDqEglW4SdAkpF+eGN+gRO/fhn04PaatUD2LzLv5UOrpECqN07TrIrM5qfmY/TlN
SfdHE2aWWxdJe+qtHDY1w2fsdgjV4I++tdpT6AtQlBWpqe+UUW8earU0Pol5S4+whxnDzRM1efL1
GAhcq0QyyucMNGSoQT4pbaYhXK22X4oiTEQYM5Bf17Jg+FQJKVSpshxpmRPnudXtKw0yMj9voEkN
gz54DCVTclVxjPZJPkJJD49Lc9D9fHzop099kdaHRoyGb6qY9YdsTIMYSb1K+sOvikR3QzP0PmiQ
l5AzJYH2FKmF9EA0l2DgKES48ai8gDT17pJcSRyt9WpYXSap2QkpLmgbvSwf/UhOTkLdVvtOyNqT
XltZ60gj7IM+A3e7SUK+vNCqbKd7o3WDtLhZMH1uacdI8oTbboT5jHw8vzb6SjxmSpN9RdHA3wsQ
F8GgkWmnFCrdfWCO0V1LFGQuN0ihfgu99L6IRukIH7F68jSijlJoptMkbXeVN9FwENrGeBpMbgY9
VyBuGCygA319K2mZeFVqNSymOqLu/TwW0CdVvc+jtriN88yDehgHq1pIjZD2hvVu6ofPWgX9a6P5
2nOXB/FBDybzC3BAJjNQzzhoYqUTwjh9CHZ5e7WZptNUdPpR69TuaEWmkUDi1+eFXffxs9mMSMpP
0EpmUp3uShFW6jThyA/Q/9p1qlQ7JWmTT55vxNdTrL9XuHtgG00H9LiIGT5nGDrkQMtOpa8DYwNc
tBNErbzSBYuS+JSoQDWy0rRVLzavFKtSd1nphce2q2baLKUu9xOIye+ZLIBTzMxk+KIngXILQr26
FVQz/T5xFuAoziP4fclgTUVQTjBrKv+4oy4DlAZHolimSWViTi/P3suFiri3MXSJgwbAfgiuZSG/
CoV/DgyYrQDDA6HEDM/yhWDypmwjE6l5cRShgbljrnYjPV15kWOCyVLg6C8grMUjxM/9KsszMXEq
V3RmFrbbZG/t+r3ErXEdnbbKiCuYmNf25kfR2caNCNU20sjGafcMyis3k40oF2MKBkMZOwgO4Av8
tzTX/2Mk+T+WwpyxQSPrP3OSPHypvmT/3/89l0D/+V/9zUaimv+CQgguRGTjZqEsk1fk32wkmvov
amC8UA1agsDlZq3Tf7ORyPK/NP4LDgAvKQb45kHrn2wk+r8MisUvFAyEW96lL2rz/nfEpZIRvvV6
8b/Px/QXbzX4MER+lEwHxpIhgF5WAYn4MjQ+MGIyhcI1p6l2k7d/1MoWmcJbOxZDES+qhTKtGHNR
nZJiSxEKaBNdlOKOPMr2dafZhbDxxl28B1kNcEMa0yLVbdWCnPP1CcjywmigUeaFJIvHWJhJG4Jv
rZXMXM/lllLRmyVJvDvpLYkSZLCAbBc9T3jP0E2W9MDtjeImjsrHtsyuvXp8f+ZSf3+x8y+0KGWo
9CGYq5UhpyErZMZysaZIEFSpiDGT9/GXTB/GnQFj2Ia+2puNwwgDHiQGkE8gvrv4PFUJr9sw+aFb
M1ztdwqYrJ5MW9yZ8rTxjdbWAzaUDoCMb9EJeP2N4pqnYq0HtIpSEaLt77J+uLxhq2s5M7AobEFz
lgVdLgQYoHiu1+8y+Xsp3vnDxj21jO98GQNYKTM43B8zUnixEnAlmW4IrCRQHF1+UvYZRZXkWsj/
7NEfCdC8/6cLwx4NU2acTAk3X3hC68VD7KtR6KL44PO6Fhl/K/N3Abjey4beeraBE9B5JmTNEOuF
N0AeO8SBnIaugrpdAvdu4/0RVhufaVkafNk+ICToSjBXAIpqsX2lCtesMXqBq38W3s/DKeW78GTd
QYbMA+1pnla+I4t062vx8Z8vb0YfKuDjJaLSvPyze5IQXmsDCtqurF0reuPIanwjJ9PG11r0V34s
78zK4muZVDEGSedIaR4U13Yz2SmEIFuTumtW0I2fud8gqGLY9PVafEUsDSUk4tXWuJuatIREM0EJ
vNJFNGLT0c22CBLenl9QD/ChMqdlzQq0i882yJI6KMUcyZu9KP0pwF3xzz/PmYGXOeizz+M3kTmY
MPS76CQcWmZJ3XjaOkpr20YhlDuPOT2VksDrbZNjC+4+maNbS8Wjz9BjVimMf3ht4IRah8741jTS
msEZuQILAhc+vfTXBqdumhTKT8yql8FDX35phI+NHtxaEETLGxfGyulFoEeWIUDjdmIw47UpK2Gi
ujIyiHVgN8QdtBuee8d8qrdkYVYNUeaymDWjXQwr2qtzRJDvlALifteSrafGRwGs6u9ba0ydyw6x
BFXMR4kU6KehJWmYJA2N2ktECvkdRQ3CrPcJ4v/rwfEfPiVXsXvlPSYfL9t8e4nMJvlOKB2SH72M
2p05YaqqQRO2nKtB6FxD/67Hgl3lnh0HW7Ocy3HqH6sz5vNLKBRlY7GNXINlHI7cV97nmTTcEeHO
5O4QD+V98z06IDJ6v/VUWJxhg29F0J3vSGhv5vm8118OTEwiViECDW35LYup06r3l7dv4RpvDCzC
khCZpEezgan4JEaVk0JtL/ff/zcj85k7+0YJ8nfTMJqRq1sPBsVF5Zu+NVP8ZqPIj0lTFGbrDBnp
4cWxRdjTHxoPSpO4+uIhnRFEqnt5EesWZuZBJq8VS19+fQFdorZvOET0T6esuaP4t5HcrZqgxw8K
SjGAJS2+tkpVv0VAhutcGuwkvi3FjYizOCw0KdilMwOLr40I1RCVdRi5ZePtlWx6VtNoBzO528jW
RtK1vhZdN5lsmpOhhako6ZJkaFlLJ5wkNMIRJN+4fl74AM96hy+rgQ6K2jINJ+WFCPLcrTJNbmpJ
U0MXdESW7npN6HqnqPIsuO6L1g51h0pr5pe+45djbCuNRX+xoelEJW4M250eRxTodLnYc9aDKxPt
Xlc348iBw6B7L2Qlf6SGJ5z8barf5/rUfeZxwUhqnqkM3heNUxY1E3XVOCEFMbphIru+37tIVN2Z
qDofmkDSnQwqsGsNjYKjT0thp8Ep5MR9a9wPql6cskpX7KiLo4NP42eXhVl1giSmPKBxAxEQ4JzR
zqkVXKWJWnd2QhQ/XPbrNZ9Q5guIpwubuHS6tBHjuNQ7BsyC7p0yXXvet6RIbmmjbtwOa4bmxAfQ
KUEUIOvrKFBLuZl3Xh66mW9CER3YFmh/3xT2TflP4w1uDsUNnVPg/kCfF+doiibJU4cB5ilpQG8w
Ed/VEhTkQmg+XN67ZWr84oLnlhZe7gten2dJT+5od26c2P6zfkp3KQ361JYYjJ91aQC4ZoMd3W5C
GOfcZ+n/oNHQHCQazaWx1xuqm0FrhRnGe0f5Nu4y1z+NyHvZxkGmL2lvkV2snehzc4tdbcokgPkZ
c4GU/RGm1W1aDlsjFPPfuLSkxX7C9DgIZsSXa5P3sWCc2sE7DJqx3/hsq2bmjIHHLYjWZeUS0QNC
SiVB7PLefDejklv0PeBEnilVu0P5JNNs/63tM7jFZULWW3ZTlNSCvugNblq9hy77WTE3MqElkuqH
M7Ig0gVuEG2JX5qMGgb1mg8U3eRftJBJOxRpXOkd2lVH80q82uJcWXWIM3uL3NywGn2k1Y1UV2Oe
KMC79B02Yvzah2K3ZChWJJikloPLZRPHlgFg3YUXlpSucowcgrxcdDccYm0p53YWS5G0RqN1hN/J
o0OnszjOgqHSI/J9/TcuEfFmhszmXy9bXQuI3F7k5NTZ3hLl5bo6dXrA92pDWuLhyeMVaIhg+4bf
yCvODC1B/3lYCGkxsbrGC4ad52sCUkJ9u3GqXvxreXj5SBJkOLpssrDX8aiG4ECcSq78+Lk4lncM
v81DpzLKObOuNbjcahc/NHc5BR8TipfUDfdbPBabv2Hx6EXQZSwt3WfENFTEhmlFhUGDMNe7wNaN
tpZsRuEz1xOsP2XZT2/UoG7vpk4hI2Ci7kBIKBwpi6Qv/WQaThuqNXqZGRRCCNwd1C6lEpapXuKW
eVhKsANLWzWx1UN8vomLW1LRkGfUBzaRLvtfxXH8PF0HbgaDA1qGyOVsI+FfAJb/+bMxhv76s6FH
oNEfxqL0Xr8Vkn23B/QEaMPO3PjzjDIdmxOiK+Me6ZrUjU7ZQdq4RldP30/HkZZYfOSV+ras+AUF
gAIUQhECuHzS5k27tMTF8Z7aaNTHAAPiyTvMLMjVrrj7x0z7+ksE/vXxpGXxAFo9WR9r7HT7/jnd
eUeIV3fGSbaj3dbLcDUynu3ZvKdnb6o4rhBqq6f5TCd0Ci1S+MGRfGMjAC9rpz+WJPNsIJUS33Jg
NmJeGinYA7dxq5v+Gbme61lIWfmrh5Ngq9qzaW2xKmAvLaPFWJu5iMnf3bQ/yp8g8EJDOSr249Z4
+hwO3jjGPB9HRR3yl6XnhalGb5npUxcYyRcVxY3BCvdhVBzy3LRzQT5WfbbxBlvC+/7e0V82F84Y
htngCXkZucnNcDM7iX/M7tSr/0IEYfWCgbye5BB+G235ZO3iIuobER9Bo3mvP8Mh/xDuEFyw9fuZ
VQJmu3v//je/4U+rc2fu3DMtIP29UrdzciWfZpZlwfH28kfFeWFg23hUrIaOX0s0FswmOm+upmkw
JteKjURIX/zTAglvCXR+/r2Hy5kPVFYaqyhJ24AFxIzt9FeQjuyA+G3A/LcWorzeNUmvaripWUhu
iE7mlbbZbiC0Vx8r50tZHC4h9KxOmMjXur31DfKuj8PTzKNT7EKGSxLYIOYPJP0ZnLamghY11b89
/tcezrHsLFYBsjW9IGNtnTU+eMFkj6WyU5vmASnbj/1UbVwnSwLON/bmc3FmL+lNGJwKTrWZKLfD
6D+mSnRSJsstxuRK8fXSHiT5nTj1CrN6yE5B5vHH5Qtn62suUiFBxCtlYXZLSHeK/Gi0+Ybjb5zt
ZU8rR78vN+Y19ohDTgnSzcZ7tDHc8J8KpP/YzVnZHnGgeQJw8fUUZYy1EjCmmxT1F6S80bXevGVW
V3NmY/HFRL+nGtZTvouOJaDAp+Q4uVjU/pB8IK+2dph2/XuklqvD7zxioIvkhoPRnx7T4tyhbCaV
RTyvTvVtHXO98Fvn7szE4twZKp0StaRyKKBocaIgsQtju/zcIAbnDo68r07VO/EKNMix3YK2rN5v
Z6YX305oe8PzfUpkcVIL97I2mHbgzVJj5Shep51s/ZW3vn8jGG208bhZOwE0h6icybQdjBcMzNkZ
tORGmfppLs6BcQPnTbsm2HjWrKVA5yYWTpNDqRSUOUdgFMS91wCOAmj6KAPfu3yY18LXuZ3FYYZk
V6ilmKV0hg/U77Fk8s/ws71S3qTy1rleWxS7ZcJLSeXUfMkezvbNBEkn97LGvo3vzcyHohuwoDz9
xtbRTJulbSjRMnjxOkIylSn0qpDzTEqrz6aafU08a7CBcz1e3rol1OkleJwbWrzHjBZod19Sca6h
H+ofjX2/m1zYHJzqK7SCbpW5+fvgw4bROYNaZnXnRhdvqFTNEENPMQrTrCM7gTNd0/PiBaMw16sd
L1tbC11nxpbokkZAt3SMxcilpIQ0QQxq8qm1asYK6o2Qv+oavz6atsh1ELCtBYSVKYbEySkQYMVA
107rTPvygtZO7vmC5t0988DBsnIzSFnQlPvOYHzy66fLBl7qrxe+z1LQwTB6aVCzLKJqSivog3lb
Ubb84RlUDmQGrvJDd43MESLQ34LnOkex0RXdmPmjrYLB2tmGNVgHrvNSAV/sqYi0dhdUHLdpypwx
+5IlN2X0HMaiI+XDxvdb9RSoYGHWFS3zTb83SEPdt0Y2Ni+mXeApV1BzvDMr8RNCiM+Xt3j1ITXT
zv7b1uxLZx/RDGNDz/txPnfKXkejJu12HSyQLyfgU715gc/X5JtPSrl9Jl9mZdZiH4UsUVqVMQlX
Pqjpbv6E01fYbu3ppJ0Y+KgOW+XUZa/5R2Q5s7hw01btupFfErnMarrzkJ6/g+Ch+MrRg+r65c3t
36Oag1jm5b1ddZkzw4uMASTwJJSgwoE99PJBUOkNMVDAXJ7HvI2tFT5TnJ3Ru5etrkfSM7PzsT37
ooyZd1XYscPeh2k/7rpjcW/dhRrsrMCTZeR5gK/um35jscum95ttXjhSPckqXW9W2+3rZ+kGNS73
W+fkx/pYwd3mY/XyOleD3NkyF5e6L40VBDwsE9iznqpXnh4fc39jM+e9uuSti+uvGyJoD2UWJc/q
r/VOSzdn+LcOxOLia7R8onHEOnoneBo8uz3w5Y7+wbot7gJmq642ZQdmh7+0qMWtN6RJljOjFLnZ
jXkqIBOVDjOBcQXXT+Jsfab1APPzO70hvlNQ17aEAWvBsX6WdzQsH+DOd8YbeiebXIaXv9cbprtc
ROOzaCXu2FB0pkqxky0SyvVDrZANgUidCWNeny4xGxC2NojNYj/ZgfStGY+dsjdDNIC3pF7WPfyX
qYVnyJFQ/bjGTQEJ8ch3DfnJLH4nOabb9HNBC29oq3oAN02yoASJC3r4ui+ru8KU/yFe6u/48NPO
EvITFyNTIElMGBYFu68+hJlg+0PJm/pZCYaNXGvdD34ZW9wyUTQ1opXzldrQt6MaPemtc7vhB0tE
ZWP6qlRDBu16JTwidXeXt9M7+jNOrsa7PFA/XI52Wwta3CVMeIJa6JPIlfTmI+Mk5OPZViqwtaT5
N5xdHKXkaXBUcHjQ802S/fCxCdzwitWUdniYoVncVVFzM5O8bld0N5x92WmtKrQOEV2j2JkwzFN8
sXJkLMEZXd7G/3A5/nKMxa0BgMHyworPNvfhu6Mc78rcib8Xf8yqutKt9F2EJTF3pC2xhK3lLcKG
kJujGbbYlat9mCf2KMGq1af7jeWth/Zfy1uEjIz/h+FIDnO9k/aM8u26K7G3IbxhRIW+7hbZ338I
7oCYZwk3EIrzss9cBuYbhB8qXKbbi07KtDR46cZuPyp/JbtwkwB49RDoALRR0ICdd/nkhaEikKBG
jlyr0uwIUIhpTr+1g2c2FpFjKhJUlz0+lHoAl+hO10p5gMfHDa6qg6xcbRbBV6//M3vzFz3bQd9o
A+sl16eXRs7k2TPRH+cOQZvr4Kq5TShybTjJqi+emVzEErXw065P0jnj4PXCDLurQL1kwyB0bN3m
Of8kizY6FxvVrS2ri+iSB341taLMQLT3oRX+1M2vnrE1ArZlY+GOzRDoo15iwzC+ZtV9T91isH4r
TJ5t3yKEtOPgxd2c0KgH7ky3y+/nTybsym+GZredrX/0ETR1YmrkW12o1YI1WOOfJ2ARRjJfKhRm
bbl1biG4vxIeUfocHO2k7MareIuHbL753+SJZ8YWwaQ2pTIsGU/4cRTIE/u9cPgvHmhbx3qRgZgl
Q8NIiJDJuxID9k7OvEBme0cBQhF6ojRi3eywlcetGaXVRRPWAmPDGNPrc6e0TVSJowLIbBIcP/Mf
Ur/+6/JBW/NGZi40HXy4AYho2d+yItmKUiCzhv4ohE9NeR1nG3nO7GvLT2SiWoaMEdz2hrU4yvz1
OkhKALNx8Q0NGzss611nGLsqNN3fWIzGwBc8+jNn+WIxqehVU2CyX5N3HzFMOzQfQqXZMLL6URCL
YUgF9CwAwNcfJe3DoasLCqhtVl9zU+8suH5/Yx1nJuafcBZvZWMMDT3rCH5Vl8DAEYsMN8+j2SMI
Tm9jPaseMFNozmphNA4WTtamXpEmc227t4Z7SQqO2dAGdlJ5ny8vavUeZjrgp6HFLRIWverliTm3
w0WnfpzDkUrzfdrJrny9RT66uiqDUQtODx6xFAPwvN6oEmha3DDs3DT7airRlZR+ubykObgsPXse
juPpy8Qt6ODX3wltqaTSekp/uIBTJPcjTChF0u9N9U8OUiLtL5tb8zymquf54VmEcIk5rcauoBlN
4tTCxh/Jtyk4oMsW1nbNYtPEHyRGS97KsWnBTNYFRT3ULS3zW9/Jh777ftnI6jJ+GVkCuKRY0CJ/
LsnGUuFMBelYvsVJvLGOpWBwJxSGN4iY6DuY5hhv6OA00aWv/9tCFg6dlgHE/NP8HIgzW6VjYxYb
nY3VrULdYZ70g/31TayRBys2DAq63mC6QTM91WL5x+VFLEn/X968xH/8yTT5W0tcxSRUnal0c/26
OQwfZ/LQmYE9v/ECO78xDunhoNrtjX41XoHtdi4bX13fL9tLdEWSGahblOxg11su4ygIyOeH3zCB
FIdOjXrexcXFbQyItHqzCbUPIYbwbttK/42s0fplYpny6whx+6qJiYHyHpRRjtB8zYyNvt3qVp0Z
WcQaSc10ZmZ4XKtWYUvtXwxQbxz+1SL0+ToW/lxElR9I1suzorupxVs4jnnmAsSCaju4y1WnEq/a
1BFO/wXYbPXEGjAW8MFRbl/qxhhyUI5hT9KojXda+9LnUnNnJoZUn7SDonzyHRjSNxnbVs2a5Fai
Ib40TV5HcDWTUcqW2dVGUB2rhP2KonNhRe5lJ9wys0jHC9NXfKqOFOTEDGzDbU6waMfvl428+Nmb
6+hsMYvEW8j13hiYuqNt8YNqzT8ytnH4L7BYq854ZmmRdetimuh9OG+b+wPZFlhPcfRtfEiPolve
m1D6JLfa/0/alS3HrSvJL2IEdxKv3LvV2i3J1gvDkm2u4AZw/fpJ+swct2BO89r3WR0qAigUas3M
dq7AZvoeUIY2vETwRsIt/nhaJsWwirym7zFvAbC1JL2ub/pwiIpTyQI5PkohsLECaefZ3QoxzqWu
m3HmjU0xYWq7QDWVLr5aOtAEdoPHMVECEie3j6uoWaTCMeI5unyeG0oDkD8NvSIGIKktMXuXG2mS
s8oqPAuNumMvOQugbZp22Wkn3ThLVLmQq0BWAhMzIl1sZRa1Av3MvYSxd03BfIe1N+e/JQLUmMRA
dzimtsQMTFWUVcOZXnj6xNFnrDmK9oeESOsrBhwGzNaCdUoFGp6g+wudMGxhQTWa/CGZWBSDFwl+
1J8/JpACHAkMWqx9/IIRbsiECKqSYJa07/I8OfH8cPnMN2IlHYMc8LJgDtDLIGg4UdJK12QIaPgL
4Lb8YvhUstIFfMGOUu8JEpS6z8a0Ki0YOh2U5lVbuWb6ruWjK417+YDNw7cxmwmmKoxlici7ukGN
lAJN2KOz9sVs2AmNIsnO07V1VfDA/5+Mn13hZ1cUWG68KiiaSxgvHWl5y9MOaGkvl89GhN78R8fO
pAinv8Rl1WH4ofAwRTcF2QO7AfdW4aIdaH2n3hcXnJbJF/4ABt35T9lDfxMuPM6cp+C4z6TCs01m
u7Kx3AF6z3CzqXm/vMy9vRRUsNObvovhBnh9B6qXJo5ygJQVaGS7LGYry62bYDjGNDw6sVHa/2hW
tQF9flUPOdrt4MlAaJVukmvDJ9dopHHUKPHaK2UnE7G5tDOR66U4U5OxNfIWo9SlNw3acYlrxxwb
X0l37PZWAgwrw3w/EE2g7+IovCEXvV7yVRt9gOiq/nIFDoxH47jm2/bc983bdSZL2MVELZU6VmKo
RfHYpZ1v5nsZtq1NAzAHIBdgL5HTFvQhKwsyZDk2zaAYljBeMx3V33RvVm4jlMY8/y8pgj1iQ7kA
ixRJIntpUldia0jAM8SgaA5QkESMlatRKXbCqy2P94NUYffGagZpQg4rCI75oLuzr5cAbjWGlgLb
02+Z4SeuGf0HKdJ1zwRP7YNcQRGTljAFiaTy34aW4ju5IaC9WnOXtuX8IV7HT+NxvrvC66havWwa
OoxH07Re2Y9OssCfXpt24I82RrrzuGyrDCwlWmjgV4hpBJIylGHWjJ+uWNS3c8v2APXJj1Zb7SF1
r1/++07+K0pMJuSVwtO6RlUY3Uj3thI1/Y8pHkI1iV1N2ntmthxQnNsvacILYCYsbtkMafbT9G4D
zniKls7lMeaK0I3kyuDFM/9qM7FfCgDjfo7WfTRaqZnndF6SAkbrRS/QkJATF1m6HWu84eSiE0FX
kTLDEKQixl8Arm9Yw4oCRbLuBMDQnjmJ4ZC39hXVA7SuLS43Hc4c8gz2v+l79rhXZBIJs1Yd/fAF
Qkyh0UTq+7osEVMowYph/bS8aS/NXYrbaHpTpEW1u/LkDsgXDtcqd4AaNjSBdNj7kg3t/fAh61ad
vRJkwLT4kuBDKiB8mkzzQEnhxtDhy1u+I8YWktVcNRJ9MYoS2Jej3w3Jj6pTIkWqvv53YgSVtRDe
MkDXF4hw+Q0QUlH+0QB2VA9/MaeObUMIv0IbogtXsGmtSheD5rBpvVoEhpmGhPF3osSf/nw9AN2G
HFxEDDoJakJTe6TlYCDILeB/c4YcxU232526fqxgVlZ89X+lCDqQgcBRNVOl8Oj0qiVXY2Ielhgz
knzPDdqwX+eCRELeMpMWU+2wHGMCgSjB44MZi6S/lRPi26jzX968DW/hgzRBGdLcUqgWI4O8IqfG
yOtIy54h2dk5IvipdilXFYGjheGHJAIAOzo2U1d5ATCE/gioYOAHlGHWePTt8sq2bhOiZRlmBNB4
mlj6ISkfZbS+InM9RUmqOY15Q8a9ZqetCACKLYN5ET3teN3WrzgzDTEtVG0EaQf8BXUluQZkuuI2
kfFg+JM7Dg5Hkqrn6BljV4bk7KEZbp7emXThhtkFOnHzwoATGTdOhwcIEOaXd3FLGxGnocKAxeHl
FtQ+jodmsFpEOLk0+U22kgxkTrqoVzL/3E1fLgvbKggZZ9LE2mMMNLgBLPMFdvMfZoqidcDZ7LYH
HU6XtiNuZ21i7F6p6WLRAWsrlAHoyNp8NErbJZ0C3vWyerdLVMQvL3DrvM7XJ1wFA+15VNMQ+WJi
1yHN92z69t8JEFzzgqSNrTcQUBk/GMCOmTF4lyVs3ebzJaxLPFP4kVcJMOqxaR0CgJzfYwrG1aXZ
6eViR/W2LvC5JOFq9XqjlXzAWjpmZK1jzSOArGnZhMqc7w0SbR7M2lC+VqRRwxUOBjByKKsvkJXk
XD7pM7GigWCy5/Leba4IeFdrYRXCxMJKU1lAGlSwb4lm+XVZPEiq7iTVLiDkRjBhwHcCtREAXxEK
ClowlMmsg5/+n36qJAlWRmyMfunO6DUPueGkx7/xkEwNAzcEE1GYpFuv2plWVEzJ6prCEJkN8N2n
8qsSj89aIe3cn60bey5GeOqzITdkAPIjjECPXU6/qZkFGGzdYdprY807wrZO61yYYPrKuUHIXq67
2CFP2Y++Jslu29fRnysFENdWXx6+NjrBPm4dj3UGEgh4fR0dHFBCtI3tFvIeb972Yn5JEa5thTIu
V4iJ3EqWY8ZXaV4ru6jCNO52jOpWRIQGOsNAwtLSQD8urIfyfDRSjlAP5mf0e1gHOVL9PFg99Yp6
yMACrR/I+uHlbdzKHgFBDpQmUD+geIrWvKOYdlc1REXksbhZPExeXWfXfRh7TWQ/gmhxeWJvfC9J
sfn+n0sVDAenOvy1BnG0HOaDQ8Ev9ENdngqw+qKh0LMaNNg65ht5BsFdf1cEe6veOlZcOmw4wmpA
Jws6iiYegKYbCD8n7SSpT0DOB5aHtXMRtiarsbX/ShFDaoPaSSKtQe76LCteiVHZ41R7/Rd6QAO+
K3m2mwXdEBGQfO3I3lwgWmpwpIgg4Mh9vB3TrNO5yCGa1Xf68imOJ78c9ibPtmBVDGDw/CtFOMUR
BDC9kaYIiRBpFlfJlX1PemfyksjASEjtEh+geGC9MZ36QOG3XoFNge654lt1dwNAOZoCRGIDRCrC
zalHq1e5Ea++5M+RH4ddozqCTk4jdxlYRBDoxisv9Csv/PGl0T221xm79Qyef4FgJYZe6mlR4gtA
e+CO8QL8fZRhd971zd0+l7Ke+dljoRSWlBgVpMSv0i2IJQIcaG47w1UJrFgMdRhuA7axtzHCdQUw
y+lnI52/Yy42loonUkHXjIwmBwxFfPyIBkPRaBLER+SHLFJsJ0ZP9fQpLdwCdmoC3jRIEI7Z8r7H
27snV3DZsewR88Rl4VVNA4KfJJIsdWdtPzkDhFgVawM4syyjWIhVflybVgO2OdawNhwgBzaG4oGW
2C9WenGvRDZH+pnQtB7Y9eKZbvtV9wGUADySzAcIsgeo5Rs7KP0VVYveqp4OSm2nDPOoc7vr/dLx
9ob8+ljh7qUMVjttkY7QTf6U5/KLXHX1jsrtyRAPm07KrLAcDiurLUetWOWog7Jjqrailw/bvn7F
mV63KE/Psolt18PJS12eOuum00N9lx/naM/0/4TZvnTKwjXidpHqXIY4JOgOVmQE1lt8Vxxt9M+v
x60eJncG78LPFPI9+pFqD0qno2OHB9peHX49pEvfImh1OoMdZ1nwLdVpXbr2kkKy6diOdKSPe9hA
e6cpOJvIjhTJstpJphxKkzp0NHf0ZQs0ypRRiwJVAnqE0C/48SjNJCmMOUYZQIp6fy1FLbKTAcpA
drh2MBJncAcfRMNhKzsdQkfEDcBk/d7UwY6V2nB4P3yHsNTRNsqmW/d1LYmBCte3qgM3jzZ9K661
cPZK3xgPXRGWc0iN6z1i7C20rg/iBX+b1kyxuL3WhEN+yPzlrcyCwuW+5mIi87Y04aju7PxWqeyD
SMGjAS5oqRYNcq1Ly0DWdTPbN0oNtqQS1Dekcrr+W8KnADkRd2r4znavN+Y3Lf516mL6AThaVq13
2G2jBKWNzL6VbDllrNrpr9g5VBFoeSmspKstBJttZ3I/reSw5mnlmEaSu71UTk5P+J8HGRg8wdIw
SoNyp7ze3zPTNEtVXHWge/LqZPLquEMKhzpy3+2d3tYOnssRDG1BtUrRFwtL+2GmaFJwlNM6nS25
3EGhwu688kFHIXdPUbcswrlYwfJ2agefimN5CIfZvaxX/AFEaP2Ogd+TIhjcqe5be56wuDGlV/Lc
BvZe8LQnQTA7HaBd1XHtwRj1/Bs4ke+qpNub717/h6jk53slmJSl6QHfMEDJ0+p6kq5Ihf7BIMUV
u2y69sQIpmO9SMqQIgzEfXoomgdd/WEuqq/Pg39Z0N6eCQajGnpq5gwGw2KRnPRAOTD/u3PXhbrM
ksSx3a1mIbaQAFVAtF2ry8NfrAKIeisYurq+OR8vaIkEuWXk2K7Zav0e0PVDnv2NDfglQmyttUYL
BDsWltGlQxC3oy+34DIEl9zllfxuAtaWAPSLg5AEyVwxFZQ3CrOqCWj8Sm9Elt556IgOSDzt6NeG
t7XKQV8oqskbeQYJA29wA4C3XHaH6pPiMTQmq5/mOfjZVrEbaf9utD+KE0wM4IHjcY7BZlBrde9O
phXJvEsdII667WDe2kq+oxEbrQgfJQrmpjEpHw0FC8ye6+fJYzdVAH/kRsFjiIk3YJeEw2tz3f6x
lnyUKpggqk2pBLpGoDnp38vyc6bekXyPE329+x9N0Bp1IUWEErYNRHvBBIH0rivkkgNquXfrHyuV
Qh/qXzUg6TWR9YRpic/yya4B4Dc6e71nG+mpj7IFuzQA4ZkUaYuL1ubKieT64MqtWj7ZIxtDW6eS
7LRoDX5PNaX7JMkTMFoUQk8A9a5QudLLPFRqzQ4o6FjDP744H3ZFMAF5wspZTgDVha6dwsn17BYz
H1ekS/7cWf+wBWKdGaWyLObTTzSy+Lj6VoBRZt7ogXKpC/cf5w2DcL4ucSamyjJryBucNgXTtD4N
rqZ9avdGSPaEqB/t58To0OfqCk0KnltqPJr5E6vuLx/QTzaWC3prC95Nkk4EOIZYCaBkwyzqE6TD
TH8NeVaAFvQ+XyUYy3bZZzlIKbhvkBsD3OZenmh7qTZ4stCdAVZxwS5IWiFnGihKvXqxbKdZrE+E
t8BVnL5eXu7/c1V+CRJMAVpzlzrWIagDQSgGz+PWRebWs1dUt97lXzWf7prZ31/zVTd/yRRMQ5bk
NiumDqmLpb8hLD8a8rwDRfm7Z/JRhGAB2rqT2h5jQF7XMRAaoB+vO1blozp/u7x/e+ck3GdCzWLU
OOTY1bc5ua211CV/Dj35YS0iOhcaZ9EzPEHGwupTSonbEM0fiQJG06Mx7iVjN+LBj+KExNKyYDKo
JrgAQ7COmStXC0MHzuSSsA5y8BY97qGPbWT1P0oU7rVMZdpaMkDEQXpiIgi1ovl7eZsGLDAdkrr0
zoxAFr0bhe6ooZiKtRnhbLIgNj2Airz+Od6eOA/cYXAwPY5rvfswrerwu3H5V/PFHtEark7aqjjK
8cjQ9NG6lDllH/4zWP++gOfUGU809ZUfnemYfxVEfdxqwa60g2rFOGCAevb0QDjYftifo7Z8FCFY
lLlsp47N2FbavxVp6gyIQlV7z0yv/vilnRRsiDnlc56vlB+gSzkl8c2AcVJ/fAI2yBVxi5MCWJra
aft1/PzKDHLnPzjMVcSlTxBsTJqyUga8Cnw36pWfdFdxlDcCPIbRMwNyb/lWaLhqVIamf9nm7MkV
bI6tF5MuFwSAz4bi1q3kFF00x19q/jmfm52waKNe8eE0xXQJk0t5HAcsUj6Szw3o6sHe+dkIsmPh
VkAt+xE7hjsC7iJz2sfGjR/2jMOOgRUrfrFeDwSkg5A/N54Vf25t5rRteHlH9yyQ2BpAc6CvUGau
2rRWZSoP3HbJd+0GMNOK1x7W7iXklIu96vOW+3/+EpqCs5ECKUxqB6xOD82j+pX6VeVwKPCaVZ2+
Jm7qI+dYHvfGpHcsn8i6wqcqL0iNQzVYpfgpADD8KU+aYGdXV7t94YKYgrHRaUpzUmBX6x+yu9o4
HqmPvccOK23C3q3YUxTB7NAuR0WEYSt5PThgOHMW9dMw7tHD7e2cYHbg50oN7VZFIY8dKlhmtzNV
uhXyflAJwar0zQT+dwlnw0Eg42TREpmedp99QtnVj929SHDHlogpCRBGa3UKEiOvRRlJ7x4N+80G
zgWY0x3TXpzLCrFzRGJyomwaqTXzGS8DcKsdEktxQPJY9Q19qHfs1v/jxv/70oqg6tKiWC1avtbA
Go+7rYQErPDv1jtJwi7zV0c+C+NHSt2uOMzA0E7udTA5ufx6vNr1qPbWLfg3PZjJVtzD1aOS66tl
cEjmaF4dEjc7yL1bmY7xQzIx/bJXRNkTLJiXIWtJXcvQViO+bgzLsYZX1VD8y6e690RY6505yzvr
eWtbLMHNyzNgCvvJ7EiKQ94TLAtdSWt5LB29WcEkia8nXnFXYVpzDzlIXZdywdZY61acf4QpTayS
scfqPZCKkPTWgRSmOnrpmF+BNXU19452BIIQeB0D+UTCsnUVN8FoThnuJar3rLolmKK+QNlXXj1o
4CbCgsPwUXQXjFNQIg2Cgs4UNm7lpteltPOO7VgnMeeS9yRNxhabME2P8gCuBAw7XT7sPQmCdZIo
hnm01edp+UKfgVDfB6Nm1TvFk029JWh3AT80uiV+Bq1nhznT3DQB/pqh4oY5AIwgtO09A13qX6zl
TIqgMmYJ5222sJaqsB2rRO9ctnc19hYiaEJim5wOK71Z8ZzdTJ4VzLoT3xEgoJRfy5vhBiy9X+jL
5WXtyRSeKCCElWRecfvzfjwoaRKyNg7r7K9sy9nuCZqQaHPdmxKUfEnnR0UfP1dG4VOjOVxezWbE
dCZGcHarKilr8OeuHlJ3YGERasDR/w+QCDYV+5cccZa0bP6P7SBbsyB9hS6KPPjJM1Ldjp7qzZH0
Kdk5qU23U8NIA2D7V9z+n000Z3quy30z5hqQi+xKPWr1iILoZCJBOoyja6grPqSU9FdgYbDuiGSN
J70bMQnEDc23JTv2rbrpAOyoYErHbvYI5lbVFA3q+bcJj5YygLSPMkBEqR3Q6avSzavATGp/sUl0
+Yi3tl4DXbGuEcAEgez5o+muk1k1eoJLMhQjWKkeeDl5lyVsXQmE1ga2GeMdmHv/KIGpSDJNIwov
rXElZ5G9kqvyPYS3zQ1DO45irJj3tjglMFdVs8wajNacScce0/1OBiRus6W3Cl32IHs29+xMmGhY
FrsF4zaExSx3YqtwLOnH5T1b9+S388dMuqGANwZT/ILvUM/pWIOvFM7aOPQOKdF9AHd+CuthNq+n
1HhXAY6wYy+3t/CXzHXVZ/ehaQFhu6yJIGs23QSMCJVqRO1kPspdFV5e3qZKnC1v/fuZqBbjghJy
d0jzWoun1m/mXCGftldN3l6QBYgd28Sssxi98jjRE0zvIQLSPyWs95s56ozKUYDWcXk5m/qAZnX0
b9oW6v/CcvKkSofZRk6g4glQrjNmeESvjD8mEtJstGeuRLXmyiAs6sTSoK6AbliPj3mkJ/ZRzfgP
vfrzOulHMYIa1M2kTAuY5r0pVjyUy5/IIu8N9WydzPlShA3LGgAH/ES9kdCRXStvKXnPACycLzsJ
9i09Q3eebKL/0JB/6201q2zuLcw2eKZehy1dbuyhuB0A0rjjmG2mbXUU3GCWkVsHn+pHhc5KDCPw
GIJ+QhV+Ha8bFC5/tobNa9GnnNy9vPRGj+d6Tv+KFOO5ZslNnq84VSvTmRF0j1oNyr0+rK8ltCFK
4YgybQIyUnqX+wB5etoL+bd8g3P5QqaaJx2Y6kzIl49ZpF3xiB76QxGwnZB8626dixFewrg2eN6u
Wj9nGFGV2XMas6fL13fv9MRpjhyjJBVZsJQV/HelHtBeVufDCvUAWaCjvlOdVbes+/maxCuWLHY8
6JDHPaDaHKovk+wBMq8N06C4Tx/Rx+8t7uSrp+qGr0GSO931d/kr653+tnxV9lrs9z5HuI1xXmhK
szLG5Nyv9FAvHnsKAmATned8x4ZthqvnS18tw5nlr2yFa8M/WtsdFtvRXiSf+tLiSX62Fjm8Fh1o
T2XIXWQck90awLZB+HVp1q04E28j0GjGysIbVw+ugZ3Ujc63xh2farOud75KwT2vYmoX9eogKLfs
WQcLYfpo+Uq4AGsAWQ5UgHex+/cWJhigJEvVJFdwhqNrh2ufMV+8kmMgaZ2RL30MSGaPJVpedgzf
zu0UC91jV5GslXE7jZn7I2qzKP3tFBM3c3JnmylWtykvmdGut3OFJV485laP05XlWmG7VsT2mn73
ViTYG5lnmLpZLTma6AOroqvv/3jZ3myeFaaoFbzlMmCThIecoN+xT2tsmqbhZJTZJ+M7N5Sny1K2
lfBMjGBlJJSBQNKFlViPkweUtZWhWgtX3sb6pAedW4XTTt/Dqtai16qfSVwXfna7JMNANKECADRt
4txBHXO4ymaOxuglHot7Win9oW8LtXVGnhp/MUODB/FMumBaml6VSsx/QU9ifwVV1LzUiz2lCVuM
KKmfNFhzHXNZrvUf9LysWnFp5YJdiQHsz+QBHmDSulnUIuUEuPgSsyyyl/soX/iXz3ZTSc+WKtgX
jDmao9auGpTcNYvu8oXsSNj00M4kCPYkZqk1NV0GnM2uKy00lJTz9TwV0knteXJosgFAMZfXtCrH
b1sIjwbIm5oGyDJBeYDsiYRGCnXt29nREgvoOrpjw4ZeFrPtN53JEdSEAjS0GJP/NSfIajgGzKQB
TbFPOl5af6VuR6L0k+p1Lr0FbJb9uttgsrm7Z98gqMtAOdglJwDuoGxyAn7XKSmNV8LH1zrenS/f
3FdE3jKIF3WMjgonmWBIv6QgdfSA+/lqzdq1jLmMJGt32wU3lfKXINEhBZBIpkwtNlYNrTJQfSUi
vnI/vw9+h5mq6lhd71X0d5YmlhlmKStaHk9YWmK48zgnCI2QSWw5fbisNHuChEcBgwqmHa8OG6Xf
F7XzaHPQ0h3juW2vz/ZPeBZaVZuSnErI6d3Wz+yrFWV+7A2uMjvyu+LnPvH2XPi9E1v/fmavAbD+
v+GRVt/WQ+5SSdq51HsShEudE3kpyE9Pt+vv1Cx3M7348t+djXCfzZlaC9oqAE5iXsnFjaIDaf8v
CATwtpydjXBhed0pC5mhAMV8XxQgUq+u+34PCWLTKpwJEax6P5pdZVXITpQdJU6So4dCkoxXKVPW
oYUdtwpAYr891yuz5pr9BPyQoQAA8ePxc7XN5IKng5fOccjIMjwrQ1JHadeOR05YetvYo8U9Svop
YpVGwwl89fcJ+oLRnWZP7pBUsxNTCmgTnRuR3Zb1sbYzKzQ5+EmNWS8OTcuSu3Lp6oPRImfajJMd
aiVJImWWklMPb+sZWjg9U2VJPDixWSRXJtrf1Ey9mmjB3IxmQGRM6/xOy805UIt5uJWAan5t0hR8
GIyYfjMkb1KNOXWa1Iun04qCgzVt+0hKLfm2HImJxnW5v7ITDvgoluvU4WqnQVli/bVpzQFTE7Hm
tlNDT1obcyeRkuSllNI6dmXaF+9WOcZ4AvOpfZ/Tlp0UZHuuwX3SHdJSo7cWhnhKB3jH1FOVvn9d
zKx/NlJFDVKmm3c0HxmSHJVtUxdci/VLVYER3c3LJH+qMcT50M8peyhsi1tOpUno2aHqIgPahBe0
dphUDJ9Tq28QQzSMvOVGAeIW9KGRaKm7JKCT3D+YpdK6bZfGR3VopG80b9vcnXkzMQdEhGCulIra
z7K2uZKyVnFUs+iccagNXyOlHWh2DZQnvkzO0hI0Ck+65XOgBj8ZVkZuU0QyvpZ3qYajNsgJ41zj
td0VGPKbGfILViotTtzMumuSuUBzPQAS6zlpKqdN+o6DsmfpXYkk9ecuL5LTDBN3YKXVYcaL569z
N6I4nC3AFVK7chldXZ0WAHHGb4neYUAUYQ04tDCga+H0H4tx7L7TypKf1KKkn6lupf6kGU3AqDFn
bkvj8lYlWRpk2jQGQ5zNtzUQrkbHRgLhaynbyjM1JnpbJQXs+JI2rk5LfXZ4bgxHrezmT5XE6rBL
7cVnk8Fd3nbl7djZ+XVWNzGg1dr4pLCluZXTTLurbTM+5TorI1uuDXeqyLcymWiU1iaIHeKMHYGI
bkc9djlqinyOlIWBwVQrSDjYA9glNIIBQmsdusp7Zod5x+O7ylCS60mV+RVrMv0J+V/URNpOkdCM
msIfyWgbIYLu0L9WzwGvZsWPiwbdVxZrQ0xn9JEumZITY+FBSzUlkPK8O+ipMiACUIiHf6dEk6FO
17AveVjq5RKoRoMaSymhIzzXqzjQKboPKqKrodakaEPsFRrNzVg7mVGyMB65AUbZovMaHOQ1J1Mf
FcuguktspKeO1JrHSg2d+yAQA2412Fzcis8aoF/QslGQpnJVJSWu3fW2b5JKieTCMKKiS7KTARzM
u0Eepi/20kKvE0k79k1WuyBrRLYk65oTADnGu4FJFgg6Wmx6nhrhBBjtxzZG3z7AWcipCq15Cmea
ehObjpmq3naKGdgDf445v6USmKvQf8didoVxcL+PwbxoZPea+j7F9qHSvw0KwjK1Pyht+lzE4w3j
8YmUcVCmM9L9qMAAzS/iGpAWGu7ny/QySmiYBLyTOhdHuSmdFQ+a64tf2QfNGIJ86iKFTrhU40GN
tSNj7GaiPBy6RnO02ApQCY3QCuID6/QIKrSTqmnPGVHDAoNx/WKmjibXEWP1W1cWiaMZ7ffYmAAm
qMq3km0FvLCIx6kaO9MCSq5seIpN447P7EqGP+1oahtMsXQ3cpTRBut+Is2VvpgemkEUEK4V7yQd
Fc+syRdWLfd1rR2VTJ6ColMD3tVXuT0+JHlz6AYTM/rJbdE3L3JXRihz2g6Z6TUg1R7rYgI3XPyi
ymg8MKv0KpFLDPOjGQBwYq3T99nD3CKH1xPqzGge16ZeDuRevZVk8kXl6Y056rrX6MPdohaYrdX6
Q8a771Iqe4SZUbVUaGoHeGJoSqNTNxVQwuTJIIVDu3jOrrOkyD+hmbJwVEvmDq6P6raGcU8spjid
pb3q6qI5wF96prxGEsE0uWPzGW0A8wySgknSHWVRXlK7r6FCDO1n5hjpOfAp5TyYOvtGKg2XsOZW
Lcn7YExfwUB7aNFFfdMAu/WthZFGvGsDxr3g39GOcUUouZ2U+Bb0NZ8XIplejWZzJ020h46TyLaW
zgFTxvWYdncMMDZuy7o65FNjuqZihPI8OH2OYDXWfVUubhOiHRsj9uKY+QRuR59SoNqM5lrLaMDn
kYFpNqvG9xR9RO7CilCa8095kn/pzem4rPhzplGcrBkmpiTcT/rl1C3Tk9ax60Zt7st5rr1Mxr8r
pQ7voGS7Ji2vylm7alnpDQb4Y3obplZKbjE0FRZJ/H1qwVWg6ajqMQpeHlAB+GQAFnnHLQ+Iiplb
S0Uw0gwdqCrt3MGUwYo4qH5VS9dI5nymI30tl8yF9XS6ur2vmxrAtwA0kQoNU92Afij5/Jl0dVTl
qNeXMkpFcO2bdHqqJ5xzmbS5Q83le9KYNcBqiD808vdBBiykzWu8OrobA9Qz6eeTMVD1GtHlo5KV
n2tzGb3ajAdnIkATputL2GYB0bKo7IrIGvGSA53WaNixnIGIqEyWit1rH6A81EEuB2uVcEtnW3Y5
sBudRU7f5RRVcQukptL0tiyyFpKFo9wkZzek0VdHMe+hVqM5hnKhjrFn9hLyIybX8JAwUr+XYCP8
lpiEXoGiVQXLu/rSYSbZhZp0ToVfuECQO3Fm+8MgHZemWFwGRpxXvF2dX4wpQwfoHGRGcVwwqdxB
S/LEfuCqCe6Apem8RBpZ0PUmSFOkrndqm6ElRkmuWoLu4NpObhT8qFDqEDWMW1po9FjNk2vWaYgO
Qr/JVehyDT1Tu1DT56guKGijC1Nxmqy8Gbka6D0AveYez2kKGsfKLfPqoZjhmqXKTSnTO6syW6ee
VkBbmXUuU7vcHVjV4Aca6v3K0HpynoawToVDGMGdV++UWvXTMstv0oRgapdlR2aUQQ+EYtJGrM6O
cVX7RZbgJuW1q9YrxMUAhJg5K48LSU56YesOmDwwfVBmLzJFH307NE4m6UG6FM5Qdp9ZbwYYBg2I
WcogkTHekwoeZzN71qK9VGjaIMsCNZK/KPIclGP6pEkMcJx57udr2nhYAkDRu/Y4v3L0sDpJK93P
phmgl/UTqdWn2kpqx8qAq6yiD6SOfXjEK8xRoEv6TQXv0ynj9psSp2+JoT4b4Ch1OgX1/rRRHHus
Usea7Lu4t14UbblZfRTHyPRA4wyOkPJAGTZMgtpqyZNVz1+oemMOAMiX2J1dktMCoGRkuJtDbjcn
NP4VzmyQV1YM96OeIh+sewn4TQqYxSlXI1vlftnkV7M0zk4309nJ5ORxkssvcpYZThurL8M86JhS
ib8kc3W3KMsBECNurI73lGh3aTKBinuc0Gymvua5fWOU9SthNkCBtGoAAld2Z3Tx97gGwbE+q68Y
5sNUX0q8rJPuKrvDC9dlB1seHKVVvuKPYfU/jH3ZcuQ4luyvlNU7egjuGOvuB66xKEL7li80ZaaS
IEESBAgSJL9+XDU991a1XbO5T1VKKRQKkgDOcffjvqlkWN+DGqqECmdDHPQ3gbc/71wfyQgNgZHr
FbPWR3SUtwQz63bBY0wvY9RlDuFZ6+I6b9gy5orkosVbsK0bUzHTE/K6ESCF5sp0BUJYUguh6hxs
BeuDA/OrX7COKV2yIXR6GNJmNlUC+6HP3mm+K4aVHrH5GY6Lr3W1bUnYu7e77D4Dd9rhl6WRthZn
TM5ZrHFpg/5LID61eAJomOrd7ZKBUJJ0FMGZFgpTZXk2ETjY+j6iswL/5LZuWwjfQaL5dnZbPz5o
wq6b6EtOhnOLiWtc8keyL6W3IBjbnTKkjeZBCFcXFbNk25fzHutPZwoq7Le88Bv5GEjnrqt1f2Bd
83MkA0+R3iZzDCE+2kid9qB72KboExq+e3iGp3XFckXGs0UfteHvV9v31cT5GoWP0pJviJpDIPdQ
VsN4wCI6ao5zffqa1SJZK+ZMN7Af1jgPZxk99E6deTjVOhRkS0SrxO/DAk3t0dgw99Sc+5H61iOi
OYlC8bBBW7N29MwXPw8qdh3C8bDuPBvdofDrBmWxD++YHXv70BqdVB6K/Bn0PtleYwz2ZUiMctGa
48GpwrSXOle7PQZzm4g1RDpUlWMdHLoWZpHsmeFAM51zryv2sPXGzXZHg/BbxStDKjhePb+aEAtj
2k+yrrsEPVUqtv0RiekitdrcjxIYwN5UibR8TYIlhITNs1lEPWwhUDBhkLmTT2gBH5QXJU41JFOt
34SHMgBSI76xhPAas9QaBt/Ok15VNqIWEexXaFg2C7TDTF9l4x39ocnreLp6a4QE1i9efk7G/hOL
IV88L9nDNeGuumlJjLvtJU7TlnEDyx8+38tF3BGJ7/PLGuwn3ovHoO9yOexAFpyEs/Ei0UqM+gni
otSx65NtvrXON0UfO28rJRlfjIkLCTJpbuJEspdg/OZM36dW4OLBCd9i6sD1n5sZpk0RQpXnRNE3
F/kgEPjEQ39t+uo0E8wOKFjcdCqh8irtlcgnxmM8Ndsf2S/1MsCr5wf2PoTO7McBzYdDnslSH3hr
T4GBAqYnwEiZhx0B4IB2smX69FsnjUSTDHIEkXKHAPlEO93Vl7BDCG+48zErN3dmmpo1fFj0fp1o
lQuFB3RqUscVWB7o/NVb11W5V7sn1QvYQnzWEF/bcMrr8YE7wU24GGDAL3S/A++csKG+bSDDigdo
WTfsnDoPUPAiya1YA3iFYBa7I25KdJvUGOjr5Ls3iUtIFO41nJ7ovY+zWiDnuOnRgNRHhH+haCDn
ni1FPf/Yca6KHUMI3Y5Vt5yRXpPOrEIa3VB6uLZIXktXVhccviAxmIZWDLnUzqn17n1TEK8Hbr5k
HkX645G2z3Pz3sHqLmYybxUvNnFHFY6BsKBLkJH6Zw+KNdiXgvhHOV5pd/HFicV4gfazzhv6hCmZ
MQ/jZ/G3r6HPyamSDY4TFilrY/1c+7fEjR8G82r6MvA8MGZFbN4wYptMHK2k9uPjhio9mf0VJqPR
j7i9X7sFidXdwUKCgRbyqjunCGqeh406tcvVaexJefAB7KOz9qObydRYVcuWzdI8RRtGM/B0YbpA
w7hkfV+C8dqH9mWKv3ueTTAYkDctkk42Pp8GHAPe1ueif2ZqO1Zhcx8M/uNWO0XVDq/URRnEVM6b
HbSlTkiFaYJ4hpEsOfmhTFARJ0Mwp3zAKdKJg4tWQ8QXq447Mbnst2K32zGAd1eyuUu+YtphonlU
P8X2c/OGvPcfx+Btd/zME3cyvKvn0x7vGRMkn6rwQpoy9Jvz5EABP2IblRb3AytGVkkEGRTs/YDK
jCepLNAyDKk58SkK9NnFTah4X2eNj1mB5RmO2clO1yOf63yqkYs8X+YVu2/V3Hh4moXy7ok98IrZ
RI2fodumrdcWAarzptMIy90hurdneC4/TeN8sqov1AJ4S4UpwUUOGGYD4p/oB2gS+uudGtnHEsIp
LfLUXUNHACryQav1faf862OMiUtIl7KtfWji4AMbwsF2pE9pZe59bTK9eWgEmjpOJolKVTS/+Cax
i7sIH2i65UlS/LBTqSWDkO/iVuEhjrsb/D+KqI5c+EBS4VxiNRwma1AW4/Ts5Z12CPJU3GQOIyj7
r2rNLY1wQ5pfXmczD5CSBrpA5/VabXWhAHpVuHutRkMaYL9vHJw8S25QBsiuPTXNeKMVvLqrccmG
EI5A47sY7qq6eZqH5fta2XSK+YE5a4JYFcgxNWayfnkr5rqdt6WCi1fV5sAU3Sx0x/NcofLFg2l9
FNQAYcb+0jH3xmwB8D5bDB2e7jFkKKyjKPG/fkm0JqZGqTxhLH3/Kr3Bc3dhBlboWw3wYcLEIief
JNwfCOvyDsc+3da8sug/rJfXiwefIvwRfnszyjBneCY8YIawwm2xpaD1LCheslVQwM/Bg9HriRA3
4fEP5dLE25sLs3fhEiVK2sQMRbeLDU49uNoN2tO1CTMteTFjJrodcGwEHmy4zPq41NFpcOOnNdIn
FOaPgfciKIw8RX0CuJWtDs999rjHUP9j4CkcDh7u7T4ueYT9jUh7gTH6SxfJohu8I5PPTYAfpUbd
+d58hhQFs24s6yv/ow7dJ8T4YqAE9Snm7kgbfW154gyg8oJS4+C541vgfOXQ8AyBRbdu/QQfhJQx
fuwXL2GagerLVw7cg2F0Maqwnc55FYHka6BAFKrgQACG4Yc7BiWJ25RDBox9JTXRo3ZkPtEb17jH
QcqfdMi96iAcmDRW32HBHuH6mQOz9EhjL+92Nwsa3DCiD5VdYcupEhNWWUTmrA9uph6S3oVZlI7D
QWIRhO2rP894euBpia3H37+RyssqC1uE0dyIkOeDQSUWAmUIjho3SzUSBwnCmb0X1pTICklrHJf4
xw7u0TtiBHY9oM/6WaPOcLBteUAG0JufKnd4o7C/qartzWVRWcfP/Rph1Mn5Qbg5KZcX0fyFSr04
Ctvpvp8Vwcm1rkdnm8qw6QuJ1d4MGJVtvflA1xj7u4vWuBnCN1MP11aRG6GWFf21+Qka+bhWk841
wwjKNLsPapt+wRuiQpsorkgPRGGFBhrJsj9bx3/x/PEhCu1jXeHTbpG9hUL7CQYoDx4c5+ORfScj
fcDgwAxs8XnmRb+YgkXX2pkf5/AB9nZZPdy60VuHI0VP7wFF9BXts4p2x7rGKecx9OvwL/Wxuq4T
i+EgRy7Oiod88suFs6Luu8Omf80VyxRQVBk1aVABWkCYDGDkqPshlz3vrcwjfOkHNrE4G2KScP87
r9yiDt7nxR7C+Bqi2d5xuDUYzyTRL4PrCX11LFUS4gwOuQK9rVJnQIhx7Z2AtSWzOqxLWIZ0PrGQ
lFJpwG63wcI/MIaZCNJCZYwnZ2wPkGgDLZ/7Qxhu29WtJ8BLE6zPx3e23uFBPo77ngWMFMIerCHZ
ur834KxaZy6W/ZW1wLiCvgQIcAwVO4T1W8Sq09bN56+ImXZWiSOHdIujshXfF4R6RC3Slnh0gCD9
jsATLNmD9bHn+9OOdJglxBJsT9wd7ny5Yzd8+sqNCcO7BnyGXj4RC8xWHGtAJpHAl9ZbUStzaNsJ
rrVIENFQ3dv5ELc0cbx7F+W0cDE4NFym9TGq4W3XflQ6TCIG69flhSto0pbHBn28xIVtmpPXAsoQ
93ikkwZysq/io99BcajX3jWpBrtuvGye0cFEmc8PHdzmAEEOEqgAxty9Jx9wUNWsZ2AbiXHxC/Tn
ALlruP8a5FoSDQ3e3n+YACMBfZS1Psmgf8i7HtmzwjOoIfRxdYLD4t0N3V0fPdlOlsPyWmEEWs11
MqGJCZ4DWaez5OlSlRFh32w0YrqQ5nsNkOgrsV6hxwUQ1QfneHlxe3XdkDJbxx3oZkhZAM8mkTw4
ri2h6cknFNCNb8umMSeyLGnVtnMC1U1hVPxQ2emi+hVVZSzLquMFouaOQew8diDo3HY4iJA8VKEs
e/AkCZ/sRffDg+37PmktdxLERpfambDfUT/lAWDFnebE6Wk6jP4ZSGZOh/kUsNUFSjCHiOLzp8Kr
sDN6XqE5QGmzBzrtVP9UBdipa+P/Qjo0PwrlZ0Nvnr0Wqad9vN3E62YyED+knKIgbyx6xFj8dNn2
qGd7A+YuXRwKtFOdAtqfpQOCCw5HpP85Nz2idLpipKUN5scRMYRe962WGhtxn7rbU9xN+UaXqxLt
S9+vD9g1M6wsYEX6re7b817bB97PJykpmtrPXemDO3dPoalwz1pbBiAFlr0tphC5ilyldmIAUFGu
mT4umQFPPow4o4kWYI5i+qYd99auXYk28BYMyw3Q28JDz+NokowVMol9FJaYLIG1LayuEfxcIDsn
Xdb6DKv0x7XpeFlv0wWG29AxhN/DSYJ58H5Zt0opVu+Iks2YX1s7AdYKS7n2x9YFCibmm7kOL87u
Z6FobxqLuXDZl+O6QEtKXtZ1+kJ9u4RH7V1QRaW7jadwqgvY3iT7Ik+Vv+V9LPMK0Bx1cGM8WDuZ
NGj0kyuWtF4ofjxG8WLTbjA5GtxMR+/9pI8bB/lH4yzi+hCje5o0hJTOON65m8q7OMSe+ylJd6r7
4MVKUSh8dKLWpF7V7bZFCW/jt3Z5sc1SRO1+mNel/Drl7dCXarW5pHB96SHAcaNCBXDQHtp8Z+zR
oVh4oH9DNLl8aYpOyLRah9SBS0yNMmau9xHIsXvwJiykKSwcX/w0rEYgcYVPf4fzGFyivZkZuCM6
XcUGerQ+9zrKRjbBowjFgYuZfrcpOd9PsdPcrX5XohzMYVefdADF2NYUE2GpbuubKpoLnwIO2ukZ
+HxtQDnxqmzkcA1ZeOYupnXc6mEf1iuEU6hJcMP8cU57sR2Ctcql/zkqTLwbdWAYw52Bd/m6vzoj
/+4JgwZsPA+evFcNy/sQ9pjKT2vh5wjke6s83I+ZHq1oTnoFL1n3sAGYnuCuCIDUzRwMEQ/9PW28
A3VQvfVN9DRvuDh1dyIzbB6/PnlUJRQdUxQNWTSw1JgXj4Bdo/k4xri9I6ZJeQYToyv7mtbUO0oG
VmhpS9tCv+poPPNwszX7fbe/IFP4UGEv8pUo2AycXLtPVQ/g3KvBS/+iqknXLiqpAFW7RYWHgzpa
+KnvTOlO9cOsg8Jb+nPcOm/Ms6exH24jbUnaOFEpgTNHBhqD3p4xxnvTV6A4HXYzEiDlFS3JjHvg
byVb/YO7Ii9G1z/U7MNcGsRQPXQnGQFT0B2wCH2yDXqCcEy8SOStu5wlIGXlBNmyjg+IhLmhuy7A
z6duLy4ssnm7bc9UqNudVsWwetcxhLAfLP8BG+UZgqcPfxRwrgKRFJDS9Dxd928c5BX1AxTur4Gm
hWnWzAo8nyyUufFR0EdxsdPwxvTda0QR8by0J/j1nATrX2oeYhx6cC8ObEhHG5b7DDXaGufOMlyW
lt2HnkEJMW2PFUdzMaNjGtqmCNvhvkWU9bGLUJQC5oF8fJcnzeH2RYDfyiE4teih7L7aZPPDayWB
8bHw0rTAQQ0eGRA4GV3ooXWat4Ft37RF3omw6EWdHXc7zj35VSX+UR4bLw1272VrHbCT252w7XdY
wz+5szenzqjf6N6uyaYVpOTMvLZVhUJgrceUdCw6d10TZwC1aYoo8o8uVC9774EXIPQaDkANew34
RzXVcdjcU7jGJ4erNzxud4A2TyE39yHhaUiCW3jTobJX5G0Q868xqN/rqruEs5kSv8Xsg46CxO5c
AcSNP1bXvoI4/8Sd0onccUnD4SEa+antRydZO39M2sUlB1LT92FcnkeDxh7akg0g1vYsFnmtO92k
BA8qYIHuo0G8YrE3zlg6ndzLhtvL4Pn6img3bLjj+rr35FBb8RL09YMSBnxSjc5Nkvd1b0IYm7dw
ZbHzJ+aUx2RbwDFaBxjhEL4Q0R75tv4CaMoSJMM+6AYMhhZBBuhK4cIMI3BEOiS9Qw+7r7BpOCDZ
FEERQJcY0pBZhsnau33msR0GQqOpi3GXF+kBWPL5fg9s5W32GWCcIa6zAZN7CVmc7wZJjUXVha+4
x8dwdI7D7nWowVmdNg3YAzpPJx/63kOEJnMdoUlaxurqtOS4BdtemlEcm3jI9Brd1bBzS3fVuokQ
7CcYLpWg1YLsWLdHZUh8WHv8UxSMSG/bANwEOOWTqSOPm4rXC21hUu5AnpLGGEPKIV36JTzwVH4k
5mTvAEaoyKD9puDF4YP4uLtxm1BC7ZXx4Q3b2qv14KYhm/AZBxQ9eO3+nTm6T6pdxvncxz863d6D
qLzFbOWW2N46B9/lZ1ONgCGroU5Eu99HNT4TA7yoRG9yOqIwxTVdD9W4luuEdeKjiVaeA7ow9LZk
MabFrJz/wPrpXdRhBxq1ifK91aCdY+gUuA+KqfZiL1NOfQsmtAcZPsL5A1wfwubuIPxDuYpnPOkW
fVv3g0gxJUKQtFW9cg8woaPWCDqK9m2tnSe1xR9jzUS6L4hBFgLCmqiyPvBJFI7V5D1UgQdem9TZ
sogxdZ0V9aQffjh780yjVqSwZW7Smvcw3vci8CO4NtAJxJjdF92bP/hNyh3U2hjql7gmkZu6e/2J
POEp1WQ+LoMCiTcMP8kUXWlg22R0QasPLWXAJL05sS7xcJuCDkQymtV1Xz6cMX7oXZjejyFW+aR0
BaIBdm5uDOGIwkpDHDT6wOnBqyjepkcA3wJGiXRlDwXCUQbcR6uCjhdaLi9xe7gn7U6H87BagqNv
8TDs4N2OMcUsSdNQ595b3O1oTBSVDonwMLUkgi6kVljvuNbvcfdVqrXSHB14jgJlnEL7KZzJFnVN
uxKZ6WNKI71vGZFs+iYmfI3nE8NWwUSOcaRsIShyNkKXk5eZV2M+wSD3yGa/LQOXv8TCde6CQLpA
cHH8yRVi1dyd0QnsQ9ecLakXkSARqSl7FDUl9j/9YgY7n+muhpst4vGjWSOvoGqsXyYq4nSnNdyx
Jny+Vosu9Vvsw63tlvtWD9VtzFuQVb0bZKqJCYKlURltAW0S2lUB9pcBPQfZKAjheDm2LUPOFFL3
Dtzw5lFXPS0qtKxlZAIwIY3cc+rNaJw0Q+/lePURRv7haaGYUoDOHrTFqvqTdlaG1R+CKnIidZmC
FWtrjIF9TT0p0JwO5Rx34oRN2b2Z+S6LKvYneHl7tGxmvZVWu3451cGGLSaIj+sUDBelNS+RDoR4
D171h24F9WWrNTjg0nln3k3rvR5nlYJRUEcLy+Uk3KiTb54hKNUZ4Ld4HpEPKav11kRzn62cO29t
pOllBseMpQ6Z8MBJnINcCF9CbKhHJQ3JN4hbcLXMoK92X/R1p2y+aZFJXUpn70qB0rTApd3wmG/y
tvXpd4eEI9altKg08XTE4Qbt0epB7g+PmYveVHSDrZzdoOQZwUKAcNERtjV3nWI8J3Z9ibkNz8pn
CrsCMWNZhXo/Lv5G/cSJCegGXG9Qs1pllBD7CW0f/6F9f7tuyOO+byMzP1g/QkmzqVV8zgNB8ABz
5qwhQ//R70Kd+BQrg8rD4NxvZeDdx4b09xrj7OjsrJ6SaI7hiiD9gIEwIj7IYUBnS7w3B+IG0xl2
Bkj0dEwHNmMFKvK4uB0YLDtp8wDl5+4nM8xjITaENqQEGzW8KkEMduGgzYHZmCc3FhESH7jHL3vH
5J0PMKoAXIbYxU6Jk2icFvwJSofXwa3Xm2Zt+huLaYNyd1D94j15h53JQFaJWkp8cyjn+BsbFwI9
3vJ7p/+6BXDEfsYUKEe/XVWAg+cNC96vV/sZSwcoA1ZOBJ4bC+1d+AL0j0As5/McwLIE0eitQCLD
oNb9UGsfpK3llX0S+9p+2BH3MaYVTp96roDPCpDAyCzx+fq99oj7Pq5iOptwomATQon9Y1zUY+zt
eIFdN3AGs9pxFkbIbTpjdt0MOZ5YKiArZfHVHyw5TwKtTS7BXj3EDEN4ALbAumeur8PpGER9e2Xr
uqC3pWw4qJmswKtt4I5p69gQVEdl2JewJnZQlraozrGBe/X3HRPWXd4YL4QNyQjlQha7nXuWLHYt
cl4oANBJMFtnLfSDz5AUASheR1HBnJR6o1vuZgvB57AGusB6k/jbBMeYRFxxKBtrKrqHCSU+HNzH
OA7fagfvjGJxQOfq02b5MMPo/BqcBpWIS1tobXpqouBOYg8dUwltKQ43BzIdZIEBJDnzeLEfQU9j
JGkoX5m7OuoUlBk8WFgRB+2uLvVq0ErhFr99KT8RgNC6HOBlIOmQEkCJFAjrggCupfVGgZmqEKUN
qRxweVsQb8/7Oo49osKD9de6hnLIuNhhBhSsFNUYTEKgU3VXixzzTXotBLkV+sFoDQCI9JoEc96T
uR6y0SGYv4xxA5PAcccOxUA/IEGy7bpHrLjGz6BIjdzjHEVmv0BZF0OHvhkw2rmaSFfYWgwvLEJZ
Uyy0mUq4c80lmEhwZTYAI3Hg8Rb6Cdi+artVE3aAVPhdfLcjirZoHDk/6d7T1aEXw4rlqFrQxjN3
jjomsKYM9fJzYdLQZEEaJLQicNIFlGcoBvkj411jaQKWIlxM3LUCkMrumyjVnlyPmNvrC8cZ2S/H
1NMIoRvmAPzVYpPw2KbOrSfUJeIMgxwd8jnRTnLvcWFgRxRUSJjXNJSVUbM4B46j9UGIdugPRs3d
DbORMLnfrlAyUwuUQRBo6NFNQ2LWcQ5cJaazk3Y+ne99JOsVkd17RKjNvVOyaopSuU/qtd0ZelrN
23PbIZHAgL4+s2oBa2fxKAQ+AFQmhC0h+JLJ3tYwG0JC94uBuCFptq07+xPfj9PW2nvPb+KjJdID
aOXyB9qR6lDX0kJDq3EI95N4oVu3l2uPA6iJBg8RjCAiJN3qowBXeqYr1hvyVAA7RGDvvA76S1nN
7Nc6LObkAHgu0f2TFAKMFXyM3SGmNfwANQ7QHOWpe+ytyKzcrC4ZNu1SdDCCDiUwiGnoSB6Z0HwX
k+8jnqdfgvvKJbTYBbwe+OyuIJTjMa8NXEhdiobC1CM7O/ssTpVtqxzY1PDYr9h8FsevU18DmORA
4IqWI3K6rew3t1PQLUnXybwtWMtmCSm47KnPhAN+kHgIgG8BVcQWkt7O+MG5jax7a4Rb/9wj1bWJ
nRf97EQ9ZgOgRY1T2dfYQid3Po2RI58qbdDodtGqMxt42/uAXfTo7k2EKSsB+tfCJOR71I/dOwzw
wMlU+LQgZdZCLh3ShdcwYO+wAvTCXLrV8GOhbMsq6YhSxQb5HMHopHwKwJI2sW4/Vc34baXkdK39
KLh1hYNlAT+NHiYyHIX30rdQwZiQz8PXElATIMZNP+8iHqGYE6ERoE9qAFRT45kPv3fa1xGLDpev
xoAilDoNaudFqzB3BrwJsAJzFhgqQOfYVt9dE0ITq1E4o8GZjiHgwsfJDNhwu2D5CSv49YkoB/uy
8Bdb6AEzA/UOzoJJHhxq6caXenFZnbhetF/ifVPg2+NNvNF2mR4woxzpdI9qVEAyxBEIoXx0C6mj
fFv6tSn9WlkkpWzTfcOsA8GDRRQ9JCjXDuX8C2YjsDlOQfvNW1l738xcPQRgG2+YtItJNHH8Oy4Z
+SaHxYU4g7cEAdNrSOFUYAag+BQ42feq8SHTXlFv/AibyP3J624p1mEC9gjtSzGw2FwnPahHOnFz
hsRwPy0NojdBHm3t2S7iS5HfHv6Y9vmPH+t/1p/y7r8HAqd//h1f/5Djppuam3/78p+34+fwCPXv
p7l8jH//eun/+dF//vVLvPJfvzn7MB9/+QKEWWO2+/lTbw+f09yZP94Tf8PXT/7/fvO3zz9+y9M2
fv7j94+ffTNkzWR088P8/q9vHX/+43cXgc8YjPqPP7/Dv759/ejxyodG/lbqj+Hn528/5W9Xqc3n
/+P1nx+T+cfvxPP+FlMvQhRd8JUAACOQ33+zn//9rfhvsKxGkGzs4j+YtRrwq/jXa/4GL3iAYsj7
DqnDwq+x/EnOf3wv/BtO/chliOKJHZ8y5v7+P3/oX27H/709vw1zfyebwUz/+P1rEOpPU5w+/MJQ
O7mwE4LYisK9FN//00jZAMF5PKzhN16f8diWAcAcjpDKCqOxlL386SL9673//F5fk4t/fS8MT8f4
VNhvAwyM/ttQVkdaIecp/OZXcGzg3v3mIS0I2zHSZSnqPX9CQRDF/+uc49dY1J/eNnTdMI5gC05d
nyFM1P034wuyqSV2l/4XlAVgIe6mcoBYOdmKCQMAmB3936y+vD/Mfv7tDZlHYUUfILrOh5nNX6/p
hhkVGTpo6CeHcSdvalx7WCaMsSkXVo1nzy77rWigdolrlA4pVDQGamZJdEKRHgliy5H+AfhP8C2A
3u4yTEtbH8Ri9rymnEDu30Yz4JFofSWQJx7kNmzFIrboGcWXMInyRPsTpNL0OjWVxqzQgGYcAlq5
TpnkBDl+IdkwzLrqGMNfC4Y9gNFojJmC7qaA4XzwCTyBnzr8s5Z2h6V5Z8Ax09r277KXy3yMByd8
GyscuKlHQJ1vlQY9ZuoNfNIYja+eFOSFbB4U7auzFD5u0b3V2sYv1KkrFzfiC19rN5/fTyqEZZ2N
0HxysWFWCpxidJyInQPoImCeB3vNxt6GCAU6e2wCYkW+evJ57/pkJ75kySJYt6cYgUFtB8kxBPaq
VvxijIbsIPAllJrVKMID0NEXWQNiwrzB2r0SCJ2vxB16P3VjiGUBWkeYHnYW7jzjiJtSxaxHCqiW
senvxFvKEJEHmZptdZFOrLFghkblE1HDG98Euad9H/7Yochxj8SDltwCge3xDBigq5UezHXhFKaP
ECL15eLW+7XBaTepwWSiCfYbDNUIcHh6HJ5CVpknNWFKwHTQSKdApZCGhB0BmjIU417qabFc2t3z
r2sIJAeJiGYEQz33Mld62548CLx/zLHb3CPSb80wOqbBU8IWalHj/oj3NV3uVr03oUwTq8SHhhoR
YtQGNbFC6urwgEhjdgmpHbrckM4Pys3E639Rd15ZciPJtp3KnQB6QYvfAEJmpGIm5Q8WmVWE1hrT
eUN5E3sbrH63IpC4gcXqr9v118WihTvczU0cO8eCDXRAJmUAC/sJFSwa8qoWMj0iENl8qrRS1bcF
yTcRV+m21Mmq6E8iipBEOk3ohVRA3+/9sFF/WqPe5ltwiunZCIo3RU2Lz6pPKUZN2+4+GemObBkR
jO400fgUlVYDU0VGUzcx0vYIeDn8kklZ9xzTMKMWIbT3wIlH96FA0encB0X4mjQT/NkL0hbx3bp/
aDsC5TIoNUrEuVAJWwaftT/z0C/BuwLEGzyq/ABuyBktcTjQmYt/8t8YNcMnQd3t/SF11XLb936Q
PgcqY1eAPmiHSEj6vHWppbu4tNEPKIS5xve+KyoGeoz8G7QiDD5UwDqiQ2nGGrhwAY4KFQQaRyBH
W0Ip/C9RyRxVqFH1hieAGngj1OlrlGvqy9gyRhR7nXgWZY0hvd6rh5OVI2sOTMASeuC1qX5Mwlz9
mrjtKOxjSaP62AFCpeYiV8Pg9EJfAvA0GOQae5NkKjfT1OWP5BTLiqHL7qlM1PSDdDScKPDCUVj1
91pnUCwV1BxVnCaIv+fu1LwoAaAf8lHPPhZWJWWAtakjllIPNl7yRd9pcr96smTuUR6nkMemobY3
PUk+t2Go3oGjrx9kUFAMfMZK9Y1ahvVUqpL7JRaG7tQqOZMCHvOJBPYNvRfPBWAr6gDpwzL3TtEo
D61dDUV+HoVMOuRePP4heJkFIjwtv/R6mX30lIIyRBTl2Z1FXe0ndNjgJ3gdtJ3Xdf1DTRu7JCX3
3YecWjYYOKUU9mrtNq+RaZp71Y/6P5oh0E5pI+ivacYQiGxImTuBletd76ky+ECjOBgNSU5hhPnZ
Dwaq9OnY3BuUwYAyFPlLxme+i5qweSD49zeCVgtvRScJ+yQVqCNmHeeWaZunwpQFx1WK+MXEP7+V
o1B8oHwJi5Dcjqc4gSEWVCR4Pq9T/1CBk+8ZmHcfq8RsRQpEpvLi1ZH/oVWk7KxRnTqWcTcA7ghl
Oqm+stVVP9Ht2m3dA2UTCBo6Blb3yViN8cYryZU2YxXgeU03O8WGW+yiscg+S/7UfPTd8ZF2mfeS
WEk7oe/zihRONSmyZ5JlPMmdFvzIo64ksHVb5Uh0gQAYKPVhA/LEPVS6rNyl4ANPhWSOhzwFvJJQ
MWN0l7+KuneeCQwhM0gUCipNyCZPhWObdDGwnKQGg+RaZcxflVuf4g7oJd1J2jP0VihmbYbQHIY9
hODWeRgz5YsZmlQ0TaUmBw6sJkKVsHF9igJDcwIA152UcvB/dkNLV8xK4ghka6RotjLAzbGdHkXN
bsmAfgZa4H4ZCUXvtVqDX9wYRw9duEqtP1Qwax7DjPw3JUH+DFqI2LlUcGQUC1OT5nZgBtOEBNPJ
eyaHk2+Z2qUimALa/lpLGzSm9VI4da2V2r5SwqA8ZpRftM3QVZNaomCqwp2YTSNi0KIUP29HXzNO
BDYbSWSd/01kHXSdZ3QFrR8mZh+ZP1tGDHXX2mj9N1CB9u+H+/fBW5lV2c/6Ora/zhH+9yUFRN1E
jv9zUvDyf/9P9l9P35s4u8oF/vrP/p0LqOq/JKJsfZLnMhRRncg9/p0LaMq/JJHZfgN5etk0iPr/
Tgck61+kJAqC1takBKkoRJT/Px2QtX8pmsF/qCmiKMMQYPxOOjCFphehq4pKpG6aIgR8imhI/KDr
0DWRksqTGwufDuwnyuQJWLA3GX5zu7eLzVlIBqR55vGXKQUKPpmcgIT/2pQoVJFXCR5QtSO4ZtdD
eReqKEZUt9AG7MoPMA16CXxukQPR2V/H9CopvcxEZnfh38v82/ZsmUFYxL3MhtpNHnL7Pmj+5wLH
cHuFS3tpqROZpWHCRqHPjIxdP8ipy16qYnbfJeIDf+6L0nbforI43TYlzQQ+fi3o0taMisL3KIib
rNcOmHSRs/jeYCaCsn/Qb0oaObT1AtpOCrATN9kpXvr1tv3FpSJeBsRHM3RzOp+XWaSbS2UZFJiP
JcmpkbcYTY+SGtN72tquzhhK/lopyu4SO0ribM5IMAyta8xSZ1eDwvvcM7ExUBO7vZql0wHFsGmR
XgNp/cXDcZET+2RvMIRyOtr6i5786JovQbTCq7ewYQZjtXwyuGKxNKXKFyYUqBV0xqNF2wR16avA
L/rncAz3eauunMKF/bqwxMZdW9KDoFRAmYh21amO7HpMwK2Jxc8p3KdvMhUkZPZK0mTc0LWNxksk
rfFiyRb3zTZ9tXax03/2Pr5NQs+M0dvRIyOiK6znSzuoiJamQ5Sk4y5nR462aiZ1uS8zrhD2u3yg
LFtpdWLzxpHwGBSzbx+KORPir0XitvGLeG9RM2fvpwEQMG6nU9Gdkocy2PRODLRjnyJNENmoD550
J/6EzJm3sf4EN7nCNrRwJo1L69Nnvjgwg9+nNR0OUPoMu0k9pdavChNNt9e4ZmT69xdG+tgVpY7S
he3FFQP7dA0qpfhqCeJfRcH/0f3OqZPe7eXs41FwFoRkBKU6EXiCKWf67YB6zKNk+wd0lB3ruEY9
tXQNLvdv5oylJItEonwRTJC7B6uwUTPzP9y9mQ8ufclCxZgHraqt51Ec96aso/XTrIklS1PBavZI
G5xDlLhNMgpFnl23Xisjpu57ydYBto/RjwkYO0yQfkN5sEx3GhS6d1t1l4tgm/M1iqhpGbesz+5B
0g5lDw27CPJ0YKKFFmQbkpdWGWUGGoVBL9iNab7ePpmLt11TZUWiGzOJHFyfzLgTWyISTqabMMEF
fq/rC9vKfroQh9+2pM12l8iY8EuRFEmSLJE3c3Y2Sw92kt6lyCJaHtSDQjcaG6m0xK9FSo+pUgTh
g8B49r5pxPKLINE7Euim78xeDQ9hXqkbgClkVyqcGy81pAh2qXbCTtUbd+uDh7PBkuEpRjnn/4Ow
O/A944NqKt6LZkDcZ+WifK/6daFtBT9Sv4ZhXtzVfsVYEs/u8FgDvzAfQyGujsDbz3dpG6NZHIre
xk+LFpiKFcZbQSj1k6Gq/k4ku31UR2Ye5RhxT8r/wwZgZoFceOQ+ySrVQzFt+0MGyPJEKiit3PTZ
tfu1mVSrNV5rjeM+l2yaKkAj7V6FKSzGV/M/Cm3FwHsuYD7XpYWZY2Q4XW6LNFbs0nHv3efgAAID
FrYeFjZH3pBcr4SOqwZnTlIpc8gd6Nrb2mN6NE/JwXueBOCTiagzcmjRrxhc28LZeSRSEOAnwh5U
KDY5vi2vUTa/Jxab9pBQRFHxKlPycX27ZIazm3xgRmIS9OrP+a48W5tu3x/ybXHGSe8lOzyUtvV1
bTNnD85fx+PC8MyTdVC0+IzBYjj/JLmvUJPgL1dezsX9u7Ax81eqkteiaGGjziCxsF6Y4rrtMeb+
+N0qZkdQcOWqLzssTMza2o9fXKIP+o65pSfD+W1bfCKVBI3kUUGBY7YaL6sBYg09HMFnd5/v+kOA
PA9TQNt1ldr3ghtkQJe2ZusK20GO1MkW4lpbqBC6PWrLW8PudsqJGvQ23jKsul9Z4Ox5YTPh2NXJ
IVRDMYgmZ2dxCIdaFKjd2uqzaItbBaajchN9YAR7a32YIKRU95B8tPMPtS0cs8//xLxpqBoRHi+s
PAvMVSrpqIdivn3rUDVRYaVVDuHLL22TTb9l2pABdVv/DHnB8bbpXyu7eFj/WvnfppVZpK7Fhdb0
zWR6120Zbd6ap/Arw/EOuHo72LwK23Kb8xv6wE5Pw8Fc8TPv7yIbz4tHY47WIxH9tRMQDLp2SI6o
ttXF2hevgNJQEMtmIiryP/yTpVoqoYtGs1Wdc8fCbMJQiA4R7nBKPoF5+hVOy9vxEN0zu3qENGIT
PhhoI++A8e4Yzl/1qrOA4tdmw6FI+xVtBhzfzIurDIm3dd4wo4Hqs2JWmzF/4Y8xrr0mArWwr8i0
wNaomxLdCnNmSQ/GsgfwxIF2z0r0zWcE1uvXtBHXjMweCZdSDWh0Pl6ivpbF56o6mq23Ehm9J/bW
qCBcrGR2QhgMBZZds5LOlnYTS7rwod7UW2sPQ/ouW9ERmNeHpi90ZW1yFBfJiBEH6UhPkn3bG83e
tyMm6ezMZor4o/Ad0jbYzmyRy/inGtraiptdOB1XtmdeYIzzMQKmqtq99CmJ87tBBqgPVYNV5CuW
Jh86u/RYokbEPSCsnVdl+8wH2TPdBCU6Wyn15Ozj7bu2ZIB2+1Rt0xXoKWcfLW4gDhkGDKj0m0uX
0av8y20LS2fv0sLsQ5k9ikGxgoW+e4GDvQngMlo5DAvfQ6dKyH0l05dhdr0+C5XIIJYUtRqo8Be/
OURNBdb7TuKr/PZSdJmyjwbPG+nV/GtIRUegj1iRLSkV/e5in6cmI+a/mWdPR5unDRMAQkzeutly
ShVFgzDUNBsWB90b9jEclH65u72WhUAVK9T7ZVKmKVmcWanbnk6E32u2fm88Nobj7uF5IV4QacSe
Rafcr1HxLxyEC4NUka+/Ut16lVRXNZx4fXL2QEmOVv1Bjl9vr2vNyixA0PTWz6GgpV+TWd+kovmc
+qntavLKc7hwbwwJ1lTOg6KKpJ3Xixm8WKl9r4RZqAdrISu2EPy8vZDpb5hd/UsLxmy7ZLeCfMzt
NBxc/W+xNv9Q7tfwKPIUEr6zQwUa3XPWos+Ls5Xo60xeVFDRvEk735beaogdbN9u/mRkzLAnkYt8
638voGJyIgeHt+sO+Wq97lfkdOtnzBxR2nm61sQsN/gU7uW9T6mwPQsHRB531i54sL6kRFrC1t2J
lJA36qO7gTP1DGpiCwsV4t7xP/jAqgpJNE/aBLGatu3ifSlGpR/G1NXsQkS5RE+Y9P1x+wMveC2S
7L8tTEfswkLe1hFDPHQW47JyGq/+AKz3OQyLzK7ULFpxXfOa2i+ncmltujcX1jLmaoKgYj3yvjpZ
j+ETUERY8hllKR1hz7bv1pKRxZNFCKWbxOpIY8zfFlUbO58SFR7mufjuvw7bbl99ZEJ3m91rOyLX
nWC/dV/ih+ype/SZhtqGpzWf86vYNT9WNI9MnaKiplrzfKFRa0vJe5Zd71DYFk7iNqYi6z65ryEZ
i+PZyUttf5af4o1kW6dJQlL9cPszLzmky18gX2/82Bpm7rcCzWQVCjrATIwd0p14+X0r1NcNsj7i
Vml+XAUv6CLZZZ2pG+3lCl4DsKTtiktacnp0GFXKbBKFgHkOAJl5QGLk6eDIv8vmn1G7kovP+1S/
DqlOI1Pi2kmWOacwzyMRXpfS1wn89VNz7x7fRjt6kg/G8fZuLV29Szuzyx1VwK/9OGIhHihiRrCY
nTrKeHE9WEM1Tn5rfgApx2q8syQ0iGFcf/64cCGS8aZGRCwcxfA5LcRN1mSPzMZtIm2FBX7prJGy
iFCBEiu+S1sYdNCVSuhlWxSsrQEXp1o0pyrPnNvbt/Q0Tf01lXgREKo+e5qssgqrpulk2BT96k5J
/HSf+t6Ec4AtkUl2fQeupgIcaFTPDIXLK8dk6etZNIVJDjVLE+dbGmpFnHa5TDeg9iNkgYUueGwF
eTgnEn2dxJOHt9vrXTr3lwZnnlqFGkLrRwz2YnLoZetQC78toajxAvPSEPQZk6uahS1g/f1R9k3J
NrOXormv1ZOofbu9ioXDwabxD4UhOrHmLBD3MkgLPXQF7KbNi12WQxoBd3mwZeB2tG+bWtgwEMum
TptUYXZ6HlNA3jqOXQp1nqXUQPwhU+q+3rawtBi8nQk8gMSZTu/1tVIELfYBjsk24+qQuFEtL4L9
MEQrnfPpr5ndXlMWVXaFgo9JZ+/aTN8zh2SMLMQ1mWNhDlhvX+Ifpk8PDFSCvoZ6WFqVDG5bUS26
Gao4O2g+YT6lJ4sRWub42wG22ugjk2L/4OvIoJ3BiuBlKeFdLyrR3ErqQxYFk/GmMz/GxsoFXUrO
TYDPU2oBAv1ddIwvAMqd4vSKctNs/a/dp2QL6+U94w5bKtU7dVedeXp3a8HsUg3i0vA8aC7wiQhC
YFi/753RkTaxYzzwiOQP/0TmmDur0rYQwXJbQGJmIWuWut4YCrlMhN7Yg92fFYdFfhwfRls7KVvh
SXi9fegX3hIMAoYBhDNBx2dviZCqtR64BS3EiGEXqEJemB8boHcDqAdjRQNzSHO4bXLB19LxEqeS
Ml0aHujrs5KKJYMGFiYTr7MHX9/LQbqJoOJDxHYlRF0zNf37iwg1Khgxgf8Z5hgonetXCb4lPfiu
MMV7e0lLl0wjFNZkFeS/MteR9TTUaqugoz868XO1JixBwxZt7xUzC4+kST2CSIbJDjons51DQS8O
umaUOB3m6S+xbWTa9msfaKG9oFzZmW2bnia6Iba/7Fhfpq4MU+VO8Mc0u+CvhBeL9xpRXHy7DP4L
v3j9ieQ01r0SZK/t3kcP4pZLfWoP8Z20L46Z429de+rO02pYcVhzBMkUF7LGv+3ODn5loSrfV7VE
XFjv0rP80403kJtu9ZfxYdJhjADqbqJHbc2PLb1jukGIwZ2j6jMvA4PbZJgC1Q1AaOpJ2DBFejfV
21u7c+oH0YlP/8iBAfRSKbLzblIvud7hqs0SLct1Yptj8GDspIO3d18m0cdJMOof1PQn9Nl/G5s5
MBUSaaGCx9lu4s8xBGxKcF93Kz5r8cwQPAGPlAhsxHmdqQhgQBthgfjVPayPaFFv6ZPbvhPtgRfb
cFQ8Bo/x/VpfdOnl/tusNK82uYzQAWgGbuHFDPrH8B4k94lxjoYcOms4naOVdS755kt7swAu1dqS
UgLLjOAWqaSjAGVYqrnoVnAf1+KEhXOJS2FYSpsAu9ARXJ8SukD9IMR0tTOdskiR7zxzJb5a+mwo
eZGC0ZXgJZ/XVP0yHXVLoms5QCjt1Gfgl3vJCR91x7gfds1ZOonOVHfRV9R0lw1bukx3DdvKHC0G
5V/Vg3+fus2iPRWi8DE/8l24U7/Kr/VWdKBaQfURYOaax17aVXpbU6/bJCqaK5OahVDUVgONjQ8F
TaY9qc3n2y/Pwgtn8SRwGXQYGIgZrj+bzBw6QkF0TMcyfGUgmjXI5UMxQgUbMzC+8gAt9O15tunX
M21GmVeZxydmqIlJTfoEFEFCwM/7bryh1EURDVrZO8C745aZZrt4We8Nv99JLLNEgIOKBkpydj6Z
BEglgDqK3ZoTVc2QfFKr349iVZUGLFg7xSARnT/j0ImgL0lIRONeig5xjo4f8GfRuf3JFp4ezExF
FUW2dJXu5/U3G8Ve9roeM8qjv6/fpo4vuhvepj7Bk+NKG22vbPO98lV5vW34ffiAXZr4RF+qSko/
8yccIDWNS0uxpdw8jpAE5X54kDrloQuzc5rEDD9Dyl5H4vG23YVPd2V39sSrTMlYHkUz261Q43Wf
GnMlpVpe2IR754oDaJ8ZiC10qoLWVGxwtPtYj9+qglnIBMk2CiV7IddeRpSnNknU7m+vbKEeyZYS
DIkSLTWJK379KdWu1bMmZGntDvIbpzk0thXbw6f+WOz5otq3xrFO4XemnnZbeUdAsTus1USXdtfk
F5DiifL7TpWLqFvRDb5qa7CdBQmjlt2K/3wf3RLYmuBPwahxw+ZXDx4kQBOxyrXQ9Y3UwCUGp4Yi
vK3s5cJX5DaoJN4iw1G/Zh8ug/XMKCwraCud6Ba2hZPwGByyD8IuPRYP9GKfed3tykEP3EY/6lg4
0esIzbpdP2Q7CCmc3FlDZiws++r3zE6V2MZK2KP5grSYB7erz/z7US/lFZe6ZmUWh3ZSoRe1FtEA
NHqnT3sGU6tN2qyE2QuHhLXw9AKosJBAnuXn9SCMJtOn9Jaa2G4gCEzjtc83eY/rugYfDbr3Cc5B
cD0PbC0zGXt4xkwIyYKfSQjblvAdKhZ7GBqnYDjM+NbBJFBEpsMcoJPC0DygyuODLZEq6h7qIxN3
P+iGniQwsx2DUFCSOreP2EIgwG8k65wQnbwm8wikLDVYzY3A/IUCNl4AKtrCZ8b87HKbPvgPnTOB
gdP7VbvvX+kJNS7JlOOYRSfvuHYTQykytaFTHK6dsN1Qi3mFc11wpB9wex3rh1jbSB89GGpWLb//
7teGZzUtiD96FW4+ndMFuawSfaGgv/Lh19Y2XeuLHJvedlwyFcvaoo+y3jgK3MVF2+w9Y/ztq3K1
mHmNuLc6yxiYq0ZK4JUMBM7KR31wV4wsdLWurcxeSarMisKF1O1q21PE3xTP1Ud/F9k9XcuqtvNv
qb2WWCyEVdc2Z64GwgA/rxRsqnvvkJ3aJ+oxdrCl8g3d027qKZV2fq9+qO/XYuOVAzKHy7YtIHLf
DdlTULzEX0fEFFeKxEsmdEOfIlT8+jQudnVAKvK4Eik7ww6EFzn+0UK0ePtaLxgwZB5hYioackTB
1waiHrK2PoxNRIt6xyUbi4Wfty1MP3Hm264sTL/g4oxL5RDVXokFpFrtKn4YtKecWU4LXodIUlaW
86vZMLc2gc4NkflS8d162gB6xdZQTNIVcz/NqCV/wueySV7T7XBX7szt7cUtXGDDoD6syjy6gPtn
F7gvPTWGlBD6QLRHNO1jJBn7BnqIcLXm8j6BZm4QUADFF21a3uxD1YbmjiWRjF3SOe0dcdttUefa
+k56CD+ZG/cgPGfOcCju1iLf+SjNZPDK8uwDNmnqKR38YThgpuPu1Wf1Q2enR3WLPp/3zdoCO4bl
lgllu3kJnDX/v3R8Ltc9xQAXx4cx+RgKX6xH8tdWfNXEJ907mOYjhAYrZ+d9NHG9zulbX1hC4RRB
ToUdrrXw0HuGI0bCcYQB7PaRWTyiVOvgHCGdVinkzuwkaSkyG4+dnb7vHR1n1R70Izqpe/Wc74WV
UajFZV2Ymy9LNXKrlTDXAJjswp8mnAGav5rdLt4EmHO4dBQiIai5XlUVFzJaIXwn7WXYZg9QxN7D
F/9qPE8jZf7WODrC6piQPIVe89tugCMg4LVIrbWZ74cSUgRfzdrEPRSKGVSrH6wNep/2sb1rT8Fr
/hA8WVvI+z81R/mwVutdWjJdGwnFOnrkOPjrJSuF1DeM+xu2NDwE8d6FT8Iqv8v1StlzAWoMcdc0
TAz5D5riv3bh4mDCdhx22iAadhxsuq1OLRKlbUdz+t3I6YFtMNwFe/eQGg58GcUfwBlepJXfsPSy
GxYPBcWSKVXUZo6uZnwoC3IFOLkNb/dXUsRfcHamDdwvjbyZPnH04/ZFWUgQiTTliXAJeh683uxI
xUFdN31KxIkugwRCpfo41Xrro3TQwdA/6q+N05y1ezjHbeM7/J5EpulHxFZv/4z3LyRfWGVk0dRI
j8V5/NlS7BaViNJhlEAbknkZTOttI/2285mskF/wCtO6mr/DMlx2goJyKg3nNyn90miCQ5V0+w+W
wjrYSkJLEu/rAzuonqQySUcVtMqdduxe5HRcaVAt7taFidmNzFrkuHsD6R/YPmzBp5Vt9qVv317H
e5fGZl0YmR0MA+HlhPvgorMUPkW9wKmHzMbW9VZYsbS4HDyMTAJvEiTN4i+5Y6hMii0XicVdbOgO
ulj/5HhdWJhlGdDtJejS8036sUG9Mxa/itCr3t6v946K/aJfM0GF6DDPe19pXMlqG8ORCDuSDItG
rUDREoQ8dFB2SCOU7/+ZvdmTk4xZD/GrAslOIxgb07cSpx5aeMoD94zu71rasXQcfsV7MnDjqf17
fazRx+iQpeQ4KLoLu2L2Xe/QfErXiixLZ8GYoGNU+icA28zdJ0Iiyz181PaoQuKUoYmtDOFKcLBo
Q8PPU0GV6TjNbXiliZyfB6Wb7N+raaXARG/I/+DIMeT330ZmnwdklKh1loD0kBh+EJhjzxpl5QSs
rWN2bwSvVhjMZx2BjypYmljPQqCulNaWTvXlMmY3JyiAZ7giNoaiBAwS7hSAzMhcjd3z7eP8PgQF
yXexX7PzBes1BGAi+4WS+2aoRnvMkOUy97GZ2Hps7W5bW9m6ORzEEANJ6lys9cgpwXi5MzP/639m
Yv4OEM2MVc/OQYp6iCS08nLx+20Ti3eSpim5A2BTef7U+JmWJGYYCnZZZl90Cb7gKv9eQHr/n5mZ
PTdNWcViowWYGZRvnla/ITX4QzeMldUsn4C/V6NcexgNmYfA1VmNGubFRumzR0nJHuDfY27Xvw/z
f3IEiAZAf9Nmf4dVMMYwUgUrYVY5gmiaHhgI63ZsVsY0lj4RCHOgkOCbKAHMfE06Vm3MZJ9gW4jV
RCnjtwr1NTSAf/8TXZqZeRvfE/TA1zDDYu6y5HNQpEhu6itF2vfpMdCmCUAiwu9FjXZ2R7U2DtS8
xIrqup1TRqn6CY6uB6k0K7spo2w7NMgvuWPub28vbwHjNIGqJlQ6ufn7EsCAEqLWlD5CSHbwUDxU
NnJnr28ZCIz42yriYzrP1wnPlbH51GHvFyoxsec5xgtKhN6h2id7/dx9sU7wduzW4NpLruhiacrM
T0SKPCBwz9J0s3uieXQfDitPkbzkxC9NzC4wCFGDujULCj5pbxpsAdQ2kMSC+3ej2tLG26KmAYBL
squnPtmU28EJmH/ot9bP9YmYhcz8endn1zyCILwdB9bbGsfiZ/MJSPA22we2AmWwI4OoWdvghdVD
wPJr3F6Dj2Ve3qPvjCJ8iuRsTJxUhu6L2BlPrhpY9hq2ZKFMqmOKXpQERO591WG08hG5tIBJ2PQx
NQ7DlsnVR+2zeVQf0cIpH6x7/8H0N8kZ/fp6daxleaF/W585gUhIw1ASsD5Cd7Rpdf/spdpXNbK+
jbG7Ehcs5MssVaJbAXbXeA93jAqfMoXsCr9yVSHYhI73XL/kL/6u3pzPGcIndripmR7dNocJJ7UG
Z19wrJf256hHNeqTGr07waZYJSGRqyiv6mpMv9AJv1rlnAYAmVs9bDKsoIcHfJgCyFb7nNgRKXkH
PSrSOXda49SR45/WanLLh+nvHZ43jSvSWD0ssR3BCFO+ju7G/ZSc/HDX9XZ1Xx6GneigLh/VdtjT
jl87zAt+iQ2m4qMZNK3pqs6eY7MJ0xpefhvpxxSpJ4DTyWpBa9GIwh5rMEGj0zMzkrUWrB+iINje
d/nn8L0CKIUS6JlCp3GC/v0grOK/Fkb4MXdhchbRDlFnlkaKye5kvYSv6Bf7DJRbW2kffq8/AZrd
5PvVb/m+hnZtdPZyWmSgqpBjVDwN2wneox6HHfJ+d7/v7KxpIxHopYTFWOZsQw1rrE0NRksnkVBE
8/ONKH7yTXOjIcJ2+01+F64ROJHp6iBlSQnf1SIziKYopvQ+8kFIRPjwmMhHPfjoqzCsQ7Ny29i7
2z4ZY2wM8Qn4wqGuuD6MFSySfaZHvkNG9Zxk2b1l9XZhuSsx+9KaaD6Tx8uA9kx1ZqaHK5NGCnqL
rVkhondQhNdA/gwnmtPV/cqr/O7os6RLW7NHGb7iuI9zbKHrE90LBkyoQiD9/P19Ayg0RW2chndB
rivJumCWo+dkJlNw/s9M/zG6v+0pppVcGJm9OyXlgtzNMFKqwWcfoAdc0isAml+V7auYDBuaZJhT
BZjK6Hz+pZWyvvdM3XPktpTvEWVMP1itLiSoHXlNs5cAfiUB+kWZLJ3gPEuyz9QTEX0Uo1DfxrKQ
fawrTf6expn4pneMf+8BpSFP6jfK+IcKSI34K+9LEYLFwP1EshN+FZhC2ImoC+yEIfGe21D+FkQa
LOQVHLydmKHMMrHI/aGZOTqXCDMdc8Vqni2r8t96Q4PT9va3fO+5pj0A6UIlHpJ7Br+vL0FYCYHc
AcB3yreI2cxX486LNsYH/aw/ohqhfEfq5WW99yu/i/onswBoDGKoabZhFrAFitgA2kBJc6w71d8E
WRa+iX3VTtqv0VnrVfE4uqp3qpqMI5wPxmOIiMyuyZG52AxS7e5GzzDQ1kJYOQ/R5grh384t9L6l
NHG/BkGsR5t0yItjMKaQ4CKblJzlyvLeUhCtfwZi6d4jUQgpRTRY2sdGnOSnb2/tdELfnS5YRDWC
N9A9875KJ5V5VKgk0BmnN1QK20M5WXXRiRl//GeWJq9w0WYgtfBqulbIj8biXaTkBxesaSO4G1E5
/ANLUDZSSMNxvmM5QNHY0FH+QQ+lDHm+z0W8zcd6g5DiyuYtOTKcM7OF0zAm8cL1kpDcA/ggjT6w
mRYaZNSIvJWl/Por5t9nmsWAboTe4DtAoiiIrYtKsO+UQRxp5xDlE2i++9T9nMB+dif60IFDbBz2
ezf0xO9BQO8AXI/b1ZtUFjpHD7ru2HboRGpygcacAB84c+bfZD0tnLSTpc9WrQ37QPea+yBRo2Mj
RIj/VnL/Z9K55U9NcQVrf/v7LL01l2uaec22o5wsWDK9ZU/cu+rXVBM3yAT3OnJ98fEf2DL5OhNZ
nAwG6voTZWWUUyaahtwVYWN6pzL5s6rifSP9YSbtH7dtLT3V+oWtWahDCbqsg6rxnQp9wbwM7b5G
z1SrV5a0YkabIq6Li6QhXCgJees7Pte1QW8z9nIISaLt7dUseYZJKQPUATp5wBevzeCLU2jjXWjc
G+CSctDbreffRZ33EVaM4j80Nts6IU7iJHO9wEmD715cexA95Yp7VFwv9ew2b1Yu7vTb57cKAuyJ
3pjm33sYRwixJRUX31Gj/KPQoJIBG11ROwP+GGXOPdT0K2d+yVUYssGQH/0xsMWz+MqCgRfAMQvs
dPOzXNdfBF93bn+wySUsrYt5cCBr2jS5Pb9ZKkClJmBdgGHynaWEKLgkqtadEP2x9qgBd3c5au07
ZEoRIqhbxqKqUDefUWUTv/IwVU7iGdbel/TorraC8aCnkfFAbavdxQ3c7Awpxju5Hcxvoy+jaB+O
xn1eKJCb003dqF6FCP0g9ndeLUNfo/uB+yQFdfk1QoYgheCEScFNrrup0w9upmzEuK7PJYKfX82q
gYZTKcrUGYI4hAYUNdwRfTyU5BQt38dKolO7SWFkqjZZ3UkvhjikH0srj6j/WyhQqK5QNh8jNxI7
MI0yQuc9VwIthNra9GkR3k3E79ZrqfVG7fDJaenXpbrxgOYeO8vLf1iaG0NWbyK7TGNR+5QYiSqc
x6bJkyfJiMfgR9ArpfmWCUjh7pjNi1xKtVp97gg/7wtzCNB5yqx7kSDrvheh2/TrWvxSdZBwyrUZ
nRF2DLeij3CxnObZV7lR3UPQlu3WQ4PjA9/NRY3Kjfuzb2XJfRQohdN5JapOSVc9C3yTI2oIiKMn
RnfQk77eKUhKncUxG205TIJtgZYGKA+lCHfxmCeO2TUfGrETj4EH5aMFLeKTVBLCbER0G7aCJBfI
WeSGPcQtClJqtBE9eM6sIrRzGlxVZqAHizjpnS5V8nmEuHIfu5G/a+Ih2E64wm6XyGZ9HOU43ZZ1
0t7FKJbaEMvHr0bfiE4rdmjrtsjUJkPjP4dSLxpbMYs7fWuZVrRrEc/bGKFZgidV+NsaQxtCGw2r
fje0nvis5m21VSO5eBn0uOReJvq+sRLU5FoFlTgXgVrNR24+GtRmen4T1M17vbaNNG0R1TKqQ4Qm
5zYbLfeMgKKB/7JMezDdBMlL15M/D7lY2V2MRLAa0RpPpTB8suK2tQkrYgetAYR0ERo75YVRMC4V
h+hDe9Iw3OWIZj2g092gZeJblb4xg9x4UgspOSLE52+THF0FVxbdH+gLI0YmlhpUGOlQn6zAlxwv
H4otAR1UdmKPbDGCoDu3E83D6NfJuWxSaa+2KAEgiBE5gmbVyC/o1un/kXZmy5HjWJp+lba8Zw0X
cDPr6gs6fZO7FtcWUtzQtAXAFQABkADfqZ9iXmx+z6qZilSGpaa7L2Uud5AgiOWc//zf4CXJxs0A
lxeZQkzdG7k8cI9ElxS0z42jOcCQ4DetTQN6saOmP8wQjK1RailAkR7adTT5zWrIw/QxjvvvcTun
BRwEp+0Sh3Rf8yy4hzPCuEp0Ou/rdmofQ230WIK2w01Rz6rd0s70axBXulsSc/ajTicgHLF7LlKQ
4zcyTABebvR0dNyYQ4N5/A78X7vLFhDZMn3ZzdI94dZ8YDiJPAWgQlxxBCjvKgMw98BD+0BCqYCn
mZZNP/D6hhHn7W2YDSgaCHO7b9saRiaQrMBVXGnY/40dPSkbpaWoGUNPCQBbEm7BKq8ENjxqafzr
MB2Bal1ItbFBBTKbMCMtuGrb07wMUJuAsnAXtoYhmFVPFYi1QVuOdEE5Eqipx34JZGnCKgXOWqab
ZHbhtQDTZqVGftZP93Y99cwpvKgu2/LA62+hthlfJtCA+gKRfZRFd5I1D9PCxcMseHDM6hC8RGdS
UYY1SbAbi70TaOV2XY8pu61UX6MiKuTtXlaN2cLNxbuYSR//iFTuP40d3kWcbWOUzNIunMrZkQrl
ZzkfC8xkeoWTCTY7Mo0uumDMH4AbhBNqBlxS5atgqwOuDqMAbQXqF2wJNXG3oM6Tk+xNdQElr3v1
gKcsM5xRTjmmuZsl6/1TAws2EOS0ujOxIhtgGOMNUWbchVJHT0Fk5TVlb6nJzKUhYber4V8IW94m
67Zj0EHSV4dhaWksdhThh8INQ1AGLKO7ieiaFoax+dGlHYAfeQMybQ16RqAASI40fMpbSMMFhhAk
eopCprpiAEFt01igcgPajALsuh8NdEzXNkVVgEozeZ0Ekl+AdhXvcr+V31qIRO/7JiQXqakXHNlm
B8wl1yvD+5QVIhPDCfvf8SrTwr/VCmr4Isepd6dN1OzSEdWZLfeuVNORg0uacMHzgccu51kNqTzI
P+VCInsN0ZZbAxWpn2jXty/YfbNbnWJyL+qzW0eRWA/Ae08HN/WSiiI3OZwAEaNHmXXmZd9oLd0p
7pa0PYK4269niE5WPTPk2DVVO5zLO7w9lVhPC+VlctUnHNVroamidYOd3O1orXecsBqvMrX4N5kP
vjV+zpSZ5zOcNSU7A7YbjMi87hMgUcQCgG1NQ1CJLOCJxsvAK2xlTnaYoiXS0bQF+zcit7DBJ8Mq
82x2ksqDQMmvu+nYWqeukgpMri4P7R2vXP+mKj5ej0SFq7hFoKzIBW8egk7Yk5AaUsRI+5i06WJv
Z5Q+3HsRMwC7ElEVA5XVnYdVBjT1KRzugHZc1jodyJ0Ll/EJ6KH3EWLDdeVBiwdpnNmpOm5/jMGc
fzA5pmD5TIm4pTzjZ763BrdmiaN7mvLmMfLS9k61LFgr2UiYlwCuWtRIE5R+Y5N9EIi2K+IBGCPW
aXbTR2I61L0c76eJgzjZ4+eask50d6n6sHqLY4e3EXI67HiwGK5gEyrZarATFl/LqoPFkzl0QdOv
ozr0nlzk5ScTCAr7sKaqN6Ofa0zjETVYqXwfcAY77qhT7QloKVUio+2eJ3Tc1s5gWRXLwrqiAQ/6
KpN4w4FXqtketaIUbofpxC5jNcub2hN+yTvlH2PDOwZrloFcjFF+qdh0ZIqcQrYBZyO9C5qF3UiQ
WC8B3mMYXrLbLQGEoqQDzA2g1wVWmE1OVywyzZVE8GljYrpg+us84Iu82N/33MgCLM4O72Bki0RP
yHvENDJv7Yh6TaU7s6tiZ1dnfxIkY6bkYpjr+TGrgw7wIZ6dqswtRwRA7JWX4frg9tuVSTQG+yEa
5K6D5/wK8dfhEVUx+TpaUv+Ad3LcxTHlW71QgE5tNplLFE+jPJRhPUDKgJU6J/UG4CV+P8zNsumw
wyy1N2Et6tP8Oc0nVbDMk2vQfdWpQuL20iQzSlwXPEKKs9AdeCfDyWExW+tAjc8B62YsPDx9j3ph
1tUYRlc9Nqv3+Gp8AgvVlE3SqF3QDvTCj8yEFFSVN6XuU3EN924IU4KJb3K9KMwKw/SgASZkRRq3
djeTmeYFnSJgRpVN6wPPxu6WTmCPEuWGC6xN2boNXfpNRbwpCfxcrmcDtWCh6ow8ZAYAe+V6zJ2E
K0CdwVV5QPqWXk2+GW9Q0MsBv1vaft9xHu4BVs+viePZmrAoKpVSYj0u/XssRnrp6WrZgEjmldif
DSU1kVuw4ZJndrS2BW/ibgumSbeleJ7niPBwQVgG3LbfdJglaIv/nFuYyxVz0p8vOq8PdBT4emgs
Pibd1ssidup9He5bnTq4HQL/u+6hB9iR0c07vxrlpe5NuseeLsHqyxHCBAj2nVLIpgskUdhBuQhh
fYd+rNcjTLG+USnlumscAwpxam/aFHA5PcKERnpeU3LP0vWsNCn9gFa7Cq/Q7A3jOtLBcEkqhi1Z
Rv1b4wXZobYzeoF52aYOLLhLU5/uNJnEMw80BoUbzIoODXkd2gq1SO007HwY3WxkrPRtD2O/o+Gj
3eEQ1H7Ab6K/Cxsm1jGg2g+JtM02A3buop29OFkNCw2AhTXtbWZGCG1hDVAVOIDAIoVKewSHrbka
wMbGhhMoNShTaxG/6mxAJwxLBFP3nLAHb/DDVVhnwRbepOaOS5YXvz+fKURJckHmxb5yTRHGAzF9
uOAxhhOJvfl+RgSw5HaJSgILzSfR4xRm8ioDsx7HLh9zhqXDPlEgHAvdiy1AOHwjMUOVvRkEQmjt
Anxhk2wS72Pk7xgtPbabYPoONoooPqrpqY464XBII4tENsFgUFgadTe6ZtNjAHesfQKpLzD0HqMf
xllkayrwf25o33m3gMVTv1ymHDljmyenRDbBwQYGwSo/dt0bcOrLviKCPkHGmBzj3op7OFQEYIJj
zcfelvVvYY2MPwB8uj4l4SSWIgxhe1oMPKJ7eO+mYZEkHg6iIGz7pQpFeJ/Ufn5BeECuYvDori3i
cd+h1INnXDLnIPAF3GPLapy97DVtRwojrABVpLVfZyWsW5AgVf55R5Tn7dFoTt7nCeTmNXYsnVyL
OYzfYVWUw7eI5evW7+yrkmnO162t6TtdZpDmsVgDbE9Va/IVAdz62c+4J3e+AnuyCNLZvWFSJLj8
tHfYGCKAdw9aqJtXOHJjYCze+VAQIzN8PbClum6zCSPNtV171Uitn3EUsK8gDcwQq6TpBK5lbzBX
nI8IW+4578B1PqoDANjw0CWcS7HK3HBGxE+8uvYJDsErkhqV7Lwm5HvR+D1oSUoAhh2GThaxrc4k
5TTt6T6QMtCFIXmLc3ggMsBVUzYMK4YcIML0UeBOE/GrR95P7FvMAK5fD34l1Kax0qUoxpfwXyZx
jWvgvY3KNlb5kVPMj6Wa+YBNZhQARI85GFNgPKAHTT7zzUwcBj5uBsMtW1pXbzFzVv1KGQWgKecg
zQFyP2LfNMfRfM+9obsVgcgR04hqzOwijyeUzhMcAFazA3+1yFLGTm2KB1bCFHS6xWhp8NpgcI9X
qp3OHGdPzB9+2gaYAQeBR4f1j96bvGlMmRjXiBuoItQAqvlAzoH1IZK7Wc5Ndp050byQTLJv2QIM
O4JCPQx5KaK7psRqnHm7aQbjApbGVOUXiYBv/TGUUYX1mwGlDb9qvASMzCBxVX5SNq5CuRNzs51X
Wo/V2YHLVWBItDTHVqOHTBo7W6YxJLKRl5X4HZjhZ/P5BwLWrGSP/1r7M+hAm5jCcX3tqWW+iWC4
NhVQxNY/4NgZykIhqXafw+ypLrmz6U06U8ex66lbs2qDZfrG4TJb7YEhRAc62IpTBCf9DM/Zg3Ub
5tI02sG6C4OxQTnMVhOTZbu5Eo5ezq3RbDPn+JAmI8YwIo7IrCzgZ+x43tXLysdhH55Lzs3zru8j
sMoVgITvsECruiN2c3jaIYvywsx1+DAzQC0wluPweW4CDJ6WNXoftb9fKcerveedX+u1Ej7GhGd5
dxuLxWRF3S1AYWM9jkrPj0S4XQzOW6UksGwro2YKLiQOwo9n5Xa25jjfz2WK6MIhF93MysgqBclE
aE1TZNjxPOo2oq9BM/K56DIVsCKRdQWsMlXs1rNxdxwQ9I821Oui5wyz21iStG+uAjImal8NESry
FM/TZj2cRyyseirshobZOyx9nl1NAzKoK+ZCM6yTPkbQTi55v5osIgegyaKsuGjEJO+4IfNH3NLQ
FNy26uCFXviMqec8K/gYf5TAFbpIg+qMnwfA8xpymvFpYphnPEnw6oAUbpcdpKptUvYSDkRFA4Pm
B0pBMyOpnt4WA/JumXIfr0tE7fzBZZLAoLuqvBLWLNikLAO+wINo/jj7fSzrlmp2Irj+732YVrc5
3hgHRJj0zbnyuD92/gTXe+gXWdHUfpMUIoLhm0wCfhFXUf7cYO96GWR4Q1dLv+j7xHnN2iXKPJko
Gr7hIES3GqHYZlXB1A3IYzXCdBUkPiw9ONbfteFZK5S3nYd1CwGUQ8rmbj8ZWFeYUds7xdJmk5jM
YRdFAIkvxpnGJeoYp6uax9FJVA6HhcwZMRXd0soL2FP0L2OPOls9eOPRpbT7mEhaz2WdanMrhzo+
SUIc5uSZvUH6MX+k4QhSbxAHO2Ux7TUcSOICws3hm8yw+npBFY1l3QfLVWZm+4juz/YqnXDgRClJ
MYIpuwqwlhylkylGkp9dcht1W1WL/LigMmuFiJy/AwWLldjizfc+TK2B2E46gJ79ZBs3NN8LJ8yJ
Nbm8AqYa+3vBNYC4VcX3tJmTR5jaZusodLANaXFYn3HaPvauW56wYcPrwyt73bbduCJdjBROpD0J
p60J9YO+gd+BzOQemjcJzyaLnOI4qkJrnu3TUPeHqbLxbjEOG/rGiZ1cAm8txpFt82kaLu1o+DGp
MnNBU833g6bdBsccOAycq1dCF+qjzrr2IiFAGceq9zaQooYlArzZ23kGR1Qs8y/aPg8vCM3pQZ05
lwZ9/TDRsLtgRFZ7UEsT5B9NVFrWLesE46Wks2VbaYG+bhBcWmm8tHcB4mK7usnrVTj64H4ucIbU
pPuB5N/LkEfjXkyDxEuCUAB8gdia9WFcgq47rAZXyRurPHbKHOCri7cM8NgR0IxlVYLLyVBcJgV9
RC452ijStvc9m6sDED/m0AqoCuKsBQkO7w3KD5B6RgECcD7+hEtRUaCbNcLU9QrBuHA1dfN8I7T3
wHM+bMc81HusRXIdo6jgsUHWqGx7M28wscwbh0gbKq70ulEYJSmd1PcRLqLQRGY58CEMB7vGx/8h
Sjd/LCmc2oBC9tRe6TE/doPVz4mj0i98oC23bRRxOBek6TZlat5jdYlOvkiW0vUq2ePs8157QXfh
/I6sQ7za14nCISbxkaMMB57tbMI1HoXXbTvAuLCnqAKlVoJjk9jVib8fZe9/1DlvABgQan6dfW9Y
S9c119o3dMUhkXiaPK8F45AHw5UOgLkySfTaNdiDBLTLLtqa1UcVTNEjwOP9YcwHCD01Ud/oFPbl
kNnkFojx6tV5nl03aQ+rjg5xvV2MEBhCihbFhoyyYxcm0cHweXh38VlTijTBpRfHw2aKwK2wCKFc
AbY7HJaqqi5ZK9WLlZm9jGxirvFgsl1MVXMDDNMHdJTmIo31uMWRzO0G3S5wJwGjtstiXBDx3aHL
AxQ018N4XXfn8G64zHCJHLUHp6QJEzsHaeabknHySCTA8uk8wIZjRPir6IGzZitW5dlFPYXeLqHg
cSGq9YzIS7wzU0Q2djlTvMc4OWUydEAkg9dXN67bTJLmK9B/ulIzxMQJ/NQvl3RJDxD0i1VdYW8x
zgR5k8yGF4GJgAQJziWK1rBdr/NpO5GmBcp+0kdsj6YLfwkQuq0tXndMRSghHpUsYULV7qZwcQfS
C4dsQOrevCjw30YN6q4nrN3gKIjMZtSGApsZjbA1Npv0pqtGoJt5Q/cYoc130XjDAa6x46pxfScL
FnZd6aasLqXvoQw1aOstfDGmt5qo52BBrB0a7mo16Z7v3eKpW8hFh12Pjga82jdTXo7DTJ76PsRb
CloXvfAMrPgbaInWeTUSEIuH9pbr9stCg+BXSV0UgcHgCN4XQPN+SoAi0aWx8e1ZKddmbY/qyn3Y
w7iD7jBD5TPZha/13VfavF+3mZ55EJC0Izf5xwwvckEOYmAJ+YIQJ0Mhj0YwciNHLJZfZCZ/lfFH
oBtqWfiDokLsUy656fg8+QoDtNs3NxahfLmK4XbndBlf1eAlRmPBLCTQbucBo/iVh8MvdTw/N/+5
c2eJgr6IIzGPsvaIwMABOadxX0NDdQ865WG4RkXUsXlJIXPnd3brweXJ4khc2q19aO/M61eoq19l
g3+6oN+dsX9K4Yeo+s0BkYeqYzovmoghtrdfdPmv0vc/N/Ep4Zz6o2mw0Jy7nCB2OGywPVOX7RY+
PW9ZqaF017dK7hD//NLV8Nydn7PrPzcd/nFcTYNNqDw/7Yas7Y3ZIUx0UV10dyirhWyNfvh3SUGe
FrielJhSNl897q/u/JNqa2C+N84azesFJctIG7RYDqP0qV36L5L6v3yB/jWsP1tMtSGxJKzRx0hp
IatKS+QooWR5++tH+VUr589/GiwuDFvUDZxbOcuy2te2fmlh3/g/a+STcsBHGLEba7wiNkLuOYUe
bBwvx+Erj82v7uU8Ufx0L2Buqo4saGbRw+XMcQSvNzhQb/76Zr56vT5NN3lH9WxytJIgDQ24KKIZ
/51ngpq9HPPZWW/8aUYRCIZNLYynANHFfiMqhN2b4OWv7+LPzhiQH2b/auTzLEHNiMxkjkaiotuH
P8QmOozXdF2V7hnRxHtYK5fusFwiMPL6FXDpl+8QihIhPIV1GQpS//icehwQK9+gaR7xIoerH8HW
kxpZJohJ//Vt/rKpM7wuQAH8mXL5x6Z4FjVxNSB2jxzQWk79Js+wMdQ2evZp//jXbf2yS/OzywGO
LecC2E9zgwmquFnsOVFQoiLNjIU8nNcEvRcbhMKmXXYvMDOC1Drf8aGYv+Sq/Wpk/tz++fOfxj80
SWmDyBDU3NVD13+Ir9xw/lycgjHzcwOfejNucpH4Gg2c7YqGTfU4bHAmQfZlczZgJWSdbMR2blYN
hP97u9WX2e1Xoug/l6x9uobzE//pJn1moIg3uIZuj7U+3ZyZyLI8J4jAb//a1/ZXA+jnW/40pxAu
UiSs0FzQtAeyhFej8BE07S9C2n0xVs+992llQyFjCjeeCOIqMDH+eGeCgQ3kj1BM03ApGms2o2QF
jrG7vx6mXzSTf9qYEbmA3B6imVQ0Kzag+IYtIFB9pUn7qplPW4R66VWNjBgOMpVfEHNmSAw4ONHN
X9/NL8b8z52Wf9oOtBDOsLBHMyG7S0cYfKDf/rqFX95IAoN7GBDARTP+NALynsbxzCQtVTMWXsNL
L7lyiq3+Z618mhNDJ8ImFWgFJ82VD38gKLZWqEP5r6/EcBv41818GmORGP0uSgW6S36M3YC46pXj
wRf38stn8q9G/uTXFnZ1E+OsV3ayHM17CiXTf6ez0jgBCQU1C5+l89WMKOccdxQVYoIWEQvuag4H
XJv+l+vZkwj2YiiNJQHYJFB7//GVNEln21ki7xpC86KJPVGZfLUQ/7K3oBSFNQ18gv/kztorY+o4
1rT0L9j72RhcPeRXqhxe2E7dnR0ug/1f996f/XDOd/VTi5/emUVEwRQQtFgDHt2X35MXaDH39X7q
S7LJL+CI8/DVtv2XN4nKnxwuwr+o16ZQ6jHoXhHnS/tVPxwN+Kp/fVe/agG9B2tiFE/+uZS5R3Df
hTMiiVIfaW9Xy9T/Y1j/rz/A5NV//Dv+fuPCIZvI9Kc//+Oyfhu54j/0v5+/9v/+7Y9f+o9r8THc
6fHjQ1++iM//+Ycv4vf/2X75ol/+8Md60LV2J/MxutsPZTr9eyP0g5//8//3w3/7+P1X7p34+Ptv
L+99PZQ1wmj1m/7tnx/t3//+W5SiSOOn7j638M+Pr156fPOmfjH/+z9/8ZWPF6X//ptH/L9hSIH8
CK8ZFJOFCZbR+eMfHyV/O5e1w+kjgtUlQIdYCAY+aoavhX/DTgk6FpgpR0h7+uevKY5UDD4L/L/h
13xQedLfnUvz+Lf/2wE3/1g1//Fs0CH//PvfBtPf8Boisb//9ml0kBx19SHYK3Cggv4r+qzUj4hp
4sb68OJmEJTMooiG15865BctnGfOn1ZvzERnsyeUaRD/XMP/e9npT/uSRiFKxxJUDp33RmardxFO
+s2Xrv7og79u6LOjlhKjlycDomSKA6CxBzeyvw/gcOVWeeVQXREHyNq0NkYOdlLZ2ug5vEZSG5lU
RWR2X6etvPdclTzoiKig0GGu1i0Rg1xxbSEX4DRBmnNASBSysaHWO8g3kLlxyBHkRZqw6ZlMrb23
XqC7XeZX9SsbAhhkUuTISEHOGjEa9DmoCsRUSylmz77qgRIkwipkieFAA+fbTb1Uflr0rs6mQlCa
vo8Iy1+PsYR3uVyQsIRJScxuReh7beFlTkOUC2uJeIvbRVhdWAU+VOaB671qjAdzMVA6kABr2ya6
dI4KyDLzxiswHrOneWo8hLpDe8ODoD/2+RK3KyR9YIebL7V+QbUl/97QpruAOdbZpp64/B6yh/69
QZ7wOzIHagVRdw2WfW8zZOzHvL7X1TjorfOYu2wC5617nnLUp/e0XfHKb8dNFTg4yrEpDZGe4lMX
ryFKCeg+7kKfr1DzxZEqhwoEfkYNsi7rRpDg+9QgTlrIMK6bKyCR5m9Oafoy1AG7opownBoCGR51
a+fjgtTmBeKGen8WIb+FbeoQY6vmGeoCGFMvkcmPpJu7W6+BgGasU8g6UxduZ6nuBq+qtvU4Z3Ae
r8JlnUIbcOQL6V90pck3recxKAeT4rkPUhhewt93fIrmNFqNtCfbvAskcu85YrBJH6U7nOaAWOld
kFzQKUMpNW2nfNWi7Ow0oOQH7oo54OirEKqXdj2h5y5wVssulxzCu04v2Z0noOvlZPGgw4GmARvF
Bh542djfJ90QPZulxu9ReDPdo2IW6V+BgtZjECqBc1bmJT0wqqL5XqVdeNHxwA4FS9p2hmhMTsiy
IG4NieHg70b4E73zluAXdF87MAsH5Ls34iwAHG1d4VmglO5hSEd5Gros2CsYwRiUOEGVuo6ZjG3h
K7jnUEYioAMaizoEpNuR/cf27SWHoGvfMjbdxirqr2DrAu3WLLuHWi3DlUeTZguJgn8gU50XKL7K
j5k3irWXTxaMY5OluwwZqVXaJ5k6NoIijggZBKzZl1Egjg7/Lv40Ji0y3rye90A9ervRKfI9DjWE
dg7ly0XknIxXSO3Vd7SpkEldqjB9GGMnv0GTaZ69Pmdz4YUc/5uhuvDGd357ADpWZiXAf/4WiQGy
mTnS8Wkj4ksUdIhLGZn+QbQTaERQRG6HGuDdqW6bB4TyE1R/yBypOkS9k7ybf7SVXG7YsEw3DWu/
G0KecmijLOovoTEcXLFAxDGckOS6jHotd21aI5XX8ym8RSZRQ1Ru2LOs+hyHBRuhnNtG6dXQp/61
Qxi7QbDf1Id+7khegIpQ5Yc6ZhRzoY9VaRfLKMcePR/RYpAaMiFCNzskKl1CTrjWLF913dC+TqxX
N2JBcW1Rq8gfkZL3XFJCPOXfsjoPTGGRnrsbsgj8tKGPHehjQTTgoCkaFLZPuYtwHKgm31ubMW53
Ta19d2UJND6z4qB8xxRVJymb7lqFvMSq5q2FwbffZQ8zzAJJmaDS6W3ytFpVwu8OsTDmmaKA8rr3
B4vAi6e8N8hx8HtTNIcWORuGpEmngvC2AXgTU7nz02PgLTB1okbDO10OdDh5AwxR9zpI3CYA0poU
Nabxe774oX/ycVK6aj2KJGyGPvhARiCIt7IXBFNtH4trUs/jXZdNGm71AW1SKM6J/wiRrd7Z3Iuh
Lk4yjthJsmAWmIwLDiPFpF1Cj2QQA1Zd9N66qDnKqLNAqyse3UNtOV+ROazWLEvqJyRAmwc8T8Ac
0sC2Jakd23PLx7UfzJ5bjSw28GkdqL1H4Qk9ID4GXqNaelhVyVx+c7NzT6GX8wdmaH0JtSoE2zJc
9u3U0C3oRdByd60OMB0Zuplr0V4NBgnWnkz2I3W+iJHEsdn7IpR88/yebVAJi1RBEHp7VDnSPZ43
ZGVVlUxX8UzizZin8Y3IBti/GeHl+06mWJ5iyIguAyuCb2E8x48DyytUuCBjiSydRPbpNA2ZJ7at
7ppty6Pw2xSGySkVlYcygUCytZ8quawX+JxjGmg5O1iroENFYd/idmLKu8tx6nqoMoalf+icWdwK
hhIo04QLid7aPPQeB+mQavCg2jwFaTBGaxd4cVFnWXytSFahR+C3HgR1B9HkIMRzVVfdG2shZl4P
EGVgDesVcm+NwYzWJ00sCjkl0a2PxNcV+CHsUZ3TCCXC3WO78uZJg+bdyv518Ajb+8R1jyQXUZmB
lb1RIhjvtciCm3YWKSzdkaw/1rioo0UJKHKJAVSKBfO8aDd4qBuRtZdd26RJS4h42EU7hUlRyRQJ
lJrTchib8NiQSF0FejjP3XMiVqbxzGU0oSL8CVNXf5na2hwwHOHKnIXgDYOt1DVnBQBgt8gOhM91
CAFiNkfI+CxsjOqVgF4L+BCSkZ0TU5WVzmT2Tvi5R1Y8yyqF1ay28MhnEBxBAt1SCP4qNr5VQQSV
bpRxm68SoCU2xoIrVleQpqfzxMGQgiQIBUQUgnsl7PChgVK4qPJl2JwjPUjzeNHCSwk9NRKUjV/3
sOQx4r7GsVaXYXyWgKVAHL7mXpp8JyyvH5Z8HO/SLlXHpMGcCpll5VYh+F9jiR7QT3qq4xrTH/bh
RWVs9y31e9QQsTEVkKrV/Tbr3XxZQTX5YJB9u9EdyhqKBT+GubtFeTsRogzgP0Yhadf6nrvUjJtJ
xN1r0E/d2nWJyAvhLyD7LnH+A88AeItxsZeTs7gJKS06J1DLQwIIzW1Ts7nsu4T8gLTSh7nqENUQ
NkkLo0GGD89QNIISmhAC9IRpm60rajPsKAkPM4yW8Kw5T0z00QxsvptNKF9Vs8R3kKbU7VrTtOk3
Ezq8LiA9UruEBWTthRqrI2rzAqzAdF6gxopm6FSlyp0ueIclaXJJ8GF7wqYSJuv5u/JUinJPSekj
NmjwXsmQvhkLP8AsHDuRnSBoQ48kUoxgvnf59AHXSfeCHgkhth29yzYfwDGBD4j4qLtZdVigmFdv
wsigKoT2Tl1UXZCBgtNH7SkWgXrTYnHvqEqSN86xSKxsiqg3yklC/0FY5M1XXVWheGk0Jn7ppRR8
3TPtQcVfofhu3zVxUpcxPMFR0igrjb2XSyEgkotYngngRrsKbj07OCRX7apCytkWOGcFb21lEpjo
tDkmqJE0b2KY9bepa8i0Crts/AH1u3fP4w6XEnMiIEn0EtT7jZNcj51yBx+LsylS/O9DNtamX8Ed
WUB4wwUMiXXen7PpJCtJ6C3QI9b4GdbnfrOOcPo+ObgHnctRqvw+mFPMLo5ayICdNUqgwrNWjxVS
hxD6ZxPBpFXz04I9ND/LqMI7iuG/rcB7xE82qJ0s2P+h7suW48aVbX/l/AD3JTjzlWONKo22rBeG
LNuc55lffxbkvVtVEKNw7P10HzrC0Y7uLICJRCJz5VpyN70GJVTMnGnA5GMYhhJyDZH4WRq8v1KG
+GvWhKhgKl2UNK5eDGoHTaS0zHHfBhhi6sW5P5YdAagBgU8DyqGcMI5YziLUPdoxgvxbM4jRZKNw
rs2WHlXTzRLp2ddBS7qHzNTbV/SxqyNKTgBlRlP9CuBb/4hZmWCnJEb+gswGY6IxmCkA/68aaMDE
GOAT51B5mDRd8QszByJnmOpmwqDcIEVuXOaB2/bIyy1xpmqBQi8skMbqxPoL5irxP5dJsxsjwfTw
+oFiOwg1Q8toUoDpxDnDtGPfGmg6dh1oQYSWQunKW6MeBC/V6vpbAhyS3yE7vS1qKrGBFAsAoSUH
FDGQzPqI51d/M0nZTPllUtW0iJCqJ+AQy20gje220kVhIxh9dzejPQlmpqmcvmkNCDcRYrRxl4va
MrgSYODofpJqRmIyt9kPktUh3tfGSI7TlKLLkUx6RJ3HxOwzDQG1K4idfpSXqD5KCqghrCwoFsnK
pwlgH8yHqZvCSIPXUI2hBGOMEkJJ2cSPKgKoCuwuLmNLHWJxi3ms/gavPg1PtRoS2NBjywLAMsLe
OFU1UZRNLUa/an0R7/S4wdyaCMzXndTIy7ZLc/J9BDb3Rwr09s8JsfuEp0T2ZJJm2MQy5J8wjlmj
XVQlu7DK25OAMSLQm1WdP0Aucy8GrX6Qgg6dpDLM/Cip0hOm+2avDuvl1BiV4i9lE7rNjPOKGRvg
8zAtbU9VhyShGaXBBXRR9Q0F4+4JEC8Y14iQ/NUk1R6GNgcNChzQVQrSH4eqFDeRHlYbueyixooH
gGQaRc5vkwrDHFawKNMDhiG6r0uP+KaFQX0nDX1yFEwy3GN+0WgQMTLdXuaRopf6cHaQrpIthsfw
qMAsQKgAHwZKelPvywfViCTfwPPrENUJZpKUgRzNUJd8Fde/i7GrxiNdrk14adeiOzWKmluVinnv
OS3b2VKaMH7U52KxUgwYbBIAio5kqacNnmPKoTWU8rUKx3w3FDJItZpB6V251YkLZpZsM2UIPlqg
dl+zYkhv9EkptgPeQQiF8I69Kc39WwNN+1uA2yAznxiiY6Kc8yIAtumXdSadlGWR/CSQh+89dvpE
emHQHKUQe5B6VfAscPl0NwCTVps5Dqq9os+g5AswcQj5RXGmoz9N+UUQCwCO+0q61fBisuVpinZl
ORV3fVcVvSVOje4ENVhNEKElKLUifzWdcUTXwCnJAJKbeuweR9Dg0KneBdjzcTBwuffGjTLpottV
Y7BJggEk5EHbfkUJsga8XUmGp8zs0kNgaJMXLgMlgybpj7TBTGWrZvrXDNja2JrMh2q+74IWyjl5
aRbfpb6cC0+Ll2Vw0AANIZopmflhoIBwazHnEKh5bQy9oNKBnCKFOdOmAtlF2TB+aeE8nTUAOyMi
smT6canLeJs24JiyJOAuG6tIG2VXCUl0HCHqh3TWIAdV64TYEWLU2SxDSEQDgR1YLbtW4uzn1M5G
5ak5waNAzI0Foz1ATKdWuuCl2yrA9aPR21XZDnjl+kGWmum7PocqSt6VEjx1eJRgYlhs0DqNlBxz
X0UNItZNH3fkJChB+KqgSaLgXjJ/hLiL8LUzwcBMRQPJu0aYo1OFN9smmzUNASGcyaEB+vlG1Abz
hCtciIFGrGKAyaDAjZqRWsmP1Zw2v8ZOir6qQZg6U240rmYE4JXttXJ+a6bSVO3GaIMHibSCB0ko
5E/FeFeTWA6c6+VDFqOlSTrK1mAyBceHCHpzlqEZaMI8qEOMUU7Pht9sJbfyilPkxfbgJoVDJVj5
HERsM/WTUdRfz5upApDZMYgjUmsEdeW0zRxAeW3FIpAcrnzt/r9cItNNAUnF3BgFlghP3tIlyk5/
zMFR+b5EBDiHv0SVLuGiLsvsK9NYazE5EDcGloiaD8bQtuE+d8nGxKQSxL49p7xRwc4v78elt4M7
FMU245FIgNZutV1/o27UHBuPP6ue7FT4HrotekEAmijX9IEwOmaB4PcOsfFoBqT/RXHKLabHn56k
Q1UtrmQhKDg8ghGurzBdvEUfpU5osJEYFXCbLXEqj+x/+4pegx8ydaDpx2nqseLArK+wzJColyKH
gEyGpYLodDlk0C5sNuUh2lQ+D8jzTjv26aPh3tU1VVLVT6Lf7TSkYpHSBWKs7ovsAFv5kPsDwHw4
CwnOAk8OQ2IaBL9X92GRXR0xgwGj61hd5wyOYsMKmH4DZzwum24TbAxptDQHiuM4F9BZsxpbwGcF
a67q86GTbIPu049heuezFgUYasfyky10DW9NL91NG3pMAGuTLFQCuUpUrF7FJ5NMT1Cn7CJhjfVH
h8Wj0p6QgfaWPYDzB/ApbkKvtzFtnXuxpzudN2HYq/HHfeD+W+bhj5ps/7+1zwBhou2e//ef/tSn
9tl9XP7Pj5//s3stfiLfPG+j/fs//WijmWDShYgGOmjoBNNg9p82mvIvw8A9K2KGBIQl73/1TxtN
/JcOmjDDxA0CiXB04D7aaJL8L1rXBJoE9JUiCEeNP2mjMVgIyPfqSGZAFUjgMKDipaforMmlh0ls
tBXg6MQotsDculXa33UlqAfOtmelmcYGADCvQ68FIBjwrOGn40a8NISmVjDX6HdAjA1lNdWrfXov
5Qfhjir1USfkGKR3z1nE+bdBDLaACQ2tIZYV1tRjdagwOGVPb8UjRvYKlHwTW3PE5+51ApuPHb0Y
ADdVOz6klGXDpbZ17CwoGFUKA1CYW3gEndEcjRqA5lLjDuHPQAARCPqUPd6VGlGA35WsIEutINLd
PJ22dCYFpQg3rzdV8RPj1JzdZzqM7O9h9XIGtdSRFYDBJxdmVxhvzPZXJRbWkGCiL3gqUGK/vvms
VzHrZ/EiYzqPNcE4s42xmRs6RK2r8SkseAoy751R5hujES2C5lRVgR15v1bPvLdM6xp/ixty3MWQ
O3owIMAL0rbT9/wY28HDsLMxy0hs9TW5y47x1+uLZC/t910lRJHQIQbsErKxly6dzFOFYhommMSd
+ay9zkeq86dAtnw89I/DEeOvzh8iwf9tUsdSKR4RMr+XJoc6nbukwainDgx8HuYojz1cXxWTXbEW
NGZRA+jB5zSPMPor7/SpteL4i5CnoL6oOD7CM8SkcR0YWXAcEHkC1CIHubPyDE1Z/bZMHq+viNUK
/b0kYHGgOG0amiFJl5s2AWWAcUMw+Yg+uosgLMm/gHBT9zInPaovPVij3vJHw0s98D5wciz6PT45
6IdpFkAa9gPB40RFrS1vNPRJ+8Az6lThxDqeFXocz45B2vZxnYcYaDe175DeRVW143wsNpv6vYdA
WSgUDSvi3rk0EQKKnU5ok4DFnDwHv3q/xrsarPhfavsxKKH4BT1hu/4xO3QoInXAFIdFl174YP64
/jXXz/zZL2G+pqxgWrInZfuusClvjNsJ2R0ijaPfV27xNT7UB9nO3Gyyo+McWuPddfursZ3I0Fek
FxowZGyqDsrGYUSLCxfZ7Ope6xvb0A+29NwLfuObTm+PX7m32VpEPbOqM/ufqWpixChn2+pD9Jj8
AI+8vAkwNOz031oHQ5Ohl7j9JuWFuNVDqqDhBC5pUJayDIFlCh6/hR4d8pC+mm/BYtd2dtJvpIcG
3GjAaMQWypw2ShIN5+SsLvjMMhMeCtrRBV9qY3coKxvV7CwQoenK1+tfk8H4/HZrEMNIyH9kibDc
7Y1E6k7MYUXTdDdawLfRmDcp+D+b2qBzjRa4STxaLbtudv3qQF9Yxc4C7coOBMwjCIQyCdmQfErv
u34//kyPpm2+APU8HnIHyTiKRkgYeKznq5FCpXknATbRYKM7nXzWUZLH90Q5Ri+B0TlxVsYQuP/e
UU2SQQNqoEPP4rK0dFKWioBqFE3VbZqNOyBunGCaPTVJ3FGvf4ziCEhT6ldxyDma66HhzDZzNFGh
zCfMfbY2xvA9zIi6SP42xT5/Mu3Jrl4Bg/QpZX3jjC7a0NvrK2e31oQQITg5oUeNfz5L10dJS9pZ
QusJYwTxbppDssVlPf3hsWCtyJdxeCQ99hyjqPYUSQ9iiPMnJQVlj244J+NTxGct0fWeXSpFCiVL
jEQ1EHgUvOE5vq/vR7dyqoPWespTfNehuFTauoupa1TtW/QXbLQIpI15y50QWN1a0PUjlUY2D9Tu
5U8B9EwDsiVFXwsyuvFG/TptTDvfEjd1wEDv8+sxbNh7X/uHQZYzN1GaZiyMZMDs57jVx8gDUyqA
NPLW6G6ve82KJRkIWmRy4GxHHGKw+12m1EmWoFSVljd1c1NhgnM0N2PJoYVnoykWhDsbY4IY3JQh
UcpcmnNZEUXvpR6TjPJPTIJ/KbRqV6GC/xerwesUCG7oHXxSkJkydRIbAlJNcGpaurrTght1fsl7
3rXEvmfel3Nmh7kc2qVbtCmAmJLxguIykjni1D74TRKM3UOHHeOYX5ZjtA/BcPk1uOcVztjSivpu
Ho4IAXi8mvCHS38E/AFJIPiJbIBAtvope4zs1NV2xlOxXRzpCamR4Zgv6EPYbW5PFOdFJUl3OkdL
l60qffodTK5uiFmTzBiexlgBAInWkSowBQ6oXVABtRQPHS0u1JwFq36yyWx93SWBBm5CUO55hj8d
tNdjv6ldEQUEJ3UlN97hCfQQ+ug8PqDLhrKahOmazBI9FN6RHPES7E/p2Pu3UGUT4AhD1YHVvfwW
ERqDgMdgD8C5NUJGKHqm+SBIP7f0qZ+hv+qVDvhneC64eqJ0DKtTqQFq/NJuqkZppcw4uEAHOaD+
tIXv6AlbsQ3mp5vxQMv7vBvm00OGrlUWDRRQgbuHEDsTB7Wo0EE0AZsUkdyBMM6Jd90e7UB7co09
asR+7IjV/6HmTh3p/BnzbhjTfUh68YiCqPLlYocoyoGMqQfwMA7bEoR1EX5BCgHnQvRHlSOe9qlU
9NuaAV1YHRts6Mwd181tI1ctiF2Kw+SAm+Fn5LwpVvNF81KsTX+8HrPYlsm7R8vkwxxz0aEdpDUT
3VX9YfHonLmyDbe9Aw4zjy8gvhbvEeuhFiTSKSd20AVcRR0u7bmx9bgAxOARjVfZHOx4+ot75dwO
s6hZm2RjrFCBUcJjGM2gkey3UfNakYBzs6x+LSSyqFaCikDBHXPpGwvYoivRiH+/x4BqsufjtAGw
1AYVxjPYZHip85ovnttjrjKEno7EGhg/xN0wWMGdYvc+SE1rHzH3OHvpbXmLZo4dG3+cPFO/PLfM
+CU6/nKeAuBsg0cWXE5IcQFFvu6MK5mODMJ3TAgDCYmhMCaiA1pfgVwaSSTwNvcAMOzHePKum1i9
NWi5TFFNJKqYt7r8YFkqt2pea3gyb5vMm914TzaCawDb5wB07oA9/cjrb60v68Mke2FqMrSxyACW
lqh39eUlAk3H9VWthePzRTEbl4GeqxIVpP5lDvhfC9xY9pTMz/+dETbmE3AvRD2WAap8T1wqawRl
QIxx5+tmpFUXx2gzAQOGDLZE5gsZYaWpcSOCJclPbvXt8KzsJDt3Af00vmCFtvGN+LGv3ikoZf3I
XMAEXHkbQYcwc/kRa3VnMU1koHaGC4DVlW+jcjbNATsb1ekeUfRbJ2k+ppI5UX91zYaMC+59CpB9
EQsQlajVCEC9SMi8VAwtMFNZRHkG1xP4B2vOOWN7n+9BHzsLe9hnDCUxUaQol2kAVVmDJ4Votzet
n/rKqbkR0bLmDcevOb9GRE0iVEydqEzY0OYRD3ER561BfYEoL3HEO15rnwgoA/oABXmoxL6PDAxn
JSaYD+1K/RFA+mlYBAtoKo5bcqywjyIjNVNN1JF0I+J7QvTNRH1CVXqH4/z0vmBzDbgbqgfgfkHB
lnH+oK+iEkIeA5y/2fa/ikdyQLXRLn0QUm0qLwahQe8Viy0Xbul1ms1//a06BxhJ4I0YVMO9xuRZ
et7jbPYAlQwB8fRaObVDsEtnQGiqIYG6YCg+BsT82paVOw7o5VY5RzRyzWXOfgBL5QAMYC+04KK0
23QiCGXNFwESFdc3ei0TQRtR1gnm29CHZBaZG/iaiwD+ytScIIsF6QMT/PKCmFS2XA68mLa6p3gU
gqxIQkqHT3t56ywyqdQUnIa2aqH6goJt+RT64K515w1Pintt985MsW9qsEdXE2BryBCqW0F4zvWX
6zv3vv2si54b+JTypEmG6ggMzEPldIox7BpVzHxgBXsPhF/R6zy0qtUuAzgUNIq3BHDx+m/4vEb0
f/HpdPSICYqXzHbKHf71MiJHNlF0oSTsecVJ7Oj/4XKR1AJE35GG4IOxl5DUYvBiDMnvxwaNj40L
zi6PN0e8kj/SARmC+gd9T4OH+dIxJNKoWSFhJck2uz0+Fk7ui6fsHvAbL7B7Ttz/HMMujdFtPStq
zXNGW+ENgstcFWjBQpokHF/igoc+WXGRS0NMFEtSvZhnFatSAPdAOud2G1ApPiY7rggzTTouv9Ol
JSa30lpJzgAT6O3aJZ7xCm2WxVvwFo88kIFKT6ELAU9vcafaa3xeOXl9Ow3a0JfRklGZVTYd/i30
zXt7nkAADuXeNntaki/XXZ1nhFngZAbg1Wu7ARXl4itGjqEj1BhA7UccBfKVsg7dyY/VMDlkN44j
VCqwmhY7CX57t/PyV6pCSqzkNOFpP3uY3QBYwdFtdfcbCcatZ1B3Zz8n5kDfS+eSLCpMbKk6PdLi
XMBr9ESAUCt93V3em2uoILn6lmfvcxwBxgTST3huAP2BJ+nlgRDGJq71HptLxQpRIPSLhGyufz9W
nxe5lgnNLEgjUl9AAZc54WlITIgWwgZ0lYTOInMj72eoRG1IUhj+UogppmBESO9oYMheUN7etEtZ
YMyiMT3c0pO1qGQ49Ik0uumYBR1VuplA8i6BPTKbB+hccH7w2qaYKngNUFGSZDQyLjelBrXvOATt
YIPU1pN+dVswcX5tNsMMIC2Va3bDE+87fOoIvW/SmU0moI+iDH69GZuEAToLVatjbQs2mLEd7bmx
KWkEz+Ln+I6v8mGQzTEqEyo9Sdbjq6ClYQ/lKDh5KkTu3EnZHv2ExtHUktwZGP+479tY+OML7NI8
4+cpMrzWJHS9yz4C4Leoefnq5xfFpQUmxZ+rshcxyYgFKhCkGwrQfbwsUCWbMVkgt9+u+8xakAKx
AXqk6CZCS41ZTqQGAVi5I+AHe4gxx8Tt+sXGlKt73cy6Z36YYdYEYuYMLOzxaJux+IQMwDUW7eG6
iZXGD/YN8CWMVeDFQthMTQ47mWDIcoSUdydZpjdsC7BdVZvcV4/Zg+nGPztrAqom2nQo6Jog+PZK
r7J5d8tKxnjxO9g0zmx19BJF/A4FdebKGzbpod7mUEjPuGDJ9dNHG3fI+UVA6pgwaI4QVwVhP67r
O2SnLgUUR57mjJ6CW3N2cocP5Vn1mDOTzLUGlZsxNJaghyB7bAWlYC3DaxfxiPpWHIYWEPBux8MT
1VvGiqkY47KU2WBX4FnHtLVRcdxlbes0kGSgp2xCIBFwq8tgqcVJMQUC3mv01uxiF/S2G6XwGlfy
kn1eAWH6KzsaIucgrBzuC6vMBxsqQ+66CLuXxo0fCX5UT0jnEmfq3+aAF0lWSsRALGLUTqIHA2Vp
5tiFhp5M4GdGA3In7aDj4Teb5S7fgqDM07eVc/0ArjgG4JEyKJ2g34oriOloACOpkIZuKIYnHTD4
Y12IXbzjtVJkwpo0nUgEkCgDpC2X300R50gvVbz/hAfiRXaFdEN0s5PyzfihP8VPyokyrRI3fC6O
zVHf0kruvFOdwTNuak6GsOqkiJwq0OEAWhiMk7ZtPKWYZh+gqdNvxTDb6TEvPrNUfjQJQXXiwwaT
3AWLOY5hkdMecudkGNn1Kg/Dn4mT24oDSllbfKysDjc8ghkElxLr+kdd6d1Q+7pCf4Yig0j+crsh
sWhmC5gkcEyQu2AkNLxvW6t6gMuCsx8qHQ7qXeE3DJueYgfT1Rzzq1sMRndkYRTb/CkOtBj7NKZy
sIMjDXApqihCa1FGG9qVk7d/Fd8gpf5hkdnwJR0CWadnJtPML2Mp7EG3jrGUKeAsjToHkzBf2GGS
NaXRhgotSThPSfxU+DELGOtutwOPK3Glbo5Ph4MCFDdFDH2ijcOA3NAlFBTgDc78CgE/XIudpVnR
Rt1Nx/CPwZ7vLntmkFlZrYdpVEswGEESJsPLA5PF191iNdQAEwD4AUqT0DK4dEppxHNoqSBhqS31
KZ2b/TBpThCZj/+dGcb3IfsAevkcZgLyDVMQEPl4BhHGdRtrDk4UPGbQnQS+gf06Wtukygw2GhAg
YoClTV8TOeNURNZ269wEs1sDpsvNbDawDMzgalAVlJYvczva1xey6mfnZpjdmoCsGsFb+B6pGmd6
Tl8DX95EDtQEMA/82D52PrezvHaIQKiKeqCp4zX4PnN1VhfBeE6WKgEakUhA5DcIFIAGFNP+aPGm
9nSno7tN37tf9RE8Kn/hgwRRH7AeYAxBOHbpg0old+GQCyjJ5MBqJ7OtTuE26zKHs61029g4QZvJ
QMDg1sNMwKUd0EilQo/RXVwAwV24yXfd98yJ70d/AX0Y2DMsFED94R7MIO0DpEFUnn36Arhmn30F
a1D7gyzRaDeOaJf3ZB8fVR/ygqeQ+7Rbq2QA60PJBzE+QqXtL9caQbih1EH/YicHcLmC9MMS7GID
tml6p+uQONkMLvAYdv8dgBlPuwdTdLmn0DjOnq+tGawXgGcQ4AaQf17+Doy+EKnsEZvFXX5POXNp
uAyeKTiCV0dcO5xwH0z9gnROld7v3zMPbpJREKBc0dsAyloJEndwgS0mB3GzFmRQqFTBSY+CpcnC
74VZHxFlYMTELAVGoy0dY9ecPVs7iuc26ELPFiKLmVpEtADUPWdbyCgWPyIbCtdgc5R3RuMMvyiR
c+TyQHbr+/exNCYHS/sF4nwtPpXZBIYnS/VOMXF5Q8SFd+ms1YPwQP4wxXjFVCxFDlFNGuAGJ1ws
EBYMIOEB8qLbR1/bN7KT8O4yPPNLeeINIq5FgXPbTAyHqkbUyeCesbMtBkAxCUjPYLLjZte8r8gE
8RQz54uemaiM7gJfvJueR5c4FDCZ+u9/8oApdGQ/vI0P0T19R9B6N23f8iZG1r4rCnvgL5TQvtVk
5jWRYqq+HWYkERIwPEhwR0zBKyXETqBpct1zeZaYEkiiqEk00Qy7XUDBUVfFL7Wcv0DZcuEckbW9
PV8SE8kVGWRuwoRUWm1kO56PPQR5mhrUNyGvXbDmLeeWmDjaFh2YewhemaCmPtAeyLQTfGljcHIX
3s7RsHN25ANoA4ZFjdPW1cIG2kbfh1n0ppLXYl+LXqhw4I4FkBbjC8y+FVI5lqA+xJu5B/5oAOfR
zImP9OSyd9y5BWa/JhkTp5Qp0NYT0U3MxFIiyJlPFSR4ZyuLfl13uNVnOZ36Qs+GTn+xFaJp6MRS
bvB5FF9/Bj/SNrMgxuY2wHkXR95BktYus3NrjH+P8TCkkoyqcGFiXhrItOfeD90U3RXtgB6LH95h
pDiEYsaCI/aTsiDs+c/IVd8/WzLzDVutImGp0qrRg/lGQSHyd+h0byEB/xagNVFvO1vc19+vb/Sq
45wZZT4rcCrouBQ4cBpezFqS2N3weN3C6gk4s8CcAN3owjpWUPPIQSeZ9Zo1q5rbTxz3XL15zj8h
/RlnB60DERFREwokb0A+eqNgmiV0wdP2Uvqm27n5LagjAVaFLBgoSv8uFJ8tkn7bM+sVNtGcM+qu
HaYVE/BlbHJ90G/AU80bwFx9RJyvlLljk1LumqrGJ0u2aF/4ppV9AybWGUCf5Eie/rN54l556+dD
MWkPF1BAduBeasaghU4N3hBbcFt2DvFyt31SMJJZnIxt5SrPojOeul+T29GGBmqR9t840ccPYA6o
Bi7WoUmwv00iP9dp8W1IqydZHzhetOqrYBCX0DwBgvO9sHb2GYsS/KRyh1KKBu4+mRZx0twNoIF9
fTXr0Q0c4iBhRmUVPdZLd2nLMs8kmoNFhwodKMx7bWn6PHxRNny6gNUj/mGM1RCYshngfQPtGKKl
4Bx9KLvaub6e1bv0zALzdQqxawYjhXuk5M4MvpXVYz9to+LWhODduJdjHiJw9S46s8dEygFj6ANI
lJGOVEZlqZXiqQrUUGL9EM/GSyaC/Oq/WyATJVHeCmMUkClsGZyCGAnsPeDAN1xoweoVcLYwJlZS
DjsNpUQKkMpvStHGS3ZPZls7jZDEqu5ol5hshS0PaLDq9mdmmdhZd3i+qzkeCKjVbiT1pmihMJPz
vhrPChMjRzB5qeIs48VI5E3cBBDi1DpUjHLydP1rvRdcP+UqgCyYGFMBSoF9I4PqdYpQD6CvkNEF
r7QnnOJNqL2/QxQ/8OlQ6bRPd5EjYrgTLIilR1zylN9GN9V9exo3vARjDQkDxtWPX8R82BCEzxGC
Ni0RQ4Iq3mSeACGUFjQ2J8lDzDzy3ufrm/1hkPmkcR8WQ089qSu+xaMCzOB9lb9d3+c1JMzFqpgv
ugBVnQ4RSAmLg7ErdzRXEfzlWNi8/VsPYVCUp3o9MoYqmXhJ+iQfcnQRhPQF/K+Lwin/SesH78MA
E8FKqY3aQsIJkO7IM+0fgHvoHrMm3rCvHtIn8nXYx7bs19txO6CzsOkPIR52wX3y0nKgKrylMrFN
CqFpGfc0Fe1rSxhehGhz/aute8bHUplYlhB1jiITBoa2+5VPEpg6xuKImMkbF11dCSIHZTQBlwKL
/oKgd10sYKJGXyJ7NHbzz/IptfXj6MwH8ppicCfl5LLr1+qZReaUdU0zJZ0IN0m2hg/FuU14eJ9V
sGMME/JSktW2j3ZmjTlikDJUE2GkL6KH0npR7HRHmy/GN9OGGu5WfUp2D6HDqzWuXrVnRpkj1w75
PE8DHFUYkmdISm+6GQQrcQ0mvxKjk5rpSKnoNdLfeI0OshUg+RSgiUymuNIMELLukISB43dwxSKz
irF0J0yfXHfOlZkvTD8hycSAMQpJnwRWlCiYOyh29rZxVHY6+CY3Na5bs7XUo+5rXnvK7oqnfh/5
1+2uZRTnZplTNyiT0cw1DoXSlb4WFrZi/kjAVC8QTBdzO/erjXWUM8EfRKegUD29jGdEBDBAVWEO
PKvFFmJnx060gh/DTnqT7dKJdoEdnnit2FWHBegJ0qK4isBex1idSz2qawGJYLIdDoCzgFQChKM7
01WsDGBdByIB3l8DIrRzy4z30LpBXw+4jSrxNh/vEn2vE07cXDsY5yaYlDrSujmRppEWwwqvmvW7
wYD89hi7OjR2U+KIwuKLvExjLZbqQNGizQZSp0/Ty2MCPsO2VAdbJmBLaFonk8MnceA1wNbNQNIK
gz2YLmMbYOOYFkEF8Q27SUGt37dvZRc2UHUHifD1Y7AWsjFo+Y8h5juRxdSCeNFQfuv00AtH7BsB
y/t1I+t+eGaF+VSSkcZ1mmLXOsfIXe2XvqFchtp22NNHkPTcvM4P7QOfN4qzjSx1UdpVct4SdN9q
SBtAjAGyEr+4SdFqJPlYHDszFyiJGlUZjrauf59SAdQ3kgXyAn+aczdHAeL6Xq5+MDATYFIZyDHC
zrosaL+C+hhAuKSvvXRpXIOnqrVaWEEs/scEky+QSSP60sgDxMqt5JGKElPJnMAp9gICh+qrM3CT
kgNGRf4VS8Mum8if22Yu9KgjLYZvaPUUjTUJRH9gTkSzdPZkN7vjtZnea4qfrQFmLMpg90LD+TIq
d42mGH0Bv0xiC+StED54M99Et3BQSLJVX3uoM7t9lp7zHxQozIeqrfb2cMH+8wOYyz0ew7wZa2x1
dgCSwzdPkvE+ex048s1yQ+7ibQ7tza30XLjFEcDO5x+V/zdvQYxbS+CmwwiCLDObUI2gGBWUZbTz
XgYNfQVeWD/Qvetuu3oSz4wwCzUBUNKaEEYSaJwH1f3YfpsMntb0ihGcCDS96SCYCcTj5edcjL4a
hFkebRkcwHnzVM4Pgfr6xwvRISCF9ifCMihCmFC2gJqphEQb+s7jZHfRnuTqgymHf95EOLfCPn9S
I0+yRoQVMDrbRp5ZpVJA6KHkBJOVK/TCDLNhfZyHkSCrFJVJ6QbQznrHSPKqifTjMsfswgw99GdF
NkmBrlBkYjUDDnYbfi0IeN6nzIoFTkqw6gAo5mHaTJU1mUV+9mSuCVqCyHSSjVBuMQoCilLC2TSe
EdaVwwJozwGbpqv3U/wottuERwaxcqVgwz7WweRtbQo4fESwjgXzk8Gif1XHvgMluOqlWtDa8hJ/
v+7Va18IgwoYVQYfgYzpgcsvlIRkSREaRlsdzeEUiyRzIRlV27EMuIioNO32ur21PTy3xywwbOug
DSIFHyrdlOGD1otWJvKmD3lGPuU2uZhIOYyAN9zNmsnRAkx1iX886wrWTRBOGdChRbJGRfLOnRtC
ZzUYTGCla5SjuqBNBtb4pE92puyFCu+JTX8ze5TOrTEbp059Xc4TdNrGHdrskkv5MVTAm3Vb3jXI
6DFYchNiqIEvX7y2m0i30XiGWCBmKZmsYFIByIgTExG8q49F+jSM8+OYcTZz7Z1EudhQxhMVvAXZ
efZ4MvNCGrGbYe6mN+hq7jFE7HUbiVigmx9B5DD486bmxI2VpOrCKvMNo7RTOlLBaiSTw6R0h0bi
XYBrTZwLG8yXS0tTXLoAYUM7gpz1C8aQ3sm8w8dyGwK9wwcLcPeS8X8hr5FCDvCVaIv2zWsK2mDT
bp1mj86qrdryE6rLnEx/bd7gYpXM9QjaxrQiPWyGr+QZWdXkZLdgE/doDtn6kpugbwWW98hu38A0
Fd8mG2UPyQ0uamotiT3/IWwDK+gAgSmooKFxbA6KTbYacGLljlb1lLfFxbvjZPqqzcdJ0e/46YSC
B06krC7qJ0aGatGEyCjSyYbqiqN0gRsvPSQDf0ai6ddq7V0PpKuee2aN8VwdLatAWcLJhhrayxgM
p1nmYXJ5JhjHVSJBLWIxwJiKXu+VVt1IIk/zlv7Ka3vGeKopxV2bFhPEIOq3JdiOvduVUOKZOUVf
3qdhnDNU89KAVPRkhx1enuR2ItBc6cApl4LXX2s5Z2Ht1Uspy//jCawLylWsdGqMiNm6oeBK3fc8
tlM0Aky32qApDiAKyDMmRzpQunLpLzJIDHJiSgSJPVgYmJxLHPS2Q2EQ/p9H94s4vZC2+lmEM8f/
1m6FczPMrdCAvT8QSkS1cMoPpQCltmy6MwyDs5drPkinNTDPa6AcyXY0u0Qqo7ikid30HYoPNih8
/T88SCiBSAZo23CZY8dYspZAUUINeo+zXcm/8vxm6XlsMJ92CgZUEb9doRNlksHk2lBeGrVQAZPp
1KhWWe7LxIcOq319FZ/nrBgrzGdvE4zRmNBBhTra8qSG049Bn+/nrrrrpeGbOEkehFi80Fy8Stah
DckdD6Xf++Ikwz5GUPAwogSjn8ZDs15twKIA+6A66H8tkAaYNtJWbq3+GW0vsPvx4OifPIMxSP/+
7G2hKw1kKwjCbbHU1lhBy9T4Y0aOdxOmIQOLSsD5Qb/smQkjHnIlM4rJFjExOgincYGghM6JTWvu
gb7JP0aYQJ5WwxgsHXUP5aeuHlP9LeGFP54JJpDrURypEE2a7FISnWzpnGXEAC+vLLtmBaM/UHJG
2AGugvkgUdcY6ALBypAcFvOtVxNLBzs6x8+pH7N+dm6F+SZgIOoNPPfBC7yttpQnvHuHfDcQ1+Bz
iHxKuuEASCbA7Qj6frCYMNcTNDjVpEhrvMSbSfuJCbzUAZmmfFDyMpatMVnmrTCJBAwjqBddX+jq
bhoSpo1Qz4BIALPOXEhGMYbuD1QQRSvJoIwtK1Y0qRwznwtRWCL4Q+jAPLCEhAV3l8k8Q6AZckzZ
QbZUi3gE4i8gQnYxuQzVPUf1UYC7CR7AA4bR9cwPu/+DzMXKYsGCgfABJr7/Je3KliPHkeQX0Qy8
yVfwylOpWyq90KSSiuABEuBNfv06e3enJSpNad3zOFMzigQRCEQEPNwXpMzqO9dxBUVLCzSrhVpv
SArBaMnLp8yQF6qos3bQIFiIc6G9sJ5hZwvpcxLDjmwOqg0F5jtnvlBRfMtoQDeDuQ48awHt833y
P3VLzjjEoMCABN6QFiLMVcsfGlZEtVJeuLrOLgdALXDbAF1kr/fOyu2h0SzYysAgC/7hFIDF+V/Y
ANcLemuAviyI068xEOg0F5zN+GR55+xd24U/dtfSmoOf3f172o7v9tnOygUcvQcZ54DWWgG6QKA2
IvXNwfTKU7GXB9WDFNlx2tvXkKy+3Iw9t2WfTa+yw85pWZX0OOX1bL8mXB44dIZaB2LVhvzvvuYa
xz3LpGljHaaGCqpf7WPdveqJvBAjz7nFp/Xoq4RjZgPnfYvQwZUhsPkNVy2vru4ubNiy8atAjICB
YR+goVCwr9sCs1G1Avxbo9eZC0yw9hdkPI9+c8OfrnEJ/BkOwykL3F9QIP/Z9Nn16RA6IcCsmhj1
/uqSRWbF0Bed8BExVs6n58H4GIfNzzb+glF/W94nI6uPaOOtT9oK/LE8yIbWeAbYQNkjKk54CjlV
9w3UnCK6kLZXPt5zb6EZCVKCS1X14vQ//YjlMvyUgCCzgcCZgcOnM04t9qEY+cYcZlAFSdq6r9D/
/KftueUUflr1kuV9MqhjukuYgB14msjuamOmruQvqjNeOAZnT9wnM6tUwczcqu4TmLEmSLvGRfNY
4s3MUVPPLtiFeuh7/+WvNQGxi5493gfWJEtzB+QG5wTF36NyMsPpWD20+2I/7txIf0QF9usS3/7Z
k6H/x+C6/NMIVGvZsmtdAwV6MtOqv2+dwe/Y3kp+/eynZ7JgbNjftlZuOlUu0wwcQy9TILHMbh1+
898ZWLlgazekLYAr9dqiDzuCiFVdSkGWP/Hdy/9ew8rpWGw6xajYozdbVnGro4miBNCtb6tDpbG4
fdCSZHpxK6enI9emNwdEQg9ZA8r/LWQ0hyzqpIWpVJ3L3vVbnowQt+2FshvNqj0MUsHTA3fbejNy
oR3g2wrzK8O1d64RVxdAxd9hSX/5GhgvgIXCePE6wcic3uo6belnQFYi2csdQAm38Ua5kaH25F4S
XzkfCP+2tjpGia1CLHaCtXywadl91N3bzP4xIHa1pOVHfAoJnYBmZLvEeVtu7Rnzo/VCnbpLs7cC
ouuyyLyy+cdDSItN5FALo4EL2cWVV0MGVVYFFEY9bvZUsCsX9VfcXvDs84Hhk5WVa+dQ3hmJhRA/
7aY/E1QPISUjKR66b7Bf9xywNf3Sjn0HPf21Mryx45ESGfeag2LQ6sSVA1YmA/vkRKCS3KTHdJdG
7NXB5AfkP/Z1dAlo+L0hvLK6OmHG2LiVWyyOggfF1/p6OoJQrAH/S3EFzVXK78sA/Ev9JcaNs4HQ
AAM/0SFS8U2Xoyws2cUpaou2B7I5uQdOlTraq0462pqXwvzZwwACYzz/WSCIWHNg1VVZs5ogGW6f
p4L290uf3fX+wvymWxImmLfEcH/wL6LjJ6Or4r1SzHSuJMLvOMstGTHFNroX+gNnIzwwXAjzOmgs
7dUhz0vANZJ08Zg2QYxP00G7Uw2l/jdX8iczq2M+TqNrF8ulNYiJjvkvpfpN7FuVffz8wc7u0oKf
QptAI5j2+hpNcrceJmtaXMLGEBJ50c1dl5MLN8p3DDaYwDU8ZwKrtbChrXNTpRxiMTps8toQeTYU
Q6PKs7bmMSso5EHDJNQv5E3fW76LxUVXyUGn0vzGs1h3jYH+B+be+3AI9LAMQV8DhfAoeRj3Ipg9
4o+on0fq/rokn7ZUJ6vbE4WstjBygr/7O2LMUmf8MDn9NUiwECx1YXp9mVzgjBt+MbOqz3iP/p7t
wkw9595EPrqLmMUzSaGDBBPfEGPZxjfW7ISnpAEl+IS7s9zyW+11GXX6zZY3q+FQAXUUX4Gox//H
/vjF6GpZWqqXGEOH0dgA/HN8SYpXXl5wju9oIzjH55UtW/jpCp1ZWcQo1SdvGVJIN2XYvS7qNfMy
Shz1nPJn7cRudU+GFbBwY/bPg5SDaxRNWTxJoF5aRf94BPHRoI2Tp3RZYNTSl+aFFZ451V8srGKU
SLmmCXvZuuqdiW1pg4Sn++e9G5yvpdoE5A5YhVXVVwm0KEbwCHq8xashZN4G2+dZ+LM7nDtMn42s
Eg/bLkktDLEcpv/FxejRwh12CX/2nccIHvHZzioMxolmx+5cTZ67yba8gbKrvs/BzGbc90F5C15M
Ql2QPIADBRrn1Hz/eZXfh2BX5lceMQ1aS6YYy+zD7Lp50rf/y6bRePlNKumYUAXvpFBM3qSCks2f
y7SF56IJ2GItUHVCewNTA19PhKUJxUpVrF+vXchnqdVjnjj/ymH+trFaJCJyI4pORyvCgCi5hjSL
ocdpkAtmzoWtz0tZ+b5dmJqu6PiW2bBP0RYw9RdiPNbDBYDEuSNmqNDkAamMCrHKJdf6FEPchJhd
XKXIo8qc0w43NS1FfKx6/fZn5ziTtOGhbUm8EYmhi7JaD1AmXK0sRMO6roqQtcqxmq/SinCM2w5G
1II0+UKv5awzfLK4LP3T0lLIsNqJUkB1AlQZ1YM+9PTnJV0ysMrSCovNMa/45IHaK8AYU6BfepY4
awFIymVrUI+tUf4aRv2LAtSf3gAKXSHByXIpw/gLibW+541PJlY3laNOY9UI+NngCV+Lyq19Vx8c
rwMSiEEofdxKwPjyg74bd3KrvMwBhy42ZqCjS9od59eKEhcNOGSk60Q7AdOP687IBBybeG12NzvP
P2/XWVfHPNv/G1htl2wnVWY5cqkYNO1qYW4aRbuWiXEh1p81g662DkUcpB1rfvgsc1pDbxW0aapr
Mhl0yrjXXqS5OPe1kEFAPXThHMRL0lfnjllh4l/yCc3Y7MEuxEPnFhcKWf3crQXPQFUJRPHyDLuy
MUNpiIkZpEtgNp7MexzhIG2uQDjuZQSTCmnnyxhUu3277arAaHio9NeaQqiTFRvZPHQ2C3U5h9LQ
T60mNhMUN835JOKPcUwRB97QE9xXlkp5d+8Mv+Rg3TFMyoDixnfrE+tyOpXXZf401R16Xndz+/uf
OwRkQUxAwwzEc2f1DdWyzzEnhASmSzWqtBsbup1F9v7PjQD1rYNXBrqg6BR+/YhF0VgNKpPJS5G9
COudjb8NYF9+NnLOG0DeBwkazOV8BxGTQu1kW8EIhlnDuClvB/dSsX/OrcHegWbnwjsJzvCv64jt
Os8H0k6eBP2BjRHt9pmUFy6jc20MkBD+bWTlcbMi+DwkMLJktKpfx7QM5ycHc0UQ9LuZ/GwD5baA
XGI7Prs2FMIgo0LigBrh69oKrTWnZITZSl5ZxvWYHrX6n7/foVdhwgNMDOuDOvqrCWcsa6WIkcpy
qhQguJKC2u7hwoldPs86lkPqAx0RAEexUas0s20Hp61buMEEUbm0F15lTzQFFjZVr02jjLLm5V/4
HeQ4IDYPZodvkn6y1f8P5OLwOwHHbi5RVZxbEYAf6DPp6kIgu/psxiA05JzYmVjRJYaxqk2tAsmV
k3oXT/pJ6Nrvpr50r59zh89GV16YmIUeY2gJiUMX+0NWUVe8k0vV27kj+9nIyud60XTlbMMIGsmU
g1chhWLuz7tzLoWEAjpeWSFGDJ611cdL3KRaBMEnLy/fc6uiEhOJVUJzeaGVdPZ7fbKz+l4Td5RS
LZfoI+618ZcqHnX1+eelnGs1Omj1QY8HT4OgcVt+w6dkzkVTtTcNnB+QnPmZwDS+uukpMOyPdRno
ywDR0li9VMaf/YIYsgQQG9bVtVVF00rpQOzFm+23knyoI2QE66D5N9/vk5VVYlK4YKKITbiC1O47
ZKnq+ODY/yI02J9srHzBhlSImkywwdhrbzbUHf+4GN9MJ0mz8UYf7i/s17ncAWNIOm4LHQRjxsqe
1WW6MVewZ0T9QfgzRsto6S+t08ZXIO0C3DVYbWsqw8tUOudAaxio/Nv4yiHBjYIDUaI5bFLILwIa
naATXh3Ypni5SI65lJTrmPvZ1uocO4rEwNXSo1j46hZaiOqjpxI0Opiwerg0ZHy2A/nJ2nqOJ5Xq
kOYSK2sCzB5IynPKoOmJl1wPE4+MThcl9c69WH/+mObqUomdobIygZ1sAna9oCjII9suKiLzFr3w
0IF5kNlf2Q/xiRiQ8YTY+IXs5tyLiuOAgRbEupDyxCjO18PfTy7ABzV+QnxMMMd9qO+XHp7lNz6P
KdvH+8sNvHPheZkgRzsZUnvf6mLSmUOpC3xoXOgeKd4cIS6s6lzU/Gxh5aSxqivcrBCdGw4gQHZf
xnd1sv35GJ6LX59trJwT7VAulIIAhIrRy3o2/SEuPMnBXXIpE7iwmvVkLMmTsu5MVG+6+VGKp0q7
KsYLYfLClqyzGzXPEzHoE7ygecuaK0Nsfv5Yywf/dpL/3vI1wrnT3aZ1Z/x9VdYPpZXvxxyKRs58
0+btr67Vtkis/8WSAP8zITVnoAdjrCI/72Y1Bb85vhp3qNvOdIau2M+rOtsl/mxjFYknw9AT0eLw
aJGxI57xmL/2W3QhQW628NHpO7OgcWhjdiF+Ky+yvJ7zC1w70O0D1hCE36ujK3qdGYaEB5L4qaof
lA5TesaFjbtkY3GcT7lBo4JYslxSKdGzMC4eVRVjvvPg//whz52lzytZfsUnK7aYXGWYEBFU5UVX
Tnp6bzvPw6XhiO9rWZhOlmlTwP0wrL9cN5+sNDUx52IJdUrR00F7kcjgne5SWn3mXWkxA24jYkHK
w1lXc5khMrNTtOV6Tm8VUKweGtp4xYn5rlf+Ka7Uxypke7K5VEWeqfCgdIgKFTNfkLm11nUQIybq
WL2aYTjT/OrVfW5AYKsEwOx0nvZbPBI/g2blpUTue+xYqNIADVo07VCsrNzQ7viYFJrAk49uF6HV
2q3Hm/pCjnXWiL4wSANhgKbM6qQpRV6pk+vMwGgeq+Heau9+9sCzfx8lJHjXF02+NeJ/ADbEjtGQ
AYcR91JgMytyAWhy1oLtoMO2NLCAD/7qfWZrNpY7SFDeNNlb34KWuZwuXEnfoyx2AskmJsQdDNSu
d8KJ3WmCRvzszb15b4EKaUBhZ3RpNJUPjd36dpxfiIBn0oevJpdVfzpTLCkKltQ6VCGRyTuKFiRa
shUZW2o7r2B1VM87h1+L+LEayb5ACAa6gFbdpbP9PYLgd0C9Cy0OvJfh0ezr75gRQayy0PBqqwx0
SiyvQEsoUzCQmF1C13wn1sLTrbMosiJngljm+llLd3gaz+k8e2IGOdho+qWae736JHm9Z8p1bhXU
mQGjVN5/9tElo/h6iX61u8oW67YkutTxravY2qC6CDT34M4l1diO50j/ayes83/cW/lqcxUzVWfA
UyQAcV6VcF81HzQbUt3qNlMukVOfOR74qOir6AsnAKY3vm7glAPzJxQsjrs9JeOTbl444Wde0LAU
YxkMQZQCg+QqIcicWbUVWRCUuQB6veapV/yy92D4zsDOLmsf7A3jEpohc5RTbTd+/BvY8pefsL6x
xz6RSImN2XN55tcqAKkEg5Wqi2mBt599RTtz2X1e7Xq8XpPOBHVHCxv3pz2ARdmPTRofwe0a8Cs8
PgDu0G8ccASHbFPV0KOmM1RdXZCEpBdrjAs/ZT2uZc36bCbzOHuNTbalTqha5X5fhRdWvFwB347H
3/u7nkhgZqm5dWbO3hiOKTVuMRtxUk7jczr+H86Z3IGDfwescxiHmA/BdAR55twDV9yibu///HMu
/ZpVecBsxWxZjlhcmDHY6ge8/yk0H3d8YAdXuZR0/GztG766Kuo5aSEH71n17WT3NO8mtCEAKcHr
dMXpz0v7eT/1NSBIKsbQCeiXeIl8rFCvxkBrmumFmwWw9LMh4T8b+g0E4doMR4XXBHJu5n2igCVK
k4TObDwWXCLJ0FudFqK5r5100+jF0dK1kRocGpWGOd4M3D50hbqRsTgWEsi9urkb42I7adq964Lz
jmUuxXBpVMz8iGGNhzEZNyVjv6SRC1qbzr4yWi1kI99gRvAoBPPLWseTzORSRoifCovigSiKNfKm
VfVzjDa+xzSMkLpE8ee273wiZzWsFHGn1bHmzWoe6lMfzWQOm7m+s625CJKsLiHeSUIeD3ej6t40
FlTJqqncVZ35rDpLTdkjQJSYRMEkjub3Nj+mA0pOXLJozQ2FfQTFBTkpprFt9AGCexy/lBjVE2+U
ndJyhSYzuyFc3+ksx78Asd2pWrC8Bk58OCQsF54lIT7MSx4YpRNKWe4svdwpqTZ42tifwDCxBz76
pW3nzK80560rlZsmVW9zkA7TseseDD371ebZtiNtKFm1B0vOVUlK6QnoikPG/LbTnDioq3jLSXqY
FZN5NVOEZwz9g9r075xp762uvHdM3MZuczNq1SEtFUwg1mQzuMlGbedwsuf+EbKT11plarSc1WuZ
W5xKFiu+STDnlzrq1aDPOyAKnzorBoaryW1o3gyVD+rWZ5LOL5YrbzIm6iAn3AqquLkXYxnNCmCx
TBtIxKv+ehIYy1bt9nkGADyOLapnYLkzhgeJTMop5iuHtDltMKordHEHmWAo9+jmjdlrEPOAvKY3
8kkLARl9gK4pp+iDyADp6zshzgcQj0fTgAJuYpGRqpq7n5ja0DmvT9nQbKtmaPEwZwcTFCGCMu6v
+rzfukOywUDtPdRmQ0upb4loQ0P2ByXOj9A7jtp+vk91KLdn5hBVtQHtmLLOPJa4DsWzUtSUc0Hx
MlNTllq3eAUKgC5ycNGO1ymXIZRX/Rj30oZX850Q4w2eDp9IkmxEaVbUagtMbKTNS2Y7Jwif7Duh
75IBSuD9PB9i4SqenUx3eS8PRG13psEPUrMZdfr8gY15gs64if8GsqqENTRrNaBUmAjx/3tsmvzK
KCa/L8pt6Qz3bBzdcHTThJYg+aNtHr9XzL4ptNoJkD0fAD/55Y6aX2bTdZcaL66I72yzpDoTkCrt
u9CI+WtpOO+WYDZNa+e2n+2rfERGqKvlGHCjTiI7y2Y6tmYk8+zAddB4lm6a0pKlN9jSkHTQpE+t
rWrap2ZOTrWioPnN28gx5jcjXzJ3PNjP1r7LmokmXHtqRHmFgg+ikGOY6NmhMZOUJrr53DDld9/Y
7zOXv2yQcIzYAhqTKeyr9CbuzH3PjBzygHWkMBLYMttYjjgkTmnQzgWrvKFs6rm4q0EuRwscberI
AjCffH4vjPFguMNLXyq215v9u+LgVoUINoTM5mbbFJXr6VJzqZtY+9ayILQzTqE2976rJW9TlkWT
4UIEdr6tEwQj0ls6jV15myfWR9a4IFYU9XsGd56qZFuXeChWByglgvE01ba5y7edWXnQttgm7v2g
Wkj0W8UAJRU/6VbpqYVx0wi2cWUVpKkagqUxhHqUz2ZCG6gYVQCDDQKNVXv0Z8UGP0l3LNOXOR5O
srE8U6vCvLaQ3Cqe2siTWYy0cuxIZuNG6q3X4KPVM6Ca+J9XfdCYNg5TF8zORtceJiYec0XdqRIk
FqO7VWMDVEy435Vf0wBlAOA9b0v91XZzXI811HkMbZNjK0pWP+QzpvzzE2mM3+D62iYYIJIVYKgJ
1ihd3N1Vu+1ldjRiPFslZfbLRfqQyZPtmlvWtPdaC7r3UQuK1tmwNrvNUtAJC7FXoYtj2UWk6YgB
bUebWHkoSh6mGE2tmryh3L5XnMbvMLujjsccw1e1HCj6PRQOFyYOmIR6YdCZgChrasFT4e74xHzE
63CK7Uik3ZE1L13Ot1nNwyKHRgHLvbk8NMMcKaq6i23MNDB9WwGY5hQgNSCWN1hmkOj3FXnNtPLW
7hvPsqcdYy9cb6IqA6lZ2+y5zvBq30WkKf1cBdaiEXQENV8hOLSNBFXUW8hAbM0cSqQK8W1wCyw8
9INq+K41Ahs/iCDnLlWdU2lIIGzisE90dKleBa5zgCO2dqOBziFwilfDyvzOfujdkgr1HTVeMCat
n6VQGaledPkE8p5rq34HVWUIjBr6AJB06Wwgd5Qgd/e5pfhtiT5bm2L024rKJMW0yIeVJEEFBdpc
SJ8bjT+oLaeZ/Tslz5rZBiS3KNAZVCHXGVE2U7oDFjPojCGMNXZV84PrQhdQ26dpUqCPDJ47BZxB
uFRm9ix0sCH1UZ9aNM/Eldqg6mPk0Bjjtkwd6PeUGyV7q/EY7ZBiz9HNqpsHa4CudAyAIPGEyMKi
LHwd1xMfH5op+yOc8kadwtYK89T0E4YnnC6linIcOyh6lmU4Ctz5zpj6lXvHspOlTb5tMWrBXZz8
Uev/jDUSTWxQbeen2n2ZFShiKLu83y+JB+4STytVz3GlR1xoPzsvQmZ0dDG5KY+sO7gp3h7wtRwN
z6ZOhq6pQ4v8GYyUoT1uum6jNU8juUldtsk1sskm+0/ZYLRNbf0hlaes1oLafHLyj26wfGZHNYHN
l7nXDoVtR4723JQDBRgbcEX1mQ/Fxunymtr6R4y/QpgOFbIXFXPTMeIRsRza24hLTuXLDjQ0UGkE
lsW0HzoS5Fnq6UCGx9XbmF7z+I7F90gfCvzmHHp91fSW68dCbam07wz1NJkmVcRAlXjapNA9ajo8
IjlQPgIHhl4bPsufFfgbRAZp4+qBQWJKmmuD38fdrtFK9DBqD7P34Fvap3YVlMSMcjE/zqL0weqB
lyG1p057cHI95FOQV7nnkLusfxXpxmj1kA07CeZW7drVlUhWhI6pCMviCTEjlfrNYjbW//QNNEUa
HNBWu4uFRq208W1mBoqaHXnG9wwHB7ezp9Z/sjTHHt3bybXSDTRrxmhcdkuDuIxpeYYxUGnd99bv
sQYhoaFEefoUj+WO4DwNSvU4l+l2dFoUCbNv28AW5+zG4ZsOUwQ2+YhxNSBl8qTLfEcZt6Tjge3G
NBVmMA9uZDMeaTHyz6rwpqoDP3W+aRCe3MHwuvy6JTdZ/sTnvTOOAdE/XPmHd+PO6EOZbStr51QK
RGk2Qjyy+t4Uv40hSEqCSBtwJdLTIO4FRdsIGgJ+iQtCwfiLingrHI0O3XFOH0x3W5n+jHcKrJmN
f5zxOnOFVw8hr/7gB0fgf9i08WvtshewRaoJGMGdzazf5Xbj1fhyeYMrKVBaTxnFRhG/9PExmyEg
EwNXdTtZaJK27UZVBXVLa1NDNx3eeeBFTY1UvbHL8ioWjt+o2S4R+NNW7U2y26iKuiEc1FCjepJm
uoeq0G5QXuLqdsxfUC1FWtvSjDDQEoAp2UogyuOMyI0KPynSAHGtg483NloT1uSbiogKgWl+2/Et
EFwld7N265ZvOTt1DafIHz1HoLydimDMjpDXi1LrXnN+Zdmt4f5SJtOfQN1PRkYH92nISorOJm3b
34mKzrALhv3sqWYJiE/3fbI1MAqjMx33cRGNOTZWHWqvbyA527iQFeZBnVWhUQyREmNQQUG6l+e+
rJDX43yRSfNnkm87PbstavS52zIyAB6ZauE5pQmr8tbpP5QyDsYGYLSY+22S7WJTD6AfvzfGzm80
LegW/0Itgfp44C0FG8+myUAL2Beemh6axPFi9lo5qmcWt7GBfKPUPQdKcMOcUgDNtl3b+mCEiXJ8
Ha3K0PizADDRr1qivaZDwWlb9v5I6oA5eTR1caBnEWvLu1wUyEvdB+lgSF0jUYyKbDatg6k7+7F6
bLMEcRUlvARFeXetZUNgDklgdMJLZtfnhXnsuxo0uVloZqOfgtkkmQAFSoobxtXIQq+/O/CmojVA
wICPbVUlxZ4Q9diUmMjABVCrEMtrcONxqChnhT+6scdUTLxq4tnEBUryOIx5FzSoFvhEgo6XUYzn
MsgybBJHCccWISa+EcuWAGM8NZDTTbNgtvTInS2/HvsoNyq/71MIlne+GE+1rm95fuqKIeyaJ6HK
U28811jFWMHZGsUzFs55S42mwqRGn0YG3KjU9Bd3QqcI/Qyti3pnfjbnad+ixWy6Y1THY+CS67Yf
UUVJdP/Zs1kTaktgXdVuK/GLypjj3tk3mRoaGSSbkLZPWuLLufBmTdABz7PuJP3EHjElnR4n7SjN
6uimxb50W5pMSSBsBPZ4POmFEnXz1ZCbtGsOyQRJ2MH05hEPLXrxyHJkzazyMuch1vhhjpsTQXZI
1GcFSghZ8jENDxBeRc6xq6Xrj9ahi2eUJYs08XxwJLgsavutRfyF3pPP8L2q0mPyt2N+9GQIqqyI
GKqioT9CqR2h9i2xTqbjbLryHT3Hq0Y1vU5D7FAMuXV1I7IUAZZhU4RTjtmHvtiYc3UnZom/L42Q
M3LFBYKPE7ObrK1DBZzEceXsdFW50e3kNBg8ILZ7nBv1lKTzb14Me7Ar4fxbSD/UYWO6yR2xlA8F
KOPO7X3VqH53CSaZOkgxJoMC521bg2J0+1rUZMvjObTMLIirbo9nm19F0TPKZRKBinNXOAVlLfFn
ziMIBW54lm/QwkDKjbqsEvlGpOa7xJ08l/FeAQDVqbprd4IcA4ux6RIXYUb07agOD3ZbtMuQr28I
c2fM7Ql36qZokN1Kw7eSLsx6ES7tBDuDwn3VPM6Fca3hFRouh/x30lK4xfSSqioQg91mtERC+ynx
XNm/SA04HteUe7sHNZJbHHlsP+F93KVaNv4xYvlscQ6qF5c9QZmSlg37cBM1P7hmjpEuaHx7CJyI
O7Wy67TiGq/EJ+DDYhgtR8gkW9AKiJOHJLM3TBjLmrDiikhk0tZd3OY3pp1tc615LMa29qSBqqY1
KhbExL7ijlpCqDWJoPr9a54NFEVtfmcXugSVal3hw6UBSebrUukr2jQ6o0aXl15PxsKH1tpGKI3r
qyhHC7N3qcVR1yqq/qInU4Th2m21gDb7YUPK5MBKVIRDET9L2zzFc7UtDf6QZiLf6W1/0/b6y6Q4
14Ne3eRdUwWTZdl+57qboi7R+rJu2iFPaTroSaAJq4ukY/Kj1hHVt5NagqGuj4OOkCQEie+DrXUo
0s17TPOAb1+7sqp2N9niTVHErhn1nWOJq8KC99YWBGs5tz1DKZ54XdwNCSAFtfqkTOyRmPx6cKbf
ekquFQuEpYWjNUcJ8Ksv1PqB4T3M65CLUDkjlzbtamO56J+lSvXB7ET6SpVj5qVujyA36SO8sWkA
XxaFi8xkvun6pfvmMhmoKBApqUB6iQzEb9MSnQRDybzBtSvK2Kz5JLPHEDN4j7nRPUD93HdGFyrW
SWlTMx0/2t7Gfxr0P6WcOn8skgaU5OhN5X0ToBZhM2UTc24aW+93eur2UTNOGANqmHvltBUpoQtS
ptHQDmBndof0VrgYAgzKatK6wMxd89josfnUlVK5Hyu9+VOBRYeK2gEgQtjjzdzWrp9XwgwLYU9B
0zbTrVFyPZCDMW9q2yqvQGBUexZRTFwqln6TFxomhKWShaUYx5tKRW7PHCXd5ynY+Sp0RV6SOW3+
2EWqKjgXsnolQ/zW6URS1k9tCeCdrUdA10uwgpjF8NhaM3nty4yg3WAq78Rl7B7HIw2JLVK/y5D8
G1XjwAqffW0SwpdNiyJHOlakN6BI8kZW68g9c2PXc9UB1UGhhEZX5jGuvxqFtqkXECYTM2Y7rand
gDdXjfRYgDQ0NvRtbGYFepepjaqT8K0eW2rYTdzFv5p5hKOZhIom7QPLa/Q0eFz4ZWJaEW+hMoyC
FNNfasMxqF0aqc/iHtN7xM02MfDo29Q0bqBC0t4UadtaAW78dHhVtKT+I1UjO2a1SEYkh3OOyki0
hVk/9Lph5ier+x/Srms7ct3K/orXfaeHIAESnDX2A1MFhVKWul+4lBrMOX/9bMr2VYlNF8eax17q
7iOACAfn7NAlZ1ow9htjgAFGkTF9q+ewLahTz3dTQtGH63T1CQcdZCQjmmxEUKOkG6In2Qo/cLJO
Ki0FWhdXlPrF9VCikKSMrERnLWidPveCt1zvsqvMINIeRIc0N2Nsqo0W5KrLZdzg4OuBecgDqdyH
YzK6ktzjHU/zfhcWiYe0RNMcaejwLGrkYKdN5PEhlYiriKSCnu6IOzTDC68OCBSi8sK3VRV1FqlT
umdZjbQH3KPlPdRUtQrCASX+jcIbhbrRUHmX0qDVW9FovmxBQL+8DJowRzbix5dJ6UU/wDoRkGsA
vP2HPhS5HXLI1sl6FF7E4Ei3sMkyYBJkIlXtVZtHXELOU+ZtQLaqHID6IHUEDIWQDulPry+xxry0
NbIbHQIQwuXIRvkuwibMbZVnpHSKKA8rE+qDDbp5dDRUy49HCVUkWMeZTVyRES+ZUD3Hg0vd68A2
WXFZYuM3g+d0HEyBVhfyhV/w5oI1uveSKXD1MduKAIeqVoWbQgly11IRHrw0Iw41SupQYejbAZhV
Ey4vqDfB+DiykETKqEr1rRNGCgoqMhrbg17IF5WSSAeeeCquLa1FbgcAUivyRyTFw1k1SmB95IX3
qKBPYDIF0iZNcANB7MrMsHKdTMCxohBBahJcYTCvUGMdzwdIZFxWbV+BHqdLTiwl2VlEW7JVNF9z
iRpqWw/IgI2QBrzW1bZ9UfwGfOYRl5VeVvJW8mT+ozIasVeajOHM0dmZVnHNNLRRv+jl0EDtAyTv
EJ0Vu2p15KhdCFl77BF4xikSnk+afgf8gYyeYY2nYN/g4kcK4WqdTvdGraEz3I3RASXQYdsWLQSZ
cElX26aXvL3UN/q+B/vh4KuJ74zDmLwGiextGt/ozrqhM85bPROXJEdBzWt0FpiwZG5vBfrCaLNH
1GnbGJsaNiJI+sXjWE8Lh3BmxV5ZvHilAkNh0ZbnsdJ1btap3i8SiPC6ySPjXeN83I5lOxwCva4u
R9iGAK6bdKHZdhXfyN5gbEKIp7pjSHvPRB0eAqBDyMltY/jJPZAvzJzwB2dlGbPL2KjiK22QyYYb
EqFWFgjhVj5Fzl9rEC1gorkoQJI/NDretl4dDhtRoFAVs6K15VaLLisaZk8gq4hHTQaKzPSgAHyt
DRKUbqFLeT4Cy+DEJC1cHkV4c4Wqn14mg5A2seSP91TyvU3ecrjC4ERxahxWwQRlkrfgboL9gMvo
qhlrsiMtTvRCLTZIP/29yqu+QrWiCw5agBcFFKKHK4LZe86wFX+geQ4F805w28D6t8Gez3Yezb1D
j+68A2cSGR6nnc5uKpWgvAv+0kEuhGc1vuzvgXyM4OI5+pkpJTx/DDxkR14/ataAEgtg/mhg5Vnb
HfpMv417iLGiS9uRB+Z7I5yo/XLQ9h02ZHAderK2RXOhyNwhELJ0ObA4CvZ5KismiuHtr3CkRoYq
XuDJKMbF6rvoRLbrBSpKZugZyaFXODIlQTPJGuDGbvOUkF8kCn08/vNQHsxKK/Nfrd7wBz/Xlauq
TVHpb8qpFiup3JoysysF8vQoqrOaGsDTqO1GEmHkgM7Znfsjyhm+1LNoi1y5Q/0QetTocASkPevA
ibroIj49ZNS++ZV3o7EL1RbkvlivOhjzYnnJPjQO9HHkNxRFpBtUqNu9lA3SARdvZgVxVj9LFTUg
WSUZv4ra0Eyilr5Vq7B7iatMZduckmJbgpqwV1BIsBUiCTwSu9qzfagL7XwJspFyj6MQrjRN/zA2
ITkf+BDejGPH3jqGAuRYKYD6ksizM5JXZ7VRqXbt9749alGG4myco5ytC0cusxDvjMhwG4WFW19W
BYoF2K9u1oYVclWpT2zUE2EwP3jJpsjl8iCMXjOB+IxvhGjQ9+k9FAtGtdZdxYvyu6pDIdRkPRTl
E15QR/Wl6p6lAvWTRi/xgOPQEa9H4RZygwy17TJ0PljVcVuN0sKURzoc4oboDurhoRPLJUAL9agN
ZqL0Kt7gg7ofeT9kU37oWVE4arhugoodNNGqT2rB8tDKmrQ8h+5zZ6GriwIfPEv9t5h4Aj1kqihn
EviMNwxKw7B13io1ufC16CbW+/tU6u+KBJC6IlFxsvPKlfPsFrmbC4CcbzUCujApHkNGbrwZAx9t
LSh2eaGhGqmKV0P0mR1I3W0tyRh4iFamIkk3UqFB8a1sr7W+pTatSI4cJkFOoXS7ZmTtJsn5EzF6
aO93eJgHZWrYWhOMe5HgtdtRZKWSMV5DLeRRiOpXxfX3tjZqCwKvG79LQ6sNsgO6qJoDyxhrjACN
0PvRjrwa7/UR9bMUKzyTlbM6RqZpNK/TrW92InyLpezOGJsLrU6fcz4MZkwCamYBvW8C9VfOemaG
SvgzUYbSUisNh3ajpA5EgF25isTOawv0QNtoAy2MN+jFw8tO8x0/JLdxMThE1XH2NNwxQmY4IxIS
dyz7zsyb6i4twiueZFslo8QkVXZImXo1hkKzA+KNTkMwBTVeAoRHLxn39mwgAk1DXBtZH/3qCwYp
71j6GUO7x8pUcY4SBHQb8jjb9D7TzNTjb0MFt+wGCqG0vFV9rB8l9KE23ut3uTC2jQ+HAN8DTIcG
xRt63JcFZCEwfnRBPE+6KzoVtQFJeWYRfWI+YF/V6N9Q9IiczsCt2oqauMaYb8u229EqMAD14YlJ
WrHpoTc+0BGF94D9MiJmuEbvOwUqPpom6W7B0XYGy0KYlST2fkwHUxb+XRzV72lSw8eYeWjExNjE
cle60MfcJtR7KUn9xGPppRyHyXDeuNZpBmhRIwPcIzFu47X44MkNdmMr22k/WXxGo2T7xQifz2CE
z23qIQsKIEPYo8JiVHriQELMQ4oV3cNIY3QMKvTNqLDDoOFeG/l4FRDUdnvppafiPkKzsyvx6PJh
FGcGuki32P1YnSkKFm0cXKnp8COh0jluJVRVi+6lq4OHNuYALQTKSzS0j6QzFLPOh2ffp1eyFuOv
CXGbS7JuFqQu0ZEwDLvi/rbl1R6iXYqN8g1auSOzkC3tkg5P6iSKK7S75H0plxu88C89v3/Oyv61
xtve8XUaO41AzV3keEGrrWfypDl4MSixkey/YVVp6GgT2czU/LaMUtTLoU1m+joeGRwySKhYXIUK
dymtXgYoISSomoSqsfOCymq8aM+4cNSM2PlALkYfKLPU61A85flg87C5UDPIlcCoo01Q6KRj+LNo
i12kigSAjgTVTC9ymdfZuVRsmlLZBEWy9Y0fsUBRgJTJdSgVKV6pP0ZJc0SWn/Vl7YAov5Oq6jHE
07xShw0t6kc2cGSsWCBZMgkcVPG9YLpkiwGH8XQ8RrxxFepdUd/4qXqPsd5dyoNmcZFeJAlQnEQj
qJCMPZY0dHpR7MST4qovsSGr3hF+k5taNNWYc+mgpdr9WPqPYSNim1VQRCZOWuhmUvH3KOWlbUSS
C2sPA8Vg9hzlQXoe4hL1ZPYjYQ969VxHHSqOytXA+thqwbwhmNZIx+mUlA9eX1jAW5ty0ZolarFZ
VULkS9EfeFN3G1h7P0YjYpAUZapaeeuS7tXz2KWuDYFdN95NnJc/ZVQgTan0UGv1KOStO9kRzIOp
rDxGO2VUnyQJTd64OPMB7IHetw5BsZiolhoPL5UcO2Ee3OhNy0x4oQQoy3Q7Ne3eCbRZzKbxsJK6
GIeT/kvzAcH3dRQTGh0gJU2HqS0dLscsueUVF245FuhmVEpl46FzDjOAXyGSKKAdvCc8Us5avJLg
U5c1toE3raX747tSsgb/dfBc4xInBO5SAA4rSNKxjqv70EN9itWNYuoCqCEt9jr0zKQB/dZs4+G5
ZA5qfwGl3hztWZQcs05chmoFTIxXqSZwMJd5Lvawv0UBabyqYE0pen0TdaLEivGgdeN7hjMYylmC
diIOOgYcAhTxFDbehYHMHO4pz9nYCHvUg4ckxDun0wjq4iJAg5A2lRvQ4V6USATzkXouV6v3SI/R
U+xIa+cCnVO8z6JNk4IpZwzIRXF/vCsDuS1RQrAxq6jXhQOxhpi/1bV4EYMaW01j7KI6ldBjK8mZ
1o6eBdvENQbRh+Lqv0cTqh+kySNgc0bjUOqNYkKLonA3CTbgcJ58xVQTJa1Nu/M/sPWF3dnGnpzB
1Fo9F/v4rHvK7safuSXtRG2t24Uv4Jwn5XvAV9GJhlfkDANMGn/S8h4Ak9WeVNSNkO2ZCrlsR7GC
v1sE+R0FmgF/+yptQtztEx4X9BllZwDz1HcrqP610ahfQb84u2WfNUASImt3lfKZhkBY0V9xIlbQ
mGujmaCGR19zlEa1Gyiwv1NzbEyeUJyzYXP4nTkDmw6qbwwUjLnuWy/wuPdlAMMjD0wtqUAjmtl9
xVeQros48KMw02CPBkP0tFHzSp94Hv15tZEcdVPtlO2aE9iCzriiwP7hz+FMX+8oTpaTKvV6xDFu
+QaupOhZvBEzcKJ7+RbXUb8FRAMw2tRpC1NxYzjDVNv8fg1Iu4QCNWRuQMd2ks2cw7ZVzRdRj1zJ
YlrdXKLnylFmGdOVOV1YiRBUh/43CBpUpR9w6i9jhRsUdATAczIojMiaehsW/FL1CyT0rP91GkC7
xNSBhIkMyCuYSCjRztZ9losuyQdw0yAMc94BSLtV7cLKLMOiYF3z1/Ghh3OStDLGhU2gsom2AMY1
RP/1aQ6OxijxjvTexIgD/n4n1emhJRChLckK8U6duBazo/NLnBlXxwCdHJVTaJuUKJgXFtisdxwe
kSi/lyArc/RCcHR6b/CIwsZHueBisOubdF+fqZv0ElgkpOGQjjPszDk97Yvjx7f94E0rEHj5Ov5B
1NLIVeBeM2QCfvYTsu9oza1JXS+s10kPAIxa1JBkEHG+RmFBkfGAgmU2pLdcfSvTm9OjWPv/Z0eZ
ipShFRwrtfK6a28ofnIdUKjTMZZn6nMM08+PVgoFklxP8IywhugRZtVp6pvemj3aAnkSOj5HEzVb
jokPod8ApV0L78D8PKTW5Oju268VkGG2dlDQTrIm/nN2pWwL4gzbtZPlg4n320KF5AFcszmUHOhs
mH6PDouHi8FSrrtf/lUL/N/bdK2DAWa1pcmfyrPO9VO73qydrYsf8SjybOxDJZGxD8CHBcX9RXjJ
46Cv8dn1KRX4fXRwZqPwS4XGxyyGTuVAD/wAtIu6I2hTAPNWNTTYo0pOnrKiUPatWjI3B5LuYsxl
ZFZ43ZkikoWlD6yzsyh/TT3Zf0fFDr29Ub1i6JNuqiFtbJTckSgzIEJEQuqLBPOItUjKraRKgzvW
HGQaVL4Sy8BPNkMZ+xdo+cVPNFLoFqWMHgiVht2EcEcEkqnHY9MvpbsEuiNWJHXFNs40fp8nWuYC
UQpyRiPBephX+k5NVBjpjQU5y3ieIaNFTzCostwlod9N3azGSlkEQ1YCZWmpQA+uhSDSI5y3chOY
neoi7TN50+hhuc1LRi5Sza/tAV1vQN+p4Wh5OTqy0nfMrEQFvEjLmANkNnVJWXgXY6pIe19Ou30l
4sJuFE11v7Hz6OdHm52dVZonULMBE1aIw0jPxuDCD9Zkd6cPf2phTDTCo91ttNBfBRUWfL0L/dA5
9NmNHLE3LP0n7HjgTQhS/rYN7dMDWws648NkI42KMUPQpoD9i5eaRQeokXfu6T9OB1o+Vz6n8OPn
R8OjaufnQAZDjmOnU2f0IXaEnOUiP1MO2StqtYNDFZNusd5N4zYE32ntXFkg46jgkUIEG3cNA+Hy
6/x6RqZnISplYHnBwQ8FQFK/4x1oe+hJrzJ/FpLBL8Fml1rZQfnrQ0Ji2LfQkxMXk/uLvF07TRYP
LLguE3Q6oPM9n1RCg1JNOny+LP9F0HjXUI4+/d0WI2gM/DfF4DDjm81aF9Z9p096MA068soQWf2w
Jj60uAaPQszmKoyVSKA3hCRP8S2cuhZesvbQwihvc3osH6nEb1sMclHwcoOtEp8zcYnf9ShLKANE
pgnfMN8H/sDvg11aJMTKyoZsDEnzz5CRSDaKEPIhVElx17YavWhDtqY3vDy1n7/N9POjHeFHDPwe
ZUpJaGYO451Wre3uxYQB4oIGaFwasufZsUWKpNO7QIUUwTiqZk/LDdhH3Azk7+TpcKr6M9Ds7PKy
Ts7iGIE0LMK69aaatZt2AaBdlXn6I66NaXZiKUlaG2HAICs2li5y531MZBsWIyvp8oKwLPIgHQpz
fFr7UGH6+nVqPZGbpkKcypFii+/rgzibHgMjYItn2AYWsYRq9w6eXxb8stYUYJY2BVDKaGDq4DJD
A+pr+DyGC0c/QEVipPqhTLxrxiO37yVHw/13ekYXxINgfIGHB5zTdPAX5m+5Dk1Yfwy0aajNQ+4m
m3EjriYJfbFqKrq05o9DzVYkC5V6bAMMS0cqwujT2K8oYyzIZmEwQKuDtIzbBnIPXyeOlULTk+mZ
A9PWO3S/8PECOEZOnqnhgwKswHkM861khZC9dLkcR50dk00Gv1IoY0LWpAWwVBr7Xd5IL0MyXLIy
P3A5WdENXNoFx/Fmy8NriAbR2mnDtUAgNNqUrkEFfs0McXEVMiSqTEPH/jfvND3qmwQpLPKeMTDM
xo8AVYz3fg7WcjPenl6Gi0vjKNb0uxwdh/Bl7rSBTVMYA+AUB6axxponayFmq2+Qfa/TMpz/oAA9
dw+6O24Nq3O1V/+GWZEr7LUj/t+sxs8JnB2MdQJgKc0RkW6MbfHQ38W3+Zaa3NQdfqiuJttSvpJI
rg1ydkDi9aTxNjUGoAWj8xKcEWrUKyfG8uqDuBpB6QcaPrM95kmVLEc+Vp/XejbPn0cUr6syXUk9
FveUzmHcB5nySSDg64JQKkZbT8SjRaLKovVPrbkLwtDSUwMYkcj9xurjUOlgOP9gJzLbwBBQKbw6
x3Ef1aMTKdEuNPwVfevF8RyFmO3ZIaqGspjECeOWAERW2BFAPQ2IL0y4ms++cU8CPvPngNSvs8cy
L+Bji3xbAtK8QAc8Vy+M9D9XT1GPg0xr8XjPykZK2hQpTBcToO0UqONe//++y2wRCF/uqsHHcQ7W
DGhkUEv4z21DcWEcTdTs3CkUL/UzHelno2QbkV8kRLXV8PX0MBYPUuwVRqBcrEN/6OtEVQPx46bA
t9fqAIymC11tnFi789ZEVxd3psF0josPp448G4wPOKbWSPggPqhdeOpvjAoAZbl3vjOczzCzg1QG
sKENJglAw6dmED41yNyb6jpYu+aWp+0zzmzactrzwJjkXf042HM8DRJy22n5JkU1+D8fEUSMAIVE
rgVV+Nk6o1xqmVJM68wHL7S/lwmUFHVuqnTleF68hI4jzT6RXpAWLtq459C320mZqW7FO6QadtVu
2JUWiCROs3KQLt0IxxHnX6vRi7ySCcaWh9cRtCh4tybrtnS2gZKD7hcxDKj9zm6E1Oe11nMsCCgn
QmmB2YrxEBV3cme4ydqiWFrjx7FmR3VPWq0HAgmFkuSdBk9NhIQrezm9HBYv7uMgs8M6CcbKizky
H3YbXXaXkBrYMdmCNIu6gZ3DWWRD3WDHv1MLh3k2bO/RgAD1aPalqDFIHnQM8GAr4VDUV6ELmC7Q
mqR2vzM+ArNk1A4IlfkskkJLOQTqczL2AR1mD8rhNtj7NrtUN6PV7LibHNjV6ZiLy/Ao5Gwze7ns
cUDu8M7PgIts49qiEbk7HUOZ/pP5E18/CjLLfpoGPLlaR8IlnvNd5kzSOa1L9z04TWZ379uBRfbt
GRgwt2wz2CWyPtDO9iqUtqE7sy1WltGC1wAqM5+/zlxejIAbMkQpik41RHzT0tZAwLuWbumeWoXl
7UrgS176m/TBgBjhJOnZnAPKgP6LqZj44+705CxunKNfZrZxinqc+Cb4AAAjpKac1Nd1bcA1Mgse
TgeaJvm3jwCmx4cEItpps48Q6D6tIESB66GJsIyz/qZLKWAI4bgrmAdpCwWUaPDLANe6OR15scQD
XfN/hZ7LxTZjUFBdRehuzzeqHeyB9WaOdwB52/Uu1/xfFo+9o2izGUXtu1ChLYOUTiG2AY60zq7r
oDTbQQXpcu3mWFzbR9FmZxJEL7QEptlI6bbaBuIjZ91DdDa5s0UX3ha6Z8/xzXCubX2HfkNbSD2e
1VkymVJtbOMO2bE8em+FTM7zPncFtFpOf73FBQqhYuhOa2guz8uZTd5k+ZBggHJhHBJI4iglQNf6
qmnQ4kmkwhxLn2rBxJh9to7xpIYUJF5l1xAIdaqNZ7d7dlnYwNzvE1e/GleOPmUt4uzTFSkDVWOK
iCNgrx+a5/F1+MWeRhtNV6iygANhllCKeQCwAwbl970DNCq81cBaXckFFqf4aOizL8kJGDqejxsm
0YE+paqtRS2cIMjKl1xK3JCC/jnD03wcPQw8IVVNVGBjtDVUl6B/V+jGPi6J463ZuazN7DTgo0hN
5BEmwWnXSsLSrEFR05Kn06uSTHPy23F2NJhZxlaV1APqF3dK7xYPijVctGfM0UyASt0Pb8uVxbK4
zVUVPWqIXKACORtRAuxyVoJPYCVidFI05bpkW7fCNMbKSYx8w8HfOD3Cf7M8P0PORpihCzRRWvA8
uQCe9Y06Yqu72X4ywuncTbavtwCfOvQ83IJbeZW49XXg/uduOLgqVX0S70eCCM+arx8yZ8B/exQn
d2Z4bo2eoBL1Kyfo8lr5DDHN/NFaKRjA69rUadAGbSJgmAOrV6ZyLcT86ut1A35gQHPgNtjySD6D
PdTm9NdarNeiT0zR+EGNE+YaX4fBjJoAHK4jNz20ttimdvti3OsbyK+/f6cjfhRqnr94ooVncMBx
btE3KDcFDV85j5afQ5+DmZ/FPYn7xGc48zuLPBGXnY9b3xbn4x6CC1Z/H7jMPj19iyfg5KHKdUyd
Js8Ofwm8tVw0OAEJVDoUMP8r6O7I4AOeDrOUAwEQCHo56vdASc1eRHkhq2EU4QEBDnqtv4LSp0dP
YbsnKhR52pd6rX+8NKzjeLNh5YwKXrTTgyUAULRR4/MwCX8Abbo9Pa7Fl9FxoNlVVkFaaghH5AKd
BflKoOsBzdB2uSPuiAXJdWswYeH+nWsLsB0YCk01fUiSfl3yfCD5kI0hMuMxh6LQdaDkTjG8fWto
YMpRmAoTbX7yplAOGnrw9Cz10DcbxVIcgsVITbIPzvmBP6kP5SrmZPm7fcacHb099KFzwOuQ1I3K
MyhcW09pQTyL1pb9IrqNy5+BZudrzIjHh/Zjo8lWo5nZ3tsFqDtIgNVAKNhSneTQvKx9uOVt8Bl1
duQyngmln0ruMLyDi+u/UJFrjfDFvP94dLMzMazBMq47AblrcIVs4QEWLpUDSIjQM4K9luwU0KDx
WbIvoG3WS8E+VmXfVJp+pSK68jnnpfG6aQqeR9gdOYEySQ3RnPe+vTu9TlfmdG4LUAgxAkWEzRDu
6t2kGFs6+n7dqHbxaD6a07k9gIihaFRAnQkW25M+LaiPdvs4oj4gfiim//G2Pj2wpcsTEs4akSlh
sjw/M6kofFUZpqMl98As6U2mreRWyxEAvtLUCUM7L3t0bQr5RI4ko64u4vApz79TR4Qv1J8BZuvd
503hDxLu/6rUzVI6ALcKjYOXNF9ZZ8sDMShH8RovpnlrH7oeo1YQ1G8AUbAClMCG71TeOfmMMBtJ
DN2YIlSxo8aWw3PFy668UnZOf/ClZ8JxjNmuDXrWJSjxo75bTZh+UB1YmjWQQQu3chettPQXs1xQ
FADMgRTvdCd/vUQCklREBUXf8s8bB5JKqu+0V7GNE35XWFNpKHwAORHHP7FSZ+rq+xvDHt+brbeS
GyyfxYqhwxCAU3RWZ2ex1EQKyfJpB58T8MZ+pcAZe7bnDk/AodjjHoJdG4AKVnLT6YvN3zGcwroM
L2umGdrsqvGY5sdGDJaC0geuRO8hde3Gw1vhi4vYr62aVfbpz7t0UKEWDNOFqe0hz0EMWR0DxgC+
qQXaxqvcZpaAOk8RvrbVJPQIQW+vhETXr9NBl07g46DTa+4oyR9JBgeYBl+5gKZQ/xoEz7J+dzrE
9HnmE3kcYtqcRyHKuABEKEMIhfuSSRr9KpeNBznX7goiQmixrRm7Lo+JUlzfUNj7DeeVQV5GCjTk
qC0IRUHvX8lcHBTwD0+Pa2E7YnkQKCNB7R1kltmyrGE3ZqgDzBB0Xp/JIOMBlm9HSuFS+RswHoRC
NgfMkAqK/mwtyqFS+HrRAwbbQoKBQNpd7Szow6zstMURETwpYcCgo4k8yxtrwA6zvMSSr7Ngp5fd
WUh86MKKTcHClRN54RtRzJ2K7HR6XcyBJ3lCWyYFGJHOy7u88WGtwM81Vj584xsdhZmNSAysFbQC
m8XIhFXLUEiGJnGrbpjSrayGhSsGA+LABXEQZ3BqfF3lgAwnrRRCWkQXz7S7C9PH0yNZnrDP/392
+Gu5N2otsMZWR5kBtd0k+RGkUmelMPHL/19jIXMjCrkMAc9PsLLV/EdEzqrm9htjgYkN03C9QAti
9lUyVEhrXdJHS4NhXuExu6quJxTh6SgL5yleyp9RlK9fpOng75wGcA/4UO2Loa1FE1DMjSi5ksL4
MZhE5VOuOxQVo9ORl26sL6Fnp+qgaBm0/xB68imV8OgTjuRwCVAnMzZBjL2sN4Hdhg5bOWqXEnsK
7xCiTO4pDK59X8cMmFPk9WokW9ED3U+IncjytqA7wxfh/+Cjt7gmYcijTeB8SubcA8CclCg2wolf
GN75EAq70az84N/W+8YebCiLku89ATHEz6Czs5CFTC6ksoZLCv1BugeWQSk2eD39AReXDi5/eKiD
VQHi1tdpRIGv0moBocBEql1DXDIojUJzsiuhn6/dBZ1hl9HmdMjFsxe8LeTZCvLI+W3Cw1GuZA/G
R2PGLQblCU9+4AGcrkH7PR1p8asdRZqtkaqrZGDYYRME9S2Txgo0RLONPKyhXBeu/alT+ueAZnM4
ZIWqRmC5gePzWENgdoQ0dAC5U6a6xFtzXlmcPQM+CwAlwH9ljlUOjFRJ4rBEsto2+zasUe6QbLW/
rqFNeXr2Fs/5o0jTz4+ymbChJCtKLA1ox1hNDS5hcn06wvImPgoxfcCjEHXZong9JRbpeX2u2uM2
30INHOUiaIBv1rLrpdUA/CeEbwgeebDSnQVTy7qHKiOyziTfld1TFLWuDtjzypiWdtRxmNm09V3J
oCjdIrWwO0cH6tmCJCYE2M10yw84npDGQ13GHbDPbGjNWKfDL61FQuBnphE8mDHUr4M02qLIMFBk
G0kRQe03bE1F1p8LI73gGuQ+RCN9I785jji7fNI0jiqU5cH49P2tH0NAsVedShQrSNrlr/c5sNnX
gx6bATlNbDK5jaHZ9z4mt4b4zuY6Hsvs2+WN3CpSjLFk6WZQHxN+JiVnFTRFT3+kpQoKComfg5mt
ewn3CZJPDKZ2+TXD0gBvzZSs+FdjqxZ7ULYV9Fjt7wRVCNhzMgzgkIp+XRoVRDr8Mfm4qkEzGx6g
CWyJCwF5VFA9Te6GDqSrV77a4g4HkuTPoLMjWJbSFMBKXNPhLiks5lYbbo8b5TW9ZFYOTNPpMS4c
jkBpofZBkG7pvzN1e6rkvEGunUHuupGa3ZDXgLnlTg8xqdOhpqUwe+vhzoT1FV5E6BbMN5qaqk1u
wL8EuXZpJu2j1q40pRYWPAKAdzy13ygaYF8/F7h/SaWWIMEX+WvebDMF4qZ8pfSxPAjOVANpjQL9
gK8xUOsMEqPg8NFj4UUfVGfpaKwcD0srgIHDjPU+ObEDZPE1xtCwKqU1GOH1k/pU78jWcNRr+vph
U+2utY0WB4S8AqaKRCe/0ZL6FKJN+ZQVtmECWRxoGKorK3pxiRnwLMAZjxbOb/dvakBDrsbW1aH5
WvqXIq3smmwzfeVunMUBqRumJRP9eep5st+WMqm4PDR5Wlkq1JP920Z9DMpDBaus08v4g6h1tI5/
izPN6NEV7KkZoKAJ4pDb6KG1IX/sEOjW2tEeWrM/JkYvtDE3GcRYb5RzDS7w6yfTbKX/9ivMTsNa
q3LSyiHEz+gDDy+r6J42K/XdeW/0txjTdB8NEzYobMiDorKg53KGt/+PqCqICRKqBL0pXe4tlotz
TUouRwn1fyY1Kw+lOeLrt19gdvoGXeSzkfalFe/kTQ9/7Az+Q5bhZBvNhvLn1NS8qZ0O53/sDGew
JQLtIITewHqK8FEu//2TgxiIpwVShPnRpUCtNs6npRXu+F7Z05vWHZzmMnKky8CqnfAAJdnaUdwo
NykedKtkn7lUxT/mYuqkKUjGpjLP148BqeGYdVAOBd+iPNcPeK5a1Yb+YNvBAaEbRtrJOXHYfrJ6
A/Z1U7jdtnRPr3syXTy/TQK41gZnwDmigfj1d4hKokjy6Fd4uMpW90Ds0JWs6GzSy9Ds1omuVGfC
AGqy+R/2zv8x+ulMV1C3Q81uNnoDMrEwN4ROsd7L98oAdJgo1kyoZ2ngPMaHKebRck85FEe0DHZe
Cu8chEMz27cgTAfFxXdV/OMW+a/X/r/FOyRs40FkafX3/8GfXwG0KgPh17M//v0ieC2zCu6E/zP9
sz//2td/9PdD/p7e1uX7e33xnM//5pd/iP//n/Ht5/r5yx+ctA7q4bp5L4eb96qJ648g+E2nv/l/
/eFf3j/+l7shf//bH89vSZDaQVXj+Vz/8c8f7d7+9gcQt9N99l/HEf7548vnBP/y9jmtn/9iIXAZ
pM8L//T9uar/9odE+V+BPdQZxIBg1zORBrv3jx8w9a98QvSCdKrDm/qjg51CjtXHP1LYX6d7WUOF
A3U2Jk81jgquPx8/M/6qAscPzAqhBLkOVf741y/55YN9fsC/pE1y9b+cnUtzpDjahf/LtycCEDct
vg2XvDnTd7vKtSFcrjIgQEggQPDr51DdEWNjhzNqdhMx3S0nCOm9nPc8TcFV9///t/ZWcDxQaHEQ
EOxIcPeQOLz/GmbLY5KpAei1LdlMv4uDHfG4iYwIqLobsHAicWJbE7iT5M3T+vcPebvw+lhcL7xu
4Gfaq4TifRN3CezCyIZu4K6yQzQcxO19HhUHI3FQRzK2zb0dL2rY6sATfWqujPhchrGOVD78LatM
ptck0JZd4CHcIHPbFIcygvX9ZRYt41jnErXV+fNhsVVYRPOeWPCJRjpY3/PhBMxGxwAqAREmBTAE
JIevH/Q65fiw3uoNW3MWpMPyhtkebsXqqolq5KReyC7re8id4+qsgmH5L745Yf9ZEdX1pRdp4qpZ
3Xjwzta+sg0eT6RZbD+pFWlCzmyg9cW+XmUdwvIxUx1xlpcGuXq9A0F7eWm3SyP6nE56fXF+WGuV
XLNCZVNRYLNOhzGZgTXAHhl2cluf6nwHrWhEb+p7JHBjYl6kIL/4oXcmKVhFhf5CxP1XDWea0ACu
ds3YDfCCS1Ud53V/4F0ZkUYeFACtRPRnnizOpLevb73U+vWlIOX1rO/hjwzbZ5gQtek9Jbm9L1Q6
//p6c652yp+lUKpAO8YFgx1p8fvTxy2Lymn7qo5dehLByfb/sqv0YYHVZc8qTuXU1mAiO17Y6/vO
/1lmP77+EZ89r//+CLgJvf8RBFQb2ue8jmcJL3g1Rp1xBR+zM/H6Om5Z/RT3T0H+zc0ewMM/LWoQ
3ZbJga5DszocgUSJhy6izzUGNEzY+8eLcMcOgy4y/7KK9mH91buq/ByVSQM2LIZ1XRq3lBwoufv6
SdrLQfvm5PizBnjoUEughoWe/PKo3/zGacTIUDsPIra3+b0+gmoX653Y95fg4uwVLKh0QlogkAEt
uYJZ/LbZnbuXVkW8P38BWoOBZRFczLgV3/8FHdell08FeOwQ1Hd/5K7O5rzI67PP+c0y6zDNnV02
pzC5ioMG5f0mVNV9m+tkCs4kk39cCdZPFCh7TObCsoAib33/e8qsrxmjNcc1m90uT7S54TF4Lt+W
5A5okTHGcEKSRbCGjuVm8UOsTi0ykOZM9vzp9kUflOJuQ/ACjf37PwSW9i4m4JXAg4UbHqgAzyC+
yywcZVhu22RORkQeGSAhoYlrKT+cO8PXDas/b/bNH7DWEhmp0wPxiCdBrmrku8XOCrMfsMY7LKkX
sJtxi4bVubLE8lGsHz9cUjCuvMgDoO14/6tzUqZe6eAqzBYmKP3pmw8I0TGBvZ3SM094ndD/+wP/
u9bq4yGmApIoKNo4PYFrGGaXY1JcAEUbgdaGz4giw4NFRRRcldfdNeTa0dcf7zrQ+LP+EuP6vo+q
Dz7j97+VgGGM0qYr/xxQ4+UyXIXW3B0c3qMa02NpdFbB+NnJSyGCQBiNaBl45/crZp4m7liVy5EI
WG65Fxu9c+6BbKhjWCTphB+KGMPO+lx76eO15cExzodwBmJrROmreLEhc2kohRtSUvspmxfHhard
n3mcH4+I94usHicMVUevdzoQPL8jVY/w5f526lvMhaB/lvCkvssAQQAOL8rOSdbXil68yXdLr9P0
MaWW9EfcaNWxP1RDOKNq0W27k3eNMxgT8dfTPj+csyk483v91UN1a0pLKLLqeESdHy7mcUuB9WFt
FAxD/PWzPfP+1g6LOfeqqeeiiwsKPGA977X0dl8v8XFrvnuE6+gUbkO2aWWwEAaTIKrHGwH4jV/a
Z36IBVvIDyfM+4VW3wALwOatG2uKHYcYEZi3NgsLW8KhjdgAbgXmzK7EmIkssmlehDa3bUgDYWMs
RQqPfj0yNynHkcAjech4ZGfDcwWpPMzcmqxhkUKTZz/NAs6Q4D/j/y5JMqYlyKtAmu1KTow6muXQ
PQViFtegU3UJhudB71Npt5Eu2q+UTcH3rMDszy+YEzQCEBgHlHhQKIfAMAARbDlM7ThAG+xaGi6I
EKoBQN3Ny8XeOc9eO6Swezi4yFMw2fLOLsF9rDxBjz4M2OJ8wB9D26w89qxyfpYmg7M8Rc8jLgjL
N5khwT4EKHf4VnHEZ2CuzMAMSfjzGJkDd/Spt6zfpfT6nRxGtDynllwBcQWAtlnR793sFeBQyKaI
StDeYZm+YIcKwfYgSvqgS3sFoJeewQ5OGZAD9LHekZsZDEJt2P+7TV/fupXd91Gr0CyGkXsNaF4h
zNuhqgpQsmRxTAHZi6txpJdtS+UG3nWAzlpTEAWSo3Rjuc0B+jKCGW2zO1ZF3ycorHFgiwBHYAKs
djmY9SYHkABaeEzEewBxHxaLkZ2ufWPfUd9PirTlR0NleqNAqIB9PnUB/gyqBjbpWfAbBYly06Tl
fIXCen3IegJ+i1M3yMwH66kjJjtRCIOetB7L0+xrYLl8ajzMfm2N6Jj1bAR72/EvW9ry71r61g/G
VYUZtpklhsauo3OAeSWngll1GhTDSecW/NA7t74bB6/4aVSN2Hm60Pd5K4KN7Q+wOB+EjEoP0gCv
NoO7IVAAHU0G3D+GmfE6aqfA/OEovz1M2eIteFGyagJneFxM66epHJ7JWMH6nAJCsKVckbAdBfzc
5aGd4Bzb9MEPMvUw3vcBR4kr6CTitjWa7UyC9pR11NwPllNe1bWQj64GBDQVbXGUzmSFAkiqy960
wBrNMXnzagiTPcL/FgjTduzUBauA+Ys9A+w0z8C4lml4KqyomENSVoAd5kwAEesFG9fS9g/SmeLk
pX27oWXq301V68ORLq12rQnS4jjlRqRyOCfqdgYZ3LZ6FXnSQakE4LonlBN7YOI5Qv6UtjFgW3nc
a12fjHa2YM4ORGdEWpB/gpwHyViJDlPybZdfwMRe3QaGC3I1pXwaL8HZbusY37d1mXkC1F0Isbq8
D8dAZqfB7uyXbp7oD2OC5mUCEHEDZduY1LMTQDdL5HBIucuAv+j5vpjFfFE3jVeH7ZQWF6IxgDxX
dcefGU6429zy5xNK7sVj56vmmppGd910mbgnM6l+8rpHgh3g7AATsGryCBMYS9hvZ7D7GFxIHhTc
4OzcPgQ8V3eGWzubqqtmM0LJOSBxrSqaoNKcPSsH7NJUcvJaAACexT7KaWBzkxQUzQHQBaROfnML
Hgnf2sJ5IHC5jougR1M0FyRJy2a8J6Z2VMidGQBYkpK+D00l+BbErCGC4VSQVHXebTWMNZLZGI2f
PshLMoT6UG1wrvSRlwfy5+QW7Q+77cet2+WgCnugmDLPiZuF6TbDDv8CzThAWNnog2LvuHdD2nYn
kVp1SMEkvKMQMG+bWYJZ2Rl+nJt6vJ7h7HekhsRHkac4rDMQtAI3VbeA1+qnirP2ugQc++jC5nYH
WUK17QwA5Xs/CCJsRQ4FLrC4/iQw6576PFIaAGpgOGGz5DaVGwvdBgdOCYtnXk87DlQjPu+iwg4B
1pe5Vbf1mGoQwXvB1hN9uzWajGxJjZIzqF3pZq6MoAktzLLEebGYjdpGsMFZ0JzGorJ2WsKB3nFw
tWcla/f95AESabru1mB+GjadC+PPsTU3XaHVxmWdlZjUaDZe6ukQVgnuLss1CIdc+LGm1gSod9t3
oEFW7oXTiPmEp8KumRjcxG/0/MpxZOI0wY5EdjlElSjanT13461qgcweCAXkOtUBUHFeezC5rO5g
pwLXumJ4DdhYQBLV2Ns2L7ITlfDjnyth3riWTI+gR3mxmnV3IqqVV9SvkEPBdT9pjK7ZkraY7xjO
yUPOh8YCEScXYKDO9W/u6voKB5v1SEgxP4MmVgH0VDkaFoN63NgTOASyBIWuIWV9gbkF52Ei4JPO
XLQJjGLpN831fC/LIfg1EpHelcYgtw41+dOQpURFaTGXcADLhbWtm7J5dkCO2U1E5HscnOyIT5R/
9wUQf7K0JCzwp0yA9VoaTuTSqYxbfH+RAIfHDMnUZZEVgBUyZqSBbmCYLluNmcMQfAhYCQna3vQI
lh9KqylAZC+KZEbvP+onFywJ3Nso3cNEVDBQ4PwAVq8+Wf7dQooLtzTAoCnNIC5H+PiFKkhbjCBl
XvqLpo5x4du5eun8PE3qwge8emJD8FJ1UwMee223T6nfA7vWlx7gyBYQfk9t64JXWBq+Cctoq73t
hmy+KqyyBEWDqNeGyYKEVjk03wRHRSWaqTPBB6Izxss8LTxwo0zyjVh9/8OQJrIIU8HhwzKYewMN
Xbuv6EjxmYFd5TAtX6AqpzYYlBVME9iUTX408BbQ5hTnfatFfQyg240a6QGZ7A7Oj95uyQV1NKnB
66iCLfoB/UU5Ug8f2WheDTkI1U1FkCrSDpBYqoshnET/GvhFkMjCa7dALzonCwiWK1/N08a0Bbmy
apMlnpUjyKjpdDFzDwwZ7ea7CrXf2Je5flQmCC7mZGRHjNpnuwZ1lm2V2yku+LbZO1maJVYB5pkz
OeXeV6BvI0RAPX6ym4MvS7Kv8s4DMolPQBotBlz4nZEyOnHjmA2m5Usx7Cw+eypmnLArACPVAbCt
Ni6dDt4EXs12DY5mPYCzMqc+u4AJpYHkRXfzwe5ydaFaLu8aGqhLzCTwjZKWxIPhc+x6DRTuiL0I
QjtvBESinNJnyxSEoY2Ww7YCKl4cNE6JicB4LgN9UXRFGY2kKB50TXtwgniVHVmfy9u2nthN3rns
R4Gy9bYmvvFIFtpG6Y3lHTBr2PIuvZQ0sr65mUTHG39WsU2lNx2cAET4YaxYZHNzuKkbD9GT0bjV
TnMfUFMhWXerRVV+p/MElhIQV/MpH2xsjYx1AfAeubtzeJNv4IQxnUwmAP5tTfScoRsb722Ax0GE
7LR6VlR2+66qDB46FgI4oFV+1Smfbxsr6C4s3nSXrJwbHKsSCJMxGxHlKJx+dehiJ3wrNbBkmZM1
5cYsBHAQZommYOiyun1ofIVOuOC045vW7Rx80nlLQkohLQzB+ABcpzZ4cGUAHH7ZZnA8Y0HLfgPJ
1aThXEOT0gaKXBmNiTlwi05Akg38xYdeBcAqu6VPYzuBIKZtW29qqMN+CgO8KtnjH9KuT38qd2Q3
MJNGnbfh2tjBCm96Ar+gjXPO5COCfPMlHSk0Iw7PQC4yFNtpTAWAIcS7EJgeTM86BVroA3EPDKwf
cJsKsmu1b4fz5IjY13Yb8kqBv2nPDOdd+Qo41hhnGQ02CBK8R+Q6ecwGPW4Hy9UYzcCFKCH9ghiK
d8nYKAe6rwyKUaqGO29A2Mp5y09UEDwsAR3EMOCvmHVbHpVR1pf4cMcLjKPmD6rAQzIk4Gn488RN
i3whUiI1k1kUFdyq0dpJi3GIZwwbh77SGphZiTjOYTDo6Fp6zfSY7fMOp6+TlmBKFlkDf1YFb2xi
YNi+1HSfQxu6hT0+O6WclnezY7G9dEwWc6P2Yh9W3nHfFd6VNVnDRgeGAgrbZXHLsvkZw/TmTQ3J
TmL6oj1ZhdnEvs0QOjKF2LCTzq3wA31iTGKny15sUqnBv5rB/g0LUKwT1+kcCF5o9yQDHuCEzasf
Re7h7PTs/KHrWf6IdAOIkKqGiSLGdl9hDjz9yg0CqIBTEuumgyBoZ7YufsmcGidws+ldp3mG8ytN
dz2Qokk5BXlkgYW2rdnU7KlOoU+zsvw3GTsoJAxSJBRwSSDfe4mLCwmYC9hko/qQF9jtcJpghxxp
bBbmrt3Gyga+zzJw0IpFjhROFYfYWSrztk9dtGqQkH7PGVaTEOZExej9HGftoSEhyX7gwINhHqW7
sUFx34GLVyQyt+xLxMdIt0rlwPbSKsAfrOGvvilwfRogQeJ86TMfnaDZ748M3YFEVkP/BCW5cYGT
qziB+oQ5wwJDUFVUAbd7W6HEBZE+3Ejz2sleZZ5bW0sM4nYaFPpJJhL6O4+54y+DBmB5eiMByEOi
8xB2vVs+SIzb3ukyF5sKDY8ubkxot7MJhDLViPy+b0w4w2NYL0UqwRz7NPZW8CM1kDZWmWFuEP9j
93Yz36X+jCYXvj3oM4CohZqZTfAfAksr2M7KKwHMHtVWQ7gzRpmryxtKhRtbWcosYI387BfXilaR
dJz2sbX4or3OxsuSc/kcZHV57U9NcFl22XjVUVwegYsmXpKmjbtrVRrsIe/C8xaVA23zLB4GE8F4
1DM+J1ZjsRvDdsB+R5gZD7qcrrg/6I1lq0aHtrSsfQ0D+AF5UKf3TabkhgnTOcLHT+5rDTBl2lMM
x4xszK7MDKzAoS6m1w55qxva2kGciw/2OvMVcKpwsQTjgo/9k28b7VbZHpIp5GBjwk1d31eucnET
lxKOsogEK+QLCH8in5EirmuL7qh2CjskksnNAMjtK6xP0ivXBYdqMgktwKmz7QtnqNHFKwqYPzHf
REY4yyB2e/z7kS6z7NbCw9lNElDULLBQLLDapjvwQfpXWjrqKHJ/viWQ0z8ZGBC5LAwW4Kh061iU
bRNNngMsCsy+tjywxC1G04zvqebjnVWIHH8kzUBvh2DuxjcnMx7MjGRhaTkI0+ya9VHtOumM2H62
t+YwVSQUMOs/gJeqfnRZU2GyLXPwfLV4anzeXEqus9scyHHIjIscvg3MGV8dkcP5Ni+Zu/GGwvjl
TACOBbSSEpC8FqzfIrUXShWe+Em5JpxX0RffNeDDfvcUJllQm+NXKTKcjdMH4lgNhWOFxCzrndej
KuEZ+EYUt1xYDhZE4gu05gtG6mpXTpXxTTZVYSD9nMwbPcjxEXF+4IRdaU8bymYDQbDlRU5rNfue
uNlNCQjDdZXW5cmuHOMae1dvSmp7N6yW+SOy1h7592DtiwqJOe9n76hVH7xo7VqXyK4AerPS4aJp
nOJaynHYNdQESzxLUcMitgLhl6jgvmYqv3HTQtxQYJqPldDBozFk4kUPvcMjY2DVYxWM7o51CnFB
PagsJL1RJhXB88dR1WXHkY/s1AEcE7e4sBJOefDbE97w3OAieihq2f9sHGW+VAL54UAHZ4MehIiQ
jOqkGwvnB3jN3RaQ9SoRExP7qqyAF8P1kKR9pfcWvP+vW97pS+xvRK0pAko56n6Do853kWQZ/RTT
tLR3Q9fVS5pQO/sRQV+LWRXtbAXa5AfPyqCjKov+ssn0AsRzzPpo1G7920AoD46I5R+CGhBz4jN9
zSsTmUdh4HWHKDPon4zw+brHwfzUuAI/fpqRLoKYfEOHYIzTvgAaykEFDvP6mKqeWlT8vWA+UHuo
LjMMjd2WNidbYNOth2FMBwZERKq2alL2sw9G5xMNsvHJUWm6JRXgilbP6LbKiKJhricQuJsOBcPe
K6/dfsYXbrT6juNe/G4PKOW2njK20rStPT7X4HqeOn7wi9q+h5qW7MmcjrdwXne/16zxMePSZTtt
GvrYkrbcBwYBOtAj2XQK5nS+cGuWJnw0rFdeNvnW0gY7gmXsIw0TalMZFtCtWHhnCJI/Fq1tHkDV
ptd0tPPrTnoA4Hqmfpi4U+09GNnv4TSw4Lo1CmC5ia84NUoe291k7OnkepcK4fcv1E14MslMXNlc
qmQaS3EN/LoPgZgli5Pf5+KZyqGKZ133NzPM817aJb12B1tu26pBIg+fQOCYeVCDFdrZzyaO1UNW
jPV2UFM+hYEMaOjOXr+Bu1yxKa3aSkriFyGpZZq4okawIofmGLQzuVF9ll0j+e1uqNsg7cnnMhwH
IUI1j8gFepruTVNVj9K2lhNy0hFRE9kQOjoPYI8ML91IputaifIODunDJnPy+tHzp/yEMlKxbXpa
Jo4GNiTI/Oqn5c7HdGZVCFKkPLVMpYeeseIuS2mfSMEUsglG50uSoQY7Za1MOoTpsd1P8P8QroUB
nyo/INKiOCYL99AbDt9WJkcsbrbzaSIyu8pro4yZLM2kn9tgV2jgyxAM5CfAhEf8c6mFm8Er2kup
Fd8CnwzkgMX6bZAr7UTDYq8NivAQXBSOsACrrmhYZuAfSIN2e9fKjbhkwtgVAscZzBOzA+7C+hbP
Md85RmWA4oiAsZibaovJ7tfGRHACL9PyvrDdVz66JLQd3SNuHxH20gzmDTYzTnDrdE6uryH8DBD5
7VGSliFYM+LWNoCnR3CD4nJbjzEQMSpCubbe+4MpboaWQajaMX/LvKwL7dE2YAyAgjv87swdsQcf
yXbtHNXY4H85eRfXBN+FP+RO7Ek/Q7kdxXxn0OAXmpb4JrIKmAD8mZHpFZBXc+Cn66HwmnBobBpq
1P42wsntkONcQQHfbC5o1lh7Nxj6BFRX/mg17pNTzAYqYqkPF74Ud8bolmhye9ZYhtibdjTbjo8Q
otY3vpMi9+79HiG704XS5cYBzJlsl8mpiTwAC7bgPwCB3ZowjGx74wei8zTuqS+PheU3ia6lsxmc
lF6g+ovSrm6rzezW3jnxx4d2khuA2IAxVYj+4Ke6liWMLdejJQqBNj6iY9i1YMoyzjdlVNUJvN5D
dVvH3XxWq3Zm2bVMAeQtkaGbwWPOQfIeLt3yLpv+ksTlQ+X49rf9EXq9EX2ouXMkznc0QSbAqAMz
ysEV/bob96G3uCwBM1rMRi362/WwY5b2dopLFWhYIFInqsOqz5KxBCkU0N2vl/rQj8MCqFNC47so
Oz/Q23w2FXMqrCZu7Ao5NdxmSKvPqDpWEsLliRFMbC59WkxSooa06nsrBqrrmOJwd+dfVuMwNCfg
vR7439yuE5Ep7BfVmmee4Wc/DIZsmLxd1KfYg+8Xrbs8U1wjZywn3GK4z2rEbuQMxuCjiAA/bZFH
e5iqNOGTtezIN5uhAMtZyYA1MVixm24ZK77otgPc5oZkfq5hstudkU18ssWxIEQEWMuBzfuydd4s
CPctKFHRfASxA7WJuhkZ0mPl7ZB9Fd+/3hqfLoVFoC3yvWVY6f1SAg6XnZuDK07KYzPeVKCfu2fG
HT55Se4iDcYJhucHJuT7JWBFkLYGWoOxa/E6BEXnV5YWZzbCR3kAZMlvF1n+iDePrKWT5CXDIiMO
2HBMSIxyfEKTF++l36PWEp3XS33Q0SxLIv1zINqHHdB6W4gC93TQeCIO2luzuh68nw1Bcbn9pYYz
O/CTbwtrQVeNZhCybrragKD2SROOW5Dner8EA6ssu834AZf8JjCNWPXV9utNsRYfLx/zuwVXG9DU
jRFg2rbB0zQBYbRCkN63bmJuCFh68owsYa33/mc1GARZrovZPIusVBZyFl3Z+NjuKpaPU+IeMQsD
yKNzRQ7VpRk7O7r3Y5mcW/ePWeM7IRR+Iz5nHyfHontbz343cKiqG0Dd4+EleyYvC6gXsqT9whKs
nXDRW/vJfLFAMLLrOVlEvOllGXd39rfzgMlPbgOXevB0hzILf425egZFGbiDxE2NNtbLMANk7iBG
Kp97+vT1q/3ke3+3zupjlKU/GqiEVPFUtFsfkHMBuEdnnfkcP1nFx+GF8wSLYfp32dBvvsa8HLVu
pYYYyb5S/FHZe5G/fP1DPjlV8C1ApAsLmGVwaCX9ZG5XVoHfyNgQ6KB5sHJHE/XMzvzkC8feQPkS
Tl+wpPZXDwsdhJFXPTRVBXo3kKrEc45GrHdoeL4zoHf4+hd99tCQdvoQPyxn2RrmZOaeQosYHx1L
T77FwgbRn1v6Z2IBexE1rna9b8E850/Y5lj+6sGN/jxlgcgRmyWoD21gspe1od50z/O+SPLYvibb
8pony5ABeu9XOjFjQJ229fWQLF7kYN7df/27P9n6vgWDHUjJF4jUh3MUT4IOboYqMQf5GAqU4HGx
FBimc1MOn20ZG8O4iKet5T5ayZJSwzYsYbi4IywEzVV3GBv96+vf8lmsgGnP/66x+o5HVwxWY5jI
Vfuwfi527rdyS0/905D4N4to170+p8L/bNvAugKfmoXa2QfDsK4kmeF1uoqdudiI6skYSTKUv7/+
XZ9tGgxOwCELAuiPOkpgnGazMbmIqZdHwSKL9ZqIdEBCdH3Y5M99l51s76yXxWcfIDYGfMDwWWD+
afUBGhStU7cHhYbI3rxuZ7/64UguntmQsaivIUTsez1GUgfOJrCGIkHRVMddMwv0vlxxCPLRiYIO
sif0J1CYVQEMaYuMU3DsmV85kaIFjNdRj915xpAfU+m6R7fS/b2BWZIg6ovW/FmP3L3EyT3cciiB
0FhvEfdpbZ+AkrfrCOhSY5P3dokmNWbc6rKeFskKRoIsL006GJptUJvOXoPKlEfSFOq3qXJzl1E3
/TGoPL9WqGAkfZr2GAYwoDNwS37KctokSk1851gpuzRaUcMDf3TMO4uP1nXapdN2NLz5IGGkusdb
cy7sBhoUGjj13WyPJJLdEERg+bg/LTaJB2ty0JLLUHq/ItXo7Xz0cW/d1rOeUXKGi8yIssw8BfQA
dROJ0XnHgJOF1g/OxuE7jNVF8vWGWqPrlkvfh7chHNcQFiKOWn2MraXQbVlyEvRn7+Hpoe0Q7vTf
ykMTlTD7rJ6hM0LYNqoEXd2Hc8rrzz6at6uvPtMqoG1hGLBprcijobowt64ydiYj+iyuQToE5Yfn
OHC1WU+SGLyoCo/nMh425eViKTJu4UL7VEYe5O30NYu8XQFW9XTmHvksFl4eL8UxZCGacFZZUW/k
lSPndpG1Z7tU7zNYY6eb4YAeeVQyzM8FFoqv0TlPh0+i1MWu2MPIBegguDLfX/rSN8zCQaMOrR66
t3PyUFTjpTbZPfiFKoIAa0Rw/PfDBMs+wr0B5wMXwQZZrVp6smBmMEKiG0H0YyTdaw+ogvM8LvRw
CTx6f0qfaARjtQMuMYDG3GQu95B+YIzunHfh2oT9n0395o9Zxc3jnOYwN0HTf4zcl/nP+85jnYXo
iR15UgZnRxY/O5fpUoHBBMMyjLXax4LliKjJ9M+rtnaLE3q+E2en5z7q+PGUKZxqMCqxkHPWvnGl
EMaIPYVcB3WK/Rx7EcDP+2pjX9fbxZnXPyTjBsqofb0Zv7GzqvrPttbb5VeHBWNNMIFigVoJrUJZ
7R20KjP3G0m/5d1r5v7t8NTyY2Eo9yffBxlldeu4Tg2haYo+bSAeLWefivtG/X2G/26JJVR5EyCj
7KzhL0lFnNZO5NUvLSCQPuAKXx+ynwQ8Aez5KbJ7BJbBWjM/sEDLui7qmCnrJKYsHtpp8/USnxyk
cC/Cx47qCz7C9XSU33lo3Ckc46Z4MYMh1IMXy+yMbceni6AegjMNt8WHSiN6iSNJsxoVBMnhcxG0
29nHxIrdGmcS7c+ObPznXZQzkdMTYFHev5c+r4PJRwSHo5Mv8+m4kmOYF4PF0xyrW7lp9gOqPg3i
nqtzpgyfviwK/ylcFhiZX98W9pgqx5E4tTlUSMw9DFMd/f27Qp0H0nQCkZe1NnHxSmuQOcRusQ3l
8eQc8hm9Be/hf1gEJi4EdzvsBNYmhlAt2FWJOjxG8o6DumnRdJ7K+79dA/sAyQLBZYOm5XrTTWWA
fp3RybgTQ44yPJtBc8eoJmvbM4/sk7sUS0HJiMPVxKDDukYwWDwthhnJybCxIyfyr5ac6R9/P+NG
3DIQkM6N+31yi7xfc5U9D17pmqxF3DBCq/svGDbd1EczRgEmYoe/9IDArYX1UOjzbdyiqEqv1itN
u7Ign8Zwra8e/WlCbHoukv+4uZclMITlgPKMhH19gJv1bJIKI4yFNT2mpH5kmuz+h03xZonVVYhQ
HJkLgQYNbtFHnhX3c2dciLMl54/ZKnIRy0EGieYykoAPvyTjaMniTE1lFTHlRYz/ttHeUvnfn96Y
PyaAMmApDFd/OBD6mnuUI/mxoalpFMp+9l/fQu9XWL14Cfl13toY4HYGth/RO4cuDwk448Xvr9/N
J68fIQrBXBp8kOAysoqLzMbF2196HWhYRhIcRgnx/ddLfPalwmUJLwQoC7Qg1hU0R5WQkUmMNeoN
ffE3sNhIhot2121AD9i2IbQFD/TXmTWXB/S+lkJBnMIcKxorMMVY9x/MuUaPM0M1jR/FUcfwxPQ3
JVx0BHBt1a3a5pfLdGML25pzwfZnh4T/51PCvY57cd1vke0siCzxSAcI6mYKWT8RGwgI4m668Smm
TxpQL6o0LMdh66dD5HTu1urFOejWJ28WdjXLe/XB5f5QhptLyZDhYW4BPc97zNl+z4tzZMiPRQB4
c79ZYrVLG192fd5pIDUKtwe3I3i2rXTDdbOrh+a7ahse/w+v9e2KqyggZ06vLYiKY+A1Y+CvwmXU
m935dVhsnbshIZEZmj8tI5TJf9g7j+TKsSzbzuX3kQYtuhBP8VELp3sHRjrdobXGbGosf2J/wbMy
gwRf8VVk+0cnLIxkXFx17hH77J28fj3253ZzjIqyPGoYS0zyOufoa2Hb0224FJuKp4WhDP7TQ0kb
KRCF63ADdNiOfDu8Islgp7fmxXkykJNb+u4Llp+/8037FG6ElGY2CutvRf59FJ+/nuKJ6sLHKS7u
3rsByplsvBEbDCD02zm8UpNnVZHd3HgdQbb7mQC4717zNUcw+vvhnDbMqTv7foFXtmgYgsZEeYba
RtUoXBMAYUGbXgzD+CsouotIkp8o7J9xLNcsU4tCNK4XBQ4L4VZCqNWimnVm1nVg5G422d3v9M3a
zDS+w0/sKJcdjDLRFviePW57Z3SKh3/ajHNn69PTxTfICq89ISFe7tq5ldHlQ7gmK9ysBC1SF9lP
KQ4kr66GbaIOm693+ZPPvgy2EPniRuPSiqsJT6NlJPVMhq4RBXpO/NtMqe+itrn/epjPCdfVOKvD
BOwM+EqM27zoTJkHUiwb4U6/iZzyCWSU01a28Pb1kMuXfzD6qxFXBygZ6EEbaZpxC0ootK8dxzLY
fz3E6cVbiKSxAzhlKwOUm34ZWxTrXcWct4ZcuVIz/s564PRfj/PJtC5TgeqJzK78h7np4030pRBs
ygSySix+Qr9ot6D7rLJ2u/6KFODf9qVXo60N+SzU8CuVS1Vx8KCiXVQhtatFtK221V2zr67P07st
K/Vps97NcLWSnEKdAjv+u7qt/0j7dBthK+/OudB/UCdfjKOvcm6VMoywhJCFT/cLn560U/etp2/O
O+uf/ZyPq7h2pYW0E6w0ZBUbrxWgxrI20k6/0a9NezqGM9WabBOc1SP77G6sRl151/Ru1GoA6o1R
oX2UPaCxnrQdHfjiHJ1H6Byzy+dHYjWg8vFolm2WdJYcVC5EnpfF5F+KACRpCqy6yp7nyTaq9Cry
WwCt004EoFk23td349QdpHiJNBpZL7hCV4bF7K3YrwOBclxn2bGwNVVY/+cznKcnB8G7Id2EG6mv
GcdKbagVtaUkJShP5ljQY/Vzls69tycMFkEEKQUUw4F5rO1+WPdlSpaGCtG2P6q6nW4WrkdoKdwW
V2Zo0RRWzmA+TsyLIcmhQEQBq8A6dokaWahGA36BxAe+p13VACm79oztX2vlLI8qXjcKNVSY4Tha
r17UFnJkzATK/g+psKOd6gyTLR7Chz8qXo7hNK4nX2eQyuxnL7YdyP+vKOJ7Xx+UU3f/w2es7kYJ
uaRfAp8kCoCfByLjerekYcXzVubksr6b8OpSCNYgJaLChBfHdIAnMvnR71qbjitcCMVLvWhTfDsz
u+XrV5btw+xWD3kbmABYafxyxW3nTV7mgY7Yxt+KPS7q4znk0+cE3GpLlxV45xtmAme1pSvAlW9b
2e7xf5EMaXF2VRAh/aHHppZbCv6murVimrHOPIhnx1897vpYo2+eJTV2LrqDVQ11hdv8VbnInJ8K
LUCO5kDeXAdEdOfYiE54ZwTG/GOCgAEzsbzV72Ye0vQ184JwiqYrsOv2XI+uNiKcoQhnDuyJN/HD
SKt3WE1Fv0by6w9w8wAH9l7bLqXpcwrGn4sGy16+m9Hq7W3VKU/EhI7LDr3UXeeNbkZsnNOteCiu
Mi8jTF74HFsnjhCUitzAPUes+snX//gFa34lOqc7JI35AiMJXzUxsfNS8MbBf2ka6Gz1i8B/+Pq2
nLyg4NAgC4NlkCzyx01E8ajEoNdIZSXp5eRrj2NjbqjOu18Pc9KivxtmfUpDPQUQWaD/UYuA+ZV9
K2lnIpZzQ6yOo0JXlF9YRIFFFLmR/jYPzRl/8OSBfzeJ1TEsgtwnf8YIPf3ptMrbff3apbnd0ybw
9XKdPPDvRlodREWrJ2DTHINFi1DatZhnyftfOIGnZwTzgSiaJKjXOZna78ualu7SFQ8wfmuy/QOS
LU93Oze+a18mOpGISM4Tep1+gIgSlhqoKpPG/XjqurKWunQhiEuPME44yUHfK9twB7pr9/VCnjre
C1kaFVsdJPHa9+z1sJCiKCclKUPJEhWHsEbB9e7rQU6tImGPZJJyB3CyBiiFStfoej/V8D1obhoa
7jBctIpgd9Y5SelTXi2olr+GWh1BqCTAtxsD9gEKq027Tw7gO+zpGaAG4KfzqZUT8daH8VYHEZ3s
Ga6KGNhKeZXXiTNFCASZN1lVO36onXvLlm1fv9zvZrfOTqYkzgapgLVKvu1dZYOuw4ZadEA6lBDB
PRcWn15MzB4JDrKw1Eo+nkJa0xW4l2A++ydolCTvdjn8SIts++20O+cqnDwm74Zbfv7uvRTlzsil
ucphU/upqUerJueJpshYnK3qL7Hbp3X8a6T1qQfrY+ij1S8xpH7QdovHNTsdpe5z1+tz8o/3CqwO
mWRaA3DZF6P8bk4JLTt0rrCE8q1Y28VVvZEPykb1yj2+hy19q3fCZY5cxnFJGqFT/wqv7Jmn5eQR
ffcJq12k/Bpk9QD9Kc2JnijtAlJFkgA9yfgywSH79VU/9ci8n+9qD8txrAajYTCE1XaGVj2P2llE
3ulz8u81XRPjRT1Qn6QBIJIfe1dy6WoaIHlwmsdo2yCXpTmG7vS/0i3wlK8ndzI8eTe79XMgW8VE
OMa56TfKRrecMt4Uj8mPRYtacFQ7uzQccSO78vOiSJ2OD/3j8j6EP84FKGe2VFudKguyuqmni9c1
JvmlNYcdiMHREWflOvLzva42hff1zE/lKDjHBlEzxsBEy+vjOYZUrkpykHBuXdhzYTN7Z4mLIHl2
ij3b/ecdvD53dE+9Tu9HXezhu9sTwGoWBBLWtSwfZg36nfAuNb6dmdopl/L9IKsQzBzoqBNm5rDw
O6oQk5d76ciWXve70CRAUEB1hZ7wJtycm97pbfxrUVfbCP3goJY01rl5RuE+acxrMYHSRDNDtxHK
fZNL+6/nevp2/mtASvof11MS0Lk1Ms5vnT/AzmADK3O/HuHrHdOU1ZQgEhuFIONupkG6T4f8ECvW
PvKt/yAb8deewUb6cSLapEwgEmDgrC3y7Znk1u2r6bdnnKOTseP7YVbWTJ31AiQg6zVhrTeSW/1Y
gAKjE92k3rztXFriaEPh5d18vYon92kRzJHhq1Zoavg4vTwYISppKeOmkKLsh0rNrsQcRYsz9uwz
ZHN5nf4aZ621KcEZoqXLeVh4+RFl+SHEjm54iVM8GsC/qCRsjRs4JGDI3Jaw5XlfT/O0g6GDrga+
jperr+apRU0SVDX+DE2f5UO3Xbhcq2fdHn8v2Z3SOQcSPflyvBtvtZ+DqYD/7bhw7Qi3iXRddaFb
xUDmuzNE6mdntlz995Zr1CCDJBfoGvfRlbaptr6r2uNBOYgg7oOzydVT8RCK3P9eyJXbq456CxqT
iaX7hVC63VEaZvPOJcVPnsu/hlkTDcMpBH+fyXlpFIBG/rWUnrnXp98ZHdwnGBbYkdYXuzVLqaJ5
m5eN6JG0O2SYIfpl/c5w4Gl98S+W1QvPRMbLMfvkDr4bdHUsYlp1J7Fh9RYoVZp+j7PGTpBY/vq0
nx6FMuyCkf6si5PRxTzSCQ9LvHgl999n4Uayzt3oM2P8OZbvjl0jqJkW6EW28BPe4e9NCwPSTuja
/8jPs+gPRbMUmtl1SKdPYN/HlGKgGl0mPWJYZPS+Xq5TBVaQGP8ewlqc+Hdz6ZMOFouap0S+lTaz
m9wqhDyNM37z95kj7ovjd3kzwIWP607v/4bi/QQh2n839f5/9Zn/Q3vJsqb/s/rMzUv9f//rg+jM
P//iX6Iz+j9EfVHS1ogOF8g2PuG/ZGfMfwBg4WFh+5ZWLh3H7b9lZ+R/gE2jUk0mDU1hMBlYxn+p
zliI1RAkAfkCHMUfaX9HdObjVQCQZqGkC18sVw1LYugrT0RKZ5JEBZRQtWg9QOKbOmNKJOkHxvO7
Rbn5p514LzLz0Yv7M5Aukx7SqG8Bk1xHyfKUWJZfCDD0mia9qll+mxbzNZmIetO0yUUZSWdAXh8d
1j8DGiCfMCRLk768bh7N8koM+gEG0bnIyLDqxlvajUdTDO6DphScGldWCoMz1/HEoKZKyw7dlfTR
g8v/eBtrq+9KzEhhF2ajBnZVqT4MrT18oqGRIYI4dRsI2orrGjre7dcL/HEnOSOmohuaqDNf4KEY
nI9DF1NKqCPkpZ3PxbPYwBQ1f28M8fvfHmVpPSS2QX4PxP8qk2N2dTU3sETZYvk2jIiDpT8U4RzF
wuepqNTmgd2DZ6MLai0LZk2RprY9jKZ9a+yN+LIMJrue+83fncoyCsI4AFNoxPtTiX1nOeM2hZFS
hK9wqIfNZCFBoN7ppXFmlGXH372abMsyCl1quG4SUNqVzyGVja4pA6wZrfSkZs1VVw/XxnCdTT+/
ns2yvZ/G0UwguwvmHejux+2P/XDMSj9k+xXrQpuMXTxUZ7GGS+TzaRB2nceZqyUtVun9Y4O7FjR1
ze5Lo3akOuaAPHVUtbksVAVqPKNNPN1XkzfT14Jj2DSGPfjhwxzIE3TbVe98PeXPx0QDY7fQH4AV
4Zavom24dyK9SuTCzkOIwet8gUPrqjcGsOV/PdLnxWUkHbAmbZoLjHe1iULty3EKEN+m8DodAyGh
ETqs4jMW69QokiySRAdBBDHRynhEYTrK/kJIPc8Kkgla+ByO+dPfnwmaLuSxaVWScYU/7qCQaIE1
mVoBP0xOn4d4yNXm7ushPtrAxRCxUJx5manorNbqkFRFEgyZhKVXggCNZ2uMdzAsSm6Z5vXLRDDt
JHXc+zDr5O1/sE9LwwcPJ/AeZb1PVhL6ozSSfMmyyfB6Sxh3adOID19PcB0QLjOE/gX8PVJttBOs
e/j6uAkibblrSzma8jskQ/nlNFzCmrUkuEhuHcPa1hNH6lBu96ZoM7yey4p8tit8A2hfmgEMIADr
qc7tkELfY2G9klm0XNHqZglwSB1mcG7C8G+bpTabZ9b3xNYCyuY1/dMLBTzk4+mBy6ANygzDHArS
zzaEtl0Vn0rAKlCxf7OwP/ZIC+rXq00m4ZPVwTWB7V7DslEkXrsOwxjrfgwfvN1oF9Ho+ep2EiAj
KWFosvlv03CK7FtePmdK5Q3tm1+SDe9DV0CMozJc1XI6y6IRdnLS5Drt0X6pZZpo3d48pOlgNzyV
ivBQo3Yzzy3k+U4V/IANFipOuH2CapOkd918A+Xsph57V8wTzze9wvCgRtRKaMZ6QOq5k/YLi5cT
ddJmaGB73SWj72QwfUnjxs8ip260o9lEXmAdoXlUrJfe1Nw8rJ0BFu0AyoApCD0SKMl8MKOlMRPB
v6zySuiL0zFsbd9Mj0MXV4cMTnHBILAUfpjWPo1qh05ZDwr9oDDt2h93EE7tgk77phWPQ7sxwl0x
uabiQDbsSNUxafeTdG12qg3hmjvLkOPHskN7rq2kt+r04Jvw4T6G0i4UQVZpT1I3eEH2qPY6QiC7
JrsdxodU3MRh4JTyXdeVjmIchgQoRqXY1Xyti9d+l9uGdJUUv9UCKYvxsRYwl/WhFQIvV2UX4jk3
tIKN6f+cmxgGrt81lJbKVSLu5lqmp7gEvY0Iqrady58wW9pJ+5J0dzC8W4NvZ0ll91rotGKF3sE3
GHoPKqxIc5JcVwvBHWozc3LZw6jeZRuI9uXO6VWMAZCCUTskdKNa30FP2mztfoQW02wER4DmPpZ3
sgIJmbBV001Cn6gZHysD4qlN6ENI3VyN6Ra+WjupL4fKFePEVpB8K4JHjc0nyJ+vB/F+qC5gDxSt
16K4hJdXRrUj6rtDmBRodlzI5W3Q7roeCGBxN6qmo/c3fr8NrNYLyLG0wo3ayZsCpn9V+C7Pm9l6
klEgEJP7aHgZdU/wv4vpTjK22fArmB+L9ihb7lzZ07gd2oOe3AWxp6W3crLpc+QXotFuKLQ11Y8x
BJwTv9Z1ble0bszQgmvCvh8rOzf2Wb2DicQ2rIsc2qoopb2jvyrVvZEmTqi1rtnzwqY0fNSTXbY/
NERqBzuDCiKyZHucvs/Wr6K/h7otpck2SfL9GKNefG2mP7RU88o8Oph66Wia8AhzlSfA7ADnLAwP
C5NwuoPdP21124cJjuO9KfVDb91Cvm2rvb+Bt93WJ9WZw9kGALiLxMyD/dCrO9FN4chu9ZsEQcw+
My/HMuZHlRPmsGHClljrnuVfy3A/CVC9QxInvMr+eFN1vSfVu5ye0TG09fhcTvKUrULYfWnc1/AT
1o2pqj6Zcx8gJxtr4hC7keyTkAn7cO8DFlOufLDB0lM1WNrj11byhC9EA7IBIQ84tyXs+WiZy3Yy
zUlnp4pp8PfhwJthh2ZcPvV/+KL/g8HQlloe9z8e0WowtW6QZcCJ6Ay97bj5YUCxTNLb2MGrOUf0
sDwqH51O/obYmXbHJdpdB3JCYvZKnwYgLqNLhE8m2hG+ns7nPYOLbOluWnx0U1JXDos1yXWmwvNo
lw0djnPUmja6WpvKqNxSjjaR2J6DgKxRnngQOg8ZbQ7MSKVWvWznu9hDk9NJLJYwSh39tzwef/p8
ogeJ1J0lCPfAn46TmV0qaGrZaSg9zkV+per132sv5SPoVic0oe1AXYhRFm//3UeIdVMmGUE5VKIQ
fb5KdBFq9d/rKf7nGHAB0AVHeRxX5eMYY5cOZjsoiNssYJdp2OC27UexP7OFf4jpPh4S3Flmg4Og
EwqoK88kaDRVb4ms7QashtOTz8c+09S9A6Uv79EyjnZDM0LhLyntNsnCKLRnWQ5Dp+vic17oZ9eM
8YnEWFpcJSoTH+dcCAkZDQgCCYiSfW52j6EZzHaZ6nsa5t6+Pruf7z0tUOQ5JP4FasRc7WEkRDWy
JvhGU8VRTVMgVzNM/G5sCOcaSD7fQwuEjwU3PCdmSTR8nFYQJQbNfnicyBvoe4gg4WkXecq/ntDJ
UWB6kzBipFHWvrUEcWlSJsuhxNjZcTcgj8Lj9vUgJ1aNG6xoqDDqxP/rG6/M1gDaAJNCI68dIQUm
NKOTpq9fj3JiKnQyEKFCuUOr2npvVE2IK2MZRWlDL9UMXtBzpuvEEEyB5YLQC5nqtc7fFMRqK5eY
/UlcWIkT81IXz6kWfxrD4hCzWouUIAk8ZZXyGWJ51IaRI8ZjsCsDs7W1vBvPXOBTg2gS8BmF+0sE
vLLBFCozSYwIqbJ+QBozjwZXgmP4TMHp1CgG7FziglVbmuo/HuHIiJoZmlNygvNbqNzWf9vasVS0
JRL1AgGA4XI1i0YqZ7kwSP/1VZocK7ON7QHg2CaBxGHz9eH6dIT5ekgBGOMP2uAPNu6d8bZQrxql
lrzSrGFN0Ta4zrrsey4I7t8fZ0GZMylGI1P9cckaRe17sSjgsfUHvGPNF3ZllkOujj7RmaFO7A6M
qjCDsnS0la4PmlZoraylKqmy4EqcS7sDKfb3JwOoGx9J/tPNvNr/uoun3poxYVYluX38TZleSCac
GeSTOwFjB5lfirUA9aHTWCWL6rDpRgNRcSwYIWUne2FYgOPGWg7PglCdGe3zOZAoacJ0sTQ5LM/A
x/2p1QFWSaS7GC26ptdiV+toLoCN+HrlPnssSzOIRS1ieWVIMK+Wrqoj2qZTlm6s+omCWdO9qlqo
uGJNuJaRoC00Nbd1S8Kr9qfxITZqZId6LXYgg68evv6aTy+stRBvAPkEJsmBUZafvzv8I83QRgxb
uq0F0rep1n27DHo0/jLlIYmtM1NfJz0gEiK3TiaDxAe7qqwutTAEMkIFvEhGTZ5lstA1UKarXtf3
Y9bA9UDvkVGeMVTs3B/6gXcuDVZq4bwEhwlYCr9+/UhJvWQ1jUJKoIBrHWmavlNyVy97QfDKMC2F
bZehO5AROg1tc6kuzNRPajppdFpWfgKY1R7ypoSKLZfUiYbApmtQZklofXORyeizp073Rzq20SeT
R/RUNORlkEOgAziwtXLsOp5fKlDSjnKJkO4jQbPkOwm+8uaBVtYmvxBzvZ9f47BTW680J9KKUJFD
/26gRqIH8VNYCyPwp6n0u51Ccjh4ThspGbezpZTlJW53OV4GU2y1Wwl8evxHt0mPjloSGP2NWtZl
8pTF0EAj/dX49aFLkiXW70XhKuitKDh0BiILtoUCR+cgUhcrC720KDlCK0oxFIwQ2ls+cmdToTe7
0Nfi+AC4QlTtItLQc9PTCm2aSFeomQCqTAtPEZr5sg8s464eq05Nt7NaaR5anta+96d6n7SyaEuN
bMXfKgtBERPOEoShUFw05S6y0QNLYzu0zNStfVQitIZvcBNtavo9mnDkYATNDxonrcfIsCvRnDpX
TmDOt7tJkg4ZGiQe8A8kp9K8aVJHFcrWDfWxcoY08AGjwyhrIy047i1A3fdmF8IRD0FjcgXdTbkt
2wEdu3qKHD492gQT4k1BqiVuWPazq0SaeNWYwkzRm3HZwBCS+qDaCVJAC26rqMdqjA1PFUQ4jE0J
WRtEJIZNZ8L/aKYGbHNM9qKSBt0ViV9tTe6zSy0pxMuxEriJSIy4omaEngzb97bIFYjckOlzmxZe
50SoAf7pGPSRSoWnkk+/LupQ2XddTu+Ob877LoUxc7KMaYsWULRB2DN1ghn5JQmv9lo3TNQlLRZk
aorsppR64ZLgGokS9tKLw3hROPV7d0kAX4xiMjpZQS7JGKxpmyZzdwlvf+4oKC+5eifRfzxo8u9m
UuX7KA+te3RiyCjUELynsSU6DQJRjtmN+J6BImyIHssLdrqE06WzXhurag9NT/tBgkLJthZVxEP6
liYZpRMvMqmAca8QR7sPeyQtEk1xrbibr0suhzvmCCUkVTQ/WnKlHbR2lu7HKW5RJaAZOzNKyZaj
RLJpBfJZSSt2wqo0rlRBJVMlzMJhyFrxMqDJzNUyQcVxzZuLXCQnYoRtep0Kc7eN56zfZVYs3gRB
ah3jUm0PadzBwlX17VELkHSq0cDbCaGFIBKKafvG1IYdhwqRLTz8bTJb1kUnWuHR8OtXFRKibW+O
2RVWkpWrm9AzhV52YtIyl0nVkPuOVf2O/8cCZBN6YlhVvJsztdmBHv4joKe9yih8ofRhxpsoGeIj
xSodkQIuZlDFwlWfVdYhNXj0EVNsrkwzrF6ychYuNLmd7qZcaq7msZvBy5ryDvqOylvIMC6FKW+c
CPjzQU7GzPMVsdnPZdJsmnIy0X+SpO9Tl5H8GxRjO49TSd7JahDZKhDRTet+3k5JMn1HO45OnKCm
oROlAlcYofEZRI1mtiLXnspRlW5lRdd++cYUbJHl6A9piRChkfaJF0zkVSnTA1MGd36MoVPc9tik
fdoM5l5qAwFLp4ckHmNlW0hSedGnQrXVgsQgxqe3EuG+YRcFcX/X1Oq0C+kft+s6hjZtQDCUunh2
oRHUHtFkGL0IKag3S8OA2CIMV/EGXn/rRsqS9MUKdUBALLB06OeqvkAdl0J7ZyTmS6r1SIiVgXTD
FtUXWoS8WZmZwmsj59o+RjEzcvJCpbUu0UtkX9r6u6HFNCKo9aJ9EOqBSwCQ/qThO/ytzb0o8f4r
1lXRGLFbcKe+ScvrYTfE2puQNvFvhWZSLRvLEgWFKVSCb2hxZSIU730yOxm6SheCUYsGujxVbexI
kxgPkRJqgDkLPfd4xzEwUmDWD4gLxFfoNn/rG6vboM9hbgVZJuksVerP2Yjmwa76akKV0TKeW7Vr
7sh0hE+hGHastiDf6ojHfROVznghjyNrtl9PiN1bpRQ5UZhgwScp+xHPhsAcjQjysx56TXSRx3R0
fJSOjqIUDvd1ZCmeSRLcDeYM4e1FDyQehp9jNlUbsh6wMVF6d/op+q1m6TP36YjgX7gF1H4jGdGz
0OoHgbtKgiX4Lo/Nm2bkplsK+rNg+qoH9RHt4DopKLwdk5lDbllVUoTsJGpoc2Y8z1ndkfLmNwat
5NeAAyKIgcpGPvXSxSz61V4QpttRKj0xHZ6tDEFFORafBdm4Fa3cd2CV6n4UptW4Zd28dOM+h/3I
lWbqRWqneCMNLo7U0oo7x75BFhFt6LSwLiSSl05HMQJ/blNV5k4sN2ogX/TyT8lHJZLkg7JD6Mpy
hFq7INuV2NMgbAordOpOvR+HyRXb7Crwh90Q1w+4AZ4yGbaYBwfJT2/7cbqdFe1+TIOtQLbEIFEi
RNWmU2i0TqfjNJiGrUXKr77TriDwvO78GNlWJO1inc792nAbFYG/GHUSR56QuxLqALdTEwoqNKEn
IlfFcVwyXD2vUxzzQTEK8aOsO4JgmmAlqheQAZkjhOxHlzTgmkvIR6vRK2Xh16j06L6OgTvqHWnr
rAnsKG9+aaEGX0Auf0cB+Hff+HdWG5DcpsNq1q7nELuEa2WjGug0gl4zIbrupLx/rhFVt0VN+Kbn
qG5OZfY96sneS+l9Cb+srReaXaL+IqLSXGa/uAObJuZxjgL1kIwIimdYGUUwvoH14IlOqtemaL0B
/yP1/UUpK8q8QSiOmm/GVOjRkUPLo+yT/RhWqOqErxndpHks2ANqWDSXNpgsEUEU6oZK6RkKxYOI
Qsg0I93WlBQ2WnQn0YByaWYMAHzER7TLQ8RDp2M6Ae1FsjDvUNGtEzZ5kC/bTt2rZnIrh1QOogTo
jV8lF62AIvKkUg1VKnVCwdR8QfnD69T+IrGM0qnobHfFMEsOc553dhiVG3SX7rPeupPKqreDUPP3
Vl0IN5YVW7Zv1MepZpLQxBUDXqEi275YoSTxNtSmAxenIyXSD8GIkJPGsKNgUd6NcvszrwtKZcGA
FFAgPJujfp+Vg2iHjebBBLEJ1SGzk3y4tmJ9a3UK125mt4beeFOr/rGY/adMan5OPu5ZZTYHuftZ
K/1EziXczsFR9dFulHtKNzxHqCPLw+88/y7M84xJvs8n8xKNwG02axfKcJ8ZSJhIReD0EQlnCCiP
/MIdZjciGVXe6OLwo0vNp7mE4JIHStlq0cg5jMTnOJGu+9G4NJv+dzhkJBqg4j/AGfNQmmhXiUVi
l8hXOkTtNHmaThaGF9kgekT2OywyIumFU9U0ghStsglz+QnBp19xNfE8XWlF7uTWhTq3z7k+2HJr
vPmRgKhifajH8aDH6rexRKYV9SRfZgMMARWg6LIJxBsjGOxOyC4jsnVIfduz2bgKwlPDmNLrVbvi
/Ijki01ouVUBWQrCxRReV8xOIqSK8Qop7DmlTzEotDUV7ijZgGW52cRFxadfpUF+DZbdLvqbKsud
YkZYTFTsuYK+G8bsIez3A4mPoEHCHm2iHoWcDqlbWUwfrCY9DDycUo68cyqQTRedvCkme2w5kHVL
hVe9FQWUJRfnu7kZgpeeFqS4eJRxN2qkOK1cu6v65NDKss2BeRLH+DDL1iYWsm2iQy6sjMGxi160
+C7wuVYVmvbyeAHBPGTD2S71zW2h5ZfqrF6a6lsLg5pEVTS1JntSBNuiklsbTzGPo65F93nwZs6W
oyXDw5TqL1X90wyQLsmrEF0R6ItRyd60NbGA2XpJLr+WmujGIxntGsMSvOaEJJ2FtFH2iMDZQ18j
rxSkdiEYuyTSnDiBg9fyt4nCeaefKhLlF3Ildpde8GmhgfxROh1E4wlP+jLPy80UvuBubwC2bkYF
Vt0CWqimpIaYeU2OKppaeb5h7Ue/sccEFUicQrkL3LLKDgI+RVrzjKFijeozvePaI57PvifzUg++
15nHeEo3UqI7LQ2Og8jgiPINU+NMUPWIY4g26muOQ6EFvyO5p5zvb6RhcE0z2CJ9dpDF71qOftas
wBhfbyIFebfmu6AcSZmx/bSw9w+TysOMMSzrrWzN+4LAJzOkRXnbTWqsM6WkRmq2FY31KGlcdcVT
BrIghYYGQPURf6xzGuWtmnj2eFbKrGIpe6pe22a6l7tjOtznw07MctsadnO3R4fY1QRYXnLfJmRf
ih7bGB+xCH5SKkDBzXe0+U7gYItC4tQSmr/6YY6LK1PNN3qaI58X/ACheJzQSVcpuRLwhI4g5U4n
d27QBbs2lR60rIg3NMwhnYo+otT1byp2M0hjV+xTjxIJdr2dNllFiXqU58iumxjn3qdgP5SHPjCO
VG1uSBMENvqEjly81fV03YyXgqbaWu9fyNAJj5HgyGXgRCj+jhNN8ry96nBv+Oj6vZqUTgcZiUPy
wYPqJarkDTohIFLXeoYXOVTbiWgXm+5Yhb6dfaKxRnP8stunpYbUrulJ1HvlucS7emnVAVktesEE
yTWp5BfkNLLA2M2L/G5D4djaD8Nt1D5p9DZFyTXKs+TtXZzcDbK31O+zYwOth4rgHC5oBTOm1Bq3
Cb6aUl631aEXH2TuohS5KqFcbaEm9hIHtBTSV1jsBZJz0XA74F4EN2PzmENZrcqeasy2JvxUSYmU
eHem5AVk83pT9aR2sFPtCXidnY22RglbpkW8zCxbJIaMAFaMhoGyV7YNi3bTBCq8y8yVfu9sgj4N
75GEnSsr9Gn1P9UeCEeCOGLKDQmnLQHkHZKftmocRWNDRSeh5UkKX+f6Gz39djBLrh+wIyGrG09O
mchIBW/nak94ZivowA7KZpDBF2Q/xPQirY7l9IIYoVOSlJnhYv/hlwavCTqJCH1MDmgbW+IRnOcr
KYTIHSFI3TPGH5F40fnXI6wT4ybSSZUWjjFsh3qr+sRrlwZpZ3AlhAibGEiBjvQrcuiZ+dCkDzoe
NAG/3gibJMLkNwScv1QyTwq6neALegEKLusKSWCvDcYDaT5bUKu9nOQHeKXcNoMYvKEnQ4cdycou
aoUAduoPsYy4t6K/1QiHCXOA9CtvPf4nQj44cftCptr/pgMLmZMr2VK26O06JMi35ozzoQGEKHte
q+yoWnvu3Aid8oIfaVXdIfX2zQrVC1FOdv+Po/PYcdyKgugXEWAOWzEop1ZLHTbEdGJ4zJn8eh95
YcCAxzM9EnlDVd2qsG53bZIgOhC/ZUpCa9n89pJxJIMOzdNUd5ehXfTVUGkvprO4pZbG3jDEcZBW
y/ilR5nYlIuNneQyBX3U75YsZc+PuYm30ktBgkZOYLKTRsdEQzU0WZsQ06lc4WzI4lI5CRCSBpmz
iedrF47bUnvVq7vN40CyM3TlLSu47CBgvDbTAAsfnzFzF2PmJjfdxWKSjGOTzYuhYDSemshtLp9t
li7ltTMu0XA0+Vurrb2RFpU69DnN3Jbr0lGUH4NyrCNp1VoiyI3krZ2p7Ry+odvYG8NNSiUfyaIH
fYMXobUznSC2iBto2ZKNd9maPYXoRjNd5dboNYmv41BovuPFiBEOC8//xr5F+dFJb60uiFJufUta
3Ki2+VgqL6qvpfx8y+gX0a2KH4b8Lpv7JjwNBAsb1mlWeqRDfl9dVdVLgQmVece8alrjqhrWiv4t
snlr1KiBAPXa6TUnf0vXxLYdnEAVvLtFgh5wWBmd7mX6a7+sdeelbB1PC1O2/nKrRv1+0L+VGu1U
edLx6bDWcxYdneVjrIq1Juhy5QT+xueFjQ7wCcEIRBQUyd2yt5lys8t3jcpvmv5Igr1pb9LwZvIA
Gul2UQKj+NL1ta55tvIuj27Yrh146iXdsW2sTAsnomgzTGe921jjPXFOZnye9c5z+swj7HNZfIM1
nzRJLY79JPWX7iVE4GIYbLHZIa5Bfv2WUBae0FGTCXWwQL148Wmo1kDKHhgn+xn0c71JVSMgFeHF
KXvJdQgU9UyN5mVH9nvSDSNZWLw/k70KEwCPJSz8qXDuizZc5TL3FQD2UOp2sDK7moTJrjqXeemr
+W1W411mLpdcNr24lN0pITM8AwSdKm4nQUyF85mP6ZfFBCxFlpdJqPLm4yK/99pWGfeo+9y2wd+x
CQwcZcs20JpHba0jotdbBk7pMuqHqH4d2/OUv0vZushIgFKz7yTmQZW6cj8h9FQwzBlb5ka58MJM
WwOBf86j6Se9bQb4sZC+W71axGc6g7apU+WA09afrbDqGOOVwW4nyZGHoYRHm3czlrki59RVrems
h6Yad0M7FNhV8Te2WZk5ohE4cpFd5PL7bDv5B6t6T07MLYlvdM75Z9Hkl6EYHouNbKVd8OhvG3eo
qbql9hVZmCCO3NPnBlovBdebNEVe2Lt9SH2x2mU3EvpLQgWJSM1vJFWXfvaVis/nY2rJTySSV0WV
0sG26NG8zepXLbmHFfPS7HVzfdZIiiyS63NZLsthE86pX0qz10+bJR//pRLDPwrcqCXvxhp2AhQt
6vI3W54JwAwcQertQHkdEVX3lzbNmchrdIFOkqG1kk+pJHtt+HQsGd5zSaIFGeteJjhe/x2q/cKU
beXHZVExLNJW9nwgfsYfcLmrt2ADnljIOzb5W6Rw73J7yqbni+yH6s5JdlJIzmrlilk7tJm+Gauz
mclUFHzcu0Kslg7Yxhhvw0InwfWt7nrgXfmimGTId/VdUqyD0Z4MBZO40brX0f2Z6z2y4qqYCBoa
3tWO9NB7eZ0ykIVqvBGdbxTjxdHiH11yLmWFW4+VI+cEEeS+QbN6QnJ5WNX6wMS0ZixtlpAMxupF
oZWrElJSI15rCVEEjb4lY9BvmWVK8df3ZhC37zITxAQjbHQvTrzTpfdC5hpW+h6nYqvKP4hZ3GxM
XQlEoqmQLT5K4lnJRAs6PdyNiXkg3dRtbGU9j8126gZ/sKmZ4xsMuYtJb1CQuWMWmV/wywjsA9md
g1p3Vk7fbfJpdPMm3mZR85rqITaUx75aAjX6oQK5lvLKOuxXycJWZTJ5Z/QZ6YACfptnTdAP144m
Id+Kxtry7sv2t8wwmHfvbfPA2HiVZFvR3GOBTSzzZxrKh7yOXkPRUgxKNzNAMI0RQWb/VzD/izFm
hKr3JdOtvLjZzMDHXXWPTI+93ATTmrDRzyps9DXyacYPtT3F6q6JFFqRtC07FH7YJEKf6NXbHD+W
yGSiYReBPnkSAhIyURKAar5mpR7OfXc2tGVlTfauZYNJNMtLNI1t+qXsn19P5ocGr+PAJzVO4VmT
cPF1XjBemdN7p5I2D6Q4XqWS9VSR1tHQ+E31aUndMY+JV89Z3Q3tLeSjLopVUXzZ1pWrWVZr4Rcl
+bQwzNmjrT9aFRtdkyd7eh/TXdsom2qyPbPBEFybf2c0nqIwqCDW5tlz7bQBfR2eOxdTC0dbtLPG
m4lgNcZxBXS4ymUddSkoOQh1MrdBBYxPWs5+UnRPaLEXi+VEQv0mZ+sKpTJIrc5n1WeVyqlb5V7Y
8ESNuQ57RjNNPg6L+UqXcLNY8lBIHwCWtyNwoBCh2xP8HSJQLmwbVTSZo8SCsof6VQrtZFwT7sqV
usPlbtrkvOAlFWhB57pIqi8mfcclFPB/dGhscoNDxi7ovFLktyRvXdhzd1oGr57RDQKcCDJ/4zzz
4wYxp2P7STb4Om9bpbZ+YQof+RYs6I/MuEtzyf2pDbdqEnld63ykS8sIrWwcMWyH3AHt/DTS5EzK
zjkaESsY5vap5l40Lg7o8LOes3vKfl7iGElKkpYmWyGHQR/OBDjYt5SY2ziRfBGmawsJcKbaW1PO
VEJs5+i8hOZaV4pXAA4MD5L0fTAtIA6LbaGeSUHkSIXUEzszebjFb12Oq6IfvXLg/FOd7svQugIv
R0nUKFOdVU6CIeDrPyn9Kczi0RjLa5b9NkUUzNb4No0q/Ug7RZjh11q6l+PoPI7ttjPI0Jmct5gc
2KaS+U6e7eNCwLgfiZc2p1wa8s9o9r+dgjWsqfj9PK6LudopOt9gVbtMNG4UPYpSWWfOEx21Gdra
BfbHWtaN6BERRx6JSvthIDe8qx/N3AA7HYTeuW2mAImULvFOHMBI0rBZyGQkJdSNy/kWg6SRmrEG
0b+S5e0vDK6tPID7ai96K63FVG8d870iVc38TBxnR8FOV8as+HMYBeaItcQ07KgnXyLhZ6TwylX5
y5H/WcQ6yGQGG8uTDvaQ8nPYjCjZUGx6Wz8KxfTEdFRGZ3BFpDIjT3+l9BUvILh2an0spTiQOs4E
lJkwDvnPPD7DsCQPpP/eUUxiJf3IQhATZcoDObKeoffsAdMxVd8aXrlJ/HaG6NjpWSSTZw6LueuX
R4Li7rnwzBOBcopAKe4Xcvkb8dGPveyiZ9lkUduuQLcDSJV1k3eb0jS8slDcNP8estcJg67BhEaA
wRpDc9tWWGvoZsCdy3GauRUsSUeszYvWtJ5UNrulbT2LfHdtjPxs6h6DVLmFHJ7GpfIVsFR60qFS
as/CHFip4osKpGHn0i9Q5sMQ99T5Sep7KmUnKzTg63DnUkZm3ZYgtfNckUpddOXzDfZ0+V+l0c+E
qkDvNm7D275k6t4APijaKLDwqiqtAqFsuumcdEMH8cZlDAYxHJJE3YluDPLxOvXpVo/v8FduAVsi
RwnzGYdiUXImKGq/9MVZbd4TuV5N/fQo4y4Ykif4Ex2khChw4dyaQb1Got6oQPMjS3c4sBnN+qqV
vgcVStRmeui1nZHEUOdxt7MdNmomND1pXzSNUYClvwF7URibCnzp6HQSmnmtFX8ZQ15D9cL4G3tX
kuTqaSd6y6vM0KvLyDeikLox6cc+M3ayInyn0rgciYKFNak3Vo0NZmsY7pRfQb5eRNjt4956NRG/
p/yGHJ4kNVqEFqoXXI+oN/hD+UMO7VVtIpeYan+WOrb8tF31gh+hI6WSuqBcZSPbyX3/K5b2q0+H
L+HMGtN0bq3jqQJjyOGJhEZ8ztDP35x8XJ2pP438lG6+ZAj2bTYRVQAfLdIygQ2GMbybETQWKv6k
ENnrmM/tuZjn8BzX5d3W64D4H3+yClp9Xt+yYR7dVu0+e86M6JucruhFOPuT0F7nOPqRqukhxeLX
LKsHMMQvztDM3uj7gnqsQ2QVCdBtzfyaVsrX2E+sBU9NLvL03tfqcQgk/KQ3RSeM9djH+7kxvJCv
ump6I4iNpmJzf+amG9rBSaazCcHv1br0o2niYjZZsl64/CGe7yVne/GQZJjuqKNSs51oWhdCv6sj
xXcey+djXStrZ7aAVXtASa3AnhXz1PJljDTgD6d3/i8Qdav+VaLHKCzToOiH8WS1kwpuacHky6bk
DqXiuGNT3QgpAWaXebN6i4JoaDwqhvERJfPaFuGlL7IgWspdh0dhrFJ9C/XVZqRUCm2tTtbJZIf2
FGW6RKbwwkF/aTTg+4JWqI/1XylbtyhSH5GdvFdyGK9ap6LayhKec8Vry9C7yrXsjxS3uzaOb9yh
ICUR8x0b63ve6KZX9CatvPywkhRCQ+n3ZZ/ckeggIrfWhZRHK2FFZ8NGsMJFwq4PpwCxwrZATgAo
br2YvTgMUntJ5vFgNsMOwmaDWLZcp/nyRroCgHcXv6r40w0RW+QgBZzZvYwZ0GNYBZwF/LPH+iIp
eOymzkWeAI2mgumg3oVi+lAY7KuyBYFR9ymQpBZbpFo1D9uKj1nXXA2FhbRSVOTZsnVQpwXSUQ0m
LmSakaQzShx4yJ3L40OiZy+lzulIj1tX3ZibUYdtAKOgnyGZ8JQ+v9lRdB0SUp4b1d6XbfZFSsNO
hYZFxvFSxssfXAjJivOmHHuv06q3gXuXKNbA0oRxK7XlNk9QZeZCoIRkioMUUnE0tBsk0DF/hW8Y
0141hfsqW5xJhHoMWXwcu+hfPjaIkaZDA/wZTtI2Ipox0Po+CFWggJpo5kL226V3tUQ5VWr0B+6K
O8+0RZ60ba2ZLXjBUG7iqrbtGClyBp24l4AC5ZNQOGpKUCulQKpRdSUVaKVU9FglWTcNgQ2wtbk0
7SShbhAjehyValj9M6c+Q9BV+yBJ/UeSmffahoBQudgBLgRJY5HjavI8q4L1C5OwYQjiudyXkglV
W2zDWdnFQD92lW2mLHdtZ0JFsIDx9bJ4WVSiKaqYSfm7TrSHGDfdEPkTV1gJHVCFNszszC3M49Aw
/y54u6TDURq6dZ5zF2+rZ9PoXou43E5Dfk0FaAqTZsQFV69Il6z+TbgtGnC6WCW2WE+l4cdhcbXn
7Ex12qhJj+ZHe2+gZKTSevRC2jTlzVrejfLhyP2rLEtBVYWfthQFpWG9jOoFBeop0uajMaT7EbZv
TM0VZdFHTOcus3WtNeHHZr4tpGpXmlW0WiaIY7vaPYOCsg4naYe0Hbh6bSFAsvU6y3ZDZsHCSdaq
xN1You3SuqfHYzctzEOUfKlPqE6qd5oJya28ts5XMWdrtUP+AQERx5pvzQxZvJBFiFjcgTdz+HkA
TPSXJWJXgt0rnTcZirgBNwCI5pmeuU/RdwSgHAtbW+mF6rV00t6s1rLaruTwN++dYMr0oNbwP+yZ
RurCL/B+Q34PcDSg0QELF6B3z/2opFMy8/Ol/WlV+S+TUHb1s71rrKNs/YNNdJ0OInoRG0ReoGsz
L3f1x/y4bZS7mhebmj+0NV9EGvtPCXST95yv/RPFo2oR5s36hzYd5p6vtoZrQKopShHEKcTjyBhd
A0Yij6K9BDN3mmP2mhQ6E7QGTmB5KvRL17ZM7NoqLDV2wedVZ7KpSAhfZU3/ona0LkXaIt3YOXPs
i2FyFSlnc2sQE3RetSDq0g52/mGDqrclTPCC2EQ5RNlVWbK1zGqnlQMSESD2bAQrKZnTMkKISho8
k27RqgGP9aoZKeLcmM3Fquy+zeGuPPFe8/aEm3q7WRlyH0SGc3ByHMZlyV2ceN8w+5c2BpQFRb//
rpW9GA2vzfjVy7cF1xPJyo/acw+ZLsCGMGx1CLvcIUYzOQ5Voi9FxC+KMfpFkh6SpT7mS+wbE/2+
CbeFk/t21EC2/kXwQmN1NYfmW4paAsIcJoIUOjdaWcBTCEf3NjeS1SIQHzpbu9LWaO+9ybrh3+sW
9G47sQK55Wx1GFeOkm/1FCEdb7ElMhb1f338ltvTNgFjUULywSsUhs/JZaZPtkDhA2MqMUc52keU
AAe0YLsoVr1loLTO8ydlzKOLH+o2OsjQ1CjjIu0dJZo0vg1WCt1HOoIcBVNrPep0+leYVswc2+1m
7aHM5h8VcifDMrSpfBzzNOhgrdT8qox/JpqViHVmSvd14T71DU57dATs93zjun9VPr/WstwUc+jj
luBnxmsIYT2+1FLkTsUxBxA3ebm6aiYtV6qjFQf090kqHmFD7E1XB0lpyqu5RC479DUApvJWLM+7
ReeuWnxYvTRuJrX5GyX1O+v2czpBT8UAqvEYUixA1lLhWpjpP5N5wWQy6WzZAFrheBizzsWwBEc7
ohSo17ncvixttlnIU46WaV9UfLma4maw451DJdJy7nSfHbEHWmtWVt54wmQEa5Xh3uM1PVnjX6o7
fm7WOxs+hCe94xHMS+fRl0js6w8e9YdAcVfx1SYQ3WOd3MxWe4TTzGsJwm3E3IeG64j+kiXZehia
laPf2+ylwHB+5OCdPx2UYV9Fm6Q7pBxYczm3OBvBpoNHOQdf9Yx3xyHmLLWTN8CXbbelWY+lK5/N
YVU772p9N5f3fJB50GCodG64fw3oEXtnGherxJ1L2VC/ksztwEM7GYj70k3fi+TXjj+p/5T5GJvB
AKkCbQsBPF8UurtFohfCRzbBHlUNI107YkAxBQ1VUSsG1/jK5/cMBKX9le0DTixgAcpF9AdtWIeh
z7uUZdu0/dZxQUfnBX03sxea812tIbPN22LcJKVfKdk+1D/bnHlzncPYJWa8HqPHhImOgjS3dCPD
7+WbrX1NKSoHDlpO0jhsWusTtYM8eCrartzpt5G6IN/M3u3i3tEwpWLwE/tssFQa5Uad1lG01/J1
L+0A0FeZ6ZdpxUK41gfZHez53IlXpi9XjxeChdDHQHN/Ss3VTP7K6Vob67pcJ+bdEKfnUW1OjKhr
ccjb/kjkirZvZr625COjYb5821ntTlx0E3baDetMO4wF4GX1aiD/yq+oBFKpd5XxMVZIxfzC+EkS
9qKDUbNSSE9rRrFO3uoQ+SY2P0/JUL03wntjbHvJz2xPJ0uw/mCDlTFKCOtyJbWBkyx+Uz6ycm2V
L5aU+ojDCnvL3W4LG2yvckRqkgTL2fhFeF+mP0vxp0vFXmXVp8zwJuVWIHBEZWVZx7mBA37PjNqV
R18t0S6fM/XRTWupuffiHzFAK4Q4y3gslH2V/5Nb3atnP4HlV+M3Y8ABhkWhoGu+Tck6S+xjPpAE
LV2GPCiVYYUO6wKUSq9xw9eI+3zNy5xLPxHJHW5onlDtWsJktS7Mz0kf12UkVh1e0SAVGb+oAx+S
IHXSzkCNR8QzsmtxVaZ3BEJdu+3jm7OseLWi+dh8FSP3KQdjWPe4uIRKoGXou85meW/UNe2yJEim
FPzSII+3ubRJeXs6YPv36q0Qt9Cgsn6z6GxN6DMUJiEKPG0TSjUPwGV4bcWFJ8XiqMDRzgDPaRXw
c+HFF2QsOwZz2xhE2Bek5dFqANHRdDd7OX9T+elEfBXlby8A02EuLgaGzhVSljgPYnWbjtuuxSHg
ooTJbp79Wl9Dpgw08XjwQutnaYPE2mic6aOhB4c+iJK8wsFVM1R+07jX+NIdFgDRzisIdihRvByQ
U+XCN/J4JfNZpXuF/vHd02SinVbQek+TfX8a9eYeKqP4LKECy8To8eJUhOYKX8OBn2QKiave4khK
nAYCxuUUsrXlMUl++CxrI4BDfhygqeVubYyHzum94V+0/BRcCMR/0Cconn05QV0DAolhw/u4XOZ2
k4P0Tvr++WShGEBBSt2rHuRgUbiYC5GYqxjxzQjc0I1EzPvyBPPwajT7Yf7UpLcRNU2p/2rLFjlH
kwSF5RccVM+2ZzOFES6v9FsNhQWKQNIvNB4QYV+UaK+Ut7zHA8E8JfN3Whwa9ZBPIQvDUdYhk79n
EHeLFzq+ZWOgwtAMq9g8284jygIp9kyg0vFP8P5ru6K/Of1akjem8mL0hxxJFIOWw616jH/UuOsE
dsEI3QSjEp7W83G2Hsm4YVYqzaAYbkl/GPVdYfzL2g+rCoboLNIPQwuSkKXbN6zbjGJG9Zv838yT
qa/5TyVByiK8hmLr2Ftk+RleiULfpfFhGHjV9c2EZIE8mLE8dg5kbugi2JntbYnmmoMH/nFldQ4k
NJP10PpqugLRKZZHYcf0iG95/rDa/WwcDQdm9DzPP2P81cm5S+/EEKR01rPqIj6LEV/jASgfBhnT
FPkTTNzMXM3GVmL1REGof8bZJtibIx0W/9uQ7Ot+gzuanrIVAWWAWA2Na1H+luwCrDUsh17nBAFa
+TvtsNmz3OWD842ncIeJmfRczQe2smS/NL/NCLIceWAvkdTyyKv3KgZbhrEZ8uWUlkHddqse3JAC
7USfsfqFQVuRnYz/u9FewJU6d0d7XfQgsnyw+ZUUb5eYG+D8pVneI4gp7NwOahJ7JLyHrP1Evq3y
4atlNYs8kW3n9GhGGztb5yXWkf37zHM9hR+Z/TvKP4n2L6/RdLCptdFbV31YkDLOdXrepoDuov3B
Z2mrtuspwmzsTVJxeVBlVzI3PHYI1L1JuwuknI3O32LgAylf4x9I8vYlncadPRQBLbkdDnn5xQjk
Gca/hTQ8yFUERvl3ylkxcAm5XOcmojqXm6XOOWdyvNA4T6YawCYisacHx91rLKxAmZBqzh/R8GEM
gz8tk9dloZciiG817lXFQmTKoVteCwrXDNrHAJgpQeoQZMhXPo4PJ7IYIFQ/sjW/RM9psUQ1BRpF
wxfVqYr3C9qVrNyML5mpnqEuSulcGIGkoMDS7ib+U5Z+hLXQ3i35O+U5zEyAVO3Thi8Z/LnjBtzv
oKoQ3VvIgHCEU9NXM9+0gsOXi5Pe9fBsdjfUGVm605S72Xp2t6+RtUALDZRLiiIcv4x4yY+ovIk4
pI0RFA4WLFw/aX8KXw2gjhtle7W9ycgdC+PWZS6a2/UyOat6nPRVZ/zx4cXpWUeXr5t+x0M6ah/8
ucmhl+AdK9cJT2F+DZ27rF07Y6sop9G8NNUb3rORHUT5u74cG5wlVT9ZvEmOKIcrgdf1woJelQcp
gq3UXDWCcqc5b/CXqax7UX0oDJ2RI3t2Ya4kMEcYZLXyeqQoHT1YQYwWW7uhO9lVs027P2n4N0XX
CgD9mS3GiUVLvqaOUt7wUfyI0eZLXYkUplj2ZoxrEl92DonxpvfKCr/aIGFUWlocL/W/FkJ4sK88
Tmiwar7FZisxSXO8cBIzgK6K8NrltHFVDHdZusIBOcX5KXQNgbafpMO16CY2UOOo2fom79YyJzZk
3ae/MgK+7LO3YoZ5AIIvZfznwH7HhrY2u71dvZlAKDJRXV5t+xILGAMhp7NAMHqGaH0S3iitC+V1
Lj8cQPqkQXydnsNUIycBgXDI/0A5j+kaeMEkty5+V9+yNtBN2ApBB1bX4+Cl4rVq4eW73yW/DfO/
Lts1yOPAe2IdKxfnpFWXxfiZUzxijrb59bx7ai/j/AWp7sbzuz5v7dDnCCh69gloVGl+JHgoxCyc
7si9qg6sZLtPIQQqOnXbT3sZlX6q7VEiONNf0UGGSmyytQ+VFkryMUlSF7QaIZnHroM10Oy4ir6p
wf5xV8oUtPdoMqPmJCFqnmVPbWa31x4oypJ4IyGzm8CoSwFN++R5Gq4dlNilbM1KEJr3SPnI2V/R
UfRocEbxlzdfRB57ivWVUqNUiF6w5F7C0GgAaTrq1UXB5ik2mRZ4LBZwE69TfyZcwoxcDdL0cwRX
qdV1TXWSOV3U/DHdpPWr3RM6Wu2Viq45MsHgiEN9Gt+4Iph1X17egAXWoPQ8e9CehXYlSXqsN2b9
aS4nyQHrXRXSB7Ye6vT8t3qVik2X7hKZF6MALKrWTf1PpGclOc16sIzjth8+uFFArMQxUeo7HZgA
Cx23YXEFuj25tfGcm/tVVxxl9adEq9+nhx4EtAkQaqxmHoPWhP4SpzL8S5n7FJEFlh5Y1UVDG9VM
/ygbJv+z4Y8RtR0DHmLe4NHfunTTl/ck8uceSS2ZbMWHylKLZC+uXy3lT60urXNKoME6xwzK2mVt
bZGSq28heAenCLB8GcPl1UzdzOHfIHULfpvqNIpfDqU9gUZ5OZUKNfRDlw56UnrQl4nccxWorCqK
ZZZg0GWByYAlWZvCfqjNCrzQ5KNPmrs2fefxi2V9oSlYOeHV/uCQyIyCOjs1y29UMwk0EK9uUnxm
iFqr7hHFtG9+CpZ+ZxmZHzEgp4Vj+nlrB/CNw2QEw0vFE9B4NSKQ3nDrchc9o3YTbzE8s/3T2yDr
t4r63i40EQcVYXsqLG86GSg+nwpOBXOtxTMiWn3Ll2HsJ0pjyIoAZBHl+2SmLo4/yrJdsJiYD6k4
NWw42SqObHdMftOYR/avLL4rZCzWomyF/msvn/G3gUJClbaZ9hk7eWDk6UHv1lyk+c3zsX5D8mlL
L1LlqWxLNoLKvLulw+eAoEgnFjFdK/Zxns/J5JlmYJC/Y4XrRAQycudkXFNWFPkP+iSTjqG0qyV3
Gm6sIQNMdbOc+rRhR8T6quWsJt70dUXiWOKn4eya3HawHSjKrxkdLX5NBxXaayh3z6ZZr+p8Y89r
M3rrw4cGCF1Yum9S7vmjqKO6CJzlM6tSSOsfPd4PCn5mIQmc6EcyLxmgveLhGFcbmb+QEHth+c5y
1MzXftw71UWO9iGERvgwXlDPdeO7KYG33bO2hj4OipilC6b2n44qykYeZ04asOut/ukIITI/4+Gn
1FzczfB7C48RIlcFTfWDfaR/OrBt7BBc1K3hVgZwPVQG8qdi/mJFveqgaVxjeFjVT2O8aum2JwXN
7HcVr6W6LsKbsZzibuOkILxHBVog1BlDnl+xRu+9WcO/NPlXIowbcDobAqMMkJ2pocsrD5FsTY8x
2xrNVo4p675iuxiQjtzVPs/BVi1An7GliS8mNycJcMviC4opT8dcbtlXs2k1Ox5Hb4bN0ff0udCf
+PRkCrU44k7WopAVELLmjRVvCP8EwLo6AKvtwrALdC7FeZ6cOBDVFXEqiK6Z75fkFEpvcfkhDQFI
mi5ucc6hVPE5ZFAQN1lG67g2uMWbqCuN1+hBqF9s/TQoPn6fSXZt5xdosSHpea1+BQK7gUju+Xnb
RIFMhyQI2w2TuKGeRHuYu1+lEpuG7t7w0iw9sNS/ZwHEo4cILgC9+lGW/FZAmFr9BD1ZbPNPK/6q
FPKeqi8biFV7nh5AQbildSlYXjgEW1U1rDoNCjlGQ9bQoe7B+zY5Jo19UCHd5VGC+UXZnvb/pBBF
TbdN89//h7a7Yr/GGdpY4GsygwG0qbnYMVNv/uz56WgnUESzq6cPXeOY6dSDCmJYZ8fEU9P+IYyV
bxyOURYduW7W8o1TXlrpPFCmpT1GBeBiB7VlpkDxa1DuOUvfT+EuMXb26I0/qrXqq99FLVZZJzwb
1fsIeM5qaaICFo8ZViL+WeYfC2FAzzCZ1wdVQ5Q6bRB6cKEMmcory1O5bsuLxYaZGj8RWLWcKq78
mMVFtLex+I+j89qNHUmC6BcRoCm61yab7b3UV9ILIUvvPb9+DgfYxS52Z+ZK3WRVZsaJyG2jgERu
fe2W25AQ9i0otJUU61wjFFiwrn1HK1gVbj9Cmy4ZI8AN2M3qP8347YI3fX7oQc9PT8ri0uIx1ZCW
PIhGdnwlOAWZEzF+xwlmz/1JeaIuJbx83T7g24JiofPpsQtA7SIq5Jknfhe9QrMiTLeYNmZ4oFWU
vSTGWrUdkRwQEgYdmZ9IoDe9Oc3mLZx3SXAqrWfa7VmzCcHUhu8VnXI2kjqqreQr7i+eC+uKVtmR
lZduJn9cad25l/5M7Rw9JR9XDVanGjQGOTQWAGjI5mXDXXOOQYfHYY0DjcbKarjuVnlWIyBs0eOK
l4ZheRtHDl5tibMk2No3BH4MRbK0ogSz6i1iqgOUi2efv6BRn2X2KNg1DDZVwL5L7+Q+xv0mJLQx
x2k68dDMhBbccgAD7kkjPEkB8PYvCQTBeAgwXY/5yD2zVoz1hKpYPvzEwoWEB/9TaI9y3EzoBBgD
BYNrLEvQU5CC8nAICt4LyKTVdIqtlw6xxMcuR11XvULwaAal20eBLaqcgDr/5MSbUzqQbZNuNBuy
W6NDOHe0rOcg8dr+1rdIMtKpSzgC2ZByR6eTRn0r2bQh6NKKF4U78ilWIWt5zY9Y+wzFv2b+HqW7
PXyp5ZY5Lp7/Fcqm3ZGVKjABU8v29YeiPsLWZ8DkIAMw8AO+9ZrqQDQoTgzH7i4ClUyP9nm18jH7
6AlBHC13m/qw0cCjcscAo+9Gx9T5H74pr0jASFu45Y2E5Snas/jnQew2QZiUiW29wmSzUpVDFnp+
+lOonpCJnnQU+PG9+TCBf4bFjv0t96eqPRcogH71q6mYBRmQ0oTLKMh4ZPNNIJ7EUlK2ZuKHj2vT
8ToZ1jcbF+N5dKyhhB6/cYlg8Z2Vw9C9xmQ9QsI4sH0VE8L35jOpr1F2HpNLPn8JAAcNpavEsrIP
Ga6YB726LfnUE7dxjCYE7dIfGjgVRh8aNsNrKe6WRWlWb1V9z0JgfyKrEzW33wbltQ+/+iTgbut5
o/t1DIpsBWACw4+ebHFu9NbRgt2MYbL8YFoNCI2hNXh59NJqVOvZnxgPlXwMUz4t+72aCFOzYOr3
WXKRy7emKNfZcIaily1ujF3EO1cM28ZSj+ZwTeLNCDiSKpjx/WfOj2CnZyk6LZ2P2Fn9jplZmt4n
BQONfhE/sVJAcN5kFp7OMv6hQ2aYK7/kjTsmKBTyLpsrCisLX9NtUK70c2VyjXByMUZ3DDoo9az5
npWsTXI+7XZwJPtFHbdYtXLju6AK506e1xJHYom5o0MXwMFcaURiPAtOGdDMrPpTB/zYHyod+MQh
3zXNWuY/WxxALDcsBZFx45Zs0jrjd6NDCNyohAtO/lE0yei2/v+3/Jr3r9NQ+hSuC26xZpn+sywX
2vyW6W4rW4dw/MyMgFFABxHOdQPp10B3v/bjy6QNnp2qEFhOoq9jASfh/8j9l66/ZCaWdo4h8OsM
rVTU/0z+3+qKRNKDVCCPzm5Xc3RV+9mI3LQsN1nCoALeovELtwxPeJq2SVh9G1H26ddHPX2k48lg
zFxz/lEtvsOv6OI3aic0Pc8Sh5R6qNky7e7lNalZefBHAiZlA47ogPHZyZ+vs8pXSTAGcw//oPR/
4secLorhGeq6yfAw8Kn82r/6xOKcNNnEUMfTjeJPY9giXgg2bBKe9o3RI+NfjHqraAOu6XWbqzuV
f3ejF8SY+sC4izrZ2mWCk6h+gUtKIneKNJcbcSz1Vdxw/dURjlrO8smJ8882PiyFSJhRrw/KKlf3
Q/wR50RkwCVzjon9JJ4KM++Fdtvz4zWUbbrYyZBwuxyE1yoYCB7Ht7bd6Zpj60f0Ib//stJrToYq
UQ1Z/Eisi1I+Ee+AZYWxxMByeBD7Kzd8BQc7u9b9XS12mPWRj8qUIIH+yoBbsw58xH5EcMa9BnwN
Mb/O7d6Ur5J87rn1gX/QbiymdWryPSgYKqDFoMeD8jQE1dqIeyfsLkZzThiyK80l6k5TxFHKoCGL
v+XlTDoyO2rb5Y5dtRFZxTvDopoB+MixSc+vuf6u6iVDtwSms2Ei/k+JE3TEb4RKmLH3YN5ZMHFY
KhAODwEmWPlQWJ48PNvuhOd+1eSIMG9lAUTIqSd0vtqbpF1JcQHgQ6YQV6O/EUkbUCWo6kO8Vfrr
PHyq/kqt1j09THEP05dFmCUnlfNTBETRrMPiK1L8ba7LqMv/qvEZ5vfBvxsqdQkN5K6tHhNR06Qj
292qG7Akr+YQc8Nq7mmGEaklCGIoqOHqM9DO13OHkAlbkO58pq/WLVEO0nQaCIW1XxshvLK7tHXD
8Jei/ye2GLsoXpr/prJ2anXmXoz/IeKPsTa6tjWsWQjlxLgsfUHrbBVwkITsUh5WwnRUMo8Vogi2
6MISNl8+B86O9GoO91hxJ/kaiUupHDuyf/NVnNfY29eZBtIYOxYLgbV3yGhCc8i0cPvfzPIyhr6U
NB10uGCkU/LoK+U/FfNh5e+a8JhTW4dEF9RNtBL+i6Gvrdlp4CCb6M3m1Jmmm57/4FEnzWQGd0Md
hapXywuyf1WEwOXPrPBUa+NTI3E+N1wbi3vnnCtfZDTgvQy6Y12d+p9ZmchamveiTDwG75l48r9s
G5IQmpHfBm4ih5bA840H3mKSHb3Dp/D869w3/mtoH2S+IG6L0Fi18V+5HFG85XX8mxUffKjownnw
0TKGS1hVuLAEpIkX2VH9nQoUWW4i+FENtlNGbH4lYgyPPWoXEgPOJSYPe5M3TDBNuxU2hw/HFX4o
6ZMnk8Qpc0Jf9ZRqaxt3iYFlrR6qaiPz0jX4VgtW4rJTCwNkrIPMLaPQ4+z/Uoj4DDz0zNGKbZXA
NbrQ2JPE7cfgOSAkoeurrTbQPr2a5bfWGG7EKc18Y2QUMXzytpFqoYk/NIcqO1g5qAOQBm/qgcGV
HW/S9h1uhH5tjL2cuV+xn8y9jRyCNy1RobUZrqavheaZ8t3kF4lNaMVL1zGcJugo5Sbs12gP6jNs
2oNtfyjpa53IDNhir7FiZzqH4aWk35YyItCpN0KrW9fyhd1e7lj+dgADiquZu7iAjodkgCxMe67M
+Rkbz3i8zv6bXXs5C2+bZxtTPha3sGUIm+yXoKC4/JCRJ/KKsUDbHlssh7F+rM19WUbISo86KTG4
07DIDxPtOH5q4QteaktGZD83UuKa8qWc4afuoAF2jev16utet/QZ6lX7v+I9ytHLyNFkGfQf41qU
0wZN0CKVuqArAr2l5f0XmU+VadykMCXidx7WZvxPDs42tpuq+q3ng88nwJzAP5AvwN9lWBw8OhlZ
1J8M4Qpn8v1tFN9DfHJZ/2aiz/jgLsbTglUEI8ZOyQVLuLjM3rfgplZnUT2t8ZZMXmnthnOcnWhg
iAgZIm/mfir+cliqItnhZ2TKuSxmmm8ZQZCiW8s4eFQkyT3yVtps1Ve4M83YzsamLe5iXGcKzf56
1JAKGgbPoJZF/5lBpAT5Q6qQmRlFGxdkKkaVPRLHPh9/J6ia8UaigjruRPcydB9qDgXzSSqYn241
JtdB9TroBB+ps8NFsdZFszPEdTReZIIgZPuzSDAm3JOMYmJc6xPjazwvjniz6ers+o886VVpvabl
ORFgMztt/Mn87WJO0SfDVaLtNP7aeO8ygFD+BPw2+jkffRoOIKNkr+KVToIvyIuMMsIAMNpQ/ko2
4Pdw11KQ93wb4/7Rml0efkHCRuY9WdqbDYEFvjiPFNZ8wHH8V/df8FXkiy9zziA7jQSMMDUKTa8c
6b/jVY5ftE8vufUiDzefzzYD5Bfg+GtYVtQdFB6C2AYPD4wfrW391CLNxcyUawcGzlE/WlrTEOtD
n7eORBxImF4jSH+lWYnizZIdNVtPhKENG4j7Lr6bwQHrX1R+Sea3jogNMIjULzium2gTRk4VOSLe
quIxzRSOLfzAi4iw/HrdexkzUb+OcMQtZIm83GzdGgfEENyqgK5nN2k/WoLHCpqVATj8CA1ilz6a
8NR3HCEEEfoPZhjCrFZWcc+gc0rsX14WbXE7js21b33Xzs+ToWHd/4OF2jRDCcXVEA5nb2uuy55R
/5zcrQVTbz7E4pf60KplbMtqgITxtS+4w3/q7lla0koQ+xrRyiLWrCYKcI0CJqGKyvhpWll+tL/R
eMxrL4Ou6d+D5H2g5Kiiq2Sioo6E2k8qvx8mC0IHlPf6rgaIws/mkcYwyUfT4CWl5+TyE50nycdu
/JCkYssVQDEvc6i0G5pmUkZq/1dlimQ6rXY2Zp7vbW2QSeFNX9G8VUNK/PmDTBUJ3X4Yv4TxGhJW
OfmsbMQuYl4k6WiNz5o6dtpE/VrSPSKpI9wi4jEXB2akk9g2/CLadzR890SWqNSu6XAYxHsW75Tp
zSd/pBGnQHFjEOmlrXG6AVsQ5Jj1LAApq8tixM7+mvcqH50aAgwBS+0eGnRIySNI05VG69k4CeM8
afvEfMtShIUtTDe4gvbKjNbPLyx7xL1BEetKDJPhymfeSwvDtPTMUUlNbvvZWs88r0bes2jFwnmz
k0zMBUwF/iX1izAZwn3OKREQ/p+WHWX9IAATsET3UIThK74wbXyq2iFPqUV5BKL10kzX9VaEJ50X
IzE8a/k6f7Ti2CzzuOaAkzIN7xpWMJXCZaTCSRAWp+A+Vo8y0SlgP63sohSbBb1v6Lm7PYgJBuAs
yFddsB+1D2UwgY1d40sGbCZnpZ0uMQbGIn0L86/YvunFXrwFrWPX/5YNGMRHCty0jAOUDN4ZyFDl
86SwrEcWMUirwLjL7W5oKjitlAuazthXD0Mf7vuecTFnbVc4CkDiQtcvnsU26NxO3k6aJyVXv3gW
8JaTuOn4AmKofzVfZ/lBwqFFcoNw1C9V3Sq0cex3SMB/c+lC35hBakt41prvivxGFNmcugCID6nh
Ynf3ZjjUzbk1DrH9RgaT+dGGt3SWN7XJShg4LmKWhtbthsyzpp6EQ8K7jkr/U0n3Il5H6pGPFQK7
mza4Plb1p7ToHz3sLIM/RpsdD4KFbU2PXKv6zvy1MVDhBL/SuB7ED8Pj1Pd0Qhw0hZ6LDidUvsvK
XhkgNx0DCPGWqE4VMld4TbkiwM89TATKSeTkgb1OGgxN+TSlfz0xC2lwt5orVjEGkXr/Uo9E/TwT
02TASQPRbUfIBmUgqQEnXGC7Af9kMMHlDCQjEF+K9mk2j5xFGlJ66pMT8WAD7vHU32vVH65OQ/6y
Jpf8ew+Xl9p5imS7mPb4Jn/G7hIV975/9iVgqv0yUpZJ6keklhsjvU2Y7Vqo3JAfRVMLh8VyyGWD
Uy64IjqmHePoceVgUxCiJ6uvrb9d8qGItpzfJmaZDdxiR/VaHPPRY5cCMPVFJVfG3Ip6Tyg/J/jB
TA6hOKMb4eP7qpKSVw2ZWLfcWbnSARriVHSnIXTHbJ+UrmSsA/y/8gG/oSg+GgaZifUa6g+r+yPY
oTSvY/EAT+QwqLIjV3Id8xqvp5ry+dpV/D0orST89CxjUYCCq20eHive8ybL3FC9s5zcmeNhuYjK
cDu1j7x9wKu7an6sql3LahCHc6gUH1b6GoR0NatU2eJkgA3JzHs/3hjiW+yGNO+ZeuKKGt4NFWrv
HzFUTvVAYkbSQMKMuMMKB2eZNVfOYjlvt0BPgoW+6r0vHspHltzbrnfafyzYGmQ+1cNcvSsWd2s3
brDYrxUblN2doeyj6AFBVPD7MspBH4fvtR46vVnIq9YAaic4WlXo8pTko9zWDtjveLDfjaNsb/Lq
0oHNR8HD73a+4ubmIW3bK7FlbsTEKArMKyt19lOLt2bVqAjDG+zalWAgNXsLlz89azMAtb7jZ5ZT
yh4vqYlhXpXdOnrtrf7RF7yCzANm1LX4rMY7suf8/pfsh6bu3S6CGwxQ+E7SfNM7Asayu9zdxhH5
9aCnXwmhJ+n4W+jXpOSOZpRUexYATUv02DqrEUT7axK++9NbC8LOgfQWhb+1ADIlTrHyysad7dGt
SnsjUfqx6kU8rOWqxOabrMkfhP5F2KEUxFNfgNhgiEXxzvqXgFjJZxjBxApBSNkN+ojmWAKZhQ8b
S8eAtqn1fxPZHT1kr23/jvl+RsWw/J9BflPVaR2I2DW6dxrlqRR4DMFLSIgKYTEEQ6g04lyN95K+
7l+NzJnwcod7XEIMbcvU5XIvSbGD+FWY5ltfdbEe5i/G9Xr/o0BUjGsGfvRPibLPjWNFeTjqr0Ny
mKTtyBekTqSDKSgghU5K53PWk1uSMwZn1Y7JU00rtcO992+QGTy1FLQmSVAPoZ1K5Kr6Js0nIo0c
mmqMJZyCeegZxLeQqSRVbFdZ93wGCywt1rG85NedeORydEPGPoX5m1FmMUUg3agxuEKGr8a8jOlZ
6DXnLEvzgm1GMWaon5NJDgrj9xZiLjup5cqk8pqgYUETqg0PuIjPurwL6P31xKApJ0GhWjHzaYwP
5TWKv+G6JXkd644cvGn1exX/ioiA0HOD4sFoUG2fZbW3a5YBvajcyBj824MYr3zJpCoI+7yknQzo
9bbDWiniO0A8mQ7XP6W21fhQAEZ0T7W3JKf6ErDgticOi9xD+eDrJ4hnQkjdFhqK0575woJcwP1z
vpS8B+kIetA/saiwluyRGLNn9LZbj+2ranxhZvNmHUeSdZ4CRxJ3AQctinY1SZ07jaBs/LW5KlD/
+eOYl0eZD1RdvJFk6eRSd62s0ilkZB2feKsRNVzeCPWR1W+xVO/09ok/u47e/VznzoI2NW+9+d5F
uDiZSWn9Y2IeS1ApLK2ymcEFlPjcNX9BPK8boDqVwgBKcAymrRYLWOzwWsl7xmZryWZwGNKtN45E
UEUJmCgozxL9I8l2XXGt61OA9SCKuO3i/DXF/m9jwKsUT/KvKfyjlq2JVmYARizFEgurGsyVFryZ
UYt4jmropAsjRqhc6DPja9WVIFul63dV6FXobnJyy+FIe9KQsIV5s/83jSQSf9okwiEVotg2x7ZP
3LR5ZBXtGKeipXtj4MXMbIeoXA3IjTgeyExKXB1+xUKHnmMDHQthCPPf4JcQM5hggq3JgdjPp3n0
15YBtcIEI245w+hx8DY5YoCjYMyijcanXSWbSfxEBou7uLxC4qPE5NUTUokx43xh4uLirsxR+cQU
QS3i8sc6xQh1JEfBwAfLRpetGjcMzUBnixM2snUM3pWP/4pcbOf4PkboqlwcCfwPBgPgaqxjqu6o
Ctb8ZEFiuxc25V3AzPZCswEwU/jW5kvxyTyom2SFXBHHuywcdpPtNYsx/zWYfjvrhsEKh+XNrzkH
UW7JJxP5zZbeJf8zs45kLTrj9Nr7t1R5F9V7TXAe3cF8zvNzGH+o6q0kGz7ghau59aYRCRJxhXKE
lAJygQeCZmdmhpWaceX+wzftxMqLnD5E+zHHb4p9apDRJuspQ+sgecZI3XrlO+zpwhLCnFrlfAy5
twIfs5DByGWerXM2VpuQqVfUnBYPfilDcdW/SWw9poWSDeMDKcPfdknNSEZhTldNYsKqVi5yDcF8
G9JuNQzLDUa0BxGdSXsJrfLg1xCAbzGwPCttLrMUOmHIP4HaoM/ibcrMsMcn1mJYIS6ZlDHVM7Bf
lLpGuMjyhQ5PGV+/3XPPqMV6JDseXcHxyfeoDZbKCfqWSmx9ANge/sQwv/saiaxpA05s7VgMFcJt
9dcSNGfyVBBVxkUtUAQjIqyqddXVW1nlUgVUHHuKmsgHzdzq9WmIRQXF8VDq75gY47Qp3Lr+V7XB
JirvlrTX2+0w7v28vESkZ7d8KzLiVKXRvPbT2ic8OKo/iuVHXz6MpltPtsFdkKOFGzbE6tJWEdxC
DLKt7ktV54toCYVt+79Mi8+NrvxK0EwhKc0AKk7H7FKyXjTjUqUmcTRcMGSG6FoLeDripe7cFBqB
qalhY6PzuPbCFvcdwkdMcJQa/eCMWJVLzRTCp++EflBRDkBSfXHzzTerP4qY43bYiCY9VG8qtc2M
kFxgfG1N3QmSD7P/36y1Tbg5I4owTnYQwr7R3JKYHTMhFpvKbZBCkr8bZyYcgPB/HohHlnBBbDOm
aYaFXjjPTBQp/pA1j42y9IY3YVyjgYWkTMBQ2JNhY8PQsGw8E99F8TPLCe7/mQxCr0ZZbsovaMaz
FL+F0OfSu0VJR31WW14H4wv/GQWARYiiO6XmMTuULZFA2l5uXUlXT3LwKaNXl1AqssOQ7lpq+oWN
A88cqY5GROT7LuC8BMeblRzZ4qiHZNIz9JRhAi1sO2bxbZaT141/xMwkmCNqADXGMej65q8RamdJ
bHp5z2bgQ5KbGK4GKneNL3tJByM4gJrMqkmsHO+K8a0VpAcwrIp2+F+a9os1YSR3jkj1e4JbNEaH
4/CI1SWGddVqDN90Nw22AcJdiPfH5SVob3P4bU5XCmRV+hdbGIkYgVhQMWn/WlakPcivRRITNkat
RVYuyyQDJgB+dsyGF1tNMOZRmgOiqG7B09TwJSjRW2VxnUwLsAwoa5EW6sXpF/Bz0N378iYqwvv4
nVPHAgfAIrdqTezwsNoCxZx5pKspa3aKDvYbOEGca66GIroJ/FdLIjRQdWXOb8nqCfcfVjHDLXJU
QsQKjqwlz5okqnCXKLtQN4g9fo4+8BkpnahWyDE/gme9wo9QmI2nY5H8sEz+pCl2MyZ/Y/KwDbrP
gU/rAf1a898qfyvkqzwdsno//mVE9lmT5FTgIksvi8qmNNfyM4f+0IV9LHIY9Os8g3Sgq/kgNWea
prjfKhiGegZ/Y8TUoGWD4I/QK8KIMQ4cTFXwNvDTfhcluvSSW5ZSsQ5ezVBLZCMxcS4RkpihTN1c
BZinUnlem1a/SRTqqU04Z+QMQlM266lEPsEesCSJ9PoW/C0DDQzkYmeqrxHoPtvN3eWfkjFMKVp8
TPGjJSUw2FTtaer2ksU8aZe95tK/LvhaPAb8qwLo0ta1v8/IzGqIhplfpMgD5QzQfjQegRs+Hau8
mxHs5JgR7BkxqGdmQayWRtCVipVjAkcqJPmGufPkQ6uw/IAbhjaIjjcPqvOcLIIueabNJHvQUF6I
7T7FezDZ1udEE9D23a61U5zqzJoUhrFhuuOdkiZgRExd16DoNkCXKY9G8JirA1PcSWwSi5R+XKLL
YDxqL5iWQs3L1TUbPCtMHskuHddGek3ToxkcaSACIs6Q0TGKB9YWcgKdaejeg9SCyWSGObqskzBb
gjVfunJD5ouebEhswjYyIcCU20n1VBZsqk8Jp/tDrS6F6pR4e3LWUfpxQm7Pgyu0m6Eivvhz+iZ+
l1FfA9kbEVrQgPG9QGbYJTW49lXgIi3bi9Ht6vzRwgSMvw21dl1xGTX/Jrak0i2WsZvqzOHK754J
+1jP3BatE7bFKUXIbziwZfP/eNFJe5/lS9OgU6gblTWsdNNM6ARnxRxuhIjcqp438Oq4G7RRgpB5
qrRASfxvinuvqG9BiooU7MpKprjEmxc9MtnfjDqVwyVQse0PXCUjUx28ru1dRnYW5bvEB6jygbHs
s0EZzxgXv5b930zEbUNGOI53VyfpcFy3+qMC8m+tpyXXlN/XJDi20cmkDlQlmwL7GGoXu73qJvKK
fLDz52im7kQnbZTvLNXazPKu8zG34oSsCuIV08BbglfG9JRpt1r7C5ElJOVZhsDZw97G8qhnn6LL
mMHlANwnJdz44CEanRh/RaOugpIVDHc8YGlLuXS25FuaeAX27ehfkWw7BJY2BeTdTnG5Z0qn+NcC
HiLFTiWZPzaHxEQzWTePuvM0ooVxgBBmDnFDshgRjiwI8romYAVu8ijYfKtcx+gUzu9AA5G9TNRb
vV4JAssD02MZ/Vs33QL9XFGFkyPvzfmWPBbMTJqOQw9UdSH0fHzr2Yuv/5uZcXS8eMzU8VIHKrEc
a8loPejNniSCiCm4n1Mc492CMlNUkA+yrNU/ltt48WDh3two5S4KUeeDYC9H13D4TqD+1ZJlTkO8
sXQUBOlfy0GuYGk1gsXLCQqwZFCjfHTxRU4pfD2cZrs+Os/+3aofZgKiwoZgHhGluDAwIzkZwpN2
tkXi/grEMkciNx3E4zdS3XTe+f4/Yzj1OegQQJC+rK2CVI/FXXqzbcO1g/fYYOzBuyJYO83k3qYj
xrbpVAh+OSpFuM3MvUnybqGoh0BCwNZpLHi345ulvCRENpCk47XS7E3goGlDcFetMEMmZBIAz2Qw
q2j1poprJLYfi0YIl/7KBFrgu05aPKh84Ox1aTEzcCfB3K4J2zFgVI13QYRPNO58Y1/5/8bxICrp
F/38kTc5UrSBz55LpLAcWS7cgKOgsZKtYfmcLySAFWDwEr+0il9b3oXJjxK9d0hoozntumGf1wNN
aO+ZmbzpVXQJavkI38XAYLAsC6/ISOXusuYjliLMT7abRtfStkgc1E3QdCZUitFvLdXeLU9v+dEw
GxiVHFa5ZDo2v8oWjbfMBmkiEWe0YTX57ABrSiw8GRSMyKk3QDFSH+KttH+t/hSPHSohJjYlRMKx
18CdnxFjOF8Jj60GVxYw4PNJ/63709xOkCWE8jMR7zBWBLrhCMJpfJubShubw2D8363uupJeLPAN
16Qf7LrWk/IauB4fTTM2mwr+xFDxqXPz9ui8lF2JaN5ycpPwB4w7qyPiQRHEEuDoGPkxZmOVinpT
zk+DOS/lcvAyg8XY2kAELlnXlIjgjTFzfE3FBceTlmrNHgDGNRuDpdJkIpFuV7UmvPQyG3mNZqK6
Q3Md6L6j4v9We7eWH/oYru3YopV/jjz+KtPBvvtMZI4245cEBsI6olOedPj3UWuyfPjDBMc4rfEf
oZ+55WiwrynFfmJOXmBoHzqOVlbGl9ZDKpjJsoMZq2nG4ZFA3PsB+Zg4fdqR+SMRxxrAf2Txaps7
2jGqc2RXjCs+HzNmOMdsOYqa+k2CSauxhnf+3uy+uLcC4JcCA0Oax65tys8I/YtgNFwV5nr2gbyk
h9+gxYjyls+akynVP5y12dR+Vwbp/mNBmkGBPSlzBqDIJPJdqf2cZII2hHYMeDtza6GHg13KQVPo
GZ0hpgce2apiyUzLfB6tIuY673loihqPeLBrmaEP7WfWXRORX7pZcmIuPxPTtw1mpdfTOTeeS8iC
bB9TOIJh9jHtdo6VArq1CXlPNgsmBKhHYIdnA3XDrL75C29doe3k+aMvMHQyn6ozr2WxmF1MrxgN
kHXyJc14zbYUOF5GljiRk9o+WNlBJsLMqOxNl0aXqmfWlrGCvJ7UVU9orfkZIo8GeDEzBlix5mjE
1rKoh7VRhZdgSrf7rZEfe4iKMdtpcedavMryvA3gtqfiJIGO2AzvVKKc8+G7pHOfYGyUHqc3AeFc
5vzuYt2pF/L3vLnG4MsmBpPE5zol/rp4tGS9+8vHO/JHJJDpOqvT/KkDHz+XAOm5NK3Y7bSP5cwV
FJm5mu3TmekKrCj8VNG98jHsGqaGS5y6DV2gKcFGyo4Jaq8kk2VeVjOWmCWVs2NNtnKs6vDCui3q
QQBgkjoNFqQrA9Nfnf2rfX1N6aLVxc6rpvfMHLclBhEB1Fgg3Krt3eB6tBWa3Z7uvgpZRjpITtD9
ZVM6requv7CfZj2TI2fLNi3chtwi124yl85iI2lUSXSiPnoRtVXfIY+FVJL6q4+10G84RSOrd5VK
O9L/vyQh03qLZIdTRzo1RZRrAz/kHXt0aFMlLAWZlpPLQnotuW5sRMOtZrmSRm47hiuClzoyrjVN
2kl0vh0HyFMbNp1qfw00qT7PciyUvxltjLsDtVU4lqq7aOaYbxwZC3eh0R5oyVusl8+QJlNB2G0z
lZlF77VYcSAvV33/a5LhN1cUzmFFWgRz/cC4KGzRHsG+U0AdUpy9xZnNHM/TggHtk/pB2bTZviuM
tR6/mIz1pYaKcPrRI9J5te+pgvv41C3iaDpSr7X4ZEM1S2b6Ohrj+ySdAPtGFfbRStdGQYpkv8nl
8slWEbD2YcDJKILvYkoOrIVb+Fg3L8sXw3xpC51knIZw7CIgCYOMn/Zm16+mdTK1Anzrw66zVTni
OQzI6m6tW9kONx3Y2+fKbriHNVi77tnAWLEQJSHvOnsdTPMQBfY20xqwAE61bLqEkv0zVRHpeaDJ
Y3OUa/YBNo/OxqzJkiVAWL9ayew1kiJ1sVI9ip61Tqa+j1pzO8Q+SjpkQ0V8HJseMO9C5rc49SLa
HvFDXqtTxLSuC9TA9UgWtVgWNmZvqvaWMJ1Sk6/OZNQe6799Tok1KgTbIHYGmPqiZptM4SpsQ4es
JvqHi8Jz33WEL+DuKILPGZjXD7oJhabGX040Ulje1RzLjaS7ECP4+fP8m1n5WNmwvj+1bX2zgwyE
i6UtyuAKxESkAvRae10wXGNRE7U9RDUONKOTWDRy6cya73orQftqvDwaY4piyO8pm3NUn3JNcaZ+
eP7H0ZksN4pEUfSLiEhm2FqzZMm25HlD2C6bmQQSSODr+9C7juhul0uCzDfce27NUdkMnMEPrDEF
67fEvoGVb8L72qVyaV9C3EEZ3UtysnuEMQQCSIf580eGPdyOIyJI6IPZfqd9zDrsHPrLVnvRF2lU
z79T8906YFXjxzJHDKyxAnNeL9EYcgJV3YMHIQzIZFI3+ltY97T7GZ0vEI0mDTbasm8GfIwZARWc
7vXAtrbEr+ZxL0clWM8o3c9ss5Nl+cuDofjOWrB+IhUvEaaA3hKQ1TXCXmefVeCxG/9+TrMjzMK1
RtJlTC577UA+lIrwD2KiMLSfPAfHXhyCOeMqCeNhay4SW0Q57NntX2X3dzhGm7DdzDL4GIhWY5zl
76j8VhqkOJKBwZt30oM1jUY1dJ9GogZbBr+zjyqIh9HCKDsmV8V2nf+R5/I7HM1D2sEC57lmIoth
/hhAIGo7IOfi3aEvVNZao/Z2m/dkqGDn3FqySBRWwxojUtMNsC/9u7r6nl1crYx3CSDD7WZsklpt
PbwLfglhPzhmOBBN1kNj2WxbPNGibA+Tm9GyphuDxXZtnYrpKYq7k3JMVivibGPPcGSxKt1zVJT7
tGKfb46f9tAdy8AGgtGvI2yshIJN7rUWFqtAdKkMaAhA/DPYKubC4OaBiF4Om0CfFO9Z4yLyQo5k
4YjRjB3T3NnruDq0A/p5e9qVSCbJjdnk1HsekkYrSHe1gqzVNp/T4L8V3oRI60cygTSB1/oRaXvd
Ryntc+ayfuawKsLumg3O2mbr3ZN0GDLjBuh2lzKgaAQsBC0viyo+B7InGTiArLtC/CAI5zlwaZI7
tomdueYyXenAPllBv53aUysfR6tfckf+ZZa5H6lnW3Eds/7RpOapZp+irtu1oXdooHg7RfPSJZq+
4g3vHvjVYuNTtcim2ZjOcJgoTsIugpz2ukjNDKpC0lXvLKq7AdtaXscH7U0nRwQ7shF3zdL1wKyj
nCclhgyBgLeDHXkanzIw61Uu3um2UKWIbYawUOj0OY1f49J8cENkwMz0uomUpacCLUBDfVhO10gQ
lYOHCp/rITTAnXF2TRxoGa6/KrJeLWy27CfSvjlk7MssB69oNG+rXG6j/5mh7oailxd92Dk1CotI
PoazfMgYbDntJuAVq42vvnx0vAxwNFuqwLroFDAIzsBJXBrFOLAt/8Z83tY0S50ZncIk3QVF9aDb
6tgAZyA5lOMUiR2Yo6p9R3FKN9Bd+fAzNFIOormhn6+OvB8cSpAgZXdNUWVAIQsUtWIVXro4Okd+
/rDkkRYjfZsBjxKzK9ueLG93I9HTWTTvCivbOohWw1xsLdM/xikYNdpgwUDA5CbBBO8L6wxwVqpn
h0IifMlS7KORh4SILIeapqfl1/zHMiew0pXGh6+QbbFCXI2NfNA4NWOAPFVEYgNbw8hhNUBR7LPd
OHgsD+p6RCuIf592XfiCyBK5q9QxQM9aYLKqYWa5uN2BfEA63kVwaTwfHkv1ltCgpm3OVc+oiPup
qvNTQDKV38ZnCkkUddElxeziDNUmSdlXGfHenPy96upNTV0ObB+5rrp2kfHS4r7t2AqMGKBnRiVT
yVkc9RsW/XpgFiISOHPmJoKfIirNO8xWdmPzb4gFW/l2sU8c5iokYdfkHXkepCZ+Kc/BSvbqdWQ4
IP3kM8hN3hF8dzU68gAzqvMTNZ9D9xFlbyYThyoW6xAUQwVcKpR7KqNdGs1voUe+VaK5O8t1jNXb
tb9bQGEJ23wtnstqnQt0fvAJB4dI2JniMPIeZ9dgREA0jQv8BwXHohXxJ4ZcFTguGxhxqLc9g9do
iD86hea3RNdYtrwKSJ1hQ0TAP1qEFcgN9s6MkL2gFMOv42TFyfXCf7bznUuq6ti4Ebl51ua40/aI
Od3cTJT+Y2I8GyHBFF137qK/fvpXpuuOyzGLl/rIPPkhwaXJp3JfsjncxOJXe7/E4F4F/cUyr1fN
n+3pVYxMYiwE81j72AT0OUW7AcG3tnGaCOYEJX9Vy36ylqjCks0x7WTOEYGN12CHC9UNyF6PLk5B
IGbfh/XHaQBrIk1q5z3N0LOXhBjCsO4yJVZhQScfrXMFtCLQ87uP3GnANNqb6XnCCVMn4y4xGGw2
ztG0u0NdJCeXverYvjjq0o9sfgRjwIjoxpbUIhe7gwdpCI/VBQfe3hQG0o3wCVYgnG3MlZTiKBr2
pTPcx+yOgxzPQopx1gowEy2hkNHBR+thCiSjfcX/VKhNW7Rf8zQefCYrwdDsvBlNmt9zXfBpT2Qr
AEIAiH4/Dc2rHxTHLJifYosZmp8eHGzgEgrzIJhXzulpQDctpnlteSAZvHwHi3k3jm9xMD1T9DEh
FZs8hFhrI4VwJByI1K3QLxQ40INjCGtGYH6PsWD2EfkZsgWzODIIilGlspxFkGzlJuB7dZ28S0/P
XAy8PlH1pyCn38nMfopZ8vWElygmncXc7KpaPOZIHPrQWo35Txq/sCXf+QZ2CciOqmlR/y67B1gz
gwdNzj61/NeGwjoKTow156lj5eJwRmhEvnqEspKYSMrzi6rTZ176yzQnb4Gbc09YXrUazVeTqbzV
vDJs2vsS+CqCqJodVYlYy2j+SUJ/Avo34L2/U72Dwb1NEPkl3QedINVrfEehj7EImemDTii1bQ9F
TAXKCE8tLqMC4n3mn6T508SHlruRZ+7kTsGzWcb7FkB0OfIJLHGGdAnRPJ+GcPzX5Qzssbfl5LMk
5FKaMackCN+JuiVwP7s63Uk2w5PE2TqyWDLvlkgc5XMboedLsuZfNY6b2KPpKlSxnfAdCIbUQ0I9
wvETAJMzvT/N+MiY4nMEF6GFdECk7E2YC8WTlhponOvckOXiKc1XFqj5rqc7RUvgog/OxD8XwVcs
BFbLBmsH/FXHfhxFu1umsJXl9TubEg03Fti6GPbF89iRtnpJU3hA0XQ0G+pdwWVfw25hs3mf8KY2
jftKOsgLIs6nqMOb45XLoZ1C0yP9W/aPfgYLj8VfZ699ClWD4B5WZHemYG5lMTKoGG5Gib0Thnke
OY/TCUyk9v+IcuZQ5oe5WCAc1s7AMj5iZgIjwj7i6B104sNkbMdSXpuQ+VIyHTLWryEm3jKrjrHD
Zq5r2TWXq454MFKEUWg1h9IknQ+P6aTprRP/x6r0a8txUxoWBRcZvoXtvxYNAkfqa5nHC+uFBVhz
suNrBeekiofHYnY2gUreY6COgSxOZMdfBzYGYioORsvTtmRANOhl7PyFH3NT/lczj+ekJYyVhSuQ
/Y3UvKqdWEl4fNY4bTTbf2sxCPnBm5PQuI71sQIU0RTIU+zwtyvcFM1qD2zHvxJDmOJpM6PyteW4
IY4AQXk63zs5WD8+QxkLwr+qTa3Dc49XTMzDc0LhPU/4pnLwPzWQPLnllTn4Y4xvoZt3eVlTsDP9
Nj2xFfZr51DBmTH+g4IHwlPo5axWvGXtE0azMPcOtZbo1SkJC7N4IMnh0dHfdfGqh/nUOJyPjXsf
2oK753sJdHGB8tXO2hyx/IF2Fl14msfp4NcNMLnQ3OiOsVKCZT8eQvIC0CmKDipReemgLIRFiO2B
srlpblaFoKVKd4KYPZUjjQiYn3b9yfY9rpCYNJOeQo2mwUWx6mXZczt5e08g+PUAEBHTnZSvIkKK
siSJEIfQ++FNgktq9ISHYFn0tVgQmUih4Iptd5tbZz17r3Hb7ZVtX4Y02NnsHN0qWZmiPjb+uHXa
7lR2EhkQEjNGln9NVJ50w3O4XIJa4R0utg7BVvbEQsT3trpuX3X+FZffcwfcpJFbIN8cQ2yZqmFr
z/GxFPqQ5vNjVNebEN0zWyAm3/nKmbF94Wy253ubGVjU+xsuZvRNJWwjoi7Nzy7chigIAuikjfAv
lmJPkot9j1ylLM5pxGUSD2T4/uOhwNBDgh4U43GmhYLOWBQ+d7B7iTMwldDch9g96BCWIksYCTGk
MX20OYwNp9zijNXXgJ2/Jp8lSdOdRd4SZgnHX7qGxeXqHUnAAgLOSoQFYEKirZAad1l4BknTDfIp
QjzIXXubVL/WFXYCN2Y3QunbAgyaje+SrtRChunEzX2RBLss835ijWZDqL3pzByImyC7LT1IJtQ7
/RZrhIJlW4+S5LNGGTci9p6FPtZpi8T4N+5Q5Pt4NRcpQof2xayHh1JgTzHFg+0HO7etcXKNx9EF
u58npEGw/TZ889yG0SGy/Y07qKthehjnIHcwUfWnGEPaxTMuYg52vQnW7qMyh01Rc5iiVCyYGA4m
llq5jxVKWEput2m/S/3ZIpGuwi+X0XYv5+dwZr3tyx0BciUfd/GZcyMn6YQpZ0xOiWZAm3Xfnpfc
atbv68LrsfhELOAdUy82pBwDtHBf/eEhqKtzHOarsbz5i6UeU2KQ3oumOJY4hAc2QEAQmLDxrmnN
+ejdFtJJBecvz/ayeS/m7OR3Tw4EmTSfzpg9dg2ehtAbH4psxtKJEwDRuO1oTN9qlY2UfwtYQAcf
NZIBu9fP01SefG3dLKK2RFy/OgkzstHbdOiB7iYBTxCoq6dRQ1JYRm65OP7na5LMwDTKq+k3aBnr
X6OJWPZp5kTZj6kk5Z/moet7F2xONr6jsiMRKWYupNKAYYfTRkRRRbssJUyJREsfeIWs851AizI3
l2aqnmyTnCvUJ1VWPoYWHAL/nMcp+CpVEoGXGxQjzn2d/osrn24WUV/ClqZxiy0TvOOIQ3KQgFwa
8y0pmWJOalEbA8GAeOvkJUEYSPnHf73DNB1a3UZE/VFMHtOfepdPMYZ4QOCddW4UfqFQriMdW+ho
qNLm8JxUw9VBApxxtBmiu8SB91Tn6cUX09bK3b2ueu7PHoeFT4TNgytf5ujRmChnRv+hC0ys/7gI
yvopk/ZpStQhwL01ozFWlvFoBD5WSQbDxF3aQ/+QQ5xuE7j84RwephhZow3Yepk5k7+QG1gw6aaM
tj/HkJXThRYIJA9iNBd1ecpHsWqH97DodrHLFQk9TvvtqiMZMeUY4s9jyYSIOylOixG9qQVkX2tH
fb4gvk2OrniX9+XBNdyLwWWt45in3tsZYKTSEqAkOUHuSGe46NW55DMbPa9gMIlWYpwp8BJ3pcpF
S452zs4YL3aY2TnAzfjQiH8TwREWe7UiE4cQCkoOsBj+DAne9qG3pn1j8CNLC5MF+jMX/kXkA+yd
EtBfGiyuTJ7mqf1DhLdXqfuSNKliukAvhikXfapG4Qi1t7fka7BEe2eINXtkVNnSB+Ne6kL9QOWH
1gJzmRtydvGxfhX0aWpxuxjsNQrT+bSM7n6IomdDql+OkoepdS9TJv8cH1VQhTZT0Ct6MwSpnL2p
9ILNEIQWgx6LYWVP31hyQ4BSBW3rz9zbQWrzQvffchFgqxL7oxV5pz6vAewGOBeTJnlhkLyOZYw3
C1jwHXfaXV9jHEo/B/O9nW5NPe+GKGdPR1iqloclvome8s62k63vT79d3HLqUao2bUOsJ1R0s6I6
5j4ZIKFDIkcDo+gBZ9IM8qw8mHXx3Ppvls0T01I82I4PUBk+UgSVyUciMipSajWdqxGwDU/b4Job
gPKs7DhwVk2wHXwdn5zCvpSE7oBpclCz85ungPiGuPmYauvVCYnEpt03Sv9QdA4IEtiVkenuysDY
M8BcUWPvXahUWSB2BoUw472ttvRzVlnLeg8HA4YuTlyjUMc0m1hgeAybqnUXs88suptiwbdNePMr
rbcTR2mM9GBSzkUBxO98+dV3+mh6tNqlu56L+lzCzbNZ/lbGXySfc+LwGM/i08akY1VE/c4IfIg+
ovliYIib30HtaXRgG3FzVhmOzjp77snycaUksLU65oneB823ps7v1bwahptHbUO3grMc4VuXX2v8
W3hSAdG8BnJ8lzNaIE3suXuj6/2QePpS09rZWJONombao+Ae4+6J4UpyXxsLUIEOa0jv4w4pWbYI
P9YaUGfkkAnmdfcqrq95pm9eZV6NCurwbAMlAfcovOex0F9u3O/raR9gj2xaY1331IAuCRxG9FEr
bzWzmw0YOAiN2ZMxVTaZyBImvunOZNpQ/EuNgGikxScg0n+EkV+HCf95bwYvuh4+Fdyyu0QtgHTz
BIuTVimGazRX9hXh7NXPkMQbI44+lxLFRK9W2x74qgD3lvhscEgXfIAlflhpjjDfZjw4Tf2ovPxo
knBk+dEPBPh7FvFwf+NriDmkd/g2K/3U2P5jYxO5Qq6RhagahcgTF8PIJIuJloHyNS0fSldeTeZ6
2aQMJuXRzmnlya1I/KxpDyXSaGQmrhF+tjbaaiGejc48BzYONh13hBylOxtNzGw7F6cKdnGS7VSI
lAi5jquptDLrGYg/JCPYZExsLqNgsll5HA59wu5DpNQQMG8s1d6yxtmaIniRDY1Nl4/bto+pER1U
ZeStlO5niCIAb9dvSnlCBMmT1yceJtoJ9zPM9TIzXWoFJCyxQeB7BKA6XrKH+lQs6dvQRqiNaP9k
92Kq+NEJh5umCWWgCXrRAgw3SmTskNP47HcKSFPH4I5e+KFECCLyhCmmug/5qmujnO/GkFC8IJZ0
h8XO7LqNR02rMuOJqQUxgQNsYayAk36Tip4ZY/hAg59aA5Alyr7c5VDssoSeRb/Ra/7SoeITQmHW
1AzHGoj5KOSZPDKj953XhnVFge+yGNU/a2D3aZGj0syrsUBJHo/3FrtOA34xHw7NcnmYknHrVeFG
OC4eQ3+ThAHh1MAqoMyatCuIpNczBACjt9Ye3h8fyquDVMVj3NWn/k0PxbAugyUaDK1KHb5LG1wg
ZYenFPun9osb1luVSXDozYb+Aqd4OoYZ/vUFSU1bvIC0VSxuQ4Fmt/YuOPEIwI3wk0nAGH+qh5FV
vVddTclm37fOdFK1d6rVfKnL4qkc8l1Uwh2zWueQ2s8JLCC7QwjrMbhAgu6wjV1NrYVAwbe8PZOR
R5XYK7nMGcP6zML7t6jB4Ppgt2RKOlw592eUnGjsy+zSJCDUKwIACiNgT4XwVXJ2bmbl3HzO2SSS
yCprPKNYkjHclRmEKokaOvPbk9F2T4NUF8LutjWlBNAo+70ukEvUWc+G3shXsg3w43rwNayNHBr6
VLu6eZppq64fmIpd8LtgFDBfW6sXaLI41v2e3klmHr1k+dXZXk3GRcC+VjRH1xje5FR9h5lez5V3
6uz0yoibmRJ4FlImgfvGW9zvP0PI2r5rCGRUvIaYtfkHHyKC68t3q56PcZ//VnFJoJlxytGmu7XH
o5A+OQPSf/4lywsmUp2KtqbPqKiMTy4lURYgS2wMFhAJw3eFL5EDkpgRC6rbTF6wylk4CSxpcUJJ
G1CKSVzZZhN992V1j75/35JjENvIYa3kV+T6sbYA/0pj3pk5CuZwcp6TwPoaXPCZGXKuiTItGXxU
ilTSoManlnkMWVL+7IV3Y8+ks4IVU7l9tg7EfNC2JoYaU5mrWDSE8Inx80RY1ZquulhRffbG8i/3
B/K+wcfKuN7kVke4n9tsK03EmJEdS6KJuW7kkToVVwPSDzM4VPQ0XvtRoA1Uc/zQCvjWPiQs5ltm
QXJ9Ea4cP3tucrEj7JcCH9qzQ2J3o9pnVocbC4Y3AUu4khLxWLJLnJ1+bZjIg0zvYgnqSzlhKbGa
Ax8eIjJjoxdnVN6rLeOlk56tS5Qil6FgbavhbAn7JlMO/LI6J3m4LSvxlxvoehrUQIFH0LqlYlzh
9TaEZojkBq+oyW6NGkUH6Ih8NKpMsyxEbMWTi7CMfMAEEQiLNqZ5CBDx3s/z8+hDDlSxgRFfBNuZ
6npEKGVm6cn3WUflbP6E2SAoHm9p212y8GZaxSEWwylNnR8ywzbSy0614EJuxNnqWH3bhFn56OOA
U8Z1tBqD+iMJk+cmnlClufd5yJ5+YqFO9C2aEwAFiMOd6r305+flo5Ia+JuQW14D7LFYe1hb5Ywu
43jEaBv/tRGghdqQD70xPCSYLI2QKyKzzy4U52yYd1kS0sFYmF6Sv0GC27Yc28bgN1KzocVJ5GU0
3GfFHsvoWZZYOAvHAPIIGoo7WRTMugP6pMFCj0ChBXrNOk2m2Nk9iqGJEDiHmyTp3Kd+yrmmgKWM
4kpQ7101uGv25nuvIKmNOvmuIq6zMnuA6VQxKMiH3nyLQgT67JOJqQ7x2uFWgjRceu1FuAw2JGa3
yKW/HanTMV0Tp9i566TGjDKl5b0SGKE7F3VeN2CErBYBrEqOc+C/lBmhdlg0F48TIpWDwuHTCvO9
Mcfn3luUKzLaiXDeDHr49D2DPzvZ+X5yKeDtols01y2uLng9V6Nn+a4851ZFzb6b4W+Z8dHr1dPM
5y5dVCklMOjESZBo/AQu6Kt0url2QN1lVSz2ipe+ZuTqhZRs+qEIFSdg9dTTq3mA4eyouvVx9iy8
5Dj180s5Gyyi8N/U+a0EmyAd4BesrtnCMFIGWycA3hM5h50TAAPWER0fCCekwYUlgz5ruLrY/em6
tkG8UN3lPsjcja2Ls0twtBUCzRN9+BnQgxgc8knvhhDgUGmO+kcFb5wZ72bU38yAATEBIa55c2Zv
lUq6cG1ce6BIE6Wp67VPAQ4mr7LevSl8TBi5lQSDN3QpKAAOVvsEZhb7RLuxnZccfApXD5wq1kVo
A63JuMwjYoqBJ6Yu/ZeU5ZGHNcVzml8kWm+Jn+HbfHG19YRL59fmJJbpjW31pcncgzvC9U8/3IL3
EzmIdLl5G8jBjr43S/QvaaVOpj2eCTLEXfrimAUbzhR9We7195m/xLygEo9T8gRILwsFw3YHEaic
vpuIDRDeVhtai4EpkA3w4zjxUPneapSvhqtw3RX00uDiGuswWNEhNv5J+IBdJ/eTBxTd6hXFKhSI
WfHtdrDahuClke9jzkcUT6/pgDqaKakJiEUWpChjLh0dBlsyIWeE4KaJW7yfcdSFJXQieCF5BQgD
VPSya5g/0gy5R+T9uiZnZQXAKgcVSKggYPTAwQ0mvlq6YY3HPdcT0dP9vcxBjXfhGcPjJdLep821
UGvrPWiquxaOgw6yl8l0SGz/0a188WMA17qDlYkcmF2RWQ07Y/E5qfvJZSNmYSWzQxQQeSGZmRZH
aRqMqMKFLrapCcYKCgJBPMJhxuycCZARRiv2hteDWmSVkRIWOkaQoGYqVbjUD1mLGs0N0icdq4sb
IyE1e5eE5J54Tnbw7GBQteysVJ1S3LW+8zMvyxbPe8C3QX323YzevzzoHma5jKlRGBSJG9IR4XVq
mKdo/TMhbp59Ys5Tw3mqg5Zt+rSOIEPYrElgTCt2rzbeoK5J/6m6QirJVx7204XUje2IXI1p/2FC
et2lJCfwiIgueAMV/2605GLhC5PIO0s3XJIXjbtKcV+Uk3c/D2htu4q9IuOCnIHxOskgwDl9TQSA
JuKvHkFM52XKWViBu4HbbhjfRTwhOwyjvT/1e5F2p1BwKFsG6dHlPD4YYwHqSFGllT9G4In7qmZb
5mmMwLJCK5rH/OAhVOQN1tg2hJrfO2Ff20Id6h73rEVx26o/DBvXpGbFyrydkKcQHU/RDkQwyBAp
y7DDDopfqrB+nQmz2uQbny1qeMo/r7xbHoyAHge1A5KFEZBINTDYNG1mBxyR17lSRAb69whK8B4k
6UO74MTMhu2X0BdnqK92z5idkQBYh+6kR6ghurSO3DT0KBMCau2xY9BWfgE45gOPANs+l/O3IesH
qwqudcZQvmn4nVH+PWVlfW/F1d6pCbf21ZPjJkeDLHW3y18VOAaNjagkZg1ZQPjhMglrKdeVNoB9
pfTIgQMVuPA8bGa47sn1W2IaTHhvdsfnnjWQASZRH+YCAbrhSyT59jkV5S2Mm68Qhbz2BYYIGz8d
CC4PeBdRWp5NdnCR0mCYxT8QxOs5/wsUX6kRHIGTXUddfTE5eCQEYp8VXMxD9gMPyd72voPUDKgf
+yPG2twlIUuKtHAPGRf3nQ6/HADNLpSCFoOW79b/PMd87/P5yBTyyR3rXdwlz3Uwb0NrJFHVYNYV
DwHWtPiYF4JqyMClDp6KIJFVlHXPbqNutls+NBIAJZUqihRCi1GNZTNR7BgCRrQeIVdnbjmf2RCv
m8K9ZS2q54kqYQIJleUaVR2q1NEkNy8g99DEHhpYzbOVhi+FBZk6qMNnR9gvxDv8asYcowqgpkKK
8JMDAI97bxpgmAX9sXXFYeTFj4vyPq7bM2upTSDwuPrGRUfBKjBxnotuH6Uw7zLObopq7Ki00J7z
XjiATroJi+uk11FKIze4mLjR25leCg0vwzJtQz+MavLYjWify+Rkifxhssy3vCIaTplbog+gUS0o
RBCuts8E2ENiUA/tJewxqYIOTM1srf0HExbiyOzHtZYQBtE+9aHccd1vk9E7tPZRu64JZKRwzp4J
ra1KHomOnlYDOVVd1W+tsSBPi4kmqlRzQn/mor7VY0uexJRtJ9slfEZtxqK5t3NW3vw1SWhNHvsC
jmVkiw3Gz5z4LviW1rh0DRVrhNrol+6rAIDVP8waBMyiDqja/s1r3K9Jd2826p7JzO5bBbI49BKE
R4KqiWxkl+5vbU2Q+3JjPg6teXWz+VCZpO5MJkoblbdEZLo/Qx9curZ/Hk3wq6oSH5ay34OSHrBZ
AOEaVakn8XuFKuc4rVF7j6ncq2retpJlrZWW+wgj4VjGzla33rwuk+SlCyzcbhzxFoyGaHzJpuLF
VmSJsKfnEAqMhTTDKaVkf3AT+1Nn9GPgfh9SKvKtqcPtzEHkGQ4VADQnZhJyI/EW3Ckz/5ax9/P/
hN+a31ObzNh4Nv7i0HuuRag20sBWSgTmISjGExF95zydvwIRIXCZg5egxKfetcmRbNXdODmv3HoY
oEYIZzLx3/pg+qzn+In53q4gMbLR/T6hT0NU2d+gHEUgTKN1X1UjHHp4RwLDsrTrq+OVL0Y5mCgR
h08mueV+SZofWi1QXOlD3HKY6mDpqzNkHd3IPAtqMVsXxrhlXmJQFDV6uYVcV82r2oo2naOfZZlh
HM/gRAwdOyenwkyYlPaVenjJmKtvpeeys0XKpOxTqoO3YcLeGOW5XmLVONs689aqji8wgSNWx9XZ
y4OLU2h3RTFBTMeoWVRMeGTAagrBdtYf6CCyxQDb2OY1Cav2XgcAxvmTf7TNXrcJvFdvYDdpamrX
ji7/zgjlawl/ItTQBNTIhyAMo92aJLOGeUEYsu7+GSVWbI37BTgPEJugb75RiDynYnLWRjNCcLSu
xqA/q6xG/2XSaztxso91ziCpOrUJkosUhftMPmH50EfNj+NQvuQWru9Q6rMy3Q8e1G8qXMXSpwGL
xK9GO8HXOgYT7gMXwGCdMvmDgvCcOr1/cZHB450qDK7+AhSan0UoylKATlbhQ2/uxSD0Q2km1O1j
lLA3ZISelqBSqmpXMelN0/xvADNnkOVV8p5WPplBQDJFzXLJh/YckMV9juUrqY8bNwiPavhumVxE
DG2x0qYRtV/2CcCeTVPGgvITvMxTTC53WNG7zhy9Bp173ysWOBWPSRxvqxr7ciHPop++fNLPcr8G
Lt+zo3sITXEZld6KXj4YGc4VtEcxXxg/5xaq7lE07h2U/FpNKzWYT9M0nDxfQ5j+gpq1FotsgwX2
bPlfTlzeEx28qzHED+QKaES3a5ekiaNKzHLXoKMjcbT7blXzS0GMu88mj2XAS7bpUziVKlHVcWw8
VqPAmIKwb04jTs7HwURc4ijQZMyTED8AFm9rbzr6XZFdG6+pMQ9L9FgF2aXxYz6DxgXl39VMagkk
8AiO7Rdwx8gB0+FY8Wg2ExFeRRXh/5XWXzmz78rherRQUQBc4TearjZyM1RarFX5SO9HOpngUi9y
+09OH1HuSmAz7bun131z6eaL2S3SExoId58RfJ6jUFqB1BuynV8YGyimq2y4gfNP2KJbbFKal9k/
uOrdDg6NJHKhlJugrdaR/JKg6jNjawHPHkmB8uM9oMm1mZebSMEGCNeIhjU2YNJ9ev8xYMGFQkF9
4shkT8LG567WrxhSGT6m3RY2Wt2fwVnZErz7fmYVt8RmLNx/niHErnsLfwBr06S62RPLUxSqS0LC
pRx2NOz4fXMUIVX8FkPCjjy02NdRbYIeBhrcnhnIAiwfWeCXRcKZXigYC3p92z1P9VeKryqJQlrN
PwPwJGECjIJ+Y3xEw1CuMrR1np0+MNbklaXj5zT12fGFPL52nK2ylhW5wTXR8e4a3aVA8ufhNkz5
M1MsAuBQULIx8AW5+TWw1yKZsLu3W0jF8tCEfB6Qpz8T+9gZb2zpiQMzopP9hGl0zeaa2Tu5q6zt
V5a/K6GdOglEYAyB8UGCM4d/k75NnrcfW0Rod9YnX4/ZEH4cbCRiS9o3dPCnkam4wyXKeo8uS6YP
y+K/aV5rUgMSttJsGCVxvZL6kKAMIO/s2Q5FtUkdlEnUKzTdOFu4dIZl6LyqUPiK8hWes8m7QFxZ
0H4kyZHHuO92TE1IPXOH4zhs0fvctWzPkjuDWqmqf5fPVp3q6t41F5CWrD+q7GB3jwpCSI91I2W6
tWpGViP1yq/Ow3+knVl33biVtv9KVl0305xAAt/q5OLMGi3JsmT7hkvlgfM889d/DyvpRKLOOqfL
yVVcHrYAAhvA3u+Q3AXGsAZ/ZfyoKOYie2BaHzC40Nvfhwm8x23d38fWzjb3wtdxJ9vzyFgZ310e
8A4FYcM95NWuA8MTzR0e4MnxrZs9wHFTiAnynA3QfM0wu6j5p59jsAxNeDn36CGuAp3NxFPZPIzl
jyKGSDL8KHA8kDwsFLUebMUqPmFcXDTRLa+yCkqCpwAdIKOP7GWWrWxqL7x3gJykV9HYPxhoMOah
dunwKIAdwzEIMeFK8hNNH8vkKlPASHkyIBxUMg60CVy4ws4zRPrJfqgk+gZPNRRIbVuoC629qJpv
bfJhqh8m6wrqB9BQdoXP7e0BoSesFFLqbVq5MUZysIfu6IReYvJoYj6BzAfNQypHkH5chC1eIDbU
wRM34rkGPh16exv6myEH7H2Ymv3gc5PpQGav+kJfQVDhhQrWfT+Dsuh4JA5nA6svC6kpA100N2ZN
Hf8B/QcL5fLuxYs+Ou5VaphwFe1DNstl2BkMmHYr6VrWt130RUuS/TQL8hvtCpMOcDJm/Qeldbbk
5eWdajcFGlCluqnm5UctxdkY+U9Lvw/zB334Aj8yha0KCgEhtj1JHYOPOHiJy0NpfaImKEgkg81a
Qh4gvuNXG8eF+5IDcuQBB60jvtFD1GGr69TDe32j01IqeCU7ndypGiTK1gBdqr2IzvuYmvtW8A9A
7xttxK25dcC4o+m0CsfbkYYUz7BtHQCg65BKLz7Ctd2UOuwLmwZSiM+Ui3/jXgxfUCHZIRawljDf
fMEFxuEteVeJ+zzc+mofIcAwmffWcNFR8Zhml7b6kwdCtpkqzs+Do80Njy8cvEH8EshdOaAtWDzV
9lMOuEt7TONZSQJ+wzqVxar0HZ7Bv6OEFna7CNFPp7lyOGNmNTMsZcE6WAfUPfCuMbWtiTaYiUAE
b8cxRGIFbX55aPLb0HwOqSWY6MrEyS0tMdAll9qEjqn+oeVAHlpcruxN13xDKtRurobghuZ1nINQ
2rY94PeQxsy6YYWm9wGYa45HU32vhutg/F5bL8illuByc6os8XCd5A99b4KqPUQzC3a4LEeE9oLb
oa3u/eK66Kc1bm77OEJIHx1G76YJn/3gu4LPMERffLYVaatDaEIvrltzj9BAF3wCy2N/iMQdDjeK
kSMApPKdAbfQZ34q69kyfurcZKaNsj7zhLVRzDav9OEDqpLgDdJhNybwY+560IA96Ygthq3lGD+b
PqVCXN+GOzfjTsuMxBclzyocRZIa9Zrnaj4wqPpSF13FrO/c23HHuxDYDAWHAnjOeFv2nwxK8eJ3
DXJW0OJZ+hH1+5VVzcIFCWINhbr367ts3Alu7B6idWgHW59rrJtojlcmKE8A5OIShktaXVeg/zTE
/xAibZtDAi05nRRp/TIwrhrxrdK+utpFhxVGhLedsOm6bI2vNawYHWRjfWGE3w0kZNr0XqufJs2C
+YRojeDwgOlC3zVjV9iYZgbNRY03rKap53jEaAOhzGg6uA6S0RRouToH/sawn6IcDYLLStbb3npK
NBNg2UXmfG7quwKfEv1zBrzG43leYbwGHq3DRmectSCuBwCQMOUzE/eWBxHGGwtlS8e71Ni86ATx
UNtYHDBJe+uZ4KEodJFa0p2pqn2dPTrAVrvwYYZVsDxN34KUcJh1pFo0HCkBQk0veuDM8BwQOU4v
S97kZvAFa7U8uXQR44yih0h9KgwQXPons5tLVlRuA4Xdyr2OvAMtdLQLDvSQSLxfhZ4gpGWB4L+p
wsch/eyqp7aiJXSwaMhJEpnoOXf7r4IqeorsPrQOXjsFl8obJykAH7UbDOF2jazWABHJDChajtft
2NGJKfZNTCd0pyv/orbG3UjVllcpT/3POeuwGg7Ite+nOt332a1tQxy2bmUmDrWGALh1aGxAOwjN
Rwfb/Txr7Uco14Edq9zPRhxugS6ua5CwMHEnjBRlTr+y/WbIWwH9BWg6BScQ89B7Of9gR1UIHiCB
1sqPmv/SmLC1IGGqEPWNAfZvhTghrOsZCOX0Ty4aTn3gHsy8fMiN4KuHW44sTRbPTDID1wSGwAAu
LiUGSPSBvTyHG2+u6lbd0OHE2mK41ErtY9NRJFcwOZKZqxE64QWaF/sA1zkjBFWMQApqvF9A6/L0
S9EG1TOkbXNPkLvFRtDX0LGADzh6kj7ZVs5MSMP2anD04iavchNlSg8si4ofwYYgwosQVKqb69BV
h2aGFmVB8BG8Mj1TcB5WCPtVufsRjQY45/WVLhCkG2bNA41m8br0rL3w3H0iPczMvOhH4FIAzFlA
skn8i1aUj2MJzE1REb5rRe1dmAGawKOvMLMvhnSjhW3xHDUlZK0RZXaArSN3LdWGvw8KqgkgKsRZ
RnXdK/disIpZ+3CCXC3YAZbNji7wjqjFFKAE34oLP9PuXNePD17alpetC2BtrDNApEK/yUvnWRrG
gFwRS65PC0psvmOQxdEuR22gvpX8uKu4d56xSabB6Pb2zhmE9wTEgaaC1SCfOtCPRf2Q+o17OaUo
+oOR5D43DbdKg6yTFpY7z+Zdn9vtla755dq1sZ5yeyj0jmncUuTlPTXdJPAclFVx2+jHq5CLXpKa
EGXkB0tRSAy4Wq3NCi41TcVDAY24ifQXy4JB2XJ+ABrghVqs9cp0NmlJkyan85HabFkzbHuK+CiL
oOE2OBinIDEQ5+NlJpHoHMU3qYFRRyiTY7aBJ16X1n4whXWo/OowhLMtUXQphIsIkRqgVdiMp0y7
28GKn0OKJ/B85cXEY2cEnD8aJf07WGHjrHjIUVvTHc8lopNVO/sYxDSoChQadcfBwwJPAshREsLK
iGC8F0Q/QeLiCIyDayseTFw4tQgV5rBBvizDYW0ETC5aiif5l9CWDx24vwD6wabuun1TuD+yKf7m
l/RG+Nno5gwon9TayxBA7bNpEGSN/tI0MzVc+25G/o/A0j7lAikUxdXe0m4SPL9acAK1WSF2l99E
dnjRBHxxLb1NZYCsRoATJTlusi4aLvaJLZ8A7gB7VNkNvS2T7jpsnia9gG2461ye5dI/REgDhxFc
alzZbKeG0FlfWm69t3T9Ke3BSQL9AXgWbqIKUccG8sTkwCtxslsex6jBOdF9WuFeHjePYc17qVbo
q6A2qNU8YMyviac1yKIYMNEbz7VwC3YiOSpssugSVT+9lhr5wySo3dPiiXxSmdEPBhZhEt3xoVsV
CvE0oHCDO6AbGFfy+5ga1XgRCz22Pzui95praYSu/tEvUnPalqmOdnLpUFNA1hWoC+JJwJBl9bUb
Ap6I9AYC68GflIMatiq8mAuUPyHcVCT0Rr247Uy2ljbFu5ZiG++UgKcF3c48tJHK8NhBq0FUGbKI
o+rwN5U5iu5aXCpkIFyW+w6f5ArsUtZjp2TWgAR4q0yzzkEVDeVVK1veak0VUtrThUiqGzePUuAh
2oChX2KaNoy8GAnCmUnHM68ditj5pDLOTwwDjUHWJasUsMELtXiJY57Lr1hHdk+lfJUhs8I2KcZR
yIsm1QeLmnxkxvgJ8F8uefqWyUVLC4cVrjVAJLI2r7FypsWuUcmYNRxoUAUN8FTpgxlrxkn/AZMh
KnrA6BCFD0mhSiq29ZQns+kF1KIYtVTDDH7mwi3Q8wu60b+VI1kO/y047T1vRA9e1D2Kv7hvauEo
kOwLRwdrrzRK6NWBefZaLkzAzBtQWnTv+6vAc4BxUAZ0g/IDr/0OFVUz10eWbuzp1ZV0kkiBHW/i
xEINOQqlDhFB10RxW7bcrT5Lh6Ln3q+bMb1Dd5U3VS2SybrNUmMK0a6bDGpmdQ1y6VkmptTQFO7D
2DRXeUc796qP0y5LNvXY5OMT9csUi6m+x8EMxWV2YygsU7tOJRjaH5SnefKAhrGKde34zmHqA2Vf
ZvyjaHs35PbwW52Pltuh+Bg7vJFd8EqoACWoYU9rC4Z+8BnAdptdJ61ucZyhyQv3IdUk70Kp6J2/
BBlNkXvY4EbzNesM9TB4UN+KnVMDl9Nt8CVsBx+YWjH6tskTMtBJr7ZO4/Yhqzy3+W67TZ59aavc
lx8MLR/rnZ/3Lf1ey+zwuOpdW4CkrArzvtBR4kTgw4p6tQ/Lpsf/WqszpC9LWhH4PYypbcKmKUV7
2TkQw3oeZ2bRInHoCd81eVuidqlK5grB9gk+swjdIvzcOvmsh2q1yhM/s9rQgw+Zb7YKCSktibrr
PAT3Q025nPHIhZsP2HmUThBxitPRyrzf/XpogPeMfMD8wRRuR/5Erq2gyRWDxcDStfd4RnI/bzUO
ZdNzC6oiQRRaz1VZgNUcat/+VIs0azkr0oSaIW+E1oujsdgNvTe2LgBJ2fGU3vz2l//++/98G/6f
/yO/y5PRz7O/ZG16B+ytqf/2m/PbX4p//NeL7/xKwrTWDceRCmC3kKQBfv/by0OY+fxh479aL7TM
tmVDeOneQKmszD/VpKUw0a5PBxJHAlmWIU3TEUopy30bKOnDKfEDZETzvpA7bsn9eixaFIhq5+o/
iyTfRgoE5GmLvIDE1B9Pp1wCiEDazox1b306lHF8VNLhxqW7jrOcPhmKcASYi32rWlXX+S3ckk34
w99jD7nHu/rQ3esHuT0d9NgnsxzlGNJyTUPJ+Wd69cn8MJSDVQEKqlvtNmzkPu1o2Y7Rd65pd6dD
zVO1XB22YZv01i2TAaq3objp5jElfmoco7iVDtU8SoCgezw4DXEbXZZVzuunP5yOemSAhg0Bx9CF
aZnWcoAxQBkQRbTQRw62zr6Gika51163UludjmS/H59hG65QuqVM2zSXU6mlVWbolLb18jsdSUjj
4ZkIhnEshGnA8rUcxxRqscFGkRqu4RMCktzOlSuw/tfjjuuCudY20Zn1eGQ5GsI2TClsoQt7uRyt
cMz0wcTNyAuRH7IsQVklRB9fT+LizCqcP/1iaRDKZgXaIOikPY/71Sqsm8w1wwBgIReCg5j0b7o5
19qsg9JSlPS5dpuQ/WrdPpNHji0OwYXBobGiXMtYzKeyhJflPvorg2k/iSanIzNuR7N7wKf19vTq
OLL6jdeh5tXzaohlZ8ByawjVmXcmbpGFqbCj/Di1yY0dYw4l70/HOzY0x7J14bg2u05f7Da9sgPX
g9MKagbsbdDa/ccpshyuwi2FAhBMu1+IJ2zHNYWkp2csUrIMCwWEFTNS2jcrDXSsxt23HMoLl6bX
6VDHFqarK8eWhiMFa/PtVA5WwiBmGGra47hVY3Xk4S42de3P03HmH3mxKoHGOrojHGlxu1jEsZre
RRSeIRUar1U1a9XqER2eKG0+qYIOsxL2cGYajyQRk1CWS1xboEnxdmwy9OphQst3RTO2ykmVg7oG
zaCcM3N4ZHkQh+oXMBhpvTtBNcn5HVoVO25sml3qZONeR+w5mllyuY1O3empPPLJTN6SSip2uXDd
xeow2cNVZ7WoaKACtMV+KLo3PBlRo/GiMzN4dGRAh0xhk04Me/HVVBNzc1dwQOZyvJg9Tpt1Mj2m
YHBPj+nop3Jdk8RBpZ3S0NtPBRIPHJ3NpyrpqFUOgpj2h9MRji1AKCumaRiW5RjLdG85pi146QC/
TY3rKUhAdgR+MaE7TQ0Rqlt2neMxcmZYx+bPgMGtQ6izSYmLT5WmUK/riDapjTKmTmdLow7QhFxA
EA47Pb6joaQlqX4JqZtysdiFodSgfDBSMrvtENUvY3kRdB9s/CVOBzr2qQzFWabbrhIs97efyswM
N4YvDTm98z+1PEm5tl+eDmGYR7LF6xjzz/AqwVu5Y1K4wgqsQf5JSfM+6DsHSV3nyp1FSrAwVvH0
+1SW3lbkNPgRZy4pk53+KY7O6KuBLha/I6lypcH8Q8QYl3piH8a/D5VHaSzeno50bEe/Hu78k7wa
bhyMbVChLriq6Uk3wGD06dlEuup0lOPjcUmEtrBAVC72WMc9MvJ0cJ0R6nARgB1eqBuJKnN6Ltn/
cUAtsz2XgH+Fmr/vqwFNokr7zGeN5NXoX6KiNV0MbgZzecCEGWSL2oqkrvc4kVQQkG148roXPxhC
R4p6Uj7qyY7NXUlwVExdAe9lBIvuwHjdnZ6S4xP/759zsZatids6lY35znIdm3JTaskuHX6eDnJ8
w/w7yGIxD1MUWGDESAL+jQk6I6LSfzrCkdzmSNdSHOG2MJ3l/QTqN5IaDmkms3LwRdMw6F96Q9qf
dDmAmxv8HKp5WgWBfmZJHZk/R0rdldJVprKW54M3NV7F9Y5LShs+h30ZbzqZHYIaNP/pEZ4LtNgh
La0K6JQE6kYHcFENdQ0CMi3T/yzMIl97dRfXTkgYJhkswMtIZwqA+y8EUexBk7kz5fJ2x61v0tuM
r9WbxWMore++DpTQhavzn8VZPLcNTSvsIbBw+6KJmbiPOc50mTpz6z/6YV4NZnHsUDoqm2BeenBl
aic4ZGWxUd2559OxBQ4DQoJd1hVLbZG6AhEWFV+c56B+k8z82+Dn5DzCgt1X/ePpWTuyW7mB/DuU
+TZ1cdWPwxgkLL3mahvVd1EUntmtRyMYwrBh4RiWvnzbUm9VqFEwZUI1H3vmTLTW0y8M4lWIxXbJ
aWNlypg/fed+n+rgIFtE2k/HOPblFVmHF7o0pCsWuRP2kFeUMeUvDasvLcy+lvQsjco+UzQ6Mluu
jvoJ8nTcD99VAoSIoUbFfI9BBtnBQFMY1iuC2acHM0/I4sAiiquo2piYBizPxlQ5cRbYRKGVi+dk
uEY0uVlxjuHIB4T2dLAjz1dsakD78UK3uEEtvg4UBStyfAjQFsD3fZUOwW3pwUj3CmVhOI7+C8Id
7sGrz14BzkVe5LcuD1VbN0SmT9B8CpLAvOkEFWrXAzqB4Fy/81uoezViD2fGfOQzSmgDSkjh6FAG
FpFTFBua7A/p9b55iqJp19TFmW94ZEHOy9Cas5Gl1PIpS1m3DqRBR96qYQBHMTJlY1e/ZGgZbU5/
wCPpSBmG7lpCsoGN5QtMg4oOc8AqV11toPJeTPZdOiCnjJD7cFW6tUEfLaBTfTrqkfERlaqY4Ure
6svDNksBjOd0YwBj5wg0fFISk3n0K05HOfKhlGHyskTOXrJIF6m2Flwe9JgoDkqXEmSRh6LU6RBH
NpsyUUCiuo3eINTvtyl2QBytFiYX0W7WB9FEroNRR+UY4Slqb5r559fFm3DziF9dRsPIkLILueR1
WN2jOw3nNIQacviFQTFt1nwVcoS5OAgniqagGojCK7CBZIa1Z+Y8c4Pdxr18Oh3LODaD7BjyLknL
fVfZgLnTKT/nilxvDWRAgCCtnZdk52yg66ynJ5pyGO7Jeu1vzj0iji2PV5Fd/e1k2o1Ta4DCSMew
uHtd0nk19qdHd2ydvw6xWIGdY6rOyOYQJZCcGmFKrwKr7J/5YOdGsjjoLYrZyGFwRprp9D32iBeN
3Z8/I6l72nRxlBC2tUxJnWi1XvM5Voo4u9WMu0pN15DyzuTWoxP2Ksq8Wl4t8LbPmmosiOIPLpDq
p3rMton/8/RXOTpdr4IsEnhWezzqEoIY6FghzBNdm3H758/6N9M1H1+vBhIbbZ0H85dAY3aWnKiu
w2b8+Avj4JjQhat4LRmL5OP2FlfJkXGE1U/pvXT5w3/27y+yDcolYQrcCv9iq/2kGnzrZsTr6RhH
jnGqjP8ew7wgXs/TWJIZPMaAejLOIo3xQUcBcjQQvbMwxOPsQzwbNPXpqMeWmaM4gLiyGDZ1urdR
jcZRaP0T1YNgYsQYa+hQMJpzYY4ttFdhlhlGek2V2gUTmI8vBk5MundmlZ0Zh7vIL1rQp5pD1x82
J1JR9pVAnKorX05P1rlRLLJLHsI8AatBuVG+lG6w4UJ+ZhEcPQTob0rWMOeNu7xS8XrInGJOLlTP
vXt9q/+AsUR3SVsD352lDVbjNdrYa8RZdLU5PbxjNyD6065J59hU7/pZZgeRLgnn7sTsIhmi2Fz9
LjELn/zHMDpTuT02lS7lRiJZtk3B++26C9p6aOPBh+HITZy2ILzw9Mxwji0Jmi0cpYxGUst/G6It
xyLSAsVZUBVX9aTvvBHZ/a49cxM5dmy/CiOWh6cxARxNCeMH3gUET6YLz4Z0vNDi8BcWORohBv5x
DiWG5XXEnZRn2yUfSFbuY21luLIi6Nv9QvtIvQpjLUbUNo7VjBFhwibcgjLZGZ7aDq1+5krwR1Ze
vM/exFns2UZrRzOf11tQb8uf1TXWZmvsU9aduNJ3uCntgzMRjy46GGiCl5pJB2QR0M/gb0BjBMKs
PVb9TEVMt6e30Lym3g3pVYRFhoimwlFFSwRXpJ+GNr1B+ui5LbFKqSAbC839Uva5O+sjn9lPx1Yh
dSdeEGwnmi2Lxe77sYzyLEDZbcLvs9LjS7M1DklaIkWAxcnpUb4PJnm7g0CgtejQ3VkskMKcYscJ
UXojielfG8tvD1U4CxyyF6IMzOvM1zsd8v1mJqSgRYbss05TbpEveg82MvcIpFBd/166mCU407TJ
wNmdCfR+jUiKOHSiXbYAXeFFIFv5Y+NBFlwBTv0wBOonIlPiTAzjXJDFnShPolHlUVdy1bcB4x1C
iClb5Ls+tvhkIFeCr+IGGt+Zi+sRdMQ8Nh7sdE/BESz7tU6v5XrQQhLiJHZ5VUB2sFZa6ul3NqZY
D6Iymt/zwogiZMDQyYGKl8WoWaG8sQqFis7Vf48tI1pYVEsANjjvGpGAufzYz5jq3FIX2J6tDDhe
faAjMXMOeHVswl+Hmn+UV5erYCoSu0sI1WMXCFjCekZt7kx2Md5vftaN6VDOsk2adct+p6igliKp
gQDiPrqzh5WNnBZaqz7OqbG6Tvf2Zlgba+yYuw/9dF2LZtVjNe9vkjPf+dhemVEN1KJ0Et1yCQNn
c2sXBVeo3tIETFy266Hwr7Wz1+KjgeY+6LwlwbXNv/9qVvG/mGrgedxOPA8xMxD6iJGg3kG3Njsz
pnnbvU2szC19UIqGRHqHjQK/Key0F2zLXlxyJ3ZWTZDcRbX/ACwGi/HkzL34/W18jgfOgPyGoIK1
2KESOKIWlmgrNZOnX8mZTeFVt1KD3ESKaj8MNY6LqeUm29N57vg4/x13kcdbeIchX43MEDZQvspB
p6EGtmL0m70O7bveREODiO4vRFU22ANJhchcHozTaGj40wKJ13z1tYvdDxUegCM3kE2bh7eAaA6n
4x3pBQNNIcmC45uxZ8u7GdwPLcrdplwlsWvegqTyIYqVwSXyEUgvFkG+7UUSfrXSblzPLZc1gHDu
o4NbY/nVZGcm/dg6fvXTLK9w6WTFiJDy0+jxIVJf0HVAW/vMFB+57bwZ8rIGZzQ16o4GqO0G2uaq
RU56LfQVyFTT2AQICa4BoCOwd65GezTpvx6c+XaTYsAnosAlLhJ+3+wtAuKfq6dmHe8QZjzzWY9l
2dehFs9wMGl+YDiEMgpkl2t8UTLaYmcm8tipQbVoxhvNdXZzMR6h1RSrIpJOi/gKNNepW0ct7mNJ
/eBX8bku7NGlAbTERS3GAui0yAPp1KWFP+dSp5LYEGrlVR+gJg9g3fiFDEe6+Vekxc6voMZXYUmN
NlFxv9G9Mtk2pT5swOOvosF89Fun3Jzehke/F62KGV5Cf2zZtKKRNfnI8VBcz5nPfpQ35TR9OR3j
6ARy5ZiRJeAWl2+WSk+yoK1mYnI7A9eTFx0xsCxvztx/3w2FQ5fGy5yxbaC6yzqG2/otxXqKWJVn
a/62TZzooU2yLjlzyB+NY+lof4DGEZyvb3cTNyQXhDmytqDPPPQrLCwbYa4XbXlzet6M+RL95sRj
RC63I/KjoiS87Cj7fm5Ip6cMgLJXvavHvEKrtou/5Y4VXcUOlNBWhBCHxxEpZQeGfJ9BgzzzQ8wv
onc/hGnOd2FAfu/AwQp/PWDBTGtpYE/cZtgUhlUG8X4a7AOdn5ku3cGHqQ3/Xkyz8J7TCTS3NPPc
9jg+H3PvArdrHRz2YicaumHWMktxx2ocC7H4ScO1JMCEtgmsbd7hwYJOC2qQWOscBPffpxQt5DNf
/91iNgW3HIvuxow24zLy9usnnRUCKuMWUncwxQ3ZX9Yiu7CFPIcxmwezmPc3gRZJro9VnZiKQCAI
/LWdWbclclmO08OTCrGwCeUjLBt5JrUeHx4NWcYn3ncgvMKGGupY5crsYmwRIh5XTuLPijVuuD29
ss6EWhYEs0Dzo8QmVIU4TJG2ezjYlxj5nMlw70/dP77Yv4a0rAuWRdtO3qyk5WEAKMohuq5RtXuo
rtpi7HHm3nD0m2s3NqttwaIFxKrjohiMKbrCpf/4C4NGNo2lKq33nYOpQQTId7lUap3+qRfDWvTx
dmyt+18IA/7XBc5PR3N5m/NUDcskkzzzINw3Yo8XwSbGnOx0lCOZEAqGzRN5xsm+w09j/2oVceeg
XYJhW2JwcZmi5sfpGMc2/dxQpDtq4KwBvOLthiO5aLVbzEHQxsBo2Oof4qz7ZEdT8AB6UN75EJ2w
YMWr756aGXIMxtB0xZl7zbuH3byIaCxws4fBo+Qi6Y9D3SEFydFcVY6/L419qj3FVxmrqmpVces3
alwhkal9PT36o3vkVdj5rfDqeVVYOXw2nbA5CMJiJv+jvTirVp4OY8zJ5F2yeRVnkVntxoOVOxNi
pV5wFc3Qp5huRK5uEy/eoqCHPkuCbfBg7npPbIxWv0iK6kxp89gUU3sGpUFXbb7YvR2rncVZ1Ahu
IbXxiHJWecVdCKlN/odeV4bYkkTEwwzQHwFFf45d8e5Kyfd1dQAGJuGpRSyyrZn6SVc3fM4pNZ4b
y7DxzMkeWpwn12rIzkFQj20cCsYU+XnP2kDs3g41Nb2xTucsW1bptZLNx6lIz3UP31Ol5iFZOJDC
IzryNPdSOY0h3DzkL6sIZrgjipvR0JGrsOP8ugcR8+LAYf6sBflwg0CX/mCPdfGhdZBpiSP45a7H
CW+2qbopE5U9nF5yx1b2659usaHS3s6DJuSnG3tkZIYGFGX1KfDVmTvU0e/6ahIWG0j4AqqMJN/2
syoQpVhq82IDrBGY3jBsfmFMDhdDsiEgsCWSI8BdIGxHsm6ru0j7VdsQSQOwVL8SxqUO6rBQLdBG
i9WTK70ErY2MFiJE2TjsMvRHI/dPY6fm9fMqzPwFX+eePswmTIFAw8RzNbvHJ2oEfQb2LP8xaNa5
0uTRPUEpQABScUx9WTpzDcMxm1GVqzAObvVu3CZRGJzJc0cXHTCY+VScH46LyxsuWyi/aUG1QrW6
usslsj6T6SUbpzXP3ROPLrxZF2J+JZjvcPshVOtSszWGw9m7CozgWevip8gSX5s//4ijxQWox1Tz
O4EK+WJYQTmVqZoijDY6VJ5crCwaoy23pxf3ke/DhYJEQscOPN2yLWlMbQG4jWePHKb2Mm7Q2kJX
pTiDOz0XZXEQRXBfvDRLKuQb67spH8hE0Z8fCLgNbhN0BSWP7UVKiNoUb/ZAVqsRcRPH8+k9un/+
YsS3oDNikdztd5Aur8i0qe+9WSH5m+U+eua5FsWRhUwA0HDzCjOBfL7dm5ret3pQMYYsekhi1N08
hNO0YPNnP7lDo5EqC+VWMK3LE5nbcMlxGGOnFT6U0TdbJH96P/KY0x12B7NF5XFx6o5A6NFcHbGO
DF3rttU0e2OPur2N/KHZnR7L+xlzeLxSfHepbQoq429nDOspukoWHQ2sZ5T4INDrNdEfPx3k/aZH
ynnOLAL6rkk95W2QVg9rvXEVq7ey0JEA94xrVTRWOEREIoPNMkxB8GfL1CYx5wTAYxC+gZp31Ks0
raXRlBeSpRAgYLNSlYUXhCHjFayhvWHU8XxCPExnIfXvNyqvU14xCg0VUCnLoeI4bRS+zRJvuyT6
nAQ017M2UGe+2rEoDs1MqkYswHdH3QA/zZE+UcahuPPC+BH10nPkgHm/v737zjd7AZscPBfpYJEP
4shH19iJ8P/C2ypIsN5Sn1WWXk/jl0n7fnqBHIlFppYAlBjTe45AYUZYnxopbVInba8FXuuIouT4
L1E+wY+M/mkcRs3mdNAjk0jm5mSwJOuEhPR2hZhZW2tVhbSYlvQoQ1mTAUxSpBenoyzeENJCZYCU
xz7mXQsnejmPmDyVnA9hvcrd9qJxEaAJKE9gLnAPWn0VIfU7oGwYjtNFpek7iX/PP6F///1GXKH+
Q2zhW16MVYjnzeKXf78Jv1V5nf9s/mf+a//6Y2//0t8/FD+yj03140dz81Is/+Sbv8i//8/4m5fm
5c0vthmS/ON9+6MaH37UbdL8rwzE/Cf/r7/5lx9//CuPY/Hjb7+9YJaebRCGr8JvzW///K1ZN4Ji
jEXG+pfQxBzhn799+5LyNx/zby/8Q1l95G/9eKmbv/2m2eKvvKxguMxXqfn/kW37H3/8ltD/6rLF
QJSwPthCkiWS5VUT8NfEXw1eRDMNFoUn+GUzrgAx7D9+z7D+CpuZ3A1cdS7IK/Hb/87B3T+22D8+
z3FpDPb0YqnCA6FxDwDOALBPdc1ZHP/+YKVuQrUdSagxu8wtGeibakQFZDXYkwmlrZPo+fuD5n+a
S5UI/tXGHT88TH+hlfvK8INN1edyjwVU+cnusVlIcY8AKqAhA6wXgg7PhA3E2lATjR6tT58Lb7Ce
VJC5aLtMzk98zpxHQ2bWnXTs/Kr0DfXJtFFjdJXXXzto2cgVF9huW3jCerJRLflStrisMK/2syvK
7h7TMbnzqsH/4nVaiLy5mjrUe337NmjH8vdYoCktAHij+WFH68rlcm1VsbazotTf6CmqWtAy9Ntg
EMFFzTd58HLZgOXPXGNX2ma4rhBtvq7KjCRvpSlQMHS/aQ96ctfik3mPnpu7mUxknJI+9fbosdE2
M0S1m1oo50FoWgiKd8OVW47WV72zjYeoKkrs3roRj3hUVT3Pi77QdvPGi95F7RhMmLXWSiRlQiuk
yeu1Oaq8WOJEyIpL9A3rWXcRZ0UFuaqUOU4kOu5fVIcqdWFGlnclEv/bhPYIROs1DRTMJrq6eEbE
HFRWEKcfOtwCILnF6oBFlrZJQQoEGy2yk72EybcXGl5xuhEX7j4PUuw/e9sOnlmjyYOFkpeg4j9E
mGwL9I60unQvxzGBL9cKvG03qPuoOcnCaFFZiCib5xjFBlL0dLDLurpC68f+UsW2sbGGBuVBJ8ox
L4u9bTTkzRb4i/GU6E2+1QIMn9hd5kcb0cQdQBttj1XQuA0G3QtWBh5zqDF55dbmTbVL0pxmm8wi
CvMNCsGIIN6hvh88pYYU+1IOyV0iIn/r9qlkNoYy2nhR+hGdvSe3jQZ0frtyrYqwfun70r1oiw6m
X9qUP9sxwoExMxzk1auhui4z1zqgjBzf50BjN0lvx+vaRYhnQJlCYUzgAEMopty+cLu8/Imm1LDq
E8+/SaxJYa03DleI0Kl1MuPVqtDC2WdQ9QH/Qv1SGT26WUY87AO/Sg96H8QX3aDUemhQV6vbvj8Y
LthkrZbovJdteFWYVI3TkiKcFivtNh+l9cFHR+djWTj46Xi9sWltWdwoFYhrRzTpNtMw/fHy/8/d
eSXHrWVreio1ATBgNtxLR3QCyEx60Uii+IIgRRa82/CYzY1+vqOoifUHkjpF8bg6lzdusTsropyO
kAm39zL/+r85O9aiOf62dK2ERmPifWlNmft9jLX22Ojwt43Cvjm3OlX1mRfs9lHWXo1SyBOWknbr
jMt8YbmVetswpXGjEGsdxZOmHmVFhQbKiPs91dDxUJVQSLANeChrt0V8YZzWXXOFeWK1XaCdnSmS
Vv/YaNiEttV1oZTuMSbcYLYN6+/xMNTHprPgt912xi6EQuoxQWkcqnM5BFAmBn/G2AWHb3P29FKY
l9zE9jjVBL4BhoX1dNz08ykmZ6afl0l3lmG7Z9zSsULWb3tmb+F4NRd4WLYi9uxl0Hy4zNVl7eAm
JXgnITMUpVCDKLfBGGehOx91i4ZKru9DrIpddd5hEQKhMa6nT9iN4ey9FOIeOZWybGQWRyj4EgZx
FbyaKYU5n2NDtKd6U2m+ZrrwlENXnkZFknCCLoa89bxaX7r1fjAx0TLwRY4nJfWizJ480DzNTeVk
6iMQnvobI6ztI2/EdKzkxXLEWF/h22pj+27U6YBB8HCrmm751OZxE7jNnMMxK50b5M3urq7M6tQJ
XTdgcKkKWCeUXV8Jzesr3AncdHB3HXCP6zxzJ+zOQ3PbqK2zyTqBrX2OWZjb2MpVI5xhTzKzzsaZ
1tbq5IhL5JkjKcPgKRYGlpyS89Ex5KFrV+71OCQJmHSngJNX2NOXSVpypxugHmvW5m8FDJeOSrKe
PGBQa4kjh6XWDFQ9jNLjCWN6XB7NUX9Q0jo1T5Q2xSpOLql6ZQ4CU/emgMpGq6w77eKEuXIjoT3F
5EPR1+0FIeyEcaNS2woQ8Tk6aYeiejDKvLzP3QFLkM5xF32D6gSL3TlJ4elqMQ6GwqrS7+Hk6kMg
DdRad9Es45HXgRrEtlssADZFyUBF0IxqBGR1SpQyiGc3B+fL9OOnMlKjT0Od2oEAMnkeg2Fz4NTO
Tr1tsCN8nMtkohGipIx/hNEy4qmkj0bi552jnUSVglkVfv6nVSZRrGnm8BmnOXB/JjkcySfdqU0v
Vfe6TSdEy0aaCU/YhX2rpjn25kIxIOrmlJyArmCLB0CKt3xDad89ceZSN6krWNh8mfqUUG1yZXLR
Kq17kvWRWmycao4vqtTV4G7wIB06huKcZXbqnmVt6JxFszUv4AEmwJCLcE41oWjncd1b+yrVQbtl
mfuQlSU7U5UM4+NoKXDC1KgbtyJSxmuYSunduJROIAqwHt64qAW4LHiNMb5wFn8mG3VftQsuqJla
xIafzQvn1NaNsxuH1jlFagcVQG1x8R4RpxyNhZvvoqqYrp2l6M/bsmxvMzuJLzCViS+yyYhXf2FV
fB4zIzyvdNzsgjGsSXSqmsON+IojEGPLW9fy+EKE9vhIoSk5HnPOse376MGx1m+LkkLdj3HP35kS
FcqOIaC7SicYeTfBBw0lzOopPM+a2tlVVgtZgbvunAGA59Z1sg7atgAqG2VAF9VEeVAjQ/jYpWGB
iumz6vZ1EFV2vhNwJyEKWMmxkxfMTpOyuSc4/5XggBN3U5VOvgNAzA3Qs+m6Uvins6LFfNZSDA+f
nXzXpgl8YYx4wnM1Bp9cNqrhVzM7uWrj4NKGHT8m4YBjB9M44lVdEd786r6f7jOl4rKLQePa2zwA
6mKsT49qyBtB5LNhmnSCJMhJRpVh+E9/G0oNT0UrOvek0pAu2usfZ+4YX8gZ/1H2gxGPbf6bELW6
t1U5bkeuflBFPEIUzaEYtSo/FE1JubFbF2BJx8nwDribNudlBJAdg3dyEygfDLSeqSLvDsuO50ht
+eEtJInAwWvlbI28rqKBm/F80ta8Hpssvd0OVsKVr8oaCoSTSYu/YQp5o67VcU8dxgURIUBKrMcF
Vu+VlnNxn2LjYlYInlpuRZTx8EXzohyPabueseLyeEUQb+LNKOq8hw5j9hiVmoCus1ARO6tzussS
u7N95yrt1TT2ytVs2v2RPdrsivmsnWXkqte0tawLpWiM89Zw1LMijMJ9nkcCpmLaRMe4DxGLVL3m
uWNpHvdx2e37DC54l6XN3tIyaNxjLb+WVpxfhAIJtDBb6cVDOcNeteq19xpi0J9mXyIdu/wZw8fT
xdX6PfY+YserrO3tcNQDpQZkbtawboypGL3YVUOQnql1LIXhXrSLGAHrlcnfTSUTfiFVzcOhrwyc
2eSxU50wMOyyOtX1ubtXmGb1OmVmfk+vYo9YsMGjeXGCekZZtziGhnEdUkNfVJ3cyg4DWGpjzkmv
OM22IYTaYpWoP8BYKgMidNfPlB4rDOK7wOSEPbXPxy95u9Idh9G9VOpC9kHBRn7cAI95rN1E25hK
5Hw2qa2dt2pT3zuLXG6cRGlONFEk6mYu1PY476Xc23XmFOhhNZvoTl2NIMpSvdDixIbSR/f3ugeX
qzOLMoYPjjo7rGxt9neN42uBKRUcBmseS1fAllndD6fBh28q7U0z46boO6NtrktEZAR46NS1z9BJ
/FDMnX7ulGNxL3iwsENvMfaE5QR7LYcBDCaSDeJ2CZN+OGTzsu/wbsb2tGxEgTepFkmiORl+sfKm
k97cD8Aixmmccr9ukr7edtWQAqVfmvJzlKiKg4ZLDT+1Ffb+Zqhbq88+8QAG6RNcu7G3EZQ6k8Dy
gg4rTo5ukvVrqIO7KwIUssMIpxe4OENbPCpwIs9YxxaA2YmrF9upINY/e1q8x1GwpBP1kXykhWZ9
Kpal/UauwpKkVi4glahJ8kvVWTcliX2vvuu6UbMAwWbEMiQY3VYOeXia9mTBWByHXe9XWaufZdEA
vK8KbazfnVJJXZ+5GXmD4zOBeaQN/FJVLi2CGbPkC8QSV/7SzaJnp43qFFSuTYW1ZLOIcaDPoG4t
+uCGnuxxwEmHyQB6rST1aW9W4adqWnDjzww7Os+Y5v7UR659qSvtcqr1dl7hU2zg+bXM9Ox0M4kZ
46SIJzaA4+FPT6z/e8A5yxZj8dlXlkWpoO9FU7J1nCZlZ2DurMf4fyLfHklMhN8UJnfcGFTlTC8X
uzkCZCsGruPYFB4e6u23JNeKx74RS+cNIeD6nXSKbiTJMrMdCCPzqw4CzcUMXAVTMFBKPBewiQPq
etnjYBrdQ2tV+mEuuhEzaEOPxl0/rl2GXOI9X3SaQMqjjeFhDbZ79IxaTWliVuWN0UaEDHqCasO0
BxsiYaSPW8n4kgqoih7TaT2WjQwaaggJyXo+KxhIM+LqRY2RoyNQUQr6eJnKMSDCU+41kjJ9Y9Xu
EnoCISCFUzVUbeSZbbgcFdEE2wb3mxGRkU1otqnUtM092H56dM8iyn4/Omo+ny2awPPZSaFb+pbT
RjADqywfNyIciv60YtdRAg3X62M6iAws49wrrEDUU/UdfpT2bRT2fFq0lknJw2A2xpOpJuOd043L
FaWKdggSu+/bw1SRnLScc9hRU6+lsF9GO7L8MpJA1Y0iUytgmonMGbGthvEiKaRbBpEeV8ke0dRU
7YVZiWQ7idCavFS1qRSnUZv0wZjkdu7VqJ5LH9vllmgsInb2uiZST+JCj4sNqIqZtTvtSaqbNMbs
R3N4sZSwJCeGrdX5WVQ10EWnBS913J3nZCPzGFppY1u3SVtZ907VwYUt3Cl/LOw4+ZJTLrhdLDwI
N8lkDsfF2Ivvg7viH8jjFwSQ9VIaEOOJc/cWnM8JrBqZAuY3SQOMbuweC6WFoTDWeXlcs+6FmCBl
5ddhym2fPgfu3zxZwwnlCm2Xl4LZY73IxeHY9WpQA69/ZB+ZbX55OvlVNLfnNppoQvfQgOJp58Ny
nC0u8C62sPk8DBftdlAmbTujDYUMYuTuYcL+c2mYJYb6c5tVhm9PGPWbRTsfMeM0XxhNoX+airaf
QVzp4iwazOSbSZWrp+wrXYANMDrtDUMp6/7tNCaBLK+XtyRkf7uiLlcAfD3T6HNT0z7Xq1lPNm0z
TZ+sKVUuhZEo926j159lHmogFXAkupASiJySqePlSPb3yEti3dPcd8Gwxvnk2dLJRkyu9ezzrFrD
zTg1/eMyEoXBGtdP0bhHsHd14pVNUukgC8N5sM8XwciB3+jDDFPaaY4TTY/OyAHjr467ovqo5Fvz
xskz63ZakvHKUEz10p5b51u7DKyKNtyhkIbGRcaKgxUyKMo5ks4+HRvrszTxs9jUxoRzuSbd8ykb
jNzLqMudy1YZb5pa6MFoK3RwgBGnt3bT5LssEfOVnSgJVIhJQO1NzJOJeAewtw01SmE3KMehO8LN
X/Vdrco3RRqyLKX56GlR1MK4plLl9e7yTa8x06wlm/tGS+DzqQnXKdTM6iSrC9QwOD0Pm0GC5LV1
ZziO9Wp6FJVYLkKmvrY6dwJSomyHraVivLtkoI1EaGDcH4XdpVXXnZ/PpgxaWbkXeZfb3wAWJl+1
IqyPnMKE+RqOw7lTJ+RT9C2IL7WI516Op7xN6YVuT/2+ntoSr7lZOafZWxxrbgE6AaoAfltde2cq
0ANCd0oPS0kzLTMXyBxxFp+UOYxc8tpkp+udS7RYakcE6u3J5Bpy8mS9mCfsMtZRMjvplR5DuRtw
9tp3CiQOtwpDLIcUG05HrlyNUbVcVU5tHdLJ6PathiATQbQe6t/oo3QnlSQdGamcntXLuBxRPO2P
UOHZ21A04ak6zdo525r1KWYj+DLUa1wvhjUeJ4RWC7J6FAKw6TIVkpwo8/yyHhZxY9hzt23i1vIV
RDrEQ5FbX4QycgOR8VTw9oCCsKic6NOQ+hqO955G2exwjGu6iqa7fAJYkh61lZadCtzHgxQ26ZEL
OnwfOUl1HmpGR3Bvxs7oa0acXjsVpRUrmlfBp9qDxSrGhm0+zrdVHOX7CSVqy3RpYtyHJi2VfEjH
E2gYy7GSKeLYSEr9dB5V3N+dqtgTe4HTVZOkvIKsh7QyxwDbLnfTqI8k6Qv2LHDwVNlsQ1LZ+zJL
KO5kBeRqLWquDdkBeTbMZbxmhoCId2lleO4oVnQj6kihDmm4p1nZDv1myRXz1CjTfI8rEVb/UTSf
VvUYXrMsl75jMsceqCOJkNot7gmDikrhhbqoxg09Kyf3JhSuJyKeku94arhnJf7OpGtWbmyLTGZt
zL4jLAy3heVbKEMvbTh5D6Iiv7FCPTl1WtNRjgeMMshp5lL72jsdOF6ZAvNtSJ4cS0mODepajJmT
UKUSnoudz+ldKfR8l5aoiHmDxvhra1DKF1gfLLGMLyInI0NHmeullElOyJOS46f6Afv8dO+wB2Lv
r/TiM8Kx+KKtag4jmQ96EMtAZi2YfPsqlEI1NiPmkJdqRv5XxVSqwRqvyVZPOaGcJvJRNqfD3szD
S3Qi0SWs3/QkS3rr1qzK5FpfDOMWFadDnSVrfaUVCpO4FE5tSc296o10p5tgMfOsgqJbT2WPxqmJ
2QxLeRSp9nha2zRKDUVpPR70hjZg1l63trProh6aCXyBk2isxemcT/O9FHm0EZMV3Zb9YPimW7Om
Vpmyy0pnOZsmnYUWuq3rWxQerqMaVKg1ujzidRGT0znT9wwdxJHIyGGhXfBwMwQA3Y7l7q6CHnqd
EYtfZTHPAbFQfilUCgokvB388ZSrJjO9JShHzXLVmqp7MkwztRPF4TaqFsmxbKhKCGckuk76yt7T
9ZQ9E0qxCL89NbT+Unfv/7W+nW7TSf2jvt1lUv1tJ+/Kh8e/PVR/u+rz1/27l7/9o3/nHtgqghK6
xyo6Rebm/9m/sw/ItdERmvxrnaREmPCjf6fbB9ijslPgkYp2leHPf/bvDOOAm4+6g+3aYE4Q0dVf
6N+9aW4zd4GCkv4v6gfMgH9lMeSOjtDJmSY/DcEC1ZNnoOOxslsFNiXS0leX6aV5+NpHn4byz317
UgXOV8VU0gEds6pzf25ru1J2pARZE9SdfZ60ts6Qo52monQ21dSTs2/Zy7BMJX+MbHWkS1ENLr2F
XpmHkQ08Mkkl24x+xK7M9ZkYDDoCXZXSbqphwwSOU9zMfdRmGYQThtgom0ZVnBR+4ZopnJcl0Yu5
9eo8yuVF78rOuW7bUSNxkHG4ODavW9HB93HCqK1c4qkcuYvXL0ZVxx5JxdidD3Ud3ppRlXwhN8Ta
XYT6AJsccVVIMc2yvLwBfXIbNm3ZXpba4DTn7AHl+VLL+CwGnlBtdENJk80kCxOOoFWGLP70aQk1
VwJzKFBCb1I5yPsWp+vHyHAgHi52W58MSV1ftMYYPcq4X0GhQ6UZG7eJgQtSyJwcP6JqP/p25szL
Nk4z+b1s0wxPoqQOjQ2dA7Wl/ZiYdIlK6h46XJdPTBcr8S6MCvW+Rq42eIKc/Hqxp+kaFoFzMbpy
/L7ojfmF86fM21ej8oACCBM7lfj/goYJa18XmzDUEbboO7pX5pdpXtzhhhDXtFhJ60KgAlb61LN6
FSPRgk5nv3H7PLqt83Y5KV1AJhu6ikQPtD0ZFwRHl5qXNr2PO53eGkPG6WBSRaq4IVSBqYySylZa
5dGLarJNWcw0Uep+cB2K9B0UmjALHaCdNnSiTZxn+nINxbhdXSWcLsW0MMpgsxZLaX91JY4GPuss
uN/anKeTaRlrSPLk1UDQXGZFbRG3ux6t8X0zKP0JrS3yTbvTkxRkKPiJQIGFc9vkTdMEZkaTfdO7
6IUPi7yRw5WwEq3bhRQK22Dueud7mKj093RVcUE+hU7ZeHnc9rrv2llJ8cLCNZ6kmSnd7TIqS+oT
zxEQkP4LY2NZrc1eOA8AzKvFznO/nBkZ3zjUP4kEpA2ZSJe1QDM7xBi1doVV5L7i2rOgXZjHOJIa
DewtQ4uRTxbUowc/69K88gHlMM/YltnsbqWhLspG8PgluGaDHtm4xaBU68RHH+3ojjE7oKhh/i1p
BivcJAvRozc1HYpvNaw6MOImP8VDJcQDk1tuiISlK3XoxoJmmYeyJfvK00QLejAHamb5bKs5qFrb
7Hy3cix845sWVnhGQ6z3XCccl2CqbRphTEW3um/0Vn6jmyMwn0ZPnVuCOaB1mdapj1OoRjREcjt6
sMN4pI0eGVMUSJUo3s9WW9t1pqSDkZzGWHWVWjEZviLVkIzDmEIbwG5jfTPtMj9zyVKzLU1Cc9zL
sYDDbva2A8+1EMbA1UQW65tdWd806lLD1bL6Pt5Ws7S/d9oQnxKzx4aXtK6rbBvXjByvzrTJhs8X
GdmWeqFdB2R2kenpIu3DzaKXEJtHYcUlQMxpSvYoj0y53jwdE+66Mq44iyU7VzuryT1tsZLYb2mO
jVhZGyKHZegs5l6RozL7c5+tB8aepTp0jawDKd66FVjCJErmoCzyKoaGPCihlzQO9zqSa3muUhzK
LFW8lFFQalpJXs96XgVTzHsbjGwWZMlxgt6gHdMq863WUrH3s1WaqXEsu+tJaaEiFoVd9KsHkqls
U/RSzgkNQVZzArPSPYwjs3tYFjmUpwvVD1CcgDOIUk0dqq7bCU16SgzjfMhoKdQIrOxNxJhz6k9j
ZsWXCACE+zllqKsPpkrn5Y+E2aV0CoSNN3QW9+MRjoqGQAcAUZH7h0/fZ9g7ZbftmsHObuhwle35
MBMYMpagrMT7eCrk3sEgTN6pNnXOTZ4UlL6duR3jW9n3TnKipUiPH/KohrE9mboZnUk9VSj12uWS
d5uEyTOnBd+oq9knWilSP9fG2NGPLGMS+qFSYBl4ZqWyZ+WfeTdh9qqZE2062MslveWJJ2gcXby2
DDVanD3zFjZuICOzk15j6KxiZS2iz2GmDNMmK+dcbIk8qOWwcubaEe0j52rRrfTzbIci9zrZqw8L
nmexHzeWmx7qaOYwwnISwtXY7VVuqoyb+xF4CZp3xKnn2KAKzzbz5rIZbfU8nC0zhgC5lGcVriwP
QJFkzBy/Phsbic618JwegQ/ZgWyy40Ui/biyjEF+McykA1ttkotuMIjt5S6RSR4AsTNQOzOQY3pI
0ebl0yTMOfVh3iCHN9I2rWismHp9gU2ObQRu7E6h37i88BmvdkNsUtXU/4gCcAL3isSOTTiIZdzu
Eycfkoc6DOd0k4peFJuUfiWdkTBVMvYjSZ2Meh6lv76QxWU/1Irh43uA0j831d44pzJmTrvaEfkl
1YvZoizDnAOUAie60+d4kcEAyVXscwoa0Wd4rNJC+5JpEY9mFrVsSVA7M4CZBflYshtoRIug76X1
tXXZvs7rRi40UhiQL85CtwAEmdhKfijzSasv7NAGEkopgNmSoSmy7LgZpd3tQNiU416dyiw+NCEF
0x1muJQtgx47WdPCfVY2+ZRVqxDEAPNUN4JsidIKkcuSiwIedabga/N5ZOev74YIoQ70OY3m3E66
EXUwo46YmqG+OOHPCXX+rwf//59K+1RjNQL4fWnf1aOMkvrxdWJgPP+dl8TAsA4wR2UDXL140P8b
RPgvwj7DOaDU7cKUMHDDFGhc/5kYuAcM061kKCauyAoMm0TlF2GfdoBqACEeqQPKYiL7v5IYPM1V
vJLYPkfpWPC6OGMzNqu+kfXVOnOChUkoqh7BA+692Ssu6ZmgTgoyT2xGf7U+mChPe9KLto43+M3X
V5fsN9KFt2OEXBcsfVSN5gyDl/yONzMScxm2lA96yCSHETg0TBBMeK4b7TTx/2ySZT2bV2f7q69a
RY6vFNmNjcGlKCqqtI71aerbbRr1tTcY1pFb2ddlT9+20ac/GTl4I7+11m/FcxUlthBrRvfWriTK
JM796wlS0NxaXhLM6TGdzsDwyFgyb7KDP76iTID/+jxff6N4o94XJeKjvEU4DdJPu+7iGolhu7Yd
6nYOBhQSgZ1mya5aSsVLxzL+RJsk+8ZCpCAGyoegKWr4Pl03HdKOrY8bZSYGU6DE3Yf9AgWIoLyP
zhd1GQ7tuYH4rQw6MN0kzS6XfO6WIGnHRqEi4TZW4JQLnQpKEhJvvtkt71Oq/54JmPHMLVjperXv
h0c9qyWr/th3V3rWKMU2agtVu1iGaJDfCrlogF1DI0H9EGZllnvwXsr5nBE+wtbBmdNrSvwMfyoJ
EIlNg14KesU06N9iCnA3SDuQEthxMIk83GYZ/XZ/thyUe1Td2TYgO9NpG+rurjOyAaq70kWq3zSO
8hiObnwSpUlOTTm0z5xFWxd9PIuAXs5mnHsMfHWHEuUB7FRtgT9Nv6DYuEYqLhl5AAuiNeNDASzy
vlETE77xouajj82sfryIMB28xLBb4ko8TQGFx8ZZqi6yROATutdqXlWXha319GsjoXwtWvJXbx6X
odk7MRf2qLSUjpR4oAvmxdnMOEuvtMQOxeDqLVpdddoKM2m2uZanx4U+wRwaknS8ASXeEZORi9IN
KDPqf+kqEcE2AesA0uJV9xAHTlgnPjqX+rwlfSzW3cj1RVYbR11jUT3DS6i4IX1OPklYAYfT4hLO
C9RNN8jlci9N7eYE8dD0uR4i5WIctcc5M+JdDbrWS/F8J8kblOKQiLnzNcZMdVg3nftZmx2IDQ1j
QtuEWftzc16Qo3ZpudaN2QJLVy36DePNk+8yJvQAuiLaOxQ+1QBbNEh36RA1EwgzEX1BAzXk3jhU
+Wf0Bs1F4cj5LBIo8paCYj8zIPN4NkQpEa5OW91FGVXrgelIOOuL7pBxT6lf27I9Ir6JLpU4Ifwf
1T77MhMWfm7Q/3hN3Bh3ZVFWQURvyWsSmIzsxR0mtIRdWH3r1FSzEhmXq3/N8tr4ZKVKfTzAmbyC
XdZ+ocqtnMlozSmNOdVHOsCG6iuNqR3XZpSU22kOC6zY7exK5mbj45fenUEVa/KNKgf9akC2NXu5
PoTXbeMul0ZpujfGYs7XtttT5pGOjdSvbA6zvnC+JIoyXUVMpkaUkzXxmTF8CXq5tA+JM5oT5Kkq
KqSs+eK6/XwbmXP+gM1FdWiUTnfWlUt4nuQOdWltwkpqI20IXWnVphchfOmzQijijpgxO4nKVDsn
pl9uo1ZSh8kc6SeumZ/GidLu7Uk2vuZOsbdQOdgPSykPiYrsbWcu3RZLLPViFYWPG2zOVLyPTQbJ
wwUxkFM0h+FYlYeGY0FxGMQYICleKClVFg90MXnJYgMs0GCTI9rrffhTDxEeApRKcxGoKAHo3Db6
RqMuhOoLha1F6WYXpvqwt2nV7s2x1e9Myi6UTuJizxo2H1Yoqw5rKKJBZ0aLV9tmFKSFke2toQr3
Vd8yw5on6sADWQJebpy42lRuNXvSMOO9DQjp0KXduIf+UsHQllOgV2F+lKRtsW0KROxLWqtf/ngf
EG+3AWqKoAIcSHvMtKzO3z9vd+HUtI02DPjjDHJrlQ1yNudKzXVAzKY/l+VeJPq3chZnSX9NZWjT
mIeNisgi+mQRXYvRpvaER1l5pWXHsZsGHeJWsziJs8scGnljbVZ5MhruYlS3UsYemrtQ1VglTPRh
FPLoIFQx4al6ldjTTo2VwDXOO3jRXQv/OP7kUM2bCgd1wYRK/iIn3v3jK/DWYQINvhBrkLQCBhDt
vXVbY5zBGGeTrbcNKH7SrDMDKPGYvVnuxlgYA/PqXfgn2++ffumbmEpxhtBBCtBspm1+bTWe4S97
mvTBsATphrT3T1mHhIo/hTU/nyUTbm/uc1HpbZNxnw0Q5l2hHDrKlzkeTvLuz6z6/uTcUKj8/FVl
Dru0Xh0YO38MqIKSdwaQyU/oL26yKyxC/ixke5rvfx2zrSfH84t8/ykSfuvo3UxDrFohESp14vOx
ijazN/nCo0PDc+3PWzenNOApQeuzRBjBvNcQHXhyl+7++Fki5v7VRX79O9ab8Cp2ZEaNYn2M7N4c
r3Qjv07Nz4zg/f2Pv+Q3r+/rb1lf6VffItq8mWbl6WwnP1HMrQiW/XqahCjbiFg88s3Dp+/8EN2b
VwNavxq7+mUAaR2ZeoLyXlf/tX/oR2fktw/0L85xYVtImPxTsvf0o56myP7oGPkdw2b9A6NeiuYe
EOdbQgVZ+fQhl8nRwv/4c2Ec4KiJ1zYqpacPbyrf+Ooq/d51+ONT/PWQ26+P89MpfK/61aL+8jFK
qvKn/PVfvAZvDvD6GqgHxtNH5VCvT940DvSnk8b04unz/FX/8yf/u7N8TGv/i6f/5hCvT988WHFJ
OPuwNL4+fWEf4N9om6pDJ279PJcWPtDpExqv+f/7XgH7AMEWHc8fT/h6mq8vgyEOHHLgldz5fBn+
Xa/Am1v4+DTsuU504rdPoPS+q2AcaJCTKOHgiPr0efMuWOoBawThCVfix5//WxaC370KOjsuQ/Lv
uwwag61UsjR3rW69fgpM60B1nxywuEbr5/m5+0Avw0sh753nr7IfqIxfr9Zmr8/foPVPe5y35OOd
OBvh8zv5PNz9y6b6VzZCRpMZv7QpQj0/3m/3AqEf4Jq4ohTWOuf6+TdthL/7/IPrXJ0T3nX/eckN
goHnE3z+d2736+fA1A5YLLGHwa396fPxNgWeU4LQd10HRVcPVn84stCXx+HN62AK1gmLeVBmVT7m
ZcCIHyrBu98LVD1oYnDJfLndv9odnQPTwbKDXsFHeyHY0Bxyovc9CJqF0wENS9ohzzf6zb4o3AMI
7DwFXISnz4dbHvGGe/dToOkHdPNZGg2WvdfLAU2h1bnFIE58WTQ+2lOgq/raTXjfU6Cv/a114X9Z
Dd6+BUIcEBZZKPRedofnBegDRQe09N57EUgVbYxycV5+uQqc5OtnwSJf0Fa3ZP1l0Xx++T7QRcCF
znn31uCggTQ1jPx/PAxvtgbyBdhXq2UIq+b6+XDPwprqvf+VIGvmiUfM8XKabwIF8fTnLMEWaSVv
3wd6DFYXbJK5974PunmA667gOfhnSPj6fVi3BocoQqN+8vz5aBdiFQU/3513Rc4OEZe++uw8f94s
C4Z5oBNbCyiUz+vGx4sYV9exdz8NbJEEAVRJ1ix6/fy8OlJJI6uEwP5cUmIr/WhPA5n/u6+Ce8CQ
IlHCj4rZesTX7wQPA0hczUIL8nyRnr/xAy0OOsv2u5cGjZWBAJyW+MtW+WaPEM4BrZ0ntvvzZfhw
2SSe7Qj53x0+Owc285qc4++kDxb1ZdxnCZ5fwuuPtzigNXr+Ue9YI3XjYAVOr5MTv6yBr18LQZYB
4skCRfZBX4vfco37690GlR1RZQ18lS38dBkcYgrc6daE8unz8Z6G3xjC+cuXwVjLLIjH1hri69On
tqITWFLIezn9D5dSo7pbxWLvTKbsAwqMTB5p/MfT5+fLwOKI0Bav8VUzuH4+3E65ltreGzdRTyQx
JXL8kTi/eRgouFumLWjMvFTk/8K78C9sp7/0Mj108Q9PXczksX2qmD735v70H/jR4Pv1AV4ad09m
k/ovYs+nf271pnw+8nP7Yv3f/+unkuZTovDqD38kDq//+sv5/fqbf/M3/fg/98mjvJPfY+YIVrPN
l1/57Hn5v7/Lx9ddxad0+Z+/4ld2mr+8AX940Pwuqu7a18d9jrHefeDibqnKN0d+agK998ibuzi5
e/2Dn6tH7z3s9vGBa5//7bf8SJ97mO/9hqCt//GfMukYfMS8tHp9Ci/p7nu/YVcl//iPn2/mc4Hx
vQc+vWNoM/7H//npR7+Urd5/bK7IDhfbtvqtodDnUvl/45e8vu4vDbn3Hv3TnfzHf/x03OcI/b/h
uHf/+M/7N0/7U0P53Yd+lOX/VWJuUmkyapRCRp8oNRy0zRe4xdcrMS81swjVAkg/lhoWIPYR+wHP
7kUpGqGDBtS1BcduZdznGRNVAIOKgkQFZ+BqnaLMPNSIhjRkKPVEMDDXKgQkluagxgOky0Cx4bg3
a1AYLnhPeKbQbMfcxALU/AqdmKQ0OHyBUVis4A6sRzJRSmGQ8cA2KaXGB2Qmlh5eCzMH3HaBzCtT
anBQPtDFuSipD9p+pNzkvJTDW/JQK2x4x51S04HlbmIeakzCB04pNds5Fb1Qh09X4jcaW8sPPraM
2R6ELTPDpg21rQtSkZwDdJYdAAAA//8=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71437</xdr:rowOff>
    </xdr:from>
    <xdr:to>
      <xdr:col>9</xdr:col>
      <xdr:colOff>400050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6FA05-B998-03EC-85B9-228ED90F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</xdr:row>
      <xdr:rowOff>71437</xdr:rowOff>
    </xdr:from>
    <xdr:to>
      <xdr:col>9</xdr:col>
      <xdr:colOff>376237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ABFE4-63EF-0876-6B1C-C653B827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61912</xdr:rowOff>
    </xdr:from>
    <xdr:to>
      <xdr:col>9</xdr:col>
      <xdr:colOff>390525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8B3B9-9EFF-8790-542A-16280329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71437</xdr:rowOff>
    </xdr:from>
    <xdr:to>
      <xdr:col>12</xdr:col>
      <xdr:colOff>457200</xdr:colOff>
      <xdr:row>18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648046F-FE71-C8A4-FADE-6D5BC680C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2</xdr:rowOff>
    </xdr:from>
    <xdr:to>
      <xdr:col>3</xdr:col>
      <xdr:colOff>554936</xdr:colOff>
      <xdr:row>4</xdr:row>
      <xdr:rowOff>7826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32A473-FD2A-4CCD-9C24-74224D37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6" y="124241"/>
          <a:ext cx="2286000" cy="554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83.809117245371" createdVersion="8" refreshedVersion="8" minRefreshableVersion="3" recordCount="2105" xr:uid="{C379BA0A-859C-46F3-97E4-CAFD2C250E91}">
  <cacheSource type="worksheet">
    <worksheetSource ref="B6:M2111" sheet="ExtraçãoDados"/>
  </cacheSource>
  <cacheFields count="15">
    <cacheField name="Lojista" numFmtId="0">
      <sharedItems count="5">
        <s v="Americanas"/>
        <s v="Kalunga"/>
        <s v="Fast Shop"/>
        <s v="Carrefour"/>
        <s v="Magazine Luiza"/>
      </sharedItems>
    </cacheField>
    <cacheField name="Categoria" numFmtId="0">
      <sharedItems count="2">
        <s v="Loja Fisica"/>
        <s v="E-Commerce"/>
      </sharedItems>
    </cacheField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8-01T00:00:00"/>
        <d v="2023-08-08T00:00:00"/>
        <d v="2023-08-15T00:00:00"/>
        <d v="2023-08-22T00:00:00"/>
        <d v="2022-01-31T00:00:00"/>
        <d v="2022-03-02T00:00:00"/>
        <d v="2022-04-01T00:00:00"/>
        <d v="2022-05-31T00:00:00"/>
        <d v="2022-06-30T00:00:00"/>
        <d v="2022-07-30T00:00:00"/>
        <d v="2022-08-29T00:00:00"/>
        <d v="2022-09-28T00:00:00"/>
        <d v="2022-10-28T00:00:00"/>
        <d v="2022-12-27T00:00:00"/>
        <d v="2023-01-26T00:00:00"/>
        <d v="2023-02-25T00:00:00"/>
        <d v="2023-03-27T00:00:00"/>
        <d v="2023-04-26T00:00:00"/>
        <d v="2023-05-26T00:00:00"/>
        <d v="2023-07-25T00:00:00"/>
      </sharedItems>
      <fieldGroup par="14"/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Estado" numFmtId="0">
      <sharedItems count="27">
        <s v="Distrito Federal"/>
        <s v="Goias"/>
        <s v="Mato Grosso"/>
        <s v="Mato Grosso do Sul"/>
        <s v="Bahia"/>
        <s v="Ceará"/>
        <s v="Pernambuco"/>
        <s v="Sergipe"/>
        <s v="Piaui"/>
        <s v="Maranhão"/>
        <s v="Paraiba"/>
        <s v="Alagoas"/>
        <s v="Rio Grande Do Norte"/>
        <s v="Amazonas"/>
        <s v="Pará"/>
        <s v="Tocantins"/>
        <s v="Acre"/>
        <s v="Roraima"/>
        <s v="Amapá"/>
        <s v="Rondonia"/>
        <s v="Minas Gerais"/>
        <s v="Espirito Santo"/>
        <s v="Rio de Janeiro"/>
        <s v="São Paulo"/>
        <s v="Paraná"/>
        <s v="Rio Grande do Sul"/>
        <s v="Santa Catarina"/>
      </sharedItems>
    </cacheField>
    <cacheField name="Cidade" numFmtId="0">
      <sharedItems/>
    </cacheField>
    <cacheField name="Produto" numFmtId="0">
      <sharedItems/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/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  <cacheField name="Meses (Data)" numFmtId="0" databaseField="0">
      <fieldGroup base="2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Trimestres (Data)" numFmtId="0" databaseField="0">
      <fieldGroup base="2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 (Data)" numFmtId="0" databaseField="0">
      <fieldGroup base="2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x v="0"/>
    <x v="0"/>
    <x v="0"/>
    <x v="0"/>
    <x v="0"/>
    <s v="Brasilia"/>
    <s v="Desktop Ultra"/>
    <n v="8902"/>
    <n v="4"/>
    <n v="35608"/>
    <n v="12462.8"/>
    <n v="0.35"/>
  </r>
  <r>
    <x v="0"/>
    <x v="0"/>
    <x v="1"/>
    <x v="0"/>
    <x v="0"/>
    <s v="Brasilia"/>
    <s v="Teclado Gamer"/>
    <n v="500"/>
    <n v="4"/>
    <n v="2000"/>
    <n v="500"/>
    <n v="0.25"/>
  </r>
  <r>
    <x v="0"/>
    <x v="1"/>
    <x v="2"/>
    <x v="0"/>
    <x v="0"/>
    <s v="Brasilia"/>
    <s v="Monitor 20 pol"/>
    <n v="1200"/>
    <n v="5"/>
    <n v="6000"/>
    <n v="1800"/>
    <n v="0.3"/>
  </r>
  <r>
    <x v="0"/>
    <x v="1"/>
    <x v="3"/>
    <x v="0"/>
    <x v="0"/>
    <s v="Brasilia"/>
    <s v="Teclado Gamer"/>
    <n v="500"/>
    <n v="12"/>
    <n v="6000"/>
    <n v="1500"/>
    <n v="0.25"/>
  </r>
  <r>
    <x v="1"/>
    <x v="1"/>
    <x v="4"/>
    <x v="0"/>
    <x v="0"/>
    <s v="Brasilia"/>
    <s v="Desktop Ultra"/>
    <n v="8902"/>
    <n v="21"/>
    <n v="186942"/>
    <n v="65429.7"/>
    <n v="0.35"/>
  </r>
  <r>
    <x v="0"/>
    <x v="0"/>
    <x v="5"/>
    <x v="0"/>
    <x v="0"/>
    <s v="Brasilia"/>
    <s v="TV Ultra"/>
    <n v="5130"/>
    <n v="2"/>
    <n v="10260"/>
    <n v="4104"/>
    <n v="0.4"/>
  </r>
  <r>
    <x v="0"/>
    <x v="1"/>
    <x v="6"/>
    <x v="0"/>
    <x v="0"/>
    <s v="Brasilia"/>
    <s v="Desktop Ultra"/>
    <n v="8902"/>
    <n v="6"/>
    <n v="53412"/>
    <n v="18694.199999999997"/>
    <n v="0.35"/>
  </r>
  <r>
    <x v="2"/>
    <x v="1"/>
    <x v="7"/>
    <x v="0"/>
    <x v="0"/>
    <s v="Brasilia"/>
    <s v="Teclado"/>
    <n v="300"/>
    <n v="1"/>
    <n v="300"/>
    <n v="45"/>
    <n v="0.15"/>
  </r>
  <r>
    <x v="1"/>
    <x v="0"/>
    <x v="8"/>
    <x v="0"/>
    <x v="0"/>
    <s v="Brasilia"/>
    <s v="Monitor 27 pol"/>
    <n v="1700"/>
    <n v="10"/>
    <n v="17000"/>
    <n v="8500"/>
    <n v="0.5"/>
  </r>
  <r>
    <x v="3"/>
    <x v="0"/>
    <x v="9"/>
    <x v="0"/>
    <x v="0"/>
    <s v="Brasilia"/>
    <s v="Monitor 24 pol"/>
    <n v="1500"/>
    <n v="3"/>
    <n v="4500"/>
    <n v="1800"/>
    <n v="0.4"/>
  </r>
  <r>
    <x v="1"/>
    <x v="1"/>
    <x v="10"/>
    <x v="0"/>
    <x v="0"/>
    <s v="Brasilia"/>
    <s v="Desktop Pro"/>
    <n v="5340"/>
    <n v="12"/>
    <n v="64080"/>
    <n v="19224"/>
    <n v="0.3"/>
  </r>
  <r>
    <x v="0"/>
    <x v="1"/>
    <x v="11"/>
    <x v="0"/>
    <x v="0"/>
    <s v="Brasilia"/>
    <s v="Desktop Ultra"/>
    <n v="8902"/>
    <n v="2"/>
    <n v="17804"/>
    <n v="6231.4"/>
    <n v="0.35"/>
  </r>
  <r>
    <x v="0"/>
    <x v="1"/>
    <x v="12"/>
    <x v="0"/>
    <x v="0"/>
    <s v="Brasilia"/>
    <s v="TV Ultra"/>
    <n v="5130"/>
    <n v="8"/>
    <n v="41040"/>
    <n v="16416"/>
    <n v="0.4"/>
  </r>
  <r>
    <x v="3"/>
    <x v="1"/>
    <x v="13"/>
    <x v="0"/>
    <x v="0"/>
    <s v="Brasilia"/>
    <s v="Desktop Ultra"/>
    <n v="8902"/>
    <n v="3"/>
    <n v="26706"/>
    <n v="9347.0999999999985"/>
    <n v="0.35"/>
  </r>
  <r>
    <x v="1"/>
    <x v="0"/>
    <x v="14"/>
    <x v="0"/>
    <x v="0"/>
    <s v="Brasilia"/>
    <s v="TV LED HD"/>
    <n v="3400"/>
    <n v="8"/>
    <n v="27200"/>
    <n v="9520"/>
    <n v="0.35"/>
  </r>
  <r>
    <x v="1"/>
    <x v="1"/>
    <x v="15"/>
    <x v="0"/>
    <x v="0"/>
    <s v="Brasilia"/>
    <s v="Notebook 20"/>
    <n v="5300"/>
    <n v="10"/>
    <n v="53000"/>
    <n v="15900"/>
    <n v="0.3"/>
  </r>
  <r>
    <x v="0"/>
    <x v="0"/>
    <x v="16"/>
    <x v="0"/>
    <x v="0"/>
    <s v="Brasilia"/>
    <s v="Desktop Ultra"/>
    <n v="8902"/>
    <n v="11"/>
    <n v="97922"/>
    <n v="34272.699999999997"/>
    <n v="0.35"/>
  </r>
  <r>
    <x v="0"/>
    <x v="1"/>
    <x v="17"/>
    <x v="0"/>
    <x v="0"/>
    <s v="Brasilia"/>
    <s v="TV Ultra"/>
    <n v="5130"/>
    <n v="2"/>
    <n v="10260"/>
    <n v="4104"/>
    <n v="0.4"/>
  </r>
  <r>
    <x v="2"/>
    <x v="0"/>
    <x v="18"/>
    <x v="0"/>
    <x v="0"/>
    <s v="Brasilia"/>
    <s v="Teclado"/>
    <n v="300"/>
    <n v="11"/>
    <n v="3300"/>
    <n v="495"/>
    <n v="0.15"/>
  </r>
  <r>
    <x v="3"/>
    <x v="1"/>
    <x v="19"/>
    <x v="0"/>
    <x v="0"/>
    <s v="Brasilia"/>
    <s v="Notebook 15"/>
    <n v="3200"/>
    <n v="5"/>
    <n v="16000"/>
    <n v="3200"/>
    <n v="0.2"/>
  </r>
  <r>
    <x v="0"/>
    <x v="1"/>
    <x v="20"/>
    <x v="0"/>
    <x v="0"/>
    <s v="Brasilia"/>
    <s v="Desktop Ultra"/>
    <n v="8902"/>
    <n v="2"/>
    <n v="17804"/>
    <n v="6231.4"/>
    <n v="0.35"/>
  </r>
  <r>
    <x v="1"/>
    <x v="1"/>
    <x v="21"/>
    <x v="0"/>
    <x v="0"/>
    <s v="Brasilia"/>
    <s v="Teclado"/>
    <n v="300"/>
    <n v="10"/>
    <n v="3000"/>
    <n v="450"/>
    <n v="0.15"/>
  </r>
  <r>
    <x v="2"/>
    <x v="0"/>
    <x v="22"/>
    <x v="0"/>
    <x v="0"/>
    <s v="Brasilia"/>
    <s v="Notebook 15"/>
    <n v="3200"/>
    <n v="12"/>
    <n v="38400"/>
    <n v="7680"/>
    <n v="0.2"/>
  </r>
  <r>
    <x v="0"/>
    <x v="1"/>
    <x v="23"/>
    <x v="0"/>
    <x v="0"/>
    <s v="Brasilia"/>
    <s v="Desktop Basic"/>
    <n v="4600"/>
    <n v="7"/>
    <n v="32200"/>
    <n v="8050"/>
    <n v="0.25"/>
  </r>
  <r>
    <x v="2"/>
    <x v="0"/>
    <x v="24"/>
    <x v="0"/>
    <x v="0"/>
    <s v="Brasilia"/>
    <s v="Monitor 20 pol"/>
    <n v="1200"/>
    <n v="9"/>
    <n v="10800"/>
    <n v="3240"/>
    <n v="0.3"/>
  </r>
  <r>
    <x v="3"/>
    <x v="0"/>
    <x v="25"/>
    <x v="0"/>
    <x v="0"/>
    <s v="Brasilia"/>
    <s v="Desktop Basic"/>
    <n v="4600"/>
    <n v="11"/>
    <n v="50600"/>
    <n v="12650"/>
    <n v="0.25"/>
  </r>
  <r>
    <x v="4"/>
    <x v="1"/>
    <x v="26"/>
    <x v="0"/>
    <x v="0"/>
    <s v="Brasilia"/>
    <s v="Desktop Pro"/>
    <n v="5340"/>
    <n v="9"/>
    <n v="48060"/>
    <n v="14418"/>
    <n v="0.3"/>
  </r>
  <r>
    <x v="0"/>
    <x v="1"/>
    <x v="27"/>
    <x v="0"/>
    <x v="0"/>
    <s v="Brasilia"/>
    <s v="Notebook 20"/>
    <n v="5300"/>
    <n v="5"/>
    <n v="26500"/>
    <n v="7950"/>
    <n v="0.3"/>
  </r>
  <r>
    <x v="0"/>
    <x v="1"/>
    <x v="28"/>
    <x v="0"/>
    <x v="0"/>
    <s v="Brasilia"/>
    <s v="Monitor 24 pol"/>
    <n v="1500"/>
    <n v="3"/>
    <n v="4500"/>
    <n v="1800"/>
    <n v="0.4"/>
  </r>
  <r>
    <x v="1"/>
    <x v="1"/>
    <x v="28"/>
    <x v="0"/>
    <x v="0"/>
    <s v="Brasilia"/>
    <s v="Notebook 15"/>
    <n v="3200"/>
    <n v="10"/>
    <n v="32000"/>
    <n v="6400"/>
    <n v="0.2"/>
  </r>
  <r>
    <x v="0"/>
    <x v="0"/>
    <x v="29"/>
    <x v="0"/>
    <x v="0"/>
    <s v="Brasilia"/>
    <s v="Monitor 24 pol"/>
    <n v="1500"/>
    <n v="8"/>
    <n v="12000"/>
    <n v="4800"/>
    <n v="0.4"/>
  </r>
  <r>
    <x v="2"/>
    <x v="0"/>
    <x v="30"/>
    <x v="0"/>
    <x v="0"/>
    <s v="Brasilia"/>
    <s v="Teclado Gamer"/>
    <n v="500"/>
    <n v="12"/>
    <n v="6000"/>
    <n v="1500"/>
    <n v="0.25"/>
  </r>
  <r>
    <x v="0"/>
    <x v="1"/>
    <x v="31"/>
    <x v="0"/>
    <x v="0"/>
    <s v="Brasilia"/>
    <s v="Teclado"/>
    <n v="300"/>
    <n v="8"/>
    <n v="2400"/>
    <n v="360"/>
    <n v="0.15"/>
  </r>
  <r>
    <x v="3"/>
    <x v="0"/>
    <x v="32"/>
    <x v="0"/>
    <x v="0"/>
    <s v="Brasilia"/>
    <s v="Monitor 27 pol"/>
    <n v="1700"/>
    <n v="10"/>
    <n v="17000"/>
    <n v="8500"/>
    <n v="0.5"/>
  </r>
  <r>
    <x v="0"/>
    <x v="1"/>
    <x v="33"/>
    <x v="0"/>
    <x v="0"/>
    <s v="Brasilia"/>
    <s v="TV LED HD"/>
    <n v="3400"/>
    <n v="6"/>
    <n v="20400"/>
    <n v="7140"/>
    <n v="0.35"/>
  </r>
  <r>
    <x v="0"/>
    <x v="1"/>
    <x v="34"/>
    <x v="0"/>
    <x v="0"/>
    <s v="Brasilia"/>
    <s v="Teclado"/>
    <n v="300"/>
    <n v="4"/>
    <n v="1200"/>
    <n v="180"/>
    <n v="0.15"/>
  </r>
  <r>
    <x v="0"/>
    <x v="1"/>
    <x v="35"/>
    <x v="0"/>
    <x v="0"/>
    <s v="Brasilia"/>
    <s v="Teclado Gamer"/>
    <n v="500"/>
    <n v="9"/>
    <n v="4500"/>
    <n v="1125"/>
    <n v="0.25"/>
  </r>
  <r>
    <x v="3"/>
    <x v="1"/>
    <x v="36"/>
    <x v="0"/>
    <x v="0"/>
    <s v="Brasilia"/>
    <s v="Notebook 15"/>
    <n v="3200"/>
    <n v="5"/>
    <n v="16000"/>
    <n v="3200"/>
    <n v="0.2"/>
  </r>
  <r>
    <x v="0"/>
    <x v="1"/>
    <x v="37"/>
    <x v="0"/>
    <x v="0"/>
    <s v="Brasilia"/>
    <s v="Teclado Gamer"/>
    <n v="500"/>
    <n v="1"/>
    <n v="500"/>
    <n v="125"/>
    <n v="0.25"/>
  </r>
  <r>
    <x v="3"/>
    <x v="1"/>
    <x v="38"/>
    <x v="0"/>
    <x v="0"/>
    <s v="Brasilia"/>
    <s v="Monitor 27 pol"/>
    <n v="1700"/>
    <n v="6"/>
    <n v="10200"/>
    <n v="5100"/>
    <n v="0.5"/>
  </r>
  <r>
    <x v="0"/>
    <x v="1"/>
    <x v="39"/>
    <x v="0"/>
    <x v="0"/>
    <s v="Brasilia"/>
    <s v="Desktop Ultra"/>
    <n v="8902"/>
    <n v="4"/>
    <n v="35608"/>
    <n v="12462.8"/>
    <n v="0.35"/>
  </r>
  <r>
    <x v="1"/>
    <x v="1"/>
    <x v="40"/>
    <x v="0"/>
    <x v="0"/>
    <s v="Brasilia"/>
    <s v="Desktop Pro"/>
    <n v="5340"/>
    <n v="1"/>
    <n v="5340"/>
    <n v="1602"/>
    <n v="0.3"/>
  </r>
  <r>
    <x v="0"/>
    <x v="1"/>
    <x v="41"/>
    <x v="0"/>
    <x v="0"/>
    <s v="Brasilia"/>
    <s v="Desktop Ultra"/>
    <n v="8902"/>
    <n v="8"/>
    <n v="71216"/>
    <n v="24925.599999999999"/>
    <n v="0.35"/>
  </r>
  <r>
    <x v="3"/>
    <x v="0"/>
    <x v="42"/>
    <x v="0"/>
    <x v="0"/>
    <s v="Brasilia"/>
    <s v="Teclado Gamer"/>
    <n v="500"/>
    <n v="5"/>
    <n v="2500"/>
    <n v="625"/>
    <n v="0.25"/>
  </r>
  <r>
    <x v="4"/>
    <x v="1"/>
    <x v="43"/>
    <x v="0"/>
    <x v="0"/>
    <s v="Brasilia"/>
    <s v="Monitor 20 pol"/>
    <n v="1200"/>
    <n v="2"/>
    <n v="2400"/>
    <n v="720"/>
    <n v="0.3"/>
  </r>
  <r>
    <x v="2"/>
    <x v="0"/>
    <x v="44"/>
    <x v="0"/>
    <x v="0"/>
    <s v="Brasilia"/>
    <s v="Notebook 17"/>
    <n v="4500"/>
    <n v="5"/>
    <n v="22500"/>
    <n v="5625"/>
    <n v="0.25"/>
  </r>
  <r>
    <x v="0"/>
    <x v="1"/>
    <x v="45"/>
    <x v="0"/>
    <x v="0"/>
    <s v="Brasilia"/>
    <s v="Desktop Ultra"/>
    <n v="8902"/>
    <n v="8"/>
    <n v="71216"/>
    <n v="24925.599999999999"/>
    <n v="0.35"/>
  </r>
  <r>
    <x v="4"/>
    <x v="1"/>
    <x v="46"/>
    <x v="0"/>
    <x v="0"/>
    <s v="Brasilia"/>
    <s v="Notebook 20"/>
    <n v="5300"/>
    <n v="1"/>
    <n v="5300"/>
    <n v="1590"/>
    <n v="0.3"/>
  </r>
  <r>
    <x v="2"/>
    <x v="1"/>
    <x v="47"/>
    <x v="0"/>
    <x v="0"/>
    <s v="Brasilia"/>
    <s v="Notebook 20"/>
    <n v="5300"/>
    <n v="1"/>
    <n v="5300"/>
    <n v="1590"/>
    <n v="0.3"/>
  </r>
  <r>
    <x v="0"/>
    <x v="1"/>
    <x v="48"/>
    <x v="0"/>
    <x v="0"/>
    <s v="Brasilia"/>
    <s v="Desktop Basic"/>
    <n v="4600"/>
    <n v="8"/>
    <n v="36800"/>
    <n v="9200"/>
    <n v="0.25"/>
  </r>
  <r>
    <x v="1"/>
    <x v="0"/>
    <x v="49"/>
    <x v="0"/>
    <x v="0"/>
    <s v="Brasilia"/>
    <s v="Notebook 15"/>
    <n v="3200"/>
    <n v="6"/>
    <n v="19200"/>
    <n v="3840"/>
    <n v="0.2"/>
  </r>
  <r>
    <x v="0"/>
    <x v="0"/>
    <x v="50"/>
    <x v="0"/>
    <x v="0"/>
    <s v="Brasilia"/>
    <s v="TV Ultra"/>
    <n v="5130"/>
    <n v="5"/>
    <n v="25650"/>
    <n v="10260"/>
    <n v="0.4"/>
  </r>
  <r>
    <x v="1"/>
    <x v="1"/>
    <x v="51"/>
    <x v="0"/>
    <x v="0"/>
    <s v="Brasilia"/>
    <s v="Notebook 17"/>
    <n v="4500"/>
    <n v="11"/>
    <n v="49500"/>
    <n v="12375"/>
    <n v="0.25"/>
  </r>
  <r>
    <x v="4"/>
    <x v="1"/>
    <x v="52"/>
    <x v="0"/>
    <x v="0"/>
    <s v="Brasilia"/>
    <s v="Teclado"/>
    <n v="300"/>
    <n v="4"/>
    <n v="1200"/>
    <n v="180"/>
    <n v="0.15"/>
  </r>
  <r>
    <x v="0"/>
    <x v="0"/>
    <x v="53"/>
    <x v="0"/>
    <x v="0"/>
    <s v="Brasilia"/>
    <s v="Desktop Ultra"/>
    <n v="8902"/>
    <n v="3"/>
    <n v="26706"/>
    <n v="9347.0999999999985"/>
    <n v="0.35"/>
  </r>
  <r>
    <x v="0"/>
    <x v="0"/>
    <x v="54"/>
    <x v="0"/>
    <x v="0"/>
    <s v="Brasilia"/>
    <s v="Desktop Basic"/>
    <n v="4600"/>
    <n v="12"/>
    <n v="55200"/>
    <n v="13800"/>
    <n v="0.25"/>
  </r>
  <r>
    <x v="0"/>
    <x v="0"/>
    <x v="55"/>
    <x v="0"/>
    <x v="0"/>
    <s v="Brasilia"/>
    <s v="TV LED HD"/>
    <n v="3400"/>
    <n v="1"/>
    <n v="3400"/>
    <n v="1190"/>
    <n v="0.35"/>
  </r>
  <r>
    <x v="4"/>
    <x v="1"/>
    <x v="56"/>
    <x v="0"/>
    <x v="0"/>
    <s v="Brasilia"/>
    <s v="Desktop Pro"/>
    <n v="5340"/>
    <n v="8"/>
    <n v="42720"/>
    <n v="12816"/>
    <n v="0.3"/>
  </r>
  <r>
    <x v="0"/>
    <x v="0"/>
    <x v="57"/>
    <x v="0"/>
    <x v="0"/>
    <s v="Brasilia"/>
    <s v="Monitor 27 pol"/>
    <n v="1700"/>
    <n v="12"/>
    <n v="20400"/>
    <n v="10200"/>
    <n v="0.5"/>
  </r>
  <r>
    <x v="3"/>
    <x v="0"/>
    <x v="58"/>
    <x v="0"/>
    <x v="0"/>
    <s v="Brasilia"/>
    <s v="Notebook 15"/>
    <n v="3200"/>
    <n v="12"/>
    <n v="38400"/>
    <n v="7680"/>
    <n v="0.2"/>
  </r>
  <r>
    <x v="3"/>
    <x v="1"/>
    <x v="59"/>
    <x v="0"/>
    <x v="0"/>
    <s v="Brasilia"/>
    <s v="Teclado Gamer"/>
    <n v="500"/>
    <n v="10"/>
    <n v="5000"/>
    <n v="1250"/>
    <n v="0.25"/>
  </r>
  <r>
    <x v="3"/>
    <x v="1"/>
    <x v="60"/>
    <x v="0"/>
    <x v="0"/>
    <s v="Brasilia"/>
    <s v="Notebook 20"/>
    <n v="5300"/>
    <n v="10"/>
    <n v="53000"/>
    <n v="15900"/>
    <n v="0.3"/>
  </r>
  <r>
    <x v="0"/>
    <x v="1"/>
    <x v="61"/>
    <x v="0"/>
    <x v="0"/>
    <s v="Brasilia"/>
    <s v="Notebook 15"/>
    <n v="3200"/>
    <n v="7"/>
    <n v="22400"/>
    <n v="4480"/>
    <n v="0.2"/>
  </r>
  <r>
    <x v="4"/>
    <x v="0"/>
    <x v="62"/>
    <x v="0"/>
    <x v="0"/>
    <s v="Brasilia"/>
    <s v="Teclado Gamer"/>
    <n v="500"/>
    <n v="15"/>
    <n v="7500"/>
    <n v="1875"/>
    <n v="0.25"/>
  </r>
  <r>
    <x v="3"/>
    <x v="0"/>
    <x v="63"/>
    <x v="0"/>
    <x v="0"/>
    <s v="Brasilia"/>
    <s v="Notebook 15"/>
    <n v="3200"/>
    <n v="10"/>
    <n v="32000"/>
    <n v="6400"/>
    <n v="0.2"/>
  </r>
  <r>
    <x v="0"/>
    <x v="1"/>
    <x v="64"/>
    <x v="0"/>
    <x v="0"/>
    <s v="Brasilia"/>
    <s v="Notebook 17"/>
    <n v="4500"/>
    <n v="8"/>
    <n v="36000"/>
    <n v="9000"/>
    <n v="0.25"/>
  </r>
  <r>
    <x v="3"/>
    <x v="1"/>
    <x v="65"/>
    <x v="0"/>
    <x v="0"/>
    <s v="Brasilia"/>
    <s v="Notebook 17"/>
    <n v="4500"/>
    <n v="4"/>
    <n v="18000"/>
    <n v="4500"/>
    <n v="0.25"/>
  </r>
  <r>
    <x v="1"/>
    <x v="1"/>
    <x v="66"/>
    <x v="0"/>
    <x v="0"/>
    <s v="Brasilia"/>
    <s v="Notebook 17"/>
    <n v="4500"/>
    <n v="5"/>
    <n v="22500"/>
    <n v="5625"/>
    <n v="0.25"/>
  </r>
  <r>
    <x v="4"/>
    <x v="1"/>
    <x v="67"/>
    <x v="0"/>
    <x v="0"/>
    <s v="Brasilia"/>
    <s v="Notebook 17"/>
    <n v="4500"/>
    <n v="6"/>
    <n v="27000"/>
    <n v="6750"/>
    <n v="0.25"/>
  </r>
  <r>
    <x v="1"/>
    <x v="1"/>
    <x v="68"/>
    <x v="0"/>
    <x v="0"/>
    <s v="Brasilia"/>
    <s v="Monitor 20 pol"/>
    <n v="1200"/>
    <n v="4"/>
    <n v="4800"/>
    <n v="1440"/>
    <n v="0.3"/>
  </r>
  <r>
    <x v="2"/>
    <x v="1"/>
    <x v="69"/>
    <x v="0"/>
    <x v="0"/>
    <s v="Brasilia"/>
    <s v="TV LED HD"/>
    <n v="3400"/>
    <n v="1"/>
    <n v="3400"/>
    <n v="1190"/>
    <n v="0.35"/>
  </r>
  <r>
    <x v="3"/>
    <x v="0"/>
    <x v="70"/>
    <x v="0"/>
    <x v="0"/>
    <s v="Brasilia"/>
    <s v="Teclado Gamer"/>
    <n v="500"/>
    <n v="10"/>
    <n v="5000"/>
    <n v="1250"/>
    <n v="0.25"/>
  </r>
  <r>
    <x v="3"/>
    <x v="1"/>
    <x v="71"/>
    <x v="0"/>
    <x v="0"/>
    <s v="Brasilia"/>
    <s v="TV LED HD"/>
    <n v="3400"/>
    <n v="8"/>
    <n v="27200"/>
    <n v="9520"/>
    <n v="0.35"/>
  </r>
  <r>
    <x v="0"/>
    <x v="1"/>
    <x v="72"/>
    <x v="0"/>
    <x v="0"/>
    <s v="Brasilia"/>
    <s v="Desktop Basic"/>
    <n v="4600"/>
    <n v="12"/>
    <n v="55200"/>
    <n v="13800"/>
    <n v="0.25"/>
  </r>
  <r>
    <x v="3"/>
    <x v="0"/>
    <x v="73"/>
    <x v="0"/>
    <x v="0"/>
    <s v="Brasilia"/>
    <s v="Teclado Gamer"/>
    <n v="500"/>
    <n v="10"/>
    <n v="5000"/>
    <n v="1250"/>
    <n v="0.25"/>
  </r>
  <r>
    <x v="2"/>
    <x v="1"/>
    <x v="74"/>
    <x v="0"/>
    <x v="0"/>
    <s v="Brasilia"/>
    <s v="TV Ultra"/>
    <n v="5130"/>
    <n v="15"/>
    <n v="76950"/>
    <n v="30780"/>
    <n v="0.4"/>
  </r>
  <r>
    <x v="4"/>
    <x v="0"/>
    <x v="75"/>
    <x v="0"/>
    <x v="0"/>
    <s v="Brasilia"/>
    <s v="Monitor 24 pol"/>
    <n v="1500"/>
    <n v="1"/>
    <n v="1500"/>
    <n v="600"/>
    <n v="0.4"/>
  </r>
  <r>
    <x v="0"/>
    <x v="1"/>
    <x v="76"/>
    <x v="0"/>
    <x v="0"/>
    <s v="Brasilia"/>
    <s v="Notebook 15"/>
    <n v="3200"/>
    <n v="11"/>
    <n v="35200"/>
    <n v="7040"/>
    <n v="0.2"/>
  </r>
  <r>
    <x v="0"/>
    <x v="1"/>
    <x v="77"/>
    <x v="0"/>
    <x v="0"/>
    <s v="Brasilia"/>
    <s v="Desktop Pro"/>
    <n v="5340"/>
    <n v="2"/>
    <n v="10680"/>
    <n v="3204"/>
    <n v="0.3"/>
  </r>
  <r>
    <x v="3"/>
    <x v="0"/>
    <x v="78"/>
    <x v="0"/>
    <x v="0"/>
    <s v="Brasilia"/>
    <s v="Desktop Pro"/>
    <n v="5340"/>
    <n v="1"/>
    <n v="5340"/>
    <n v="1602"/>
    <n v="0.3"/>
  </r>
  <r>
    <x v="0"/>
    <x v="0"/>
    <x v="79"/>
    <x v="0"/>
    <x v="0"/>
    <s v="Brasilia"/>
    <s v="Teclado Gamer"/>
    <n v="500"/>
    <n v="5"/>
    <n v="2500"/>
    <n v="625"/>
    <n v="0.25"/>
  </r>
  <r>
    <x v="0"/>
    <x v="0"/>
    <x v="80"/>
    <x v="0"/>
    <x v="0"/>
    <s v="Brasilia"/>
    <s v="Desktop Pro"/>
    <n v="5340"/>
    <n v="12"/>
    <n v="64080"/>
    <n v="19224"/>
    <n v="0.3"/>
  </r>
  <r>
    <x v="4"/>
    <x v="1"/>
    <x v="81"/>
    <x v="0"/>
    <x v="0"/>
    <s v="Brasilia"/>
    <s v="Monitor 20 pol"/>
    <n v="1200"/>
    <n v="8"/>
    <n v="9600"/>
    <n v="2880"/>
    <n v="0.3"/>
  </r>
  <r>
    <x v="0"/>
    <x v="0"/>
    <x v="82"/>
    <x v="0"/>
    <x v="0"/>
    <s v="Brasilia"/>
    <s v="Notebook 20"/>
    <n v="5300"/>
    <n v="8"/>
    <n v="42400"/>
    <n v="12720"/>
    <n v="0.3"/>
  </r>
  <r>
    <x v="1"/>
    <x v="1"/>
    <x v="83"/>
    <x v="0"/>
    <x v="0"/>
    <s v="Brasilia"/>
    <s v="Desktop Ultra"/>
    <n v="8902"/>
    <n v="11"/>
    <n v="97922"/>
    <n v="34272.699999999997"/>
    <n v="0.35"/>
  </r>
  <r>
    <x v="3"/>
    <x v="1"/>
    <x v="84"/>
    <x v="0"/>
    <x v="0"/>
    <s v="Brasilia"/>
    <s v="Desktop Ultra"/>
    <n v="8902"/>
    <n v="12"/>
    <n v="106824"/>
    <n v="37388.399999999994"/>
    <n v="0.35"/>
  </r>
  <r>
    <x v="1"/>
    <x v="1"/>
    <x v="85"/>
    <x v="0"/>
    <x v="0"/>
    <s v="Brasilia"/>
    <s v="Notebook 17"/>
    <n v="4500"/>
    <n v="3"/>
    <n v="13500"/>
    <n v="3375"/>
    <n v="0.25"/>
  </r>
  <r>
    <x v="0"/>
    <x v="0"/>
    <x v="0"/>
    <x v="0"/>
    <x v="1"/>
    <s v="Goiania"/>
    <s v="Desktop Ultra"/>
    <n v="8902"/>
    <n v="13"/>
    <n v="35608"/>
    <n v="12462.8"/>
    <n v="0.35"/>
  </r>
  <r>
    <x v="0"/>
    <x v="0"/>
    <x v="1"/>
    <x v="0"/>
    <x v="1"/>
    <s v="Goiania"/>
    <s v="Teclado Gamer"/>
    <n v="500"/>
    <n v="13"/>
    <n v="2000"/>
    <n v="500"/>
    <n v="0.25"/>
  </r>
  <r>
    <x v="0"/>
    <x v="1"/>
    <x v="2"/>
    <x v="0"/>
    <x v="1"/>
    <s v="Goiania"/>
    <s v="Monitor 20 pol"/>
    <n v="1200"/>
    <n v="13"/>
    <n v="6000"/>
    <n v="1800"/>
    <n v="0.3"/>
  </r>
  <r>
    <x v="0"/>
    <x v="1"/>
    <x v="3"/>
    <x v="0"/>
    <x v="1"/>
    <s v="Goiania"/>
    <s v="Teclado Gamer"/>
    <n v="500"/>
    <n v="12"/>
    <n v="6000"/>
    <n v="1500"/>
    <n v="0.25"/>
  </r>
  <r>
    <x v="1"/>
    <x v="1"/>
    <x v="4"/>
    <x v="0"/>
    <x v="1"/>
    <s v="Goiania"/>
    <s v="Desktop Ultra"/>
    <n v="8902"/>
    <n v="9"/>
    <n v="80118"/>
    <n v="28041.3"/>
    <n v="0.35"/>
  </r>
  <r>
    <x v="0"/>
    <x v="0"/>
    <x v="5"/>
    <x v="0"/>
    <x v="1"/>
    <s v="Goiania"/>
    <s v="TV Ultra"/>
    <n v="5130"/>
    <n v="2"/>
    <n v="10260"/>
    <n v="4104"/>
    <n v="0.4"/>
  </r>
  <r>
    <x v="0"/>
    <x v="1"/>
    <x v="6"/>
    <x v="0"/>
    <x v="1"/>
    <s v="Goiania"/>
    <s v="Desktop Ultra"/>
    <n v="8902"/>
    <n v="6"/>
    <n v="53412"/>
    <n v="18694.199999999997"/>
    <n v="0.35"/>
  </r>
  <r>
    <x v="2"/>
    <x v="1"/>
    <x v="7"/>
    <x v="0"/>
    <x v="1"/>
    <s v="Goiania"/>
    <s v="Teclado"/>
    <n v="300"/>
    <n v="1"/>
    <n v="300"/>
    <n v="45"/>
    <n v="0.15"/>
  </r>
  <r>
    <x v="1"/>
    <x v="0"/>
    <x v="8"/>
    <x v="0"/>
    <x v="1"/>
    <s v="Goiania"/>
    <s v="Monitor 27 pol"/>
    <n v="1700"/>
    <n v="10"/>
    <n v="17000"/>
    <n v="8500"/>
    <n v="0.5"/>
  </r>
  <r>
    <x v="3"/>
    <x v="0"/>
    <x v="9"/>
    <x v="0"/>
    <x v="1"/>
    <s v="Goiania"/>
    <s v="Monitor 24 pol"/>
    <n v="1500"/>
    <n v="3"/>
    <n v="4500"/>
    <n v="1800"/>
    <n v="0.4"/>
  </r>
  <r>
    <x v="1"/>
    <x v="1"/>
    <x v="10"/>
    <x v="0"/>
    <x v="1"/>
    <s v="Goiania"/>
    <s v="Desktop Pro"/>
    <n v="5340"/>
    <n v="12"/>
    <n v="64080"/>
    <n v="19224"/>
    <n v="0.3"/>
  </r>
  <r>
    <x v="0"/>
    <x v="1"/>
    <x v="11"/>
    <x v="0"/>
    <x v="1"/>
    <s v="Goiania"/>
    <s v="Desktop Ultra"/>
    <n v="8902"/>
    <n v="2"/>
    <n v="17804"/>
    <n v="6231.4"/>
    <n v="0.35"/>
  </r>
  <r>
    <x v="0"/>
    <x v="1"/>
    <x v="12"/>
    <x v="0"/>
    <x v="1"/>
    <s v="Goiania"/>
    <s v="TV Ultra"/>
    <n v="5130"/>
    <n v="8"/>
    <n v="41040"/>
    <n v="16416"/>
    <n v="0.4"/>
  </r>
  <r>
    <x v="3"/>
    <x v="1"/>
    <x v="13"/>
    <x v="0"/>
    <x v="1"/>
    <s v="Goiania"/>
    <s v="Desktop Ultra"/>
    <n v="8902"/>
    <n v="3"/>
    <n v="26706"/>
    <n v="9347.0999999999985"/>
    <n v="0.35"/>
  </r>
  <r>
    <x v="1"/>
    <x v="0"/>
    <x v="14"/>
    <x v="0"/>
    <x v="1"/>
    <s v="Goiania"/>
    <s v="TV LED HD"/>
    <n v="3400"/>
    <n v="8"/>
    <n v="27200"/>
    <n v="9520"/>
    <n v="0.35"/>
  </r>
  <r>
    <x v="1"/>
    <x v="1"/>
    <x v="15"/>
    <x v="0"/>
    <x v="1"/>
    <s v="Goiania"/>
    <s v="Notebook 20"/>
    <n v="5300"/>
    <n v="10"/>
    <n v="53000"/>
    <n v="15900"/>
    <n v="0.3"/>
  </r>
  <r>
    <x v="0"/>
    <x v="0"/>
    <x v="16"/>
    <x v="0"/>
    <x v="1"/>
    <s v="Goiania"/>
    <s v="Desktop Ultra"/>
    <n v="8902"/>
    <n v="11"/>
    <n v="97922"/>
    <n v="34272.699999999997"/>
    <n v="0.35"/>
  </r>
  <r>
    <x v="0"/>
    <x v="1"/>
    <x v="17"/>
    <x v="0"/>
    <x v="1"/>
    <s v="Goiania"/>
    <s v="TV Ultra"/>
    <n v="5130"/>
    <n v="2"/>
    <n v="10260"/>
    <n v="4104"/>
    <n v="0.4"/>
  </r>
  <r>
    <x v="2"/>
    <x v="0"/>
    <x v="18"/>
    <x v="0"/>
    <x v="1"/>
    <s v="Goiania"/>
    <s v="Teclado"/>
    <n v="300"/>
    <n v="11"/>
    <n v="3300"/>
    <n v="495"/>
    <n v="0.15"/>
  </r>
  <r>
    <x v="3"/>
    <x v="1"/>
    <x v="19"/>
    <x v="0"/>
    <x v="1"/>
    <s v="Goiania"/>
    <s v="Notebook 15"/>
    <n v="3200"/>
    <n v="5"/>
    <n v="16000"/>
    <n v="3200"/>
    <n v="0.2"/>
  </r>
  <r>
    <x v="0"/>
    <x v="1"/>
    <x v="20"/>
    <x v="0"/>
    <x v="1"/>
    <s v="Goiania"/>
    <s v="Desktop Ultra"/>
    <n v="8902"/>
    <n v="2"/>
    <n v="17804"/>
    <n v="6231.4"/>
    <n v="0.35"/>
  </r>
  <r>
    <x v="1"/>
    <x v="1"/>
    <x v="21"/>
    <x v="0"/>
    <x v="1"/>
    <s v="Goiania"/>
    <s v="Teclado"/>
    <n v="300"/>
    <n v="10"/>
    <n v="3000"/>
    <n v="450"/>
    <n v="0.15"/>
  </r>
  <r>
    <x v="2"/>
    <x v="0"/>
    <x v="22"/>
    <x v="0"/>
    <x v="1"/>
    <s v="Goiania"/>
    <s v="Notebook 15"/>
    <n v="3200"/>
    <n v="12"/>
    <n v="38400"/>
    <n v="7680"/>
    <n v="0.2"/>
  </r>
  <r>
    <x v="0"/>
    <x v="1"/>
    <x v="23"/>
    <x v="0"/>
    <x v="1"/>
    <s v="Goiania"/>
    <s v="Desktop Basic"/>
    <n v="4600"/>
    <n v="7"/>
    <n v="32200"/>
    <n v="8050"/>
    <n v="0.25"/>
  </r>
  <r>
    <x v="2"/>
    <x v="0"/>
    <x v="24"/>
    <x v="0"/>
    <x v="1"/>
    <s v="Goiania"/>
    <s v="Monitor 20 pol"/>
    <n v="1200"/>
    <n v="9"/>
    <n v="10800"/>
    <n v="3240"/>
    <n v="0.3"/>
  </r>
  <r>
    <x v="3"/>
    <x v="0"/>
    <x v="25"/>
    <x v="0"/>
    <x v="1"/>
    <s v="Goiania"/>
    <s v="Desktop Basic"/>
    <n v="4600"/>
    <n v="11"/>
    <n v="50600"/>
    <n v="12650"/>
    <n v="0.25"/>
  </r>
  <r>
    <x v="4"/>
    <x v="1"/>
    <x v="26"/>
    <x v="0"/>
    <x v="1"/>
    <s v="Goiania"/>
    <s v="Desktop Pro"/>
    <n v="5340"/>
    <n v="9"/>
    <n v="48060"/>
    <n v="14418"/>
    <n v="0.3"/>
  </r>
  <r>
    <x v="0"/>
    <x v="1"/>
    <x v="27"/>
    <x v="0"/>
    <x v="1"/>
    <s v="Goiania"/>
    <s v="Notebook 20"/>
    <n v="5300"/>
    <n v="5"/>
    <n v="26500"/>
    <n v="7950"/>
    <n v="0.3"/>
  </r>
  <r>
    <x v="0"/>
    <x v="1"/>
    <x v="28"/>
    <x v="0"/>
    <x v="1"/>
    <s v="Goiania"/>
    <s v="Monitor 24 pol"/>
    <n v="1500"/>
    <n v="3"/>
    <n v="4500"/>
    <n v="1800"/>
    <n v="0.4"/>
  </r>
  <r>
    <x v="1"/>
    <x v="1"/>
    <x v="28"/>
    <x v="0"/>
    <x v="1"/>
    <s v="Goiania"/>
    <s v="Notebook 15"/>
    <n v="3200"/>
    <n v="10"/>
    <n v="32000"/>
    <n v="6400"/>
    <n v="0.2"/>
  </r>
  <r>
    <x v="0"/>
    <x v="0"/>
    <x v="29"/>
    <x v="0"/>
    <x v="1"/>
    <s v="Goiania"/>
    <s v="Monitor 24 pol"/>
    <n v="1500"/>
    <n v="8"/>
    <n v="12000"/>
    <n v="4800"/>
    <n v="0.4"/>
  </r>
  <r>
    <x v="2"/>
    <x v="0"/>
    <x v="30"/>
    <x v="0"/>
    <x v="1"/>
    <s v="Goiania"/>
    <s v="Teclado Gamer"/>
    <n v="500"/>
    <n v="12"/>
    <n v="6000"/>
    <n v="1500"/>
    <n v="0.25"/>
  </r>
  <r>
    <x v="0"/>
    <x v="1"/>
    <x v="31"/>
    <x v="0"/>
    <x v="1"/>
    <s v="Goiania"/>
    <s v="Teclado"/>
    <n v="300"/>
    <n v="8"/>
    <n v="2400"/>
    <n v="360"/>
    <n v="0.15"/>
  </r>
  <r>
    <x v="3"/>
    <x v="0"/>
    <x v="32"/>
    <x v="0"/>
    <x v="1"/>
    <s v="Goiania"/>
    <s v="Monitor 27 pol"/>
    <n v="1700"/>
    <n v="10"/>
    <n v="17000"/>
    <n v="8500"/>
    <n v="0.5"/>
  </r>
  <r>
    <x v="0"/>
    <x v="1"/>
    <x v="33"/>
    <x v="0"/>
    <x v="1"/>
    <s v="Goiania"/>
    <s v="TV LED HD"/>
    <n v="3400"/>
    <n v="6"/>
    <n v="20400"/>
    <n v="7140"/>
    <n v="0.35"/>
  </r>
  <r>
    <x v="0"/>
    <x v="1"/>
    <x v="34"/>
    <x v="0"/>
    <x v="1"/>
    <s v="Goiania"/>
    <s v="Teclado"/>
    <n v="300"/>
    <n v="4"/>
    <n v="1200"/>
    <n v="180"/>
    <n v="0.15"/>
  </r>
  <r>
    <x v="0"/>
    <x v="1"/>
    <x v="35"/>
    <x v="0"/>
    <x v="1"/>
    <s v="Goiania"/>
    <s v="Teclado Gamer"/>
    <n v="500"/>
    <n v="9"/>
    <n v="4500"/>
    <n v="1125"/>
    <n v="0.25"/>
  </r>
  <r>
    <x v="3"/>
    <x v="1"/>
    <x v="36"/>
    <x v="0"/>
    <x v="1"/>
    <s v="Goiania"/>
    <s v="Notebook 15"/>
    <n v="3200"/>
    <n v="5"/>
    <n v="16000"/>
    <n v="3200"/>
    <n v="0.2"/>
  </r>
  <r>
    <x v="0"/>
    <x v="1"/>
    <x v="37"/>
    <x v="0"/>
    <x v="1"/>
    <s v="Goiania"/>
    <s v="Teclado Gamer"/>
    <n v="500"/>
    <n v="1"/>
    <n v="500"/>
    <n v="125"/>
    <n v="0.25"/>
  </r>
  <r>
    <x v="3"/>
    <x v="1"/>
    <x v="38"/>
    <x v="0"/>
    <x v="1"/>
    <s v="Goiania"/>
    <s v="Monitor 27 pol"/>
    <n v="1700"/>
    <n v="6"/>
    <n v="10200"/>
    <n v="5100"/>
    <n v="0.5"/>
  </r>
  <r>
    <x v="0"/>
    <x v="1"/>
    <x v="39"/>
    <x v="0"/>
    <x v="1"/>
    <s v="Goiania"/>
    <s v="Desktop Ultra"/>
    <n v="8902"/>
    <n v="4"/>
    <n v="35608"/>
    <n v="12462.8"/>
    <n v="0.35"/>
  </r>
  <r>
    <x v="1"/>
    <x v="1"/>
    <x v="40"/>
    <x v="0"/>
    <x v="1"/>
    <s v="Goiania"/>
    <s v="Desktop Pro"/>
    <n v="5340"/>
    <n v="1"/>
    <n v="5340"/>
    <n v="1602"/>
    <n v="0.3"/>
  </r>
  <r>
    <x v="0"/>
    <x v="1"/>
    <x v="41"/>
    <x v="0"/>
    <x v="1"/>
    <s v="Goiania"/>
    <s v="Desktop Ultra"/>
    <n v="8902"/>
    <n v="8"/>
    <n v="71216"/>
    <n v="24925.599999999999"/>
    <n v="0.35"/>
  </r>
  <r>
    <x v="3"/>
    <x v="0"/>
    <x v="42"/>
    <x v="0"/>
    <x v="1"/>
    <s v="Goiania"/>
    <s v="Teclado Gamer"/>
    <n v="500"/>
    <n v="5"/>
    <n v="2500"/>
    <n v="625"/>
    <n v="0.25"/>
  </r>
  <r>
    <x v="4"/>
    <x v="1"/>
    <x v="43"/>
    <x v="0"/>
    <x v="1"/>
    <s v="Goiania"/>
    <s v="Monitor 20 pol"/>
    <n v="1200"/>
    <n v="2"/>
    <n v="2400"/>
    <n v="720"/>
    <n v="0.3"/>
  </r>
  <r>
    <x v="2"/>
    <x v="0"/>
    <x v="44"/>
    <x v="0"/>
    <x v="1"/>
    <s v="Goiania"/>
    <s v="Notebook 17"/>
    <n v="4500"/>
    <n v="5"/>
    <n v="22500"/>
    <n v="5625"/>
    <n v="0.25"/>
  </r>
  <r>
    <x v="0"/>
    <x v="1"/>
    <x v="45"/>
    <x v="0"/>
    <x v="1"/>
    <s v="Goiania"/>
    <s v="Desktop Ultra"/>
    <n v="8902"/>
    <n v="8"/>
    <n v="71216"/>
    <n v="24925.599999999999"/>
    <n v="0.35"/>
  </r>
  <r>
    <x v="4"/>
    <x v="1"/>
    <x v="46"/>
    <x v="0"/>
    <x v="1"/>
    <s v="Goiania"/>
    <s v="Notebook 20"/>
    <n v="5300"/>
    <n v="1"/>
    <n v="5300"/>
    <n v="1590"/>
    <n v="0.3"/>
  </r>
  <r>
    <x v="2"/>
    <x v="1"/>
    <x v="47"/>
    <x v="0"/>
    <x v="1"/>
    <s v="Goiania"/>
    <s v="Notebook 20"/>
    <n v="5300"/>
    <n v="1"/>
    <n v="5300"/>
    <n v="1590"/>
    <n v="0.3"/>
  </r>
  <r>
    <x v="0"/>
    <x v="1"/>
    <x v="48"/>
    <x v="0"/>
    <x v="1"/>
    <s v="Goiania"/>
    <s v="Desktop Basic"/>
    <n v="4600"/>
    <n v="8"/>
    <n v="36800"/>
    <n v="9200"/>
    <n v="0.25"/>
  </r>
  <r>
    <x v="1"/>
    <x v="0"/>
    <x v="49"/>
    <x v="0"/>
    <x v="1"/>
    <s v="Goiania"/>
    <s v="Notebook 15"/>
    <n v="3200"/>
    <n v="6"/>
    <n v="19200"/>
    <n v="3840"/>
    <n v="0.2"/>
  </r>
  <r>
    <x v="0"/>
    <x v="0"/>
    <x v="50"/>
    <x v="0"/>
    <x v="1"/>
    <s v="Goiania"/>
    <s v="TV Ultra"/>
    <n v="5130"/>
    <n v="5"/>
    <n v="25650"/>
    <n v="10260"/>
    <n v="0.4"/>
  </r>
  <r>
    <x v="1"/>
    <x v="1"/>
    <x v="51"/>
    <x v="0"/>
    <x v="1"/>
    <s v="Goiania"/>
    <s v="Notebook 17"/>
    <n v="4500"/>
    <n v="11"/>
    <n v="49500"/>
    <n v="12375"/>
    <n v="0.25"/>
  </r>
  <r>
    <x v="4"/>
    <x v="1"/>
    <x v="52"/>
    <x v="0"/>
    <x v="1"/>
    <s v="Goiania"/>
    <s v="Teclado"/>
    <n v="300"/>
    <n v="4"/>
    <n v="1200"/>
    <n v="180"/>
    <n v="0.15"/>
  </r>
  <r>
    <x v="0"/>
    <x v="0"/>
    <x v="53"/>
    <x v="0"/>
    <x v="1"/>
    <s v="Goiania"/>
    <s v="Desktop Ultra"/>
    <n v="8902"/>
    <n v="3"/>
    <n v="26706"/>
    <n v="9347.0999999999985"/>
    <n v="0.35"/>
  </r>
  <r>
    <x v="0"/>
    <x v="0"/>
    <x v="54"/>
    <x v="0"/>
    <x v="1"/>
    <s v="Goiania"/>
    <s v="Desktop Basic"/>
    <n v="4600"/>
    <n v="12"/>
    <n v="55200"/>
    <n v="13800"/>
    <n v="0.25"/>
  </r>
  <r>
    <x v="0"/>
    <x v="0"/>
    <x v="55"/>
    <x v="0"/>
    <x v="1"/>
    <s v="Goiania"/>
    <s v="TV LED HD"/>
    <n v="3400"/>
    <n v="1"/>
    <n v="3400"/>
    <n v="1190"/>
    <n v="0.35"/>
  </r>
  <r>
    <x v="4"/>
    <x v="1"/>
    <x v="56"/>
    <x v="0"/>
    <x v="1"/>
    <s v="Goiania"/>
    <s v="Desktop Pro"/>
    <n v="5340"/>
    <n v="8"/>
    <n v="42720"/>
    <n v="12816"/>
    <n v="0.3"/>
  </r>
  <r>
    <x v="0"/>
    <x v="0"/>
    <x v="57"/>
    <x v="0"/>
    <x v="1"/>
    <s v="Goiania"/>
    <s v="Monitor 27 pol"/>
    <n v="1700"/>
    <n v="12"/>
    <n v="20400"/>
    <n v="10200"/>
    <n v="0.5"/>
  </r>
  <r>
    <x v="3"/>
    <x v="0"/>
    <x v="58"/>
    <x v="0"/>
    <x v="1"/>
    <s v="Goiania"/>
    <s v="Notebook 15"/>
    <n v="3200"/>
    <n v="12"/>
    <n v="38400"/>
    <n v="7680"/>
    <n v="0.2"/>
  </r>
  <r>
    <x v="3"/>
    <x v="1"/>
    <x v="59"/>
    <x v="0"/>
    <x v="1"/>
    <s v="Goiania"/>
    <s v="Teclado Gamer"/>
    <n v="500"/>
    <n v="10"/>
    <n v="5000"/>
    <n v="1250"/>
    <n v="0.25"/>
  </r>
  <r>
    <x v="3"/>
    <x v="1"/>
    <x v="60"/>
    <x v="0"/>
    <x v="1"/>
    <s v="Goiania"/>
    <s v="Notebook 20"/>
    <n v="5300"/>
    <n v="10"/>
    <n v="53000"/>
    <n v="15900"/>
    <n v="0.3"/>
  </r>
  <r>
    <x v="0"/>
    <x v="1"/>
    <x v="61"/>
    <x v="0"/>
    <x v="1"/>
    <s v="Goiania"/>
    <s v="Notebook 15"/>
    <n v="3200"/>
    <n v="7"/>
    <n v="22400"/>
    <n v="4480"/>
    <n v="0.2"/>
  </r>
  <r>
    <x v="4"/>
    <x v="0"/>
    <x v="62"/>
    <x v="0"/>
    <x v="1"/>
    <s v="Goiania"/>
    <s v="Teclado Gamer"/>
    <n v="500"/>
    <n v="15"/>
    <n v="7500"/>
    <n v="1875"/>
    <n v="0.25"/>
  </r>
  <r>
    <x v="3"/>
    <x v="0"/>
    <x v="63"/>
    <x v="0"/>
    <x v="1"/>
    <s v="Goiania"/>
    <s v="Notebook 15"/>
    <n v="3200"/>
    <n v="10"/>
    <n v="32000"/>
    <n v="6400"/>
    <n v="0.2"/>
  </r>
  <r>
    <x v="0"/>
    <x v="1"/>
    <x v="64"/>
    <x v="0"/>
    <x v="1"/>
    <s v="Goiania"/>
    <s v="Notebook 17"/>
    <n v="4500"/>
    <n v="8"/>
    <n v="36000"/>
    <n v="9000"/>
    <n v="0.25"/>
  </r>
  <r>
    <x v="3"/>
    <x v="1"/>
    <x v="65"/>
    <x v="0"/>
    <x v="1"/>
    <s v="Goiania"/>
    <s v="Notebook 17"/>
    <n v="4500"/>
    <n v="4"/>
    <n v="18000"/>
    <n v="4500"/>
    <n v="0.25"/>
  </r>
  <r>
    <x v="1"/>
    <x v="1"/>
    <x v="66"/>
    <x v="0"/>
    <x v="1"/>
    <s v="Goiania"/>
    <s v="Notebook 17"/>
    <n v="4500"/>
    <n v="5"/>
    <n v="22500"/>
    <n v="5625"/>
    <n v="0.25"/>
  </r>
  <r>
    <x v="4"/>
    <x v="1"/>
    <x v="67"/>
    <x v="0"/>
    <x v="1"/>
    <s v="Goiania"/>
    <s v="Notebook 17"/>
    <n v="4500"/>
    <n v="6"/>
    <n v="27000"/>
    <n v="6750"/>
    <n v="0.25"/>
  </r>
  <r>
    <x v="1"/>
    <x v="1"/>
    <x v="68"/>
    <x v="0"/>
    <x v="1"/>
    <s v="Goiania"/>
    <s v="Monitor 20 pol"/>
    <n v="1200"/>
    <n v="4"/>
    <n v="4800"/>
    <n v="1440"/>
    <n v="0.3"/>
  </r>
  <r>
    <x v="2"/>
    <x v="1"/>
    <x v="69"/>
    <x v="0"/>
    <x v="1"/>
    <s v="Goiania"/>
    <s v="TV LED HD"/>
    <n v="3400"/>
    <n v="10"/>
    <n v="3400"/>
    <n v="1190"/>
    <n v="0.35"/>
  </r>
  <r>
    <x v="3"/>
    <x v="0"/>
    <x v="70"/>
    <x v="0"/>
    <x v="1"/>
    <s v="Goiania"/>
    <s v="Teclado Gamer"/>
    <n v="500"/>
    <n v="10"/>
    <n v="5000"/>
    <n v="1250"/>
    <n v="0.25"/>
  </r>
  <r>
    <x v="3"/>
    <x v="1"/>
    <x v="71"/>
    <x v="0"/>
    <x v="1"/>
    <s v="Goiania"/>
    <s v="TV LED HD"/>
    <n v="3400"/>
    <n v="8"/>
    <n v="27200"/>
    <n v="9520"/>
    <n v="0.35"/>
  </r>
  <r>
    <x v="0"/>
    <x v="1"/>
    <x v="72"/>
    <x v="0"/>
    <x v="1"/>
    <s v="Goiania"/>
    <s v="Desktop Basic"/>
    <n v="4600"/>
    <n v="12"/>
    <n v="55200"/>
    <n v="13800"/>
    <n v="0.25"/>
  </r>
  <r>
    <x v="3"/>
    <x v="0"/>
    <x v="73"/>
    <x v="0"/>
    <x v="1"/>
    <s v="Goiania"/>
    <s v="Teclado Gamer"/>
    <n v="500"/>
    <n v="10"/>
    <n v="5000"/>
    <n v="1250"/>
    <n v="0.25"/>
  </r>
  <r>
    <x v="2"/>
    <x v="1"/>
    <x v="74"/>
    <x v="0"/>
    <x v="1"/>
    <s v="Goiania"/>
    <s v="TV Ultra"/>
    <n v="5130"/>
    <n v="15"/>
    <n v="76950"/>
    <n v="30780"/>
    <n v="0.4"/>
  </r>
  <r>
    <x v="4"/>
    <x v="0"/>
    <x v="75"/>
    <x v="0"/>
    <x v="1"/>
    <s v="Goiania"/>
    <s v="Monitor 24 pol"/>
    <n v="1500"/>
    <n v="1"/>
    <n v="1500"/>
    <n v="600"/>
    <n v="0.4"/>
  </r>
  <r>
    <x v="0"/>
    <x v="1"/>
    <x v="76"/>
    <x v="0"/>
    <x v="1"/>
    <s v="Goiania"/>
    <s v="Notebook 15"/>
    <n v="3200"/>
    <n v="20"/>
    <n v="35200"/>
    <n v="7040"/>
    <n v="0.2"/>
  </r>
  <r>
    <x v="0"/>
    <x v="1"/>
    <x v="77"/>
    <x v="0"/>
    <x v="1"/>
    <s v="Goiania"/>
    <s v="Desktop Pro"/>
    <n v="5340"/>
    <n v="20"/>
    <n v="10680"/>
    <n v="3204"/>
    <n v="0.3"/>
  </r>
  <r>
    <x v="3"/>
    <x v="0"/>
    <x v="78"/>
    <x v="0"/>
    <x v="1"/>
    <s v="Goiania"/>
    <s v="Desktop Pro"/>
    <n v="5340"/>
    <n v="1"/>
    <n v="5340"/>
    <n v="1602"/>
    <n v="0.3"/>
  </r>
  <r>
    <x v="0"/>
    <x v="0"/>
    <x v="79"/>
    <x v="0"/>
    <x v="1"/>
    <s v="Goiania"/>
    <s v="Teclado Gamer"/>
    <n v="500"/>
    <n v="5"/>
    <n v="2500"/>
    <n v="625"/>
    <n v="0.25"/>
  </r>
  <r>
    <x v="0"/>
    <x v="0"/>
    <x v="80"/>
    <x v="0"/>
    <x v="1"/>
    <s v="Goiania"/>
    <s v="Desktop Pro"/>
    <n v="5340"/>
    <n v="12"/>
    <n v="64080"/>
    <n v="19224"/>
    <n v="0.3"/>
  </r>
  <r>
    <x v="4"/>
    <x v="1"/>
    <x v="81"/>
    <x v="0"/>
    <x v="1"/>
    <s v="Goiania"/>
    <s v="Monitor 20 pol"/>
    <n v="1200"/>
    <n v="8"/>
    <n v="9600"/>
    <n v="2880"/>
    <n v="0.3"/>
  </r>
  <r>
    <x v="0"/>
    <x v="0"/>
    <x v="82"/>
    <x v="0"/>
    <x v="1"/>
    <s v="Goiania"/>
    <s v="Notebook 20"/>
    <n v="5300"/>
    <n v="20"/>
    <n v="42400"/>
    <n v="12720"/>
    <n v="0.3"/>
  </r>
  <r>
    <x v="1"/>
    <x v="1"/>
    <x v="83"/>
    <x v="0"/>
    <x v="1"/>
    <s v="Goiania"/>
    <s v="Desktop Ultra"/>
    <n v="8902"/>
    <n v="20"/>
    <n v="97922"/>
    <n v="34272.699999999997"/>
    <n v="0.35"/>
  </r>
  <r>
    <x v="3"/>
    <x v="1"/>
    <x v="84"/>
    <x v="0"/>
    <x v="1"/>
    <s v="Goiania"/>
    <s v="Desktop Ultra"/>
    <n v="8902"/>
    <n v="12"/>
    <n v="106824"/>
    <n v="37388.399999999994"/>
    <n v="0.35"/>
  </r>
  <r>
    <x v="1"/>
    <x v="1"/>
    <x v="85"/>
    <x v="0"/>
    <x v="1"/>
    <s v="Goiania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4"/>
    <n v="35608"/>
    <n v="12462.8"/>
    <n v="0.35"/>
  </r>
  <r>
    <x v="0"/>
    <x v="0"/>
    <x v="1"/>
    <x v="0"/>
    <x v="2"/>
    <s v="Cuiabá"/>
    <s v="Teclado Gamer"/>
    <n v="500"/>
    <n v="4"/>
    <n v="2000"/>
    <n v="500"/>
    <n v="0.25"/>
  </r>
  <r>
    <x v="0"/>
    <x v="1"/>
    <x v="2"/>
    <x v="0"/>
    <x v="2"/>
    <s v="Cuiabá"/>
    <s v="Monitor 20 pol"/>
    <n v="1200"/>
    <n v="5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21"/>
    <n v="186942"/>
    <n v="65429.7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2"/>
    <s v="Cuiabá"/>
    <s v="Desktop Basic"/>
    <n v="4600"/>
    <n v="11"/>
    <n v="50600"/>
    <n v="12650"/>
    <n v="0.25"/>
  </r>
  <r>
    <x v="4"/>
    <x v="1"/>
    <x v="26"/>
    <x v="0"/>
    <x v="2"/>
    <s v="Cuiabá"/>
    <s v="Desktop Pro"/>
    <n v="5340"/>
    <n v="9"/>
    <n v="48060"/>
    <n v="14418"/>
    <n v="0.3"/>
  </r>
  <r>
    <x v="0"/>
    <x v="1"/>
    <x v="27"/>
    <x v="0"/>
    <x v="2"/>
    <s v="Cuiabá"/>
    <s v="Notebook 20"/>
    <n v="5300"/>
    <n v="5"/>
    <n v="26500"/>
    <n v="7950"/>
    <n v="0.3"/>
  </r>
  <r>
    <x v="0"/>
    <x v="1"/>
    <x v="28"/>
    <x v="0"/>
    <x v="2"/>
    <s v="Cuiabá"/>
    <s v="Monitor 24 pol"/>
    <n v="1500"/>
    <n v="3"/>
    <n v="4500"/>
    <n v="1800"/>
    <n v="0.4"/>
  </r>
  <r>
    <x v="1"/>
    <x v="1"/>
    <x v="28"/>
    <x v="0"/>
    <x v="2"/>
    <s v="Cuiabá"/>
    <s v="Notebook 15"/>
    <n v="3200"/>
    <n v="10"/>
    <n v="32000"/>
    <n v="6400"/>
    <n v="0.2"/>
  </r>
  <r>
    <x v="0"/>
    <x v="0"/>
    <x v="29"/>
    <x v="0"/>
    <x v="2"/>
    <s v="Cuiabá"/>
    <s v="Monitor 24 pol"/>
    <n v="1500"/>
    <n v="8"/>
    <n v="12000"/>
    <n v="4800"/>
    <n v="0.4"/>
  </r>
  <r>
    <x v="2"/>
    <x v="0"/>
    <x v="30"/>
    <x v="0"/>
    <x v="2"/>
    <s v="Cuiabá"/>
    <s v="Teclado Gamer"/>
    <n v="500"/>
    <n v="12"/>
    <n v="6000"/>
    <n v="1500"/>
    <n v="0.25"/>
  </r>
  <r>
    <x v="0"/>
    <x v="1"/>
    <x v="31"/>
    <x v="0"/>
    <x v="2"/>
    <s v="Cuiabá"/>
    <s v="Teclado"/>
    <n v="300"/>
    <n v="8"/>
    <n v="2400"/>
    <n v="360"/>
    <n v="0.15"/>
  </r>
  <r>
    <x v="3"/>
    <x v="0"/>
    <x v="32"/>
    <x v="0"/>
    <x v="2"/>
    <s v="Cuiabá"/>
    <s v="Monitor 27 pol"/>
    <n v="1700"/>
    <n v="10"/>
    <n v="17000"/>
    <n v="8500"/>
    <n v="0.5"/>
  </r>
  <r>
    <x v="0"/>
    <x v="1"/>
    <x v="33"/>
    <x v="0"/>
    <x v="2"/>
    <s v="Cuiabá"/>
    <s v="TV LED HD"/>
    <n v="3400"/>
    <n v="6"/>
    <n v="20400"/>
    <n v="7140"/>
    <n v="0.35"/>
  </r>
  <r>
    <x v="0"/>
    <x v="1"/>
    <x v="34"/>
    <x v="0"/>
    <x v="2"/>
    <s v="Cuiabá"/>
    <s v="Teclado"/>
    <n v="300"/>
    <n v="4"/>
    <n v="1200"/>
    <n v="180"/>
    <n v="0.15"/>
  </r>
  <r>
    <x v="0"/>
    <x v="1"/>
    <x v="35"/>
    <x v="0"/>
    <x v="2"/>
    <s v="Cuiabá"/>
    <s v="Teclado Gamer"/>
    <n v="500"/>
    <n v="9"/>
    <n v="4500"/>
    <n v="1125"/>
    <n v="0.25"/>
  </r>
  <r>
    <x v="3"/>
    <x v="1"/>
    <x v="36"/>
    <x v="0"/>
    <x v="2"/>
    <s v="Cuiabá"/>
    <s v="Notebook 15"/>
    <n v="3200"/>
    <n v="5"/>
    <n v="16000"/>
    <n v="3200"/>
    <n v="0.2"/>
  </r>
  <r>
    <x v="0"/>
    <x v="1"/>
    <x v="37"/>
    <x v="0"/>
    <x v="2"/>
    <s v="Cuiabá"/>
    <s v="Teclado Gamer"/>
    <n v="500"/>
    <n v="1"/>
    <n v="500"/>
    <n v="125"/>
    <n v="0.25"/>
  </r>
  <r>
    <x v="3"/>
    <x v="1"/>
    <x v="38"/>
    <x v="0"/>
    <x v="2"/>
    <s v="Cuiabá"/>
    <s v="Monitor 27 pol"/>
    <n v="1700"/>
    <n v="6"/>
    <n v="10200"/>
    <n v="5100"/>
    <n v="0.5"/>
  </r>
  <r>
    <x v="0"/>
    <x v="1"/>
    <x v="39"/>
    <x v="0"/>
    <x v="2"/>
    <s v="Cuiabá"/>
    <s v="Desktop Ultra"/>
    <n v="8902"/>
    <n v="4"/>
    <n v="35608"/>
    <n v="12462.8"/>
    <n v="0.35"/>
  </r>
  <r>
    <x v="1"/>
    <x v="1"/>
    <x v="40"/>
    <x v="0"/>
    <x v="2"/>
    <s v="Cuiabá"/>
    <s v="Desktop Pro"/>
    <n v="5340"/>
    <n v="1"/>
    <n v="5340"/>
    <n v="1602"/>
    <n v="0.3"/>
  </r>
  <r>
    <x v="0"/>
    <x v="1"/>
    <x v="41"/>
    <x v="0"/>
    <x v="2"/>
    <s v="Cuiabá"/>
    <s v="Desktop Ultra"/>
    <n v="8902"/>
    <n v="8"/>
    <n v="71216"/>
    <n v="24925.599999999999"/>
    <n v="0.35"/>
  </r>
  <r>
    <x v="3"/>
    <x v="0"/>
    <x v="42"/>
    <x v="0"/>
    <x v="2"/>
    <s v="Cuiabá"/>
    <s v="Teclado Gamer"/>
    <n v="500"/>
    <n v="5"/>
    <n v="2500"/>
    <n v="625"/>
    <n v="0.25"/>
  </r>
  <r>
    <x v="4"/>
    <x v="1"/>
    <x v="43"/>
    <x v="0"/>
    <x v="2"/>
    <s v="Cuiabá"/>
    <s v="Monitor 20 pol"/>
    <n v="1200"/>
    <n v="2"/>
    <n v="2400"/>
    <n v="720"/>
    <n v="0.3"/>
  </r>
  <r>
    <x v="2"/>
    <x v="0"/>
    <x v="44"/>
    <x v="0"/>
    <x v="2"/>
    <s v="Cuiabá"/>
    <s v="Notebook 17"/>
    <n v="4500"/>
    <n v="5"/>
    <n v="22500"/>
    <n v="5625"/>
    <n v="0.25"/>
  </r>
  <r>
    <x v="0"/>
    <x v="1"/>
    <x v="45"/>
    <x v="0"/>
    <x v="2"/>
    <s v="Cuiabá"/>
    <s v="Desktop Ultra"/>
    <n v="8902"/>
    <n v="8"/>
    <n v="71216"/>
    <n v="24925.599999999999"/>
    <n v="0.35"/>
  </r>
  <r>
    <x v="4"/>
    <x v="1"/>
    <x v="46"/>
    <x v="0"/>
    <x v="2"/>
    <s v="Cuiabá"/>
    <s v="Notebook 20"/>
    <n v="5300"/>
    <n v="1"/>
    <n v="5300"/>
    <n v="1590"/>
    <n v="0.3"/>
  </r>
  <r>
    <x v="2"/>
    <x v="1"/>
    <x v="47"/>
    <x v="0"/>
    <x v="2"/>
    <s v="Cuiabá"/>
    <s v="Notebook 20"/>
    <n v="5300"/>
    <n v="1"/>
    <n v="5300"/>
    <n v="1590"/>
    <n v="0.3"/>
  </r>
  <r>
    <x v="0"/>
    <x v="1"/>
    <x v="48"/>
    <x v="0"/>
    <x v="2"/>
    <s v="Cuiabá"/>
    <s v="Desktop Basic"/>
    <n v="4600"/>
    <n v="8"/>
    <n v="36800"/>
    <n v="9200"/>
    <n v="0.25"/>
  </r>
  <r>
    <x v="1"/>
    <x v="0"/>
    <x v="49"/>
    <x v="0"/>
    <x v="2"/>
    <s v="Cuiabá"/>
    <s v="Notebook 15"/>
    <n v="3200"/>
    <n v="6"/>
    <n v="19200"/>
    <n v="3840"/>
    <n v="0.2"/>
  </r>
  <r>
    <x v="0"/>
    <x v="0"/>
    <x v="50"/>
    <x v="0"/>
    <x v="2"/>
    <s v="Cuiabá"/>
    <s v="TV Ultra"/>
    <n v="5130"/>
    <n v="5"/>
    <n v="25650"/>
    <n v="10260"/>
    <n v="0.4"/>
  </r>
  <r>
    <x v="1"/>
    <x v="1"/>
    <x v="51"/>
    <x v="0"/>
    <x v="2"/>
    <s v="Cuiabá"/>
    <s v="Notebook 17"/>
    <n v="4500"/>
    <n v="11"/>
    <n v="49500"/>
    <n v="12375"/>
    <n v="0.25"/>
  </r>
  <r>
    <x v="4"/>
    <x v="1"/>
    <x v="52"/>
    <x v="0"/>
    <x v="2"/>
    <s v="Cuiabá"/>
    <s v="Teclado"/>
    <n v="300"/>
    <n v="4"/>
    <n v="1200"/>
    <n v="180"/>
    <n v="0.15"/>
  </r>
  <r>
    <x v="0"/>
    <x v="0"/>
    <x v="53"/>
    <x v="0"/>
    <x v="2"/>
    <s v="Cuiabá"/>
    <s v="Desktop Ultra"/>
    <n v="8902"/>
    <n v="3"/>
    <n v="26706"/>
    <n v="9347.0999999999985"/>
    <n v="0.35"/>
  </r>
  <r>
    <x v="0"/>
    <x v="0"/>
    <x v="54"/>
    <x v="0"/>
    <x v="2"/>
    <s v="Cuiabá"/>
    <s v="Desktop Basic"/>
    <n v="4600"/>
    <n v="12"/>
    <n v="55200"/>
    <n v="13800"/>
    <n v="0.25"/>
  </r>
  <r>
    <x v="0"/>
    <x v="0"/>
    <x v="55"/>
    <x v="0"/>
    <x v="2"/>
    <s v="Cuiabá"/>
    <s v="TV LED HD"/>
    <n v="3400"/>
    <n v="1"/>
    <n v="3400"/>
    <n v="1190"/>
    <n v="0.35"/>
  </r>
  <r>
    <x v="4"/>
    <x v="1"/>
    <x v="56"/>
    <x v="0"/>
    <x v="2"/>
    <s v="Cuiabá"/>
    <s v="Desktop Pro"/>
    <n v="5340"/>
    <n v="8"/>
    <n v="42720"/>
    <n v="12816"/>
    <n v="0.3"/>
  </r>
  <r>
    <x v="0"/>
    <x v="0"/>
    <x v="57"/>
    <x v="0"/>
    <x v="2"/>
    <s v="Cuiabá"/>
    <s v="Monitor 27 pol"/>
    <n v="1700"/>
    <n v="12"/>
    <n v="20400"/>
    <n v="10200"/>
    <n v="0.5"/>
  </r>
  <r>
    <x v="3"/>
    <x v="0"/>
    <x v="58"/>
    <x v="0"/>
    <x v="2"/>
    <s v="Cuiabá"/>
    <s v="Notebook 15"/>
    <n v="3200"/>
    <n v="12"/>
    <n v="38400"/>
    <n v="7680"/>
    <n v="0.2"/>
  </r>
  <r>
    <x v="3"/>
    <x v="1"/>
    <x v="59"/>
    <x v="0"/>
    <x v="2"/>
    <s v="Cuiabá"/>
    <s v="Teclado Gamer"/>
    <n v="500"/>
    <n v="10"/>
    <n v="5000"/>
    <n v="1250"/>
    <n v="0.25"/>
  </r>
  <r>
    <x v="3"/>
    <x v="1"/>
    <x v="60"/>
    <x v="0"/>
    <x v="2"/>
    <s v="Cuiabá"/>
    <s v="Notebook 20"/>
    <n v="5300"/>
    <n v="10"/>
    <n v="53000"/>
    <n v="15900"/>
    <n v="0.3"/>
  </r>
  <r>
    <x v="0"/>
    <x v="1"/>
    <x v="61"/>
    <x v="0"/>
    <x v="2"/>
    <s v="Cuiabá"/>
    <s v="Notebook 15"/>
    <n v="3200"/>
    <n v="7"/>
    <n v="22400"/>
    <n v="4480"/>
    <n v="0.2"/>
  </r>
  <r>
    <x v="4"/>
    <x v="0"/>
    <x v="62"/>
    <x v="0"/>
    <x v="2"/>
    <s v="Cuiabá"/>
    <s v="Teclado Gamer"/>
    <n v="500"/>
    <n v="15"/>
    <n v="7500"/>
    <n v="1875"/>
    <n v="0.25"/>
  </r>
  <r>
    <x v="3"/>
    <x v="0"/>
    <x v="63"/>
    <x v="0"/>
    <x v="2"/>
    <s v="Cuiabá"/>
    <s v="Notebook 15"/>
    <n v="3200"/>
    <n v="10"/>
    <n v="32000"/>
    <n v="6400"/>
    <n v="0.2"/>
  </r>
  <r>
    <x v="0"/>
    <x v="1"/>
    <x v="64"/>
    <x v="0"/>
    <x v="2"/>
    <s v="Cuiabá"/>
    <s v="Notebook 17"/>
    <n v="4500"/>
    <n v="8"/>
    <n v="36000"/>
    <n v="9000"/>
    <n v="0.25"/>
  </r>
  <r>
    <x v="3"/>
    <x v="1"/>
    <x v="65"/>
    <x v="0"/>
    <x v="2"/>
    <s v="Cuiabá"/>
    <s v="Notebook 17"/>
    <n v="4500"/>
    <n v="4"/>
    <n v="18000"/>
    <n v="4500"/>
    <n v="0.25"/>
  </r>
  <r>
    <x v="1"/>
    <x v="1"/>
    <x v="66"/>
    <x v="0"/>
    <x v="2"/>
    <s v="Cuiabá"/>
    <s v="Notebook 17"/>
    <n v="4500"/>
    <n v="5"/>
    <n v="22500"/>
    <n v="5625"/>
    <n v="0.25"/>
  </r>
  <r>
    <x v="4"/>
    <x v="1"/>
    <x v="67"/>
    <x v="0"/>
    <x v="2"/>
    <s v="Cuiabá"/>
    <s v="Notebook 17"/>
    <n v="4500"/>
    <n v="6"/>
    <n v="27000"/>
    <n v="6750"/>
    <n v="0.25"/>
  </r>
  <r>
    <x v="1"/>
    <x v="1"/>
    <x v="68"/>
    <x v="0"/>
    <x v="2"/>
    <s v="Cuiabá"/>
    <s v="Monitor 20 pol"/>
    <n v="1200"/>
    <n v="4"/>
    <n v="4800"/>
    <n v="1440"/>
    <n v="0.3"/>
  </r>
  <r>
    <x v="2"/>
    <x v="1"/>
    <x v="69"/>
    <x v="0"/>
    <x v="2"/>
    <s v="Cuiabá"/>
    <s v="TV LED HD"/>
    <n v="3400"/>
    <n v="1"/>
    <n v="3400"/>
    <n v="1190"/>
    <n v="0.35"/>
  </r>
  <r>
    <x v="3"/>
    <x v="0"/>
    <x v="70"/>
    <x v="0"/>
    <x v="2"/>
    <s v="Cuiabá"/>
    <s v="Teclado Gamer"/>
    <n v="500"/>
    <n v="10"/>
    <n v="5000"/>
    <n v="1250"/>
    <n v="0.25"/>
  </r>
  <r>
    <x v="3"/>
    <x v="1"/>
    <x v="71"/>
    <x v="0"/>
    <x v="2"/>
    <s v="Cuiabá"/>
    <s v="TV LED HD"/>
    <n v="3400"/>
    <n v="8"/>
    <n v="27200"/>
    <n v="9520"/>
    <n v="0.35"/>
  </r>
  <r>
    <x v="0"/>
    <x v="1"/>
    <x v="72"/>
    <x v="0"/>
    <x v="2"/>
    <s v="Cuiabá"/>
    <s v="Desktop Basic"/>
    <n v="4600"/>
    <n v="12"/>
    <n v="55200"/>
    <n v="13800"/>
    <n v="0.25"/>
  </r>
  <r>
    <x v="3"/>
    <x v="0"/>
    <x v="73"/>
    <x v="0"/>
    <x v="2"/>
    <s v="Cuiabá"/>
    <s v="Teclado Gamer"/>
    <n v="500"/>
    <n v="10"/>
    <n v="5000"/>
    <n v="1250"/>
    <n v="0.25"/>
  </r>
  <r>
    <x v="2"/>
    <x v="1"/>
    <x v="74"/>
    <x v="0"/>
    <x v="2"/>
    <s v="Cuiabá"/>
    <s v="TV Ultra"/>
    <n v="5130"/>
    <n v="15"/>
    <n v="76950"/>
    <n v="30780"/>
    <n v="0.4"/>
  </r>
  <r>
    <x v="4"/>
    <x v="0"/>
    <x v="75"/>
    <x v="0"/>
    <x v="2"/>
    <s v="Cuiabá"/>
    <s v="Monitor 24 pol"/>
    <n v="1500"/>
    <n v="1"/>
    <n v="1500"/>
    <n v="600"/>
    <n v="0.4"/>
  </r>
  <r>
    <x v="0"/>
    <x v="1"/>
    <x v="76"/>
    <x v="0"/>
    <x v="2"/>
    <s v="Cuiabá"/>
    <s v="Notebook 15"/>
    <n v="3200"/>
    <n v="11"/>
    <n v="35200"/>
    <n v="7040"/>
    <n v="0.2"/>
  </r>
  <r>
    <x v="0"/>
    <x v="1"/>
    <x v="77"/>
    <x v="0"/>
    <x v="2"/>
    <s v="Cuiabá"/>
    <s v="Desktop Pro"/>
    <n v="5340"/>
    <n v="2"/>
    <n v="10680"/>
    <n v="3204"/>
    <n v="0.3"/>
  </r>
  <r>
    <x v="3"/>
    <x v="0"/>
    <x v="78"/>
    <x v="0"/>
    <x v="2"/>
    <s v="Cuiabá"/>
    <s v="Desktop Pro"/>
    <n v="5340"/>
    <n v="1"/>
    <n v="5340"/>
    <n v="1602"/>
    <n v="0.3"/>
  </r>
  <r>
    <x v="0"/>
    <x v="0"/>
    <x v="79"/>
    <x v="0"/>
    <x v="2"/>
    <s v="Cuiabá"/>
    <s v="Teclado Gamer"/>
    <n v="500"/>
    <n v="5"/>
    <n v="2500"/>
    <n v="625"/>
    <n v="0.25"/>
  </r>
  <r>
    <x v="0"/>
    <x v="0"/>
    <x v="80"/>
    <x v="0"/>
    <x v="2"/>
    <s v="Cuiabá"/>
    <s v="Desktop Pro"/>
    <n v="5340"/>
    <n v="12"/>
    <n v="64080"/>
    <n v="19224"/>
    <n v="0.3"/>
  </r>
  <r>
    <x v="4"/>
    <x v="1"/>
    <x v="81"/>
    <x v="0"/>
    <x v="2"/>
    <s v="Cuiabá"/>
    <s v="Monitor 20 pol"/>
    <n v="1200"/>
    <n v="8"/>
    <n v="9600"/>
    <n v="2880"/>
    <n v="0.3"/>
  </r>
  <r>
    <x v="0"/>
    <x v="0"/>
    <x v="82"/>
    <x v="0"/>
    <x v="2"/>
    <s v="Cuiabá"/>
    <s v="Notebook 20"/>
    <n v="5300"/>
    <n v="8"/>
    <n v="42400"/>
    <n v="12720"/>
    <n v="0.3"/>
  </r>
  <r>
    <x v="1"/>
    <x v="1"/>
    <x v="83"/>
    <x v="0"/>
    <x v="2"/>
    <s v="Cuiabá"/>
    <s v="Desktop Ultra"/>
    <n v="8902"/>
    <n v="11"/>
    <n v="97922"/>
    <n v="34272.699999999997"/>
    <n v="0.35"/>
  </r>
  <r>
    <x v="3"/>
    <x v="1"/>
    <x v="84"/>
    <x v="0"/>
    <x v="2"/>
    <s v="Cuiabá"/>
    <s v="Desktop Ultra"/>
    <n v="8902"/>
    <n v="12"/>
    <n v="106824"/>
    <n v="37388.399999999994"/>
    <n v="0.35"/>
  </r>
  <r>
    <x v="1"/>
    <x v="1"/>
    <x v="85"/>
    <x v="0"/>
    <x v="2"/>
    <s v="Cuiabá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13"/>
    <n v="35608"/>
    <n v="12462.8"/>
    <n v="0.35"/>
  </r>
  <r>
    <x v="0"/>
    <x v="0"/>
    <x v="1"/>
    <x v="0"/>
    <x v="2"/>
    <s v="Cuiabá"/>
    <s v="Teclado Gamer"/>
    <n v="500"/>
    <n v="13"/>
    <n v="2000"/>
    <n v="500"/>
    <n v="0.25"/>
  </r>
  <r>
    <x v="0"/>
    <x v="1"/>
    <x v="2"/>
    <x v="0"/>
    <x v="2"/>
    <s v="Cuiabá"/>
    <s v="Monitor 20 pol"/>
    <n v="1200"/>
    <n v="13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9"/>
    <n v="80118"/>
    <n v="28041.3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3"/>
    <s v="Campo Grande"/>
    <s v="Desktop Basic"/>
    <n v="4600"/>
    <n v="11"/>
    <n v="50600"/>
    <n v="12650"/>
    <n v="0.25"/>
  </r>
  <r>
    <x v="4"/>
    <x v="1"/>
    <x v="26"/>
    <x v="0"/>
    <x v="3"/>
    <s v="Campo Grande"/>
    <s v="Desktop Pro"/>
    <n v="5340"/>
    <n v="9"/>
    <n v="48060"/>
    <n v="14418"/>
    <n v="0.3"/>
  </r>
  <r>
    <x v="0"/>
    <x v="1"/>
    <x v="27"/>
    <x v="0"/>
    <x v="3"/>
    <s v="Campo Grande"/>
    <s v="Notebook 20"/>
    <n v="5300"/>
    <n v="5"/>
    <n v="26500"/>
    <n v="7950"/>
    <n v="0.3"/>
  </r>
  <r>
    <x v="0"/>
    <x v="1"/>
    <x v="28"/>
    <x v="0"/>
    <x v="3"/>
    <s v="Campo Grande"/>
    <s v="Monitor 24 pol"/>
    <n v="1500"/>
    <n v="3"/>
    <n v="4500"/>
    <n v="1800"/>
    <n v="0.4"/>
  </r>
  <r>
    <x v="1"/>
    <x v="1"/>
    <x v="28"/>
    <x v="0"/>
    <x v="3"/>
    <s v="Campo Grande"/>
    <s v="Notebook 15"/>
    <n v="3200"/>
    <n v="10"/>
    <n v="32000"/>
    <n v="6400"/>
    <n v="0.2"/>
  </r>
  <r>
    <x v="0"/>
    <x v="0"/>
    <x v="29"/>
    <x v="0"/>
    <x v="3"/>
    <s v="Campo Grande"/>
    <s v="Monitor 24 pol"/>
    <n v="1500"/>
    <n v="8"/>
    <n v="12000"/>
    <n v="4800"/>
    <n v="0.4"/>
  </r>
  <r>
    <x v="2"/>
    <x v="0"/>
    <x v="30"/>
    <x v="0"/>
    <x v="3"/>
    <s v="Campo Grande"/>
    <s v="Teclado Gamer"/>
    <n v="500"/>
    <n v="12"/>
    <n v="6000"/>
    <n v="1500"/>
    <n v="0.25"/>
  </r>
  <r>
    <x v="0"/>
    <x v="1"/>
    <x v="31"/>
    <x v="0"/>
    <x v="3"/>
    <s v="Campo Grande"/>
    <s v="Teclado"/>
    <n v="300"/>
    <n v="8"/>
    <n v="2400"/>
    <n v="360"/>
    <n v="0.15"/>
  </r>
  <r>
    <x v="3"/>
    <x v="0"/>
    <x v="32"/>
    <x v="0"/>
    <x v="3"/>
    <s v="Campo Grande"/>
    <s v="Monitor 27 pol"/>
    <n v="1700"/>
    <n v="10"/>
    <n v="17000"/>
    <n v="8500"/>
    <n v="0.5"/>
  </r>
  <r>
    <x v="0"/>
    <x v="1"/>
    <x v="33"/>
    <x v="0"/>
    <x v="3"/>
    <s v="Campo Grande"/>
    <s v="TV LED HD"/>
    <n v="3400"/>
    <n v="6"/>
    <n v="20400"/>
    <n v="7140"/>
    <n v="0.35"/>
  </r>
  <r>
    <x v="0"/>
    <x v="1"/>
    <x v="34"/>
    <x v="0"/>
    <x v="3"/>
    <s v="Campo Grande"/>
    <s v="Teclado"/>
    <n v="300"/>
    <n v="4"/>
    <n v="1200"/>
    <n v="180"/>
    <n v="0.15"/>
  </r>
  <r>
    <x v="0"/>
    <x v="1"/>
    <x v="35"/>
    <x v="0"/>
    <x v="3"/>
    <s v="Campo Grande"/>
    <s v="Teclado Gamer"/>
    <n v="500"/>
    <n v="9"/>
    <n v="4500"/>
    <n v="1125"/>
    <n v="0.25"/>
  </r>
  <r>
    <x v="3"/>
    <x v="1"/>
    <x v="36"/>
    <x v="0"/>
    <x v="3"/>
    <s v="Campo Grande"/>
    <s v="Notebook 15"/>
    <n v="3200"/>
    <n v="5"/>
    <n v="16000"/>
    <n v="3200"/>
    <n v="0.2"/>
  </r>
  <r>
    <x v="0"/>
    <x v="1"/>
    <x v="37"/>
    <x v="0"/>
    <x v="3"/>
    <s v="Campo Grande"/>
    <s v="Teclado Gamer"/>
    <n v="500"/>
    <n v="1"/>
    <n v="500"/>
    <n v="125"/>
    <n v="0.25"/>
  </r>
  <r>
    <x v="3"/>
    <x v="1"/>
    <x v="38"/>
    <x v="0"/>
    <x v="3"/>
    <s v="Campo Grande"/>
    <s v="Monitor 27 pol"/>
    <n v="1700"/>
    <n v="6"/>
    <n v="10200"/>
    <n v="5100"/>
    <n v="0.5"/>
  </r>
  <r>
    <x v="0"/>
    <x v="1"/>
    <x v="39"/>
    <x v="0"/>
    <x v="3"/>
    <s v="Campo Grande"/>
    <s v="Desktop Ultra"/>
    <n v="8902"/>
    <n v="4"/>
    <n v="35608"/>
    <n v="12462.8"/>
    <n v="0.35"/>
  </r>
  <r>
    <x v="1"/>
    <x v="1"/>
    <x v="40"/>
    <x v="0"/>
    <x v="3"/>
    <s v="Campo Grande"/>
    <s v="Desktop Pro"/>
    <n v="5340"/>
    <n v="1"/>
    <n v="5340"/>
    <n v="1602"/>
    <n v="0.3"/>
  </r>
  <r>
    <x v="0"/>
    <x v="1"/>
    <x v="41"/>
    <x v="0"/>
    <x v="3"/>
    <s v="Campo Grande"/>
    <s v="Desktop Ultra"/>
    <n v="8902"/>
    <n v="8"/>
    <n v="71216"/>
    <n v="24925.599999999999"/>
    <n v="0.35"/>
  </r>
  <r>
    <x v="3"/>
    <x v="0"/>
    <x v="42"/>
    <x v="0"/>
    <x v="3"/>
    <s v="Campo Grande"/>
    <s v="Teclado Gamer"/>
    <n v="500"/>
    <n v="5"/>
    <n v="2500"/>
    <n v="625"/>
    <n v="0.25"/>
  </r>
  <r>
    <x v="4"/>
    <x v="1"/>
    <x v="43"/>
    <x v="0"/>
    <x v="3"/>
    <s v="Campo Grande"/>
    <s v="Monitor 20 pol"/>
    <n v="1200"/>
    <n v="2"/>
    <n v="2400"/>
    <n v="720"/>
    <n v="0.3"/>
  </r>
  <r>
    <x v="2"/>
    <x v="0"/>
    <x v="44"/>
    <x v="0"/>
    <x v="3"/>
    <s v="Campo Grande"/>
    <s v="Notebook 17"/>
    <n v="4500"/>
    <n v="5"/>
    <n v="22500"/>
    <n v="5625"/>
    <n v="0.25"/>
  </r>
  <r>
    <x v="0"/>
    <x v="1"/>
    <x v="45"/>
    <x v="0"/>
    <x v="3"/>
    <s v="Campo Grande"/>
    <s v="Desktop Ultra"/>
    <n v="8902"/>
    <n v="8"/>
    <n v="71216"/>
    <n v="24925.599999999999"/>
    <n v="0.35"/>
  </r>
  <r>
    <x v="4"/>
    <x v="1"/>
    <x v="46"/>
    <x v="0"/>
    <x v="3"/>
    <s v="Campo Grande"/>
    <s v="Notebook 20"/>
    <n v="5300"/>
    <n v="1"/>
    <n v="5300"/>
    <n v="1590"/>
    <n v="0.3"/>
  </r>
  <r>
    <x v="2"/>
    <x v="1"/>
    <x v="47"/>
    <x v="0"/>
    <x v="3"/>
    <s v="Campo Grande"/>
    <s v="Notebook 20"/>
    <n v="5300"/>
    <n v="1"/>
    <n v="5300"/>
    <n v="1590"/>
    <n v="0.3"/>
  </r>
  <r>
    <x v="0"/>
    <x v="1"/>
    <x v="48"/>
    <x v="0"/>
    <x v="3"/>
    <s v="Campo Grande"/>
    <s v="Desktop Basic"/>
    <n v="4600"/>
    <n v="8"/>
    <n v="36800"/>
    <n v="9200"/>
    <n v="0.25"/>
  </r>
  <r>
    <x v="1"/>
    <x v="0"/>
    <x v="49"/>
    <x v="0"/>
    <x v="3"/>
    <s v="Campo Grande"/>
    <s v="Notebook 15"/>
    <n v="3200"/>
    <n v="6"/>
    <n v="19200"/>
    <n v="3840"/>
    <n v="0.2"/>
  </r>
  <r>
    <x v="0"/>
    <x v="0"/>
    <x v="50"/>
    <x v="0"/>
    <x v="3"/>
    <s v="Campo Grande"/>
    <s v="TV Ultra"/>
    <n v="5130"/>
    <n v="5"/>
    <n v="25650"/>
    <n v="10260"/>
    <n v="0.4"/>
  </r>
  <r>
    <x v="1"/>
    <x v="1"/>
    <x v="51"/>
    <x v="0"/>
    <x v="3"/>
    <s v="Campo Grande"/>
    <s v="Notebook 17"/>
    <n v="4500"/>
    <n v="11"/>
    <n v="49500"/>
    <n v="12375"/>
    <n v="0.25"/>
  </r>
  <r>
    <x v="4"/>
    <x v="1"/>
    <x v="52"/>
    <x v="0"/>
    <x v="3"/>
    <s v="Campo Grande"/>
    <s v="Teclado"/>
    <n v="300"/>
    <n v="4"/>
    <n v="1200"/>
    <n v="180"/>
    <n v="0.15"/>
  </r>
  <r>
    <x v="0"/>
    <x v="0"/>
    <x v="53"/>
    <x v="0"/>
    <x v="3"/>
    <s v="Campo Grande"/>
    <s v="Desktop Ultra"/>
    <n v="8902"/>
    <n v="3"/>
    <n v="26706"/>
    <n v="9347.0999999999985"/>
    <n v="0.35"/>
  </r>
  <r>
    <x v="0"/>
    <x v="0"/>
    <x v="54"/>
    <x v="0"/>
    <x v="3"/>
    <s v="Campo Grande"/>
    <s v="Desktop Basic"/>
    <n v="4600"/>
    <n v="12"/>
    <n v="55200"/>
    <n v="13800"/>
    <n v="0.25"/>
  </r>
  <r>
    <x v="0"/>
    <x v="0"/>
    <x v="55"/>
    <x v="0"/>
    <x v="3"/>
    <s v="Campo Grande"/>
    <s v="TV LED HD"/>
    <n v="3400"/>
    <n v="1"/>
    <n v="3400"/>
    <n v="1190"/>
    <n v="0.35"/>
  </r>
  <r>
    <x v="4"/>
    <x v="1"/>
    <x v="56"/>
    <x v="0"/>
    <x v="3"/>
    <s v="Campo Grande"/>
    <s v="Desktop Pro"/>
    <n v="5340"/>
    <n v="8"/>
    <n v="42720"/>
    <n v="12816"/>
    <n v="0.3"/>
  </r>
  <r>
    <x v="0"/>
    <x v="0"/>
    <x v="57"/>
    <x v="0"/>
    <x v="3"/>
    <s v="Campo Grande"/>
    <s v="Monitor 27 pol"/>
    <n v="1700"/>
    <n v="12"/>
    <n v="20400"/>
    <n v="10200"/>
    <n v="0.5"/>
  </r>
  <r>
    <x v="3"/>
    <x v="0"/>
    <x v="58"/>
    <x v="0"/>
    <x v="3"/>
    <s v="Campo Grande"/>
    <s v="Notebook 15"/>
    <n v="3200"/>
    <n v="12"/>
    <n v="38400"/>
    <n v="7680"/>
    <n v="0.2"/>
  </r>
  <r>
    <x v="3"/>
    <x v="1"/>
    <x v="59"/>
    <x v="0"/>
    <x v="3"/>
    <s v="Campo Grande"/>
    <s v="Teclado Gamer"/>
    <n v="500"/>
    <n v="10"/>
    <n v="5000"/>
    <n v="1250"/>
    <n v="0.25"/>
  </r>
  <r>
    <x v="3"/>
    <x v="1"/>
    <x v="60"/>
    <x v="0"/>
    <x v="3"/>
    <s v="Campo Grande"/>
    <s v="Notebook 20"/>
    <n v="5300"/>
    <n v="10"/>
    <n v="53000"/>
    <n v="15900"/>
    <n v="0.3"/>
  </r>
  <r>
    <x v="0"/>
    <x v="1"/>
    <x v="61"/>
    <x v="0"/>
    <x v="3"/>
    <s v="Campo Grande"/>
    <s v="Notebook 15"/>
    <n v="3200"/>
    <n v="7"/>
    <n v="22400"/>
    <n v="4480"/>
    <n v="0.2"/>
  </r>
  <r>
    <x v="4"/>
    <x v="0"/>
    <x v="62"/>
    <x v="0"/>
    <x v="3"/>
    <s v="Campo Grande"/>
    <s v="Teclado Gamer"/>
    <n v="500"/>
    <n v="15"/>
    <n v="7500"/>
    <n v="1875"/>
    <n v="0.25"/>
  </r>
  <r>
    <x v="3"/>
    <x v="0"/>
    <x v="63"/>
    <x v="0"/>
    <x v="3"/>
    <s v="Campo Grande"/>
    <s v="Notebook 15"/>
    <n v="3200"/>
    <n v="10"/>
    <n v="32000"/>
    <n v="6400"/>
    <n v="0.2"/>
  </r>
  <r>
    <x v="0"/>
    <x v="1"/>
    <x v="64"/>
    <x v="0"/>
    <x v="3"/>
    <s v="Campo Grande"/>
    <s v="Notebook 17"/>
    <n v="4500"/>
    <n v="8"/>
    <n v="36000"/>
    <n v="9000"/>
    <n v="0.25"/>
  </r>
  <r>
    <x v="3"/>
    <x v="1"/>
    <x v="65"/>
    <x v="0"/>
    <x v="3"/>
    <s v="Campo Grande"/>
    <s v="Notebook 17"/>
    <n v="4500"/>
    <n v="4"/>
    <n v="18000"/>
    <n v="4500"/>
    <n v="0.25"/>
  </r>
  <r>
    <x v="1"/>
    <x v="1"/>
    <x v="66"/>
    <x v="0"/>
    <x v="3"/>
    <s v="Campo Grande"/>
    <s v="Notebook 17"/>
    <n v="4500"/>
    <n v="5"/>
    <n v="22500"/>
    <n v="5625"/>
    <n v="0.25"/>
  </r>
  <r>
    <x v="4"/>
    <x v="1"/>
    <x v="67"/>
    <x v="0"/>
    <x v="3"/>
    <s v="Campo Grande"/>
    <s v="Notebook 17"/>
    <n v="4500"/>
    <n v="6"/>
    <n v="27000"/>
    <n v="6750"/>
    <n v="0.25"/>
  </r>
  <r>
    <x v="1"/>
    <x v="1"/>
    <x v="68"/>
    <x v="0"/>
    <x v="3"/>
    <s v="Campo Grande"/>
    <s v="Monitor 20 pol"/>
    <n v="1200"/>
    <n v="4"/>
    <n v="4800"/>
    <n v="1440"/>
    <n v="0.3"/>
  </r>
  <r>
    <x v="2"/>
    <x v="1"/>
    <x v="69"/>
    <x v="0"/>
    <x v="3"/>
    <s v="Campo Grande"/>
    <s v="TV LED HD"/>
    <n v="3400"/>
    <n v="10"/>
    <n v="3400"/>
    <n v="1190"/>
    <n v="0.35"/>
  </r>
  <r>
    <x v="3"/>
    <x v="0"/>
    <x v="70"/>
    <x v="0"/>
    <x v="3"/>
    <s v="Campo Grande"/>
    <s v="Teclado Gamer"/>
    <n v="500"/>
    <n v="10"/>
    <n v="5000"/>
    <n v="1250"/>
    <n v="0.25"/>
  </r>
  <r>
    <x v="3"/>
    <x v="1"/>
    <x v="71"/>
    <x v="0"/>
    <x v="3"/>
    <s v="Campo Grande"/>
    <s v="TV LED HD"/>
    <n v="3400"/>
    <n v="8"/>
    <n v="27200"/>
    <n v="9520"/>
    <n v="0.35"/>
  </r>
  <r>
    <x v="0"/>
    <x v="1"/>
    <x v="72"/>
    <x v="0"/>
    <x v="3"/>
    <s v="Campo Grande"/>
    <s v="Desktop Basic"/>
    <n v="4600"/>
    <n v="12"/>
    <n v="55200"/>
    <n v="13800"/>
    <n v="0.25"/>
  </r>
  <r>
    <x v="3"/>
    <x v="0"/>
    <x v="73"/>
    <x v="0"/>
    <x v="3"/>
    <s v="Campo Grande"/>
    <s v="Teclado Gamer"/>
    <n v="500"/>
    <n v="10"/>
    <n v="5000"/>
    <n v="1250"/>
    <n v="0.25"/>
  </r>
  <r>
    <x v="2"/>
    <x v="1"/>
    <x v="74"/>
    <x v="0"/>
    <x v="3"/>
    <s v="Campo Grande"/>
    <s v="TV Ultra"/>
    <n v="5130"/>
    <n v="15"/>
    <n v="76950"/>
    <n v="30780"/>
    <n v="0.4"/>
  </r>
  <r>
    <x v="4"/>
    <x v="0"/>
    <x v="75"/>
    <x v="0"/>
    <x v="3"/>
    <s v="Campo Grande"/>
    <s v="Monitor 24 pol"/>
    <n v="1500"/>
    <n v="1"/>
    <n v="1500"/>
    <n v="600"/>
    <n v="0.4"/>
  </r>
  <r>
    <x v="0"/>
    <x v="1"/>
    <x v="76"/>
    <x v="0"/>
    <x v="3"/>
    <s v="Campo Grande"/>
    <s v="Notebook 15"/>
    <n v="3200"/>
    <n v="20"/>
    <n v="35200"/>
    <n v="7040"/>
    <n v="0.2"/>
  </r>
  <r>
    <x v="0"/>
    <x v="1"/>
    <x v="77"/>
    <x v="0"/>
    <x v="3"/>
    <s v="Campo Grande"/>
    <s v="Desktop Pro"/>
    <n v="5340"/>
    <n v="20"/>
    <n v="10680"/>
    <n v="3204"/>
    <n v="0.3"/>
  </r>
  <r>
    <x v="3"/>
    <x v="0"/>
    <x v="78"/>
    <x v="0"/>
    <x v="3"/>
    <s v="Campo Grande"/>
    <s v="Desktop Pro"/>
    <n v="5340"/>
    <n v="1"/>
    <n v="5340"/>
    <n v="1602"/>
    <n v="0.3"/>
  </r>
  <r>
    <x v="0"/>
    <x v="0"/>
    <x v="79"/>
    <x v="0"/>
    <x v="3"/>
    <s v="Campo Grande"/>
    <s v="Teclado Gamer"/>
    <n v="500"/>
    <n v="5"/>
    <n v="2500"/>
    <n v="625"/>
    <n v="0.25"/>
  </r>
  <r>
    <x v="0"/>
    <x v="0"/>
    <x v="80"/>
    <x v="0"/>
    <x v="3"/>
    <s v="Campo Grande"/>
    <s v="Desktop Pro"/>
    <n v="5340"/>
    <n v="12"/>
    <n v="64080"/>
    <n v="19224"/>
    <n v="0.3"/>
  </r>
  <r>
    <x v="4"/>
    <x v="1"/>
    <x v="81"/>
    <x v="0"/>
    <x v="3"/>
    <s v="Campo Grande"/>
    <s v="Monitor 20 pol"/>
    <n v="1200"/>
    <n v="8"/>
    <n v="9600"/>
    <n v="2880"/>
    <n v="0.3"/>
  </r>
  <r>
    <x v="0"/>
    <x v="0"/>
    <x v="82"/>
    <x v="0"/>
    <x v="3"/>
    <s v="Campo Grande"/>
    <s v="Notebook 20"/>
    <n v="5300"/>
    <n v="20"/>
    <n v="42400"/>
    <n v="12720"/>
    <n v="0.3"/>
  </r>
  <r>
    <x v="1"/>
    <x v="1"/>
    <x v="83"/>
    <x v="0"/>
    <x v="3"/>
    <s v="Campo Grande"/>
    <s v="Desktop Ultra"/>
    <n v="8902"/>
    <n v="20"/>
    <n v="97922"/>
    <n v="34272.699999999997"/>
    <n v="0.35"/>
  </r>
  <r>
    <x v="3"/>
    <x v="1"/>
    <x v="84"/>
    <x v="0"/>
    <x v="3"/>
    <s v="Campo Grande"/>
    <s v="Desktop Ultra"/>
    <n v="8902"/>
    <n v="12"/>
    <n v="106824"/>
    <n v="37388.399999999994"/>
    <n v="0.35"/>
  </r>
  <r>
    <x v="1"/>
    <x v="1"/>
    <x v="85"/>
    <x v="0"/>
    <x v="3"/>
    <s v="Campo Grande"/>
    <s v="Notebook 17"/>
    <n v="4500"/>
    <n v="3"/>
    <n v="13500"/>
    <n v="3375"/>
    <n v="0.25"/>
  </r>
  <r>
    <x v="1"/>
    <x v="1"/>
    <x v="28"/>
    <x v="1"/>
    <x v="4"/>
    <s v="Salvador"/>
    <s v="Notebook 20"/>
    <n v="5300"/>
    <n v="9"/>
    <n v="47700"/>
    <n v="14310"/>
    <n v="0.3"/>
  </r>
  <r>
    <x v="3"/>
    <x v="1"/>
    <x v="29"/>
    <x v="1"/>
    <x v="4"/>
    <s v="Salvador"/>
    <s v="Monitor 20 pol"/>
    <n v="1200"/>
    <n v="3"/>
    <n v="3600"/>
    <n v="1080"/>
    <n v="0.3"/>
  </r>
  <r>
    <x v="0"/>
    <x v="1"/>
    <x v="30"/>
    <x v="1"/>
    <x v="4"/>
    <s v="Salvador"/>
    <s v="Teclado"/>
    <n v="300"/>
    <n v="6"/>
    <n v="1800"/>
    <n v="270"/>
    <n v="0.15"/>
  </r>
  <r>
    <x v="0"/>
    <x v="0"/>
    <x v="31"/>
    <x v="1"/>
    <x v="4"/>
    <s v="Salvador"/>
    <s v="Notebook 17"/>
    <n v="4500"/>
    <n v="6"/>
    <n v="27000"/>
    <n v="6750"/>
    <n v="0.25"/>
  </r>
  <r>
    <x v="0"/>
    <x v="0"/>
    <x v="32"/>
    <x v="1"/>
    <x v="4"/>
    <s v="Salvador"/>
    <s v="Monitor 24 pol"/>
    <n v="1500"/>
    <n v="5"/>
    <n v="7500"/>
    <n v="3000"/>
    <n v="0.4"/>
  </r>
  <r>
    <x v="0"/>
    <x v="0"/>
    <x v="33"/>
    <x v="1"/>
    <x v="4"/>
    <s v="Salvador"/>
    <s v="Notebook 17"/>
    <n v="4500"/>
    <n v="7"/>
    <n v="31500"/>
    <n v="7875"/>
    <n v="0.25"/>
  </r>
  <r>
    <x v="0"/>
    <x v="1"/>
    <x v="34"/>
    <x v="1"/>
    <x v="4"/>
    <s v="Salvador"/>
    <s v="Notebook 15"/>
    <n v="3200"/>
    <n v="7"/>
    <n v="22400"/>
    <n v="4480"/>
    <n v="0.2"/>
  </r>
  <r>
    <x v="0"/>
    <x v="1"/>
    <x v="35"/>
    <x v="1"/>
    <x v="4"/>
    <s v="Salvador"/>
    <s v="Monitor 24 pol"/>
    <n v="1500"/>
    <n v="9"/>
    <n v="13500"/>
    <n v="5400"/>
    <n v="0.4"/>
  </r>
  <r>
    <x v="3"/>
    <x v="1"/>
    <x v="36"/>
    <x v="1"/>
    <x v="4"/>
    <s v="Salvador"/>
    <s v="Teclado Gamer"/>
    <n v="500"/>
    <n v="2"/>
    <n v="1000"/>
    <n v="250"/>
    <n v="0.25"/>
  </r>
  <r>
    <x v="0"/>
    <x v="0"/>
    <x v="37"/>
    <x v="1"/>
    <x v="4"/>
    <s v="Salvador"/>
    <s v="Teclado Gamer"/>
    <n v="500"/>
    <n v="9"/>
    <n v="4500"/>
    <n v="1125"/>
    <n v="0.25"/>
  </r>
  <r>
    <x v="0"/>
    <x v="1"/>
    <x v="38"/>
    <x v="1"/>
    <x v="4"/>
    <s v="Salvador"/>
    <s v="Notebook 20"/>
    <n v="5300"/>
    <n v="4"/>
    <n v="21200"/>
    <n v="6360"/>
    <n v="0.3"/>
  </r>
  <r>
    <x v="3"/>
    <x v="1"/>
    <x v="39"/>
    <x v="1"/>
    <x v="4"/>
    <s v="Salvador"/>
    <s v="Desktop Basic"/>
    <n v="4600"/>
    <n v="5"/>
    <n v="23000"/>
    <n v="5750"/>
    <n v="0.25"/>
  </r>
  <r>
    <x v="3"/>
    <x v="1"/>
    <x v="40"/>
    <x v="1"/>
    <x v="4"/>
    <s v="Salvador"/>
    <s v="Desktop Basic"/>
    <n v="4600"/>
    <n v="11"/>
    <n v="50600"/>
    <n v="12650"/>
    <n v="0.25"/>
  </r>
  <r>
    <x v="0"/>
    <x v="1"/>
    <x v="41"/>
    <x v="1"/>
    <x v="4"/>
    <s v="Salvador"/>
    <s v="Monitor 20 pol"/>
    <n v="1200"/>
    <n v="6"/>
    <n v="7200"/>
    <n v="2160"/>
    <n v="0.3"/>
  </r>
  <r>
    <x v="0"/>
    <x v="0"/>
    <x v="42"/>
    <x v="1"/>
    <x v="4"/>
    <s v="Salvador"/>
    <s v="Notebook 15"/>
    <n v="3200"/>
    <n v="1"/>
    <n v="3200"/>
    <n v="640"/>
    <n v="0.2"/>
  </r>
  <r>
    <x v="0"/>
    <x v="0"/>
    <x v="43"/>
    <x v="1"/>
    <x v="4"/>
    <s v="Salvador"/>
    <s v="Notebook 20"/>
    <n v="5300"/>
    <n v="12"/>
    <n v="63600"/>
    <n v="19080"/>
    <n v="0.3"/>
  </r>
  <r>
    <x v="3"/>
    <x v="1"/>
    <x v="44"/>
    <x v="1"/>
    <x v="4"/>
    <s v="Salvador"/>
    <s v="Teclado Gamer"/>
    <n v="500"/>
    <n v="5"/>
    <n v="2500"/>
    <n v="625"/>
    <n v="0.25"/>
  </r>
  <r>
    <x v="4"/>
    <x v="1"/>
    <x v="45"/>
    <x v="1"/>
    <x v="4"/>
    <s v="Salvador"/>
    <s v="TV Ultra"/>
    <n v="5130"/>
    <n v="7"/>
    <n v="35910"/>
    <n v="14364"/>
    <n v="0.4"/>
  </r>
  <r>
    <x v="0"/>
    <x v="0"/>
    <x v="46"/>
    <x v="1"/>
    <x v="4"/>
    <s v="Salvador"/>
    <s v="Monitor 24 pol"/>
    <n v="1500"/>
    <n v="5"/>
    <n v="7500"/>
    <n v="3000"/>
    <n v="0.4"/>
  </r>
  <r>
    <x v="3"/>
    <x v="1"/>
    <x v="47"/>
    <x v="1"/>
    <x v="4"/>
    <s v="Salvador"/>
    <s v="Notebook 20"/>
    <n v="5300"/>
    <n v="10"/>
    <n v="53000"/>
    <n v="15900"/>
    <n v="0.3"/>
  </r>
  <r>
    <x v="0"/>
    <x v="1"/>
    <x v="48"/>
    <x v="1"/>
    <x v="4"/>
    <s v="Salvador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4"/>
    <s v="Salvador"/>
    <s v="Teclado Gamer"/>
    <n v="500"/>
    <n v="5"/>
    <n v="2500"/>
    <n v="625"/>
    <n v="0.25"/>
  </r>
  <r>
    <x v="0"/>
    <x v="1"/>
    <x v="51"/>
    <x v="1"/>
    <x v="4"/>
    <s v="Salvador"/>
    <s v="Desktop Ultra"/>
    <n v="8902"/>
    <n v="11"/>
    <n v="97922"/>
    <n v="34272.699999999997"/>
    <n v="0.35"/>
  </r>
  <r>
    <x v="2"/>
    <x v="1"/>
    <x v="52"/>
    <x v="1"/>
    <x v="4"/>
    <s v="Salvador"/>
    <s v="Desktop Pro"/>
    <n v="5340"/>
    <n v="5"/>
    <n v="26700"/>
    <n v="8010"/>
    <n v="0.3"/>
  </r>
  <r>
    <x v="2"/>
    <x v="0"/>
    <x v="53"/>
    <x v="1"/>
    <x v="4"/>
    <s v="Salvador"/>
    <s v="Teclado"/>
    <n v="300"/>
    <n v="3"/>
    <n v="900"/>
    <n v="135"/>
    <n v="0.15"/>
  </r>
  <r>
    <x v="0"/>
    <x v="0"/>
    <x v="54"/>
    <x v="1"/>
    <x v="4"/>
    <s v="Salvador"/>
    <s v="Notebook 15"/>
    <n v="3200"/>
    <n v="3"/>
    <n v="9600"/>
    <n v="1920"/>
    <n v="0.2"/>
  </r>
  <r>
    <x v="4"/>
    <x v="1"/>
    <x v="55"/>
    <x v="1"/>
    <x v="4"/>
    <s v="Salvador"/>
    <s v="Notebook 20"/>
    <n v="5300"/>
    <n v="1"/>
    <n v="5300"/>
    <n v="1590"/>
    <n v="0.3"/>
  </r>
  <r>
    <x v="3"/>
    <x v="0"/>
    <x v="56"/>
    <x v="1"/>
    <x v="4"/>
    <s v="Salvador"/>
    <s v="TV LED HD"/>
    <n v="3400"/>
    <n v="1"/>
    <n v="3400"/>
    <n v="1190"/>
    <n v="0.35"/>
  </r>
  <r>
    <x v="0"/>
    <x v="1"/>
    <x v="57"/>
    <x v="1"/>
    <x v="4"/>
    <s v="Salvador"/>
    <s v="Notebook 15"/>
    <n v="3200"/>
    <n v="7"/>
    <n v="22400"/>
    <n v="4480"/>
    <n v="0.2"/>
  </r>
  <r>
    <x v="0"/>
    <x v="1"/>
    <x v="58"/>
    <x v="1"/>
    <x v="4"/>
    <s v="Salvador"/>
    <s v="Teclado Gamer"/>
    <n v="500"/>
    <n v="5"/>
    <n v="2500"/>
    <n v="625"/>
    <n v="0.25"/>
  </r>
  <r>
    <x v="0"/>
    <x v="1"/>
    <x v="59"/>
    <x v="1"/>
    <x v="4"/>
    <s v="Salvador"/>
    <s v="Desktop Basic"/>
    <n v="4600"/>
    <n v="12"/>
    <n v="55200"/>
    <n v="13800"/>
    <n v="0.25"/>
  </r>
  <r>
    <x v="2"/>
    <x v="1"/>
    <x v="60"/>
    <x v="1"/>
    <x v="4"/>
    <s v="Salvador"/>
    <s v="TV Ultra"/>
    <n v="5130"/>
    <n v="7"/>
    <n v="35910"/>
    <n v="14364"/>
    <n v="0.4"/>
  </r>
  <r>
    <x v="0"/>
    <x v="1"/>
    <x v="61"/>
    <x v="1"/>
    <x v="4"/>
    <s v="Salvador"/>
    <s v="Desktop Ultra"/>
    <n v="8902"/>
    <n v="10"/>
    <n v="89020"/>
    <n v="31156.999999999996"/>
    <n v="0.35"/>
  </r>
  <r>
    <x v="3"/>
    <x v="1"/>
    <x v="62"/>
    <x v="1"/>
    <x v="4"/>
    <s v="Salvador"/>
    <s v="Desktop Ultra"/>
    <n v="8902"/>
    <n v="9"/>
    <n v="80118"/>
    <n v="28041.3"/>
    <n v="0.35"/>
  </r>
  <r>
    <x v="3"/>
    <x v="1"/>
    <x v="63"/>
    <x v="1"/>
    <x v="4"/>
    <s v="Salvador"/>
    <s v="Desktop Ultra"/>
    <n v="8902"/>
    <n v="9"/>
    <n v="80118"/>
    <n v="28041.3"/>
    <n v="0.35"/>
  </r>
  <r>
    <x v="3"/>
    <x v="1"/>
    <x v="64"/>
    <x v="1"/>
    <x v="4"/>
    <s v="Salvador"/>
    <s v="Teclado Gamer"/>
    <n v="500"/>
    <n v="6"/>
    <n v="3000"/>
    <n v="750"/>
    <n v="0.25"/>
  </r>
  <r>
    <x v="4"/>
    <x v="1"/>
    <x v="65"/>
    <x v="1"/>
    <x v="4"/>
    <s v="Salvador"/>
    <s v="Desktop Ultra"/>
    <n v="8902"/>
    <n v="6"/>
    <n v="53412"/>
    <n v="18694.199999999997"/>
    <n v="0.35"/>
  </r>
  <r>
    <x v="0"/>
    <x v="1"/>
    <x v="66"/>
    <x v="1"/>
    <x v="4"/>
    <s v="Salvador"/>
    <s v="Monitor 20 pol"/>
    <n v="1200"/>
    <n v="8"/>
    <n v="9600"/>
    <n v="2880"/>
    <n v="0.3"/>
  </r>
  <r>
    <x v="0"/>
    <x v="1"/>
    <x v="67"/>
    <x v="1"/>
    <x v="4"/>
    <s v="Salvador"/>
    <s v="Monitor 24 pol"/>
    <n v="1500"/>
    <n v="5"/>
    <n v="7500"/>
    <n v="3000"/>
    <n v="0.4"/>
  </r>
  <r>
    <x v="2"/>
    <x v="1"/>
    <x v="68"/>
    <x v="1"/>
    <x v="4"/>
    <s v="Salvador"/>
    <s v="Desktop Pro"/>
    <n v="5340"/>
    <n v="9"/>
    <n v="48060"/>
    <n v="14418"/>
    <n v="0.3"/>
  </r>
  <r>
    <x v="2"/>
    <x v="1"/>
    <x v="69"/>
    <x v="1"/>
    <x v="4"/>
    <s v="Salvador"/>
    <s v="Notebook 15"/>
    <n v="3200"/>
    <n v="2"/>
    <n v="6400"/>
    <n v="1280"/>
    <n v="0.2"/>
  </r>
  <r>
    <x v="0"/>
    <x v="0"/>
    <x v="70"/>
    <x v="1"/>
    <x v="4"/>
    <s v="Salvador"/>
    <s v="Notebook 20"/>
    <n v="5300"/>
    <n v="2"/>
    <n v="10600"/>
    <n v="3180"/>
    <n v="0.3"/>
  </r>
  <r>
    <x v="2"/>
    <x v="1"/>
    <x v="71"/>
    <x v="1"/>
    <x v="4"/>
    <s v="Salvador"/>
    <s v="Monitor 24 pol"/>
    <n v="1500"/>
    <n v="11"/>
    <n v="16500"/>
    <n v="6600"/>
    <n v="0.4"/>
  </r>
  <r>
    <x v="1"/>
    <x v="1"/>
    <x v="72"/>
    <x v="1"/>
    <x v="4"/>
    <s v="Salvador"/>
    <s v="Desktop Basic"/>
    <n v="4600"/>
    <n v="9"/>
    <n v="41400"/>
    <n v="10350"/>
    <n v="0.25"/>
  </r>
  <r>
    <x v="3"/>
    <x v="1"/>
    <x v="73"/>
    <x v="1"/>
    <x v="4"/>
    <s v="Salvador"/>
    <s v="Monitor 27 pol"/>
    <n v="1700"/>
    <n v="6"/>
    <n v="10200"/>
    <n v="5100"/>
    <n v="0.5"/>
  </r>
  <r>
    <x v="3"/>
    <x v="0"/>
    <x v="74"/>
    <x v="1"/>
    <x v="4"/>
    <s v="Salvador"/>
    <s v="Teclado Gamer"/>
    <n v="500"/>
    <n v="7"/>
    <n v="3500"/>
    <n v="875"/>
    <n v="0.25"/>
  </r>
  <r>
    <x v="0"/>
    <x v="1"/>
    <x v="75"/>
    <x v="1"/>
    <x v="4"/>
    <s v="Salvador"/>
    <s v="Teclado"/>
    <n v="300"/>
    <n v="12"/>
    <n v="3600"/>
    <n v="540"/>
    <n v="0.15"/>
  </r>
  <r>
    <x v="0"/>
    <x v="1"/>
    <x v="76"/>
    <x v="1"/>
    <x v="4"/>
    <s v="Salvador"/>
    <s v="Notebook 15"/>
    <n v="3200"/>
    <n v="15"/>
    <n v="48000"/>
    <n v="9600"/>
    <n v="0.2"/>
  </r>
  <r>
    <x v="3"/>
    <x v="0"/>
    <x v="77"/>
    <x v="1"/>
    <x v="4"/>
    <s v="Salvador"/>
    <s v="Teclado Gamer"/>
    <n v="500"/>
    <n v="12"/>
    <n v="6000"/>
    <n v="1500"/>
    <n v="0.25"/>
  </r>
  <r>
    <x v="3"/>
    <x v="1"/>
    <x v="78"/>
    <x v="1"/>
    <x v="4"/>
    <s v="Salvador"/>
    <s v="Monitor 20 pol"/>
    <n v="1200"/>
    <n v="7"/>
    <n v="8400"/>
    <n v="2520"/>
    <n v="0.3"/>
  </r>
  <r>
    <x v="4"/>
    <x v="1"/>
    <x v="79"/>
    <x v="1"/>
    <x v="4"/>
    <s v="Salvador"/>
    <s v="Monitor 27 pol"/>
    <n v="1700"/>
    <n v="2"/>
    <n v="3400"/>
    <n v="1700"/>
    <n v="0.5"/>
  </r>
  <r>
    <x v="0"/>
    <x v="1"/>
    <x v="80"/>
    <x v="1"/>
    <x v="4"/>
    <s v="Salvador"/>
    <s v="TV LED HD"/>
    <n v="3400"/>
    <n v="12"/>
    <n v="40800"/>
    <n v="14280"/>
    <n v="0.35"/>
  </r>
  <r>
    <x v="0"/>
    <x v="1"/>
    <x v="81"/>
    <x v="1"/>
    <x v="4"/>
    <s v="Salvador"/>
    <s v="Notebook 15"/>
    <n v="3200"/>
    <n v="3"/>
    <n v="9600"/>
    <n v="1920"/>
    <n v="0.2"/>
  </r>
  <r>
    <x v="4"/>
    <x v="1"/>
    <x v="86"/>
    <x v="1"/>
    <x v="4"/>
    <s v="Salvador"/>
    <s v="TV LED HD"/>
    <n v="3400"/>
    <n v="1"/>
    <n v="3400"/>
    <n v="1190"/>
    <n v="0.35"/>
  </r>
  <r>
    <x v="3"/>
    <x v="1"/>
    <x v="82"/>
    <x v="1"/>
    <x v="4"/>
    <s v="Salvador"/>
    <s v="Monitor 27 pol"/>
    <n v="1700"/>
    <n v="4"/>
    <n v="6800"/>
    <n v="3400"/>
    <n v="0.5"/>
  </r>
  <r>
    <x v="0"/>
    <x v="1"/>
    <x v="87"/>
    <x v="1"/>
    <x v="4"/>
    <s v="Salvador"/>
    <s v="Desktop Basic"/>
    <n v="4600"/>
    <n v="6"/>
    <n v="27600"/>
    <n v="6900"/>
    <n v="0.25"/>
  </r>
  <r>
    <x v="3"/>
    <x v="1"/>
    <x v="83"/>
    <x v="1"/>
    <x v="4"/>
    <s v="Salvador"/>
    <s v="Monitor 27 pol"/>
    <n v="1700"/>
    <n v="7"/>
    <n v="11900"/>
    <n v="5950"/>
    <n v="0.5"/>
  </r>
  <r>
    <x v="3"/>
    <x v="1"/>
    <x v="88"/>
    <x v="1"/>
    <x v="4"/>
    <s v="Salvador"/>
    <s v="Notebook 17"/>
    <n v="4500"/>
    <n v="5"/>
    <n v="22500"/>
    <n v="5625"/>
    <n v="0.25"/>
  </r>
  <r>
    <x v="3"/>
    <x v="0"/>
    <x v="84"/>
    <x v="1"/>
    <x v="4"/>
    <s v="Salvador"/>
    <s v="Monitor 20 pol"/>
    <n v="1200"/>
    <n v="5"/>
    <n v="6000"/>
    <n v="1800"/>
    <n v="0.3"/>
  </r>
  <r>
    <x v="0"/>
    <x v="0"/>
    <x v="89"/>
    <x v="1"/>
    <x v="4"/>
    <s v="Salvador"/>
    <s v="Desktop Ultra"/>
    <n v="8902"/>
    <n v="19"/>
    <n v="169138"/>
    <n v="59198.299999999996"/>
    <n v="0.35"/>
  </r>
  <r>
    <x v="3"/>
    <x v="0"/>
    <x v="85"/>
    <x v="1"/>
    <x v="4"/>
    <s v="Salvador"/>
    <s v="Teclado"/>
    <n v="300"/>
    <n v="1"/>
    <n v="300"/>
    <n v="45"/>
    <n v="0.15"/>
  </r>
  <r>
    <x v="3"/>
    <x v="1"/>
    <x v="85"/>
    <x v="1"/>
    <x v="4"/>
    <s v="Salvador"/>
    <s v="Teclado"/>
    <n v="300"/>
    <n v="7"/>
    <n v="2100"/>
    <n v="315"/>
    <n v="0.15"/>
  </r>
  <r>
    <x v="3"/>
    <x v="1"/>
    <x v="85"/>
    <x v="1"/>
    <x v="4"/>
    <s v="Salvador"/>
    <s v="Monitor 20 pol"/>
    <n v="1200"/>
    <n v="18"/>
    <n v="21600"/>
    <n v="6480"/>
    <n v="0.3"/>
  </r>
  <r>
    <x v="0"/>
    <x v="0"/>
    <x v="85"/>
    <x v="1"/>
    <x v="4"/>
    <s v="Salvador"/>
    <s v="Notebook 15"/>
    <n v="3200"/>
    <n v="7"/>
    <n v="22400"/>
    <n v="4480"/>
    <n v="0.2"/>
  </r>
  <r>
    <x v="0"/>
    <x v="1"/>
    <x v="85"/>
    <x v="1"/>
    <x v="4"/>
    <s v="Salvador"/>
    <s v="TV LED HD"/>
    <n v="3400"/>
    <n v="7"/>
    <n v="23800"/>
    <n v="8330"/>
    <n v="0.35"/>
  </r>
  <r>
    <x v="2"/>
    <x v="1"/>
    <x v="85"/>
    <x v="1"/>
    <x v="4"/>
    <s v="Salvador"/>
    <s v="TV Ultra"/>
    <n v="5130"/>
    <n v="15"/>
    <n v="76950"/>
    <n v="30780"/>
    <n v="0.4"/>
  </r>
  <r>
    <x v="4"/>
    <x v="1"/>
    <x v="47"/>
    <x v="1"/>
    <x v="5"/>
    <s v="Fortaleza"/>
    <s v="Monitor 24 pol"/>
    <n v="1500"/>
    <n v="3"/>
    <n v="4500"/>
    <n v="1800"/>
    <n v="0.4"/>
  </r>
  <r>
    <x v="0"/>
    <x v="1"/>
    <x v="48"/>
    <x v="1"/>
    <x v="5"/>
    <s v="Fortaleza"/>
    <s v="TV Ultra"/>
    <n v="5130"/>
    <n v="12"/>
    <n v="61560"/>
    <n v="24624"/>
    <n v="0.4"/>
  </r>
  <r>
    <x v="2"/>
    <x v="0"/>
    <x v="49"/>
    <x v="1"/>
    <x v="5"/>
    <s v="Fortaleza"/>
    <s v="Notebook 17"/>
    <n v="4500"/>
    <n v="1"/>
    <n v="4500"/>
    <n v="1125"/>
    <n v="0.25"/>
  </r>
  <r>
    <x v="3"/>
    <x v="1"/>
    <x v="50"/>
    <x v="1"/>
    <x v="5"/>
    <s v="Fortaleza"/>
    <s v="Notebook 15"/>
    <n v="3200"/>
    <n v="6"/>
    <n v="19200"/>
    <n v="3840"/>
    <n v="0.2"/>
  </r>
  <r>
    <x v="3"/>
    <x v="0"/>
    <x v="51"/>
    <x v="1"/>
    <x v="5"/>
    <s v="Fortaleza"/>
    <s v="Notebook 15"/>
    <n v="3200"/>
    <n v="10"/>
    <n v="32000"/>
    <n v="6400"/>
    <n v="0.2"/>
  </r>
  <r>
    <x v="0"/>
    <x v="1"/>
    <x v="52"/>
    <x v="1"/>
    <x v="5"/>
    <s v="Fortaleza"/>
    <s v="Monitor 24 pol"/>
    <n v="1500"/>
    <n v="6"/>
    <n v="9000"/>
    <n v="3600"/>
    <n v="0.4"/>
  </r>
  <r>
    <x v="2"/>
    <x v="1"/>
    <x v="53"/>
    <x v="1"/>
    <x v="5"/>
    <s v="Fortaleza"/>
    <s v="Desktop Ultra"/>
    <n v="8902"/>
    <n v="6"/>
    <n v="53412"/>
    <n v="18694.199999999997"/>
    <n v="0.35"/>
  </r>
  <r>
    <x v="0"/>
    <x v="0"/>
    <x v="54"/>
    <x v="1"/>
    <x v="5"/>
    <s v="Fortaleza"/>
    <s v="Monitor 27 pol"/>
    <n v="1700"/>
    <n v="2"/>
    <n v="3400"/>
    <n v="1700"/>
    <n v="0.5"/>
  </r>
  <r>
    <x v="0"/>
    <x v="1"/>
    <x v="55"/>
    <x v="1"/>
    <x v="5"/>
    <s v="Fortaleza"/>
    <s v="TV LED HD"/>
    <n v="3400"/>
    <n v="1"/>
    <n v="3400"/>
    <n v="1190"/>
    <n v="0.35"/>
  </r>
  <r>
    <x v="2"/>
    <x v="1"/>
    <x v="56"/>
    <x v="1"/>
    <x v="5"/>
    <s v="Fortaleza"/>
    <s v="Monitor 20 pol"/>
    <n v="1200"/>
    <n v="2"/>
    <n v="2400"/>
    <n v="720"/>
    <n v="0.3"/>
  </r>
  <r>
    <x v="1"/>
    <x v="1"/>
    <x v="57"/>
    <x v="1"/>
    <x v="5"/>
    <s v="Fortaleza"/>
    <s v="Notebook 17"/>
    <n v="4500"/>
    <n v="5"/>
    <n v="22500"/>
    <n v="5625"/>
    <n v="0.25"/>
  </r>
  <r>
    <x v="0"/>
    <x v="1"/>
    <x v="58"/>
    <x v="1"/>
    <x v="5"/>
    <s v="Fortaleza"/>
    <s v="Monitor 20 pol"/>
    <n v="1200"/>
    <n v="6"/>
    <n v="7200"/>
    <n v="2160"/>
    <n v="0.3"/>
  </r>
  <r>
    <x v="4"/>
    <x v="0"/>
    <x v="59"/>
    <x v="1"/>
    <x v="5"/>
    <s v="Fortaleza"/>
    <s v="TV Ultra"/>
    <n v="5130"/>
    <n v="2"/>
    <n v="10260"/>
    <n v="4104"/>
    <n v="0.4"/>
  </r>
  <r>
    <x v="1"/>
    <x v="1"/>
    <x v="60"/>
    <x v="1"/>
    <x v="5"/>
    <s v="Fortaleza"/>
    <s v="Monitor 20 pol"/>
    <n v="1200"/>
    <n v="9"/>
    <n v="10800"/>
    <n v="3240"/>
    <n v="0.3"/>
  </r>
  <r>
    <x v="0"/>
    <x v="0"/>
    <x v="61"/>
    <x v="1"/>
    <x v="5"/>
    <s v="Fortaleza"/>
    <s v="Teclado"/>
    <n v="300"/>
    <n v="2"/>
    <n v="600"/>
    <n v="90"/>
    <n v="0.15"/>
  </r>
  <r>
    <x v="0"/>
    <x v="1"/>
    <x v="62"/>
    <x v="1"/>
    <x v="5"/>
    <s v="Fortaleza"/>
    <s v="Desktop Basic"/>
    <n v="4600"/>
    <n v="8"/>
    <n v="36800"/>
    <n v="9200"/>
    <n v="0.25"/>
  </r>
  <r>
    <x v="3"/>
    <x v="1"/>
    <x v="63"/>
    <x v="1"/>
    <x v="5"/>
    <s v="Fortaleza"/>
    <s v="TV LED HD"/>
    <n v="3400"/>
    <n v="8"/>
    <n v="27200"/>
    <n v="9520"/>
    <n v="0.35"/>
  </r>
  <r>
    <x v="0"/>
    <x v="0"/>
    <x v="64"/>
    <x v="1"/>
    <x v="5"/>
    <s v="Fortaleza"/>
    <s v="Teclado"/>
    <n v="300"/>
    <n v="6"/>
    <n v="1800"/>
    <n v="270"/>
    <n v="0.15"/>
  </r>
  <r>
    <x v="3"/>
    <x v="0"/>
    <x v="65"/>
    <x v="1"/>
    <x v="5"/>
    <s v="Fortaleza"/>
    <s v="TV LED HD"/>
    <n v="3400"/>
    <n v="8"/>
    <n v="27200"/>
    <n v="9520"/>
    <n v="0.35"/>
  </r>
  <r>
    <x v="0"/>
    <x v="1"/>
    <x v="66"/>
    <x v="1"/>
    <x v="5"/>
    <s v="Fortaleza"/>
    <s v="Monitor 20 pol"/>
    <n v="1200"/>
    <n v="6"/>
    <n v="7200"/>
    <n v="2160"/>
    <n v="0.3"/>
  </r>
  <r>
    <x v="3"/>
    <x v="1"/>
    <x v="67"/>
    <x v="1"/>
    <x v="5"/>
    <s v="Fortaleza"/>
    <s v="Desktop Pro"/>
    <n v="5340"/>
    <n v="1"/>
    <n v="5340"/>
    <n v="1602"/>
    <n v="0.3"/>
  </r>
  <r>
    <x v="3"/>
    <x v="1"/>
    <x v="68"/>
    <x v="1"/>
    <x v="5"/>
    <s v="Fortaleza"/>
    <s v="Desktop Ultra"/>
    <n v="8902"/>
    <n v="7"/>
    <n v="62314"/>
    <n v="21809.899999999998"/>
    <n v="0.35"/>
  </r>
  <r>
    <x v="0"/>
    <x v="1"/>
    <x v="69"/>
    <x v="1"/>
    <x v="5"/>
    <s v="Fortaleza"/>
    <s v="Desktop Pro"/>
    <n v="5340"/>
    <n v="6"/>
    <n v="32040"/>
    <n v="9612"/>
    <n v="0.3"/>
  </r>
  <r>
    <x v="3"/>
    <x v="1"/>
    <x v="70"/>
    <x v="1"/>
    <x v="5"/>
    <s v="Fortaleza"/>
    <s v="Teclado Gamer"/>
    <n v="500"/>
    <n v="9"/>
    <n v="4500"/>
    <n v="1125"/>
    <n v="0.25"/>
  </r>
  <r>
    <x v="0"/>
    <x v="1"/>
    <x v="71"/>
    <x v="1"/>
    <x v="5"/>
    <s v="Fortaleza"/>
    <s v="Desktop Basic"/>
    <n v="4600"/>
    <n v="3"/>
    <n v="13800"/>
    <n v="3450"/>
    <n v="0.25"/>
  </r>
  <r>
    <x v="0"/>
    <x v="0"/>
    <x v="72"/>
    <x v="1"/>
    <x v="5"/>
    <s v="Fortaleza"/>
    <s v="Desktop Basic"/>
    <n v="4600"/>
    <n v="8"/>
    <n v="36800"/>
    <n v="9200"/>
    <n v="0.25"/>
  </r>
  <r>
    <x v="0"/>
    <x v="1"/>
    <x v="73"/>
    <x v="1"/>
    <x v="5"/>
    <s v="Fortaleza"/>
    <s v="Notebook 15"/>
    <n v="3200"/>
    <n v="16"/>
    <n v="51200"/>
    <n v="10240"/>
    <n v="0.2"/>
  </r>
  <r>
    <x v="3"/>
    <x v="1"/>
    <x v="74"/>
    <x v="1"/>
    <x v="5"/>
    <s v="Fortaleza"/>
    <s v="Desktop Ultra"/>
    <n v="8902"/>
    <n v="15"/>
    <n v="133530"/>
    <n v="46735.5"/>
    <n v="0.35"/>
  </r>
  <r>
    <x v="0"/>
    <x v="0"/>
    <x v="75"/>
    <x v="1"/>
    <x v="5"/>
    <s v="Fortaleza"/>
    <s v="Monitor 20 pol"/>
    <n v="1200"/>
    <n v="5"/>
    <n v="6000"/>
    <n v="1800"/>
    <n v="0.3"/>
  </r>
  <r>
    <x v="3"/>
    <x v="1"/>
    <x v="76"/>
    <x v="1"/>
    <x v="5"/>
    <s v="Fortaleza"/>
    <s v="Desktop Pro"/>
    <n v="5340"/>
    <n v="5"/>
    <n v="26700"/>
    <n v="8010"/>
    <n v="0.3"/>
  </r>
  <r>
    <x v="0"/>
    <x v="1"/>
    <x v="77"/>
    <x v="1"/>
    <x v="5"/>
    <s v="Fortaleza"/>
    <s v="TV LED HD"/>
    <n v="3400"/>
    <n v="5"/>
    <n v="17000"/>
    <n v="5950"/>
    <n v="0.35"/>
  </r>
  <r>
    <x v="0"/>
    <x v="1"/>
    <x v="78"/>
    <x v="1"/>
    <x v="5"/>
    <s v="Fortaleza"/>
    <s v="Teclado"/>
    <n v="300"/>
    <n v="2"/>
    <n v="600"/>
    <n v="90"/>
    <n v="0.15"/>
  </r>
  <r>
    <x v="0"/>
    <x v="1"/>
    <x v="79"/>
    <x v="1"/>
    <x v="5"/>
    <s v="Fortaleza"/>
    <s v="Teclado Gamer"/>
    <n v="500"/>
    <n v="5"/>
    <n v="2500"/>
    <n v="625"/>
    <n v="0.25"/>
  </r>
  <r>
    <x v="1"/>
    <x v="1"/>
    <x v="80"/>
    <x v="1"/>
    <x v="5"/>
    <s v="Fortaleza"/>
    <s v="Notebook 20"/>
    <n v="5300"/>
    <n v="3"/>
    <n v="15900"/>
    <n v="4770"/>
    <n v="0.3"/>
  </r>
  <r>
    <x v="3"/>
    <x v="1"/>
    <x v="81"/>
    <x v="1"/>
    <x v="5"/>
    <s v="Fortaleza"/>
    <s v="Notebook 15"/>
    <n v="3200"/>
    <n v="8"/>
    <n v="25600"/>
    <n v="5120"/>
    <n v="0.2"/>
  </r>
  <r>
    <x v="0"/>
    <x v="0"/>
    <x v="82"/>
    <x v="1"/>
    <x v="5"/>
    <s v="Fortaleza"/>
    <s v="Notebook 15"/>
    <n v="3200"/>
    <n v="7"/>
    <n v="22400"/>
    <n v="4480"/>
    <n v="0.2"/>
  </r>
  <r>
    <x v="4"/>
    <x v="1"/>
    <x v="83"/>
    <x v="1"/>
    <x v="5"/>
    <s v="Fortaleza"/>
    <s v="Desktop Basic"/>
    <n v="4600"/>
    <n v="8"/>
    <n v="36800"/>
    <n v="9200"/>
    <n v="0.25"/>
  </r>
  <r>
    <x v="2"/>
    <x v="1"/>
    <x v="84"/>
    <x v="1"/>
    <x v="5"/>
    <s v="Fortaleza"/>
    <s v="TV Ultra"/>
    <n v="5130"/>
    <n v="12"/>
    <n v="61560"/>
    <n v="24624"/>
    <n v="0.4"/>
  </r>
  <r>
    <x v="3"/>
    <x v="1"/>
    <x v="85"/>
    <x v="1"/>
    <x v="5"/>
    <s v="Fortaleza"/>
    <s v="Monitor 20 pol"/>
    <n v="1200"/>
    <n v="9"/>
    <n v="10800"/>
    <n v="3240"/>
    <n v="0.3"/>
  </r>
  <r>
    <x v="3"/>
    <x v="0"/>
    <x v="0"/>
    <x v="1"/>
    <x v="6"/>
    <s v="Recife"/>
    <s v="Monitor 27 pol"/>
    <n v="1700"/>
    <n v="7"/>
    <n v="11900"/>
    <n v="5950"/>
    <n v="0.5"/>
  </r>
  <r>
    <x v="1"/>
    <x v="1"/>
    <x v="1"/>
    <x v="1"/>
    <x v="6"/>
    <s v="Recife"/>
    <s v="Monitor 24 pol"/>
    <n v="1500"/>
    <n v="3"/>
    <n v="4500"/>
    <n v="1800"/>
    <n v="0.4"/>
  </r>
  <r>
    <x v="2"/>
    <x v="0"/>
    <x v="2"/>
    <x v="1"/>
    <x v="6"/>
    <s v="Recife"/>
    <s v="Monitor 27 pol"/>
    <n v="1700"/>
    <n v="6"/>
    <n v="10200"/>
    <n v="5100"/>
    <n v="0.5"/>
  </r>
  <r>
    <x v="2"/>
    <x v="0"/>
    <x v="3"/>
    <x v="1"/>
    <x v="6"/>
    <s v="Recife"/>
    <s v="Notebook 17"/>
    <n v="4500"/>
    <n v="11"/>
    <n v="49500"/>
    <n v="12375"/>
    <n v="0.25"/>
  </r>
  <r>
    <x v="3"/>
    <x v="1"/>
    <x v="4"/>
    <x v="1"/>
    <x v="6"/>
    <s v="Recife"/>
    <s v="Desktop Basic"/>
    <n v="4600"/>
    <n v="5"/>
    <n v="23000"/>
    <n v="5750"/>
    <n v="0.25"/>
  </r>
  <r>
    <x v="1"/>
    <x v="1"/>
    <x v="5"/>
    <x v="1"/>
    <x v="6"/>
    <s v="Recife"/>
    <s v="Desktop Pro"/>
    <n v="5340"/>
    <n v="1"/>
    <n v="5340"/>
    <n v="1602"/>
    <n v="0.3"/>
  </r>
  <r>
    <x v="0"/>
    <x v="1"/>
    <x v="6"/>
    <x v="1"/>
    <x v="6"/>
    <s v="Recife"/>
    <s v="Monitor 24 pol"/>
    <n v="1500"/>
    <n v="5"/>
    <n v="7500"/>
    <n v="3000"/>
    <n v="0.4"/>
  </r>
  <r>
    <x v="0"/>
    <x v="1"/>
    <x v="7"/>
    <x v="1"/>
    <x v="6"/>
    <s v="Recife"/>
    <s v="Desktop Basic"/>
    <n v="4600"/>
    <n v="12"/>
    <n v="55200"/>
    <n v="13800"/>
    <n v="0.25"/>
  </r>
  <r>
    <x v="1"/>
    <x v="0"/>
    <x v="8"/>
    <x v="1"/>
    <x v="6"/>
    <s v="Recife"/>
    <s v="Desktop Ultra"/>
    <n v="8902"/>
    <n v="5"/>
    <n v="44510"/>
    <n v="15578.499999999998"/>
    <n v="0.35"/>
  </r>
  <r>
    <x v="0"/>
    <x v="1"/>
    <x v="9"/>
    <x v="1"/>
    <x v="6"/>
    <s v="Recife"/>
    <s v="Desktop Basic"/>
    <n v="4600"/>
    <n v="10"/>
    <n v="46000"/>
    <n v="11500"/>
    <n v="0.25"/>
  </r>
  <r>
    <x v="0"/>
    <x v="1"/>
    <x v="10"/>
    <x v="1"/>
    <x v="6"/>
    <s v="Recife"/>
    <s v="Teclado"/>
    <n v="300"/>
    <n v="4"/>
    <n v="1200"/>
    <n v="180"/>
    <n v="0.15"/>
  </r>
  <r>
    <x v="0"/>
    <x v="0"/>
    <x v="11"/>
    <x v="1"/>
    <x v="6"/>
    <s v="Recife"/>
    <s v="Notebook 15"/>
    <n v="3200"/>
    <n v="1"/>
    <n v="3200"/>
    <n v="640"/>
    <n v="0.2"/>
  </r>
  <r>
    <x v="4"/>
    <x v="0"/>
    <x v="12"/>
    <x v="1"/>
    <x v="6"/>
    <s v="Recife"/>
    <s v="TV Ultra"/>
    <n v="5130"/>
    <n v="11"/>
    <n v="56430"/>
    <n v="22572"/>
    <n v="0.4"/>
  </r>
  <r>
    <x v="0"/>
    <x v="1"/>
    <x v="13"/>
    <x v="1"/>
    <x v="6"/>
    <s v="Recife"/>
    <s v="Desktop Basic"/>
    <n v="4600"/>
    <n v="4"/>
    <n v="18400"/>
    <n v="4600"/>
    <n v="0.25"/>
  </r>
  <r>
    <x v="0"/>
    <x v="1"/>
    <x v="14"/>
    <x v="1"/>
    <x v="6"/>
    <s v="Recife"/>
    <s v="Monitor 24 pol"/>
    <n v="1500"/>
    <n v="11"/>
    <n v="16500"/>
    <n v="6600"/>
    <n v="0.4"/>
  </r>
  <r>
    <x v="0"/>
    <x v="1"/>
    <x v="15"/>
    <x v="1"/>
    <x v="6"/>
    <s v="Recife"/>
    <s v="Notebook 20"/>
    <n v="5300"/>
    <n v="4"/>
    <n v="21200"/>
    <n v="6360"/>
    <n v="0.3"/>
  </r>
  <r>
    <x v="0"/>
    <x v="0"/>
    <x v="16"/>
    <x v="1"/>
    <x v="6"/>
    <s v="Recife"/>
    <s v="Desktop Ultra"/>
    <n v="8902"/>
    <n v="6"/>
    <n v="53412"/>
    <n v="18694.199999999997"/>
    <n v="0.35"/>
  </r>
  <r>
    <x v="0"/>
    <x v="0"/>
    <x v="17"/>
    <x v="1"/>
    <x v="6"/>
    <s v="Recife"/>
    <s v="Monitor 20 pol"/>
    <n v="1200"/>
    <n v="1"/>
    <n v="1200"/>
    <n v="360"/>
    <n v="0.3"/>
  </r>
  <r>
    <x v="4"/>
    <x v="1"/>
    <x v="18"/>
    <x v="1"/>
    <x v="6"/>
    <s v="Recife"/>
    <s v="TV Ultra"/>
    <n v="5130"/>
    <n v="7"/>
    <n v="35910"/>
    <n v="14364"/>
    <n v="0.4"/>
  </r>
  <r>
    <x v="0"/>
    <x v="1"/>
    <x v="19"/>
    <x v="1"/>
    <x v="6"/>
    <s v="Recife"/>
    <s v="Monitor 24 pol"/>
    <n v="1500"/>
    <n v="4"/>
    <n v="6000"/>
    <n v="2400"/>
    <n v="0.4"/>
  </r>
  <r>
    <x v="3"/>
    <x v="1"/>
    <x v="20"/>
    <x v="1"/>
    <x v="6"/>
    <s v="Recife"/>
    <s v="TV Ultra"/>
    <n v="5130"/>
    <n v="4"/>
    <n v="20520"/>
    <n v="8208"/>
    <n v="0.4"/>
  </r>
  <r>
    <x v="3"/>
    <x v="1"/>
    <x v="21"/>
    <x v="1"/>
    <x v="6"/>
    <s v="Recife"/>
    <s v="Notebook 17"/>
    <n v="4500"/>
    <n v="2"/>
    <n v="9000"/>
    <n v="2250"/>
    <n v="0.25"/>
  </r>
  <r>
    <x v="0"/>
    <x v="0"/>
    <x v="22"/>
    <x v="1"/>
    <x v="6"/>
    <s v="Recife"/>
    <s v="Notebook 20"/>
    <n v="5300"/>
    <n v="2"/>
    <n v="10600"/>
    <n v="3180"/>
    <n v="0.3"/>
  </r>
  <r>
    <x v="0"/>
    <x v="1"/>
    <x v="23"/>
    <x v="1"/>
    <x v="6"/>
    <s v="Recife"/>
    <s v="Teclado"/>
    <n v="300"/>
    <n v="2"/>
    <n v="600"/>
    <n v="90"/>
    <n v="0.15"/>
  </r>
  <r>
    <x v="4"/>
    <x v="0"/>
    <x v="24"/>
    <x v="1"/>
    <x v="6"/>
    <s v="Recife"/>
    <s v="Teclado Gamer"/>
    <n v="500"/>
    <n v="12"/>
    <n v="6000"/>
    <n v="1500"/>
    <n v="0.25"/>
  </r>
  <r>
    <x v="2"/>
    <x v="0"/>
    <x v="25"/>
    <x v="1"/>
    <x v="6"/>
    <s v="Recife"/>
    <s v="Teclado"/>
    <n v="300"/>
    <n v="1"/>
    <n v="300"/>
    <n v="45"/>
    <n v="0.15"/>
  </r>
  <r>
    <x v="3"/>
    <x v="1"/>
    <x v="26"/>
    <x v="1"/>
    <x v="6"/>
    <s v="Recife"/>
    <s v="Monitor 24 pol"/>
    <n v="1500"/>
    <n v="1"/>
    <n v="1500"/>
    <n v="600"/>
    <n v="0.4"/>
  </r>
  <r>
    <x v="0"/>
    <x v="1"/>
    <x v="27"/>
    <x v="1"/>
    <x v="6"/>
    <s v="Recife"/>
    <s v="Monitor 24 pol"/>
    <n v="1500"/>
    <n v="11"/>
    <n v="16500"/>
    <n v="6600"/>
    <n v="0.4"/>
  </r>
  <r>
    <x v="0"/>
    <x v="1"/>
    <x v="28"/>
    <x v="1"/>
    <x v="6"/>
    <s v="Recife"/>
    <s v="Monitor 20 pol"/>
    <n v="1200"/>
    <n v="2"/>
    <n v="2400"/>
    <n v="720"/>
    <n v="0.3"/>
  </r>
  <r>
    <x v="3"/>
    <x v="1"/>
    <x v="28"/>
    <x v="1"/>
    <x v="6"/>
    <s v="Recife"/>
    <s v="Teclado Gamer"/>
    <n v="500"/>
    <n v="5"/>
    <n v="2500"/>
    <n v="625"/>
    <n v="0.25"/>
  </r>
  <r>
    <x v="1"/>
    <x v="0"/>
    <x v="29"/>
    <x v="1"/>
    <x v="6"/>
    <s v="Recife"/>
    <s v="Notebook 15"/>
    <n v="3200"/>
    <n v="12"/>
    <n v="38400"/>
    <n v="7680"/>
    <n v="0.2"/>
  </r>
  <r>
    <x v="4"/>
    <x v="1"/>
    <x v="30"/>
    <x v="1"/>
    <x v="6"/>
    <s v="Recife"/>
    <s v="Notebook 20"/>
    <n v="5300"/>
    <n v="4"/>
    <n v="21200"/>
    <n v="6360"/>
    <n v="0.3"/>
  </r>
  <r>
    <x v="4"/>
    <x v="1"/>
    <x v="31"/>
    <x v="1"/>
    <x v="6"/>
    <s v="Recife"/>
    <s v="TV Ultra"/>
    <n v="5130"/>
    <n v="8"/>
    <n v="41040"/>
    <n v="16416"/>
    <n v="0.4"/>
  </r>
  <r>
    <x v="0"/>
    <x v="1"/>
    <x v="32"/>
    <x v="1"/>
    <x v="6"/>
    <s v="Recife"/>
    <s v="Desktop Pro"/>
    <n v="5340"/>
    <n v="2"/>
    <n v="10680"/>
    <n v="3204"/>
    <n v="0.3"/>
  </r>
  <r>
    <x v="1"/>
    <x v="1"/>
    <x v="33"/>
    <x v="1"/>
    <x v="6"/>
    <s v="Recife"/>
    <s v="Monitor 20 pol"/>
    <n v="1200"/>
    <n v="5"/>
    <n v="6000"/>
    <n v="1800"/>
    <n v="0.3"/>
  </r>
  <r>
    <x v="3"/>
    <x v="1"/>
    <x v="34"/>
    <x v="1"/>
    <x v="6"/>
    <s v="Recife"/>
    <s v="Notebook 20"/>
    <n v="5300"/>
    <n v="10"/>
    <n v="53000"/>
    <n v="15900"/>
    <n v="0.3"/>
  </r>
  <r>
    <x v="0"/>
    <x v="1"/>
    <x v="35"/>
    <x v="1"/>
    <x v="6"/>
    <s v="Recife"/>
    <s v="Teclado Gamer"/>
    <n v="500"/>
    <n v="9"/>
    <n v="4500"/>
    <n v="1125"/>
    <n v="0.25"/>
  </r>
  <r>
    <x v="3"/>
    <x v="0"/>
    <x v="36"/>
    <x v="1"/>
    <x v="6"/>
    <s v="Recife"/>
    <s v="Desktop Pro"/>
    <n v="5340"/>
    <n v="7"/>
    <n v="37380"/>
    <n v="11214"/>
    <n v="0.3"/>
  </r>
  <r>
    <x v="0"/>
    <x v="1"/>
    <x v="37"/>
    <x v="1"/>
    <x v="6"/>
    <s v="Recife"/>
    <s v="Desktop Ultra"/>
    <n v="8902"/>
    <n v="8"/>
    <n v="71216"/>
    <n v="24925.599999999999"/>
    <n v="0.35"/>
  </r>
  <r>
    <x v="0"/>
    <x v="1"/>
    <x v="38"/>
    <x v="1"/>
    <x v="6"/>
    <s v="Recife"/>
    <s v="Notebook 15"/>
    <n v="3200"/>
    <n v="7"/>
    <n v="22400"/>
    <n v="4480"/>
    <n v="0.2"/>
  </r>
  <r>
    <x v="3"/>
    <x v="1"/>
    <x v="39"/>
    <x v="1"/>
    <x v="6"/>
    <s v="Recife"/>
    <s v="Teclado Gamer"/>
    <n v="500"/>
    <n v="2"/>
    <n v="1000"/>
    <n v="250"/>
    <n v="0.25"/>
  </r>
  <r>
    <x v="0"/>
    <x v="1"/>
    <x v="40"/>
    <x v="1"/>
    <x v="6"/>
    <s v="Recife"/>
    <s v="Desktop Pro"/>
    <n v="5340"/>
    <n v="2"/>
    <n v="10680"/>
    <n v="3204"/>
    <n v="0.3"/>
  </r>
  <r>
    <x v="3"/>
    <x v="1"/>
    <x v="41"/>
    <x v="1"/>
    <x v="6"/>
    <s v="Recife"/>
    <s v="Teclado Gamer"/>
    <n v="500"/>
    <n v="2"/>
    <n v="1000"/>
    <n v="250"/>
    <n v="0.25"/>
  </r>
  <r>
    <x v="0"/>
    <x v="0"/>
    <x v="42"/>
    <x v="1"/>
    <x v="6"/>
    <s v="Recife"/>
    <s v="TV Ultra"/>
    <n v="5130"/>
    <n v="1"/>
    <n v="5130"/>
    <n v="2052"/>
    <n v="0.4"/>
  </r>
  <r>
    <x v="3"/>
    <x v="1"/>
    <x v="43"/>
    <x v="1"/>
    <x v="6"/>
    <s v="Recife"/>
    <s v="Monitor 24 pol"/>
    <n v="1500"/>
    <n v="10"/>
    <n v="15000"/>
    <n v="6000"/>
    <n v="0.4"/>
  </r>
  <r>
    <x v="0"/>
    <x v="1"/>
    <x v="44"/>
    <x v="1"/>
    <x v="6"/>
    <s v="Recife"/>
    <s v="Desktop Basic"/>
    <n v="4600"/>
    <n v="3"/>
    <n v="13800"/>
    <n v="3450"/>
    <n v="0.25"/>
  </r>
  <r>
    <x v="2"/>
    <x v="0"/>
    <x v="45"/>
    <x v="1"/>
    <x v="6"/>
    <s v="Recife"/>
    <s v="Desktop Pro"/>
    <n v="5340"/>
    <n v="5"/>
    <n v="26700"/>
    <n v="8010"/>
    <n v="0.3"/>
  </r>
  <r>
    <x v="1"/>
    <x v="1"/>
    <x v="46"/>
    <x v="1"/>
    <x v="6"/>
    <s v="Recife"/>
    <s v="Monitor 20 pol"/>
    <n v="1200"/>
    <n v="4"/>
    <n v="4800"/>
    <n v="1440"/>
    <n v="0.3"/>
  </r>
  <r>
    <x v="2"/>
    <x v="1"/>
    <x v="47"/>
    <x v="1"/>
    <x v="6"/>
    <s v="Recife"/>
    <s v="Monitor 24 pol"/>
    <n v="1500"/>
    <n v="3"/>
    <n v="4500"/>
    <n v="1800"/>
    <n v="0.4"/>
  </r>
  <r>
    <x v="1"/>
    <x v="1"/>
    <x v="48"/>
    <x v="1"/>
    <x v="6"/>
    <s v="Recife"/>
    <s v="Teclado Gamer"/>
    <n v="500"/>
    <n v="8"/>
    <n v="4000"/>
    <n v="1000"/>
    <n v="0.25"/>
  </r>
  <r>
    <x v="4"/>
    <x v="1"/>
    <x v="49"/>
    <x v="1"/>
    <x v="6"/>
    <s v="Recife"/>
    <s v="Monitor 24 pol"/>
    <n v="1500"/>
    <n v="9"/>
    <n v="13500"/>
    <n v="5400"/>
    <n v="0.4"/>
  </r>
  <r>
    <x v="1"/>
    <x v="1"/>
    <x v="50"/>
    <x v="1"/>
    <x v="6"/>
    <s v="Recife"/>
    <s v="Teclado"/>
    <n v="300"/>
    <n v="11"/>
    <n v="3300"/>
    <n v="495"/>
    <n v="0.15"/>
  </r>
  <r>
    <x v="3"/>
    <x v="0"/>
    <x v="51"/>
    <x v="1"/>
    <x v="6"/>
    <s v="Recife"/>
    <s v="Desktop Ultra"/>
    <n v="8902"/>
    <n v="12"/>
    <n v="106824"/>
    <n v="37388.399999999994"/>
    <n v="0.35"/>
  </r>
  <r>
    <x v="3"/>
    <x v="1"/>
    <x v="52"/>
    <x v="1"/>
    <x v="6"/>
    <s v="Recife"/>
    <s v="Notebook 17"/>
    <n v="4500"/>
    <n v="10"/>
    <n v="45000"/>
    <n v="11250"/>
    <n v="0.25"/>
  </r>
  <r>
    <x v="2"/>
    <x v="1"/>
    <x v="53"/>
    <x v="1"/>
    <x v="6"/>
    <s v="Recife"/>
    <s v="Monitor 20 pol"/>
    <n v="1200"/>
    <n v="1"/>
    <n v="1200"/>
    <n v="360"/>
    <n v="0.3"/>
  </r>
  <r>
    <x v="0"/>
    <x v="0"/>
    <x v="54"/>
    <x v="1"/>
    <x v="6"/>
    <s v="Recife"/>
    <s v="Teclado Gamer"/>
    <n v="500"/>
    <n v="5"/>
    <n v="2500"/>
    <n v="625"/>
    <n v="0.25"/>
  </r>
  <r>
    <x v="0"/>
    <x v="0"/>
    <x v="55"/>
    <x v="1"/>
    <x v="6"/>
    <s v="Recife"/>
    <s v="Desktop Basic"/>
    <n v="4600"/>
    <n v="12"/>
    <n v="55200"/>
    <n v="13800"/>
    <n v="0.25"/>
  </r>
  <r>
    <x v="4"/>
    <x v="0"/>
    <x v="56"/>
    <x v="1"/>
    <x v="6"/>
    <s v="Recife"/>
    <s v="Desktop Basic"/>
    <n v="4600"/>
    <n v="7"/>
    <n v="32200"/>
    <n v="8050"/>
    <n v="0.25"/>
  </r>
  <r>
    <x v="3"/>
    <x v="1"/>
    <x v="57"/>
    <x v="1"/>
    <x v="6"/>
    <s v="Recife"/>
    <s v="Desktop Ultra"/>
    <n v="8902"/>
    <n v="9"/>
    <n v="80118"/>
    <n v="28041.3"/>
    <n v="0.35"/>
  </r>
  <r>
    <x v="0"/>
    <x v="0"/>
    <x v="58"/>
    <x v="1"/>
    <x v="6"/>
    <s v="Recife"/>
    <s v="Teclado"/>
    <n v="300"/>
    <n v="5"/>
    <n v="1500"/>
    <n v="225"/>
    <n v="0.15"/>
  </r>
  <r>
    <x v="2"/>
    <x v="1"/>
    <x v="59"/>
    <x v="1"/>
    <x v="6"/>
    <s v="Recife"/>
    <s v="Notebook 15"/>
    <n v="3200"/>
    <n v="2"/>
    <n v="6400"/>
    <n v="1280"/>
    <n v="0.2"/>
  </r>
  <r>
    <x v="3"/>
    <x v="1"/>
    <x v="60"/>
    <x v="1"/>
    <x v="6"/>
    <s v="Recife"/>
    <s v="Notebook 17"/>
    <n v="4500"/>
    <n v="12"/>
    <n v="54000"/>
    <n v="13500"/>
    <n v="0.25"/>
  </r>
  <r>
    <x v="4"/>
    <x v="1"/>
    <x v="61"/>
    <x v="1"/>
    <x v="6"/>
    <s v="Recife"/>
    <s v="Monitor 27 pol"/>
    <n v="1700"/>
    <n v="12"/>
    <n v="20400"/>
    <n v="10200"/>
    <n v="0.5"/>
  </r>
  <r>
    <x v="1"/>
    <x v="1"/>
    <x v="62"/>
    <x v="1"/>
    <x v="6"/>
    <s v="Recife"/>
    <s v="Notebook 15"/>
    <n v="3200"/>
    <n v="8"/>
    <n v="25600"/>
    <n v="5120"/>
    <n v="0.2"/>
  </r>
  <r>
    <x v="3"/>
    <x v="0"/>
    <x v="63"/>
    <x v="1"/>
    <x v="6"/>
    <s v="Recife"/>
    <s v="Teclado"/>
    <n v="300"/>
    <n v="7"/>
    <n v="2100"/>
    <n v="315"/>
    <n v="0.15"/>
  </r>
  <r>
    <x v="0"/>
    <x v="1"/>
    <x v="64"/>
    <x v="1"/>
    <x v="6"/>
    <s v="Recife"/>
    <s v="TV LED HD"/>
    <n v="3400"/>
    <n v="12"/>
    <n v="40800"/>
    <n v="14280"/>
    <n v="0.35"/>
  </r>
  <r>
    <x v="0"/>
    <x v="0"/>
    <x v="65"/>
    <x v="1"/>
    <x v="6"/>
    <s v="Recife"/>
    <s v="Desktop Basic"/>
    <n v="4600"/>
    <n v="3"/>
    <n v="13800"/>
    <n v="3450"/>
    <n v="0.25"/>
  </r>
  <r>
    <x v="3"/>
    <x v="1"/>
    <x v="66"/>
    <x v="1"/>
    <x v="6"/>
    <s v="Recife"/>
    <s v="TV LED HD"/>
    <n v="3400"/>
    <n v="3"/>
    <n v="10200"/>
    <n v="3570"/>
    <n v="0.35"/>
  </r>
  <r>
    <x v="0"/>
    <x v="1"/>
    <x v="67"/>
    <x v="1"/>
    <x v="6"/>
    <s v="Recife"/>
    <s v="Monitor 27 pol"/>
    <n v="1700"/>
    <n v="3"/>
    <n v="5100"/>
    <n v="2550"/>
    <n v="0.5"/>
  </r>
  <r>
    <x v="1"/>
    <x v="0"/>
    <x v="68"/>
    <x v="1"/>
    <x v="6"/>
    <s v="Recife"/>
    <s v="Notebook 15"/>
    <n v="3200"/>
    <n v="8"/>
    <n v="25600"/>
    <n v="5120"/>
    <n v="0.2"/>
  </r>
  <r>
    <x v="0"/>
    <x v="1"/>
    <x v="69"/>
    <x v="1"/>
    <x v="6"/>
    <s v="Recife"/>
    <s v="Desktop Ultra"/>
    <n v="8902"/>
    <n v="7"/>
    <n v="62314"/>
    <n v="21809.899999999998"/>
    <n v="0.35"/>
  </r>
  <r>
    <x v="0"/>
    <x v="1"/>
    <x v="70"/>
    <x v="1"/>
    <x v="6"/>
    <s v="Recife"/>
    <s v="Notebook 17"/>
    <n v="4500"/>
    <n v="10"/>
    <n v="45000"/>
    <n v="11250"/>
    <n v="0.25"/>
  </r>
  <r>
    <x v="0"/>
    <x v="1"/>
    <x v="71"/>
    <x v="1"/>
    <x v="6"/>
    <s v="Recife"/>
    <s v="TV Ultra"/>
    <n v="5130"/>
    <n v="6"/>
    <n v="30780"/>
    <n v="12312"/>
    <n v="0.4"/>
  </r>
  <r>
    <x v="1"/>
    <x v="1"/>
    <x v="72"/>
    <x v="1"/>
    <x v="6"/>
    <s v="Recife"/>
    <s v="Desktop Ultra"/>
    <n v="8902"/>
    <n v="1"/>
    <n v="8902"/>
    <n v="3115.7"/>
    <n v="0.35"/>
  </r>
  <r>
    <x v="1"/>
    <x v="0"/>
    <x v="73"/>
    <x v="1"/>
    <x v="6"/>
    <s v="Recife"/>
    <s v="Teclado"/>
    <n v="300"/>
    <n v="4"/>
    <n v="1200"/>
    <n v="180"/>
    <n v="0.15"/>
  </r>
  <r>
    <x v="3"/>
    <x v="1"/>
    <x v="74"/>
    <x v="1"/>
    <x v="6"/>
    <s v="Recife"/>
    <s v="Monitor 24 pol"/>
    <n v="1500"/>
    <n v="10"/>
    <n v="15000"/>
    <n v="6000"/>
    <n v="0.4"/>
  </r>
  <r>
    <x v="3"/>
    <x v="0"/>
    <x v="75"/>
    <x v="1"/>
    <x v="6"/>
    <s v="Recife"/>
    <s v="Monitor 24 pol"/>
    <n v="1500"/>
    <n v="10"/>
    <n v="15000"/>
    <n v="6000"/>
    <n v="0.4"/>
  </r>
  <r>
    <x v="0"/>
    <x v="1"/>
    <x v="76"/>
    <x v="1"/>
    <x v="6"/>
    <s v="Recife"/>
    <s v="Monitor 20 pol"/>
    <n v="1200"/>
    <n v="8"/>
    <n v="9600"/>
    <n v="2880"/>
    <n v="0.3"/>
  </r>
  <r>
    <x v="3"/>
    <x v="1"/>
    <x v="77"/>
    <x v="1"/>
    <x v="6"/>
    <s v="Recife"/>
    <s v="Teclado Gamer"/>
    <n v="500"/>
    <n v="7"/>
    <n v="3500"/>
    <n v="875"/>
    <n v="0.25"/>
  </r>
  <r>
    <x v="0"/>
    <x v="1"/>
    <x v="78"/>
    <x v="1"/>
    <x v="6"/>
    <s v="Recife"/>
    <s v="Monitor 24 pol"/>
    <n v="1500"/>
    <n v="2"/>
    <n v="3000"/>
    <n v="1200"/>
    <n v="0.4"/>
  </r>
  <r>
    <x v="2"/>
    <x v="0"/>
    <x v="79"/>
    <x v="1"/>
    <x v="6"/>
    <s v="Recife"/>
    <s v="Teclado Gamer"/>
    <n v="500"/>
    <n v="4"/>
    <n v="2000"/>
    <n v="500"/>
    <n v="0.25"/>
  </r>
  <r>
    <x v="0"/>
    <x v="1"/>
    <x v="80"/>
    <x v="1"/>
    <x v="6"/>
    <s v="Recife"/>
    <s v="Teclado Gamer"/>
    <n v="500"/>
    <n v="5"/>
    <n v="2500"/>
    <n v="625"/>
    <n v="0.25"/>
  </r>
  <r>
    <x v="3"/>
    <x v="1"/>
    <x v="81"/>
    <x v="1"/>
    <x v="6"/>
    <s v="Recife"/>
    <s v="Notebook 20"/>
    <n v="5300"/>
    <n v="11"/>
    <n v="58300"/>
    <n v="17490"/>
    <n v="0.3"/>
  </r>
  <r>
    <x v="3"/>
    <x v="0"/>
    <x v="82"/>
    <x v="1"/>
    <x v="6"/>
    <s v="Recife"/>
    <s v="Notebook 20"/>
    <n v="5300"/>
    <n v="11"/>
    <n v="58300"/>
    <n v="17490"/>
    <n v="0.3"/>
  </r>
  <r>
    <x v="4"/>
    <x v="0"/>
    <x v="83"/>
    <x v="1"/>
    <x v="6"/>
    <s v="Recife"/>
    <s v="Desktop Basic"/>
    <n v="4600"/>
    <n v="1"/>
    <n v="4600"/>
    <n v="1150"/>
    <n v="0.25"/>
  </r>
  <r>
    <x v="3"/>
    <x v="1"/>
    <x v="84"/>
    <x v="1"/>
    <x v="6"/>
    <s v="Recife"/>
    <s v="Desktop Ultra"/>
    <n v="8902"/>
    <n v="17"/>
    <n v="151334"/>
    <n v="52966.899999999994"/>
    <n v="0.35"/>
  </r>
  <r>
    <x v="0"/>
    <x v="1"/>
    <x v="85"/>
    <x v="1"/>
    <x v="6"/>
    <s v="Recife"/>
    <s v="Desktop Basic"/>
    <n v="4600"/>
    <n v="6"/>
    <n v="27600"/>
    <n v="6900"/>
    <n v="0.25"/>
  </r>
  <r>
    <x v="1"/>
    <x v="1"/>
    <x v="28"/>
    <x v="1"/>
    <x v="5"/>
    <s v="Fortaleza"/>
    <s v="Notebook 20"/>
    <n v="5300"/>
    <n v="9"/>
    <n v="47700"/>
    <n v="14310"/>
    <n v="0.3"/>
  </r>
  <r>
    <x v="3"/>
    <x v="1"/>
    <x v="29"/>
    <x v="1"/>
    <x v="5"/>
    <s v="Fortaleza"/>
    <s v="Monitor 20 pol"/>
    <n v="1200"/>
    <n v="3"/>
    <n v="3600"/>
    <n v="1080"/>
    <n v="0.3"/>
  </r>
  <r>
    <x v="0"/>
    <x v="1"/>
    <x v="30"/>
    <x v="1"/>
    <x v="5"/>
    <s v="Fortaleza"/>
    <s v="Teclado"/>
    <n v="300"/>
    <n v="6"/>
    <n v="1800"/>
    <n v="270"/>
    <n v="0.15"/>
  </r>
  <r>
    <x v="0"/>
    <x v="0"/>
    <x v="31"/>
    <x v="1"/>
    <x v="5"/>
    <s v="Fortaleza"/>
    <s v="Notebook 17"/>
    <n v="4500"/>
    <n v="6"/>
    <n v="27000"/>
    <n v="6750"/>
    <n v="0.25"/>
  </r>
  <r>
    <x v="0"/>
    <x v="0"/>
    <x v="32"/>
    <x v="1"/>
    <x v="5"/>
    <s v="Fortaleza"/>
    <s v="Monitor 24 pol"/>
    <n v="1500"/>
    <n v="5"/>
    <n v="7500"/>
    <n v="3000"/>
    <n v="0.4"/>
  </r>
  <r>
    <x v="0"/>
    <x v="0"/>
    <x v="33"/>
    <x v="1"/>
    <x v="5"/>
    <s v="Fortaleza"/>
    <s v="Notebook 17"/>
    <n v="4500"/>
    <n v="7"/>
    <n v="31500"/>
    <n v="7875"/>
    <n v="0.25"/>
  </r>
  <r>
    <x v="0"/>
    <x v="1"/>
    <x v="34"/>
    <x v="1"/>
    <x v="5"/>
    <s v="Fortaleza"/>
    <s v="Notebook 15"/>
    <n v="3200"/>
    <n v="7"/>
    <n v="22400"/>
    <n v="4480"/>
    <n v="0.2"/>
  </r>
  <r>
    <x v="0"/>
    <x v="1"/>
    <x v="35"/>
    <x v="1"/>
    <x v="5"/>
    <s v="Fortaleza"/>
    <s v="Monitor 24 pol"/>
    <n v="1500"/>
    <n v="9"/>
    <n v="13500"/>
    <n v="5400"/>
    <n v="0.4"/>
  </r>
  <r>
    <x v="3"/>
    <x v="1"/>
    <x v="36"/>
    <x v="1"/>
    <x v="5"/>
    <s v="Fortaleza"/>
    <s v="Teclado Gamer"/>
    <n v="500"/>
    <n v="2"/>
    <n v="1000"/>
    <n v="250"/>
    <n v="0.25"/>
  </r>
  <r>
    <x v="0"/>
    <x v="0"/>
    <x v="37"/>
    <x v="1"/>
    <x v="5"/>
    <s v="Fortaleza"/>
    <s v="Teclado Gamer"/>
    <n v="500"/>
    <n v="9"/>
    <n v="4500"/>
    <n v="1125"/>
    <n v="0.25"/>
  </r>
  <r>
    <x v="0"/>
    <x v="1"/>
    <x v="38"/>
    <x v="1"/>
    <x v="5"/>
    <s v="Fortaleza"/>
    <s v="Notebook 20"/>
    <n v="5300"/>
    <n v="4"/>
    <n v="21200"/>
    <n v="6360"/>
    <n v="0.3"/>
  </r>
  <r>
    <x v="3"/>
    <x v="1"/>
    <x v="39"/>
    <x v="1"/>
    <x v="5"/>
    <s v="Fortaleza"/>
    <s v="Desktop Basic"/>
    <n v="4600"/>
    <n v="5"/>
    <n v="23000"/>
    <n v="5750"/>
    <n v="0.25"/>
  </r>
  <r>
    <x v="3"/>
    <x v="1"/>
    <x v="40"/>
    <x v="1"/>
    <x v="5"/>
    <s v="Fortaleza"/>
    <s v="Desktop Basic"/>
    <n v="4600"/>
    <n v="11"/>
    <n v="50600"/>
    <n v="12650"/>
    <n v="0.25"/>
  </r>
  <r>
    <x v="0"/>
    <x v="1"/>
    <x v="41"/>
    <x v="1"/>
    <x v="5"/>
    <s v="Fortaleza"/>
    <s v="Monitor 20 pol"/>
    <n v="1200"/>
    <n v="6"/>
    <n v="7200"/>
    <n v="2160"/>
    <n v="0.3"/>
  </r>
  <r>
    <x v="0"/>
    <x v="0"/>
    <x v="42"/>
    <x v="1"/>
    <x v="5"/>
    <s v="Fortaleza"/>
    <s v="Notebook 15"/>
    <n v="3200"/>
    <n v="1"/>
    <n v="3200"/>
    <n v="640"/>
    <n v="0.2"/>
  </r>
  <r>
    <x v="0"/>
    <x v="0"/>
    <x v="43"/>
    <x v="1"/>
    <x v="5"/>
    <s v="Fortaleza"/>
    <s v="Notebook 20"/>
    <n v="5300"/>
    <n v="12"/>
    <n v="63600"/>
    <n v="19080"/>
    <n v="0.3"/>
  </r>
  <r>
    <x v="3"/>
    <x v="1"/>
    <x v="44"/>
    <x v="1"/>
    <x v="5"/>
    <s v="Fortaleza"/>
    <s v="Teclado Gamer"/>
    <n v="500"/>
    <n v="5"/>
    <n v="2500"/>
    <n v="625"/>
    <n v="0.25"/>
  </r>
  <r>
    <x v="4"/>
    <x v="1"/>
    <x v="45"/>
    <x v="1"/>
    <x v="5"/>
    <s v="Fortaleza"/>
    <s v="TV Ultra"/>
    <n v="5130"/>
    <n v="7"/>
    <n v="35910"/>
    <n v="14364"/>
    <n v="0.4"/>
  </r>
  <r>
    <x v="0"/>
    <x v="0"/>
    <x v="46"/>
    <x v="1"/>
    <x v="5"/>
    <s v="Fortaleza"/>
    <s v="Monitor 24 pol"/>
    <n v="1500"/>
    <n v="5"/>
    <n v="7500"/>
    <n v="3000"/>
    <n v="0.4"/>
  </r>
  <r>
    <x v="3"/>
    <x v="1"/>
    <x v="47"/>
    <x v="1"/>
    <x v="5"/>
    <s v="Fortaleza"/>
    <s v="Notebook 20"/>
    <n v="5300"/>
    <n v="10"/>
    <n v="53000"/>
    <n v="15900"/>
    <n v="0.3"/>
  </r>
  <r>
    <x v="0"/>
    <x v="1"/>
    <x v="48"/>
    <x v="1"/>
    <x v="5"/>
    <s v="Fortaleza"/>
    <s v="Desktop Pro"/>
    <n v="5340"/>
    <n v="8"/>
    <n v="42720"/>
    <n v="12816"/>
    <n v="0.3"/>
  </r>
  <r>
    <x v="2"/>
    <x v="1"/>
    <x v="49"/>
    <x v="1"/>
    <x v="5"/>
    <s v="Fortaleza"/>
    <s v="Notebook 20"/>
    <n v="5300"/>
    <n v="6"/>
    <n v="31800"/>
    <n v="9540"/>
    <n v="0.3"/>
  </r>
  <r>
    <x v="3"/>
    <x v="0"/>
    <x v="50"/>
    <x v="1"/>
    <x v="5"/>
    <s v="Fortaleza"/>
    <s v="Teclado Gamer"/>
    <n v="500"/>
    <n v="5"/>
    <n v="2500"/>
    <n v="625"/>
    <n v="0.25"/>
  </r>
  <r>
    <x v="0"/>
    <x v="1"/>
    <x v="51"/>
    <x v="1"/>
    <x v="5"/>
    <s v="Fortaleza"/>
    <s v="Desktop Ultra"/>
    <n v="8902"/>
    <n v="11"/>
    <n v="97922"/>
    <n v="34272.699999999997"/>
    <n v="0.35"/>
  </r>
  <r>
    <x v="2"/>
    <x v="1"/>
    <x v="52"/>
    <x v="1"/>
    <x v="5"/>
    <s v="Fortaleza"/>
    <s v="Desktop Pro"/>
    <n v="5340"/>
    <n v="5"/>
    <n v="26700"/>
    <n v="8010"/>
    <n v="0.3"/>
  </r>
  <r>
    <x v="2"/>
    <x v="0"/>
    <x v="53"/>
    <x v="1"/>
    <x v="5"/>
    <s v="Fortaleza"/>
    <s v="Teclado"/>
    <n v="300"/>
    <n v="3"/>
    <n v="900"/>
    <n v="135"/>
    <n v="0.15"/>
  </r>
  <r>
    <x v="0"/>
    <x v="0"/>
    <x v="54"/>
    <x v="1"/>
    <x v="5"/>
    <s v="Fortaleza"/>
    <s v="Notebook 15"/>
    <n v="3200"/>
    <n v="3"/>
    <n v="9600"/>
    <n v="1920"/>
    <n v="0.2"/>
  </r>
  <r>
    <x v="4"/>
    <x v="1"/>
    <x v="55"/>
    <x v="1"/>
    <x v="5"/>
    <s v="Fortaleza"/>
    <s v="Notebook 20"/>
    <n v="5300"/>
    <n v="1"/>
    <n v="5300"/>
    <n v="1590"/>
    <n v="0.3"/>
  </r>
  <r>
    <x v="3"/>
    <x v="0"/>
    <x v="56"/>
    <x v="1"/>
    <x v="5"/>
    <s v="Fortaleza"/>
    <s v="TV LED HD"/>
    <n v="3400"/>
    <n v="1"/>
    <n v="3400"/>
    <n v="1190"/>
    <n v="0.35"/>
  </r>
  <r>
    <x v="0"/>
    <x v="1"/>
    <x v="57"/>
    <x v="1"/>
    <x v="5"/>
    <s v="Fortaleza"/>
    <s v="Notebook 15"/>
    <n v="3200"/>
    <n v="7"/>
    <n v="22400"/>
    <n v="4480"/>
    <n v="0.2"/>
  </r>
  <r>
    <x v="0"/>
    <x v="1"/>
    <x v="58"/>
    <x v="1"/>
    <x v="5"/>
    <s v="Fortaleza"/>
    <s v="Teclado Gamer"/>
    <n v="500"/>
    <n v="5"/>
    <n v="2500"/>
    <n v="625"/>
    <n v="0.25"/>
  </r>
  <r>
    <x v="0"/>
    <x v="1"/>
    <x v="59"/>
    <x v="1"/>
    <x v="5"/>
    <s v="Fortaleza"/>
    <s v="Desktop Basic"/>
    <n v="4600"/>
    <n v="12"/>
    <n v="55200"/>
    <n v="13800"/>
    <n v="0.25"/>
  </r>
  <r>
    <x v="2"/>
    <x v="1"/>
    <x v="60"/>
    <x v="1"/>
    <x v="5"/>
    <s v="Fortaleza"/>
    <s v="TV Ultra"/>
    <n v="5130"/>
    <n v="7"/>
    <n v="35910"/>
    <n v="14364"/>
    <n v="0.4"/>
  </r>
  <r>
    <x v="0"/>
    <x v="1"/>
    <x v="61"/>
    <x v="1"/>
    <x v="5"/>
    <s v="Fortaleza"/>
    <s v="Desktop Ultra"/>
    <n v="8902"/>
    <n v="10"/>
    <n v="89020"/>
    <n v="31156.999999999996"/>
    <n v="0.35"/>
  </r>
  <r>
    <x v="3"/>
    <x v="1"/>
    <x v="62"/>
    <x v="1"/>
    <x v="5"/>
    <s v="Fortaleza"/>
    <s v="Desktop Ultra"/>
    <n v="8902"/>
    <n v="9"/>
    <n v="80118"/>
    <n v="28041.3"/>
    <n v="0.35"/>
  </r>
  <r>
    <x v="3"/>
    <x v="1"/>
    <x v="63"/>
    <x v="1"/>
    <x v="5"/>
    <s v="Fortaleza"/>
    <s v="Desktop Ultra"/>
    <n v="8902"/>
    <n v="9"/>
    <n v="80118"/>
    <n v="28041.3"/>
    <n v="0.35"/>
  </r>
  <r>
    <x v="3"/>
    <x v="1"/>
    <x v="64"/>
    <x v="1"/>
    <x v="5"/>
    <s v="Fortaleza"/>
    <s v="Teclado Gamer"/>
    <n v="500"/>
    <n v="6"/>
    <n v="3000"/>
    <n v="750"/>
    <n v="0.25"/>
  </r>
  <r>
    <x v="4"/>
    <x v="1"/>
    <x v="65"/>
    <x v="1"/>
    <x v="5"/>
    <s v="Fortaleza"/>
    <s v="Desktop Ultra"/>
    <n v="8902"/>
    <n v="6"/>
    <n v="53412"/>
    <n v="18694.199999999997"/>
    <n v="0.35"/>
  </r>
  <r>
    <x v="0"/>
    <x v="1"/>
    <x v="66"/>
    <x v="1"/>
    <x v="5"/>
    <s v="Fortaleza"/>
    <s v="Monitor 20 pol"/>
    <n v="1200"/>
    <n v="8"/>
    <n v="9600"/>
    <n v="2880"/>
    <n v="0.3"/>
  </r>
  <r>
    <x v="0"/>
    <x v="1"/>
    <x v="67"/>
    <x v="1"/>
    <x v="5"/>
    <s v="Fortaleza"/>
    <s v="Monitor 24 pol"/>
    <n v="1500"/>
    <n v="5"/>
    <n v="7500"/>
    <n v="3000"/>
    <n v="0.4"/>
  </r>
  <r>
    <x v="2"/>
    <x v="1"/>
    <x v="68"/>
    <x v="1"/>
    <x v="5"/>
    <s v="Fortaleza"/>
    <s v="Desktop Pro"/>
    <n v="5340"/>
    <n v="9"/>
    <n v="48060"/>
    <n v="14418"/>
    <n v="0.3"/>
  </r>
  <r>
    <x v="2"/>
    <x v="1"/>
    <x v="69"/>
    <x v="1"/>
    <x v="5"/>
    <s v="Fortaleza"/>
    <s v="Notebook 15"/>
    <n v="3200"/>
    <n v="2"/>
    <n v="6400"/>
    <n v="1280"/>
    <n v="0.2"/>
  </r>
  <r>
    <x v="0"/>
    <x v="0"/>
    <x v="70"/>
    <x v="1"/>
    <x v="5"/>
    <s v="Fortaleza"/>
    <s v="Notebook 20"/>
    <n v="5300"/>
    <n v="2"/>
    <n v="10600"/>
    <n v="3180"/>
    <n v="0.3"/>
  </r>
  <r>
    <x v="2"/>
    <x v="1"/>
    <x v="71"/>
    <x v="1"/>
    <x v="5"/>
    <s v="Fortaleza"/>
    <s v="Monitor 24 pol"/>
    <n v="1500"/>
    <n v="11"/>
    <n v="16500"/>
    <n v="6600"/>
    <n v="0.4"/>
  </r>
  <r>
    <x v="1"/>
    <x v="1"/>
    <x v="72"/>
    <x v="1"/>
    <x v="5"/>
    <s v="Fortaleza"/>
    <s v="Desktop Basic"/>
    <n v="4600"/>
    <n v="9"/>
    <n v="41400"/>
    <n v="10350"/>
    <n v="0.25"/>
  </r>
  <r>
    <x v="3"/>
    <x v="1"/>
    <x v="73"/>
    <x v="1"/>
    <x v="5"/>
    <s v="Fortaleza"/>
    <s v="Monitor 27 pol"/>
    <n v="1700"/>
    <n v="6"/>
    <n v="10200"/>
    <n v="5100"/>
    <n v="0.5"/>
  </r>
  <r>
    <x v="3"/>
    <x v="0"/>
    <x v="74"/>
    <x v="1"/>
    <x v="5"/>
    <s v="Fortaleza"/>
    <s v="Teclado Gamer"/>
    <n v="500"/>
    <n v="7"/>
    <n v="3500"/>
    <n v="875"/>
    <n v="0.25"/>
  </r>
  <r>
    <x v="0"/>
    <x v="1"/>
    <x v="75"/>
    <x v="1"/>
    <x v="5"/>
    <s v="Fortaleza"/>
    <s v="Teclado"/>
    <n v="300"/>
    <n v="12"/>
    <n v="3600"/>
    <n v="540"/>
    <n v="0.15"/>
  </r>
  <r>
    <x v="0"/>
    <x v="1"/>
    <x v="76"/>
    <x v="1"/>
    <x v="5"/>
    <s v="Fortaleza"/>
    <s v="Notebook 15"/>
    <n v="3200"/>
    <n v="15"/>
    <n v="48000"/>
    <n v="9600"/>
    <n v="0.2"/>
  </r>
  <r>
    <x v="3"/>
    <x v="0"/>
    <x v="77"/>
    <x v="1"/>
    <x v="5"/>
    <s v="Fortaleza"/>
    <s v="Teclado Gamer"/>
    <n v="500"/>
    <n v="12"/>
    <n v="6000"/>
    <n v="1500"/>
    <n v="0.25"/>
  </r>
  <r>
    <x v="3"/>
    <x v="1"/>
    <x v="78"/>
    <x v="1"/>
    <x v="5"/>
    <s v="Fortaleza"/>
    <s v="Monitor 20 pol"/>
    <n v="1200"/>
    <n v="7"/>
    <n v="8400"/>
    <n v="2520"/>
    <n v="0.3"/>
  </r>
  <r>
    <x v="4"/>
    <x v="1"/>
    <x v="79"/>
    <x v="1"/>
    <x v="5"/>
    <s v="Fortaleza"/>
    <s v="Monitor 27 pol"/>
    <n v="1700"/>
    <n v="2"/>
    <n v="3400"/>
    <n v="1700"/>
    <n v="0.5"/>
  </r>
  <r>
    <x v="0"/>
    <x v="1"/>
    <x v="80"/>
    <x v="1"/>
    <x v="5"/>
    <s v="Fortaleza"/>
    <s v="TV LED HD"/>
    <n v="3400"/>
    <n v="12"/>
    <n v="40800"/>
    <n v="14280"/>
    <n v="0.35"/>
  </r>
  <r>
    <x v="0"/>
    <x v="1"/>
    <x v="81"/>
    <x v="1"/>
    <x v="5"/>
    <s v="Fortaleza"/>
    <s v="Notebook 15"/>
    <n v="3200"/>
    <n v="3"/>
    <n v="9600"/>
    <n v="1920"/>
    <n v="0.2"/>
  </r>
  <r>
    <x v="4"/>
    <x v="1"/>
    <x v="86"/>
    <x v="1"/>
    <x v="5"/>
    <s v="Fortaleza"/>
    <s v="TV LED HD"/>
    <n v="3400"/>
    <n v="1"/>
    <n v="3400"/>
    <n v="1190"/>
    <n v="0.35"/>
  </r>
  <r>
    <x v="3"/>
    <x v="1"/>
    <x v="82"/>
    <x v="1"/>
    <x v="5"/>
    <s v="Fortaleza"/>
    <s v="Monitor 27 pol"/>
    <n v="1700"/>
    <n v="4"/>
    <n v="6800"/>
    <n v="3400"/>
    <n v="0.5"/>
  </r>
  <r>
    <x v="0"/>
    <x v="1"/>
    <x v="87"/>
    <x v="1"/>
    <x v="5"/>
    <s v="Fortaleza"/>
    <s v="Desktop Basic"/>
    <n v="4600"/>
    <n v="6"/>
    <n v="27600"/>
    <n v="6900"/>
    <n v="0.25"/>
  </r>
  <r>
    <x v="3"/>
    <x v="1"/>
    <x v="83"/>
    <x v="1"/>
    <x v="5"/>
    <s v="Fortaleza"/>
    <s v="Monitor 27 pol"/>
    <n v="1700"/>
    <n v="7"/>
    <n v="11900"/>
    <n v="5950"/>
    <n v="0.5"/>
  </r>
  <r>
    <x v="3"/>
    <x v="1"/>
    <x v="88"/>
    <x v="1"/>
    <x v="5"/>
    <s v="Fortaleza"/>
    <s v="Notebook 17"/>
    <n v="4500"/>
    <n v="5"/>
    <n v="22500"/>
    <n v="5625"/>
    <n v="0.25"/>
  </r>
  <r>
    <x v="3"/>
    <x v="0"/>
    <x v="84"/>
    <x v="1"/>
    <x v="5"/>
    <s v="Fortaleza"/>
    <s v="Monitor 20 pol"/>
    <n v="1200"/>
    <n v="5"/>
    <n v="6000"/>
    <n v="1800"/>
    <n v="0.3"/>
  </r>
  <r>
    <x v="0"/>
    <x v="0"/>
    <x v="89"/>
    <x v="1"/>
    <x v="5"/>
    <s v="Fortaleza"/>
    <s v="Desktop Ultra"/>
    <n v="8902"/>
    <n v="19"/>
    <n v="169138"/>
    <n v="59198.299999999996"/>
    <n v="0.35"/>
  </r>
  <r>
    <x v="3"/>
    <x v="0"/>
    <x v="85"/>
    <x v="1"/>
    <x v="5"/>
    <s v="Fortaleza"/>
    <s v="Teclado"/>
    <n v="300"/>
    <n v="1"/>
    <n v="300"/>
    <n v="45"/>
    <n v="0.15"/>
  </r>
  <r>
    <x v="1"/>
    <x v="1"/>
    <x v="28"/>
    <x v="1"/>
    <x v="7"/>
    <s v="Aracajú"/>
    <s v="Notebook 20"/>
    <n v="5300"/>
    <n v="9"/>
    <n v="47700"/>
    <n v="14310"/>
    <n v="0.3"/>
  </r>
  <r>
    <x v="3"/>
    <x v="1"/>
    <x v="29"/>
    <x v="1"/>
    <x v="7"/>
    <s v="Aracajú"/>
    <s v="Monitor 20 pol"/>
    <n v="1200"/>
    <n v="3"/>
    <n v="3600"/>
    <n v="1080"/>
    <n v="0.3"/>
  </r>
  <r>
    <x v="0"/>
    <x v="1"/>
    <x v="30"/>
    <x v="1"/>
    <x v="7"/>
    <s v="Aracajú"/>
    <s v="Teclado"/>
    <n v="300"/>
    <n v="6"/>
    <n v="1800"/>
    <n v="270"/>
    <n v="0.15"/>
  </r>
  <r>
    <x v="0"/>
    <x v="0"/>
    <x v="31"/>
    <x v="1"/>
    <x v="7"/>
    <s v="Aracajú"/>
    <s v="Notebook 17"/>
    <n v="4500"/>
    <n v="6"/>
    <n v="27000"/>
    <n v="6750"/>
    <n v="0.25"/>
  </r>
  <r>
    <x v="0"/>
    <x v="0"/>
    <x v="32"/>
    <x v="1"/>
    <x v="7"/>
    <s v="Aracajú"/>
    <s v="Monitor 24 pol"/>
    <n v="1500"/>
    <n v="5"/>
    <n v="7500"/>
    <n v="3000"/>
    <n v="0.4"/>
  </r>
  <r>
    <x v="0"/>
    <x v="0"/>
    <x v="33"/>
    <x v="1"/>
    <x v="7"/>
    <s v="Aracajú"/>
    <s v="Notebook 17"/>
    <n v="4500"/>
    <n v="7"/>
    <n v="31500"/>
    <n v="7875"/>
    <n v="0.25"/>
  </r>
  <r>
    <x v="0"/>
    <x v="1"/>
    <x v="34"/>
    <x v="1"/>
    <x v="7"/>
    <s v="Aracajú"/>
    <s v="Notebook 15"/>
    <n v="3200"/>
    <n v="7"/>
    <n v="22400"/>
    <n v="4480"/>
    <n v="0.2"/>
  </r>
  <r>
    <x v="0"/>
    <x v="1"/>
    <x v="35"/>
    <x v="1"/>
    <x v="7"/>
    <s v="Aracajú"/>
    <s v="Monitor 24 pol"/>
    <n v="1500"/>
    <n v="9"/>
    <n v="13500"/>
    <n v="5400"/>
    <n v="0.4"/>
  </r>
  <r>
    <x v="3"/>
    <x v="1"/>
    <x v="36"/>
    <x v="1"/>
    <x v="7"/>
    <s v="Aracajú"/>
    <s v="Teclado Gamer"/>
    <n v="500"/>
    <n v="2"/>
    <n v="1000"/>
    <n v="250"/>
    <n v="0.25"/>
  </r>
  <r>
    <x v="0"/>
    <x v="0"/>
    <x v="37"/>
    <x v="1"/>
    <x v="7"/>
    <s v="Aracajú"/>
    <s v="Teclado Gamer"/>
    <n v="500"/>
    <n v="9"/>
    <n v="4500"/>
    <n v="1125"/>
    <n v="0.25"/>
  </r>
  <r>
    <x v="0"/>
    <x v="1"/>
    <x v="38"/>
    <x v="1"/>
    <x v="7"/>
    <s v="Aracajú"/>
    <s v="Notebook 20"/>
    <n v="5300"/>
    <n v="4"/>
    <n v="21200"/>
    <n v="6360"/>
    <n v="0.3"/>
  </r>
  <r>
    <x v="3"/>
    <x v="1"/>
    <x v="39"/>
    <x v="1"/>
    <x v="7"/>
    <s v="Aracajú"/>
    <s v="Desktop Basic"/>
    <n v="4600"/>
    <n v="5"/>
    <n v="23000"/>
    <n v="5750"/>
    <n v="0.25"/>
  </r>
  <r>
    <x v="3"/>
    <x v="1"/>
    <x v="40"/>
    <x v="1"/>
    <x v="7"/>
    <s v="Aracajú"/>
    <s v="Desktop Basic"/>
    <n v="4600"/>
    <n v="11"/>
    <n v="50600"/>
    <n v="12650"/>
    <n v="0.25"/>
  </r>
  <r>
    <x v="0"/>
    <x v="1"/>
    <x v="41"/>
    <x v="1"/>
    <x v="7"/>
    <s v="Aracajú"/>
    <s v="Monitor 20 pol"/>
    <n v="1200"/>
    <n v="6"/>
    <n v="7200"/>
    <n v="2160"/>
    <n v="0.3"/>
  </r>
  <r>
    <x v="0"/>
    <x v="0"/>
    <x v="42"/>
    <x v="1"/>
    <x v="7"/>
    <s v="Aracajú"/>
    <s v="Notebook 15"/>
    <n v="3200"/>
    <n v="1"/>
    <n v="3200"/>
    <n v="640"/>
    <n v="0.2"/>
  </r>
  <r>
    <x v="0"/>
    <x v="0"/>
    <x v="43"/>
    <x v="1"/>
    <x v="7"/>
    <s v="Aracajú"/>
    <s v="Notebook 20"/>
    <n v="5300"/>
    <n v="12"/>
    <n v="63600"/>
    <n v="19080"/>
    <n v="0.3"/>
  </r>
  <r>
    <x v="3"/>
    <x v="1"/>
    <x v="44"/>
    <x v="1"/>
    <x v="7"/>
    <s v="Aracajú"/>
    <s v="Teclado Gamer"/>
    <n v="500"/>
    <n v="5"/>
    <n v="2500"/>
    <n v="625"/>
    <n v="0.25"/>
  </r>
  <r>
    <x v="4"/>
    <x v="1"/>
    <x v="45"/>
    <x v="1"/>
    <x v="7"/>
    <s v="Aracajú"/>
    <s v="TV Ultra"/>
    <n v="5130"/>
    <n v="7"/>
    <n v="35910"/>
    <n v="14364"/>
    <n v="0.4"/>
  </r>
  <r>
    <x v="0"/>
    <x v="0"/>
    <x v="46"/>
    <x v="1"/>
    <x v="7"/>
    <s v="Aracajú"/>
    <s v="Monitor 24 pol"/>
    <n v="1500"/>
    <n v="5"/>
    <n v="7500"/>
    <n v="3000"/>
    <n v="0.4"/>
  </r>
  <r>
    <x v="3"/>
    <x v="1"/>
    <x v="47"/>
    <x v="1"/>
    <x v="7"/>
    <s v="Aracajú"/>
    <s v="Notebook 20"/>
    <n v="5300"/>
    <n v="10"/>
    <n v="53000"/>
    <n v="15900"/>
    <n v="0.3"/>
  </r>
  <r>
    <x v="0"/>
    <x v="1"/>
    <x v="48"/>
    <x v="1"/>
    <x v="7"/>
    <s v="Aracajú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8"/>
    <s v="Teresina"/>
    <s v="Teclado Gamer"/>
    <n v="500"/>
    <n v="5"/>
    <n v="2500"/>
    <n v="625"/>
    <n v="0.25"/>
  </r>
  <r>
    <x v="0"/>
    <x v="1"/>
    <x v="51"/>
    <x v="1"/>
    <x v="8"/>
    <s v="Teresina"/>
    <s v="Desktop Ultra"/>
    <n v="8902"/>
    <n v="11"/>
    <n v="97922"/>
    <n v="34272.699999999997"/>
    <n v="0.35"/>
  </r>
  <r>
    <x v="2"/>
    <x v="1"/>
    <x v="52"/>
    <x v="1"/>
    <x v="8"/>
    <s v="Teresina"/>
    <s v="Desktop Pro"/>
    <n v="5340"/>
    <n v="5"/>
    <n v="26700"/>
    <n v="8010"/>
    <n v="0.3"/>
  </r>
  <r>
    <x v="2"/>
    <x v="0"/>
    <x v="53"/>
    <x v="1"/>
    <x v="8"/>
    <s v="Teresina"/>
    <s v="Teclado"/>
    <n v="300"/>
    <n v="3"/>
    <n v="900"/>
    <n v="135"/>
    <n v="0.15"/>
  </r>
  <r>
    <x v="0"/>
    <x v="0"/>
    <x v="54"/>
    <x v="1"/>
    <x v="8"/>
    <s v="Teresina"/>
    <s v="Notebook 15"/>
    <n v="3200"/>
    <n v="3"/>
    <n v="9600"/>
    <n v="1920"/>
    <n v="0.2"/>
  </r>
  <r>
    <x v="4"/>
    <x v="1"/>
    <x v="55"/>
    <x v="1"/>
    <x v="8"/>
    <s v="Teresina"/>
    <s v="Notebook 20"/>
    <n v="5300"/>
    <n v="1"/>
    <n v="5300"/>
    <n v="1590"/>
    <n v="0.3"/>
  </r>
  <r>
    <x v="3"/>
    <x v="0"/>
    <x v="56"/>
    <x v="1"/>
    <x v="8"/>
    <s v="Teresina"/>
    <s v="TV LED HD"/>
    <n v="3400"/>
    <n v="1"/>
    <n v="3400"/>
    <n v="1190"/>
    <n v="0.35"/>
  </r>
  <r>
    <x v="0"/>
    <x v="1"/>
    <x v="57"/>
    <x v="1"/>
    <x v="8"/>
    <s v="Teresina"/>
    <s v="Notebook 15"/>
    <n v="3200"/>
    <n v="7"/>
    <n v="22400"/>
    <n v="4480"/>
    <n v="0.2"/>
  </r>
  <r>
    <x v="0"/>
    <x v="1"/>
    <x v="58"/>
    <x v="1"/>
    <x v="8"/>
    <s v="Teresina"/>
    <s v="Teclado Gamer"/>
    <n v="500"/>
    <n v="5"/>
    <n v="2500"/>
    <n v="625"/>
    <n v="0.25"/>
  </r>
  <r>
    <x v="0"/>
    <x v="1"/>
    <x v="59"/>
    <x v="1"/>
    <x v="8"/>
    <s v="Teresina"/>
    <s v="Desktop Basic"/>
    <n v="4600"/>
    <n v="12"/>
    <n v="55200"/>
    <n v="13800"/>
    <n v="0.25"/>
  </r>
  <r>
    <x v="2"/>
    <x v="1"/>
    <x v="60"/>
    <x v="1"/>
    <x v="8"/>
    <s v="Teresina"/>
    <s v="TV Ultra"/>
    <n v="5130"/>
    <n v="7"/>
    <n v="35910"/>
    <n v="14364"/>
    <n v="0.4"/>
  </r>
  <r>
    <x v="0"/>
    <x v="1"/>
    <x v="61"/>
    <x v="1"/>
    <x v="8"/>
    <s v="Teresina"/>
    <s v="Desktop Ultra"/>
    <n v="8902"/>
    <n v="10"/>
    <n v="89020"/>
    <n v="31156.999999999996"/>
    <n v="0.35"/>
  </r>
  <r>
    <x v="3"/>
    <x v="1"/>
    <x v="62"/>
    <x v="1"/>
    <x v="8"/>
    <s v="Teresina"/>
    <s v="Desktop Ultra"/>
    <n v="8902"/>
    <n v="9"/>
    <n v="80118"/>
    <n v="28041.3"/>
    <n v="0.35"/>
  </r>
  <r>
    <x v="3"/>
    <x v="1"/>
    <x v="63"/>
    <x v="1"/>
    <x v="8"/>
    <s v="Teresina"/>
    <s v="Desktop Ultra"/>
    <n v="8902"/>
    <n v="9"/>
    <n v="80118"/>
    <n v="28041.3"/>
    <n v="0.35"/>
  </r>
  <r>
    <x v="3"/>
    <x v="1"/>
    <x v="64"/>
    <x v="1"/>
    <x v="8"/>
    <s v="Teresina"/>
    <s v="Teclado Gamer"/>
    <n v="500"/>
    <n v="6"/>
    <n v="3000"/>
    <n v="750"/>
    <n v="0.25"/>
  </r>
  <r>
    <x v="4"/>
    <x v="1"/>
    <x v="65"/>
    <x v="1"/>
    <x v="8"/>
    <s v="Teresina"/>
    <s v="Desktop Ultra"/>
    <n v="8902"/>
    <n v="6"/>
    <n v="53412"/>
    <n v="18694.199999999997"/>
    <n v="0.35"/>
  </r>
  <r>
    <x v="0"/>
    <x v="1"/>
    <x v="66"/>
    <x v="1"/>
    <x v="8"/>
    <s v="Teresina"/>
    <s v="Monitor 20 pol"/>
    <n v="1200"/>
    <n v="8"/>
    <n v="9600"/>
    <n v="2880"/>
    <n v="0.3"/>
  </r>
  <r>
    <x v="0"/>
    <x v="1"/>
    <x v="67"/>
    <x v="1"/>
    <x v="8"/>
    <s v="Teresina"/>
    <s v="Monitor 24 pol"/>
    <n v="1500"/>
    <n v="5"/>
    <n v="7500"/>
    <n v="3000"/>
    <n v="0.4"/>
  </r>
  <r>
    <x v="2"/>
    <x v="1"/>
    <x v="68"/>
    <x v="1"/>
    <x v="8"/>
    <s v="Teresina"/>
    <s v="Desktop Pro"/>
    <n v="5340"/>
    <n v="9"/>
    <n v="48060"/>
    <n v="14418"/>
    <n v="0.3"/>
  </r>
  <r>
    <x v="2"/>
    <x v="1"/>
    <x v="69"/>
    <x v="1"/>
    <x v="8"/>
    <s v="Teresina"/>
    <s v="Notebook 15"/>
    <n v="3200"/>
    <n v="2"/>
    <n v="6400"/>
    <n v="1280"/>
    <n v="0.2"/>
  </r>
  <r>
    <x v="0"/>
    <x v="0"/>
    <x v="70"/>
    <x v="1"/>
    <x v="8"/>
    <s v="Teresina"/>
    <s v="Notebook 20"/>
    <n v="5300"/>
    <n v="2"/>
    <n v="10600"/>
    <n v="3180"/>
    <n v="0.3"/>
  </r>
  <r>
    <x v="2"/>
    <x v="1"/>
    <x v="71"/>
    <x v="1"/>
    <x v="8"/>
    <s v="Teresina"/>
    <s v="Monitor 24 pol"/>
    <n v="1500"/>
    <n v="11"/>
    <n v="16500"/>
    <n v="6600"/>
    <n v="0.4"/>
  </r>
  <r>
    <x v="1"/>
    <x v="1"/>
    <x v="72"/>
    <x v="1"/>
    <x v="8"/>
    <s v="Teresina"/>
    <s v="Desktop Basic"/>
    <n v="4600"/>
    <n v="9"/>
    <n v="41400"/>
    <n v="10350"/>
    <n v="0.25"/>
  </r>
  <r>
    <x v="3"/>
    <x v="1"/>
    <x v="73"/>
    <x v="1"/>
    <x v="8"/>
    <s v="Teresina"/>
    <s v="Monitor 27 pol"/>
    <n v="1700"/>
    <n v="6"/>
    <n v="10200"/>
    <n v="5100"/>
    <n v="0.5"/>
  </r>
  <r>
    <x v="3"/>
    <x v="0"/>
    <x v="74"/>
    <x v="1"/>
    <x v="9"/>
    <s v="São Luis"/>
    <s v="Teclado Gamer"/>
    <n v="500"/>
    <n v="7"/>
    <n v="3500"/>
    <n v="875"/>
    <n v="0.25"/>
  </r>
  <r>
    <x v="0"/>
    <x v="1"/>
    <x v="75"/>
    <x v="1"/>
    <x v="9"/>
    <s v="São Luis"/>
    <s v="Teclado"/>
    <n v="300"/>
    <n v="12"/>
    <n v="3600"/>
    <n v="540"/>
    <n v="0.15"/>
  </r>
  <r>
    <x v="0"/>
    <x v="1"/>
    <x v="76"/>
    <x v="1"/>
    <x v="9"/>
    <s v="São Luis"/>
    <s v="Notebook 15"/>
    <n v="3200"/>
    <n v="15"/>
    <n v="48000"/>
    <n v="9600"/>
    <n v="0.2"/>
  </r>
  <r>
    <x v="3"/>
    <x v="0"/>
    <x v="77"/>
    <x v="1"/>
    <x v="9"/>
    <s v="São Luis"/>
    <s v="Teclado Gamer"/>
    <n v="500"/>
    <n v="12"/>
    <n v="6000"/>
    <n v="1500"/>
    <n v="0.25"/>
  </r>
  <r>
    <x v="3"/>
    <x v="1"/>
    <x v="78"/>
    <x v="1"/>
    <x v="9"/>
    <s v="São Luis"/>
    <s v="Monitor 20 pol"/>
    <n v="1200"/>
    <n v="7"/>
    <n v="8400"/>
    <n v="2520"/>
    <n v="0.3"/>
  </r>
  <r>
    <x v="4"/>
    <x v="1"/>
    <x v="79"/>
    <x v="1"/>
    <x v="9"/>
    <s v="São Luis"/>
    <s v="Monitor 27 pol"/>
    <n v="1700"/>
    <n v="2"/>
    <n v="3400"/>
    <n v="1700"/>
    <n v="0.5"/>
  </r>
  <r>
    <x v="0"/>
    <x v="1"/>
    <x v="80"/>
    <x v="1"/>
    <x v="9"/>
    <s v="São Luis"/>
    <s v="TV LED HD"/>
    <n v="3400"/>
    <n v="12"/>
    <n v="40800"/>
    <n v="14280"/>
    <n v="0.35"/>
  </r>
  <r>
    <x v="0"/>
    <x v="1"/>
    <x v="81"/>
    <x v="1"/>
    <x v="9"/>
    <s v="São Luis"/>
    <s v="Notebook 15"/>
    <n v="3200"/>
    <n v="3"/>
    <n v="9600"/>
    <n v="1920"/>
    <n v="0.2"/>
  </r>
  <r>
    <x v="4"/>
    <x v="1"/>
    <x v="86"/>
    <x v="1"/>
    <x v="9"/>
    <s v="São Luis"/>
    <s v="TV LED HD"/>
    <n v="3400"/>
    <n v="1"/>
    <n v="3400"/>
    <n v="1190"/>
    <n v="0.35"/>
  </r>
  <r>
    <x v="3"/>
    <x v="1"/>
    <x v="82"/>
    <x v="1"/>
    <x v="9"/>
    <s v="São Luis"/>
    <s v="Monitor 27 pol"/>
    <n v="1700"/>
    <n v="4"/>
    <n v="6800"/>
    <n v="3400"/>
    <n v="0.5"/>
  </r>
  <r>
    <x v="0"/>
    <x v="1"/>
    <x v="87"/>
    <x v="1"/>
    <x v="9"/>
    <s v="São Luis"/>
    <s v="Desktop Basic"/>
    <n v="4600"/>
    <n v="6"/>
    <n v="27600"/>
    <n v="6900"/>
    <n v="0.25"/>
  </r>
  <r>
    <x v="3"/>
    <x v="1"/>
    <x v="83"/>
    <x v="1"/>
    <x v="9"/>
    <s v="São Luis"/>
    <s v="Monitor 27 pol"/>
    <n v="1700"/>
    <n v="7"/>
    <n v="11900"/>
    <n v="5950"/>
    <n v="0.5"/>
  </r>
  <r>
    <x v="3"/>
    <x v="1"/>
    <x v="88"/>
    <x v="1"/>
    <x v="9"/>
    <s v="São Luis"/>
    <s v="Notebook 17"/>
    <n v="4500"/>
    <n v="5"/>
    <n v="22500"/>
    <n v="5625"/>
    <n v="0.25"/>
  </r>
  <r>
    <x v="3"/>
    <x v="0"/>
    <x v="84"/>
    <x v="1"/>
    <x v="9"/>
    <s v="São Luis"/>
    <s v="Monitor 20 pol"/>
    <n v="1200"/>
    <n v="5"/>
    <n v="6000"/>
    <n v="1800"/>
    <n v="0.3"/>
  </r>
  <r>
    <x v="0"/>
    <x v="0"/>
    <x v="89"/>
    <x v="1"/>
    <x v="9"/>
    <s v="São Luis"/>
    <s v="Desktop Ultra"/>
    <n v="8902"/>
    <n v="19"/>
    <n v="169138"/>
    <n v="59198.299999999996"/>
    <n v="0.35"/>
  </r>
  <r>
    <x v="3"/>
    <x v="0"/>
    <x v="85"/>
    <x v="1"/>
    <x v="9"/>
    <s v="São Luis"/>
    <s v="Teclado"/>
    <n v="300"/>
    <n v="1"/>
    <n v="300"/>
    <n v="45"/>
    <n v="0.15"/>
  </r>
  <r>
    <x v="3"/>
    <x v="1"/>
    <x v="85"/>
    <x v="1"/>
    <x v="9"/>
    <s v="São Luis"/>
    <s v="Teclado"/>
    <n v="300"/>
    <n v="7"/>
    <n v="2100"/>
    <n v="315"/>
    <n v="0.15"/>
  </r>
  <r>
    <x v="3"/>
    <x v="1"/>
    <x v="85"/>
    <x v="1"/>
    <x v="9"/>
    <s v="São Luis"/>
    <s v="Monitor 20 pol"/>
    <n v="1200"/>
    <n v="18"/>
    <n v="21600"/>
    <n v="6480"/>
    <n v="0.3"/>
  </r>
  <r>
    <x v="0"/>
    <x v="0"/>
    <x v="85"/>
    <x v="1"/>
    <x v="10"/>
    <s v="João Pessoa"/>
    <s v="Notebook 15"/>
    <n v="3200"/>
    <n v="7"/>
    <n v="22400"/>
    <n v="4480"/>
    <n v="0.2"/>
  </r>
  <r>
    <x v="0"/>
    <x v="1"/>
    <x v="85"/>
    <x v="1"/>
    <x v="10"/>
    <s v="João Pessoa"/>
    <s v="TV LED HD"/>
    <n v="3400"/>
    <n v="7"/>
    <n v="23800"/>
    <n v="8330"/>
    <n v="0.35"/>
  </r>
  <r>
    <x v="2"/>
    <x v="1"/>
    <x v="85"/>
    <x v="1"/>
    <x v="10"/>
    <s v="João Pessoa"/>
    <s v="TV Ultra"/>
    <n v="5130"/>
    <n v="15"/>
    <n v="76950"/>
    <n v="30780"/>
    <n v="0.4"/>
  </r>
  <r>
    <x v="2"/>
    <x v="1"/>
    <x v="0"/>
    <x v="1"/>
    <x v="10"/>
    <s v="João Pessoa"/>
    <s v="Desktop Ultra"/>
    <n v="8902"/>
    <n v="5"/>
    <n v="44510"/>
    <n v="15578.499999999998"/>
    <n v="0.35"/>
  </r>
  <r>
    <x v="1"/>
    <x v="1"/>
    <x v="1"/>
    <x v="1"/>
    <x v="10"/>
    <s v="João Pessoa"/>
    <s v="TV Ultra"/>
    <n v="5130"/>
    <n v="4"/>
    <n v="20520"/>
    <n v="8208"/>
    <n v="0.4"/>
  </r>
  <r>
    <x v="3"/>
    <x v="0"/>
    <x v="2"/>
    <x v="1"/>
    <x v="10"/>
    <s v="João Pessoa"/>
    <s v="Monitor 27 pol"/>
    <n v="1700"/>
    <n v="5"/>
    <n v="8500"/>
    <n v="4250"/>
    <n v="0.5"/>
  </r>
  <r>
    <x v="3"/>
    <x v="1"/>
    <x v="3"/>
    <x v="1"/>
    <x v="10"/>
    <s v="João Pessoa"/>
    <s v="Monitor 24 pol"/>
    <n v="1500"/>
    <n v="3"/>
    <n v="4500"/>
    <n v="1800"/>
    <n v="0.4"/>
  </r>
  <r>
    <x v="1"/>
    <x v="1"/>
    <x v="4"/>
    <x v="1"/>
    <x v="10"/>
    <s v="João Pessoa"/>
    <s v="TV LED HD"/>
    <n v="3400"/>
    <n v="4"/>
    <n v="13600"/>
    <n v="4760"/>
    <n v="0.35"/>
  </r>
  <r>
    <x v="0"/>
    <x v="0"/>
    <x v="5"/>
    <x v="1"/>
    <x v="10"/>
    <s v="João Pessoa"/>
    <s v="Monitor 24 pol"/>
    <n v="1500"/>
    <n v="11"/>
    <n v="16500"/>
    <n v="6600"/>
    <n v="0.4"/>
  </r>
  <r>
    <x v="3"/>
    <x v="0"/>
    <x v="6"/>
    <x v="1"/>
    <x v="10"/>
    <s v="João Pessoa"/>
    <s v="Notebook 15"/>
    <n v="3200"/>
    <n v="7"/>
    <n v="22400"/>
    <n v="4480"/>
    <n v="0.2"/>
  </r>
  <r>
    <x v="0"/>
    <x v="1"/>
    <x v="7"/>
    <x v="1"/>
    <x v="10"/>
    <s v="João Pessoa"/>
    <s v="Notebook 20"/>
    <n v="5300"/>
    <n v="12"/>
    <n v="63600"/>
    <n v="19080"/>
    <n v="0.3"/>
  </r>
  <r>
    <x v="2"/>
    <x v="0"/>
    <x v="8"/>
    <x v="1"/>
    <x v="10"/>
    <s v="João Pessoa"/>
    <s v="Notebook 15"/>
    <n v="3200"/>
    <n v="10"/>
    <n v="32000"/>
    <n v="6400"/>
    <n v="0.2"/>
  </r>
  <r>
    <x v="3"/>
    <x v="0"/>
    <x v="9"/>
    <x v="1"/>
    <x v="10"/>
    <s v="João Pessoa"/>
    <s v="Desktop Basic"/>
    <n v="4600"/>
    <n v="11"/>
    <n v="50600"/>
    <n v="12650"/>
    <n v="0.25"/>
  </r>
  <r>
    <x v="0"/>
    <x v="1"/>
    <x v="10"/>
    <x v="1"/>
    <x v="10"/>
    <s v="João Pessoa"/>
    <s v="Notebook 17"/>
    <n v="4500"/>
    <n v="6"/>
    <n v="27000"/>
    <n v="6750"/>
    <n v="0.25"/>
  </r>
  <r>
    <x v="3"/>
    <x v="0"/>
    <x v="11"/>
    <x v="1"/>
    <x v="10"/>
    <s v="João Pessoa"/>
    <s v="Notebook 17"/>
    <n v="4500"/>
    <n v="10"/>
    <n v="45000"/>
    <n v="11250"/>
    <n v="0.25"/>
  </r>
  <r>
    <x v="1"/>
    <x v="1"/>
    <x v="12"/>
    <x v="1"/>
    <x v="10"/>
    <s v="João Pessoa"/>
    <s v="Teclado Gamer"/>
    <n v="500"/>
    <n v="3"/>
    <n v="1500"/>
    <n v="375"/>
    <n v="0.25"/>
  </r>
  <r>
    <x v="3"/>
    <x v="1"/>
    <x v="13"/>
    <x v="1"/>
    <x v="10"/>
    <s v="João Pessoa"/>
    <s v="Notebook 15"/>
    <n v="3200"/>
    <n v="7"/>
    <n v="22400"/>
    <n v="4480"/>
    <n v="0.2"/>
  </r>
  <r>
    <x v="1"/>
    <x v="1"/>
    <x v="14"/>
    <x v="1"/>
    <x v="10"/>
    <s v="João Pessoa"/>
    <s v="Notebook 17"/>
    <n v="4500"/>
    <n v="8"/>
    <n v="36000"/>
    <n v="9000"/>
    <n v="0.25"/>
  </r>
  <r>
    <x v="0"/>
    <x v="1"/>
    <x v="15"/>
    <x v="1"/>
    <x v="9"/>
    <s v="São Luis"/>
    <s v="Desktop Pro"/>
    <n v="5340"/>
    <n v="9"/>
    <n v="48060"/>
    <n v="14418"/>
    <n v="0.3"/>
  </r>
  <r>
    <x v="3"/>
    <x v="1"/>
    <x v="16"/>
    <x v="1"/>
    <x v="9"/>
    <s v="São Luis"/>
    <s v="Desktop Pro"/>
    <n v="5340"/>
    <n v="11"/>
    <n v="58740"/>
    <n v="17622"/>
    <n v="0.3"/>
  </r>
  <r>
    <x v="2"/>
    <x v="0"/>
    <x v="17"/>
    <x v="1"/>
    <x v="9"/>
    <s v="São Luis"/>
    <s v="Monitor 24 pol"/>
    <n v="1500"/>
    <n v="7"/>
    <n v="10500"/>
    <n v="4200"/>
    <n v="0.4"/>
  </r>
  <r>
    <x v="1"/>
    <x v="1"/>
    <x v="18"/>
    <x v="1"/>
    <x v="9"/>
    <s v="São Luis"/>
    <s v="Teclado Gamer"/>
    <n v="500"/>
    <n v="5"/>
    <n v="2500"/>
    <n v="625"/>
    <n v="0.25"/>
  </r>
  <r>
    <x v="4"/>
    <x v="1"/>
    <x v="19"/>
    <x v="1"/>
    <x v="9"/>
    <s v="São Luis"/>
    <s v="Desktop Pro"/>
    <n v="5340"/>
    <n v="5"/>
    <n v="26700"/>
    <n v="8010"/>
    <n v="0.3"/>
  </r>
  <r>
    <x v="3"/>
    <x v="1"/>
    <x v="20"/>
    <x v="1"/>
    <x v="9"/>
    <s v="São Luis"/>
    <s v="Notebook 20"/>
    <n v="5300"/>
    <n v="8"/>
    <n v="42400"/>
    <n v="12720"/>
    <n v="0.3"/>
  </r>
  <r>
    <x v="2"/>
    <x v="0"/>
    <x v="21"/>
    <x v="1"/>
    <x v="9"/>
    <s v="São Luis"/>
    <s v="Monitor 20 pol"/>
    <n v="1200"/>
    <n v="7"/>
    <n v="8400"/>
    <n v="2520"/>
    <n v="0.3"/>
  </r>
  <r>
    <x v="0"/>
    <x v="1"/>
    <x v="22"/>
    <x v="1"/>
    <x v="9"/>
    <s v="São Luis"/>
    <s v="Desktop Ultra"/>
    <n v="8902"/>
    <n v="6"/>
    <n v="53412"/>
    <n v="18694.199999999997"/>
    <n v="0.35"/>
  </r>
  <r>
    <x v="3"/>
    <x v="1"/>
    <x v="23"/>
    <x v="1"/>
    <x v="9"/>
    <s v="São Luis"/>
    <s v="Notebook 20"/>
    <n v="5300"/>
    <n v="9"/>
    <n v="47700"/>
    <n v="14310"/>
    <n v="0.3"/>
  </r>
  <r>
    <x v="1"/>
    <x v="0"/>
    <x v="24"/>
    <x v="1"/>
    <x v="9"/>
    <s v="São Luis"/>
    <s v="TV LED HD"/>
    <n v="3400"/>
    <n v="8"/>
    <n v="27200"/>
    <n v="9520"/>
    <n v="0.35"/>
  </r>
  <r>
    <x v="0"/>
    <x v="0"/>
    <x v="25"/>
    <x v="1"/>
    <x v="9"/>
    <s v="São Luis"/>
    <s v="Desktop Pro"/>
    <n v="5340"/>
    <n v="3"/>
    <n v="16020"/>
    <n v="4806"/>
    <n v="0.3"/>
  </r>
  <r>
    <x v="0"/>
    <x v="1"/>
    <x v="26"/>
    <x v="1"/>
    <x v="9"/>
    <s v="São Luis"/>
    <s v="Monitor 27 pol"/>
    <n v="1700"/>
    <n v="3"/>
    <n v="5100"/>
    <n v="2550"/>
    <n v="0.5"/>
  </r>
  <r>
    <x v="1"/>
    <x v="0"/>
    <x v="27"/>
    <x v="1"/>
    <x v="9"/>
    <s v="São Luis"/>
    <s v="Teclado"/>
    <n v="300"/>
    <n v="1"/>
    <n v="300"/>
    <n v="45"/>
    <n v="0.15"/>
  </r>
  <r>
    <x v="4"/>
    <x v="1"/>
    <x v="28"/>
    <x v="1"/>
    <x v="9"/>
    <s v="São Luis"/>
    <s v="Teclado Gamer"/>
    <n v="500"/>
    <n v="8"/>
    <n v="4000"/>
    <n v="1000"/>
    <n v="0.25"/>
  </r>
  <r>
    <x v="0"/>
    <x v="1"/>
    <x v="28"/>
    <x v="1"/>
    <x v="9"/>
    <s v="São Luis"/>
    <s v="Desktop Basic"/>
    <n v="4600"/>
    <n v="2"/>
    <n v="9200"/>
    <n v="2300"/>
    <n v="0.25"/>
  </r>
  <r>
    <x v="1"/>
    <x v="1"/>
    <x v="29"/>
    <x v="1"/>
    <x v="9"/>
    <s v="São Luis"/>
    <s v="Monitor 20 pol"/>
    <n v="1200"/>
    <n v="9"/>
    <n v="10800"/>
    <n v="3240"/>
    <n v="0.3"/>
  </r>
  <r>
    <x v="3"/>
    <x v="0"/>
    <x v="30"/>
    <x v="1"/>
    <x v="9"/>
    <s v="São Luis"/>
    <s v="Desktop Pro"/>
    <n v="5340"/>
    <n v="12"/>
    <n v="64080"/>
    <n v="19224"/>
    <n v="0.3"/>
  </r>
  <r>
    <x v="3"/>
    <x v="0"/>
    <x v="31"/>
    <x v="1"/>
    <x v="9"/>
    <s v="São Luis"/>
    <s v="Desktop Pro"/>
    <n v="5340"/>
    <n v="12"/>
    <n v="64080"/>
    <n v="19224"/>
    <n v="0.3"/>
  </r>
  <r>
    <x v="0"/>
    <x v="1"/>
    <x v="32"/>
    <x v="1"/>
    <x v="9"/>
    <s v="São Luis"/>
    <s v="TV Ultra"/>
    <n v="5130"/>
    <n v="12"/>
    <n v="61560"/>
    <n v="24624"/>
    <n v="0.4"/>
  </r>
  <r>
    <x v="4"/>
    <x v="0"/>
    <x v="33"/>
    <x v="1"/>
    <x v="9"/>
    <s v="São Luis"/>
    <s v="Desktop Basic"/>
    <n v="4600"/>
    <n v="2"/>
    <n v="9200"/>
    <n v="2300"/>
    <n v="0.25"/>
  </r>
  <r>
    <x v="0"/>
    <x v="1"/>
    <x v="34"/>
    <x v="1"/>
    <x v="9"/>
    <s v="São Luis"/>
    <s v="Desktop Basic"/>
    <n v="4600"/>
    <n v="11"/>
    <n v="50600"/>
    <n v="12650"/>
    <n v="0.25"/>
  </r>
  <r>
    <x v="0"/>
    <x v="0"/>
    <x v="35"/>
    <x v="1"/>
    <x v="9"/>
    <s v="São Luis"/>
    <s v="Monitor 24 pol"/>
    <n v="1500"/>
    <n v="3"/>
    <n v="4500"/>
    <n v="1800"/>
    <n v="0.4"/>
  </r>
  <r>
    <x v="1"/>
    <x v="1"/>
    <x v="36"/>
    <x v="1"/>
    <x v="9"/>
    <s v="São Luis"/>
    <s v="Monitor 20 pol"/>
    <n v="1200"/>
    <n v="5"/>
    <n v="6000"/>
    <n v="1800"/>
    <n v="0.3"/>
  </r>
  <r>
    <x v="3"/>
    <x v="1"/>
    <x v="37"/>
    <x v="1"/>
    <x v="9"/>
    <s v="São Luis"/>
    <s v="Notebook 20"/>
    <n v="5300"/>
    <n v="8"/>
    <n v="42400"/>
    <n v="12720"/>
    <n v="0.3"/>
  </r>
  <r>
    <x v="1"/>
    <x v="1"/>
    <x v="38"/>
    <x v="1"/>
    <x v="9"/>
    <s v="São Luis"/>
    <s v="Teclado"/>
    <n v="300"/>
    <n v="7"/>
    <n v="2100"/>
    <n v="315"/>
    <n v="0.15"/>
  </r>
  <r>
    <x v="3"/>
    <x v="1"/>
    <x v="39"/>
    <x v="1"/>
    <x v="9"/>
    <s v="São Luis"/>
    <s v="Teclado Gamer"/>
    <n v="500"/>
    <n v="11"/>
    <n v="5500"/>
    <n v="1375"/>
    <n v="0.25"/>
  </r>
  <r>
    <x v="0"/>
    <x v="1"/>
    <x v="40"/>
    <x v="1"/>
    <x v="9"/>
    <s v="São Luis"/>
    <s v="Notebook 20"/>
    <n v="5300"/>
    <n v="12"/>
    <n v="63600"/>
    <n v="19080"/>
    <n v="0.3"/>
  </r>
  <r>
    <x v="0"/>
    <x v="0"/>
    <x v="41"/>
    <x v="1"/>
    <x v="9"/>
    <s v="São Luis"/>
    <s v="TV Ultra"/>
    <n v="5130"/>
    <n v="3"/>
    <n v="15390"/>
    <n v="6156"/>
    <n v="0.4"/>
  </r>
  <r>
    <x v="0"/>
    <x v="1"/>
    <x v="42"/>
    <x v="1"/>
    <x v="9"/>
    <s v="São Luis"/>
    <s v="Teclado"/>
    <n v="300"/>
    <n v="2"/>
    <n v="600"/>
    <n v="90"/>
    <n v="0.15"/>
  </r>
  <r>
    <x v="0"/>
    <x v="0"/>
    <x v="43"/>
    <x v="1"/>
    <x v="9"/>
    <s v="São Luis"/>
    <s v="Notebook 17"/>
    <n v="4500"/>
    <n v="15"/>
    <n v="67500"/>
    <n v="16875"/>
    <n v="0.25"/>
  </r>
  <r>
    <x v="0"/>
    <x v="1"/>
    <x v="44"/>
    <x v="1"/>
    <x v="9"/>
    <s v="São Luis"/>
    <s v="Teclado"/>
    <n v="300"/>
    <n v="5"/>
    <n v="1500"/>
    <n v="225"/>
    <n v="0.15"/>
  </r>
  <r>
    <x v="0"/>
    <x v="1"/>
    <x v="45"/>
    <x v="1"/>
    <x v="9"/>
    <s v="São Luis"/>
    <s v="Teclado Gamer"/>
    <n v="500"/>
    <n v="5"/>
    <n v="2500"/>
    <n v="625"/>
    <n v="0.25"/>
  </r>
  <r>
    <x v="0"/>
    <x v="1"/>
    <x v="46"/>
    <x v="1"/>
    <x v="9"/>
    <s v="São Luis"/>
    <s v="Desktop Basic"/>
    <n v="4600"/>
    <n v="7"/>
    <n v="32200"/>
    <n v="8050"/>
    <n v="0.25"/>
  </r>
  <r>
    <x v="4"/>
    <x v="1"/>
    <x v="47"/>
    <x v="1"/>
    <x v="9"/>
    <s v="São Luis"/>
    <s v="Monitor 24 pol"/>
    <n v="1500"/>
    <n v="3"/>
    <n v="4500"/>
    <n v="1800"/>
    <n v="0.4"/>
  </r>
  <r>
    <x v="0"/>
    <x v="1"/>
    <x v="48"/>
    <x v="1"/>
    <x v="9"/>
    <s v="São Luis"/>
    <s v="TV Ultra"/>
    <n v="5130"/>
    <n v="12"/>
    <n v="61560"/>
    <n v="24624"/>
    <n v="0.4"/>
  </r>
  <r>
    <x v="2"/>
    <x v="0"/>
    <x v="49"/>
    <x v="1"/>
    <x v="9"/>
    <s v="São Luis"/>
    <s v="Notebook 17"/>
    <n v="4500"/>
    <n v="1"/>
    <n v="4500"/>
    <n v="1125"/>
    <n v="0.25"/>
  </r>
  <r>
    <x v="3"/>
    <x v="1"/>
    <x v="50"/>
    <x v="1"/>
    <x v="9"/>
    <s v="São Luis"/>
    <s v="Notebook 15"/>
    <n v="3200"/>
    <n v="6"/>
    <n v="19200"/>
    <n v="3840"/>
    <n v="0.2"/>
  </r>
  <r>
    <x v="3"/>
    <x v="0"/>
    <x v="51"/>
    <x v="1"/>
    <x v="9"/>
    <s v="São Luis"/>
    <s v="Notebook 15"/>
    <n v="3200"/>
    <n v="10"/>
    <n v="32000"/>
    <n v="6400"/>
    <n v="0.2"/>
  </r>
  <r>
    <x v="0"/>
    <x v="1"/>
    <x v="52"/>
    <x v="1"/>
    <x v="9"/>
    <s v="São Luis"/>
    <s v="Monitor 24 pol"/>
    <n v="1500"/>
    <n v="6"/>
    <n v="9000"/>
    <n v="3600"/>
    <n v="0.4"/>
  </r>
  <r>
    <x v="2"/>
    <x v="1"/>
    <x v="53"/>
    <x v="1"/>
    <x v="9"/>
    <s v="São Luis"/>
    <s v="Desktop Ultra"/>
    <n v="8902"/>
    <n v="6"/>
    <n v="53412"/>
    <n v="18694.199999999997"/>
    <n v="0.35"/>
  </r>
  <r>
    <x v="0"/>
    <x v="0"/>
    <x v="54"/>
    <x v="1"/>
    <x v="9"/>
    <s v="São Luis"/>
    <s v="Monitor 27 pol"/>
    <n v="1700"/>
    <n v="2"/>
    <n v="3400"/>
    <n v="1700"/>
    <n v="0.5"/>
  </r>
  <r>
    <x v="0"/>
    <x v="1"/>
    <x v="55"/>
    <x v="1"/>
    <x v="9"/>
    <s v="São Luis"/>
    <s v="TV LED HD"/>
    <n v="3400"/>
    <n v="1"/>
    <n v="3400"/>
    <n v="1190"/>
    <n v="0.35"/>
  </r>
  <r>
    <x v="2"/>
    <x v="1"/>
    <x v="56"/>
    <x v="1"/>
    <x v="9"/>
    <s v="São Luis"/>
    <s v="Monitor 20 pol"/>
    <n v="1200"/>
    <n v="2"/>
    <n v="2400"/>
    <n v="720"/>
    <n v="0.3"/>
  </r>
  <r>
    <x v="1"/>
    <x v="1"/>
    <x v="57"/>
    <x v="1"/>
    <x v="9"/>
    <s v="São Luis"/>
    <s v="Notebook 17"/>
    <n v="4500"/>
    <n v="5"/>
    <n v="22500"/>
    <n v="5625"/>
    <n v="0.25"/>
  </r>
  <r>
    <x v="0"/>
    <x v="1"/>
    <x v="58"/>
    <x v="1"/>
    <x v="9"/>
    <s v="São Luis"/>
    <s v="Monitor 20 pol"/>
    <n v="1200"/>
    <n v="6"/>
    <n v="7200"/>
    <n v="2160"/>
    <n v="0.3"/>
  </r>
  <r>
    <x v="4"/>
    <x v="0"/>
    <x v="59"/>
    <x v="1"/>
    <x v="9"/>
    <s v="São Luis"/>
    <s v="TV Ultra"/>
    <n v="5130"/>
    <n v="2"/>
    <n v="10260"/>
    <n v="4104"/>
    <n v="0.4"/>
  </r>
  <r>
    <x v="1"/>
    <x v="1"/>
    <x v="60"/>
    <x v="1"/>
    <x v="9"/>
    <s v="São Luis"/>
    <s v="Monitor 20 pol"/>
    <n v="1200"/>
    <n v="9"/>
    <n v="10800"/>
    <n v="3240"/>
    <n v="0.3"/>
  </r>
  <r>
    <x v="0"/>
    <x v="0"/>
    <x v="61"/>
    <x v="1"/>
    <x v="9"/>
    <s v="São Luis"/>
    <s v="Teclado"/>
    <n v="300"/>
    <n v="2"/>
    <n v="600"/>
    <n v="90"/>
    <n v="0.15"/>
  </r>
  <r>
    <x v="0"/>
    <x v="1"/>
    <x v="62"/>
    <x v="1"/>
    <x v="9"/>
    <s v="São Luis"/>
    <s v="Desktop Basic"/>
    <n v="4600"/>
    <n v="8"/>
    <n v="36800"/>
    <n v="9200"/>
    <n v="0.25"/>
  </r>
  <r>
    <x v="3"/>
    <x v="1"/>
    <x v="63"/>
    <x v="1"/>
    <x v="9"/>
    <s v="São Luis"/>
    <s v="TV LED HD"/>
    <n v="3400"/>
    <n v="8"/>
    <n v="27200"/>
    <n v="9520"/>
    <n v="0.35"/>
  </r>
  <r>
    <x v="0"/>
    <x v="0"/>
    <x v="64"/>
    <x v="1"/>
    <x v="9"/>
    <s v="São Luis"/>
    <s v="Teclado"/>
    <n v="300"/>
    <n v="6"/>
    <n v="1800"/>
    <n v="270"/>
    <n v="0.15"/>
  </r>
  <r>
    <x v="3"/>
    <x v="0"/>
    <x v="65"/>
    <x v="1"/>
    <x v="9"/>
    <s v="São Luis"/>
    <s v="TV LED HD"/>
    <n v="3400"/>
    <n v="8"/>
    <n v="27200"/>
    <n v="9520"/>
    <n v="0.35"/>
  </r>
  <r>
    <x v="0"/>
    <x v="1"/>
    <x v="66"/>
    <x v="1"/>
    <x v="9"/>
    <s v="São Luis"/>
    <s v="Monitor 20 pol"/>
    <n v="1200"/>
    <n v="6"/>
    <n v="7200"/>
    <n v="2160"/>
    <n v="0.3"/>
  </r>
  <r>
    <x v="3"/>
    <x v="1"/>
    <x v="67"/>
    <x v="1"/>
    <x v="9"/>
    <s v="São Luis"/>
    <s v="Desktop Pro"/>
    <n v="5340"/>
    <n v="1"/>
    <n v="5340"/>
    <n v="1602"/>
    <n v="0.3"/>
  </r>
  <r>
    <x v="3"/>
    <x v="1"/>
    <x v="68"/>
    <x v="1"/>
    <x v="9"/>
    <s v="São Luis"/>
    <s v="Desktop Ultra"/>
    <n v="8902"/>
    <n v="7"/>
    <n v="62314"/>
    <n v="21809.899999999998"/>
    <n v="0.35"/>
  </r>
  <r>
    <x v="0"/>
    <x v="1"/>
    <x v="69"/>
    <x v="1"/>
    <x v="10"/>
    <s v="João Pessoa"/>
    <s v="Desktop Pro"/>
    <n v="5340"/>
    <n v="6"/>
    <n v="32040"/>
    <n v="9612"/>
    <n v="0.3"/>
  </r>
  <r>
    <x v="3"/>
    <x v="1"/>
    <x v="70"/>
    <x v="1"/>
    <x v="10"/>
    <s v="João Pessoa"/>
    <s v="Teclado Gamer"/>
    <n v="500"/>
    <n v="9"/>
    <n v="4500"/>
    <n v="1125"/>
    <n v="0.25"/>
  </r>
  <r>
    <x v="0"/>
    <x v="1"/>
    <x v="71"/>
    <x v="1"/>
    <x v="10"/>
    <s v="João Pessoa"/>
    <s v="Desktop Basic"/>
    <n v="4600"/>
    <n v="3"/>
    <n v="13800"/>
    <n v="3450"/>
    <n v="0.25"/>
  </r>
  <r>
    <x v="0"/>
    <x v="0"/>
    <x v="72"/>
    <x v="1"/>
    <x v="10"/>
    <s v="João Pessoa"/>
    <s v="Desktop Basic"/>
    <n v="4600"/>
    <n v="8"/>
    <n v="36800"/>
    <n v="9200"/>
    <n v="0.25"/>
  </r>
  <r>
    <x v="0"/>
    <x v="1"/>
    <x v="73"/>
    <x v="1"/>
    <x v="10"/>
    <s v="João Pessoa"/>
    <s v="Notebook 15"/>
    <n v="3200"/>
    <n v="16"/>
    <n v="51200"/>
    <n v="10240"/>
    <n v="0.2"/>
  </r>
  <r>
    <x v="3"/>
    <x v="1"/>
    <x v="74"/>
    <x v="1"/>
    <x v="10"/>
    <s v="João Pessoa"/>
    <s v="Desktop Ultra"/>
    <n v="8902"/>
    <n v="15"/>
    <n v="133530"/>
    <n v="46735.5"/>
    <n v="0.35"/>
  </r>
  <r>
    <x v="0"/>
    <x v="0"/>
    <x v="75"/>
    <x v="1"/>
    <x v="10"/>
    <s v="João Pessoa"/>
    <s v="Monitor 20 pol"/>
    <n v="1200"/>
    <n v="5"/>
    <n v="6000"/>
    <n v="1800"/>
    <n v="0.3"/>
  </r>
  <r>
    <x v="3"/>
    <x v="1"/>
    <x v="76"/>
    <x v="1"/>
    <x v="10"/>
    <s v="João Pessoa"/>
    <s v="Desktop Pro"/>
    <n v="5340"/>
    <n v="5"/>
    <n v="26700"/>
    <n v="8010"/>
    <n v="0.3"/>
  </r>
  <r>
    <x v="0"/>
    <x v="1"/>
    <x v="77"/>
    <x v="1"/>
    <x v="10"/>
    <s v="João Pessoa"/>
    <s v="TV LED HD"/>
    <n v="3400"/>
    <n v="5"/>
    <n v="17000"/>
    <n v="5950"/>
    <n v="0.35"/>
  </r>
  <r>
    <x v="0"/>
    <x v="1"/>
    <x v="78"/>
    <x v="1"/>
    <x v="10"/>
    <s v="João Pessoa"/>
    <s v="Teclado"/>
    <n v="300"/>
    <n v="2"/>
    <n v="600"/>
    <n v="90"/>
    <n v="0.15"/>
  </r>
  <r>
    <x v="0"/>
    <x v="1"/>
    <x v="79"/>
    <x v="1"/>
    <x v="10"/>
    <s v="João Pessoa"/>
    <s v="Teclado Gamer"/>
    <n v="500"/>
    <n v="5"/>
    <n v="2500"/>
    <n v="625"/>
    <n v="0.25"/>
  </r>
  <r>
    <x v="1"/>
    <x v="1"/>
    <x v="80"/>
    <x v="1"/>
    <x v="10"/>
    <s v="João Pessoa"/>
    <s v="Notebook 20"/>
    <n v="5300"/>
    <n v="3"/>
    <n v="15900"/>
    <n v="4770"/>
    <n v="0.3"/>
  </r>
  <r>
    <x v="3"/>
    <x v="1"/>
    <x v="81"/>
    <x v="1"/>
    <x v="10"/>
    <s v="João Pessoa"/>
    <s v="Notebook 15"/>
    <n v="3200"/>
    <n v="8"/>
    <n v="25600"/>
    <n v="5120"/>
    <n v="0.2"/>
  </r>
  <r>
    <x v="0"/>
    <x v="0"/>
    <x v="82"/>
    <x v="1"/>
    <x v="10"/>
    <s v="João Pessoa"/>
    <s v="Notebook 15"/>
    <n v="3200"/>
    <n v="7"/>
    <n v="22400"/>
    <n v="4480"/>
    <n v="0.2"/>
  </r>
  <r>
    <x v="4"/>
    <x v="1"/>
    <x v="83"/>
    <x v="1"/>
    <x v="10"/>
    <s v="João Pessoa"/>
    <s v="Desktop Basic"/>
    <n v="4600"/>
    <n v="8"/>
    <n v="36800"/>
    <n v="9200"/>
    <n v="0.25"/>
  </r>
  <r>
    <x v="2"/>
    <x v="1"/>
    <x v="84"/>
    <x v="1"/>
    <x v="10"/>
    <s v="João Pessoa"/>
    <s v="TV Ultra"/>
    <n v="5130"/>
    <n v="12"/>
    <n v="61560"/>
    <n v="24624"/>
    <n v="0.4"/>
  </r>
  <r>
    <x v="3"/>
    <x v="1"/>
    <x v="85"/>
    <x v="1"/>
    <x v="10"/>
    <s v="João Pessoa"/>
    <s v="Monitor 20 pol"/>
    <n v="1200"/>
    <n v="9"/>
    <n v="10800"/>
    <n v="3240"/>
    <n v="0.3"/>
  </r>
  <r>
    <x v="3"/>
    <x v="0"/>
    <x v="0"/>
    <x v="1"/>
    <x v="10"/>
    <s v="João Pessoa"/>
    <s v="Monitor 27 pol"/>
    <n v="1700"/>
    <n v="7"/>
    <n v="11900"/>
    <n v="5950"/>
    <n v="0.5"/>
  </r>
  <r>
    <x v="1"/>
    <x v="1"/>
    <x v="1"/>
    <x v="1"/>
    <x v="10"/>
    <s v="João Pessoa"/>
    <s v="Monitor 24 pol"/>
    <n v="1500"/>
    <n v="3"/>
    <n v="4500"/>
    <n v="1800"/>
    <n v="0.4"/>
  </r>
  <r>
    <x v="2"/>
    <x v="0"/>
    <x v="2"/>
    <x v="1"/>
    <x v="10"/>
    <s v="João Pessoa"/>
    <s v="Monitor 27 pol"/>
    <n v="1700"/>
    <n v="6"/>
    <n v="10200"/>
    <n v="5100"/>
    <n v="0.5"/>
  </r>
  <r>
    <x v="2"/>
    <x v="0"/>
    <x v="3"/>
    <x v="1"/>
    <x v="11"/>
    <s v="Maceio"/>
    <s v="Notebook 17"/>
    <n v="4500"/>
    <n v="11"/>
    <n v="49500"/>
    <n v="12375"/>
    <n v="0.25"/>
  </r>
  <r>
    <x v="3"/>
    <x v="1"/>
    <x v="4"/>
    <x v="1"/>
    <x v="11"/>
    <s v="Maceio"/>
    <s v="Desktop Basic"/>
    <n v="4600"/>
    <n v="5"/>
    <n v="23000"/>
    <n v="5750"/>
    <n v="0.25"/>
  </r>
  <r>
    <x v="1"/>
    <x v="1"/>
    <x v="5"/>
    <x v="1"/>
    <x v="11"/>
    <s v="Maceio"/>
    <s v="Desktop Pro"/>
    <n v="5340"/>
    <n v="1"/>
    <n v="5340"/>
    <n v="1602"/>
    <n v="0.3"/>
  </r>
  <r>
    <x v="0"/>
    <x v="1"/>
    <x v="6"/>
    <x v="1"/>
    <x v="11"/>
    <s v="Maceio"/>
    <s v="Monitor 24 pol"/>
    <n v="1500"/>
    <n v="5"/>
    <n v="7500"/>
    <n v="3000"/>
    <n v="0.4"/>
  </r>
  <r>
    <x v="0"/>
    <x v="1"/>
    <x v="7"/>
    <x v="1"/>
    <x v="11"/>
    <s v="Maceio"/>
    <s v="Desktop Basic"/>
    <n v="4600"/>
    <n v="12"/>
    <n v="55200"/>
    <n v="13800"/>
    <n v="0.25"/>
  </r>
  <r>
    <x v="1"/>
    <x v="0"/>
    <x v="8"/>
    <x v="1"/>
    <x v="11"/>
    <s v="Maceio"/>
    <s v="Desktop Ultra"/>
    <n v="8902"/>
    <n v="5"/>
    <n v="44510"/>
    <n v="15578.499999999998"/>
    <n v="0.35"/>
  </r>
  <r>
    <x v="0"/>
    <x v="1"/>
    <x v="9"/>
    <x v="1"/>
    <x v="11"/>
    <s v="Maceio"/>
    <s v="Desktop Basic"/>
    <n v="4600"/>
    <n v="10"/>
    <n v="46000"/>
    <n v="11500"/>
    <n v="0.25"/>
  </r>
  <r>
    <x v="0"/>
    <x v="1"/>
    <x v="10"/>
    <x v="1"/>
    <x v="11"/>
    <s v="Maceio"/>
    <s v="Teclado"/>
    <n v="300"/>
    <n v="4"/>
    <n v="1200"/>
    <n v="180"/>
    <n v="0.15"/>
  </r>
  <r>
    <x v="0"/>
    <x v="0"/>
    <x v="11"/>
    <x v="1"/>
    <x v="11"/>
    <s v="Maceio"/>
    <s v="Notebook 15"/>
    <n v="3200"/>
    <n v="1"/>
    <n v="3200"/>
    <n v="640"/>
    <n v="0.2"/>
  </r>
  <r>
    <x v="4"/>
    <x v="0"/>
    <x v="12"/>
    <x v="1"/>
    <x v="11"/>
    <s v="Maceio"/>
    <s v="TV Ultra"/>
    <n v="5130"/>
    <n v="11"/>
    <n v="56430"/>
    <n v="22572"/>
    <n v="0.4"/>
  </r>
  <r>
    <x v="0"/>
    <x v="1"/>
    <x v="13"/>
    <x v="1"/>
    <x v="11"/>
    <s v="Maceio"/>
    <s v="Desktop Basic"/>
    <n v="4600"/>
    <n v="4"/>
    <n v="18400"/>
    <n v="4600"/>
    <n v="0.25"/>
  </r>
  <r>
    <x v="0"/>
    <x v="1"/>
    <x v="14"/>
    <x v="1"/>
    <x v="11"/>
    <s v="Maceio"/>
    <s v="Monitor 24 pol"/>
    <n v="1500"/>
    <n v="11"/>
    <n v="16500"/>
    <n v="6600"/>
    <n v="0.4"/>
  </r>
  <r>
    <x v="0"/>
    <x v="1"/>
    <x v="15"/>
    <x v="1"/>
    <x v="11"/>
    <s v="Maceio"/>
    <s v="Notebook 20"/>
    <n v="5300"/>
    <n v="4"/>
    <n v="21200"/>
    <n v="6360"/>
    <n v="0.3"/>
  </r>
  <r>
    <x v="0"/>
    <x v="0"/>
    <x v="16"/>
    <x v="1"/>
    <x v="11"/>
    <s v="Maceio"/>
    <s v="Desktop Ultra"/>
    <n v="8902"/>
    <n v="6"/>
    <n v="53412"/>
    <n v="18694.199999999997"/>
    <n v="0.35"/>
  </r>
  <r>
    <x v="0"/>
    <x v="0"/>
    <x v="17"/>
    <x v="1"/>
    <x v="11"/>
    <s v="Maceio"/>
    <s v="Monitor 20 pol"/>
    <n v="1200"/>
    <n v="1"/>
    <n v="1200"/>
    <n v="360"/>
    <n v="0.3"/>
  </r>
  <r>
    <x v="4"/>
    <x v="1"/>
    <x v="18"/>
    <x v="1"/>
    <x v="11"/>
    <s v="Maceio"/>
    <s v="TV Ultra"/>
    <n v="5130"/>
    <n v="7"/>
    <n v="35910"/>
    <n v="14364"/>
    <n v="0.4"/>
  </r>
  <r>
    <x v="0"/>
    <x v="1"/>
    <x v="19"/>
    <x v="1"/>
    <x v="11"/>
    <s v="Maceio"/>
    <s v="Monitor 24 pol"/>
    <n v="1500"/>
    <n v="4"/>
    <n v="6000"/>
    <n v="2400"/>
    <n v="0.4"/>
  </r>
  <r>
    <x v="3"/>
    <x v="1"/>
    <x v="20"/>
    <x v="1"/>
    <x v="11"/>
    <s v="Maceio"/>
    <s v="TV Ultra"/>
    <n v="5130"/>
    <n v="4"/>
    <n v="20520"/>
    <n v="8208"/>
    <n v="0.4"/>
  </r>
  <r>
    <x v="3"/>
    <x v="1"/>
    <x v="21"/>
    <x v="1"/>
    <x v="11"/>
    <s v="Maceio"/>
    <s v="Notebook 17"/>
    <n v="4500"/>
    <n v="2"/>
    <n v="9000"/>
    <n v="2250"/>
    <n v="0.25"/>
  </r>
  <r>
    <x v="0"/>
    <x v="0"/>
    <x v="22"/>
    <x v="1"/>
    <x v="11"/>
    <s v="Maceio"/>
    <s v="Notebook 20"/>
    <n v="5300"/>
    <n v="2"/>
    <n v="10600"/>
    <n v="3180"/>
    <n v="0.3"/>
  </r>
  <r>
    <x v="0"/>
    <x v="1"/>
    <x v="23"/>
    <x v="1"/>
    <x v="11"/>
    <s v="Maceio"/>
    <s v="Teclado"/>
    <n v="300"/>
    <n v="2"/>
    <n v="600"/>
    <n v="90"/>
    <n v="0.15"/>
  </r>
  <r>
    <x v="4"/>
    <x v="0"/>
    <x v="24"/>
    <x v="1"/>
    <x v="11"/>
    <s v="Maceio"/>
    <s v="Teclado Gamer"/>
    <n v="500"/>
    <n v="12"/>
    <n v="6000"/>
    <n v="1500"/>
    <n v="0.25"/>
  </r>
  <r>
    <x v="2"/>
    <x v="0"/>
    <x v="25"/>
    <x v="1"/>
    <x v="11"/>
    <s v="Maceio"/>
    <s v="Teclado"/>
    <n v="300"/>
    <n v="1"/>
    <n v="300"/>
    <n v="45"/>
    <n v="0.15"/>
  </r>
  <r>
    <x v="3"/>
    <x v="1"/>
    <x v="26"/>
    <x v="1"/>
    <x v="11"/>
    <s v="Maceio"/>
    <s v="Monitor 24 pol"/>
    <n v="1500"/>
    <n v="1"/>
    <n v="1500"/>
    <n v="600"/>
    <n v="0.4"/>
  </r>
  <r>
    <x v="0"/>
    <x v="1"/>
    <x v="27"/>
    <x v="1"/>
    <x v="11"/>
    <s v="Maceio"/>
    <s v="Monitor 24 pol"/>
    <n v="1500"/>
    <n v="11"/>
    <n v="16500"/>
    <n v="6600"/>
    <n v="0.4"/>
  </r>
  <r>
    <x v="0"/>
    <x v="1"/>
    <x v="28"/>
    <x v="1"/>
    <x v="11"/>
    <s v="Maceio"/>
    <s v="Monitor 20 pol"/>
    <n v="1200"/>
    <n v="2"/>
    <n v="2400"/>
    <n v="720"/>
    <n v="0.3"/>
  </r>
  <r>
    <x v="3"/>
    <x v="1"/>
    <x v="28"/>
    <x v="1"/>
    <x v="11"/>
    <s v="Maceio"/>
    <s v="Teclado Gamer"/>
    <n v="500"/>
    <n v="5"/>
    <n v="2500"/>
    <n v="625"/>
    <n v="0.25"/>
  </r>
  <r>
    <x v="1"/>
    <x v="0"/>
    <x v="29"/>
    <x v="1"/>
    <x v="11"/>
    <s v="Maceio"/>
    <s v="Notebook 15"/>
    <n v="3200"/>
    <n v="12"/>
    <n v="38400"/>
    <n v="7680"/>
    <n v="0.2"/>
  </r>
  <r>
    <x v="4"/>
    <x v="1"/>
    <x v="30"/>
    <x v="1"/>
    <x v="11"/>
    <s v="Maceio"/>
    <s v="Notebook 20"/>
    <n v="5300"/>
    <n v="4"/>
    <n v="21200"/>
    <n v="6360"/>
    <n v="0.3"/>
  </r>
  <r>
    <x v="4"/>
    <x v="1"/>
    <x v="31"/>
    <x v="1"/>
    <x v="11"/>
    <s v="Maceio"/>
    <s v="TV Ultra"/>
    <n v="5130"/>
    <n v="8"/>
    <n v="41040"/>
    <n v="16416"/>
    <n v="0.4"/>
  </r>
  <r>
    <x v="0"/>
    <x v="1"/>
    <x v="32"/>
    <x v="1"/>
    <x v="11"/>
    <s v="Maceio"/>
    <s v="Desktop Pro"/>
    <n v="5340"/>
    <n v="2"/>
    <n v="10680"/>
    <n v="3204"/>
    <n v="0.3"/>
  </r>
  <r>
    <x v="1"/>
    <x v="1"/>
    <x v="33"/>
    <x v="1"/>
    <x v="11"/>
    <s v="Maceio"/>
    <s v="Monitor 20 pol"/>
    <n v="1200"/>
    <n v="5"/>
    <n v="6000"/>
    <n v="1800"/>
    <n v="0.3"/>
  </r>
  <r>
    <x v="3"/>
    <x v="1"/>
    <x v="34"/>
    <x v="1"/>
    <x v="11"/>
    <s v="Maceio"/>
    <s v="Notebook 20"/>
    <n v="5300"/>
    <n v="10"/>
    <n v="53000"/>
    <n v="15900"/>
    <n v="0.3"/>
  </r>
  <r>
    <x v="0"/>
    <x v="1"/>
    <x v="35"/>
    <x v="1"/>
    <x v="11"/>
    <s v="Maceio"/>
    <s v="Teclado Gamer"/>
    <n v="500"/>
    <n v="9"/>
    <n v="4500"/>
    <n v="1125"/>
    <n v="0.25"/>
  </r>
  <r>
    <x v="3"/>
    <x v="0"/>
    <x v="36"/>
    <x v="1"/>
    <x v="11"/>
    <s v="Maceio"/>
    <s v="Desktop Pro"/>
    <n v="5340"/>
    <n v="7"/>
    <n v="37380"/>
    <n v="11214"/>
    <n v="0.3"/>
  </r>
  <r>
    <x v="0"/>
    <x v="1"/>
    <x v="37"/>
    <x v="1"/>
    <x v="11"/>
    <s v="Maceio"/>
    <s v="Desktop Ultra"/>
    <n v="8902"/>
    <n v="8"/>
    <n v="71216"/>
    <n v="24925.599999999999"/>
    <n v="0.35"/>
  </r>
  <r>
    <x v="0"/>
    <x v="1"/>
    <x v="38"/>
    <x v="1"/>
    <x v="11"/>
    <s v="Maceio"/>
    <s v="Notebook 15"/>
    <n v="3200"/>
    <n v="7"/>
    <n v="22400"/>
    <n v="4480"/>
    <n v="0.2"/>
  </r>
  <r>
    <x v="3"/>
    <x v="1"/>
    <x v="39"/>
    <x v="1"/>
    <x v="11"/>
    <s v="Maceio"/>
    <s v="Teclado Gamer"/>
    <n v="500"/>
    <n v="2"/>
    <n v="1000"/>
    <n v="250"/>
    <n v="0.25"/>
  </r>
  <r>
    <x v="0"/>
    <x v="1"/>
    <x v="40"/>
    <x v="1"/>
    <x v="11"/>
    <s v="Maceio"/>
    <s v="Desktop Pro"/>
    <n v="5340"/>
    <n v="2"/>
    <n v="10680"/>
    <n v="3204"/>
    <n v="0.3"/>
  </r>
  <r>
    <x v="3"/>
    <x v="1"/>
    <x v="41"/>
    <x v="1"/>
    <x v="11"/>
    <s v="Maceio"/>
    <s v="Teclado Gamer"/>
    <n v="500"/>
    <n v="2"/>
    <n v="1000"/>
    <n v="250"/>
    <n v="0.25"/>
  </r>
  <r>
    <x v="0"/>
    <x v="0"/>
    <x v="42"/>
    <x v="1"/>
    <x v="11"/>
    <s v="Maceio"/>
    <s v="TV Ultra"/>
    <n v="5130"/>
    <n v="1"/>
    <n v="5130"/>
    <n v="2052"/>
    <n v="0.4"/>
  </r>
  <r>
    <x v="3"/>
    <x v="1"/>
    <x v="43"/>
    <x v="1"/>
    <x v="11"/>
    <s v="Maceio"/>
    <s v="Monitor 24 pol"/>
    <n v="1500"/>
    <n v="10"/>
    <n v="15000"/>
    <n v="6000"/>
    <n v="0.4"/>
  </r>
  <r>
    <x v="0"/>
    <x v="1"/>
    <x v="44"/>
    <x v="1"/>
    <x v="11"/>
    <s v="Maceio"/>
    <s v="Desktop Basic"/>
    <n v="4600"/>
    <n v="3"/>
    <n v="13800"/>
    <n v="3450"/>
    <n v="0.25"/>
  </r>
  <r>
    <x v="2"/>
    <x v="0"/>
    <x v="45"/>
    <x v="1"/>
    <x v="11"/>
    <s v="Maceio"/>
    <s v="Desktop Pro"/>
    <n v="5340"/>
    <n v="5"/>
    <n v="26700"/>
    <n v="8010"/>
    <n v="0.3"/>
  </r>
  <r>
    <x v="1"/>
    <x v="1"/>
    <x v="46"/>
    <x v="1"/>
    <x v="11"/>
    <s v="Maceio"/>
    <s v="Monitor 20 pol"/>
    <n v="1200"/>
    <n v="4"/>
    <n v="4800"/>
    <n v="1440"/>
    <n v="0.3"/>
  </r>
  <r>
    <x v="2"/>
    <x v="1"/>
    <x v="47"/>
    <x v="1"/>
    <x v="11"/>
    <s v="Maceio"/>
    <s v="Monitor 24 pol"/>
    <n v="1500"/>
    <n v="3"/>
    <n v="4500"/>
    <n v="1800"/>
    <n v="0.4"/>
  </r>
  <r>
    <x v="1"/>
    <x v="1"/>
    <x v="48"/>
    <x v="1"/>
    <x v="11"/>
    <s v="Maceio"/>
    <s v="Teclado Gamer"/>
    <n v="500"/>
    <n v="8"/>
    <n v="4000"/>
    <n v="1000"/>
    <n v="0.25"/>
  </r>
  <r>
    <x v="4"/>
    <x v="1"/>
    <x v="49"/>
    <x v="1"/>
    <x v="11"/>
    <s v="Maceio"/>
    <s v="Monitor 24 pol"/>
    <n v="1500"/>
    <n v="9"/>
    <n v="13500"/>
    <n v="5400"/>
    <n v="0.4"/>
  </r>
  <r>
    <x v="1"/>
    <x v="1"/>
    <x v="50"/>
    <x v="1"/>
    <x v="11"/>
    <s v="Maceio"/>
    <s v="Teclado"/>
    <n v="300"/>
    <n v="11"/>
    <n v="3300"/>
    <n v="495"/>
    <n v="0.15"/>
  </r>
  <r>
    <x v="3"/>
    <x v="0"/>
    <x v="51"/>
    <x v="1"/>
    <x v="11"/>
    <s v="Maceio"/>
    <s v="Desktop Ultra"/>
    <n v="8902"/>
    <n v="12"/>
    <n v="106824"/>
    <n v="37388.399999999994"/>
    <n v="0.35"/>
  </r>
  <r>
    <x v="3"/>
    <x v="1"/>
    <x v="52"/>
    <x v="1"/>
    <x v="11"/>
    <s v="Maceio"/>
    <s v="Notebook 17"/>
    <n v="4500"/>
    <n v="10"/>
    <n v="45000"/>
    <n v="11250"/>
    <n v="0.25"/>
  </r>
  <r>
    <x v="2"/>
    <x v="1"/>
    <x v="53"/>
    <x v="1"/>
    <x v="11"/>
    <s v="Maceio"/>
    <s v="Monitor 20 pol"/>
    <n v="1200"/>
    <n v="1"/>
    <n v="1200"/>
    <n v="360"/>
    <n v="0.3"/>
  </r>
  <r>
    <x v="0"/>
    <x v="0"/>
    <x v="54"/>
    <x v="1"/>
    <x v="11"/>
    <s v="Maceio"/>
    <s v="Teclado Gamer"/>
    <n v="500"/>
    <n v="5"/>
    <n v="2500"/>
    <n v="625"/>
    <n v="0.25"/>
  </r>
  <r>
    <x v="0"/>
    <x v="0"/>
    <x v="55"/>
    <x v="1"/>
    <x v="11"/>
    <s v="Maceio"/>
    <s v="Desktop Basic"/>
    <n v="4600"/>
    <n v="12"/>
    <n v="55200"/>
    <n v="13800"/>
    <n v="0.25"/>
  </r>
  <r>
    <x v="4"/>
    <x v="0"/>
    <x v="56"/>
    <x v="1"/>
    <x v="11"/>
    <s v="Maceio"/>
    <s v="Desktop Basic"/>
    <n v="4600"/>
    <n v="7"/>
    <n v="32200"/>
    <n v="8050"/>
    <n v="0.25"/>
  </r>
  <r>
    <x v="3"/>
    <x v="1"/>
    <x v="57"/>
    <x v="1"/>
    <x v="11"/>
    <s v="Maceio"/>
    <s v="Desktop Ultra"/>
    <n v="8902"/>
    <n v="9"/>
    <n v="80118"/>
    <n v="28041.3"/>
    <n v="0.35"/>
  </r>
  <r>
    <x v="0"/>
    <x v="0"/>
    <x v="58"/>
    <x v="1"/>
    <x v="11"/>
    <s v="Maceio"/>
    <s v="Teclado"/>
    <n v="300"/>
    <n v="5"/>
    <n v="1500"/>
    <n v="225"/>
    <n v="0.15"/>
  </r>
  <r>
    <x v="2"/>
    <x v="1"/>
    <x v="59"/>
    <x v="1"/>
    <x v="11"/>
    <s v="Maceio"/>
    <s v="Notebook 15"/>
    <n v="3200"/>
    <n v="2"/>
    <n v="6400"/>
    <n v="1280"/>
    <n v="0.2"/>
  </r>
  <r>
    <x v="3"/>
    <x v="1"/>
    <x v="60"/>
    <x v="1"/>
    <x v="11"/>
    <s v="Maceio"/>
    <s v="Notebook 17"/>
    <n v="4500"/>
    <n v="12"/>
    <n v="54000"/>
    <n v="13500"/>
    <n v="0.25"/>
  </r>
  <r>
    <x v="4"/>
    <x v="1"/>
    <x v="61"/>
    <x v="1"/>
    <x v="11"/>
    <s v="Maceio"/>
    <s v="Monitor 27 pol"/>
    <n v="1700"/>
    <n v="12"/>
    <n v="20400"/>
    <n v="10200"/>
    <n v="0.5"/>
  </r>
  <r>
    <x v="1"/>
    <x v="1"/>
    <x v="62"/>
    <x v="1"/>
    <x v="11"/>
    <s v="Maceio"/>
    <s v="Notebook 15"/>
    <n v="3200"/>
    <n v="8"/>
    <n v="25600"/>
    <n v="5120"/>
    <n v="0.2"/>
  </r>
  <r>
    <x v="3"/>
    <x v="0"/>
    <x v="63"/>
    <x v="1"/>
    <x v="11"/>
    <s v="Maceio"/>
    <s v="Teclado"/>
    <n v="300"/>
    <n v="7"/>
    <n v="2100"/>
    <n v="315"/>
    <n v="0.15"/>
  </r>
  <r>
    <x v="0"/>
    <x v="1"/>
    <x v="64"/>
    <x v="1"/>
    <x v="11"/>
    <s v="Maceio"/>
    <s v="TV LED HD"/>
    <n v="3400"/>
    <n v="12"/>
    <n v="40800"/>
    <n v="14280"/>
    <n v="0.35"/>
  </r>
  <r>
    <x v="0"/>
    <x v="0"/>
    <x v="65"/>
    <x v="1"/>
    <x v="11"/>
    <s v="Maceio"/>
    <s v="Desktop Basic"/>
    <n v="4600"/>
    <n v="3"/>
    <n v="13800"/>
    <n v="3450"/>
    <n v="0.25"/>
  </r>
  <r>
    <x v="3"/>
    <x v="1"/>
    <x v="66"/>
    <x v="1"/>
    <x v="11"/>
    <s v="Maceio"/>
    <s v="TV LED HD"/>
    <n v="3400"/>
    <n v="3"/>
    <n v="10200"/>
    <n v="3570"/>
    <n v="0.35"/>
  </r>
  <r>
    <x v="0"/>
    <x v="1"/>
    <x v="67"/>
    <x v="1"/>
    <x v="11"/>
    <s v="Maceio"/>
    <s v="Monitor 27 pol"/>
    <n v="1700"/>
    <n v="3"/>
    <n v="5100"/>
    <n v="2550"/>
    <n v="0.5"/>
  </r>
  <r>
    <x v="1"/>
    <x v="0"/>
    <x v="68"/>
    <x v="1"/>
    <x v="11"/>
    <s v="Maceio"/>
    <s v="Notebook 15"/>
    <n v="3200"/>
    <n v="8"/>
    <n v="25600"/>
    <n v="5120"/>
    <n v="0.2"/>
  </r>
  <r>
    <x v="0"/>
    <x v="1"/>
    <x v="69"/>
    <x v="1"/>
    <x v="11"/>
    <s v="Maceio"/>
    <s v="Desktop Ultra"/>
    <n v="8902"/>
    <n v="7"/>
    <n v="62314"/>
    <n v="21809.899999999998"/>
    <n v="0.35"/>
  </r>
  <r>
    <x v="0"/>
    <x v="1"/>
    <x v="70"/>
    <x v="1"/>
    <x v="11"/>
    <s v="Maceio"/>
    <s v="Notebook 17"/>
    <n v="4500"/>
    <n v="10"/>
    <n v="45000"/>
    <n v="11250"/>
    <n v="0.25"/>
  </r>
  <r>
    <x v="0"/>
    <x v="1"/>
    <x v="71"/>
    <x v="1"/>
    <x v="11"/>
    <s v="Maceio"/>
    <s v="TV Ultra"/>
    <n v="5130"/>
    <n v="6"/>
    <n v="30780"/>
    <n v="12312"/>
    <n v="0.4"/>
  </r>
  <r>
    <x v="1"/>
    <x v="1"/>
    <x v="72"/>
    <x v="1"/>
    <x v="11"/>
    <s v="Maceio"/>
    <s v="Desktop Ultra"/>
    <n v="8902"/>
    <n v="1"/>
    <n v="8902"/>
    <n v="3115.7"/>
    <n v="0.35"/>
  </r>
  <r>
    <x v="1"/>
    <x v="0"/>
    <x v="73"/>
    <x v="1"/>
    <x v="11"/>
    <s v="Maceio"/>
    <s v="Teclado"/>
    <n v="300"/>
    <n v="4"/>
    <n v="1200"/>
    <n v="180"/>
    <n v="0.15"/>
  </r>
  <r>
    <x v="3"/>
    <x v="1"/>
    <x v="74"/>
    <x v="1"/>
    <x v="12"/>
    <s v="Natal"/>
    <s v="Monitor 24 pol"/>
    <n v="1500"/>
    <n v="10"/>
    <n v="15000"/>
    <n v="6000"/>
    <n v="0.4"/>
  </r>
  <r>
    <x v="3"/>
    <x v="0"/>
    <x v="75"/>
    <x v="1"/>
    <x v="12"/>
    <s v="Natal"/>
    <s v="Monitor 24 pol"/>
    <n v="1500"/>
    <n v="10"/>
    <n v="15000"/>
    <n v="6000"/>
    <n v="0.4"/>
  </r>
  <r>
    <x v="0"/>
    <x v="1"/>
    <x v="76"/>
    <x v="1"/>
    <x v="12"/>
    <s v="Natal"/>
    <s v="Monitor 20 pol"/>
    <n v="1200"/>
    <n v="8"/>
    <n v="9600"/>
    <n v="2880"/>
    <n v="0.3"/>
  </r>
  <r>
    <x v="3"/>
    <x v="1"/>
    <x v="77"/>
    <x v="1"/>
    <x v="12"/>
    <s v="Natal"/>
    <s v="Teclado Gamer"/>
    <n v="500"/>
    <n v="7"/>
    <n v="3500"/>
    <n v="875"/>
    <n v="0.25"/>
  </r>
  <r>
    <x v="0"/>
    <x v="1"/>
    <x v="78"/>
    <x v="1"/>
    <x v="12"/>
    <s v="Natal"/>
    <s v="Monitor 24 pol"/>
    <n v="1500"/>
    <n v="2"/>
    <n v="3000"/>
    <n v="1200"/>
    <n v="0.4"/>
  </r>
  <r>
    <x v="2"/>
    <x v="0"/>
    <x v="79"/>
    <x v="1"/>
    <x v="12"/>
    <s v="Natal"/>
    <s v="Teclado Gamer"/>
    <n v="500"/>
    <n v="4"/>
    <n v="2000"/>
    <n v="500"/>
    <n v="0.25"/>
  </r>
  <r>
    <x v="0"/>
    <x v="1"/>
    <x v="80"/>
    <x v="1"/>
    <x v="12"/>
    <s v="Natal"/>
    <s v="Teclado Gamer"/>
    <n v="500"/>
    <n v="5"/>
    <n v="2500"/>
    <n v="625"/>
    <n v="0.25"/>
  </r>
  <r>
    <x v="3"/>
    <x v="1"/>
    <x v="81"/>
    <x v="1"/>
    <x v="12"/>
    <s v="Natal"/>
    <s v="Notebook 20"/>
    <n v="5300"/>
    <n v="11"/>
    <n v="58300"/>
    <n v="17490"/>
    <n v="0.3"/>
  </r>
  <r>
    <x v="3"/>
    <x v="0"/>
    <x v="82"/>
    <x v="1"/>
    <x v="12"/>
    <s v="Natal"/>
    <s v="Notebook 20"/>
    <n v="5300"/>
    <n v="11"/>
    <n v="58300"/>
    <n v="17490"/>
    <n v="0.3"/>
  </r>
  <r>
    <x v="4"/>
    <x v="0"/>
    <x v="83"/>
    <x v="1"/>
    <x v="12"/>
    <s v="Natal"/>
    <s v="Desktop Basic"/>
    <n v="4600"/>
    <n v="1"/>
    <n v="4600"/>
    <n v="1150"/>
    <n v="0.25"/>
  </r>
  <r>
    <x v="3"/>
    <x v="1"/>
    <x v="84"/>
    <x v="1"/>
    <x v="12"/>
    <s v="Natal"/>
    <s v="Desktop Ultra"/>
    <n v="8902"/>
    <n v="17"/>
    <n v="151334"/>
    <n v="52966.899999999994"/>
    <n v="0.35"/>
  </r>
  <r>
    <x v="0"/>
    <x v="1"/>
    <x v="85"/>
    <x v="1"/>
    <x v="12"/>
    <s v="Natal"/>
    <s v="Desktop Basic"/>
    <n v="4600"/>
    <n v="6"/>
    <n v="27600"/>
    <n v="6900"/>
    <n v="0.25"/>
  </r>
  <r>
    <x v="1"/>
    <x v="1"/>
    <x v="28"/>
    <x v="1"/>
    <x v="12"/>
    <s v="Natal"/>
    <s v="Notebook 20"/>
    <n v="5300"/>
    <n v="9"/>
    <n v="47700"/>
    <n v="14310"/>
    <n v="0.3"/>
  </r>
  <r>
    <x v="3"/>
    <x v="1"/>
    <x v="29"/>
    <x v="1"/>
    <x v="12"/>
    <s v="Natal"/>
    <s v="Monitor 20 pol"/>
    <n v="1200"/>
    <n v="3"/>
    <n v="3600"/>
    <n v="1080"/>
    <n v="0.3"/>
  </r>
  <r>
    <x v="0"/>
    <x v="1"/>
    <x v="30"/>
    <x v="1"/>
    <x v="12"/>
    <s v="Natal"/>
    <s v="Teclado"/>
    <n v="300"/>
    <n v="6"/>
    <n v="1800"/>
    <n v="270"/>
    <n v="0.15"/>
  </r>
  <r>
    <x v="0"/>
    <x v="0"/>
    <x v="31"/>
    <x v="1"/>
    <x v="12"/>
    <s v="Natal"/>
    <s v="Notebook 17"/>
    <n v="4500"/>
    <n v="6"/>
    <n v="27000"/>
    <n v="6750"/>
    <n v="0.25"/>
  </r>
  <r>
    <x v="0"/>
    <x v="0"/>
    <x v="32"/>
    <x v="1"/>
    <x v="12"/>
    <s v="Natal"/>
    <s v="Monitor 24 pol"/>
    <n v="1500"/>
    <n v="5"/>
    <n v="7500"/>
    <n v="3000"/>
    <n v="0.4"/>
  </r>
  <r>
    <x v="0"/>
    <x v="0"/>
    <x v="33"/>
    <x v="1"/>
    <x v="12"/>
    <s v="Natal"/>
    <s v="Notebook 17"/>
    <n v="4500"/>
    <n v="7"/>
    <n v="31500"/>
    <n v="7875"/>
    <n v="0.25"/>
  </r>
  <r>
    <x v="0"/>
    <x v="1"/>
    <x v="34"/>
    <x v="1"/>
    <x v="12"/>
    <s v="Natal"/>
    <s v="Notebook 15"/>
    <n v="3200"/>
    <n v="7"/>
    <n v="22400"/>
    <n v="4480"/>
    <n v="0.2"/>
  </r>
  <r>
    <x v="0"/>
    <x v="1"/>
    <x v="35"/>
    <x v="1"/>
    <x v="12"/>
    <s v="Natal"/>
    <s v="Monitor 24 pol"/>
    <n v="1500"/>
    <n v="9"/>
    <n v="13500"/>
    <n v="5400"/>
    <n v="0.4"/>
  </r>
  <r>
    <x v="3"/>
    <x v="1"/>
    <x v="36"/>
    <x v="1"/>
    <x v="12"/>
    <s v="Natal"/>
    <s v="Teclado Gamer"/>
    <n v="500"/>
    <n v="2"/>
    <n v="1000"/>
    <n v="250"/>
    <n v="0.25"/>
  </r>
  <r>
    <x v="0"/>
    <x v="0"/>
    <x v="37"/>
    <x v="1"/>
    <x v="12"/>
    <s v="Natal"/>
    <s v="Teclado Gamer"/>
    <n v="500"/>
    <n v="9"/>
    <n v="4500"/>
    <n v="1125"/>
    <n v="0.25"/>
  </r>
  <r>
    <x v="0"/>
    <x v="1"/>
    <x v="38"/>
    <x v="1"/>
    <x v="12"/>
    <s v="Natal"/>
    <s v="Notebook 20"/>
    <n v="5300"/>
    <n v="4"/>
    <n v="21200"/>
    <n v="6360"/>
    <n v="0.3"/>
  </r>
  <r>
    <x v="3"/>
    <x v="1"/>
    <x v="39"/>
    <x v="1"/>
    <x v="12"/>
    <s v="Natal"/>
    <s v="Desktop Basic"/>
    <n v="4600"/>
    <n v="5"/>
    <n v="23000"/>
    <n v="5750"/>
    <n v="0.25"/>
  </r>
  <r>
    <x v="3"/>
    <x v="1"/>
    <x v="40"/>
    <x v="1"/>
    <x v="12"/>
    <s v="Natal"/>
    <s v="Desktop Basic"/>
    <n v="4600"/>
    <n v="11"/>
    <n v="50600"/>
    <n v="12650"/>
    <n v="0.25"/>
  </r>
  <r>
    <x v="0"/>
    <x v="1"/>
    <x v="41"/>
    <x v="1"/>
    <x v="12"/>
    <s v="Natal"/>
    <s v="Monitor 20 pol"/>
    <n v="1200"/>
    <n v="6"/>
    <n v="7200"/>
    <n v="2160"/>
    <n v="0.3"/>
  </r>
  <r>
    <x v="0"/>
    <x v="0"/>
    <x v="42"/>
    <x v="1"/>
    <x v="12"/>
    <s v="Natal"/>
    <s v="Notebook 15"/>
    <n v="3200"/>
    <n v="1"/>
    <n v="3200"/>
    <n v="640"/>
    <n v="0.2"/>
  </r>
  <r>
    <x v="0"/>
    <x v="0"/>
    <x v="43"/>
    <x v="1"/>
    <x v="12"/>
    <s v="Natal"/>
    <s v="Notebook 20"/>
    <n v="5300"/>
    <n v="12"/>
    <n v="63600"/>
    <n v="19080"/>
    <n v="0.3"/>
  </r>
  <r>
    <x v="3"/>
    <x v="1"/>
    <x v="44"/>
    <x v="1"/>
    <x v="12"/>
    <s v="Natal"/>
    <s v="Teclado Gamer"/>
    <n v="500"/>
    <n v="5"/>
    <n v="2500"/>
    <n v="625"/>
    <n v="0.25"/>
  </r>
  <r>
    <x v="4"/>
    <x v="1"/>
    <x v="45"/>
    <x v="1"/>
    <x v="12"/>
    <s v="Natal"/>
    <s v="TV Ultra"/>
    <n v="5130"/>
    <n v="7"/>
    <n v="35910"/>
    <n v="14364"/>
    <n v="0.4"/>
  </r>
  <r>
    <x v="0"/>
    <x v="0"/>
    <x v="46"/>
    <x v="1"/>
    <x v="12"/>
    <s v="Natal"/>
    <s v="Monitor 24 pol"/>
    <n v="1500"/>
    <n v="5"/>
    <n v="7500"/>
    <n v="3000"/>
    <n v="0.4"/>
  </r>
  <r>
    <x v="3"/>
    <x v="1"/>
    <x v="47"/>
    <x v="1"/>
    <x v="12"/>
    <s v="Natal"/>
    <s v="Notebook 20"/>
    <n v="5300"/>
    <n v="10"/>
    <n v="53000"/>
    <n v="15900"/>
    <n v="0.3"/>
  </r>
  <r>
    <x v="0"/>
    <x v="1"/>
    <x v="48"/>
    <x v="1"/>
    <x v="12"/>
    <s v="Natal"/>
    <s v="Desktop Pro"/>
    <n v="5340"/>
    <n v="8"/>
    <n v="42720"/>
    <n v="12816"/>
    <n v="0.3"/>
  </r>
  <r>
    <x v="2"/>
    <x v="1"/>
    <x v="49"/>
    <x v="1"/>
    <x v="12"/>
    <s v="Natal"/>
    <s v="Notebook 20"/>
    <n v="5300"/>
    <n v="6"/>
    <n v="31800"/>
    <n v="9540"/>
    <n v="0.3"/>
  </r>
  <r>
    <x v="3"/>
    <x v="0"/>
    <x v="50"/>
    <x v="1"/>
    <x v="12"/>
    <s v="Natal"/>
    <s v="Teclado Gamer"/>
    <n v="500"/>
    <n v="5"/>
    <n v="2500"/>
    <n v="625"/>
    <n v="0.25"/>
  </r>
  <r>
    <x v="0"/>
    <x v="1"/>
    <x v="51"/>
    <x v="1"/>
    <x v="12"/>
    <s v="Natal"/>
    <s v="Desktop Ultra"/>
    <n v="8902"/>
    <n v="11"/>
    <n v="97922"/>
    <n v="34272.699999999997"/>
    <n v="0.35"/>
  </r>
  <r>
    <x v="2"/>
    <x v="1"/>
    <x v="52"/>
    <x v="1"/>
    <x v="12"/>
    <s v="Natal"/>
    <s v="Desktop Pro"/>
    <n v="5340"/>
    <n v="5"/>
    <n v="26700"/>
    <n v="8010"/>
    <n v="0.3"/>
  </r>
  <r>
    <x v="2"/>
    <x v="0"/>
    <x v="53"/>
    <x v="1"/>
    <x v="12"/>
    <s v="Natal"/>
    <s v="Teclado"/>
    <n v="300"/>
    <n v="3"/>
    <n v="900"/>
    <n v="135"/>
    <n v="0.15"/>
  </r>
  <r>
    <x v="0"/>
    <x v="0"/>
    <x v="54"/>
    <x v="1"/>
    <x v="12"/>
    <s v="Natal"/>
    <s v="Notebook 15"/>
    <n v="3200"/>
    <n v="3"/>
    <n v="9600"/>
    <n v="1920"/>
    <n v="0.2"/>
  </r>
  <r>
    <x v="4"/>
    <x v="1"/>
    <x v="55"/>
    <x v="1"/>
    <x v="12"/>
    <s v="Natal"/>
    <s v="Notebook 20"/>
    <n v="5300"/>
    <n v="1"/>
    <n v="5300"/>
    <n v="1590"/>
    <n v="0.3"/>
  </r>
  <r>
    <x v="3"/>
    <x v="0"/>
    <x v="56"/>
    <x v="1"/>
    <x v="12"/>
    <s v="Natal"/>
    <s v="TV LED HD"/>
    <n v="3400"/>
    <n v="1"/>
    <n v="3400"/>
    <n v="1190"/>
    <n v="0.35"/>
  </r>
  <r>
    <x v="0"/>
    <x v="1"/>
    <x v="57"/>
    <x v="1"/>
    <x v="12"/>
    <s v="Natal"/>
    <s v="Notebook 15"/>
    <n v="3200"/>
    <n v="7"/>
    <n v="22400"/>
    <n v="4480"/>
    <n v="0.2"/>
  </r>
  <r>
    <x v="0"/>
    <x v="1"/>
    <x v="58"/>
    <x v="1"/>
    <x v="12"/>
    <s v="Natal"/>
    <s v="Teclado Gamer"/>
    <n v="500"/>
    <n v="5"/>
    <n v="2500"/>
    <n v="625"/>
    <n v="0.25"/>
  </r>
  <r>
    <x v="0"/>
    <x v="1"/>
    <x v="59"/>
    <x v="1"/>
    <x v="12"/>
    <s v="Natal"/>
    <s v="Desktop Basic"/>
    <n v="4600"/>
    <n v="12"/>
    <n v="55200"/>
    <n v="13800"/>
    <n v="0.25"/>
  </r>
  <r>
    <x v="2"/>
    <x v="1"/>
    <x v="60"/>
    <x v="1"/>
    <x v="12"/>
    <s v="Natal"/>
    <s v="TV Ultra"/>
    <n v="5130"/>
    <n v="7"/>
    <n v="35910"/>
    <n v="14364"/>
    <n v="0.4"/>
  </r>
  <r>
    <x v="0"/>
    <x v="1"/>
    <x v="61"/>
    <x v="1"/>
    <x v="12"/>
    <s v="Natal"/>
    <s v="Desktop Ultra"/>
    <n v="8902"/>
    <n v="10"/>
    <n v="89020"/>
    <n v="31156.999999999996"/>
    <n v="0.35"/>
  </r>
  <r>
    <x v="3"/>
    <x v="1"/>
    <x v="62"/>
    <x v="1"/>
    <x v="12"/>
    <s v="Natal"/>
    <s v="Desktop Ultra"/>
    <n v="8902"/>
    <n v="9"/>
    <n v="80118"/>
    <n v="28041.3"/>
    <n v="0.35"/>
  </r>
  <r>
    <x v="3"/>
    <x v="1"/>
    <x v="63"/>
    <x v="1"/>
    <x v="12"/>
    <s v="Natal"/>
    <s v="Desktop Ultra"/>
    <n v="8902"/>
    <n v="9"/>
    <n v="80118"/>
    <n v="28041.3"/>
    <n v="0.35"/>
  </r>
  <r>
    <x v="3"/>
    <x v="1"/>
    <x v="64"/>
    <x v="1"/>
    <x v="12"/>
    <s v="Natal"/>
    <s v="Teclado Gamer"/>
    <n v="500"/>
    <n v="6"/>
    <n v="3000"/>
    <n v="750"/>
    <n v="0.25"/>
  </r>
  <r>
    <x v="4"/>
    <x v="1"/>
    <x v="65"/>
    <x v="1"/>
    <x v="12"/>
    <s v="Natal"/>
    <s v="Desktop Ultra"/>
    <n v="8902"/>
    <n v="6"/>
    <n v="53412"/>
    <n v="18694.199999999997"/>
    <n v="0.35"/>
  </r>
  <r>
    <x v="0"/>
    <x v="1"/>
    <x v="66"/>
    <x v="1"/>
    <x v="12"/>
    <s v="Natal"/>
    <s v="Monitor 20 pol"/>
    <n v="1200"/>
    <n v="8"/>
    <n v="9600"/>
    <n v="2880"/>
    <n v="0.3"/>
  </r>
  <r>
    <x v="0"/>
    <x v="1"/>
    <x v="67"/>
    <x v="1"/>
    <x v="12"/>
    <s v="Natal"/>
    <s v="Monitor 24 pol"/>
    <n v="1500"/>
    <n v="5"/>
    <n v="7500"/>
    <n v="3000"/>
    <n v="0.4"/>
  </r>
  <r>
    <x v="2"/>
    <x v="1"/>
    <x v="68"/>
    <x v="1"/>
    <x v="12"/>
    <s v="Natal"/>
    <s v="Desktop Pro"/>
    <n v="5340"/>
    <n v="9"/>
    <n v="48060"/>
    <n v="14418"/>
    <n v="0.3"/>
  </r>
  <r>
    <x v="2"/>
    <x v="1"/>
    <x v="69"/>
    <x v="1"/>
    <x v="12"/>
    <s v="Natal"/>
    <s v="Notebook 15"/>
    <n v="3200"/>
    <n v="2"/>
    <n v="6400"/>
    <n v="1280"/>
    <n v="0.2"/>
  </r>
  <r>
    <x v="0"/>
    <x v="0"/>
    <x v="70"/>
    <x v="1"/>
    <x v="12"/>
    <s v="Natal"/>
    <s v="Notebook 20"/>
    <n v="5300"/>
    <n v="2"/>
    <n v="10600"/>
    <n v="3180"/>
    <n v="0.3"/>
  </r>
  <r>
    <x v="2"/>
    <x v="1"/>
    <x v="71"/>
    <x v="1"/>
    <x v="12"/>
    <s v="Natal"/>
    <s v="Monitor 24 pol"/>
    <n v="1500"/>
    <n v="11"/>
    <n v="16500"/>
    <n v="6600"/>
    <n v="0.4"/>
  </r>
  <r>
    <x v="1"/>
    <x v="1"/>
    <x v="72"/>
    <x v="1"/>
    <x v="12"/>
    <s v="Natal"/>
    <s v="Desktop Basic"/>
    <n v="4600"/>
    <n v="9"/>
    <n v="41400"/>
    <n v="10350"/>
    <n v="0.25"/>
  </r>
  <r>
    <x v="3"/>
    <x v="1"/>
    <x v="73"/>
    <x v="1"/>
    <x v="12"/>
    <s v="Natal"/>
    <s v="Monitor 27 pol"/>
    <n v="1700"/>
    <n v="6"/>
    <n v="10200"/>
    <n v="5100"/>
    <n v="0.5"/>
  </r>
  <r>
    <x v="3"/>
    <x v="0"/>
    <x v="74"/>
    <x v="1"/>
    <x v="12"/>
    <s v="Natal"/>
    <s v="Teclado Gamer"/>
    <n v="500"/>
    <n v="7"/>
    <n v="3500"/>
    <n v="875"/>
    <n v="0.25"/>
  </r>
  <r>
    <x v="0"/>
    <x v="1"/>
    <x v="75"/>
    <x v="1"/>
    <x v="12"/>
    <s v="Natal"/>
    <s v="Teclado"/>
    <n v="300"/>
    <n v="12"/>
    <n v="3600"/>
    <n v="540"/>
    <n v="0.15"/>
  </r>
  <r>
    <x v="0"/>
    <x v="1"/>
    <x v="76"/>
    <x v="1"/>
    <x v="12"/>
    <s v="Natal"/>
    <s v="Notebook 15"/>
    <n v="3200"/>
    <n v="15"/>
    <n v="48000"/>
    <n v="9600"/>
    <n v="0.2"/>
  </r>
  <r>
    <x v="3"/>
    <x v="0"/>
    <x v="77"/>
    <x v="1"/>
    <x v="12"/>
    <s v="Natal"/>
    <s v="Teclado Gamer"/>
    <n v="500"/>
    <n v="12"/>
    <n v="6000"/>
    <n v="1500"/>
    <n v="0.25"/>
  </r>
  <r>
    <x v="3"/>
    <x v="1"/>
    <x v="78"/>
    <x v="1"/>
    <x v="12"/>
    <s v="Natal"/>
    <s v="Monitor 20 pol"/>
    <n v="1200"/>
    <n v="7"/>
    <n v="8400"/>
    <n v="2520"/>
    <n v="0.3"/>
  </r>
  <r>
    <x v="4"/>
    <x v="1"/>
    <x v="79"/>
    <x v="1"/>
    <x v="12"/>
    <s v="Natal"/>
    <s v="Monitor 27 pol"/>
    <n v="1700"/>
    <n v="2"/>
    <n v="3400"/>
    <n v="1700"/>
    <n v="0.5"/>
  </r>
  <r>
    <x v="0"/>
    <x v="1"/>
    <x v="80"/>
    <x v="1"/>
    <x v="12"/>
    <s v="Natal"/>
    <s v="TV LED HD"/>
    <n v="3400"/>
    <n v="12"/>
    <n v="40800"/>
    <n v="14280"/>
    <n v="0.35"/>
  </r>
  <r>
    <x v="0"/>
    <x v="1"/>
    <x v="81"/>
    <x v="1"/>
    <x v="12"/>
    <s v="Natal"/>
    <s v="Notebook 15"/>
    <n v="3200"/>
    <n v="3"/>
    <n v="9600"/>
    <n v="1920"/>
    <n v="0.2"/>
  </r>
  <r>
    <x v="4"/>
    <x v="1"/>
    <x v="86"/>
    <x v="1"/>
    <x v="12"/>
    <s v="Natal"/>
    <s v="TV LED HD"/>
    <n v="3400"/>
    <n v="1"/>
    <n v="3400"/>
    <n v="1190"/>
    <n v="0.35"/>
  </r>
  <r>
    <x v="3"/>
    <x v="1"/>
    <x v="82"/>
    <x v="1"/>
    <x v="12"/>
    <s v="Natal"/>
    <s v="Monitor 27 pol"/>
    <n v="1700"/>
    <n v="4"/>
    <n v="6800"/>
    <n v="3400"/>
    <n v="0.5"/>
  </r>
  <r>
    <x v="0"/>
    <x v="1"/>
    <x v="87"/>
    <x v="1"/>
    <x v="12"/>
    <s v="Natal"/>
    <s v="Desktop Basic"/>
    <n v="4600"/>
    <n v="6"/>
    <n v="27600"/>
    <n v="6900"/>
    <n v="0.25"/>
  </r>
  <r>
    <x v="3"/>
    <x v="1"/>
    <x v="83"/>
    <x v="1"/>
    <x v="12"/>
    <s v="Natal"/>
    <s v="Monitor 27 pol"/>
    <n v="1700"/>
    <n v="7"/>
    <n v="11900"/>
    <n v="5950"/>
    <n v="0.5"/>
  </r>
  <r>
    <x v="3"/>
    <x v="1"/>
    <x v="88"/>
    <x v="1"/>
    <x v="12"/>
    <s v="Natal"/>
    <s v="Notebook 17"/>
    <n v="4500"/>
    <n v="5"/>
    <n v="22500"/>
    <n v="5625"/>
    <n v="0.25"/>
  </r>
  <r>
    <x v="3"/>
    <x v="0"/>
    <x v="84"/>
    <x v="1"/>
    <x v="12"/>
    <s v="Natal"/>
    <s v="Monitor 20 pol"/>
    <n v="1200"/>
    <n v="5"/>
    <n v="6000"/>
    <n v="1800"/>
    <n v="0.3"/>
  </r>
  <r>
    <x v="0"/>
    <x v="0"/>
    <x v="89"/>
    <x v="1"/>
    <x v="12"/>
    <s v="Natal"/>
    <s v="Desktop Ultra"/>
    <n v="8902"/>
    <n v="19"/>
    <n v="169138"/>
    <n v="59198.299999999996"/>
    <n v="0.35"/>
  </r>
  <r>
    <x v="3"/>
    <x v="0"/>
    <x v="85"/>
    <x v="1"/>
    <x v="12"/>
    <s v="Natal"/>
    <s v="Teclado"/>
    <n v="300"/>
    <n v="1"/>
    <n v="300"/>
    <n v="45"/>
    <n v="0.15"/>
  </r>
  <r>
    <x v="3"/>
    <x v="1"/>
    <x v="85"/>
    <x v="1"/>
    <x v="12"/>
    <s v="Natal"/>
    <s v="Teclado"/>
    <n v="300"/>
    <n v="7"/>
    <n v="2100"/>
    <n v="315"/>
    <n v="0.15"/>
  </r>
  <r>
    <x v="3"/>
    <x v="1"/>
    <x v="85"/>
    <x v="1"/>
    <x v="12"/>
    <s v="Natal"/>
    <s v="Monitor 20 pol"/>
    <n v="1200"/>
    <n v="18"/>
    <n v="21600"/>
    <n v="6480"/>
    <n v="0.3"/>
  </r>
  <r>
    <x v="0"/>
    <x v="0"/>
    <x v="85"/>
    <x v="1"/>
    <x v="12"/>
    <s v="Natal"/>
    <s v="Notebook 15"/>
    <n v="3200"/>
    <n v="7"/>
    <n v="22400"/>
    <n v="4480"/>
    <n v="0.2"/>
  </r>
  <r>
    <x v="0"/>
    <x v="1"/>
    <x v="85"/>
    <x v="1"/>
    <x v="12"/>
    <s v="Natal"/>
    <s v="TV LED HD"/>
    <n v="3400"/>
    <n v="7"/>
    <n v="23800"/>
    <n v="8330"/>
    <n v="0.35"/>
  </r>
  <r>
    <x v="2"/>
    <x v="1"/>
    <x v="85"/>
    <x v="1"/>
    <x v="12"/>
    <s v="Natal"/>
    <s v="TV Ultra"/>
    <n v="5130"/>
    <n v="15"/>
    <n v="76950"/>
    <n v="30780"/>
    <n v="0.4"/>
  </r>
  <r>
    <x v="2"/>
    <x v="1"/>
    <x v="0"/>
    <x v="1"/>
    <x v="12"/>
    <s v="Natal"/>
    <s v="Desktop Ultra"/>
    <n v="8902"/>
    <n v="5"/>
    <n v="44510"/>
    <n v="15578.499999999998"/>
    <n v="0.35"/>
  </r>
  <r>
    <x v="1"/>
    <x v="1"/>
    <x v="1"/>
    <x v="1"/>
    <x v="12"/>
    <s v="Natal"/>
    <s v="TV Ultra"/>
    <n v="5130"/>
    <n v="4"/>
    <n v="20520"/>
    <n v="8208"/>
    <n v="0.4"/>
  </r>
  <r>
    <x v="3"/>
    <x v="0"/>
    <x v="2"/>
    <x v="1"/>
    <x v="12"/>
    <s v="Natal"/>
    <s v="Monitor 27 pol"/>
    <n v="1700"/>
    <n v="5"/>
    <n v="8500"/>
    <n v="4250"/>
    <n v="0.5"/>
  </r>
  <r>
    <x v="3"/>
    <x v="1"/>
    <x v="3"/>
    <x v="1"/>
    <x v="12"/>
    <s v="Natal"/>
    <s v="Monitor 24 pol"/>
    <n v="1500"/>
    <n v="3"/>
    <n v="4500"/>
    <n v="1800"/>
    <n v="0.4"/>
  </r>
  <r>
    <x v="0"/>
    <x v="1"/>
    <x v="0"/>
    <x v="2"/>
    <x v="13"/>
    <s v="Manaus"/>
    <s v="TV Ultra"/>
    <n v="5130"/>
    <n v="6"/>
    <n v="30780"/>
    <n v="12312"/>
    <n v="0.4"/>
  </r>
  <r>
    <x v="0"/>
    <x v="0"/>
    <x v="90"/>
    <x v="2"/>
    <x v="13"/>
    <s v="Manaus"/>
    <s v="Monitor 24 pol"/>
    <n v="1500"/>
    <n v="6"/>
    <n v="9000"/>
    <n v="3600"/>
    <n v="0.4"/>
  </r>
  <r>
    <x v="0"/>
    <x v="0"/>
    <x v="91"/>
    <x v="2"/>
    <x v="13"/>
    <s v="Manaus"/>
    <s v="TV LED HD"/>
    <n v="3400"/>
    <n v="8"/>
    <n v="27200"/>
    <n v="9520"/>
    <n v="0.35"/>
  </r>
  <r>
    <x v="1"/>
    <x v="1"/>
    <x v="92"/>
    <x v="2"/>
    <x v="13"/>
    <s v="Manaus"/>
    <s v="Teclado"/>
    <n v="300"/>
    <n v="3"/>
    <n v="900"/>
    <n v="135"/>
    <n v="0.15"/>
  </r>
  <r>
    <x v="2"/>
    <x v="1"/>
    <x v="16"/>
    <x v="2"/>
    <x v="13"/>
    <s v="Manaus"/>
    <s v="Monitor 27 pol"/>
    <n v="1700"/>
    <n v="12"/>
    <n v="20400"/>
    <n v="10200"/>
    <n v="0.5"/>
  </r>
  <r>
    <x v="2"/>
    <x v="1"/>
    <x v="93"/>
    <x v="2"/>
    <x v="13"/>
    <s v="Manaus"/>
    <s v="Monitor 27 pol"/>
    <n v="1700"/>
    <n v="11"/>
    <n v="18700"/>
    <n v="9350"/>
    <n v="0.5"/>
  </r>
  <r>
    <x v="0"/>
    <x v="0"/>
    <x v="94"/>
    <x v="2"/>
    <x v="13"/>
    <s v="Manaus"/>
    <s v="Notebook 20"/>
    <n v="5300"/>
    <n v="9"/>
    <n v="47700"/>
    <n v="14310"/>
    <n v="0.3"/>
  </r>
  <r>
    <x v="2"/>
    <x v="1"/>
    <x v="95"/>
    <x v="2"/>
    <x v="13"/>
    <s v="Manaus"/>
    <s v="Monitor 24 pol"/>
    <n v="1500"/>
    <n v="5"/>
    <n v="7500"/>
    <n v="3000"/>
    <n v="0.4"/>
  </r>
  <r>
    <x v="2"/>
    <x v="1"/>
    <x v="0"/>
    <x v="2"/>
    <x v="14"/>
    <s v="Belém"/>
    <s v="Desktop Ultra"/>
    <n v="8902"/>
    <n v="5"/>
    <n v="44510"/>
    <n v="15578.499999999998"/>
    <n v="0.35"/>
  </r>
  <r>
    <x v="1"/>
    <x v="1"/>
    <x v="1"/>
    <x v="2"/>
    <x v="14"/>
    <s v="Belém"/>
    <s v="TV Ultra"/>
    <n v="5130"/>
    <n v="4"/>
    <n v="20520"/>
    <n v="8208"/>
    <n v="0.4"/>
  </r>
  <r>
    <x v="3"/>
    <x v="0"/>
    <x v="2"/>
    <x v="2"/>
    <x v="14"/>
    <s v="Belém"/>
    <s v="Monitor 27 pol"/>
    <n v="1700"/>
    <n v="5"/>
    <n v="8500"/>
    <n v="4250"/>
    <n v="0.5"/>
  </r>
  <r>
    <x v="3"/>
    <x v="1"/>
    <x v="3"/>
    <x v="2"/>
    <x v="14"/>
    <s v="Belém"/>
    <s v="Monitor 24 pol"/>
    <n v="1500"/>
    <n v="3"/>
    <n v="4500"/>
    <n v="1800"/>
    <n v="0.4"/>
  </r>
  <r>
    <x v="1"/>
    <x v="1"/>
    <x v="4"/>
    <x v="2"/>
    <x v="14"/>
    <s v="Belém"/>
    <s v="TV LED HD"/>
    <n v="3400"/>
    <n v="4"/>
    <n v="13600"/>
    <n v="4760"/>
    <n v="0.35"/>
  </r>
  <r>
    <x v="0"/>
    <x v="0"/>
    <x v="5"/>
    <x v="2"/>
    <x v="14"/>
    <s v="Belém"/>
    <s v="Monitor 24 pol"/>
    <n v="1500"/>
    <n v="11"/>
    <n v="16500"/>
    <n v="6600"/>
    <n v="0.4"/>
  </r>
  <r>
    <x v="3"/>
    <x v="0"/>
    <x v="6"/>
    <x v="2"/>
    <x v="14"/>
    <s v="Belém"/>
    <s v="Notebook 15"/>
    <n v="3200"/>
    <n v="7"/>
    <n v="22400"/>
    <n v="4480"/>
    <n v="0.2"/>
  </r>
  <r>
    <x v="0"/>
    <x v="1"/>
    <x v="7"/>
    <x v="2"/>
    <x v="14"/>
    <s v="Belém"/>
    <s v="Notebook 20"/>
    <n v="5300"/>
    <n v="12"/>
    <n v="63600"/>
    <n v="19080"/>
    <n v="0.3"/>
  </r>
  <r>
    <x v="2"/>
    <x v="0"/>
    <x v="8"/>
    <x v="2"/>
    <x v="14"/>
    <s v="Belém"/>
    <s v="Notebook 15"/>
    <n v="3200"/>
    <n v="10"/>
    <n v="32000"/>
    <n v="6400"/>
    <n v="0.2"/>
  </r>
  <r>
    <x v="0"/>
    <x v="1"/>
    <x v="96"/>
    <x v="2"/>
    <x v="13"/>
    <s v="Manaus"/>
    <s v="Monitor 27 pol"/>
    <n v="1700"/>
    <n v="5"/>
    <n v="8500"/>
    <n v="4250"/>
    <n v="0.5"/>
  </r>
  <r>
    <x v="3"/>
    <x v="0"/>
    <x v="9"/>
    <x v="2"/>
    <x v="14"/>
    <s v="Belém"/>
    <s v="Desktop Basic"/>
    <n v="4600"/>
    <n v="11"/>
    <n v="50600"/>
    <n v="12650"/>
    <n v="0.25"/>
  </r>
  <r>
    <x v="0"/>
    <x v="1"/>
    <x v="10"/>
    <x v="2"/>
    <x v="14"/>
    <s v="Belém"/>
    <s v="Notebook 17"/>
    <n v="4500"/>
    <n v="6"/>
    <n v="27000"/>
    <n v="6750"/>
    <n v="0.25"/>
  </r>
  <r>
    <x v="3"/>
    <x v="0"/>
    <x v="11"/>
    <x v="2"/>
    <x v="14"/>
    <s v="Belém"/>
    <s v="Notebook 17"/>
    <n v="4500"/>
    <n v="10"/>
    <n v="45000"/>
    <n v="11250"/>
    <n v="0.25"/>
  </r>
  <r>
    <x v="1"/>
    <x v="1"/>
    <x v="12"/>
    <x v="2"/>
    <x v="14"/>
    <s v="Belém"/>
    <s v="Teclado Gamer"/>
    <n v="500"/>
    <n v="3"/>
    <n v="1500"/>
    <n v="375"/>
    <n v="0.25"/>
  </r>
  <r>
    <x v="3"/>
    <x v="1"/>
    <x v="13"/>
    <x v="2"/>
    <x v="14"/>
    <s v="Belém"/>
    <s v="Notebook 15"/>
    <n v="3200"/>
    <n v="7"/>
    <n v="22400"/>
    <n v="4480"/>
    <n v="0.2"/>
  </r>
  <r>
    <x v="1"/>
    <x v="1"/>
    <x v="14"/>
    <x v="2"/>
    <x v="14"/>
    <s v="Belém"/>
    <s v="Notebook 17"/>
    <n v="4500"/>
    <n v="8"/>
    <n v="36000"/>
    <n v="9000"/>
    <n v="0.25"/>
  </r>
  <r>
    <x v="0"/>
    <x v="1"/>
    <x v="15"/>
    <x v="2"/>
    <x v="14"/>
    <s v="Belém"/>
    <s v="Desktop Pro"/>
    <n v="5340"/>
    <n v="9"/>
    <n v="48060"/>
    <n v="14418"/>
    <n v="0.3"/>
  </r>
  <r>
    <x v="3"/>
    <x v="1"/>
    <x v="16"/>
    <x v="2"/>
    <x v="14"/>
    <s v="Belém"/>
    <s v="Desktop Pro"/>
    <n v="5340"/>
    <n v="11"/>
    <n v="58740"/>
    <n v="17622"/>
    <n v="0.3"/>
  </r>
  <r>
    <x v="2"/>
    <x v="0"/>
    <x v="17"/>
    <x v="2"/>
    <x v="14"/>
    <s v="Belém"/>
    <s v="Monitor 24 pol"/>
    <n v="1500"/>
    <n v="7"/>
    <n v="10500"/>
    <n v="4200"/>
    <n v="0.4"/>
  </r>
  <r>
    <x v="1"/>
    <x v="1"/>
    <x v="18"/>
    <x v="2"/>
    <x v="14"/>
    <s v="Belém"/>
    <s v="Teclado Gamer"/>
    <n v="500"/>
    <n v="5"/>
    <n v="2500"/>
    <n v="625"/>
    <n v="0.25"/>
  </r>
  <r>
    <x v="4"/>
    <x v="1"/>
    <x v="19"/>
    <x v="2"/>
    <x v="14"/>
    <s v="Belém"/>
    <s v="Desktop Pro"/>
    <n v="5340"/>
    <n v="5"/>
    <n v="26700"/>
    <n v="8010"/>
    <n v="0.3"/>
  </r>
  <r>
    <x v="3"/>
    <x v="1"/>
    <x v="20"/>
    <x v="2"/>
    <x v="14"/>
    <s v="Belém"/>
    <s v="Notebook 20"/>
    <n v="5300"/>
    <n v="8"/>
    <n v="42400"/>
    <n v="12720"/>
    <n v="0.3"/>
  </r>
  <r>
    <x v="0"/>
    <x v="1"/>
    <x v="97"/>
    <x v="2"/>
    <x v="13"/>
    <s v="Manaus"/>
    <s v="Desktop Basic"/>
    <n v="4600"/>
    <n v="6"/>
    <n v="27600"/>
    <n v="6900"/>
    <n v="0.25"/>
  </r>
  <r>
    <x v="2"/>
    <x v="0"/>
    <x v="21"/>
    <x v="2"/>
    <x v="14"/>
    <s v="Belém"/>
    <s v="Monitor 20 pol"/>
    <n v="1200"/>
    <n v="7"/>
    <n v="8400"/>
    <n v="2520"/>
    <n v="0.3"/>
  </r>
  <r>
    <x v="0"/>
    <x v="1"/>
    <x v="22"/>
    <x v="2"/>
    <x v="14"/>
    <s v="Belém"/>
    <s v="Desktop Ultra"/>
    <n v="8902"/>
    <n v="6"/>
    <n v="53412"/>
    <n v="18694.199999999997"/>
    <n v="0.35"/>
  </r>
  <r>
    <x v="3"/>
    <x v="1"/>
    <x v="23"/>
    <x v="2"/>
    <x v="14"/>
    <s v="Belém"/>
    <s v="Notebook 20"/>
    <n v="5300"/>
    <n v="9"/>
    <n v="47700"/>
    <n v="14310"/>
    <n v="0.3"/>
  </r>
  <r>
    <x v="1"/>
    <x v="0"/>
    <x v="24"/>
    <x v="2"/>
    <x v="14"/>
    <s v="Belém"/>
    <s v="TV LED HD"/>
    <n v="3400"/>
    <n v="8"/>
    <n v="27200"/>
    <n v="9520"/>
    <n v="0.35"/>
  </r>
  <r>
    <x v="0"/>
    <x v="0"/>
    <x v="25"/>
    <x v="2"/>
    <x v="14"/>
    <s v="Belém"/>
    <s v="Desktop Pro"/>
    <n v="5340"/>
    <n v="3"/>
    <n v="16020"/>
    <n v="4806"/>
    <n v="0.3"/>
  </r>
  <r>
    <x v="0"/>
    <x v="1"/>
    <x v="26"/>
    <x v="2"/>
    <x v="14"/>
    <s v="Belém"/>
    <s v="Monitor 27 pol"/>
    <n v="1700"/>
    <n v="3"/>
    <n v="5100"/>
    <n v="2550"/>
    <n v="0.5"/>
  </r>
  <r>
    <x v="1"/>
    <x v="0"/>
    <x v="27"/>
    <x v="2"/>
    <x v="14"/>
    <s v="Belém"/>
    <s v="Teclado"/>
    <n v="300"/>
    <n v="1"/>
    <n v="300"/>
    <n v="45"/>
    <n v="0.15"/>
  </r>
  <r>
    <x v="4"/>
    <x v="1"/>
    <x v="28"/>
    <x v="2"/>
    <x v="14"/>
    <s v="Belém"/>
    <s v="Teclado Gamer"/>
    <n v="500"/>
    <n v="8"/>
    <n v="4000"/>
    <n v="1000"/>
    <n v="0.25"/>
  </r>
  <r>
    <x v="0"/>
    <x v="1"/>
    <x v="28"/>
    <x v="2"/>
    <x v="14"/>
    <s v="Belém"/>
    <s v="Desktop Basic"/>
    <n v="4600"/>
    <n v="2"/>
    <n v="9200"/>
    <n v="2300"/>
    <n v="0.25"/>
  </r>
  <r>
    <x v="1"/>
    <x v="1"/>
    <x v="29"/>
    <x v="2"/>
    <x v="14"/>
    <s v="Belém"/>
    <s v="Monitor 20 pol"/>
    <n v="1200"/>
    <n v="9"/>
    <n v="10800"/>
    <n v="3240"/>
    <n v="0.3"/>
  </r>
  <r>
    <x v="3"/>
    <x v="0"/>
    <x v="30"/>
    <x v="2"/>
    <x v="14"/>
    <s v="Belém"/>
    <s v="Desktop Pro"/>
    <n v="5340"/>
    <n v="12"/>
    <n v="64080"/>
    <n v="19224"/>
    <n v="0.3"/>
  </r>
  <r>
    <x v="3"/>
    <x v="0"/>
    <x v="31"/>
    <x v="2"/>
    <x v="14"/>
    <s v="Belém"/>
    <s v="Desktop Pro"/>
    <n v="5340"/>
    <n v="12"/>
    <n v="64080"/>
    <n v="19224"/>
    <n v="0.3"/>
  </r>
  <r>
    <x v="4"/>
    <x v="0"/>
    <x v="98"/>
    <x v="2"/>
    <x v="13"/>
    <s v="Manaus"/>
    <s v="Desktop Basic"/>
    <n v="4600"/>
    <n v="3"/>
    <n v="13800"/>
    <n v="3450"/>
    <n v="0.25"/>
  </r>
  <r>
    <x v="0"/>
    <x v="1"/>
    <x v="32"/>
    <x v="2"/>
    <x v="14"/>
    <s v="Belém"/>
    <s v="TV Ultra"/>
    <n v="5130"/>
    <n v="12"/>
    <n v="61560"/>
    <n v="24624"/>
    <n v="0.4"/>
  </r>
  <r>
    <x v="4"/>
    <x v="0"/>
    <x v="33"/>
    <x v="2"/>
    <x v="14"/>
    <s v="Belém"/>
    <s v="Desktop Basic"/>
    <n v="4600"/>
    <n v="2"/>
    <n v="9200"/>
    <n v="2300"/>
    <n v="0.25"/>
  </r>
  <r>
    <x v="0"/>
    <x v="1"/>
    <x v="34"/>
    <x v="2"/>
    <x v="14"/>
    <s v="Belém"/>
    <s v="Desktop Basic"/>
    <n v="4600"/>
    <n v="11"/>
    <n v="50600"/>
    <n v="12650"/>
    <n v="0.25"/>
  </r>
  <r>
    <x v="0"/>
    <x v="0"/>
    <x v="35"/>
    <x v="2"/>
    <x v="14"/>
    <s v="Belém"/>
    <s v="Monitor 24 pol"/>
    <n v="1500"/>
    <n v="3"/>
    <n v="4500"/>
    <n v="1800"/>
    <n v="0.4"/>
  </r>
  <r>
    <x v="1"/>
    <x v="1"/>
    <x v="36"/>
    <x v="2"/>
    <x v="14"/>
    <s v="Belém"/>
    <s v="Monitor 20 pol"/>
    <n v="1200"/>
    <n v="5"/>
    <n v="6000"/>
    <n v="1800"/>
    <n v="0.3"/>
  </r>
  <r>
    <x v="3"/>
    <x v="1"/>
    <x v="37"/>
    <x v="2"/>
    <x v="14"/>
    <s v="Belém"/>
    <s v="Notebook 20"/>
    <n v="5300"/>
    <n v="8"/>
    <n v="42400"/>
    <n v="12720"/>
    <n v="0.3"/>
  </r>
  <r>
    <x v="1"/>
    <x v="1"/>
    <x v="38"/>
    <x v="2"/>
    <x v="14"/>
    <s v="Belém"/>
    <s v="Teclado"/>
    <n v="300"/>
    <n v="7"/>
    <n v="2100"/>
    <n v="315"/>
    <n v="0.15"/>
  </r>
  <r>
    <x v="3"/>
    <x v="1"/>
    <x v="39"/>
    <x v="2"/>
    <x v="14"/>
    <s v="Belém"/>
    <s v="Teclado Gamer"/>
    <n v="500"/>
    <n v="11"/>
    <n v="5500"/>
    <n v="1375"/>
    <n v="0.25"/>
  </r>
  <r>
    <x v="0"/>
    <x v="1"/>
    <x v="40"/>
    <x v="2"/>
    <x v="14"/>
    <s v="Belém"/>
    <s v="Notebook 20"/>
    <n v="5300"/>
    <n v="12"/>
    <n v="63600"/>
    <n v="19080"/>
    <n v="0.3"/>
  </r>
  <r>
    <x v="0"/>
    <x v="0"/>
    <x v="41"/>
    <x v="2"/>
    <x v="14"/>
    <s v="Belém"/>
    <s v="TV Ultra"/>
    <n v="5130"/>
    <n v="3"/>
    <n v="15390"/>
    <n v="6156"/>
    <n v="0.4"/>
  </r>
  <r>
    <x v="0"/>
    <x v="1"/>
    <x v="42"/>
    <x v="2"/>
    <x v="14"/>
    <s v="Belém"/>
    <s v="Teclado"/>
    <n v="300"/>
    <n v="2"/>
    <n v="600"/>
    <n v="90"/>
    <n v="0.15"/>
  </r>
  <r>
    <x v="0"/>
    <x v="0"/>
    <x v="43"/>
    <x v="2"/>
    <x v="14"/>
    <s v="Belém"/>
    <s v="Notebook 17"/>
    <n v="4500"/>
    <n v="15"/>
    <n v="67500"/>
    <n v="16875"/>
    <n v="0.25"/>
  </r>
  <r>
    <x v="0"/>
    <x v="1"/>
    <x v="44"/>
    <x v="2"/>
    <x v="14"/>
    <s v="Belém"/>
    <s v="Teclado"/>
    <n v="300"/>
    <n v="5"/>
    <n v="1500"/>
    <n v="225"/>
    <n v="0.15"/>
  </r>
  <r>
    <x v="0"/>
    <x v="1"/>
    <x v="45"/>
    <x v="2"/>
    <x v="14"/>
    <s v="Belém"/>
    <s v="Teclado Gamer"/>
    <n v="500"/>
    <n v="5"/>
    <n v="2500"/>
    <n v="625"/>
    <n v="0.25"/>
  </r>
  <r>
    <x v="3"/>
    <x v="1"/>
    <x v="46"/>
    <x v="2"/>
    <x v="13"/>
    <s v="Manaus"/>
    <s v="Notebook 17"/>
    <n v="4500"/>
    <n v="4"/>
    <n v="18000"/>
    <n v="4500"/>
    <n v="0.25"/>
  </r>
  <r>
    <x v="0"/>
    <x v="1"/>
    <x v="46"/>
    <x v="2"/>
    <x v="14"/>
    <s v="Belém"/>
    <s v="Desktop Basic"/>
    <n v="4600"/>
    <n v="7"/>
    <n v="32200"/>
    <n v="8050"/>
    <n v="0.25"/>
  </r>
  <r>
    <x v="4"/>
    <x v="1"/>
    <x v="99"/>
    <x v="2"/>
    <x v="13"/>
    <s v="Manaus"/>
    <s v="Desktop Basic"/>
    <n v="4600"/>
    <n v="3"/>
    <n v="13800"/>
    <n v="3450"/>
    <n v="0.25"/>
  </r>
  <r>
    <x v="3"/>
    <x v="1"/>
    <x v="100"/>
    <x v="2"/>
    <x v="13"/>
    <s v="Manaus"/>
    <s v="Notebook 15"/>
    <n v="3200"/>
    <n v="4"/>
    <n v="12800"/>
    <n v="2560"/>
    <n v="0.2"/>
  </r>
  <r>
    <x v="4"/>
    <x v="1"/>
    <x v="101"/>
    <x v="2"/>
    <x v="13"/>
    <s v="Manaus"/>
    <s v="Notebook 20"/>
    <n v="5300"/>
    <n v="5"/>
    <n v="26500"/>
    <n v="7950"/>
    <n v="0.3"/>
  </r>
  <r>
    <x v="3"/>
    <x v="0"/>
    <x v="102"/>
    <x v="2"/>
    <x v="13"/>
    <s v="Manaus"/>
    <s v="Monitor 20 pol"/>
    <n v="1200"/>
    <n v="7"/>
    <n v="8400"/>
    <n v="2520"/>
    <n v="0.3"/>
  </r>
  <r>
    <x v="0"/>
    <x v="0"/>
    <x v="103"/>
    <x v="2"/>
    <x v="13"/>
    <s v="Manaus"/>
    <s v="Desktop Pro"/>
    <n v="5340"/>
    <n v="10"/>
    <n v="53400"/>
    <n v="16020"/>
    <n v="0.3"/>
  </r>
  <r>
    <x v="2"/>
    <x v="0"/>
    <x v="104"/>
    <x v="2"/>
    <x v="13"/>
    <s v="Manaus"/>
    <s v="TV Ultra"/>
    <n v="5130"/>
    <n v="8"/>
    <n v="41040"/>
    <n v="16416"/>
    <n v="0.4"/>
  </r>
  <r>
    <x v="0"/>
    <x v="1"/>
    <x v="76"/>
    <x v="2"/>
    <x v="13"/>
    <s v="Manaus"/>
    <s v="Desktop Basic"/>
    <n v="4600"/>
    <n v="5"/>
    <n v="23000"/>
    <n v="5750"/>
    <n v="0.25"/>
  </r>
  <r>
    <x v="4"/>
    <x v="1"/>
    <x v="105"/>
    <x v="2"/>
    <x v="13"/>
    <s v="Manaus"/>
    <s v="Notebook 15"/>
    <n v="3200"/>
    <n v="3"/>
    <n v="9600"/>
    <n v="1920"/>
    <n v="0.2"/>
  </r>
  <r>
    <x v="0"/>
    <x v="1"/>
    <x v="0"/>
    <x v="2"/>
    <x v="15"/>
    <s v="Palmas"/>
    <s v="TV Ultra"/>
    <n v="5130"/>
    <n v="10"/>
    <n v="30780"/>
    <n v="12312"/>
    <n v="0.4"/>
  </r>
  <r>
    <x v="0"/>
    <x v="0"/>
    <x v="90"/>
    <x v="2"/>
    <x v="15"/>
    <s v="Palmas"/>
    <s v="Monitor 24 pol"/>
    <n v="1500"/>
    <n v="16"/>
    <n v="9000"/>
    <n v="3600"/>
    <n v="0.4"/>
  </r>
  <r>
    <x v="0"/>
    <x v="0"/>
    <x v="91"/>
    <x v="2"/>
    <x v="15"/>
    <s v="Palmas"/>
    <s v="TV LED HD"/>
    <n v="3400"/>
    <n v="18"/>
    <n v="27200"/>
    <n v="9520"/>
    <n v="0.35"/>
  </r>
  <r>
    <x v="1"/>
    <x v="1"/>
    <x v="92"/>
    <x v="2"/>
    <x v="15"/>
    <s v="Palmas"/>
    <s v="Teclado"/>
    <n v="300"/>
    <n v="13"/>
    <n v="900"/>
    <n v="135"/>
    <n v="0.15"/>
  </r>
  <r>
    <x v="2"/>
    <x v="1"/>
    <x v="16"/>
    <x v="2"/>
    <x v="15"/>
    <s v="Palmas"/>
    <s v="Monitor 27 pol"/>
    <n v="1700"/>
    <n v="20"/>
    <n v="20400"/>
    <n v="10200"/>
    <n v="0.5"/>
  </r>
  <r>
    <x v="2"/>
    <x v="1"/>
    <x v="93"/>
    <x v="2"/>
    <x v="15"/>
    <s v="Palmas"/>
    <s v="Monitor 27 pol"/>
    <n v="1700"/>
    <n v="21"/>
    <n v="18700"/>
    <n v="9350"/>
    <n v="0.5"/>
  </r>
  <r>
    <x v="0"/>
    <x v="0"/>
    <x v="94"/>
    <x v="2"/>
    <x v="15"/>
    <s v="Palmas"/>
    <s v="Notebook 20"/>
    <n v="5300"/>
    <n v="19"/>
    <n v="47700"/>
    <n v="14310"/>
    <n v="0.3"/>
  </r>
  <r>
    <x v="2"/>
    <x v="1"/>
    <x v="95"/>
    <x v="2"/>
    <x v="15"/>
    <s v="Palmas"/>
    <s v="Monitor 24 pol"/>
    <n v="1500"/>
    <n v="14"/>
    <n v="7500"/>
    <n v="3000"/>
    <n v="0.4"/>
  </r>
  <r>
    <x v="0"/>
    <x v="1"/>
    <x v="96"/>
    <x v="2"/>
    <x v="15"/>
    <s v="Palmas"/>
    <s v="Monitor 27 pol"/>
    <n v="1700"/>
    <n v="5"/>
    <n v="8500"/>
    <n v="4250"/>
    <n v="0.5"/>
  </r>
  <r>
    <x v="0"/>
    <x v="1"/>
    <x v="97"/>
    <x v="2"/>
    <x v="15"/>
    <s v="Palmas"/>
    <s v="Desktop Basic"/>
    <n v="4600"/>
    <n v="6"/>
    <n v="27600"/>
    <n v="6900"/>
    <n v="0.25"/>
  </r>
  <r>
    <x v="4"/>
    <x v="0"/>
    <x v="98"/>
    <x v="2"/>
    <x v="15"/>
    <s v="Palmas"/>
    <s v="Desktop Basic"/>
    <n v="4600"/>
    <n v="3"/>
    <n v="13800"/>
    <n v="3450"/>
    <n v="0.25"/>
  </r>
  <r>
    <x v="3"/>
    <x v="1"/>
    <x v="46"/>
    <x v="2"/>
    <x v="15"/>
    <s v="Palmas"/>
    <s v="Notebook 17"/>
    <n v="4500"/>
    <n v="4"/>
    <n v="18000"/>
    <n v="4500"/>
    <n v="0.25"/>
  </r>
  <r>
    <x v="4"/>
    <x v="1"/>
    <x v="99"/>
    <x v="2"/>
    <x v="15"/>
    <s v="Palmas"/>
    <s v="Desktop Basic"/>
    <n v="4600"/>
    <n v="3"/>
    <n v="13800"/>
    <n v="3450"/>
    <n v="0.25"/>
  </r>
  <r>
    <x v="3"/>
    <x v="1"/>
    <x v="100"/>
    <x v="2"/>
    <x v="15"/>
    <s v="Palmas"/>
    <s v="Notebook 15"/>
    <n v="3200"/>
    <n v="4"/>
    <n v="12800"/>
    <n v="2560"/>
    <n v="0.2"/>
  </r>
  <r>
    <x v="4"/>
    <x v="1"/>
    <x v="101"/>
    <x v="2"/>
    <x v="15"/>
    <s v="Palmas"/>
    <s v="Notebook 20"/>
    <n v="5300"/>
    <n v="15"/>
    <n v="26500"/>
    <n v="7950"/>
    <n v="0.3"/>
  </r>
  <r>
    <x v="3"/>
    <x v="0"/>
    <x v="102"/>
    <x v="2"/>
    <x v="15"/>
    <s v="Palmas"/>
    <s v="Monitor 20 pol"/>
    <n v="1200"/>
    <n v="20"/>
    <n v="8400"/>
    <n v="2520"/>
    <n v="0.3"/>
  </r>
  <r>
    <x v="0"/>
    <x v="0"/>
    <x v="103"/>
    <x v="2"/>
    <x v="15"/>
    <s v="Palmas"/>
    <s v="Desktop Pro"/>
    <n v="5340"/>
    <n v="10"/>
    <n v="53400"/>
    <n v="16020"/>
    <n v="0.3"/>
  </r>
  <r>
    <x v="2"/>
    <x v="0"/>
    <x v="104"/>
    <x v="2"/>
    <x v="16"/>
    <s v="Rio Branco"/>
    <s v="TV Ultra"/>
    <n v="5130"/>
    <n v="8"/>
    <n v="41040"/>
    <n v="16416"/>
    <n v="0.4"/>
  </r>
  <r>
    <x v="0"/>
    <x v="1"/>
    <x v="76"/>
    <x v="2"/>
    <x v="16"/>
    <s v="Rio Branco"/>
    <s v="Desktop Basic"/>
    <n v="4600"/>
    <n v="15"/>
    <n v="23000"/>
    <n v="5750"/>
    <n v="0.25"/>
  </r>
  <r>
    <x v="4"/>
    <x v="1"/>
    <x v="105"/>
    <x v="2"/>
    <x v="16"/>
    <s v="Rio Branco"/>
    <s v="Notebook 15"/>
    <n v="3200"/>
    <n v="3"/>
    <n v="9600"/>
    <n v="1920"/>
    <n v="0.2"/>
  </r>
  <r>
    <x v="0"/>
    <x v="1"/>
    <x v="0"/>
    <x v="2"/>
    <x v="16"/>
    <s v="Rio Branco"/>
    <s v="TV Ultra"/>
    <n v="5130"/>
    <n v="6"/>
    <n v="30780"/>
    <n v="12312"/>
    <n v="0.4"/>
  </r>
  <r>
    <x v="0"/>
    <x v="0"/>
    <x v="90"/>
    <x v="2"/>
    <x v="16"/>
    <s v="Rio Branco"/>
    <s v="Monitor 24 pol"/>
    <n v="1500"/>
    <n v="6"/>
    <n v="9000"/>
    <n v="3600"/>
    <n v="0.4"/>
  </r>
  <r>
    <x v="0"/>
    <x v="0"/>
    <x v="91"/>
    <x v="2"/>
    <x v="16"/>
    <s v="Rio Branco"/>
    <s v="TV LED HD"/>
    <n v="3400"/>
    <n v="8"/>
    <n v="27200"/>
    <n v="9520"/>
    <n v="0.35"/>
  </r>
  <r>
    <x v="1"/>
    <x v="1"/>
    <x v="92"/>
    <x v="2"/>
    <x v="16"/>
    <s v="Rio Branco"/>
    <s v="Teclado"/>
    <n v="300"/>
    <n v="3"/>
    <n v="900"/>
    <n v="135"/>
    <n v="0.15"/>
  </r>
  <r>
    <x v="2"/>
    <x v="1"/>
    <x v="16"/>
    <x v="2"/>
    <x v="16"/>
    <s v="Rio Branco"/>
    <s v="Monitor 27 pol"/>
    <n v="1700"/>
    <n v="12"/>
    <n v="20400"/>
    <n v="10200"/>
    <n v="0.5"/>
  </r>
  <r>
    <x v="2"/>
    <x v="1"/>
    <x v="93"/>
    <x v="2"/>
    <x v="16"/>
    <s v="Rio Branco"/>
    <s v="Monitor 27 pol"/>
    <n v="1700"/>
    <n v="11"/>
    <n v="18700"/>
    <n v="9350"/>
    <n v="0.5"/>
  </r>
  <r>
    <x v="0"/>
    <x v="0"/>
    <x v="94"/>
    <x v="2"/>
    <x v="16"/>
    <s v="Rio Branco"/>
    <s v="Notebook 20"/>
    <n v="5300"/>
    <n v="9"/>
    <n v="47700"/>
    <n v="14310"/>
    <n v="0.3"/>
  </r>
  <r>
    <x v="2"/>
    <x v="1"/>
    <x v="95"/>
    <x v="2"/>
    <x v="16"/>
    <s v="Rio Branco"/>
    <s v="Monitor 24 pol"/>
    <n v="1500"/>
    <n v="5"/>
    <n v="7500"/>
    <n v="3000"/>
    <n v="0.4"/>
  </r>
  <r>
    <x v="0"/>
    <x v="1"/>
    <x v="96"/>
    <x v="2"/>
    <x v="16"/>
    <s v="Rio Branco"/>
    <s v="Monitor 27 pol"/>
    <n v="1700"/>
    <n v="5"/>
    <n v="8500"/>
    <n v="4250"/>
    <n v="0.5"/>
  </r>
  <r>
    <x v="0"/>
    <x v="1"/>
    <x v="97"/>
    <x v="2"/>
    <x v="16"/>
    <s v="Rio Branco"/>
    <s v="Desktop Basic"/>
    <n v="4600"/>
    <n v="6"/>
    <n v="27600"/>
    <n v="6900"/>
    <n v="0.25"/>
  </r>
  <r>
    <x v="4"/>
    <x v="0"/>
    <x v="98"/>
    <x v="2"/>
    <x v="16"/>
    <s v="Rio Branco"/>
    <s v="Desktop Basic"/>
    <n v="4600"/>
    <n v="3"/>
    <n v="13800"/>
    <n v="3450"/>
    <n v="0.25"/>
  </r>
  <r>
    <x v="3"/>
    <x v="1"/>
    <x v="46"/>
    <x v="2"/>
    <x v="16"/>
    <s v="Rio Branco"/>
    <s v="Notebook 17"/>
    <n v="4500"/>
    <n v="4"/>
    <n v="18000"/>
    <n v="4500"/>
    <n v="0.25"/>
  </r>
  <r>
    <x v="4"/>
    <x v="1"/>
    <x v="99"/>
    <x v="2"/>
    <x v="16"/>
    <s v="Rio Branco"/>
    <s v="Desktop Basic"/>
    <n v="4600"/>
    <n v="3"/>
    <n v="13800"/>
    <n v="3450"/>
    <n v="0.25"/>
  </r>
  <r>
    <x v="3"/>
    <x v="1"/>
    <x v="100"/>
    <x v="2"/>
    <x v="16"/>
    <s v="Rio Branco"/>
    <s v="Notebook 15"/>
    <n v="3200"/>
    <n v="4"/>
    <n v="12800"/>
    <n v="2560"/>
    <n v="0.2"/>
  </r>
  <r>
    <x v="4"/>
    <x v="1"/>
    <x v="101"/>
    <x v="2"/>
    <x v="16"/>
    <s v="Rio Branco"/>
    <s v="Notebook 20"/>
    <n v="5300"/>
    <n v="5"/>
    <n v="26500"/>
    <n v="7950"/>
    <n v="0.3"/>
  </r>
  <r>
    <x v="3"/>
    <x v="0"/>
    <x v="102"/>
    <x v="2"/>
    <x v="17"/>
    <s v="Boa Vista"/>
    <s v="Monitor 20 pol"/>
    <n v="1200"/>
    <n v="7"/>
    <n v="8400"/>
    <n v="2520"/>
    <n v="0.3"/>
  </r>
  <r>
    <x v="0"/>
    <x v="0"/>
    <x v="103"/>
    <x v="2"/>
    <x v="17"/>
    <s v="Boa Vista"/>
    <s v="Desktop Pro"/>
    <n v="5340"/>
    <n v="10"/>
    <n v="53400"/>
    <n v="16020"/>
    <n v="0.3"/>
  </r>
  <r>
    <x v="2"/>
    <x v="0"/>
    <x v="104"/>
    <x v="2"/>
    <x v="17"/>
    <s v="Boa Vista"/>
    <s v="TV Ultra"/>
    <n v="5130"/>
    <n v="8"/>
    <n v="41040"/>
    <n v="16416"/>
    <n v="0.4"/>
  </r>
  <r>
    <x v="0"/>
    <x v="1"/>
    <x v="76"/>
    <x v="2"/>
    <x v="17"/>
    <s v="Boa Vista"/>
    <s v="Desktop Basic"/>
    <n v="4600"/>
    <n v="5"/>
    <n v="23000"/>
    <n v="5750"/>
    <n v="0.25"/>
  </r>
  <r>
    <x v="4"/>
    <x v="1"/>
    <x v="105"/>
    <x v="2"/>
    <x v="17"/>
    <s v="Boa Vista"/>
    <s v="Notebook 15"/>
    <n v="3200"/>
    <n v="3"/>
    <n v="9600"/>
    <n v="1920"/>
    <n v="0.2"/>
  </r>
  <r>
    <x v="0"/>
    <x v="1"/>
    <x v="0"/>
    <x v="2"/>
    <x v="17"/>
    <s v="Boa Vista"/>
    <s v="TV Ultra"/>
    <n v="5130"/>
    <n v="10"/>
    <n v="30780"/>
    <n v="12312"/>
    <n v="0.4"/>
  </r>
  <r>
    <x v="0"/>
    <x v="0"/>
    <x v="90"/>
    <x v="2"/>
    <x v="17"/>
    <s v="Boa Vista"/>
    <s v="Monitor 24 pol"/>
    <n v="1500"/>
    <n v="16"/>
    <n v="9000"/>
    <n v="3600"/>
    <n v="0.4"/>
  </r>
  <r>
    <x v="0"/>
    <x v="0"/>
    <x v="91"/>
    <x v="2"/>
    <x v="17"/>
    <s v="Boa Vista"/>
    <s v="TV LED HD"/>
    <n v="3400"/>
    <n v="18"/>
    <n v="27200"/>
    <n v="9520"/>
    <n v="0.35"/>
  </r>
  <r>
    <x v="1"/>
    <x v="1"/>
    <x v="92"/>
    <x v="2"/>
    <x v="17"/>
    <s v="Boa Vista"/>
    <s v="Teclado"/>
    <n v="300"/>
    <n v="13"/>
    <n v="900"/>
    <n v="135"/>
    <n v="0.15"/>
  </r>
  <r>
    <x v="2"/>
    <x v="1"/>
    <x v="16"/>
    <x v="2"/>
    <x v="18"/>
    <s v="Macapá"/>
    <s v="Monitor 27 pol"/>
    <n v="1700"/>
    <n v="20"/>
    <n v="20400"/>
    <n v="10200"/>
    <n v="0.5"/>
  </r>
  <r>
    <x v="2"/>
    <x v="1"/>
    <x v="93"/>
    <x v="2"/>
    <x v="18"/>
    <s v="Macapá"/>
    <s v="Monitor 27 pol"/>
    <n v="1700"/>
    <n v="21"/>
    <n v="18700"/>
    <n v="9350"/>
    <n v="0.5"/>
  </r>
  <r>
    <x v="0"/>
    <x v="0"/>
    <x v="94"/>
    <x v="2"/>
    <x v="18"/>
    <s v="Macapá"/>
    <s v="Notebook 20"/>
    <n v="5300"/>
    <n v="19"/>
    <n v="47700"/>
    <n v="14310"/>
    <n v="0.3"/>
  </r>
  <r>
    <x v="2"/>
    <x v="1"/>
    <x v="95"/>
    <x v="2"/>
    <x v="18"/>
    <s v="Macapá"/>
    <s v="Monitor 24 pol"/>
    <n v="1500"/>
    <n v="14"/>
    <n v="7500"/>
    <n v="3000"/>
    <n v="0.4"/>
  </r>
  <r>
    <x v="0"/>
    <x v="1"/>
    <x v="96"/>
    <x v="2"/>
    <x v="18"/>
    <s v="Macapá"/>
    <s v="Monitor 27 pol"/>
    <n v="1700"/>
    <n v="5"/>
    <n v="8500"/>
    <n v="4250"/>
    <n v="0.5"/>
  </r>
  <r>
    <x v="0"/>
    <x v="1"/>
    <x v="97"/>
    <x v="2"/>
    <x v="18"/>
    <s v="Macapá"/>
    <s v="Desktop Basic"/>
    <n v="4600"/>
    <n v="6"/>
    <n v="27600"/>
    <n v="6900"/>
    <n v="0.25"/>
  </r>
  <r>
    <x v="4"/>
    <x v="0"/>
    <x v="98"/>
    <x v="2"/>
    <x v="18"/>
    <s v="Macapá"/>
    <s v="Desktop Basic"/>
    <n v="4600"/>
    <n v="3"/>
    <n v="13800"/>
    <n v="3450"/>
    <n v="0.25"/>
  </r>
  <r>
    <x v="3"/>
    <x v="1"/>
    <x v="46"/>
    <x v="2"/>
    <x v="18"/>
    <s v="Macapá"/>
    <s v="Notebook 17"/>
    <n v="4500"/>
    <n v="4"/>
    <n v="18000"/>
    <n v="4500"/>
    <n v="0.25"/>
  </r>
  <r>
    <x v="4"/>
    <x v="1"/>
    <x v="99"/>
    <x v="2"/>
    <x v="18"/>
    <s v="Macapá"/>
    <s v="Desktop Basic"/>
    <n v="4600"/>
    <n v="3"/>
    <n v="13800"/>
    <n v="3450"/>
    <n v="0.25"/>
  </r>
  <r>
    <x v="3"/>
    <x v="1"/>
    <x v="100"/>
    <x v="2"/>
    <x v="19"/>
    <s v="Porto Velho"/>
    <s v="Notebook 15"/>
    <n v="3200"/>
    <n v="4"/>
    <n v="12800"/>
    <n v="2560"/>
    <n v="0.2"/>
  </r>
  <r>
    <x v="4"/>
    <x v="1"/>
    <x v="101"/>
    <x v="2"/>
    <x v="19"/>
    <s v="Porto Velho"/>
    <s v="Notebook 20"/>
    <n v="5300"/>
    <n v="15"/>
    <n v="26500"/>
    <n v="7950"/>
    <n v="0.3"/>
  </r>
  <r>
    <x v="3"/>
    <x v="0"/>
    <x v="102"/>
    <x v="2"/>
    <x v="19"/>
    <s v="Porto Velho"/>
    <s v="Monitor 20 pol"/>
    <n v="1200"/>
    <n v="20"/>
    <n v="8400"/>
    <n v="2520"/>
    <n v="0.3"/>
  </r>
  <r>
    <x v="0"/>
    <x v="0"/>
    <x v="103"/>
    <x v="2"/>
    <x v="19"/>
    <s v="Porto Velho"/>
    <s v="Desktop Pro"/>
    <n v="5340"/>
    <n v="10"/>
    <n v="53400"/>
    <n v="16020"/>
    <n v="0.3"/>
  </r>
  <r>
    <x v="2"/>
    <x v="0"/>
    <x v="104"/>
    <x v="2"/>
    <x v="19"/>
    <s v="Porto Velho"/>
    <s v="TV Ultra"/>
    <n v="5130"/>
    <n v="8"/>
    <n v="41040"/>
    <n v="16416"/>
    <n v="0.4"/>
  </r>
  <r>
    <x v="0"/>
    <x v="1"/>
    <x v="76"/>
    <x v="2"/>
    <x v="19"/>
    <s v="Porto Velho"/>
    <s v="Desktop Basic"/>
    <n v="4600"/>
    <n v="15"/>
    <n v="23000"/>
    <n v="5750"/>
    <n v="0.25"/>
  </r>
  <r>
    <x v="4"/>
    <x v="1"/>
    <x v="105"/>
    <x v="2"/>
    <x v="19"/>
    <s v="Porto Velho"/>
    <s v="Notebook 15"/>
    <n v="3200"/>
    <n v="3"/>
    <n v="9600"/>
    <n v="1920"/>
    <n v="0.2"/>
  </r>
  <r>
    <x v="1"/>
    <x v="0"/>
    <x v="0"/>
    <x v="3"/>
    <x v="20"/>
    <s v="Belo Horizonte"/>
    <s v="Teclado"/>
    <n v="300"/>
    <n v="7"/>
    <n v="2100"/>
    <n v="315"/>
    <n v="0.15"/>
  </r>
  <r>
    <x v="1"/>
    <x v="0"/>
    <x v="1"/>
    <x v="3"/>
    <x v="20"/>
    <s v="Belo Horizonte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0"/>
    <s v="Belo Horizonte"/>
    <s v="TV Ultra"/>
    <n v="5130"/>
    <n v="9"/>
    <n v="46170"/>
    <n v="18468"/>
    <n v="0.4"/>
  </r>
  <r>
    <x v="3"/>
    <x v="1"/>
    <x v="4"/>
    <x v="3"/>
    <x v="20"/>
    <s v="Belo Horizonte"/>
    <s v="TV Ultra"/>
    <n v="5130"/>
    <n v="4"/>
    <n v="20520"/>
    <n v="8208"/>
    <n v="0.4"/>
  </r>
  <r>
    <x v="3"/>
    <x v="0"/>
    <x v="5"/>
    <x v="3"/>
    <x v="20"/>
    <s v="Belo Horizonte"/>
    <s v="Monitor 27 pol"/>
    <n v="1700"/>
    <n v="8"/>
    <n v="13600"/>
    <n v="6800"/>
    <n v="0.5"/>
  </r>
  <r>
    <x v="3"/>
    <x v="1"/>
    <x v="6"/>
    <x v="3"/>
    <x v="20"/>
    <s v="Belo Horizonte"/>
    <s v="Notebook 17"/>
    <n v="4500"/>
    <n v="9"/>
    <n v="40500"/>
    <n v="10125"/>
    <n v="0.25"/>
  </r>
  <r>
    <x v="0"/>
    <x v="0"/>
    <x v="7"/>
    <x v="3"/>
    <x v="20"/>
    <s v="Belo Horizonte"/>
    <s v="Notebook 15"/>
    <n v="3200"/>
    <n v="9"/>
    <n v="28800"/>
    <n v="5760"/>
    <n v="0.2"/>
  </r>
  <r>
    <x v="0"/>
    <x v="0"/>
    <x v="8"/>
    <x v="3"/>
    <x v="20"/>
    <s v="Belo Horizonte"/>
    <s v="Notebook 15"/>
    <n v="3200"/>
    <n v="2"/>
    <n v="6400"/>
    <n v="1280"/>
    <n v="0.2"/>
  </r>
  <r>
    <x v="0"/>
    <x v="0"/>
    <x v="9"/>
    <x v="3"/>
    <x v="20"/>
    <s v="Belo Horizonte"/>
    <s v="Desktop Ultra"/>
    <n v="8902"/>
    <n v="6"/>
    <n v="53412"/>
    <n v="18694.199999999997"/>
    <n v="0.35"/>
  </r>
  <r>
    <x v="0"/>
    <x v="1"/>
    <x v="10"/>
    <x v="3"/>
    <x v="20"/>
    <s v="Belo Horizonte"/>
    <s v="TV LED HD"/>
    <n v="3400"/>
    <n v="11"/>
    <n v="37400"/>
    <n v="13090"/>
    <n v="0.35"/>
  </r>
  <r>
    <x v="0"/>
    <x v="1"/>
    <x v="11"/>
    <x v="3"/>
    <x v="20"/>
    <s v="Belo Horizonte"/>
    <s v="Desktop Ultra"/>
    <n v="8902"/>
    <n v="6"/>
    <n v="53412"/>
    <n v="18694.199999999997"/>
    <n v="0.35"/>
  </r>
  <r>
    <x v="0"/>
    <x v="0"/>
    <x v="12"/>
    <x v="3"/>
    <x v="20"/>
    <s v="Belo Horizonte"/>
    <s v="Notebook 15"/>
    <n v="3200"/>
    <n v="9"/>
    <n v="28800"/>
    <n v="5760"/>
    <n v="0.2"/>
  </r>
  <r>
    <x v="2"/>
    <x v="1"/>
    <x v="13"/>
    <x v="3"/>
    <x v="20"/>
    <s v="Belo Horizonte"/>
    <s v="Notebook 15"/>
    <n v="3200"/>
    <n v="12"/>
    <n v="38400"/>
    <n v="7680"/>
    <n v="0.2"/>
  </r>
  <r>
    <x v="3"/>
    <x v="0"/>
    <x v="14"/>
    <x v="3"/>
    <x v="20"/>
    <s v="Belo Horizonte"/>
    <s v="Notebook 17"/>
    <n v="4500"/>
    <n v="1"/>
    <n v="4500"/>
    <n v="1125"/>
    <n v="0.25"/>
  </r>
  <r>
    <x v="0"/>
    <x v="1"/>
    <x v="15"/>
    <x v="3"/>
    <x v="20"/>
    <s v="Belo Horizonte"/>
    <s v="Monitor 20 pol"/>
    <n v="1200"/>
    <n v="10"/>
    <n v="12000"/>
    <n v="3600"/>
    <n v="0.3"/>
  </r>
  <r>
    <x v="3"/>
    <x v="0"/>
    <x v="16"/>
    <x v="3"/>
    <x v="20"/>
    <s v="Belo Horizonte"/>
    <s v="TV Ultra"/>
    <n v="5130"/>
    <n v="5"/>
    <n v="25650"/>
    <n v="10260"/>
    <n v="0.4"/>
  </r>
  <r>
    <x v="0"/>
    <x v="1"/>
    <x v="17"/>
    <x v="3"/>
    <x v="20"/>
    <s v="Belo Horizonte"/>
    <s v="Teclado"/>
    <n v="300"/>
    <n v="4"/>
    <n v="1200"/>
    <n v="180"/>
    <n v="0.15"/>
  </r>
  <r>
    <x v="0"/>
    <x v="1"/>
    <x v="18"/>
    <x v="3"/>
    <x v="20"/>
    <s v="Belo Horizonte"/>
    <s v="Desktop Pro"/>
    <n v="5340"/>
    <n v="9"/>
    <n v="48060"/>
    <n v="14418"/>
    <n v="0.3"/>
  </r>
  <r>
    <x v="3"/>
    <x v="0"/>
    <x v="19"/>
    <x v="3"/>
    <x v="20"/>
    <s v="Belo Horizonte"/>
    <s v="Notebook 17"/>
    <n v="4500"/>
    <n v="2"/>
    <n v="9000"/>
    <n v="2250"/>
    <n v="0.25"/>
  </r>
  <r>
    <x v="1"/>
    <x v="1"/>
    <x v="20"/>
    <x v="3"/>
    <x v="20"/>
    <s v="Belo Horizonte"/>
    <s v="Teclado"/>
    <n v="300"/>
    <n v="11"/>
    <n v="3300"/>
    <n v="495"/>
    <n v="0.15"/>
  </r>
  <r>
    <x v="2"/>
    <x v="0"/>
    <x v="21"/>
    <x v="3"/>
    <x v="20"/>
    <s v="Belo Horizonte"/>
    <s v="Monitor 20 pol"/>
    <n v="1200"/>
    <n v="9"/>
    <n v="10800"/>
    <n v="3240"/>
    <n v="0.3"/>
  </r>
  <r>
    <x v="4"/>
    <x v="1"/>
    <x v="22"/>
    <x v="3"/>
    <x v="20"/>
    <s v="Belo Horizonte"/>
    <s v="Teclado"/>
    <n v="300"/>
    <n v="9"/>
    <n v="2700"/>
    <n v="405"/>
    <n v="0.15"/>
  </r>
  <r>
    <x v="0"/>
    <x v="1"/>
    <x v="23"/>
    <x v="3"/>
    <x v="20"/>
    <s v="Belo Horizonte"/>
    <s v="Desktop Ultra"/>
    <n v="8902"/>
    <n v="10"/>
    <n v="89020"/>
    <n v="31156.999999999996"/>
    <n v="0.35"/>
  </r>
  <r>
    <x v="0"/>
    <x v="1"/>
    <x v="24"/>
    <x v="3"/>
    <x v="20"/>
    <s v="Belo Horizonte"/>
    <s v="Teclado"/>
    <n v="300"/>
    <n v="12"/>
    <n v="3600"/>
    <n v="540"/>
    <n v="0.15"/>
  </r>
  <r>
    <x v="0"/>
    <x v="1"/>
    <x v="25"/>
    <x v="3"/>
    <x v="20"/>
    <s v="Belo Horizonte"/>
    <s v="Notebook 17"/>
    <n v="4500"/>
    <n v="1"/>
    <n v="4500"/>
    <n v="1125"/>
    <n v="0.25"/>
  </r>
  <r>
    <x v="0"/>
    <x v="1"/>
    <x v="26"/>
    <x v="3"/>
    <x v="20"/>
    <s v="Belo Horizonte"/>
    <s v="Teclado Gamer"/>
    <n v="500"/>
    <n v="4"/>
    <n v="2000"/>
    <n v="500"/>
    <n v="0.25"/>
  </r>
  <r>
    <x v="1"/>
    <x v="0"/>
    <x v="27"/>
    <x v="3"/>
    <x v="20"/>
    <s v="Belo Horizonte"/>
    <s v="TV LED HD"/>
    <n v="3400"/>
    <n v="5"/>
    <n v="17000"/>
    <n v="5950"/>
    <n v="0.35"/>
  </r>
  <r>
    <x v="3"/>
    <x v="1"/>
    <x v="28"/>
    <x v="3"/>
    <x v="20"/>
    <s v="Belo Horizonte"/>
    <s v="Monitor 27 pol"/>
    <n v="1700"/>
    <n v="7"/>
    <n v="11900"/>
    <n v="5950"/>
    <n v="0.5"/>
  </r>
  <r>
    <x v="3"/>
    <x v="0"/>
    <x v="28"/>
    <x v="3"/>
    <x v="21"/>
    <s v="Vitória"/>
    <s v="Monitor 20 pol"/>
    <n v="1200"/>
    <n v="11"/>
    <n v="13200"/>
    <n v="3960"/>
    <n v="0.3"/>
  </r>
  <r>
    <x v="2"/>
    <x v="0"/>
    <x v="29"/>
    <x v="3"/>
    <x v="20"/>
    <s v="Belo Horizonte"/>
    <s v="Teclado Gamer"/>
    <n v="500"/>
    <n v="12"/>
    <n v="6000"/>
    <n v="1500"/>
    <n v="0.25"/>
  </r>
  <r>
    <x v="0"/>
    <x v="0"/>
    <x v="30"/>
    <x v="3"/>
    <x v="21"/>
    <s v="Vitória"/>
    <s v="Desktop Ultra"/>
    <n v="8902"/>
    <n v="10"/>
    <n v="89020"/>
    <n v="31156.999999999996"/>
    <n v="0.35"/>
  </r>
  <r>
    <x v="0"/>
    <x v="1"/>
    <x v="31"/>
    <x v="3"/>
    <x v="21"/>
    <s v="Vitória"/>
    <s v="Desktop Ultra"/>
    <n v="8902"/>
    <n v="6"/>
    <n v="53412"/>
    <n v="18694.199999999997"/>
    <n v="0.35"/>
  </r>
  <r>
    <x v="3"/>
    <x v="1"/>
    <x v="32"/>
    <x v="3"/>
    <x v="20"/>
    <s v="Belo Horizonte"/>
    <s v="TV LED HD"/>
    <n v="3400"/>
    <n v="10"/>
    <n v="34000"/>
    <n v="11900"/>
    <n v="0.35"/>
  </r>
  <r>
    <x v="3"/>
    <x v="1"/>
    <x v="33"/>
    <x v="3"/>
    <x v="20"/>
    <s v="Belo Horizonte"/>
    <s v="Monitor 20 pol"/>
    <n v="1200"/>
    <n v="8"/>
    <n v="9600"/>
    <n v="2880"/>
    <n v="0.3"/>
  </r>
  <r>
    <x v="0"/>
    <x v="1"/>
    <x v="34"/>
    <x v="3"/>
    <x v="20"/>
    <s v="Belo Horizonte"/>
    <s v="Desktop Basic"/>
    <n v="4600"/>
    <n v="1"/>
    <n v="4600"/>
    <n v="1150"/>
    <n v="0.25"/>
  </r>
  <r>
    <x v="0"/>
    <x v="1"/>
    <x v="35"/>
    <x v="3"/>
    <x v="20"/>
    <s v="Belo Horizonte"/>
    <s v="Desktop Basic"/>
    <n v="4600"/>
    <n v="4"/>
    <n v="18400"/>
    <n v="4600"/>
    <n v="0.25"/>
  </r>
  <r>
    <x v="3"/>
    <x v="1"/>
    <x v="36"/>
    <x v="3"/>
    <x v="20"/>
    <s v="Belo Horizonte"/>
    <s v="TV Ultra"/>
    <n v="5130"/>
    <n v="4"/>
    <n v="20520"/>
    <n v="8208"/>
    <n v="0.4"/>
  </r>
  <r>
    <x v="3"/>
    <x v="0"/>
    <x v="37"/>
    <x v="3"/>
    <x v="20"/>
    <s v="Belo Horizonte"/>
    <s v="Teclado"/>
    <n v="300"/>
    <n v="1"/>
    <n v="300"/>
    <n v="45"/>
    <n v="0.15"/>
  </r>
  <r>
    <x v="0"/>
    <x v="0"/>
    <x v="38"/>
    <x v="3"/>
    <x v="20"/>
    <s v="Belo Horizonte"/>
    <s v="Desktop Basic"/>
    <n v="4600"/>
    <n v="5"/>
    <n v="23000"/>
    <n v="5750"/>
    <n v="0.25"/>
  </r>
  <r>
    <x v="2"/>
    <x v="1"/>
    <x v="39"/>
    <x v="3"/>
    <x v="20"/>
    <s v="Belo Horizonte"/>
    <s v="Teclado Gamer"/>
    <n v="500"/>
    <n v="8"/>
    <n v="4000"/>
    <n v="1000"/>
    <n v="0.25"/>
  </r>
  <r>
    <x v="0"/>
    <x v="1"/>
    <x v="40"/>
    <x v="3"/>
    <x v="20"/>
    <s v="Belo Horizonte"/>
    <s v="Monitor 24 pol"/>
    <n v="1500"/>
    <n v="3"/>
    <n v="4500"/>
    <n v="1800"/>
    <n v="0.4"/>
  </r>
  <r>
    <x v="0"/>
    <x v="1"/>
    <x v="41"/>
    <x v="3"/>
    <x v="20"/>
    <s v="Belo Horizonte"/>
    <s v="Monitor 24 pol"/>
    <n v="1500"/>
    <n v="1"/>
    <n v="1500"/>
    <n v="600"/>
    <n v="0.4"/>
  </r>
  <r>
    <x v="0"/>
    <x v="1"/>
    <x v="42"/>
    <x v="3"/>
    <x v="20"/>
    <s v="Belo Horizonte"/>
    <s v="Teclado Gamer"/>
    <n v="500"/>
    <n v="11"/>
    <n v="5500"/>
    <n v="1375"/>
    <n v="0.25"/>
  </r>
  <r>
    <x v="0"/>
    <x v="1"/>
    <x v="43"/>
    <x v="3"/>
    <x v="20"/>
    <s v="Belo Horizonte"/>
    <s v="Monitor 27 pol"/>
    <n v="1700"/>
    <n v="12"/>
    <n v="20400"/>
    <n v="10200"/>
    <n v="0.5"/>
  </r>
  <r>
    <x v="2"/>
    <x v="0"/>
    <x v="44"/>
    <x v="3"/>
    <x v="20"/>
    <s v="Belo Horizonte"/>
    <s v="Monitor 20 pol"/>
    <n v="1200"/>
    <n v="4"/>
    <n v="4800"/>
    <n v="1440"/>
    <n v="0.3"/>
  </r>
  <r>
    <x v="0"/>
    <x v="1"/>
    <x v="45"/>
    <x v="3"/>
    <x v="20"/>
    <s v="Belo Horizonte"/>
    <s v="TV LED HD"/>
    <n v="3400"/>
    <n v="1"/>
    <n v="3400"/>
    <n v="1190"/>
    <n v="0.35"/>
  </r>
  <r>
    <x v="1"/>
    <x v="1"/>
    <x v="46"/>
    <x v="3"/>
    <x v="20"/>
    <s v="Belo Horizonte"/>
    <s v="Notebook 15"/>
    <n v="3200"/>
    <n v="10"/>
    <n v="32000"/>
    <n v="6400"/>
    <n v="0.2"/>
  </r>
  <r>
    <x v="3"/>
    <x v="1"/>
    <x v="47"/>
    <x v="3"/>
    <x v="20"/>
    <s v="Belo Horizonte"/>
    <s v="Teclado"/>
    <n v="300"/>
    <n v="7"/>
    <n v="2100"/>
    <n v="315"/>
    <n v="0.15"/>
  </r>
  <r>
    <x v="3"/>
    <x v="1"/>
    <x v="48"/>
    <x v="3"/>
    <x v="20"/>
    <s v="Belo Horizonte"/>
    <s v="Monitor 20 pol"/>
    <n v="1200"/>
    <n v="5"/>
    <n v="6000"/>
    <n v="1800"/>
    <n v="0.3"/>
  </r>
  <r>
    <x v="4"/>
    <x v="1"/>
    <x v="49"/>
    <x v="3"/>
    <x v="20"/>
    <s v="Belo Horizonte"/>
    <s v="Notebook 17"/>
    <n v="4500"/>
    <n v="3"/>
    <n v="13500"/>
    <n v="3375"/>
    <n v="0.25"/>
  </r>
  <r>
    <x v="1"/>
    <x v="0"/>
    <x v="50"/>
    <x v="3"/>
    <x v="20"/>
    <s v="Belo Horizonte"/>
    <s v="Desktop Pro"/>
    <n v="5340"/>
    <n v="5"/>
    <n v="26700"/>
    <n v="8010"/>
    <n v="0.3"/>
  </r>
  <r>
    <x v="2"/>
    <x v="0"/>
    <x v="51"/>
    <x v="3"/>
    <x v="20"/>
    <s v="Belo Horizonte"/>
    <s v="Teclado"/>
    <n v="300"/>
    <n v="8"/>
    <n v="2400"/>
    <n v="360"/>
    <n v="0.15"/>
  </r>
  <r>
    <x v="3"/>
    <x v="1"/>
    <x v="52"/>
    <x v="3"/>
    <x v="20"/>
    <s v="Belo Horizonte"/>
    <s v="Notebook 15"/>
    <n v="3200"/>
    <n v="6"/>
    <n v="19200"/>
    <n v="3840"/>
    <n v="0.2"/>
  </r>
  <r>
    <x v="3"/>
    <x v="0"/>
    <x v="53"/>
    <x v="3"/>
    <x v="20"/>
    <s v="Belo Horizonte"/>
    <s v="Notebook 20"/>
    <n v="5300"/>
    <n v="8"/>
    <n v="42400"/>
    <n v="12720"/>
    <n v="0.3"/>
  </r>
  <r>
    <x v="0"/>
    <x v="1"/>
    <x v="54"/>
    <x v="3"/>
    <x v="20"/>
    <s v="Belo Horizonte"/>
    <s v="TV Ultra"/>
    <n v="5130"/>
    <n v="4"/>
    <n v="20520"/>
    <n v="8208"/>
    <n v="0.4"/>
  </r>
  <r>
    <x v="1"/>
    <x v="1"/>
    <x v="55"/>
    <x v="3"/>
    <x v="20"/>
    <s v="Belo Horizonte"/>
    <s v="Monitor 24 pol"/>
    <n v="1500"/>
    <n v="7"/>
    <n v="10500"/>
    <n v="4200"/>
    <n v="0.4"/>
  </r>
  <r>
    <x v="0"/>
    <x v="1"/>
    <x v="56"/>
    <x v="3"/>
    <x v="20"/>
    <s v="Belo Horizonte"/>
    <s v="Desktop Ultra"/>
    <n v="8902"/>
    <n v="2"/>
    <n v="17804"/>
    <n v="6231.4"/>
    <n v="0.35"/>
  </r>
  <r>
    <x v="1"/>
    <x v="1"/>
    <x v="57"/>
    <x v="3"/>
    <x v="20"/>
    <s v="Belo Horizonte"/>
    <s v="TV Ultra"/>
    <n v="5130"/>
    <n v="9"/>
    <n v="46170"/>
    <n v="18468"/>
    <n v="0.4"/>
  </r>
  <r>
    <x v="1"/>
    <x v="0"/>
    <x v="58"/>
    <x v="3"/>
    <x v="20"/>
    <s v="Belo Horizonte"/>
    <s v="Notebook 20"/>
    <n v="5300"/>
    <n v="1"/>
    <n v="5300"/>
    <n v="1590"/>
    <n v="0.3"/>
  </r>
  <r>
    <x v="0"/>
    <x v="1"/>
    <x v="59"/>
    <x v="3"/>
    <x v="20"/>
    <s v="Belo Horizonte"/>
    <s v="Teclado Gamer"/>
    <n v="500"/>
    <n v="3"/>
    <n v="1500"/>
    <n v="375"/>
    <n v="0.25"/>
  </r>
  <r>
    <x v="0"/>
    <x v="0"/>
    <x v="60"/>
    <x v="3"/>
    <x v="20"/>
    <s v="Belo Horizonte"/>
    <s v="Desktop Basic"/>
    <n v="4600"/>
    <n v="11"/>
    <n v="50600"/>
    <n v="12650"/>
    <n v="0.25"/>
  </r>
  <r>
    <x v="0"/>
    <x v="1"/>
    <x v="61"/>
    <x v="3"/>
    <x v="20"/>
    <s v="Belo Horizonte"/>
    <s v="Notebook 17"/>
    <n v="4500"/>
    <n v="10"/>
    <n v="45000"/>
    <n v="11250"/>
    <n v="0.25"/>
  </r>
  <r>
    <x v="0"/>
    <x v="1"/>
    <x v="62"/>
    <x v="3"/>
    <x v="20"/>
    <s v="Belo Horizonte"/>
    <s v="Monitor 24 pol"/>
    <n v="1500"/>
    <n v="2"/>
    <n v="3000"/>
    <n v="1200"/>
    <n v="0.4"/>
  </r>
  <r>
    <x v="1"/>
    <x v="1"/>
    <x v="63"/>
    <x v="3"/>
    <x v="20"/>
    <s v="Belo Horizonte"/>
    <s v="TV Ultra"/>
    <n v="5130"/>
    <n v="7"/>
    <n v="35910"/>
    <n v="14364"/>
    <n v="0.4"/>
  </r>
  <r>
    <x v="3"/>
    <x v="0"/>
    <x v="64"/>
    <x v="3"/>
    <x v="20"/>
    <s v="Belo Horizonte"/>
    <s v="Notebook 20"/>
    <n v="5300"/>
    <n v="9"/>
    <n v="47700"/>
    <n v="14310"/>
    <n v="0.3"/>
  </r>
  <r>
    <x v="0"/>
    <x v="1"/>
    <x v="65"/>
    <x v="3"/>
    <x v="20"/>
    <s v="Belo Horizonte"/>
    <s v="Desktop Ultra"/>
    <n v="8902"/>
    <n v="3"/>
    <n v="26706"/>
    <n v="9347.0999999999985"/>
    <n v="0.35"/>
  </r>
  <r>
    <x v="0"/>
    <x v="1"/>
    <x v="66"/>
    <x v="3"/>
    <x v="20"/>
    <s v="Belo Horizonte"/>
    <s v="Desktop Basic"/>
    <n v="4600"/>
    <n v="1"/>
    <n v="4600"/>
    <n v="1150"/>
    <n v="0.25"/>
  </r>
  <r>
    <x v="0"/>
    <x v="1"/>
    <x v="67"/>
    <x v="3"/>
    <x v="20"/>
    <s v="Belo Horizonte"/>
    <s v="Desktop Pro"/>
    <n v="5340"/>
    <n v="6"/>
    <n v="32040"/>
    <n v="9612"/>
    <n v="0.3"/>
  </r>
  <r>
    <x v="0"/>
    <x v="0"/>
    <x v="68"/>
    <x v="3"/>
    <x v="20"/>
    <s v="Belo Horizonte"/>
    <s v="TV Ultra"/>
    <n v="5130"/>
    <n v="4"/>
    <n v="20520"/>
    <n v="8208"/>
    <n v="0.4"/>
  </r>
  <r>
    <x v="0"/>
    <x v="1"/>
    <x v="69"/>
    <x v="3"/>
    <x v="20"/>
    <s v="Belo Horizonte"/>
    <s v="TV Ultra"/>
    <n v="5130"/>
    <n v="12"/>
    <n v="61560"/>
    <n v="24624"/>
    <n v="0.4"/>
  </r>
  <r>
    <x v="2"/>
    <x v="1"/>
    <x v="70"/>
    <x v="3"/>
    <x v="20"/>
    <s v="Belo Horizonte"/>
    <s v="Teclado"/>
    <n v="300"/>
    <n v="9"/>
    <n v="2700"/>
    <n v="405"/>
    <n v="0.15"/>
  </r>
  <r>
    <x v="1"/>
    <x v="1"/>
    <x v="71"/>
    <x v="3"/>
    <x v="20"/>
    <s v="Belo Horizonte"/>
    <s v="Notebook 20"/>
    <n v="5300"/>
    <n v="11"/>
    <n v="58300"/>
    <n v="17490"/>
    <n v="0.3"/>
  </r>
  <r>
    <x v="0"/>
    <x v="0"/>
    <x v="72"/>
    <x v="3"/>
    <x v="20"/>
    <s v="Belo Horizonte"/>
    <s v="Teclado"/>
    <n v="300"/>
    <n v="2"/>
    <n v="600"/>
    <n v="90"/>
    <n v="0.15"/>
  </r>
  <r>
    <x v="3"/>
    <x v="1"/>
    <x v="73"/>
    <x v="3"/>
    <x v="20"/>
    <s v="Belo Horizonte"/>
    <s v="Notebook 15"/>
    <n v="3200"/>
    <n v="10"/>
    <n v="32000"/>
    <n v="6400"/>
    <n v="0.2"/>
  </r>
  <r>
    <x v="0"/>
    <x v="1"/>
    <x v="74"/>
    <x v="3"/>
    <x v="20"/>
    <s v="Belo Horizonte"/>
    <s v="Desktop Pro"/>
    <n v="5340"/>
    <n v="3"/>
    <n v="16020"/>
    <n v="4806"/>
    <n v="0.3"/>
  </r>
  <r>
    <x v="2"/>
    <x v="1"/>
    <x v="75"/>
    <x v="3"/>
    <x v="20"/>
    <s v="Belo Horizonte"/>
    <s v="Notebook 15"/>
    <n v="3200"/>
    <n v="20"/>
    <n v="64000"/>
    <n v="12800"/>
    <n v="0.2"/>
  </r>
  <r>
    <x v="0"/>
    <x v="0"/>
    <x v="76"/>
    <x v="3"/>
    <x v="20"/>
    <s v="Belo Horizonte"/>
    <s v="Desktop Basic"/>
    <n v="4600"/>
    <n v="10"/>
    <n v="46000"/>
    <n v="11500"/>
    <n v="0.25"/>
  </r>
  <r>
    <x v="4"/>
    <x v="0"/>
    <x v="77"/>
    <x v="3"/>
    <x v="20"/>
    <s v="Belo Horizonte"/>
    <s v="Notebook 20"/>
    <n v="5300"/>
    <n v="12"/>
    <n v="63600"/>
    <n v="19080"/>
    <n v="0.3"/>
  </r>
  <r>
    <x v="0"/>
    <x v="1"/>
    <x v="78"/>
    <x v="3"/>
    <x v="20"/>
    <s v="Belo Horizonte"/>
    <s v="Monitor 20 pol"/>
    <n v="1200"/>
    <n v="8"/>
    <n v="9600"/>
    <n v="2880"/>
    <n v="0.3"/>
  </r>
  <r>
    <x v="3"/>
    <x v="0"/>
    <x v="79"/>
    <x v="3"/>
    <x v="20"/>
    <s v="Belo Horizonte"/>
    <s v="Notebook 20"/>
    <n v="5300"/>
    <n v="11"/>
    <n v="58300"/>
    <n v="17490"/>
    <n v="0.3"/>
  </r>
  <r>
    <x v="0"/>
    <x v="1"/>
    <x v="80"/>
    <x v="3"/>
    <x v="20"/>
    <s v="Belo Horizonte"/>
    <s v="Notebook 20"/>
    <n v="5300"/>
    <n v="9"/>
    <n v="47700"/>
    <n v="14310"/>
    <n v="0.3"/>
  </r>
  <r>
    <x v="4"/>
    <x v="1"/>
    <x v="81"/>
    <x v="3"/>
    <x v="20"/>
    <s v="Belo Horizonte"/>
    <s v="Teclado"/>
    <n v="300"/>
    <n v="5"/>
    <n v="1500"/>
    <n v="225"/>
    <n v="0.15"/>
  </r>
  <r>
    <x v="4"/>
    <x v="0"/>
    <x v="82"/>
    <x v="3"/>
    <x v="20"/>
    <s v="Belo Horizonte"/>
    <s v="Desktop Ultra"/>
    <n v="8902"/>
    <n v="8"/>
    <n v="71216"/>
    <n v="24925.599999999999"/>
    <n v="0.35"/>
  </r>
  <r>
    <x v="1"/>
    <x v="1"/>
    <x v="83"/>
    <x v="3"/>
    <x v="20"/>
    <s v="Belo Horizonte"/>
    <s v="TV LED HD"/>
    <n v="3400"/>
    <n v="6"/>
    <n v="20400"/>
    <n v="7140"/>
    <n v="0.35"/>
  </r>
  <r>
    <x v="2"/>
    <x v="1"/>
    <x v="84"/>
    <x v="3"/>
    <x v="20"/>
    <s v="Belo Horizonte"/>
    <s v="Monitor 24 pol"/>
    <n v="1500"/>
    <n v="11"/>
    <n v="16500"/>
    <n v="6600"/>
    <n v="0.4"/>
  </r>
  <r>
    <x v="0"/>
    <x v="1"/>
    <x v="85"/>
    <x v="3"/>
    <x v="20"/>
    <s v="Belo Horizonte"/>
    <s v="TV LED HD"/>
    <n v="3400"/>
    <n v="7"/>
    <n v="23800"/>
    <n v="8330"/>
    <n v="0.35"/>
  </r>
  <r>
    <x v="0"/>
    <x v="1"/>
    <x v="0"/>
    <x v="3"/>
    <x v="22"/>
    <s v="Rio de Janeiro"/>
    <s v="Monitor 20 pol"/>
    <n v="1200"/>
    <n v="2"/>
    <n v="2400"/>
    <n v="720"/>
    <n v="0.3"/>
  </r>
  <r>
    <x v="2"/>
    <x v="1"/>
    <x v="0"/>
    <x v="3"/>
    <x v="22"/>
    <s v="Rio de Janeiro"/>
    <s v="Notebook 15"/>
    <n v="3200"/>
    <n v="6"/>
    <n v="19200"/>
    <n v="3840"/>
    <n v="0.2"/>
  </r>
  <r>
    <x v="3"/>
    <x v="1"/>
    <x v="0"/>
    <x v="3"/>
    <x v="22"/>
    <s v="Rio de Janeiro"/>
    <s v="TV LED HD"/>
    <n v="3400"/>
    <n v="6"/>
    <n v="20400"/>
    <n v="7140"/>
    <n v="0.35"/>
  </r>
  <r>
    <x v="1"/>
    <x v="0"/>
    <x v="1"/>
    <x v="3"/>
    <x v="22"/>
    <s v="Rio de Janeiro"/>
    <s v="TV Ultra"/>
    <n v="5130"/>
    <n v="4"/>
    <n v="20520"/>
    <n v="8208"/>
    <n v="0.4"/>
  </r>
  <r>
    <x v="2"/>
    <x v="1"/>
    <x v="1"/>
    <x v="3"/>
    <x v="22"/>
    <s v="Rio de Janeiro"/>
    <s v="TV LED HD"/>
    <n v="3400"/>
    <n v="8"/>
    <n v="27200"/>
    <n v="9520"/>
    <n v="0.35"/>
  </r>
  <r>
    <x v="2"/>
    <x v="1"/>
    <x v="1"/>
    <x v="3"/>
    <x v="22"/>
    <s v="Rio de Janeiro"/>
    <s v="TV LED HD"/>
    <n v="3400"/>
    <n v="8"/>
    <n v="27200"/>
    <n v="9520"/>
    <n v="0.35"/>
  </r>
  <r>
    <x v="2"/>
    <x v="0"/>
    <x v="2"/>
    <x v="3"/>
    <x v="22"/>
    <s v="Rio de Janeiro"/>
    <s v="Monitor 20 pol"/>
    <n v="1200"/>
    <n v="12"/>
    <n v="14400"/>
    <n v="4320"/>
    <n v="0.3"/>
  </r>
  <r>
    <x v="0"/>
    <x v="0"/>
    <x v="2"/>
    <x v="3"/>
    <x v="22"/>
    <s v="Rio de Janeiro"/>
    <s v="Notebook 20"/>
    <n v="5300"/>
    <n v="4"/>
    <n v="21200"/>
    <n v="6360"/>
    <n v="0.3"/>
  </r>
  <r>
    <x v="3"/>
    <x v="1"/>
    <x v="2"/>
    <x v="3"/>
    <x v="22"/>
    <s v="Rio de Janeiro"/>
    <s v="Notebook 20"/>
    <n v="5300"/>
    <n v="9"/>
    <n v="47700"/>
    <n v="14310"/>
    <n v="0.3"/>
  </r>
  <r>
    <x v="2"/>
    <x v="0"/>
    <x v="3"/>
    <x v="3"/>
    <x v="22"/>
    <s v="Rio de Janeiro"/>
    <s v="Monitor 27 pol"/>
    <n v="1700"/>
    <n v="6"/>
    <n v="10200"/>
    <n v="5100"/>
    <n v="0.5"/>
  </r>
  <r>
    <x v="0"/>
    <x v="0"/>
    <x v="3"/>
    <x v="3"/>
    <x v="22"/>
    <s v="Rio de Janeiro"/>
    <s v="Notebook 17"/>
    <n v="4500"/>
    <n v="6"/>
    <n v="27000"/>
    <n v="6750"/>
    <n v="0.25"/>
  </r>
  <r>
    <x v="3"/>
    <x v="0"/>
    <x v="3"/>
    <x v="3"/>
    <x v="22"/>
    <s v="Rio de Janeiro"/>
    <s v="Notebook 15"/>
    <n v="3200"/>
    <n v="11"/>
    <n v="35200"/>
    <n v="7040"/>
    <n v="0.2"/>
  </r>
  <r>
    <x v="2"/>
    <x v="0"/>
    <x v="4"/>
    <x v="3"/>
    <x v="22"/>
    <s v="Rio de Janeiro"/>
    <s v="Teclado Gamer"/>
    <n v="500"/>
    <n v="6"/>
    <n v="3000"/>
    <n v="750"/>
    <n v="0.25"/>
  </r>
  <r>
    <x v="3"/>
    <x v="1"/>
    <x v="4"/>
    <x v="3"/>
    <x v="22"/>
    <s v="Rio de Janeiro"/>
    <s v="TV Ultra"/>
    <n v="5130"/>
    <n v="4"/>
    <n v="20520"/>
    <n v="8208"/>
    <n v="0.4"/>
  </r>
  <r>
    <x v="2"/>
    <x v="1"/>
    <x v="4"/>
    <x v="3"/>
    <x v="22"/>
    <s v="Rio de Janeiro"/>
    <s v="Desktop Pro"/>
    <n v="5340"/>
    <n v="12"/>
    <n v="64080"/>
    <n v="19224"/>
    <n v="0.3"/>
  </r>
  <r>
    <x v="0"/>
    <x v="1"/>
    <x v="5"/>
    <x v="3"/>
    <x v="22"/>
    <s v="Rio de Janeiro"/>
    <s v="Desktop Basic"/>
    <n v="4600"/>
    <n v="2"/>
    <n v="9200"/>
    <n v="2300"/>
    <n v="0.25"/>
  </r>
  <r>
    <x v="1"/>
    <x v="1"/>
    <x v="5"/>
    <x v="3"/>
    <x v="22"/>
    <s v="Rio de Janeiro"/>
    <s v="TV LED HD"/>
    <n v="3400"/>
    <n v="10"/>
    <n v="34000"/>
    <n v="11900"/>
    <n v="0.35"/>
  </r>
  <r>
    <x v="4"/>
    <x v="1"/>
    <x v="5"/>
    <x v="3"/>
    <x v="22"/>
    <s v="Rio de Janeiro"/>
    <s v="Notebook 15"/>
    <n v="3200"/>
    <n v="12"/>
    <n v="38400"/>
    <n v="7680"/>
    <n v="0.2"/>
  </r>
  <r>
    <x v="3"/>
    <x v="1"/>
    <x v="6"/>
    <x v="3"/>
    <x v="22"/>
    <s v="Rio de Janeiro"/>
    <s v="Teclado Gamer"/>
    <n v="500"/>
    <n v="9"/>
    <n v="4500"/>
    <n v="1125"/>
    <n v="0.25"/>
  </r>
  <r>
    <x v="4"/>
    <x v="1"/>
    <x v="6"/>
    <x v="3"/>
    <x v="22"/>
    <s v="Rio de Janeiro"/>
    <s v="Notebook 17"/>
    <n v="4500"/>
    <n v="4"/>
    <n v="18000"/>
    <n v="4500"/>
    <n v="0.25"/>
  </r>
  <r>
    <x v="3"/>
    <x v="1"/>
    <x v="6"/>
    <x v="3"/>
    <x v="22"/>
    <s v="Rio de Janeiro"/>
    <s v="Notebook 20"/>
    <n v="5300"/>
    <n v="9"/>
    <n v="47700"/>
    <n v="14310"/>
    <n v="0.3"/>
  </r>
  <r>
    <x v="0"/>
    <x v="1"/>
    <x v="7"/>
    <x v="3"/>
    <x v="22"/>
    <s v="Rio de Janeiro"/>
    <s v="Teclado Gamer"/>
    <n v="500"/>
    <n v="4"/>
    <n v="2000"/>
    <n v="500"/>
    <n v="0.25"/>
  </r>
  <r>
    <x v="2"/>
    <x v="1"/>
    <x v="7"/>
    <x v="3"/>
    <x v="22"/>
    <s v="Rio de Janeiro"/>
    <s v="Monitor 27 pol"/>
    <n v="1700"/>
    <n v="6"/>
    <n v="10200"/>
    <n v="5100"/>
    <n v="0.5"/>
  </r>
  <r>
    <x v="0"/>
    <x v="1"/>
    <x v="7"/>
    <x v="3"/>
    <x v="22"/>
    <s v="Rio de Janeiro"/>
    <s v="Monitor 24 pol"/>
    <n v="1500"/>
    <n v="8"/>
    <n v="12000"/>
    <n v="4800"/>
    <n v="0.4"/>
  </r>
  <r>
    <x v="0"/>
    <x v="1"/>
    <x v="8"/>
    <x v="3"/>
    <x v="22"/>
    <s v="Rio de Janeiro"/>
    <s v="Monitor 27 pol"/>
    <n v="1700"/>
    <n v="5"/>
    <n v="8500"/>
    <n v="4250"/>
    <n v="0.5"/>
  </r>
  <r>
    <x v="3"/>
    <x v="0"/>
    <x v="8"/>
    <x v="3"/>
    <x v="21"/>
    <s v="Vitória"/>
    <s v="Monitor 27 pol"/>
    <n v="1700"/>
    <n v="8"/>
    <n v="13600"/>
    <n v="6800"/>
    <n v="0.5"/>
  </r>
  <r>
    <x v="3"/>
    <x v="1"/>
    <x v="8"/>
    <x v="3"/>
    <x v="22"/>
    <s v="Rio de Janeiro"/>
    <s v="Notebook 20"/>
    <n v="5300"/>
    <n v="9"/>
    <n v="47700"/>
    <n v="14310"/>
    <n v="0.3"/>
  </r>
  <r>
    <x v="2"/>
    <x v="0"/>
    <x v="9"/>
    <x v="3"/>
    <x v="22"/>
    <s v="Rio de Janeiro"/>
    <s v="Teclado"/>
    <n v="300"/>
    <n v="11"/>
    <n v="3300"/>
    <n v="495"/>
    <n v="0.15"/>
  </r>
  <r>
    <x v="4"/>
    <x v="1"/>
    <x v="9"/>
    <x v="3"/>
    <x v="22"/>
    <s v="Rio de Janeiro"/>
    <s v="Monitor 24 pol"/>
    <n v="1500"/>
    <n v="12"/>
    <n v="18000"/>
    <n v="7200"/>
    <n v="0.4"/>
  </r>
  <r>
    <x v="3"/>
    <x v="1"/>
    <x v="9"/>
    <x v="3"/>
    <x v="22"/>
    <s v="Rio de Janeiro"/>
    <s v="Desktop Pro"/>
    <n v="5340"/>
    <n v="7"/>
    <n v="37380"/>
    <n v="11214"/>
    <n v="0.3"/>
  </r>
  <r>
    <x v="0"/>
    <x v="0"/>
    <x v="10"/>
    <x v="3"/>
    <x v="22"/>
    <s v="Rio de Janeiro"/>
    <s v="Monitor 20 pol"/>
    <n v="1200"/>
    <n v="5"/>
    <n v="6000"/>
    <n v="1800"/>
    <n v="0.3"/>
  </r>
  <r>
    <x v="3"/>
    <x v="1"/>
    <x v="10"/>
    <x v="3"/>
    <x v="22"/>
    <s v="Rio de Janeiro"/>
    <s v="TV Ultra"/>
    <n v="5130"/>
    <n v="5"/>
    <n v="25650"/>
    <n v="10260"/>
    <n v="0.4"/>
  </r>
  <r>
    <x v="0"/>
    <x v="0"/>
    <x v="10"/>
    <x v="3"/>
    <x v="22"/>
    <s v="Rio de Janeiro"/>
    <s v="Desktop Ultra"/>
    <n v="8902"/>
    <n v="10"/>
    <n v="89020"/>
    <n v="31156.999999999996"/>
    <n v="0.35"/>
  </r>
  <r>
    <x v="2"/>
    <x v="0"/>
    <x v="11"/>
    <x v="3"/>
    <x v="22"/>
    <s v="Rio de Janeiro"/>
    <s v="Teclado Gamer"/>
    <n v="500"/>
    <n v="7"/>
    <n v="3500"/>
    <n v="875"/>
    <n v="0.25"/>
  </r>
  <r>
    <x v="2"/>
    <x v="0"/>
    <x v="11"/>
    <x v="3"/>
    <x v="22"/>
    <s v="Rio de Janeiro"/>
    <s v="Notebook 20"/>
    <n v="5300"/>
    <n v="3"/>
    <n v="15900"/>
    <n v="4770"/>
    <n v="0.3"/>
  </r>
  <r>
    <x v="2"/>
    <x v="0"/>
    <x v="11"/>
    <x v="3"/>
    <x v="22"/>
    <s v="Rio de Janeiro"/>
    <s v="Notebook 20"/>
    <n v="5300"/>
    <n v="7"/>
    <n v="37100"/>
    <n v="11130"/>
    <n v="0.3"/>
  </r>
  <r>
    <x v="1"/>
    <x v="0"/>
    <x v="12"/>
    <x v="3"/>
    <x v="22"/>
    <s v="Rio de Janeiro"/>
    <s v="Teclado Gamer"/>
    <n v="500"/>
    <n v="7"/>
    <n v="3500"/>
    <n v="875"/>
    <n v="0.25"/>
  </r>
  <r>
    <x v="4"/>
    <x v="1"/>
    <x v="12"/>
    <x v="3"/>
    <x v="22"/>
    <s v="Rio de Janeiro"/>
    <s v="Monitor 20 pol"/>
    <n v="1200"/>
    <n v="4"/>
    <n v="4800"/>
    <n v="1440"/>
    <n v="0.3"/>
  </r>
  <r>
    <x v="0"/>
    <x v="1"/>
    <x v="12"/>
    <x v="3"/>
    <x v="22"/>
    <s v="Rio de Janeiro"/>
    <s v="Notebook 15"/>
    <n v="3200"/>
    <n v="11"/>
    <n v="35200"/>
    <n v="7040"/>
    <n v="0.2"/>
  </r>
  <r>
    <x v="0"/>
    <x v="1"/>
    <x v="13"/>
    <x v="3"/>
    <x v="22"/>
    <s v="Rio de Janeiro"/>
    <s v="Monitor 20 pol"/>
    <n v="1200"/>
    <n v="2"/>
    <n v="2400"/>
    <n v="720"/>
    <n v="0.3"/>
  </r>
  <r>
    <x v="1"/>
    <x v="1"/>
    <x v="13"/>
    <x v="3"/>
    <x v="22"/>
    <s v="Rio de Janeiro"/>
    <s v="TV LED HD"/>
    <n v="3400"/>
    <n v="8"/>
    <n v="27200"/>
    <n v="9520"/>
    <n v="0.35"/>
  </r>
  <r>
    <x v="1"/>
    <x v="1"/>
    <x v="13"/>
    <x v="3"/>
    <x v="22"/>
    <s v="Rio de Janeiro"/>
    <s v="Notebook 20"/>
    <n v="5300"/>
    <n v="11"/>
    <n v="58300"/>
    <n v="17490"/>
    <n v="0.3"/>
  </r>
  <r>
    <x v="2"/>
    <x v="0"/>
    <x v="14"/>
    <x v="3"/>
    <x v="22"/>
    <s v="Rio de Janeiro"/>
    <s v="Monitor 27 pol"/>
    <n v="1700"/>
    <n v="1"/>
    <n v="1700"/>
    <n v="850"/>
    <n v="0.5"/>
  </r>
  <r>
    <x v="3"/>
    <x v="1"/>
    <x v="14"/>
    <x v="3"/>
    <x v="22"/>
    <s v="Rio de Janeiro"/>
    <s v="TV LED HD"/>
    <n v="3400"/>
    <n v="1"/>
    <n v="3400"/>
    <n v="1190"/>
    <n v="0.35"/>
  </r>
  <r>
    <x v="0"/>
    <x v="1"/>
    <x v="14"/>
    <x v="3"/>
    <x v="21"/>
    <s v="Vitória"/>
    <s v="Desktop Ultra"/>
    <n v="8902"/>
    <n v="2"/>
    <n v="17804"/>
    <n v="6231.4"/>
    <n v="0.35"/>
  </r>
  <r>
    <x v="0"/>
    <x v="1"/>
    <x v="15"/>
    <x v="3"/>
    <x v="22"/>
    <s v="Rio de Janeiro"/>
    <s v="Monitor 27 pol"/>
    <n v="1700"/>
    <n v="5"/>
    <n v="8500"/>
    <n v="4250"/>
    <n v="0.5"/>
  </r>
  <r>
    <x v="0"/>
    <x v="0"/>
    <x v="15"/>
    <x v="3"/>
    <x v="22"/>
    <s v="Rio de Janeiro"/>
    <s v="TV Ultra"/>
    <n v="5130"/>
    <n v="2"/>
    <n v="10260"/>
    <n v="4104"/>
    <n v="0.4"/>
  </r>
  <r>
    <x v="3"/>
    <x v="0"/>
    <x v="15"/>
    <x v="3"/>
    <x v="22"/>
    <s v="Rio de Janeiro"/>
    <s v="TV Ultra"/>
    <n v="5130"/>
    <n v="6"/>
    <n v="30780"/>
    <n v="12312"/>
    <n v="0.4"/>
  </r>
  <r>
    <x v="1"/>
    <x v="0"/>
    <x v="16"/>
    <x v="3"/>
    <x v="22"/>
    <s v="Rio de Janeiro"/>
    <s v="Monitor 27 pol"/>
    <n v="1700"/>
    <n v="4"/>
    <n v="6800"/>
    <n v="3400"/>
    <n v="0.5"/>
  </r>
  <r>
    <x v="0"/>
    <x v="0"/>
    <x v="16"/>
    <x v="3"/>
    <x v="22"/>
    <s v="Rio de Janeiro"/>
    <s v="Notebook 17"/>
    <n v="4500"/>
    <n v="3"/>
    <n v="13500"/>
    <n v="3375"/>
    <n v="0.25"/>
  </r>
  <r>
    <x v="0"/>
    <x v="0"/>
    <x v="16"/>
    <x v="3"/>
    <x v="22"/>
    <s v="Rio de Janeiro"/>
    <s v="Notebook 20"/>
    <n v="5300"/>
    <n v="12"/>
    <n v="63600"/>
    <n v="19080"/>
    <n v="0.3"/>
  </r>
  <r>
    <x v="0"/>
    <x v="0"/>
    <x v="17"/>
    <x v="3"/>
    <x v="22"/>
    <s v="Rio de Janeiro"/>
    <s v="Teclado"/>
    <n v="300"/>
    <n v="4"/>
    <n v="1200"/>
    <n v="180"/>
    <n v="0.15"/>
  </r>
  <r>
    <x v="2"/>
    <x v="0"/>
    <x v="17"/>
    <x v="3"/>
    <x v="22"/>
    <s v="Rio de Janeiro"/>
    <s v="Notebook 17"/>
    <n v="4500"/>
    <n v="4"/>
    <n v="18000"/>
    <n v="4500"/>
    <n v="0.25"/>
  </r>
  <r>
    <x v="1"/>
    <x v="1"/>
    <x v="17"/>
    <x v="3"/>
    <x v="22"/>
    <s v="Rio de Janeiro"/>
    <s v="TV LED HD"/>
    <n v="3400"/>
    <n v="9"/>
    <n v="30600"/>
    <n v="10710"/>
    <n v="0.35"/>
  </r>
  <r>
    <x v="2"/>
    <x v="0"/>
    <x v="18"/>
    <x v="3"/>
    <x v="22"/>
    <s v="Rio de Janeiro"/>
    <s v="Teclado"/>
    <n v="300"/>
    <n v="3"/>
    <n v="900"/>
    <n v="135"/>
    <n v="0.15"/>
  </r>
  <r>
    <x v="3"/>
    <x v="1"/>
    <x v="18"/>
    <x v="3"/>
    <x v="22"/>
    <s v="Rio de Janeiro"/>
    <s v="Desktop Ultra"/>
    <n v="8902"/>
    <n v="3"/>
    <n v="26706"/>
    <n v="9347.0999999999985"/>
    <n v="0.35"/>
  </r>
  <r>
    <x v="0"/>
    <x v="0"/>
    <x v="18"/>
    <x v="3"/>
    <x v="22"/>
    <s v="Rio de Janeiro"/>
    <s v="Desktop Pro"/>
    <n v="5340"/>
    <n v="11"/>
    <n v="58740"/>
    <n v="17622"/>
    <n v="0.3"/>
  </r>
  <r>
    <x v="2"/>
    <x v="0"/>
    <x v="19"/>
    <x v="3"/>
    <x v="22"/>
    <s v="Rio de Janeiro"/>
    <s v="TV Ultra"/>
    <n v="5130"/>
    <n v="9"/>
    <n v="46170"/>
    <n v="18468"/>
    <n v="0.4"/>
  </r>
  <r>
    <x v="0"/>
    <x v="1"/>
    <x v="19"/>
    <x v="3"/>
    <x v="22"/>
    <s v="Rio de Janeiro"/>
    <s v="Desktop Pro"/>
    <n v="5340"/>
    <n v="9"/>
    <n v="48060"/>
    <n v="14418"/>
    <n v="0.3"/>
  </r>
  <r>
    <x v="1"/>
    <x v="1"/>
    <x v="19"/>
    <x v="3"/>
    <x v="21"/>
    <s v="Vitória"/>
    <s v="Desktop Pro"/>
    <n v="5340"/>
    <n v="12"/>
    <n v="64080"/>
    <n v="19224"/>
    <n v="0.3"/>
  </r>
  <r>
    <x v="0"/>
    <x v="1"/>
    <x v="20"/>
    <x v="3"/>
    <x v="22"/>
    <s v="Rio de Janeiro"/>
    <s v="Teclado"/>
    <n v="300"/>
    <n v="12"/>
    <n v="3600"/>
    <n v="540"/>
    <n v="0.15"/>
  </r>
  <r>
    <x v="0"/>
    <x v="1"/>
    <x v="20"/>
    <x v="3"/>
    <x v="22"/>
    <s v="Rio de Janeiro"/>
    <s v="Notebook 17"/>
    <n v="4500"/>
    <n v="3"/>
    <n v="13500"/>
    <n v="3375"/>
    <n v="0.25"/>
  </r>
  <r>
    <x v="0"/>
    <x v="0"/>
    <x v="20"/>
    <x v="3"/>
    <x v="22"/>
    <s v="Rio de Janeiro"/>
    <s v="Monitor 27 pol"/>
    <n v="1700"/>
    <n v="12"/>
    <n v="20400"/>
    <n v="10200"/>
    <n v="0.5"/>
  </r>
  <r>
    <x v="0"/>
    <x v="1"/>
    <x v="21"/>
    <x v="3"/>
    <x v="22"/>
    <s v="Rio de Janeiro"/>
    <s v="Teclado Gamer"/>
    <n v="500"/>
    <n v="4"/>
    <n v="2000"/>
    <n v="500"/>
    <n v="0.25"/>
  </r>
  <r>
    <x v="4"/>
    <x v="1"/>
    <x v="21"/>
    <x v="3"/>
    <x v="22"/>
    <s v="Rio de Janeiro"/>
    <s v="Notebook 17"/>
    <n v="4500"/>
    <n v="5"/>
    <n v="22500"/>
    <n v="5625"/>
    <n v="0.25"/>
  </r>
  <r>
    <x v="0"/>
    <x v="1"/>
    <x v="21"/>
    <x v="3"/>
    <x v="22"/>
    <s v="Rio de Janeiro"/>
    <s v="Desktop Pro"/>
    <n v="5340"/>
    <n v="11"/>
    <n v="58740"/>
    <n v="17622"/>
    <n v="0.3"/>
  </r>
  <r>
    <x v="0"/>
    <x v="0"/>
    <x v="22"/>
    <x v="3"/>
    <x v="22"/>
    <s v="Rio de Janeiro"/>
    <s v="Monitor 27 pol"/>
    <n v="1700"/>
    <n v="5"/>
    <n v="8500"/>
    <n v="4250"/>
    <n v="0.5"/>
  </r>
  <r>
    <x v="2"/>
    <x v="1"/>
    <x v="22"/>
    <x v="3"/>
    <x v="22"/>
    <s v="Rio de Janeiro"/>
    <s v="Notebook 15"/>
    <n v="3200"/>
    <n v="8"/>
    <n v="25600"/>
    <n v="5120"/>
    <n v="0.2"/>
  </r>
  <r>
    <x v="1"/>
    <x v="1"/>
    <x v="22"/>
    <x v="3"/>
    <x v="22"/>
    <s v="Rio de Janeiro"/>
    <s v="Desktop Pro"/>
    <n v="5340"/>
    <n v="12"/>
    <n v="64080"/>
    <n v="19224"/>
    <n v="0.3"/>
  </r>
  <r>
    <x v="3"/>
    <x v="1"/>
    <x v="23"/>
    <x v="3"/>
    <x v="22"/>
    <s v="Rio de Janeiro"/>
    <s v="Monitor 20 pol"/>
    <n v="1200"/>
    <n v="8"/>
    <n v="9600"/>
    <n v="2880"/>
    <n v="0.3"/>
  </r>
  <r>
    <x v="1"/>
    <x v="1"/>
    <x v="23"/>
    <x v="3"/>
    <x v="22"/>
    <s v="Rio de Janeiro"/>
    <s v="TV LED HD"/>
    <n v="3400"/>
    <n v="10"/>
    <n v="34000"/>
    <n v="11900"/>
    <n v="0.35"/>
  </r>
  <r>
    <x v="1"/>
    <x v="1"/>
    <x v="23"/>
    <x v="3"/>
    <x v="22"/>
    <s v="Rio de Janeiro"/>
    <s v="Notebook 17"/>
    <n v="4500"/>
    <n v="12"/>
    <n v="54000"/>
    <n v="13500"/>
    <n v="0.25"/>
  </r>
  <r>
    <x v="2"/>
    <x v="0"/>
    <x v="24"/>
    <x v="3"/>
    <x v="22"/>
    <s v="Rio de Janeiro"/>
    <s v="Notebook 17"/>
    <n v="4500"/>
    <n v="5"/>
    <n v="22500"/>
    <n v="5625"/>
    <n v="0.25"/>
  </r>
  <r>
    <x v="0"/>
    <x v="1"/>
    <x v="24"/>
    <x v="3"/>
    <x v="22"/>
    <s v="Rio de Janeiro"/>
    <s v="Notebook 20"/>
    <n v="5300"/>
    <n v="5"/>
    <n v="26500"/>
    <n v="7950"/>
    <n v="0.3"/>
  </r>
  <r>
    <x v="1"/>
    <x v="1"/>
    <x v="24"/>
    <x v="3"/>
    <x v="22"/>
    <s v="Rio de Janeiro"/>
    <s v="Notebook 20"/>
    <n v="5300"/>
    <n v="10"/>
    <n v="53000"/>
    <n v="15900"/>
    <n v="0.3"/>
  </r>
  <r>
    <x v="1"/>
    <x v="1"/>
    <x v="25"/>
    <x v="3"/>
    <x v="22"/>
    <s v="Rio de Janeiro"/>
    <s v="Notebook 20"/>
    <n v="5300"/>
    <n v="7"/>
    <n v="37100"/>
    <n v="11130"/>
    <n v="0.3"/>
  </r>
  <r>
    <x v="2"/>
    <x v="0"/>
    <x v="25"/>
    <x v="3"/>
    <x v="22"/>
    <s v="Rio de Janeiro"/>
    <s v="Desktop Ultra"/>
    <n v="8902"/>
    <n v="7"/>
    <n v="62314"/>
    <n v="21809.899999999998"/>
    <n v="0.35"/>
  </r>
  <r>
    <x v="3"/>
    <x v="0"/>
    <x v="25"/>
    <x v="3"/>
    <x v="22"/>
    <s v="Rio de Janeiro"/>
    <s v="Desktop Ultra"/>
    <n v="8902"/>
    <n v="9"/>
    <n v="80118"/>
    <n v="28041.3"/>
    <n v="0.35"/>
  </r>
  <r>
    <x v="3"/>
    <x v="0"/>
    <x v="26"/>
    <x v="3"/>
    <x v="22"/>
    <s v="Rio de Janeiro"/>
    <s v="Monitor 24 pol"/>
    <n v="1500"/>
    <n v="1"/>
    <n v="1500"/>
    <n v="600"/>
    <n v="0.4"/>
  </r>
  <r>
    <x v="0"/>
    <x v="1"/>
    <x v="26"/>
    <x v="3"/>
    <x v="22"/>
    <s v="Rio de Janeiro"/>
    <s v="Notebook 20"/>
    <n v="5300"/>
    <n v="2"/>
    <n v="10600"/>
    <n v="3180"/>
    <n v="0.3"/>
  </r>
  <r>
    <x v="0"/>
    <x v="1"/>
    <x v="26"/>
    <x v="3"/>
    <x v="21"/>
    <s v="Vitória"/>
    <s v="Desktop Ultra"/>
    <n v="8902"/>
    <n v="10"/>
    <n v="89020"/>
    <n v="31156.999999999996"/>
    <n v="0.35"/>
  </r>
  <r>
    <x v="0"/>
    <x v="0"/>
    <x v="27"/>
    <x v="3"/>
    <x v="22"/>
    <s v="Rio de Janeiro"/>
    <s v="Monitor 24 pol"/>
    <n v="1500"/>
    <n v="3"/>
    <n v="4500"/>
    <n v="1800"/>
    <n v="0.4"/>
  </r>
  <r>
    <x v="0"/>
    <x v="0"/>
    <x v="27"/>
    <x v="3"/>
    <x v="22"/>
    <s v="Rio de Janeiro"/>
    <s v="Desktop Basic"/>
    <n v="4600"/>
    <n v="4"/>
    <n v="18400"/>
    <n v="4600"/>
    <n v="0.25"/>
  </r>
  <r>
    <x v="4"/>
    <x v="1"/>
    <x v="27"/>
    <x v="3"/>
    <x v="22"/>
    <s v="Rio de Janeiro"/>
    <s v="Notebook 15"/>
    <n v="3200"/>
    <n v="9"/>
    <n v="28800"/>
    <n v="5760"/>
    <n v="0.2"/>
  </r>
  <r>
    <x v="0"/>
    <x v="1"/>
    <x v="28"/>
    <x v="3"/>
    <x v="22"/>
    <s v="Rio de Janeiro"/>
    <s v="Monitor 20 pol"/>
    <n v="1200"/>
    <n v="1"/>
    <n v="1200"/>
    <n v="360"/>
    <n v="0.3"/>
  </r>
  <r>
    <x v="3"/>
    <x v="0"/>
    <x v="28"/>
    <x v="3"/>
    <x v="22"/>
    <s v="Rio de Janeiro"/>
    <s v="Monitor 24 pol"/>
    <n v="1500"/>
    <n v="1"/>
    <n v="1500"/>
    <n v="600"/>
    <n v="0.4"/>
  </r>
  <r>
    <x v="0"/>
    <x v="1"/>
    <x v="28"/>
    <x v="3"/>
    <x v="22"/>
    <s v="Rio de Janeiro"/>
    <s v="Notebook 17"/>
    <n v="4500"/>
    <n v="3"/>
    <n v="13500"/>
    <n v="3375"/>
    <n v="0.25"/>
  </r>
  <r>
    <x v="3"/>
    <x v="1"/>
    <x v="28"/>
    <x v="3"/>
    <x v="22"/>
    <s v="Rio de Janeiro"/>
    <s v="Notebook 15"/>
    <n v="3200"/>
    <n v="5"/>
    <n v="16000"/>
    <n v="3200"/>
    <n v="0.2"/>
  </r>
  <r>
    <x v="3"/>
    <x v="1"/>
    <x v="28"/>
    <x v="3"/>
    <x v="22"/>
    <s v="Rio de Janeiro"/>
    <s v="Desktop Ultra"/>
    <n v="8902"/>
    <n v="3"/>
    <n v="26706"/>
    <n v="9347.0999999999985"/>
    <n v="0.35"/>
  </r>
  <r>
    <x v="0"/>
    <x v="1"/>
    <x v="28"/>
    <x v="3"/>
    <x v="22"/>
    <s v="Rio de Janeiro"/>
    <s v="TV Ultra"/>
    <n v="5130"/>
    <n v="6"/>
    <n v="30780"/>
    <n v="12312"/>
    <n v="0.4"/>
  </r>
  <r>
    <x v="3"/>
    <x v="1"/>
    <x v="29"/>
    <x v="3"/>
    <x v="22"/>
    <s v="Rio de Janeiro"/>
    <s v="Desktop Ultra"/>
    <n v="8902"/>
    <n v="3"/>
    <n v="26706"/>
    <n v="9347.0999999999985"/>
    <n v="0.35"/>
  </r>
  <r>
    <x v="4"/>
    <x v="1"/>
    <x v="29"/>
    <x v="3"/>
    <x v="22"/>
    <s v="Rio de Janeiro"/>
    <s v="Notebook 15"/>
    <n v="3200"/>
    <n v="9"/>
    <n v="28800"/>
    <n v="5760"/>
    <n v="0.2"/>
  </r>
  <r>
    <x v="3"/>
    <x v="1"/>
    <x v="29"/>
    <x v="3"/>
    <x v="22"/>
    <s v="Rio de Janeiro"/>
    <s v="Notebook 17"/>
    <n v="4500"/>
    <n v="9"/>
    <n v="40500"/>
    <n v="10125"/>
    <n v="0.25"/>
  </r>
  <r>
    <x v="0"/>
    <x v="1"/>
    <x v="30"/>
    <x v="3"/>
    <x v="22"/>
    <s v="Rio de Janeiro"/>
    <s v="Notebook 17"/>
    <n v="4500"/>
    <n v="3"/>
    <n v="13500"/>
    <n v="3375"/>
    <n v="0.25"/>
  </r>
  <r>
    <x v="0"/>
    <x v="1"/>
    <x v="30"/>
    <x v="3"/>
    <x v="22"/>
    <s v="Rio de Janeiro"/>
    <s v="Notebook 20"/>
    <n v="5300"/>
    <n v="5"/>
    <n v="26500"/>
    <n v="7950"/>
    <n v="0.3"/>
  </r>
  <r>
    <x v="2"/>
    <x v="0"/>
    <x v="30"/>
    <x v="3"/>
    <x v="22"/>
    <s v="Rio de Janeiro"/>
    <s v="Notebook 15"/>
    <n v="3200"/>
    <n v="9"/>
    <n v="28800"/>
    <n v="5760"/>
    <n v="0.2"/>
  </r>
  <r>
    <x v="0"/>
    <x v="0"/>
    <x v="31"/>
    <x v="3"/>
    <x v="22"/>
    <s v="Rio de Janeiro"/>
    <s v="Monitor 20 pol"/>
    <n v="1200"/>
    <n v="1"/>
    <n v="1200"/>
    <n v="360"/>
    <n v="0.3"/>
  </r>
  <r>
    <x v="3"/>
    <x v="1"/>
    <x v="31"/>
    <x v="3"/>
    <x v="22"/>
    <s v="Rio de Janeiro"/>
    <s v="Teclado Gamer"/>
    <n v="500"/>
    <n v="3"/>
    <n v="1500"/>
    <n v="375"/>
    <n v="0.25"/>
  </r>
  <r>
    <x v="0"/>
    <x v="1"/>
    <x v="31"/>
    <x v="3"/>
    <x v="21"/>
    <s v="Vitória"/>
    <s v="Notebook 17"/>
    <n v="4500"/>
    <n v="1"/>
    <n v="4500"/>
    <n v="1125"/>
    <n v="0.25"/>
  </r>
  <r>
    <x v="0"/>
    <x v="1"/>
    <x v="32"/>
    <x v="3"/>
    <x v="22"/>
    <s v="Rio de Janeiro"/>
    <s v="Notebook 15"/>
    <n v="3200"/>
    <n v="2"/>
    <n v="6400"/>
    <n v="1280"/>
    <n v="0.2"/>
  </r>
  <r>
    <x v="0"/>
    <x v="1"/>
    <x v="32"/>
    <x v="3"/>
    <x v="22"/>
    <s v="Rio de Janeiro"/>
    <s v="Monitor 24 pol"/>
    <n v="1500"/>
    <n v="8"/>
    <n v="12000"/>
    <n v="4800"/>
    <n v="0.4"/>
  </r>
  <r>
    <x v="3"/>
    <x v="0"/>
    <x v="32"/>
    <x v="3"/>
    <x v="22"/>
    <s v="Rio de Janeiro"/>
    <s v="Desktop Ultra"/>
    <n v="8902"/>
    <n v="5"/>
    <n v="44510"/>
    <n v="15578.499999999998"/>
    <n v="0.35"/>
  </r>
  <r>
    <x v="0"/>
    <x v="1"/>
    <x v="33"/>
    <x v="3"/>
    <x v="22"/>
    <s v="Rio de Janeiro"/>
    <s v="Monitor 24 pol"/>
    <n v="1500"/>
    <n v="1"/>
    <n v="1500"/>
    <n v="600"/>
    <n v="0.4"/>
  </r>
  <r>
    <x v="0"/>
    <x v="1"/>
    <x v="33"/>
    <x v="3"/>
    <x v="22"/>
    <s v="Rio de Janeiro"/>
    <s v="Notebook 20"/>
    <n v="5300"/>
    <n v="5"/>
    <n v="26500"/>
    <n v="7950"/>
    <n v="0.3"/>
  </r>
  <r>
    <x v="0"/>
    <x v="1"/>
    <x v="33"/>
    <x v="3"/>
    <x v="22"/>
    <s v="Rio de Janeiro"/>
    <s v="Desktop Pro"/>
    <n v="5340"/>
    <n v="11"/>
    <n v="58740"/>
    <n v="17622"/>
    <n v="0.3"/>
  </r>
  <r>
    <x v="0"/>
    <x v="1"/>
    <x v="34"/>
    <x v="3"/>
    <x v="22"/>
    <s v="Rio de Janeiro"/>
    <s v="Notebook 20"/>
    <n v="5300"/>
    <n v="1"/>
    <n v="5300"/>
    <n v="1590"/>
    <n v="0.3"/>
  </r>
  <r>
    <x v="2"/>
    <x v="1"/>
    <x v="34"/>
    <x v="3"/>
    <x v="22"/>
    <s v="Rio de Janeiro"/>
    <s v="Notebook 17"/>
    <n v="4500"/>
    <n v="5"/>
    <n v="22500"/>
    <n v="5625"/>
    <n v="0.25"/>
  </r>
  <r>
    <x v="0"/>
    <x v="0"/>
    <x v="34"/>
    <x v="3"/>
    <x v="22"/>
    <s v="Rio de Janeiro"/>
    <s v="Desktop Ultra"/>
    <n v="8902"/>
    <n v="3"/>
    <n v="26706"/>
    <n v="9347.0999999999985"/>
    <n v="0.35"/>
  </r>
  <r>
    <x v="2"/>
    <x v="1"/>
    <x v="35"/>
    <x v="3"/>
    <x v="22"/>
    <s v="Rio de Janeiro"/>
    <s v="Notebook 15"/>
    <n v="3200"/>
    <n v="9"/>
    <n v="28800"/>
    <n v="5760"/>
    <n v="0.2"/>
  </r>
  <r>
    <x v="0"/>
    <x v="1"/>
    <x v="35"/>
    <x v="3"/>
    <x v="22"/>
    <s v="Rio de Janeiro"/>
    <s v="Desktop Pro"/>
    <n v="5340"/>
    <n v="8"/>
    <n v="42720"/>
    <n v="12816"/>
    <n v="0.3"/>
  </r>
  <r>
    <x v="3"/>
    <x v="1"/>
    <x v="35"/>
    <x v="3"/>
    <x v="22"/>
    <s v="Rio de Janeiro"/>
    <s v="Desktop Ultra"/>
    <n v="8902"/>
    <n v="9"/>
    <n v="80118"/>
    <n v="28041.3"/>
    <n v="0.35"/>
  </r>
  <r>
    <x v="0"/>
    <x v="1"/>
    <x v="36"/>
    <x v="3"/>
    <x v="22"/>
    <s v="Rio de Janeiro"/>
    <s v="Desktop Basic"/>
    <n v="4600"/>
    <n v="1"/>
    <n v="4600"/>
    <n v="1150"/>
    <n v="0.25"/>
  </r>
  <r>
    <x v="3"/>
    <x v="0"/>
    <x v="36"/>
    <x v="3"/>
    <x v="22"/>
    <s v="Rio de Janeiro"/>
    <s v="Monitor 24 pol"/>
    <n v="1500"/>
    <n v="6"/>
    <n v="9000"/>
    <n v="3600"/>
    <n v="0.4"/>
  </r>
  <r>
    <x v="0"/>
    <x v="1"/>
    <x v="36"/>
    <x v="3"/>
    <x v="22"/>
    <s v="Rio de Janeiro"/>
    <s v="Notebook 17"/>
    <n v="4500"/>
    <n v="7"/>
    <n v="31500"/>
    <n v="7875"/>
    <n v="0.25"/>
  </r>
  <r>
    <x v="2"/>
    <x v="1"/>
    <x v="37"/>
    <x v="3"/>
    <x v="22"/>
    <s v="Rio de Janeiro"/>
    <s v="Teclado"/>
    <n v="300"/>
    <n v="3"/>
    <n v="900"/>
    <n v="135"/>
    <n v="0.15"/>
  </r>
  <r>
    <x v="2"/>
    <x v="0"/>
    <x v="37"/>
    <x v="3"/>
    <x v="22"/>
    <s v="Rio de Janeiro"/>
    <s v="Desktop Pro"/>
    <n v="5340"/>
    <n v="5"/>
    <n v="26700"/>
    <n v="8010"/>
    <n v="0.3"/>
  </r>
  <r>
    <x v="1"/>
    <x v="1"/>
    <x v="37"/>
    <x v="3"/>
    <x v="21"/>
    <s v="Vitória"/>
    <s v="Notebook 17"/>
    <n v="4500"/>
    <n v="11"/>
    <n v="49500"/>
    <n v="12375"/>
    <n v="0.25"/>
  </r>
  <r>
    <x v="3"/>
    <x v="1"/>
    <x v="38"/>
    <x v="3"/>
    <x v="22"/>
    <s v="Rio de Janeiro"/>
    <s v="Teclado Gamer"/>
    <n v="500"/>
    <n v="5"/>
    <n v="2500"/>
    <n v="625"/>
    <n v="0.25"/>
  </r>
  <r>
    <x v="0"/>
    <x v="0"/>
    <x v="38"/>
    <x v="3"/>
    <x v="22"/>
    <s v="Rio de Janeiro"/>
    <s v="TV Ultra"/>
    <n v="5130"/>
    <n v="4"/>
    <n v="20520"/>
    <n v="8208"/>
    <n v="0.4"/>
  </r>
  <r>
    <x v="0"/>
    <x v="1"/>
    <x v="38"/>
    <x v="3"/>
    <x v="22"/>
    <s v="Rio de Janeiro"/>
    <s v="Desktop Ultra"/>
    <n v="8902"/>
    <n v="8"/>
    <n v="71216"/>
    <n v="24925.599999999999"/>
    <n v="0.35"/>
  </r>
  <r>
    <x v="3"/>
    <x v="1"/>
    <x v="39"/>
    <x v="3"/>
    <x v="22"/>
    <s v="Rio de Janeiro"/>
    <s v="Monitor 20 pol"/>
    <n v="1200"/>
    <n v="7"/>
    <n v="8400"/>
    <n v="2520"/>
    <n v="0.3"/>
  </r>
  <r>
    <x v="1"/>
    <x v="1"/>
    <x v="39"/>
    <x v="3"/>
    <x v="22"/>
    <s v="Rio de Janeiro"/>
    <s v="Notebook 15"/>
    <n v="3200"/>
    <n v="12"/>
    <n v="38400"/>
    <n v="7680"/>
    <n v="0.2"/>
  </r>
  <r>
    <x v="0"/>
    <x v="1"/>
    <x v="39"/>
    <x v="3"/>
    <x v="22"/>
    <s v="Rio de Janeiro"/>
    <s v="Desktop Pro"/>
    <n v="5340"/>
    <n v="11"/>
    <n v="58740"/>
    <n v="17622"/>
    <n v="0.3"/>
  </r>
  <r>
    <x v="3"/>
    <x v="1"/>
    <x v="40"/>
    <x v="3"/>
    <x v="22"/>
    <s v="Rio de Janeiro"/>
    <s v="Teclado Gamer"/>
    <n v="500"/>
    <n v="5"/>
    <n v="2500"/>
    <n v="625"/>
    <n v="0.25"/>
  </r>
  <r>
    <x v="4"/>
    <x v="1"/>
    <x v="40"/>
    <x v="3"/>
    <x v="22"/>
    <s v="Rio de Janeiro"/>
    <s v="Notebook 15"/>
    <n v="3200"/>
    <n v="2"/>
    <n v="6400"/>
    <n v="1280"/>
    <n v="0.2"/>
  </r>
  <r>
    <x v="0"/>
    <x v="1"/>
    <x v="40"/>
    <x v="3"/>
    <x v="22"/>
    <s v="Rio de Janeiro"/>
    <s v="Desktop Pro"/>
    <n v="5340"/>
    <n v="6"/>
    <n v="32040"/>
    <n v="9612"/>
    <n v="0.3"/>
  </r>
  <r>
    <x v="0"/>
    <x v="1"/>
    <x v="41"/>
    <x v="3"/>
    <x v="22"/>
    <s v="Rio de Janeiro"/>
    <s v="Teclado"/>
    <n v="300"/>
    <n v="6"/>
    <n v="1800"/>
    <n v="270"/>
    <n v="0.15"/>
  </r>
  <r>
    <x v="0"/>
    <x v="1"/>
    <x v="41"/>
    <x v="3"/>
    <x v="22"/>
    <s v="Rio de Janeiro"/>
    <s v="TV Ultra"/>
    <n v="5130"/>
    <n v="1"/>
    <n v="5130"/>
    <n v="2052"/>
    <n v="0.4"/>
  </r>
  <r>
    <x v="1"/>
    <x v="1"/>
    <x v="41"/>
    <x v="3"/>
    <x v="22"/>
    <s v="Rio de Janeiro"/>
    <s v="Notebook 15"/>
    <n v="3200"/>
    <n v="4"/>
    <n v="12800"/>
    <n v="2560"/>
    <n v="0.2"/>
  </r>
  <r>
    <x v="0"/>
    <x v="1"/>
    <x v="42"/>
    <x v="3"/>
    <x v="22"/>
    <s v="Rio de Janeiro"/>
    <s v="TV Ultra"/>
    <n v="5130"/>
    <n v="4"/>
    <n v="20520"/>
    <n v="8208"/>
    <n v="0.4"/>
  </r>
  <r>
    <x v="0"/>
    <x v="0"/>
    <x v="42"/>
    <x v="3"/>
    <x v="22"/>
    <s v="Rio de Janeiro"/>
    <s v="Desktop Basic"/>
    <n v="4600"/>
    <n v="7"/>
    <n v="32200"/>
    <n v="8050"/>
    <n v="0.25"/>
  </r>
  <r>
    <x v="0"/>
    <x v="0"/>
    <x v="42"/>
    <x v="3"/>
    <x v="22"/>
    <s v="Rio de Janeiro"/>
    <s v="Desktop Basic"/>
    <n v="4600"/>
    <n v="7"/>
    <n v="32200"/>
    <n v="8050"/>
    <n v="0.25"/>
  </r>
  <r>
    <x v="4"/>
    <x v="0"/>
    <x v="43"/>
    <x v="3"/>
    <x v="22"/>
    <s v="Rio de Janeiro"/>
    <s v="Teclado"/>
    <n v="300"/>
    <n v="8"/>
    <n v="2400"/>
    <n v="360"/>
    <n v="0.15"/>
  </r>
  <r>
    <x v="2"/>
    <x v="1"/>
    <x v="43"/>
    <x v="3"/>
    <x v="22"/>
    <s v="Rio de Janeiro"/>
    <s v="Desktop Basic"/>
    <n v="4600"/>
    <n v="2"/>
    <n v="9200"/>
    <n v="2300"/>
    <n v="0.25"/>
  </r>
  <r>
    <x v="0"/>
    <x v="1"/>
    <x v="43"/>
    <x v="3"/>
    <x v="22"/>
    <s v="Rio de Janeiro"/>
    <s v="Monitor 24 pol"/>
    <n v="1500"/>
    <n v="9"/>
    <n v="13500"/>
    <n v="5400"/>
    <n v="0.4"/>
  </r>
  <r>
    <x v="0"/>
    <x v="0"/>
    <x v="44"/>
    <x v="3"/>
    <x v="22"/>
    <s v="Rio de Janeiro"/>
    <s v="Desktop Basic"/>
    <n v="4600"/>
    <n v="4"/>
    <n v="18400"/>
    <n v="4600"/>
    <n v="0.25"/>
  </r>
  <r>
    <x v="2"/>
    <x v="1"/>
    <x v="44"/>
    <x v="3"/>
    <x v="22"/>
    <s v="Rio de Janeiro"/>
    <s v="Notebook 15"/>
    <n v="3200"/>
    <n v="8"/>
    <n v="25600"/>
    <n v="5120"/>
    <n v="0.2"/>
  </r>
  <r>
    <x v="0"/>
    <x v="1"/>
    <x v="44"/>
    <x v="3"/>
    <x v="22"/>
    <s v="Rio de Janeiro"/>
    <s v="Desktop Ultra"/>
    <n v="8902"/>
    <n v="4"/>
    <n v="35608"/>
    <n v="12462.8"/>
    <n v="0.35"/>
  </r>
  <r>
    <x v="3"/>
    <x v="0"/>
    <x v="45"/>
    <x v="3"/>
    <x v="22"/>
    <s v="Rio de Janeiro"/>
    <s v="Teclado"/>
    <n v="300"/>
    <n v="7"/>
    <n v="2100"/>
    <n v="315"/>
    <n v="0.15"/>
  </r>
  <r>
    <x v="0"/>
    <x v="1"/>
    <x v="45"/>
    <x v="3"/>
    <x v="22"/>
    <s v="Rio de Janeiro"/>
    <s v="Monitor 24 pol"/>
    <n v="1500"/>
    <n v="6"/>
    <n v="9000"/>
    <n v="3600"/>
    <n v="0.4"/>
  </r>
  <r>
    <x v="1"/>
    <x v="1"/>
    <x v="45"/>
    <x v="3"/>
    <x v="22"/>
    <s v="Rio de Janeiro"/>
    <s v="Notebook 17"/>
    <n v="4500"/>
    <n v="4"/>
    <n v="18000"/>
    <n v="4500"/>
    <n v="0.25"/>
  </r>
  <r>
    <x v="1"/>
    <x v="1"/>
    <x v="46"/>
    <x v="3"/>
    <x v="22"/>
    <s v="Rio de Janeiro"/>
    <s v="Teclado Gamer"/>
    <n v="500"/>
    <n v="7"/>
    <n v="3500"/>
    <n v="875"/>
    <n v="0.25"/>
  </r>
  <r>
    <x v="4"/>
    <x v="1"/>
    <x v="46"/>
    <x v="3"/>
    <x v="22"/>
    <s v="Rio de Janeiro"/>
    <s v="Monitor 24 pol"/>
    <n v="1500"/>
    <n v="11"/>
    <n v="16500"/>
    <n v="6600"/>
    <n v="0.4"/>
  </r>
  <r>
    <x v="2"/>
    <x v="1"/>
    <x v="46"/>
    <x v="3"/>
    <x v="22"/>
    <s v="Rio de Janeiro"/>
    <s v="Notebook 20"/>
    <n v="5300"/>
    <n v="4"/>
    <n v="21200"/>
    <n v="6360"/>
    <n v="0.3"/>
  </r>
  <r>
    <x v="0"/>
    <x v="1"/>
    <x v="47"/>
    <x v="3"/>
    <x v="22"/>
    <s v="Rio de Janeiro"/>
    <s v="Teclado"/>
    <n v="300"/>
    <n v="5"/>
    <n v="1500"/>
    <n v="225"/>
    <n v="0.15"/>
  </r>
  <r>
    <x v="0"/>
    <x v="1"/>
    <x v="47"/>
    <x v="3"/>
    <x v="22"/>
    <s v="Rio de Janeiro"/>
    <s v="TV LED HD"/>
    <n v="3400"/>
    <n v="6"/>
    <n v="20400"/>
    <n v="7140"/>
    <n v="0.35"/>
  </r>
  <r>
    <x v="3"/>
    <x v="0"/>
    <x v="47"/>
    <x v="3"/>
    <x v="22"/>
    <s v="Rio de Janeiro"/>
    <s v="Notebook 17"/>
    <n v="4500"/>
    <n v="10"/>
    <n v="45000"/>
    <n v="11250"/>
    <n v="0.25"/>
  </r>
  <r>
    <x v="2"/>
    <x v="1"/>
    <x v="48"/>
    <x v="3"/>
    <x v="22"/>
    <s v="Rio de Janeiro"/>
    <s v="Monitor 24 pol"/>
    <n v="1500"/>
    <n v="3"/>
    <n v="4500"/>
    <n v="1800"/>
    <n v="0.4"/>
  </r>
  <r>
    <x v="0"/>
    <x v="0"/>
    <x v="48"/>
    <x v="3"/>
    <x v="22"/>
    <s v="Rio de Janeiro"/>
    <s v="Desktop Basic"/>
    <n v="4600"/>
    <n v="1"/>
    <n v="4600"/>
    <n v="1150"/>
    <n v="0.25"/>
  </r>
  <r>
    <x v="0"/>
    <x v="0"/>
    <x v="48"/>
    <x v="3"/>
    <x v="22"/>
    <s v="Rio de Janeiro"/>
    <s v="TV LED HD"/>
    <n v="3400"/>
    <n v="11"/>
    <n v="37400"/>
    <n v="13090"/>
    <n v="0.35"/>
  </r>
  <r>
    <x v="1"/>
    <x v="1"/>
    <x v="49"/>
    <x v="3"/>
    <x v="22"/>
    <s v="Rio de Janeiro"/>
    <s v="Desktop Pro"/>
    <n v="5340"/>
    <n v="5"/>
    <n v="26700"/>
    <n v="8010"/>
    <n v="0.3"/>
  </r>
  <r>
    <x v="3"/>
    <x v="0"/>
    <x v="49"/>
    <x v="3"/>
    <x v="22"/>
    <s v="Rio de Janeiro"/>
    <s v="Notebook 17"/>
    <n v="4500"/>
    <n v="12"/>
    <n v="54000"/>
    <n v="13500"/>
    <n v="0.25"/>
  </r>
  <r>
    <x v="0"/>
    <x v="1"/>
    <x v="49"/>
    <x v="3"/>
    <x v="22"/>
    <s v="Rio de Janeiro"/>
    <s v="Notebook 20"/>
    <n v="5300"/>
    <n v="12"/>
    <n v="63600"/>
    <n v="19080"/>
    <n v="0.3"/>
  </r>
  <r>
    <x v="0"/>
    <x v="1"/>
    <x v="50"/>
    <x v="3"/>
    <x v="21"/>
    <s v="Vitória"/>
    <s v="Monitor 24 pol"/>
    <n v="1500"/>
    <n v="1"/>
    <n v="1500"/>
    <n v="600"/>
    <n v="0.4"/>
  </r>
  <r>
    <x v="3"/>
    <x v="0"/>
    <x v="50"/>
    <x v="3"/>
    <x v="22"/>
    <s v="Rio de Janeiro"/>
    <s v="Monitor 27 pol"/>
    <n v="1700"/>
    <n v="4"/>
    <n v="6800"/>
    <n v="3400"/>
    <n v="0.5"/>
  </r>
  <r>
    <x v="3"/>
    <x v="1"/>
    <x v="50"/>
    <x v="3"/>
    <x v="22"/>
    <s v="Rio de Janeiro"/>
    <s v="Desktop Pro"/>
    <n v="5340"/>
    <n v="12"/>
    <n v="64080"/>
    <n v="19224"/>
    <n v="0.3"/>
  </r>
  <r>
    <x v="2"/>
    <x v="0"/>
    <x v="51"/>
    <x v="3"/>
    <x v="22"/>
    <s v="Rio de Janeiro"/>
    <s v="TV Ultra"/>
    <n v="5130"/>
    <n v="9"/>
    <n v="46170"/>
    <n v="18468"/>
    <n v="0.4"/>
  </r>
  <r>
    <x v="2"/>
    <x v="1"/>
    <x v="51"/>
    <x v="3"/>
    <x v="22"/>
    <s v="Rio de Janeiro"/>
    <s v="Desktop Pro"/>
    <n v="5340"/>
    <n v="9"/>
    <n v="48060"/>
    <n v="14418"/>
    <n v="0.3"/>
  </r>
  <r>
    <x v="4"/>
    <x v="1"/>
    <x v="51"/>
    <x v="3"/>
    <x v="22"/>
    <s v="Rio de Janeiro"/>
    <s v="TV Ultra"/>
    <n v="5130"/>
    <n v="11"/>
    <n v="56430"/>
    <n v="22572"/>
    <n v="0.4"/>
  </r>
  <r>
    <x v="0"/>
    <x v="0"/>
    <x v="52"/>
    <x v="3"/>
    <x v="22"/>
    <s v="Rio de Janeiro"/>
    <s v="TV LED HD"/>
    <n v="3400"/>
    <n v="7"/>
    <n v="23800"/>
    <n v="8330"/>
    <n v="0.35"/>
  </r>
  <r>
    <x v="1"/>
    <x v="1"/>
    <x v="52"/>
    <x v="3"/>
    <x v="22"/>
    <s v="Rio de Janeiro"/>
    <s v="Notebook 20"/>
    <n v="5300"/>
    <n v="7"/>
    <n v="37100"/>
    <n v="11130"/>
    <n v="0.3"/>
  </r>
  <r>
    <x v="3"/>
    <x v="0"/>
    <x v="52"/>
    <x v="3"/>
    <x v="22"/>
    <s v="Rio de Janeiro"/>
    <s v="Notebook 17"/>
    <n v="4500"/>
    <n v="11"/>
    <n v="49500"/>
    <n v="12375"/>
    <n v="0.25"/>
  </r>
  <r>
    <x v="0"/>
    <x v="1"/>
    <x v="53"/>
    <x v="3"/>
    <x v="22"/>
    <s v="Rio de Janeiro"/>
    <s v="Monitor 24 pol"/>
    <n v="1500"/>
    <n v="6"/>
    <n v="9000"/>
    <n v="3600"/>
    <n v="0.4"/>
  </r>
  <r>
    <x v="3"/>
    <x v="1"/>
    <x v="53"/>
    <x v="3"/>
    <x v="22"/>
    <s v="Rio de Janeiro"/>
    <s v="TV LED HD"/>
    <n v="3400"/>
    <n v="10"/>
    <n v="34000"/>
    <n v="11900"/>
    <n v="0.35"/>
  </r>
  <r>
    <x v="3"/>
    <x v="1"/>
    <x v="53"/>
    <x v="3"/>
    <x v="22"/>
    <s v="Rio de Janeiro"/>
    <s v="Notebook 20"/>
    <n v="5300"/>
    <n v="7"/>
    <n v="37100"/>
    <n v="11130"/>
    <n v="0.3"/>
  </r>
  <r>
    <x v="3"/>
    <x v="1"/>
    <x v="54"/>
    <x v="3"/>
    <x v="22"/>
    <s v="Rio de Janeiro"/>
    <s v="Monitor 27 pol"/>
    <n v="1700"/>
    <n v="4"/>
    <n v="6800"/>
    <n v="3400"/>
    <n v="0.5"/>
  </r>
  <r>
    <x v="2"/>
    <x v="1"/>
    <x v="54"/>
    <x v="3"/>
    <x v="22"/>
    <s v="Rio de Janeiro"/>
    <s v="Desktop Basic"/>
    <n v="4600"/>
    <n v="2"/>
    <n v="9200"/>
    <n v="2300"/>
    <n v="0.25"/>
  </r>
  <r>
    <x v="1"/>
    <x v="1"/>
    <x v="54"/>
    <x v="3"/>
    <x v="22"/>
    <s v="Rio de Janeiro"/>
    <s v="Monitor 24 pol"/>
    <n v="1500"/>
    <n v="7"/>
    <n v="10500"/>
    <n v="4200"/>
    <n v="0.4"/>
  </r>
  <r>
    <x v="3"/>
    <x v="1"/>
    <x v="55"/>
    <x v="3"/>
    <x v="22"/>
    <s v="Rio de Janeiro"/>
    <s v="Monitor 27 pol"/>
    <n v="1700"/>
    <n v="1"/>
    <n v="1700"/>
    <n v="850"/>
    <n v="0.5"/>
  </r>
  <r>
    <x v="2"/>
    <x v="1"/>
    <x v="55"/>
    <x v="3"/>
    <x v="22"/>
    <s v="Rio de Janeiro"/>
    <s v="Notebook 20"/>
    <n v="5300"/>
    <n v="1"/>
    <n v="5300"/>
    <n v="1590"/>
    <n v="0.3"/>
  </r>
  <r>
    <x v="0"/>
    <x v="1"/>
    <x v="55"/>
    <x v="3"/>
    <x v="22"/>
    <s v="Rio de Janeiro"/>
    <s v="Teclado Gamer"/>
    <n v="500"/>
    <n v="11"/>
    <n v="5500"/>
    <n v="1375"/>
    <n v="0.25"/>
  </r>
  <r>
    <x v="0"/>
    <x v="0"/>
    <x v="56"/>
    <x v="3"/>
    <x v="22"/>
    <s v="Rio de Janeiro"/>
    <s v="Notebook 15"/>
    <n v="3200"/>
    <n v="3"/>
    <n v="9600"/>
    <n v="1920"/>
    <n v="0.2"/>
  </r>
  <r>
    <x v="3"/>
    <x v="1"/>
    <x v="56"/>
    <x v="3"/>
    <x v="22"/>
    <s v="Rio de Janeiro"/>
    <s v="Notebook 17"/>
    <n v="4500"/>
    <n v="4"/>
    <n v="18000"/>
    <n v="4500"/>
    <n v="0.25"/>
  </r>
  <r>
    <x v="3"/>
    <x v="1"/>
    <x v="56"/>
    <x v="3"/>
    <x v="22"/>
    <s v="Rio de Janeiro"/>
    <s v="Desktop Ultra"/>
    <n v="8902"/>
    <n v="7"/>
    <n v="62314"/>
    <n v="21809.899999999998"/>
    <n v="0.35"/>
  </r>
  <r>
    <x v="2"/>
    <x v="1"/>
    <x v="57"/>
    <x v="3"/>
    <x v="22"/>
    <s v="Rio de Janeiro"/>
    <s v="Desktop Basic"/>
    <n v="4600"/>
    <n v="2"/>
    <n v="9200"/>
    <n v="2300"/>
    <n v="0.25"/>
  </r>
  <r>
    <x v="0"/>
    <x v="1"/>
    <x v="57"/>
    <x v="3"/>
    <x v="22"/>
    <s v="Rio de Janeiro"/>
    <s v="Monitor 27 pol"/>
    <n v="1700"/>
    <n v="12"/>
    <n v="20400"/>
    <n v="10200"/>
    <n v="0.5"/>
  </r>
  <r>
    <x v="0"/>
    <x v="1"/>
    <x v="57"/>
    <x v="3"/>
    <x v="22"/>
    <s v="Rio de Janeiro"/>
    <s v="Desktop Basic"/>
    <n v="4600"/>
    <n v="6"/>
    <n v="27600"/>
    <n v="6900"/>
    <n v="0.25"/>
  </r>
  <r>
    <x v="0"/>
    <x v="1"/>
    <x v="58"/>
    <x v="3"/>
    <x v="22"/>
    <s v="Rio de Janeiro"/>
    <s v="Teclado"/>
    <n v="300"/>
    <n v="12"/>
    <n v="3600"/>
    <n v="540"/>
    <n v="0.15"/>
  </r>
  <r>
    <x v="0"/>
    <x v="1"/>
    <x v="58"/>
    <x v="3"/>
    <x v="22"/>
    <s v="Rio de Janeiro"/>
    <s v="Notebook 17"/>
    <n v="4500"/>
    <n v="6"/>
    <n v="27000"/>
    <n v="6750"/>
    <n v="0.25"/>
  </r>
  <r>
    <x v="1"/>
    <x v="1"/>
    <x v="58"/>
    <x v="3"/>
    <x v="22"/>
    <s v="Rio de Janeiro"/>
    <s v="TV LED HD"/>
    <n v="3400"/>
    <n v="9"/>
    <n v="30600"/>
    <n v="10710"/>
    <n v="0.35"/>
  </r>
  <r>
    <x v="0"/>
    <x v="1"/>
    <x v="59"/>
    <x v="3"/>
    <x v="22"/>
    <s v="Rio de Janeiro"/>
    <s v="TV LED HD"/>
    <n v="3400"/>
    <n v="4"/>
    <n v="13600"/>
    <n v="4760"/>
    <n v="0.35"/>
  </r>
  <r>
    <x v="0"/>
    <x v="0"/>
    <x v="59"/>
    <x v="3"/>
    <x v="22"/>
    <s v="Rio de Janeiro"/>
    <s v="Desktop Ultra"/>
    <n v="8902"/>
    <n v="2"/>
    <n v="17804"/>
    <n v="6231.4"/>
    <n v="0.35"/>
  </r>
  <r>
    <x v="4"/>
    <x v="1"/>
    <x v="59"/>
    <x v="3"/>
    <x v="22"/>
    <s v="Rio de Janeiro"/>
    <s v="Desktop Basic"/>
    <n v="4600"/>
    <n v="7"/>
    <n v="32200"/>
    <n v="8050"/>
    <n v="0.25"/>
  </r>
  <r>
    <x v="3"/>
    <x v="1"/>
    <x v="60"/>
    <x v="3"/>
    <x v="22"/>
    <s v="Rio de Janeiro"/>
    <s v="Teclado"/>
    <n v="300"/>
    <n v="10"/>
    <n v="3000"/>
    <n v="450"/>
    <n v="0.15"/>
  </r>
  <r>
    <x v="0"/>
    <x v="1"/>
    <x v="60"/>
    <x v="3"/>
    <x v="22"/>
    <s v="Rio de Janeiro"/>
    <s v="TV LED HD"/>
    <n v="3400"/>
    <n v="1"/>
    <n v="3400"/>
    <n v="1190"/>
    <n v="0.35"/>
  </r>
  <r>
    <x v="0"/>
    <x v="0"/>
    <x v="60"/>
    <x v="3"/>
    <x v="22"/>
    <s v="Rio de Janeiro"/>
    <s v="TV LED HD"/>
    <n v="3400"/>
    <n v="6"/>
    <n v="20400"/>
    <n v="7140"/>
    <n v="0.35"/>
  </r>
  <r>
    <x v="1"/>
    <x v="1"/>
    <x v="61"/>
    <x v="3"/>
    <x v="22"/>
    <s v="Rio de Janeiro"/>
    <s v="Monitor 24 pol"/>
    <n v="1500"/>
    <n v="3"/>
    <n v="4500"/>
    <n v="1800"/>
    <n v="0.4"/>
  </r>
  <r>
    <x v="3"/>
    <x v="1"/>
    <x v="61"/>
    <x v="3"/>
    <x v="22"/>
    <s v="Rio de Janeiro"/>
    <s v="Monitor 20 pol"/>
    <n v="1200"/>
    <n v="7"/>
    <n v="8400"/>
    <n v="2520"/>
    <n v="0.3"/>
  </r>
  <r>
    <x v="1"/>
    <x v="1"/>
    <x v="61"/>
    <x v="3"/>
    <x v="22"/>
    <s v="Rio de Janeiro"/>
    <s v="Desktop Basic"/>
    <n v="4600"/>
    <n v="9"/>
    <n v="41400"/>
    <n v="10350"/>
    <n v="0.25"/>
  </r>
  <r>
    <x v="3"/>
    <x v="1"/>
    <x v="62"/>
    <x v="3"/>
    <x v="22"/>
    <s v="Rio de Janeiro"/>
    <s v="Teclado Gamer"/>
    <n v="500"/>
    <n v="7"/>
    <n v="3500"/>
    <n v="875"/>
    <n v="0.25"/>
  </r>
  <r>
    <x v="1"/>
    <x v="1"/>
    <x v="62"/>
    <x v="3"/>
    <x v="22"/>
    <s v="Rio de Janeiro"/>
    <s v="Monitor 24 pol"/>
    <n v="1500"/>
    <n v="7"/>
    <n v="10500"/>
    <n v="4200"/>
    <n v="0.4"/>
  </r>
  <r>
    <x v="2"/>
    <x v="0"/>
    <x v="62"/>
    <x v="3"/>
    <x v="22"/>
    <s v="Rio de Janeiro"/>
    <s v="Desktop Basic"/>
    <n v="4600"/>
    <n v="7"/>
    <n v="32200"/>
    <n v="8050"/>
    <n v="0.25"/>
  </r>
  <r>
    <x v="0"/>
    <x v="1"/>
    <x v="63"/>
    <x v="3"/>
    <x v="22"/>
    <s v="Rio de Janeiro"/>
    <s v="Monitor 27 pol"/>
    <n v="1700"/>
    <n v="5"/>
    <n v="8500"/>
    <n v="4250"/>
    <n v="0.5"/>
  </r>
  <r>
    <x v="2"/>
    <x v="1"/>
    <x v="63"/>
    <x v="3"/>
    <x v="22"/>
    <s v="Rio de Janeiro"/>
    <s v="Desktop Pro"/>
    <n v="5340"/>
    <n v="8"/>
    <n v="42720"/>
    <n v="12816"/>
    <n v="0.3"/>
  </r>
  <r>
    <x v="0"/>
    <x v="1"/>
    <x v="63"/>
    <x v="3"/>
    <x v="22"/>
    <s v="Rio de Janeiro"/>
    <s v="Notebook 17"/>
    <n v="4500"/>
    <n v="10"/>
    <n v="45000"/>
    <n v="11250"/>
    <n v="0.25"/>
  </r>
  <r>
    <x v="2"/>
    <x v="0"/>
    <x v="64"/>
    <x v="3"/>
    <x v="22"/>
    <s v="Rio de Janeiro"/>
    <s v="Monitor 20 pol"/>
    <n v="1200"/>
    <n v="1"/>
    <n v="1200"/>
    <n v="360"/>
    <n v="0.3"/>
  </r>
  <r>
    <x v="3"/>
    <x v="1"/>
    <x v="64"/>
    <x v="3"/>
    <x v="22"/>
    <s v="Rio de Janeiro"/>
    <s v="Monitor 27 pol"/>
    <n v="1700"/>
    <n v="1"/>
    <n v="1700"/>
    <n v="850"/>
    <n v="0.5"/>
  </r>
  <r>
    <x v="3"/>
    <x v="0"/>
    <x v="64"/>
    <x v="3"/>
    <x v="22"/>
    <s v="Rio de Janeiro"/>
    <s v="Teclado Gamer"/>
    <n v="500"/>
    <n v="9"/>
    <n v="4500"/>
    <n v="1125"/>
    <n v="0.25"/>
  </r>
  <r>
    <x v="0"/>
    <x v="1"/>
    <x v="65"/>
    <x v="3"/>
    <x v="22"/>
    <s v="Rio de Janeiro"/>
    <s v="Teclado Gamer"/>
    <n v="500"/>
    <n v="6"/>
    <n v="3000"/>
    <n v="750"/>
    <n v="0.25"/>
  </r>
  <r>
    <x v="2"/>
    <x v="0"/>
    <x v="65"/>
    <x v="3"/>
    <x v="22"/>
    <s v="Rio de Janeiro"/>
    <s v="Notebook 20"/>
    <n v="5300"/>
    <n v="3"/>
    <n v="15900"/>
    <n v="4770"/>
    <n v="0.3"/>
  </r>
  <r>
    <x v="0"/>
    <x v="1"/>
    <x v="65"/>
    <x v="3"/>
    <x v="22"/>
    <s v="Rio de Janeiro"/>
    <s v="Notebook 17"/>
    <n v="4500"/>
    <n v="7"/>
    <n v="31500"/>
    <n v="7875"/>
    <n v="0.25"/>
  </r>
  <r>
    <x v="0"/>
    <x v="1"/>
    <x v="66"/>
    <x v="3"/>
    <x v="22"/>
    <s v="Rio de Janeiro"/>
    <s v="Teclado Gamer"/>
    <n v="500"/>
    <n v="1"/>
    <n v="500"/>
    <n v="125"/>
    <n v="0.25"/>
  </r>
  <r>
    <x v="4"/>
    <x v="1"/>
    <x v="66"/>
    <x v="3"/>
    <x v="22"/>
    <s v="Rio de Janeiro"/>
    <s v="Monitor 24 pol"/>
    <n v="1500"/>
    <n v="5"/>
    <n v="7500"/>
    <n v="3000"/>
    <n v="0.4"/>
  </r>
  <r>
    <x v="3"/>
    <x v="0"/>
    <x v="66"/>
    <x v="3"/>
    <x v="22"/>
    <s v="Rio de Janeiro"/>
    <s v="Desktop Ultra"/>
    <n v="8902"/>
    <n v="12"/>
    <n v="106824"/>
    <n v="37388.399999999994"/>
    <n v="0.35"/>
  </r>
  <r>
    <x v="3"/>
    <x v="1"/>
    <x v="67"/>
    <x v="3"/>
    <x v="22"/>
    <s v="Rio de Janeiro"/>
    <s v="Monitor 27 pol"/>
    <n v="1700"/>
    <n v="1"/>
    <n v="1700"/>
    <n v="850"/>
    <n v="0.5"/>
  </r>
  <r>
    <x v="3"/>
    <x v="0"/>
    <x v="67"/>
    <x v="3"/>
    <x v="22"/>
    <s v="Rio de Janeiro"/>
    <s v="TV LED HD"/>
    <n v="3400"/>
    <n v="2"/>
    <n v="6800"/>
    <n v="2380"/>
    <n v="0.35"/>
  </r>
  <r>
    <x v="0"/>
    <x v="1"/>
    <x v="67"/>
    <x v="3"/>
    <x v="22"/>
    <s v="Rio de Janeiro"/>
    <s v="Notebook 20"/>
    <n v="5300"/>
    <n v="9"/>
    <n v="47700"/>
    <n v="14310"/>
    <n v="0.3"/>
  </r>
  <r>
    <x v="3"/>
    <x v="1"/>
    <x v="68"/>
    <x v="3"/>
    <x v="22"/>
    <s v="Rio de Janeiro"/>
    <s v="Notebook 17"/>
    <n v="4500"/>
    <n v="1"/>
    <n v="4500"/>
    <n v="1125"/>
    <n v="0.25"/>
  </r>
  <r>
    <x v="1"/>
    <x v="1"/>
    <x v="68"/>
    <x v="3"/>
    <x v="22"/>
    <s v="Rio de Janeiro"/>
    <s v="Monitor 20 pol"/>
    <n v="1200"/>
    <n v="4"/>
    <n v="4800"/>
    <n v="1440"/>
    <n v="0.3"/>
  </r>
  <r>
    <x v="3"/>
    <x v="1"/>
    <x v="68"/>
    <x v="3"/>
    <x v="22"/>
    <s v="Rio de Janeiro"/>
    <s v="Monitor 24 pol"/>
    <n v="1500"/>
    <n v="7"/>
    <n v="10500"/>
    <n v="4200"/>
    <n v="0.4"/>
  </r>
  <r>
    <x v="0"/>
    <x v="0"/>
    <x v="69"/>
    <x v="3"/>
    <x v="22"/>
    <s v="Rio de Janeiro"/>
    <s v="Teclado"/>
    <n v="300"/>
    <n v="12"/>
    <n v="3600"/>
    <n v="540"/>
    <n v="0.15"/>
  </r>
  <r>
    <x v="4"/>
    <x v="1"/>
    <x v="69"/>
    <x v="3"/>
    <x v="22"/>
    <s v="Rio de Janeiro"/>
    <s v="Monitor 27 pol"/>
    <n v="1700"/>
    <n v="12"/>
    <n v="20400"/>
    <n v="10200"/>
    <n v="0.5"/>
  </r>
  <r>
    <x v="3"/>
    <x v="1"/>
    <x v="69"/>
    <x v="3"/>
    <x v="22"/>
    <s v="Rio de Janeiro"/>
    <s v="Desktop Pro"/>
    <n v="5340"/>
    <n v="4"/>
    <n v="21360"/>
    <n v="6408"/>
    <n v="0.3"/>
  </r>
  <r>
    <x v="4"/>
    <x v="1"/>
    <x v="70"/>
    <x v="3"/>
    <x v="22"/>
    <s v="Rio de Janeiro"/>
    <s v="Monitor 27 pol"/>
    <n v="1700"/>
    <n v="11"/>
    <n v="18700"/>
    <n v="9350"/>
    <n v="0.5"/>
  </r>
  <r>
    <x v="3"/>
    <x v="0"/>
    <x v="70"/>
    <x v="3"/>
    <x v="22"/>
    <s v="Rio de Janeiro"/>
    <s v="Desktop Pro"/>
    <n v="5340"/>
    <n v="4"/>
    <n v="21360"/>
    <n v="6408"/>
    <n v="0.3"/>
  </r>
  <r>
    <x v="3"/>
    <x v="1"/>
    <x v="70"/>
    <x v="3"/>
    <x v="22"/>
    <s v="Rio de Janeiro"/>
    <s v="TV LED HD"/>
    <n v="3400"/>
    <n v="9"/>
    <n v="30600"/>
    <n v="10710"/>
    <n v="0.35"/>
  </r>
  <r>
    <x v="1"/>
    <x v="1"/>
    <x v="71"/>
    <x v="3"/>
    <x v="22"/>
    <s v="Rio de Janeiro"/>
    <s v="Desktop Basic"/>
    <n v="4600"/>
    <n v="2"/>
    <n v="9200"/>
    <n v="2300"/>
    <n v="0.25"/>
  </r>
  <r>
    <x v="1"/>
    <x v="1"/>
    <x v="71"/>
    <x v="3"/>
    <x v="22"/>
    <s v="Rio de Janeiro"/>
    <s v="Desktop Pro"/>
    <n v="5340"/>
    <n v="5"/>
    <n v="26700"/>
    <n v="8010"/>
    <n v="0.3"/>
  </r>
  <r>
    <x v="4"/>
    <x v="0"/>
    <x v="71"/>
    <x v="3"/>
    <x v="22"/>
    <s v="Rio de Janeiro"/>
    <s v="TV Ultra"/>
    <n v="5130"/>
    <n v="12"/>
    <n v="61560"/>
    <n v="24624"/>
    <n v="0.4"/>
  </r>
  <r>
    <x v="0"/>
    <x v="1"/>
    <x v="72"/>
    <x v="3"/>
    <x v="22"/>
    <s v="Rio de Janeiro"/>
    <s v="Monitor 24 pol"/>
    <n v="1500"/>
    <n v="2"/>
    <n v="3000"/>
    <n v="1200"/>
    <n v="0.4"/>
  </r>
  <r>
    <x v="0"/>
    <x v="0"/>
    <x v="72"/>
    <x v="3"/>
    <x v="22"/>
    <s v="Rio de Janeiro"/>
    <s v="Monitor 27 pol"/>
    <n v="1700"/>
    <n v="5"/>
    <n v="8500"/>
    <n v="4250"/>
    <n v="0.5"/>
  </r>
  <r>
    <x v="0"/>
    <x v="0"/>
    <x v="72"/>
    <x v="3"/>
    <x v="22"/>
    <s v="Rio de Janeiro"/>
    <s v="Monitor 27 pol"/>
    <n v="1700"/>
    <n v="10"/>
    <n v="17000"/>
    <n v="8500"/>
    <n v="0.5"/>
  </r>
  <r>
    <x v="3"/>
    <x v="1"/>
    <x v="73"/>
    <x v="3"/>
    <x v="22"/>
    <s v="Rio de Janeiro"/>
    <s v="Monitor 20 pol"/>
    <n v="1200"/>
    <n v="4"/>
    <n v="4800"/>
    <n v="1440"/>
    <n v="0.3"/>
  </r>
  <r>
    <x v="0"/>
    <x v="1"/>
    <x v="73"/>
    <x v="3"/>
    <x v="22"/>
    <s v="Rio de Janeiro"/>
    <s v="Desktop Basic"/>
    <n v="4600"/>
    <n v="3"/>
    <n v="13800"/>
    <n v="3450"/>
    <n v="0.25"/>
  </r>
  <r>
    <x v="3"/>
    <x v="0"/>
    <x v="73"/>
    <x v="3"/>
    <x v="22"/>
    <s v="Rio de Janeiro"/>
    <s v="Monitor 24 pol"/>
    <n v="1500"/>
    <n v="10"/>
    <n v="15000"/>
    <n v="6000"/>
    <n v="0.4"/>
  </r>
  <r>
    <x v="2"/>
    <x v="0"/>
    <x v="74"/>
    <x v="3"/>
    <x v="22"/>
    <s v="Rio de Janeiro"/>
    <s v="Monitor 27 pol"/>
    <n v="1700"/>
    <n v="12"/>
    <n v="20400"/>
    <n v="10200"/>
    <n v="0.5"/>
  </r>
  <r>
    <x v="3"/>
    <x v="1"/>
    <x v="74"/>
    <x v="3"/>
    <x v="22"/>
    <s v="Rio de Janeiro"/>
    <s v="TV LED HD"/>
    <n v="3400"/>
    <n v="9"/>
    <n v="30600"/>
    <n v="10710"/>
    <n v="0.35"/>
  </r>
  <r>
    <x v="3"/>
    <x v="0"/>
    <x v="74"/>
    <x v="3"/>
    <x v="22"/>
    <s v="Rio de Janeiro"/>
    <s v="TV LED HD"/>
    <n v="3400"/>
    <n v="10"/>
    <n v="34000"/>
    <n v="11900"/>
    <n v="0.35"/>
  </r>
  <r>
    <x v="3"/>
    <x v="0"/>
    <x v="75"/>
    <x v="3"/>
    <x v="22"/>
    <s v="Rio de Janeiro"/>
    <s v="Teclado Gamer"/>
    <n v="500"/>
    <n v="7"/>
    <n v="3500"/>
    <n v="875"/>
    <n v="0.25"/>
  </r>
  <r>
    <x v="0"/>
    <x v="1"/>
    <x v="75"/>
    <x v="3"/>
    <x v="22"/>
    <s v="Rio de Janeiro"/>
    <s v="Monitor 27 pol"/>
    <n v="1700"/>
    <n v="5"/>
    <n v="8500"/>
    <n v="4250"/>
    <n v="0.5"/>
  </r>
  <r>
    <x v="0"/>
    <x v="1"/>
    <x v="75"/>
    <x v="3"/>
    <x v="22"/>
    <s v="Rio de Janeiro"/>
    <s v="Desktop Pro"/>
    <n v="5340"/>
    <n v="13"/>
    <n v="69420"/>
    <n v="20826"/>
    <n v="0.3"/>
  </r>
  <r>
    <x v="0"/>
    <x v="0"/>
    <x v="76"/>
    <x v="3"/>
    <x v="22"/>
    <s v="Rio de Janeiro"/>
    <s v="Monitor 27 pol"/>
    <n v="1700"/>
    <n v="3"/>
    <n v="5100"/>
    <n v="2550"/>
    <n v="0.5"/>
  </r>
  <r>
    <x v="3"/>
    <x v="1"/>
    <x v="76"/>
    <x v="3"/>
    <x v="22"/>
    <s v="Rio de Janeiro"/>
    <s v="Monitor 20 pol"/>
    <n v="1200"/>
    <n v="7"/>
    <n v="8400"/>
    <n v="2520"/>
    <n v="0.3"/>
  </r>
  <r>
    <x v="0"/>
    <x v="1"/>
    <x v="76"/>
    <x v="3"/>
    <x v="22"/>
    <s v="Rio de Janeiro"/>
    <s v="Desktop Basic"/>
    <n v="4600"/>
    <n v="5"/>
    <n v="23000"/>
    <n v="5750"/>
    <n v="0.25"/>
  </r>
  <r>
    <x v="3"/>
    <x v="0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Notebook 20"/>
    <n v="5300"/>
    <n v="12"/>
    <n v="63600"/>
    <n v="19080"/>
    <n v="0.3"/>
  </r>
  <r>
    <x v="0"/>
    <x v="1"/>
    <x v="78"/>
    <x v="3"/>
    <x v="22"/>
    <s v="Rio de Janeiro"/>
    <s v="Notebook 15"/>
    <n v="3200"/>
    <n v="3"/>
    <n v="9600"/>
    <n v="1920"/>
    <n v="0.2"/>
  </r>
  <r>
    <x v="3"/>
    <x v="0"/>
    <x v="78"/>
    <x v="3"/>
    <x v="22"/>
    <s v="Rio de Janeiro"/>
    <s v="Monitor 24 pol"/>
    <n v="1500"/>
    <n v="7"/>
    <n v="10500"/>
    <n v="4200"/>
    <n v="0.4"/>
  </r>
  <r>
    <x v="0"/>
    <x v="0"/>
    <x v="78"/>
    <x v="3"/>
    <x v="22"/>
    <s v="Rio de Janeiro"/>
    <s v="Notebook 20"/>
    <n v="5300"/>
    <n v="5"/>
    <n v="26500"/>
    <n v="7950"/>
    <n v="0.3"/>
  </r>
  <r>
    <x v="4"/>
    <x v="1"/>
    <x v="79"/>
    <x v="3"/>
    <x v="22"/>
    <s v="Rio de Janeiro"/>
    <s v="TV Ultra"/>
    <n v="5130"/>
    <n v="3"/>
    <n v="15390"/>
    <n v="6156"/>
    <n v="0.4"/>
  </r>
  <r>
    <x v="3"/>
    <x v="1"/>
    <x v="79"/>
    <x v="3"/>
    <x v="22"/>
    <s v="Rio de Janeiro"/>
    <s v="Notebook 17"/>
    <n v="4500"/>
    <n v="4"/>
    <n v="18000"/>
    <n v="4500"/>
    <n v="0.25"/>
  </r>
  <r>
    <x v="0"/>
    <x v="1"/>
    <x v="79"/>
    <x v="3"/>
    <x v="22"/>
    <s v="Rio de Janeiro"/>
    <s v="Desktop Pro"/>
    <n v="5340"/>
    <n v="7"/>
    <n v="37380"/>
    <n v="11214"/>
    <n v="0.3"/>
  </r>
  <r>
    <x v="2"/>
    <x v="1"/>
    <x v="80"/>
    <x v="3"/>
    <x v="22"/>
    <s v="Rio de Janeiro"/>
    <s v="TV LED HD"/>
    <n v="3400"/>
    <n v="1"/>
    <n v="3400"/>
    <n v="1190"/>
    <n v="0.35"/>
  </r>
  <r>
    <x v="0"/>
    <x v="1"/>
    <x v="80"/>
    <x v="3"/>
    <x v="22"/>
    <s v="Rio de Janeiro"/>
    <s v="Notebook 17"/>
    <n v="4500"/>
    <n v="9"/>
    <n v="40500"/>
    <n v="10125"/>
    <n v="0.25"/>
  </r>
  <r>
    <x v="4"/>
    <x v="1"/>
    <x v="80"/>
    <x v="3"/>
    <x v="22"/>
    <s v="Rio de Janeiro"/>
    <s v="Notebook 20"/>
    <n v="5300"/>
    <n v="12"/>
    <n v="63600"/>
    <n v="19080"/>
    <n v="0.3"/>
  </r>
  <r>
    <x v="0"/>
    <x v="1"/>
    <x v="81"/>
    <x v="3"/>
    <x v="22"/>
    <s v="Rio de Janeiro"/>
    <s v="Monitor 27 pol"/>
    <n v="1700"/>
    <n v="5"/>
    <n v="8500"/>
    <n v="4250"/>
    <n v="0.5"/>
  </r>
  <r>
    <x v="3"/>
    <x v="1"/>
    <x v="81"/>
    <x v="3"/>
    <x v="22"/>
    <s v="Rio de Janeiro"/>
    <s v="Notebook 15"/>
    <n v="3200"/>
    <n v="10"/>
    <n v="32000"/>
    <n v="6400"/>
    <n v="0.2"/>
  </r>
  <r>
    <x v="0"/>
    <x v="0"/>
    <x v="81"/>
    <x v="3"/>
    <x v="22"/>
    <s v="Rio de Janeiro"/>
    <s v="TV LED HD"/>
    <n v="3400"/>
    <n v="12"/>
    <n v="40800"/>
    <n v="14280"/>
    <n v="0.35"/>
  </r>
  <r>
    <x v="0"/>
    <x v="1"/>
    <x v="82"/>
    <x v="3"/>
    <x v="22"/>
    <s v="Rio de Janeiro"/>
    <s v="Monitor 27 pol"/>
    <n v="1700"/>
    <n v="8"/>
    <n v="13600"/>
    <n v="6800"/>
    <n v="0.5"/>
  </r>
  <r>
    <x v="0"/>
    <x v="1"/>
    <x v="82"/>
    <x v="3"/>
    <x v="22"/>
    <s v="Rio de Janeiro"/>
    <s v="TV LED HD"/>
    <n v="3400"/>
    <n v="5"/>
    <n v="17000"/>
    <n v="5950"/>
    <n v="0.35"/>
  </r>
  <r>
    <x v="0"/>
    <x v="0"/>
    <x v="82"/>
    <x v="3"/>
    <x v="22"/>
    <s v="Rio de Janeiro"/>
    <s v="Desktop Basic"/>
    <n v="4600"/>
    <n v="4"/>
    <n v="18400"/>
    <n v="4600"/>
    <n v="0.25"/>
  </r>
  <r>
    <x v="3"/>
    <x v="0"/>
    <x v="83"/>
    <x v="3"/>
    <x v="22"/>
    <s v="Rio de Janeiro"/>
    <s v="Monitor 24 pol"/>
    <n v="1500"/>
    <n v="7"/>
    <n v="10500"/>
    <n v="4200"/>
    <n v="0.4"/>
  </r>
  <r>
    <x v="1"/>
    <x v="1"/>
    <x v="83"/>
    <x v="3"/>
    <x v="22"/>
    <s v="Rio de Janeiro"/>
    <s v="Notebook 15"/>
    <n v="3200"/>
    <n v="4"/>
    <n v="12800"/>
    <n v="2560"/>
    <n v="0.2"/>
  </r>
  <r>
    <x v="0"/>
    <x v="1"/>
    <x v="83"/>
    <x v="3"/>
    <x v="22"/>
    <s v="Rio de Janeiro"/>
    <s v="Desktop Pro"/>
    <n v="5340"/>
    <n v="3"/>
    <n v="16020"/>
    <n v="4806"/>
    <n v="0.3"/>
  </r>
  <r>
    <x v="3"/>
    <x v="1"/>
    <x v="84"/>
    <x v="3"/>
    <x v="22"/>
    <s v="Rio de Janeiro"/>
    <s v="Monitor 24 pol"/>
    <n v="1500"/>
    <n v="7"/>
    <n v="10500"/>
    <n v="4200"/>
    <n v="0.4"/>
  </r>
  <r>
    <x v="4"/>
    <x v="1"/>
    <x v="84"/>
    <x v="3"/>
    <x v="22"/>
    <s v="Rio de Janeiro"/>
    <s v="Monitor 27 pol"/>
    <n v="1700"/>
    <n v="15"/>
    <n v="25500"/>
    <n v="12750"/>
    <n v="0.5"/>
  </r>
  <r>
    <x v="4"/>
    <x v="0"/>
    <x v="84"/>
    <x v="3"/>
    <x v="22"/>
    <s v="Rio de Janeiro"/>
    <s v="TV Ultra"/>
    <n v="5130"/>
    <n v="12"/>
    <n v="61560"/>
    <n v="24624"/>
    <n v="0.4"/>
  </r>
  <r>
    <x v="3"/>
    <x v="0"/>
    <x v="85"/>
    <x v="3"/>
    <x v="22"/>
    <s v="Rio de Janeiro"/>
    <s v="Monitor 27 pol"/>
    <n v="1700"/>
    <n v="1"/>
    <n v="1700"/>
    <n v="850"/>
    <n v="0.5"/>
  </r>
  <r>
    <x v="3"/>
    <x v="1"/>
    <x v="85"/>
    <x v="3"/>
    <x v="22"/>
    <s v="Rio de Janeiro"/>
    <s v="Notebook 15"/>
    <n v="3200"/>
    <n v="8"/>
    <n v="25600"/>
    <n v="5120"/>
    <n v="0.2"/>
  </r>
  <r>
    <x v="4"/>
    <x v="0"/>
    <x v="85"/>
    <x v="3"/>
    <x v="22"/>
    <s v="Rio de Janeiro"/>
    <s v="Notebook 17"/>
    <n v="4500"/>
    <n v="16"/>
    <n v="72000"/>
    <n v="18000"/>
    <n v="0.25"/>
  </r>
  <r>
    <x v="3"/>
    <x v="1"/>
    <x v="0"/>
    <x v="3"/>
    <x v="23"/>
    <s v="São Paulo"/>
    <s v="TV LED HD"/>
    <n v="3400"/>
    <n v="1"/>
    <n v="3400"/>
    <n v="1190"/>
    <n v="0.35"/>
  </r>
  <r>
    <x v="0"/>
    <x v="1"/>
    <x v="0"/>
    <x v="3"/>
    <x v="23"/>
    <s v="São Paulo"/>
    <s v="Teclado Gamer"/>
    <n v="500"/>
    <n v="8"/>
    <n v="4000"/>
    <n v="1000"/>
    <n v="0.25"/>
  </r>
  <r>
    <x v="0"/>
    <x v="1"/>
    <x v="0"/>
    <x v="3"/>
    <x v="23"/>
    <s v="São Paulo"/>
    <s v="TV Ultra"/>
    <n v="5130"/>
    <n v="9"/>
    <n v="46170"/>
    <n v="18468"/>
    <n v="0.4"/>
  </r>
  <r>
    <x v="2"/>
    <x v="0"/>
    <x v="0"/>
    <x v="3"/>
    <x v="23"/>
    <s v="São Paulo"/>
    <s v="Notebook 17"/>
    <n v="4500"/>
    <n v="12"/>
    <n v="54000"/>
    <n v="13500"/>
    <n v="0.25"/>
  </r>
  <r>
    <x v="2"/>
    <x v="1"/>
    <x v="1"/>
    <x v="3"/>
    <x v="23"/>
    <s v="São Paulo"/>
    <s v="Teclado"/>
    <n v="300"/>
    <n v="10"/>
    <n v="3000"/>
    <n v="450"/>
    <n v="0.15"/>
  </r>
  <r>
    <x v="3"/>
    <x v="1"/>
    <x v="1"/>
    <x v="3"/>
    <x v="23"/>
    <s v="São Paulo"/>
    <s v="Monitor 20 pol"/>
    <n v="1200"/>
    <n v="8"/>
    <n v="9600"/>
    <n v="2880"/>
    <n v="0.3"/>
  </r>
  <r>
    <x v="1"/>
    <x v="1"/>
    <x v="1"/>
    <x v="3"/>
    <x v="23"/>
    <s v="São Paulo"/>
    <s v="TV LED HD"/>
    <n v="3400"/>
    <n v="10"/>
    <n v="34000"/>
    <n v="11900"/>
    <n v="0.35"/>
  </r>
  <r>
    <x v="1"/>
    <x v="1"/>
    <x v="1"/>
    <x v="3"/>
    <x v="23"/>
    <s v="São Paulo"/>
    <s v="Desktop Ultra"/>
    <n v="8902"/>
    <n v="12"/>
    <n v="106824"/>
    <n v="37388.399999999994"/>
    <n v="0.35"/>
  </r>
  <r>
    <x v="1"/>
    <x v="1"/>
    <x v="2"/>
    <x v="3"/>
    <x v="23"/>
    <s v="São Paulo"/>
    <s v="Notebook 17"/>
    <n v="4500"/>
    <n v="1"/>
    <n v="4500"/>
    <n v="1125"/>
    <n v="0.25"/>
  </r>
  <r>
    <x v="1"/>
    <x v="0"/>
    <x v="2"/>
    <x v="3"/>
    <x v="23"/>
    <s v="São Paulo"/>
    <s v="TV LED HD"/>
    <n v="3400"/>
    <n v="4"/>
    <n v="13600"/>
    <n v="4760"/>
    <n v="0.35"/>
  </r>
  <r>
    <x v="2"/>
    <x v="1"/>
    <x v="2"/>
    <x v="3"/>
    <x v="23"/>
    <s v="São Paulo"/>
    <s v="Desktop Pro"/>
    <n v="5340"/>
    <n v="4"/>
    <n v="21360"/>
    <n v="6408"/>
    <n v="0.3"/>
  </r>
  <r>
    <x v="1"/>
    <x v="1"/>
    <x v="2"/>
    <x v="3"/>
    <x v="23"/>
    <s v="São Paulo"/>
    <s v="Desktop Basic"/>
    <n v="4600"/>
    <n v="9"/>
    <n v="41400"/>
    <n v="10350"/>
    <n v="0.25"/>
  </r>
  <r>
    <x v="1"/>
    <x v="1"/>
    <x v="3"/>
    <x v="3"/>
    <x v="23"/>
    <s v="São Paulo"/>
    <s v="Teclado Gamer"/>
    <n v="500"/>
    <n v="3"/>
    <n v="1500"/>
    <n v="375"/>
    <n v="0.25"/>
  </r>
  <r>
    <x v="2"/>
    <x v="1"/>
    <x v="3"/>
    <x v="3"/>
    <x v="23"/>
    <s v="São Paulo"/>
    <s v="Notebook 15"/>
    <n v="3200"/>
    <n v="6"/>
    <n v="19200"/>
    <n v="3840"/>
    <n v="0.2"/>
  </r>
  <r>
    <x v="0"/>
    <x v="1"/>
    <x v="3"/>
    <x v="3"/>
    <x v="23"/>
    <s v="São Paulo"/>
    <s v="Desktop Basic"/>
    <n v="4600"/>
    <n v="7"/>
    <n v="32200"/>
    <n v="8050"/>
    <n v="0.25"/>
  </r>
  <r>
    <x v="1"/>
    <x v="1"/>
    <x v="3"/>
    <x v="3"/>
    <x v="23"/>
    <s v="São Paulo"/>
    <s v="Notebook 20"/>
    <n v="5300"/>
    <n v="10"/>
    <n v="53000"/>
    <n v="15900"/>
    <n v="0.3"/>
  </r>
  <r>
    <x v="0"/>
    <x v="1"/>
    <x v="4"/>
    <x v="3"/>
    <x v="23"/>
    <s v="São Paulo"/>
    <s v="TV Ultra"/>
    <n v="5130"/>
    <n v="3"/>
    <n v="15390"/>
    <n v="6156"/>
    <n v="0.4"/>
  </r>
  <r>
    <x v="1"/>
    <x v="1"/>
    <x v="4"/>
    <x v="3"/>
    <x v="23"/>
    <s v="São Paulo"/>
    <s v="TV LED HD"/>
    <n v="3400"/>
    <n v="5"/>
    <n v="17000"/>
    <n v="5950"/>
    <n v="0.35"/>
  </r>
  <r>
    <x v="2"/>
    <x v="0"/>
    <x v="4"/>
    <x v="3"/>
    <x v="23"/>
    <s v="São Paulo"/>
    <s v="Desktop Ultra"/>
    <n v="8902"/>
    <n v="5"/>
    <n v="44510"/>
    <n v="15578.499999999998"/>
    <n v="0.35"/>
  </r>
  <r>
    <x v="0"/>
    <x v="1"/>
    <x v="4"/>
    <x v="3"/>
    <x v="23"/>
    <s v="São Paulo"/>
    <s v="Desktop Pro"/>
    <n v="5340"/>
    <n v="9"/>
    <n v="48060"/>
    <n v="14418"/>
    <n v="0.3"/>
  </r>
  <r>
    <x v="0"/>
    <x v="1"/>
    <x v="5"/>
    <x v="3"/>
    <x v="23"/>
    <s v="São Paulo"/>
    <s v="TV Ultra"/>
    <n v="5130"/>
    <n v="3"/>
    <n v="15390"/>
    <n v="6156"/>
    <n v="0.4"/>
  </r>
  <r>
    <x v="0"/>
    <x v="1"/>
    <x v="5"/>
    <x v="3"/>
    <x v="23"/>
    <s v="São Paulo"/>
    <s v="Desktop Basic"/>
    <n v="4600"/>
    <n v="7"/>
    <n v="32200"/>
    <n v="8050"/>
    <n v="0.25"/>
  </r>
  <r>
    <x v="3"/>
    <x v="0"/>
    <x v="5"/>
    <x v="3"/>
    <x v="23"/>
    <s v="São Paulo"/>
    <s v="Desktop Pro"/>
    <n v="5340"/>
    <n v="10"/>
    <n v="53400"/>
    <n v="16020"/>
    <n v="0.3"/>
  </r>
  <r>
    <x v="0"/>
    <x v="1"/>
    <x v="5"/>
    <x v="3"/>
    <x v="23"/>
    <s v="São Paulo"/>
    <s v="Desktop Basic"/>
    <n v="4600"/>
    <n v="12"/>
    <n v="55200"/>
    <n v="13800"/>
    <n v="0.25"/>
  </r>
  <r>
    <x v="3"/>
    <x v="1"/>
    <x v="6"/>
    <x v="3"/>
    <x v="23"/>
    <s v="São Paulo"/>
    <s v="Monitor 24 pol"/>
    <n v="1500"/>
    <n v="3"/>
    <n v="4500"/>
    <n v="1800"/>
    <n v="0.4"/>
  </r>
  <r>
    <x v="3"/>
    <x v="1"/>
    <x v="6"/>
    <x v="3"/>
    <x v="23"/>
    <s v="São Paulo"/>
    <s v="Monitor 27 pol"/>
    <n v="1700"/>
    <n v="8"/>
    <n v="13600"/>
    <n v="6800"/>
    <n v="0.5"/>
  </r>
  <r>
    <x v="1"/>
    <x v="0"/>
    <x v="6"/>
    <x v="3"/>
    <x v="23"/>
    <s v="São Paulo"/>
    <s v="Notebook 15"/>
    <n v="3200"/>
    <n v="5"/>
    <n v="16000"/>
    <n v="3200"/>
    <n v="0.2"/>
  </r>
  <r>
    <x v="0"/>
    <x v="0"/>
    <x v="6"/>
    <x v="3"/>
    <x v="23"/>
    <s v="São Paulo"/>
    <s v="Desktop Basic"/>
    <n v="4600"/>
    <n v="4"/>
    <n v="18400"/>
    <n v="4600"/>
    <n v="0.25"/>
  </r>
  <r>
    <x v="3"/>
    <x v="0"/>
    <x v="7"/>
    <x v="3"/>
    <x v="23"/>
    <s v="São Paulo"/>
    <s v="Teclado Gamer"/>
    <n v="500"/>
    <n v="1"/>
    <n v="500"/>
    <n v="125"/>
    <n v="0.25"/>
  </r>
  <r>
    <x v="1"/>
    <x v="1"/>
    <x v="7"/>
    <x v="3"/>
    <x v="23"/>
    <s v="São Paulo"/>
    <s v="Teclado Gamer"/>
    <n v="500"/>
    <n v="2"/>
    <n v="1000"/>
    <n v="250"/>
    <n v="0.25"/>
  </r>
  <r>
    <x v="4"/>
    <x v="1"/>
    <x v="7"/>
    <x v="3"/>
    <x v="23"/>
    <s v="São Paulo"/>
    <s v="Desktop Ultra"/>
    <n v="8902"/>
    <n v="1"/>
    <n v="8902"/>
    <n v="3115.7"/>
    <n v="0.35"/>
  </r>
  <r>
    <x v="1"/>
    <x v="0"/>
    <x v="7"/>
    <x v="3"/>
    <x v="23"/>
    <s v="São Paulo"/>
    <s v="Monitor 24 pol"/>
    <n v="1500"/>
    <n v="10"/>
    <n v="15000"/>
    <n v="6000"/>
    <n v="0.4"/>
  </r>
  <r>
    <x v="4"/>
    <x v="1"/>
    <x v="8"/>
    <x v="3"/>
    <x v="23"/>
    <s v="São Paulo"/>
    <s v="Teclado"/>
    <n v="300"/>
    <n v="11"/>
    <n v="3300"/>
    <n v="495"/>
    <n v="0.15"/>
  </r>
  <r>
    <x v="3"/>
    <x v="0"/>
    <x v="8"/>
    <x v="3"/>
    <x v="23"/>
    <s v="São Paulo"/>
    <s v="TV LED HD"/>
    <n v="3400"/>
    <n v="6"/>
    <n v="20400"/>
    <n v="7140"/>
    <n v="0.35"/>
  </r>
  <r>
    <x v="3"/>
    <x v="1"/>
    <x v="8"/>
    <x v="3"/>
    <x v="23"/>
    <s v="São Paulo"/>
    <s v="TV Ultra"/>
    <n v="5130"/>
    <n v="6"/>
    <n v="30780"/>
    <n v="12312"/>
    <n v="0.4"/>
  </r>
  <r>
    <x v="2"/>
    <x v="1"/>
    <x v="8"/>
    <x v="3"/>
    <x v="23"/>
    <s v="São Paulo"/>
    <s v="Desktop Pro"/>
    <n v="5340"/>
    <n v="12"/>
    <n v="64080"/>
    <n v="19224"/>
    <n v="0.3"/>
  </r>
  <r>
    <x v="0"/>
    <x v="1"/>
    <x v="9"/>
    <x v="3"/>
    <x v="23"/>
    <s v="São Paulo"/>
    <s v="Monitor 20 pol"/>
    <n v="1200"/>
    <n v="2"/>
    <n v="2400"/>
    <n v="720"/>
    <n v="0.3"/>
  </r>
  <r>
    <x v="0"/>
    <x v="1"/>
    <x v="9"/>
    <x v="3"/>
    <x v="23"/>
    <s v="São Paulo"/>
    <s v="Notebook 20"/>
    <n v="5300"/>
    <n v="1"/>
    <n v="5300"/>
    <n v="1590"/>
    <n v="0.3"/>
  </r>
  <r>
    <x v="0"/>
    <x v="0"/>
    <x v="9"/>
    <x v="3"/>
    <x v="23"/>
    <s v="São Paulo"/>
    <s v="TV LED HD"/>
    <n v="3400"/>
    <n v="11"/>
    <n v="37400"/>
    <n v="13090"/>
    <n v="0.35"/>
  </r>
  <r>
    <x v="0"/>
    <x v="0"/>
    <x v="9"/>
    <x v="3"/>
    <x v="23"/>
    <s v="São Paulo"/>
    <s v="Desktop Ultra"/>
    <n v="8902"/>
    <n v="10"/>
    <n v="89020"/>
    <n v="31156.999999999996"/>
    <n v="0.35"/>
  </r>
  <r>
    <x v="0"/>
    <x v="1"/>
    <x v="10"/>
    <x v="3"/>
    <x v="23"/>
    <s v="São Paulo"/>
    <s v="Notebook 15"/>
    <n v="3200"/>
    <n v="1"/>
    <n v="3200"/>
    <n v="640"/>
    <n v="0.2"/>
  </r>
  <r>
    <x v="0"/>
    <x v="1"/>
    <x v="10"/>
    <x v="3"/>
    <x v="23"/>
    <s v="São Paulo"/>
    <s v="Desktop Basic"/>
    <n v="4600"/>
    <n v="6"/>
    <n v="27600"/>
    <n v="6900"/>
    <n v="0.25"/>
  </r>
  <r>
    <x v="4"/>
    <x v="0"/>
    <x v="10"/>
    <x v="3"/>
    <x v="23"/>
    <s v="São Paulo"/>
    <s v="TV Ultra"/>
    <n v="5130"/>
    <n v="9"/>
    <n v="46170"/>
    <n v="18468"/>
    <n v="0.4"/>
  </r>
  <r>
    <x v="3"/>
    <x v="1"/>
    <x v="10"/>
    <x v="3"/>
    <x v="23"/>
    <s v="São Paulo"/>
    <s v="Desktop Basic"/>
    <n v="4600"/>
    <n v="11"/>
    <n v="50600"/>
    <n v="12650"/>
    <n v="0.25"/>
  </r>
  <r>
    <x v="3"/>
    <x v="1"/>
    <x v="11"/>
    <x v="3"/>
    <x v="23"/>
    <s v="São Paulo"/>
    <s v="Monitor 27 pol"/>
    <n v="1700"/>
    <n v="9"/>
    <n v="15300"/>
    <n v="7650"/>
    <n v="0.5"/>
  </r>
  <r>
    <x v="0"/>
    <x v="1"/>
    <x v="11"/>
    <x v="3"/>
    <x v="23"/>
    <s v="São Paulo"/>
    <s v="Desktop Basic"/>
    <n v="4600"/>
    <n v="4"/>
    <n v="18400"/>
    <n v="4600"/>
    <n v="0.25"/>
  </r>
  <r>
    <x v="0"/>
    <x v="1"/>
    <x v="11"/>
    <x v="3"/>
    <x v="23"/>
    <s v="São Paulo"/>
    <s v="Notebook 20"/>
    <n v="5300"/>
    <n v="5"/>
    <n v="26500"/>
    <n v="7950"/>
    <n v="0.3"/>
  </r>
  <r>
    <x v="2"/>
    <x v="1"/>
    <x v="11"/>
    <x v="3"/>
    <x v="23"/>
    <s v="São Paulo"/>
    <s v="Notebook 20"/>
    <n v="5300"/>
    <n v="7"/>
    <n v="37100"/>
    <n v="11130"/>
    <n v="0.3"/>
  </r>
  <r>
    <x v="0"/>
    <x v="1"/>
    <x v="12"/>
    <x v="3"/>
    <x v="23"/>
    <s v="São Paulo"/>
    <s v="Monitor 20 pol"/>
    <n v="1200"/>
    <n v="1"/>
    <n v="1200"/>
    <n v="360"/>
    <n v="0.3"/>
  </r>
  <r>
    <x v="1"/>
    <x v="1"/>
    <x v="12"/>
    <x v="3"/>
    <x v="23"/>
    <s v="São Paulo"/>
    <s v="Monitor 27 pol"/>
    <n v="1700"/>
    <n v="6"/>
    <n v="10200"/>
    <n v="5100"/>
    <n v="0.5"/>
  </r>
  <r>
    <x v="0"/>
    <x v="1"/>
    <x v="12"/>
    <x v="3"/>
    <x v="23"/>
    <s v="São Paulo"/>
    <s v="Notebook 17"/>
    <n v="4500"/>
    <n v="3"/>
    <n v="13500"/>
    <n v="3375"/>
    <n v="0.25"/>
  </r>
  <r>
    <x v="0"/>
    <x v="0"/>
    <x v="12"/>
    <x v="3"/>
    <x v="23"/>
    <s v="São Paulo"/>
    <s v="Desktop Pro"/>
    <n v="5340"/>
    <n v="8"/>
    <n v="42720"/>
    <n v="12816"/>
    <n v="0.3"/>
  </r>
  <r>
    <x v="2"/>
    <x v="1"/>
    <x v="13"/>
    <x v="3"/>
    <x v="23"/>
    <s v="São Paulo"/>
    <s v="Monitor 27 pol"/>
    <n v="1700"/>
    <n v="1"/>
    <n v="1700"/>
    <n v="850"/>
    <n v="0.5"/>
  </r>
  <r>
    <x v="0"/>
    <x v="1"/>
    <x v="13"/>
    <x v="3"/>
    <x v="23"/>
    <s v="São Paulo"/>
    <s v="Teclado"/>
    <n v="300"/>
    <n v="9"/>
    <n v="2700"/>
    <n v="405"/>
    <n v="0.15"/>
  </r>
  <r>
    <x v="2"/>
    <x v="1"/>
    <x v="13"/>
    <x v="3"/>
    <x v="23"/>
    <s v="São Paulo"/>
    <s v="Teclado"/>
    <n v="300"/>
    <n v="11"/>
    <n v="3300"/>
    <n v="495"/>
    <n v="0.15"/>
  </r>
  <r>
    <x v="3"/>
    <x v="0"/>
    <x v="13"/>
    <x v="3"/>
    <x v="23"/>
    <s v="São Paulo"/>
    <s v="Monitor 24 pol"/>
    <n v="1500"/>
    <n v="6"/>
    <n v="9000"/>
    <n v="3600"/>
    <n v="0.4"/>
  </r>
  <r>
    <x v="3"/>
    <x v="0"/>
    <x v="14"/>
    <x v="3"/>
    <x v="23"/>
    <s v="São Paulo"/>
    <s v="Monitor 20 pol"/>
    <n v="1200"/>
    <n v="8"/>
    <n v="9600"/>
    <n v="2880"/>
    <n v="0.3"/>
  </r>
  <r>
    <x v="4"/>
    <x v="1"/>
    <x v="14"/>
    <x v="3"/>
    <x v="23"/>
    <s v="São Paulo"/>
    <s v="Monitor 24 pol"/>
    <n v="1500"/>
    <n v="7"/>
    <n v="10500"/>
    <n v="4200"/>
    <n v="0.4"/>
  </r>
  <r>
    <x v="0"/>
    <x v="1"/>
    <x v="14"/>
    <x v="3"/>
    <x v="23"/>
    <s v="São Paulo"/>
    <s v="Desktop Pro"/>
    <n v="5340"/>
    <n v="8"/>
    <n v="42720"/>
    <n v="12816"/>
    <n v="0.3"/>
  </r>
  <r>
    <x v="2"/>
    <x v="1"/>
    <x v="14"/>
    <x v="3"/>
    <x v="23"/>
    <s v="São Paulo"/>
    <s v="Desktop Ultra"/>
    <n v="8902"/>
    <n v="7"/>
    <n v="62314"/>
    <n v="21809.899999999998"/>
    <n v="0.35"/>
  </r>
  <r>
    <x v="1"/>
    <x v="0"/>
    <x v="15"/>
    <x v="3"/>
    <x v="23"/>
    <s v="São Paulo"/>
    <s v="Teclado Gamer"/>
    <n v="500"/>
    <n v="6"/>
    <n v="3000"/>
    <n v="750"/>
    <n v="0.25"/>
  </r>
  <r>
    <x v="1"/>
    <x v="1"/>
    <x v="15"/>
    <x v="3"/>
    <x v="23"/>
    <s v="São Paulo"/>
    <s v="Notebook 15"/>
    <n v="3200"/>
    <n v="5"/>
    <n v="16000"/>
    <n v="3200"/>
    <n v="0.2"/>
  </r>
  <r>
    <x v="3"/>
    <x v="1"/>
    <x v="15"/>
    <x v="3"/>
    <x v="23"/>
    <s v="São Paulo"/>
    <s v="Desktop Basic"/>
    <n v="4600"/>
    <n v="5"/>
    <n v="23000"/>
    <n v="5750"/>
    <n v="0.25"/>
  </r>
  <r>
    <x v="0"/>
    <x v="1"/>
    <x v="15"/>
    <x v="3"/>
    <x v="23"/>
    <s v="São Paulo"/>
    <s v="Desktop Basic"/>
    <n v="4600"/>
    <n v="10"/>
    <n v="46000"/>
    <n v="11500"/>
    <n v="0.25"/>
  </r>
  <r>
    <x v="0"/>
    <x v="0"/>
    <x v="16"/>
    <x v="3"/>
    <x v="23"/>
    <s v="São Paulo"/>
    <s v="Teclado Gamer"/>
    <n v="500"/>
    <n v="4"/>
    <n v="2000"/>
    <n v="500"/>
    <n v="0.25"/>
  </r>
  <r>
    <x v="2"/>
    <x v="1"/>
    <x v="16"/>
    <x v="3"/>
    <x v="23"/>
    <s v="São Paulo"/>
    <s v="Notebook 15"/>
    <n v="3200"/>
    <n v="4"/>
    <n v="12800"/>
    <n v="2560"/>
    <n v="0.2"/>
  </r>
  <r>
    <x v="3"/>
    <x v="0"/>
    <x v="16"/>
    <x v="3"/>
    <x v="23"/>
    <s v="São Paulo"/>
    <s v="Notebook 17"/>
    <n v="4500"/>
    <n v="8"/>
    <n v="36000"/>
    <n v="9000"/>
    <n v="0.25"/>
  </r>
  <r>
    <x v="4"/>
    <x v="1"/>
    <x v="16"/>
    <x v="3"/>
    <x v="23"/>
    <s v="São Paulo"/>
    <s v="TV Ultra"/>
    <n v="5130"/>
    <n v="10"/>
    <n v="51300"/>
    <n v="20520"/>
    <n v="0.4"/>
  </r>
  <r>
    <x v="3"/>
    <x v="1"/>
    <x v="17"/>
    <x v="3"/>
    <x v="23"/>
    <s v="São Paulo"/>
    <s v="Teclado Gamer"/>
    <n v="500"/>
    <n v="11"/>
    <n v="5500"/>
    <n v="1375"/>
    <n v="0.25"/>
  </r>
  <r>
    <x v="1"/>
    <x v="1"/>
    <x v="17"/>
    <x v="3"/>
    <x v="23"/>
    <s v="São Paulo"/>
    <s v="Notebook 15"/>
    <n v="3200"/>
    <n v="6"/>
    <n v="19200"/>
    <n v="3840"/>
    <n v="0.2"/>
  </r>
  <r>
    <x v="0"/>
    <x v="1"/>
    <x v="17"/>
    <x v="3"/>
    <x v="23"/>
    <s v="São Paulo"/>
    <s v="Desktop Ultra"/>
    <n v="8902"/>
    <n v="4"/>
    <n v="35608"/>
    <n v="12462.8"/>
    <n v="0.35"/>
  </r>
  <r>
    <x v="1"/>
    <x v="1"/>
    <x v="17"/>
    <x v="3"/>
    <x v="23"/>
    <s v="São Paulo"/>
    <s v="Desktop Ultra"/>
    <n v="8902"/>
    <n v="5"/>
    <n v="44510"/>
    <n v="15578.499999999998"/>
    <n v="0.35"/>
  </r>
  <r>
    <x v="0"/>
    <x v="0"/>
    <x v="18"/>
    <x v="3"/>
    <x v="23"/>
    <s v="São Paulo"/>
    <s v="Monitor 24 pol"/>
    <n v="1500"/>
    <n v="11"/>
    <n v="16500"/>
    <n v="6600"/>
    <n v="0.4"/>
  </r>
  <r>
    <x v="4"/>
    <x v="1"/>
    <x v="18"/>
    <x v="3"/>
    <x v="23"/>
    <s v="São Paulo"/>
    <s v="Notebook 15"/>
    <n v="3200"/>
    <n v="8"/>
    <n v="25600"/>
    <n v="5120"/>
    <n v="0.2"/>
  </r>
  <r>
    <x v="0"/>
    <x v="1"/>
    <x v="18"/>
    <x v="3"/>
    <x v="23"/>
    <s v="São Paulo"/>
    <s v="Notebook 17"/>
    <n v="4500"/>
    <n v="6"/>
    <n v="27000"/>
    <n v="6750"/>
    <n v="0.25"/>
  </r>
  <r>
    <x v="3"/>
    <x v="0"/>
    <x v="18"/>
    <x v="3"/>
    <x v="23"/>
    <s v="São Paulo"/>
    <s v="TV Ultra"/>
    <n v="5130"/>
    <n v="6"/>
    <n v="30780"/>
    <n v="12312"/>
    <n v="0.4"/>
  </r>
  <r>
    <x v="0"/>
    <x v="1"/>
    <x v="19"/>
    <x v="3"/>
    <x v="23"/>
    <s v="São Paulo"/>
    <s v="Monitor 27 pol"/>
    <n v="1700"/>
    <n v="3"/>
    <n v="5100"/>
    <n v="2550"/>
    <n v="0.5"/>
  </r>
  <r>
    <x v="3"/>
    <x v="1"/>
    <x v="19"/>
    <x v="3"/>
    <x v="23"/>
    <s v="São Paulo"/>
    <s v="Notebook 17"/>
    <n v="4500"/>
    <n v="2"/>
    <n v="9000"/>
    <n v="2250"/>
    <n v="0.25"/>
  </r>
  <r>
    <x v="1"/>
    <x v="0"/>
    <x v="19"/>
    <x v="3"/>
    <x v="23"/>
    <s v="São Paulo"/>
    <s v="Monitor 27 pol"/>
    <n v="1700"/>
    <n v="6"/>
    <n v="10200"/>
    <n v="5100"/>
    <n v="0.5"/>
  </r>
  <r>
    <x v="4"/>
    <x v="1"/>
    <x v="19"/>
    <x v="3"/>
    <x v="23"/>
    <s v="São Paulo"/>
    <s v="Monitor 20 pol"/>
    <n v="1200"/>
    <n v="9"/>
    <n v="10800"/>
    <n v="3240"/>
    <n v="0.3"/>
  </r>
  <r>
    <x v="3"/>
    <x v="0"/>
    <x v="20"/>
    <x v="3"/>
    <x v="23"/>
    <s v="São Paulo"/>
    <s v="Monitor 24 pol"/>
    <n v="1500"/>
    <n v="1"/>
    <n v="1500"/>
    <n v="600"/>
    <n v="0.4"/>
  </r>
  <r>
    <x v="1"/>
    <x v="1"/>
    <x v="20"/>
    <x v="3"/>
    <x v="23"/>
    <s v="São Paulo"/>
    <s v="Monitor 24 pol"/>
    <n v="1500"/>
    <n v="2"/>
    <n v="3000"/>
    <n v="1200"/>
    <n v="0.4"/>
  </r>
  <r>
    <x v="3"/>
    <x v="1"/>
    <x v="20"/>
    <x v="3"/>
    <x v="23"/>
    <s v="São Paulo"/>
    <s v="TV LED HD"/>
    <n v="3400"/>
    <n v="6"/>
    <n v="20400"/>
    <n v="7140"/>
    <n v="0.35"/>
  </r>
  <r>
    <x v="1"/>
    <x v="1"/>
    <x v="20"/>
    <x v="3"/>
    <x v="23"/>
    <s v="São Paulo"/>
    <s v="Desktop Ultra"/>
    <n v="8902"/>
    <n v="9"/>
    <n v="80118"/>
    <n v="28041.3"/>
    <n v="0.35"/>
  </r>
  <r>
    <x v="1"/>
    <x v="1"/>
    <x v="21"/>
    <x v="3"/>
    <x v="23"/>
    <s v="São Paulo"/>
    <s v="Teclado"/>
    <n v="300"/>
    <n v="11"/>
    <n v="3300"/>
    <n v="495"/>
    <n v="0.15"/>
  </r>
  <r>
    <x v="3"/>
    <x v="1"/>
    <x v="21"/>
    <x v="3"/>
    <x v="23"/>
    <s v="São Paulo"/>
    <s v="Monitor 27 pol"/>
    <n v="1700"/>
    <n v="8"/>
    <n v="13600"/>
    <n v="6800"/>
    <n v="0.5"/>
  </r>
  <r>
    <x v="3"/>
    <x v="1"/>
    <x v="21"/>
    <x v="3"/>
    <x v="23"/>
    <s v="São Paulo"/>
    <s v="Monitor 24 pol"/>
    <n v="1500"/>
    <n v="10"/>
    <n v="15000"/>
    <n v="6000"/>
    <n v="0.4"/>
  </r>
  <r>
    <x v="0"/>
    <x v="1"/>
    <x v="21"/>
    <x v="3"/>
    <x v="23"/>
    <s v="São Paulo"/>
    <s v="TV Ultra"/>
    <n v="5130"/>
    <n v="8"/>
    <n v="41040"/>
    <n v="16416"/>
    <n v="0.4"/>
  </r>
  <r>
    <x v="0"/>
    <x v="1"/>
    <x v="22"/>
    <x v="3"/>
    <x v="23"/>
    <s v="São Paulo"/>
    <s v="Monitor 20 pol"/>
    <n v="1200"/>
    <n v="2"/>
    <n v="2400"/>
    <n v="720"/>
    <n v="0.3"/>
  </r>
  <r>
    <x v="1"/>
    <x v="1"/>
    <x v="22"/>
    <x v="3"/>
    <x v="23"/>
    <s v="São Paulo"/>
    <s v="TV LED HD"/>
    <n v="3400"/>
    <n v="2"/>
    <n v="6800"/>
    <n v="2380"/>
    <n v="0.35"/>
  </r>
  <r>
    <x v="1"/>
    <x v="1"/>
    <x v="22"/>
    <x v="3"/>
    <x v="23"/>
    <s v="São Paulo"/>
    <s v="TV LED HD"/>
    <n v="3400"/>
    <n v="3"/>
    <n v="10200"/>
    <n v="3570"/>
    <n v="0.35"/>
  </r>
  <r>
    <x v="3"/>
    <x v="0"/>
    <x v="22"/>
    <x v="3"/>
    <x v="23"/>
    <s v="São Paulo"/>
    <s v="Notebook 17"/>
    <n v="4500"/>
    <n v="9"/>
    <n v="40500"/>
    <n v="10125"/>
    <n v="0.25"/>
  </r>
  <r>
    <x v="0"/>
    <x v="0"/>
    <x v="23"/>
    <x v="3"/>
    <x v="23"/>
    <s v="São Paulo"/>
    <s v="Monitor 20 pol"/>
    <n v="1200"/>
    <n v="2"/>
    <n v="2400"/>
    <n v="720"/>
    <n v="0.3"/>
  </r>
  <r>
    <x v="2"/>
    <x v="1"/>
    <x v="23"/>
    <x v="3"/>
    <x v="23"/>
    <s v="São Paulo"/>
    <s v="Notebook 15"/>
    <n v="3200"/>
    <n v="4"/>
    <n v="12800"/>
    <n v="2560"/>
    <n v="0.2"/>
  </r>
  <r>
    <x v="3"/>
    <x v="1"/>
    <x v="23"/>
    <x v="3"/>
    <x v="23"/>
    <s v="São Paulo"/>
    <s v="TV Ultra"/>
    <n v="5130"/>
    <n v="4"/>
    <n v="20520"/>
    <n v="8208"/>
    <n v="0.4"/>
  </r>
  <r>
    <x v="1"/>
    <x v="1"/>
    <x v="23"/>
    <x v="3"/>
    <x v="23"/>
    <s v="São Paulo"/>
    <s v="Notebook 20"/>
    <n v="5300"/>
    <n v="11"/>
    <n v="58300"/>
    <n v="17490"/>
    <n v="0.3"/>
  </r>
  <r>
    <x v="4"/>
    <x v="0"/>
    <x v="24"/>
    <x v="3"/>
    <x v="23"/>
    <s v="São Paulo"/>
    <s v="Teclado Gamer"/>
    <n v="500"/>
    <n v="8"/>
    <n v="4000"/>
    <n v="1000"/>
    <n v="0.25"/>
  </r>
  <r>
    <x v="0"/>
    <x v="1"/>
    <x v="24"/>
    <x v="3"/>
    <x v="23"/>
    <s v="São Paulo"/>
    <s v="Desktop Basic"/>
    <n v="4600"/>
    <n v="1"/>
    <n v="4600"/>
    <n v="1150"/>
    <n v="0.25"/>
  </r>
  <r>
    <x v="0"/>
    <x v="0"/>
    <x v="24"/>
    <x v="3"/>
    <x v="23"/>
    <s v="São Paulo"/>
    <s v="Notebook 20"/>
    <n v="5300"/>
    <n v="4"/>
    <n v="21200"/>
    <n v="6360"/>
    <n v="0.3"/>
  </r>
  <r>
    <x v="0"/>
    <x v="0"/>
    <x v="24"/>
    <x v="3"/>
    <x v="23"/>
    <s v="São Paulo"/>
    <s v="Notebook 15"/>
    <n v="3200"/>
    <n v="7"/>
    <n v="22400"/>
    <n v="4480"/>
    <n v="0.2"/>
  </r>
  <r>
    <x v="0"/>
    <x v="0"/>
    <x v="25"/>
    <x v="3"/>
    <x v="23"/>
    <s v="São Paulo"/>
    <s v="Monitor 20 pol"/>
    <n v="1200"/>
    <n v="2"/>
    <n v="2400"/>
    <n v="720"/>
    <n v="0.3"/>
  </r>
  <r>
    <x v="0"/>
    <x v="1"/>
    <x v="25"/>
    <x v="3"/>
    <x v="23"/>
    <s v="São Paulo"/>
    <s v="Notebook 17"/>
    <n v="4500"/>
    <n v="1"/>
    <n v="4500"/>
    <n v="1125"/>
    <n v="0.25"/>
  </r>
  <r>
    <x v="0"/>
    <x v="0"/>
    <x v="25"/>
    <x v="3"/>
    <x v="23"/>
    <s v="São Paulo"/>
    <s v="Monitor 24 pol"/>
    <n v="1500"/>
    <n v="8"/>
    <n v="12000"/>
    <n v="4800"/>
    <n v="0.4"/>
  </r>
  <r>
    <x v="1"/>
    <x v="1"/>
    <x v="25"/>
    <x v="3"/>
    <x v="23"/>
    <s v="São Paulo"/>
    <s v="Desktop Pro"/>
    <n v="5340"/>
    <n v="4"/>
    <n v="21360"/>
    <n v="6408"/>
    <n v="0.3"/>
  </r>
  <r>
    <x v="3"/>
    <x v="1"/>
    <x v="26"/>
    <x v="3"/>
    <x v="23"/>
    <s v="São Paulo"/>
    <s v="Teclado"/>
    <n v="300"/>
    <n v="5"/>
    <n v="1500"/>
    <n v="225"/>
    <n v="0.15"/>
  </r>
  <r>
    <x v="3"/>
    <x v="1"/>
    <x v="26"/>
    <x v="3"/>
    <x v="23"/>
    <s v="São Paulo"/>
    <s v="Notebook 17"/>
    <n v="4500"/>
    <n v="8"/>
    <n v="36000"/>
    <n v="9000"/>
    <n v="0.25"/>
  </r>
  <r>
    <x v="0"/>
    <x v="0"/>
    <x v="26"/>
    <x v="3"/>
    <x v="23"/>
    <s v="São Paulo"/>
    <s v="TV LED HD"/>
    <n v="3400"/>
    <n v="11"/>
    <n v="37400"/>
    <n v="13090"/>
    <n v="0.35"/>
  </r>
  <r>
    <x v="0"/>
    <x v="1"/>
    <x v="26"/>
    <x v="3"/>
    <x v="23"/>
    <s v="São Paulo"/>
    <s v="Desktop Basic"/>
    <n v="4600"/>
    <n v="12"/>
    <n v="55200"/>
    <n v="13800"/>
    <n v="0.25"/>
  </r>
  <r>
    <x v="0"/>
    <x v="0"/>
    <x v="27"/>
    <x v="3"/>
    <x v="23"/>
    <s v="São Paulo"/>
    <s v="Monitor 24 pol"/>
    <n v="1500"/>
    <n v="9"/>
    <n v="13500"/>
    <n v="5400"/>
    <n v="0.4"/>
  </r>
  <r>
    <x v="0"/>
    <x v="1"/>
    <x v="27"/>
    <x v="3"/>
    <x v="23"/>
    <s v="São Paulo"/>
    <s v="Desktop Pro"/>
    <n v="5340"/>
    <n v="3"/>
    <n v="16020"/>
    <n v="4806"/>
    <n v="0.3"/>
  </r>
  <r>
    <x v="0"/>
    <x v="1"/>
    <x v="27"/>
    <x v="3"/>
    <x v="23"/>
    <s v="São Paulo"/>
    <s v="Notebook 20"/>
    <n v="5300"/>
    <n v="5"/>
    <n v="26500"/>
    <n v="7950"/>
    <n v="0.3"/>
  </r>
  <r>
    <x v="1"/>
    <x v="1"/>
    <x v="27"/>
    <x v="3"/>
    <x v="23"/>
    <s v="São Paulo"/>
    <s v="Notebook 17"/>
    <n v="4500"/>
    <n v="12"/>
    <n v="54000"/>
    <n v="13500"/>
    <n v="0.25"/>
  </r>
  <r>
    <x v="1"/>
    <x v="1"/>
    <x v="28"/>
    <x v="3"/>
    <x v="23"/>
    <s v="São Paulo"/>
    <s v="Teclado"/>
    <n v="300"/>
    <n v="1"/>
    <n v="300"/>
    <n v="45"/>
    <n v="0.15"/>
  </r>
  <r>
    <x v="3"/>
    <x v="1"/>
    <x v="28"/>
    <x v="3"/>
    <x v="23"/>
    <s v="São Paulo"/>
    <s v="Monitor 27 pol"/>
    <n v="1700"/>
    <n v="2"/>
    <n v="3400"/>
    <n v="1700"/>
    <n v="0.5"/>
  </r>
  <r>
    <x v="0"/>
    <x v="1"/>
    <x v="28"/>
    <x v="3"/>
    <x v="23"/>
    <s v="São Paulo"/>
    <s v="Notebook 20"/>
    <n v="5300"/>
    <n v="1"/>
    <n v="5300"/>
    <n v="1590"/>
    <n v="0.3"/>
  </r>
  <r>
    <x v="3"/>
    <x v="0"/>
    <x v="28"/>
    <x v="3"/>
    <x v="23"/>
    <s v="São Paulo"/>
    <s v="TV LED HD"/>
    <n v="3400"/>
    <n v="3"/>
    <n v="10200"/>
    <n v="3570"/>
    <n v="0.35"/>
  </r>
  <r>
    <x v="2"/>
    <x v="0"/>
    <x v="28"/>
    <x v="3"/>
    <x v="23"/>
    <s v="São Paulo"/>
    <s v="Monitor 24 pol"/>
    <n v="1500"/>
    <n v="12"/>
    <n v="18000"/>
    <n v="7200"/>
    <n v="0.4"/>
  </r>
  <r>
    <x v="0"/>
    <x v="1"/>
    <x v="28"/>
    <x v="3"/>
    <x v="23"/>
    <s v="São Paulo"/>
    <s v="Notebook 17"/>
    <n v="4500"/>
    <n v="7"/>
    <n v="31500"/>
    <n v="7875"/>
    <n v="0.25"/>
  </r>
  <r>
    <x v="3"/>
    <x v="0"/>
    <x v="28"/>
    <x v="3"/>
    <x v="23"/>
    <s v="São Paulo"/>
    <s v="Notebook 17"/>
    <n v="4500"/>
    <n v="8"/>
    <n v="36000"/>
    <n v="9000"/>
    <n v="0.25"/>
  </r>
  <r>
    <x v="4"/>
    <x v="0"/>
    <x v="28"/>
    <x v="3"/>
    <x v="23"/>
    <s v="São Paulo"/>
    <s v="TV Ultra"/>
    <n v="5130"/>
    <n v="8"/>
    <n v="41040"/>
    <n v="16416"/>
    <n v="0.4"/>
  </r>
  <r>
    <x v="4"/>
    <x v="1"/>
    <x v="29"/>
    <x v="3"/>
    <x v="23"/>
    <s v="São Paulo"/>
    <s v="Monitor 24 pol"/>
    <n v="1500"/>
    <n v="4"/>
    <n v="6000"/>
    <n v="2400"/>
    <n v="0.4"/>
  </r>
  <r>
    <x v="3"/>
    <x v="1"/>
    <x v="29"/>
    <x v="3"/>
    <x v="23"/>
    <s v="São Paulo"/>
    <s v="TV LED HD"/>
    <n v="3400"/>
    <n v="5"/>
    <n v="17000"/>
    <n v="5950"/>
    <n v="0.35"/>
  </r>
  <r>
    <x v="1"/>
    <x v="1"/>
    <x v="29"/>
    <x v="3"/>
    <x v="23"/>
    <s v="São Paulo"/>
    <s v="Desktop Ultra"/>
    <n v="8902"/>
    <n v="5"/>
    <n v="44510"/>
    <n v="15578.499999999998"/>
    <n v="0.35"/>
  </r>
  <r>
    <x v="0"/>
    <x v="0"/>
    <x v="29"/>
    <x v="3"/>
    <x v="23"/>
    <s v="São Paulo"/>
    <s v="Desktop Pro"/>
    <n v="5340"/>
    <n v="11"/>
    <n v="58740"/>
    <n v="17622"/>
    <n v="0.3"/>
  </r>
  <r>
    <x v="3"/>
    <x v="1"/>
    <x v="30"/>
    <x v="3"/>
    <x v="23"/>
    <s v="São Paulo"/>
    <s v="Teclado Gamer"/>
    <n v="500"/>
    <n v="1"/>
    <n v="500"/>
    <n v="125"/>
    <n v="0.25"/>
  </r>
  <r>
    <x v="1"/>
    <x v="1"/>
    <x v="30"/>
    <x v="3"/>
    <x v="23"/>
    <s v="São Paulo"/>
    <s v="Monitor 27 pol"/>
    <n v="1700"/>
    <n v="1"/>
    <n v="1700"/>
    <n v="850"/>
    <n v="0.5"/>
  </r>
  <r>
    <x v="2"/>
    <x v="1"/>
    <x v="30"/>
    <x v="3"/>
    <x v="23"/>
    <s v="São Paulo"/>
    <s v="Teclado Gamer"/>
    <n v="500"/>
    <n v="12"/>
    <n v="6000"/>
    <n v="1500"/>
    <n v="0.25"/>
  </r>
  <r>
    <x v="1"/>
    <x v="0"/>
    <x v="30"/>
    <x v="3"/>
    <x v="23"/>
    <s v="São Paulo"/>
    <s v="Desktop Pro"/>
    <n v="5340"/>
    <n v="4"/>
    <n v="21360"/>
    <n v="6408"/>
    <n v="0.3"/>
  </r>
  <r>
    <x v="3"/>
    <x v="0"/>
    <x v="31"/>
    <x v="3"/>
    <x v="23"/>
    <s v="São Paulo"/>
    <s v="Teclado"/>
    <n v="300"/>
    <n v="10"/>
    <n v="3000"/>
    <n v="450"/>
    <n v="0.15"/>
  </r>
  <r>
    <x v="1"/>
    <x v="1"/>
    <x v="31"/>
    <x v="3"/>
    <x v="23"/>
    <s v="São Paulo"/>
    <s v="Monitor 24 pol"/>
    <n v="1500"/>
    <n v="4"/>
    <n v="6000"/>
    <n v="2400"/>
    <n v="0.4"/>
  </r>
  <r>
    <x v="1"/>
    <x v="1"/>
    <x v="31"/>
    <x v="3"/>
    <x v="23"/>
    <s v="São Paulo"/>
    <s v="Monitor 20 pol"/>
    <n v="1200"/>
    <n v="7"/>
    <n v="8400"/>
    <n v="2520"/>
    <n v="0.3"/>
  </r>
  <r>
    <x v="0"/>
    <x v="1"/>
    <x v="31"/>
    <x v="3"/>
    <x v="23"/>
    <s v="São Paulo"/>
    <s v="TV LED HD"/>
    <n v="3400"/>
    <n v="11"/>
    <n v="37400"/>
    <n v="13090"/>
    <n v="0.35"/>
  </r>
  <r>
    <x v="0"/>
    <x v="1"/>
    <x v="32"/>
    <x v="3"/>
    <x v="23"/>
    <s v="São Paulo"/>
    <s v="Notebook 17"/>
    <n v="4500"/>
    <n v="3"/>
    <n v="13500"/>
    <n v="3375"/>
    <n v="0.25"/>
  </r>
  <r>
    <x v="3"/>
    <x v="1"/>
    <x v="32"/>
    <x v="3"/>
    <x v="23"/>
    <s v="São Paulo"/>
    <s v="TV Ultra"/>
    <n v="5130"/>
    <n v="5"/>
    <n v="25650"/>
    <n v="10260"/>
    <n v="0.4"/>
  </r>
  <r>
    <x v="0"/>
    <x v="0"/>
    <x v="32"/>
    <x v="3"/>
    <x v="23"/>
    <s v="São Paulo"/>
    <s v="Desktop Pro"/>
    <n v="5340"/>
    <n v="8"/>
    <n v="42720"/>
    <n v="12816"/>
    <n v="0.3"/>
  </r>
  <r>
    <x v="1"/>
    <x v="1"/>
    <x v="32"/>
    <x v="3"/>
    <x v="23"/>
    <s v="São Paulo"/>
    <s v="Desktop Ultra"/>
    <n v="8902"/>
    <n v="7"/>
    <n v="62314"/>
    <n v="21809.899999999998"/>
    <n v="0.35"/>
  </r>
  <r>
    <x v="1"/>
    <x v="1"/>
    <x v="33"/>
    <x v="3"/>
    <x v="23"/>
    <s v="São Paulo"/>
    <s v="Monitor 27 pol"/>
    <n v="1700"/>
    <n v="1"/>
    <n v="1700"/>
    <n v="850"/>
    <n v="0.5"/>
  </r>
  <r>
    <x v="3"/>
    <x v="0"/>
    <x v="33"/>
    <x v="3"/>
    <x v="23"/>
    <s v="São Paulo"/>
    <s v="Monitor 27 pol"/>
    <n v="1700"/>
    <n v="2"/>
    <n v="3400"/>
    <n v="1700"/>
    <n v="0.5"/>
  </r>
  <r>
    <x v="1"/>
    <x v="1"/>
    <x v="33"/>
    <x v="3"/>
    <x v="23"/>
    <s v="São Paulo"/>
    <s v="Monitor 20 pol"/>
    <n v="1200"/>
    <n v="7"/>
    <n v="8400"/>
    <n v="2520"/>
    <n v="0.3"/>
  </r>
  <r>
    <x v="1"/>
    <x v="0"/>
    <x v="33"/>
    <x v="3"/>
    <x v="23"/>
    <s v="São Paulo"/>
    <s v="Desktop Pro"/>
    <n v="5340"/>
    <n v="4"/>
    <n v="21360"/>
    <n v="6408"/>
    <n v="0.3"/>
  </r>
  <r>
    <x v="0"/>
    <x v="1"/>
    <x v="34"/>
    <x v="3"/>
    <x v="23"/>
    <s v="São Paulo"/>
    <s v="Teclado"/>
    <n v="300"/>
    <n v="12"/>
    <n v="3600"/>
    <n v="540"/>
    <n v="0.15"/>
  </r>
  <r>
    <x v="0"/>
    <x v="1"/>
    <x v="34"/>
    <x v="3"/>
    <x v="23"/>
    <s v="São Paulo"/>
    <s v="TV Ultra"/>
    <n v="5130"/>
    <n v="3"/>
    <n v="15390"/>
    <n v="6156"/>
    <n v="0.4"/>
  </r>
  <r>
    <x v="1"/>
    <x v="1"/>
    <x v="34"/>
    <x v="3"/>
    <x v="23"/>
    <s v="São Paulo"/>
    <s v="Notebook 20"/>
    <n v="5300"/>
    <n v="7"/>
    <n v="37100"/>
    <n v="11130"/>
    <n v="0.3"/>
  </r>
  <r>
    <x v="3"/>
    <x v="1"/>
    <x v="34"/>
    <x v="3"/>
    <x v="23"/>
    <s v="São Paulo"/>
    <s v="Desktop Pro"/>
    <n v="5340"/>
    <n v="12"/>
    <n v="64080"/>
    <n v="19224"/>
    <n v="0.3"/>
  </r>
  <r>
    <x v="3"/>
    <x v="1"/>
    <x v="35"/>
    <x v="3"/>
    <x v="23"/>
    <s v="São Paulo"/>
    <s v="Teclado Gamer"/>
    <n v="500"/>
    <n v="2"/>
    <n v="1000"/>
    <n v="250"/>
    <n v="0.25"/>
  </r>
  <r>
    <x v="0"/>
    <x v="1"/>
    <x v="35"/>
    <x v="3"/>
    <x v="23"/>
    <s v="São Paulo"/>
    <s v="Notebook 15"/>
    <n v="3200"/>
    <n v="7"/>
    <n v="22400"/>
    <n v="4480"/>
    <n v="0.2"/>
  </r>
  <r>
    <x v="3"/>
    <x v="1"/>
    <x v="35"/>
    <x v="3"/>
    <x v="23"/>
    <s v="São Paulo"/>
    <s v="Desktop Basic"/>
    <n v="4600"/>
    <n v="5"/>
    <n v="23000"/>
    <n v="5750"/>
    <n v="0.25"/>
  </r>
  <r>
    <x v="3"/>
    <x v="0"/>
    <x v="35"/>
    <x v="3"/>
    <x v="23"/>
    <s v="São Paulo"/>
    <s v="Notebook 17"/>
    <n v="4500"/>
    <n v="9"/>
    <n v="40500"/>
    <n v="10125"/>
    <n v="0.25"/>
  </r>
  <r>
    <x v="1"/>
    <x v="1"/>
    <x v="36"/>
    <x v="3"/>
    <x v="23"/>
    <s v="São Paulo"/>
    <s v="Monitor 27 pol"/>
    <n v="1700"/>
    <n v="1"/>
    <n v="1700"/>
    <n v="850"/>
    <n v="0.5"/>
  </r>
  <r>
    <x v="1"/>
    <x v="1"/>
    <x v="36"/>
    <x v="3"/>
    <x v="23"/>
    <s v="São Paulo"/>
    <s v="Teclado"/>
    <n v="300"/>
    <n v="7"/>
    <n v="2100"/>
    <n v="315"/>
    <n v="0.15"/>
  </r>
  <r>
    <x v="0"/>
    <x v="1"/>
    <x v="36"/>
    <x v="3"/>
    <x v="23"/>
    <s v="São Paulo"/>
    <s v="Desktop Basic"/>
    <n v="4600"/>
    <n v="1"/>
    <n v="4600"/>
    <n v="1150"/>
    <n v="0.25"/>
  </r>
  <r>
    <x v="1"/>
    <x v="1"/>
    <x v="36"/>
    <x v="3"/>
    <x v="23"/>
    <s v="São Paulo"/>
    <s v="Desktop Ultra"/>
    <n v="8902"/>
    <n v="12"/>
    <n v="106824"/>
    <n v="37388.399999999994"/>
    <n v="0.35"/>
  </r>
  <r>
    <x v="4"/>
    <x v="1"/>
    <x v="37"/>
    <x v="3"/>
    <x v="23"/>
    <s v="São Paulo"/>
    <s v="Desktop Basic"/>
    <n v="4600"/>
    <n v="2"/>
    <n v="9200"/>
    <n v="2300"/>
    <n v="0.25"/>
  </r>
  <r>
    <x v="1"/>
    <x v="1"/>
    <x v="37"/>
    <x v="3"/>
    <x v="23"/>
    <s v="São Paulo"/>
    <s v="Notebook 17"/>
    <n v="4500"/>
    <n v="4"/>
    <n v="18000"/>
    <n v="4500"/>
    <n v="0.25"/>
  </r>
  <r>
    <x v="0"/>
    <x v="0"/>
    <x v="37"/>
    <x v="3"/>
    <x v="23"/>
    <s v="São Paulo"/>
    <s v="Desktop Ultra"/>
    <n v="8902"/>
    <n v="4"/>
    <n v="35608"/>
    <n v="12462.8"/>
    <n v="0.35"/>
  </r>
  <r>
    <x v="0"/>
    <x v="1"/>
    <x v="37"/>
    <x v="3"/>
    <x v="23"/>
    <s v="São Paulo"/>
    <s v="Desktop Pro"/>
    <n v="5340"/>
    <n v="11"/>
    <n v="58740"/>
    <n v="17622"/>
    <n v="0.3"/>
  </r>
  <r>
    <x v="0"/>
    <x v="0"/>
    <x v="38"/>
    <x v="3"/>
    <x v="23"/>
    <s v="São Paulo"/>
    <s v="TV Ultra"/>
    <n v="5130"/>
    <n v="2"/>
    <n v="10260"/>
    <n v="4104"/>
    <n v="0.4"/>
  </r>
  <r>
    <x v="0"/>
    <x v="1"/>
    <x v="38"/>
    <x v="3"/>
    <x v="23"/>
    <s v="São Paulo"/>
    <s v="Monitor 27 pol"/>
    <n v="1700"/>
    <n v="9"/>
    <n v="15300"/>
    <n v="7650"/>
    <n v="0.5"/>
  </r>
  <r>
    <x v="1"/>
    <x v="0"/>
    <x v="38"/>
    <x v="3"/>
    <x v="23"/>
    <s v="São Paulo"/>
    <s v="Notebook 17"/>
    <n v="4500"/>
    <n v="4"/>
    <n v="18000"/>
    <n v="4500"/>
    <n v="0.25"/>
  </r>
  <r>
    <x v="4"/>
    <x v="1"/>
    <x v="38"/>
    <x v="3"/>
    <x v="23"/>
    <s v="São Paulo"/>
    <s v="Notebook 20"/>
    <n v="5300"/>
    <n v="6"/>
    <n v="31800"/>
    <n v="9540"/>
    <n v="0.3"/>
  </r>
  <r>
    <x v="0"/>
    <x v="1"/>
    <x v="39"/>
    <x v="3"/>
    <x v="23"/>
    <s v="São Paulo"/>
    <s v="Monitor 20 pol"/>
    <n v="1200"/>
    <n v="1"/>
    <n v="1200"/>
    <n v="360"/>
    <n v="0.3"/>
  </r>
  <r>
    <x v="2"/>
    <x v="0"/>
    <x v="39"/>
    <x v="3"/>
    <x v="23"/>
    <s v="São Paulo"/>
    <s v="Teclado Gamer"/>
    <n v="500"/>
    <n v="8"/>
    <n v="4000"/>
    <n v="1000"/>
    <n v="0.25"/>
  </r>
  <r>
    <x v="3"/>
    <x v="0"/>
    <x v="39"/>
    <x v="3"/>
    <x v="23"/>
    <s v="São Paulo"/>
    <s v="Monitor 27 pol"/>
    <n v="1700"/>
    <n v="6"/>
    <n v="10200"/>
    <n v="5100"/>
    <n v="0.5"/>
  </r>
  <r>
    <x v="1"/>
    <x v="1"/>
    <x v="39"/>
    <x v="3"/>
    <x v="23"/>
    <s v="São Paulo"/>
    <s v="Desktop Ultra"/>
    <n v="8902"/>
    <n v="7"/>
    <n v="62314"/>
    <n v="21809.899999999998"/>
    <n v="0.35"/>
  </r>
  <r>
    <x v="0"/>
    <x v="0"/>
    <x v="40"/>
    <x v="3"/>
    <x v="23"/>
    <s v="São Paulo"/>
    <s v="Monitor 27 pol"/>
    <n v="1700"/>
    <n v="3"/>
    <n v="5100"/>
    <n v="2550"/>
    <n v="0.5"/>
  </r>
  <r>
    <x v="2"/>
    <x v="0"/>
    <x v="40"/>
    <x v="3"/>
    <x v="23"/>
    <s v="São Paulo"/>
    <s v="Desktop Basic"/>
    <n v="4600"/>
    <n v="2"/>
    <n v="9200"/>
    <n v="2300"/>
    <n v="0.25"/>
  </r>
  <r>
    <x v="0"/>
    <x v="0"/>
    <x v="40"/>
    <x v="3"/>
    <x v="23"/>
    <s v="São Paulo"/>
    <s v="TV Ultra"/>
    <n v="5130"/>
    <n v="3"/>
    <n v="15390"/>
    <n v="6156"/>
    <n v="0.4"/>
  </r>
  <r>
    <x v="0"/>
    <x v="1"/>
    <x v="40"/>
    <x v="3"/>
    <x v="23"/>
    <s v="São Paulo"/>
    <s v="TV Ultra"/>
    <n v="5130"/>
    <n v="12"/>
    <n v="61560"/>
    <n v="24624"/>
    <n v="0.4"/>
  </r>
  <r>
    <x v="4"/>
    <x v="1"/>
    <x v="41"/>
    <x v="3"/>
    <x v="23"/>
    <s v="São Paulo"/>
    <s v="Teclado"/>
    <n v="300"/>
    <n v="4"/>
    <n v="1200"/>
    <n v="180"/>
    <n v="0.15"/>
  </r>
  <r>
    <x v="2"/>
    <x v="1"/>
    <x v="41"/>
    <x v="3"/>
    <x v="23"/>
    <s v="São Paulo"/>
    <s v="Monitor 24 pol"/>
    <n v="1500"/>
    <n v="7"/>
    <n v="10500"/>
    <n v="4200"/>
    <n v="0.4"/>
  </r>
  <r>
    <x v="0"/>
    <x v="0"/>
    <x v="41"/>
    <x v="3"/>
    <x v="23"/>
    <s v="São Paulo"/>
    <s v="TV Ultra"/>
    <n v="5130"/>
    <n v="4"/>
    <n v="20520"/>
    <n v="8208"/>
    <n v="0.4"/>
  </r>
  <r>
    <x v="1"/>
    <x v="1"/>
    <x v="41"/>
    <x v="3"/>
    <x v="23"/>
    <s v="São Paulo"/>
    <s v="Notebook 15"/>
    <n v="3200"/>
    <n v="12"/>
    <n v="38400"/>
    <n v="7680"/>
    <n v="0.2"/>
  </r>
  <r>
    <x v="0"/>
    <x v="1"/>
    <x v="42"/>
    <x v="3"/>
    <x v="23"/>
    <s v="São Paulo"/>
    <s v="Teclado Gamer"/>
    <n v="500"/>
    <n v="1"/>
    <n v="500"/>
    <n v="125"/>
    <n v="0.25"/>
  </r>
  <r>
    <x v="2"/>
    <x v="1"/>
    <x v="42"/>
    <x v="3"/>
    <x v="23"/>
    <s v="São Paulo"/>
    <s v="Notebook 20"/>
    <n v="5300"/>
    <n v="3"/>
    <n v="15900"/>
    <n v="4770"/>
    <n v="0.3"/>
  </r>
  <r>
    <x v="3"/>
    <x v="1"/>
    <x v="42"/>
    <x v="3"/>
    <x v="23"/>
    <s v="São Paulo"/>
    <s v="Notebook 17"/>
    <n v="4500"/>
    <n v="8"/>
    <n v="36000"/>
    <n v="9000"/>
    <n v="0.25"/>
  </r>
  <r>
    <x v="0"/>
    <x v="1"/>
    <x v="42"/>
    <x v="3"/>
    <x v="23"/>
    <s v="São Paulo"/>
    <s v="Desktop Basic"/>
    <n v="4600"/>
    <n v="11"/>
    <n v="50600"/>
    <n v="12650"/>
    <n v="0.25"/>
  </r>
  <r>
    <x v="2"/>
    <x v="0"/>
    <x v="43"/>
    <x v="3"/>
    <x v="23"/>
    <s v="São Paulo"/>
    <s v="Teclado Gamer"/>
    <n v="500"/>
    <n v="8"/>
    <n v="4000"/>
    <n v="1000"/>
    <n v="0.25"/>
  </r>
  <r>
    <x v="0"/>
    <x v="1"/>
    <x v="43"/>
    <x v="3"/>
    <x v="23"/>
    <s v="São Paulo"/>
    <s v="Monitor 27 pol"/>
    <n v="1700"/>
    <n v="12"/>
    <n v="20400"/>
    <n v="10200"/>
    <n v="0.5"/>
  </r>
  <r>
    <x v="2"/>
    <x v="0"/>
    <x v="43"/>
    <x v="3"/>
    <x v="23"/>
    <s v="São Paulo"/>
    <s v="TV Ultra"/>
    <n v="5130"/>
    <n v="8"/>
    <n v="41040"/>
    <n v="16416"/>
    <n v="0.4"/>
  </r>
  <r>
    <x v="3"/>
    <x v="1"/>
    <x v="43"/>
    <x v="3"/>
    <x v="23"/>
    <s v="São Paulo"/>
    <s v="Notebook 17"/>
    <n v="4500"/>
    <n v="10"/>
    <n v="45000"/>
    <n v="11250"/>
    <n v="0.25"/>
  </r>
  <r>
    <x v="0"/>
    <x v="1"/>
    <x v="44"/>
    <x v="3"/>
    <x v="23"/>
    <s v="São Paulo"/>
    <s v="Monitor 24 pol"/>
    <n v="1500"/>
    <n v="6"/>
    <n v="9000"/>
    <n v="3600"/>
    <n v="0.4"/>
  </r>
  <r>
    <x v="0"/>
    <x v="1"/>
    <x v="44"/>
    <x v="3"/>
    <x v="23"/>
    <s v="São Paulo"/>
    <s v="Monitor 20 pol"/>
    <n v="1200"/>
    <n v="10"/>
    <n v="12000"/>
    <n v="3600"/>
    <n v="0.3"/>
  </r>
  <r>
    <x v="1"/>
    <x v="0"/>
    <x v="44"/>
    <x v="3"/>
    <x v="23"/>
    <s v="São Paulo"/>
    <s v="Notebook 15"/>
    <n v="3200"/>
    <n v="6"/>
    <n v="19200"/>
    <n v="3840"/>
    <n v="0.2"/>
  </r>
  <r>
    <x v="0"/>
    <x v="1"/>
    <x v="44"/>
    <x v="3"/>
    <x v="23"/>
    <s v="São Paulo"/>
    <s v="TV Ultra"/>
    <n v="5130"/>
    <n v="13"/>
    <n v="66690"/>
    <n v="26676"/>
    <n v="0.4"/>
  </r>
  <r>
    <x v="4"/>
    <x v="1"/>
    <x v="45"/>
    <x v="3"/>
    <x v="23"/>
    <s v="São Paulo"/>
    <s v="Monitor 24 pol"/>
    <n v="1500"/>
    <n v="3"/>
    <n v="4500"/>
    <n v="1800"/>
    <n v="0.4"/>
  </r>
  <r>
    <x v="4"/>
    <x v="1"/>
    <x v="45"/>
    <x v="3"/>
    <x v="23"/>
    <s v="São Paulo"/>
    <s v="Monitor 24 pol"/>
    <n v="1500"/>
    <n v="11"/>
    <n v="16500"/>
    <n v="6600"/>
    <n v="0.4"/>
  </r>
  <r>
    <x v="3"/>
    <x v="1"/>
    <x v="45"/>
    <x v="3"/>
    <x v="23"/>
    <s v="São Paulo"/>
    <s v="TV LED HD"/>
    <n v="3400"/>
    <n v="8"/>
    <n v="27200"/>
    <n v="9520"/>
    <n v="0.35"/>
  </r>
  <r>
    <x v="0"/>
    <x v="1"/>
    <x v="45"/>
    <x v="3"/>
    <x v="23"/>
    <s v="São Paulo"/>
    <s v="Desktop Pro"/>
    <n v="5340"/>
    <n v="8"/>
    <n v="42720"/>
    <n v="12816"/>
    <n v="0.3"/>
  </r>
  <r>
    <x v="0"/>
    <x v="1"/>
    <x v="46"/>
    <x v="3"/>
    <x v="23"/>
    <s v="São Paulo"/>
    <s v="Monitor 27 pol"/>
    <n v="1700"/>
    <n v="2"/>
    <n v="3400"/>
    <n v="1700"/>
    <n v="0.5"/>
  </r>
  <r>
    <x v="3"/>
    <x v="1"/>
    <x v="46"/>
    <x v="3"/>
    <x v="23"/>
    <s v="São Paulo"/>
    <s v="Monitor 27 pol"/>
    <n v="1700"/>
    <n v="7"/>
    <n v="11900"/>
    <n v="5950"/>
    <n v="0.5"/>
  </r>
  <r>
    <x v="3"/>
    <x v="1"/>
    <x v="46"/>
    <x v="3"/>
    <x v="23"/>
    <s v="São Paulo"/>
    <s v="Monitor 27 pol"/>
    <n v="1700"/>
    <n v="10"/>
    <n v="17000"/>
    <n v="8500"/>
    <n v="0.5"/>
  </r>
  <r>
    <x v="3"/>
    <x v="0"/>
    <x v="46"/>
    <x v="3"/>
    <x v="23"/>
    <s v="São Paulo"/>
    <s v="Desktop Ultra"/>
    <n v="8902"/>
    <n v="7"/>
    <n v="62314"/>
    <n v="21809.899999999998"/>
    <n v="0.35"/>
  </r>
  <r>
    <x v="0"/>
    <x v="1"/>
    <x v="47"/>
    <x v="3"/>
    <x v="23"/>
    <s v="São Paulo"/>
    <s v="Teclado Gamer"/>
    <n v="500"/>
    <n v="3"/>
    <n v="1500"/>
    <n v="375"/>
    <n v="0.25"/>
  </r>
  <r>
    <x v="3"/>
    <x v="0"/>
    <x v="47"/>
    <x v="3"/>
    <x v="23"/>
    <s v="São Paulo"/>
    <s v="Monitor 27 pol"/>
    <n v="1700"/>
    <n v="10"/>
    <n v="17000"/>
    <n v="8500"/>
    <n v="0.5"/>
  </r>
  <r>
    <x v="2"/>
    <x v="1"/>
    <x v="47"/>
    <x v="3"/>
    <x v="23"/>
    <s v="São Paulo"/>
    <s v="TV Ultra"/>
    <n v="5130"/>
    <n v="7"/>
    <n v="35910"/>
    <n v="14364"/>
    <n v="0.4"/>
  </r>
  <r>
    <x v="2"/>
    <x v="1"/>
    <x v="47"/>
    <x v="3"/>
    <x v="23"/>
    <s v="São Paulo"/>
    <s v="TV Ultra"/>
    <n v="5130"/>
    <n v="9"/>
    <n v="46170"/>
    <n v="18468"/>
    <n v="0.4"/>
  </r>
  <r>
    <x v="3"/>
    <x v="1"/>
    <x v="48"/>
    <x v="3"/>
    <x v="23"/>
    <s v="São Paulo"/>
    <s v="Teclado"/>
    <n v="300"/>
    <n v="1"/>
    <n v="300"/>
    <n v="45"/>
    <n v="0.15"/>
  </r>
  <r>
    <x v="3"/>
    <x v="1"/>
    <x v="48"/>
    <x v="3"/>
    <x v="23"/>
    <s v="São Paulo"/>
    <s v="Monitor 24 pol"/>
    <n v="1500"/>
    <n v="4"/>
    <n v="6000"/>
    <n v="2400"/>
    <n v="0.4"/>
  </r>
  <r>
    <x v="3"/>
    <x v="1"/>
    <x v="48"/>
    <x v="3"/>
    <x v="23"/>
    <s v="São Paulo"/>
    <s v="TV LED HD"/>
    <n v="3400"/>
    <n v="2"/>
    <n v="6800"/>
    <n v="2380"/>
    <n v="0.35"/>
  </r>
  <r>
    <x v="0"/>
    <x v="0"/>
    <x v="48"/>
    <x v="3"/>
    <x v="23"/>
    <s v="São Paulo"/>
    <s v="Desktop Basic"/>
    <n v="4600"/>
    <n v="3"/>
    <n v="13800"/>
    <n v="3450"/>
    <n v="0.25"/>
  </r>
  <r>
    <x v="4"/>
    <x v="1"/>
    <x v="49"/>
    <x v="3"/>
    <x v="23"/>
    <s v="São Paulo"/>
    <s v="Teclado Gamer"/>
    <n v="500"/>
    <n v="4"/>
    <n v="2000"/>
    <n v="500"/>
    <n v="0.25"/>
  </r>
  <r>
    <x v="0"/>
    <x v="1"/>
    <x v="49"/>
    <x v="3"/>
    <x v="23"/>
    <s v="São Paulo"/>
    <s v="TV Ultra"/>
    <n v="5130"/>
    <n v="2"/>
    <n v="10260"/>
    <n v="4104"/>
    <n v="0.4"/>
  </r>
  <r>
    <x v="4"/>
    <x v="1"/>
    <x v="49"/>
    <x v="3"/>
    <x v="23"/>
    <s v="São Paulo"/>
    <s v="Desktop Pro"/>
    <n v="5340"/>
    <n v="8"/>
    <n v="42720"/>
    <n v="12816"/>
    <n v="0.3"/>
  </r>
  <r>
    <x v="0"/>
    <x v="1"/>
    <x v="49"/>
    <x v="3"/>
    <x v="23"/>
    <s v="São Paulo"/>
    <s v="Desktop Basic"/>
    <n v="4600"/>
    <n v="11"/>
    <n v="50600"/>
    <n v="12650"/>
    <n v="0.25"/>
  </r>
  <r>
    <x v="0"/>
    <x v="1"/>
    <x v="50"/>
    <x v="3"/>
    <x v="23"/>
    <s v="São Paulo"/>
    <s v="Desktop Pro"/>
    <n v="5340"/>
    <n v="2"/>
    <n v="10680"/>
    <n v="3204"/>
    <n v="0.3"/>
  </r>
  <r>
    <x v="3"/>
    <x v="0"/>
    <x v="50"/>
    <x v="3"/>
    <x v="23"/>
    <s v="São Paulo"/>
    <s v="Notebook 17"/>
    <n v="4500"/>
    <n v="8"/>
    <n v="36000"/>
    <n v="9000"/>
    <n v="0.25"/>
  </r>
  <r>
    <x v="3"/>
    <x v="0"/>
    <x v="50"/>
    <x v="3"/>
    <x v="23"/>
    <s v="São Paulo"/>
    <s v="Notebook 20"/>
    <n v="5300"/>
    <n v="9"/>
    <n v="47700"/>
    <n v="14310"/>
    <n v="0.3"/>
  </r>
  <r>
    <x v="0"/>
    <x v="1"/>
    <x v="50"/>
    <x v="3"/>
    <x v="23"/>
    <s v="São Paulo"/>
    <s v="Desktop Ultra"/>
    <n v="8902"/>
    <n v="6"/>
    <n v="53412"/>
    <n v="18694.199999999997"/>
    <n v="0.35"/>
  </r>
  <r>
    <x v="0"/>
    <x v="0"/>
    <x v="51"/>
    <x v="3"/>
    <x v="23"/>
    <s v="São Paulo"/>
    <s v="Teclado"/>
    <n v="300"/>
    <n v="5"/>
    <n v="1500"/>
    <n v="225"/>
    <n v="0.15"/>
  </r>
  <r>
    <x v="1"/>
    <x v="0"/>
    <x v="51"/>
    <x v="3"/>
    <x v="23"/>
    <s v="São Paulo"/>
    <s v="Teclado Gamer"/>
    <n v="500"/>
    <n v="9"/>
    <n v="4500"/>
    <n v="1125"/>
    <n v="0.25"/>
  </r>
  <r>
    <x v="4"/>
    <x v="1"/>
    <x v="51"/>
    <x v="3"/>
    <x v="23"/>
    <s v="São Paulo"/>
    <s v="TV Ultra"/>
    <n v="5130"/>
    <n v="3"/>
    <n v="15390"/>
    <n v="6156"/>
    <n v="0.4"/>
  </r>
  <r>
    <x v="4"/>
    <x v="0"/>
    <x v="51"/>
    <x v="3"/>
    <x v="23"/>
    <s v="São Paulo"/>
    <s v="Desktop Ultra"/>
    <n v="8902"/>
    <n v="11"/>
    <n v="97922"/>
    <n v="34272.699999999997"/>
    <n v="0.35"/>
  </r>
  <r>
    <x v="0"/>
    <x v="0"/>
    <x v="52"/>
    <x v="3"/>
    <x v="23"/>
    <s v="São Paulo"/>
    <s v="TV LED HD"/>
    <n v="3400"/>
    <n v="1"/>
    <n v="3400"/>
    <n v="1190"/>
    <n v="0.35"/>
  </r>
  <r>
    <x v="0"/>
    <x v="1"/>
    <x v="52"/>
    <x v="3"/>
    <x v="23"/>
    <s v="São Paulo"/>
    <s v="Monitor 27 pol"/>
    <n v="1700"/>
    <n v="2"/>
    <n v="3400"/>
    <n v="1700"/>
    <n v="0.5"/>
  </r>
  <r>
    <x v="0"/>
    <x v="1"/>
    <x v="52"/>
    <x v="3"/>
    <x v="23"/>
    <s v="São Paulo"/>
    <s v="Monitor 24 pol"/>
    <n v="1500"/>
    <n v="5"/>
    <n v="7500"/>
    <n v="3000"/>
    <n v="0.4"/>
  </r>
  <r>
    <x v="3"/>
    <x v="1"/>
    <x v="52"/>
    <x v="3"/>
    <x v="23"/>
    <s v="São Paulo"/>
    <s v="TV LED HD"/>
    <n v="3400"/>
    <n v="4"/>
    <n v="13600"/>
    <n v="4760"/>
    <n v="0.35"/>
  </r>
  <r>
    <x v="1"/>
    <x v="1"/>
    <x v="53"/>
    <x v="3"/>
    <x v="23"/>
    <s v="São Paulo"/>
    <s v="Monitor 24 pol"/>
    <n v="1500"/>
    <n v="3"/>
    <n v="4500"/>
    <n v="1800"/>
    <n v="0.4"/>
  </r>
  <r>
    <x v="1"/>
    <x v="0"/>
    <x v="53"/>
    <x v="3"/>
    <x v="23"/>
    <s v="São Paulo"/>
    <s v="Monitor 20 pol"/>
    <n v="1200"/>
    <n v="9"/>
    <n v="10800"/>
    <n v="3240"/>
    <n v="0.3"/>
  </r>
  <r>
    <x v="3"/>
    <x v="0"/>
    <x v="53"/>
    <x v="3"/>
    <x v="23"/>
    <s v="São Paulo"/>
    <s v="Notebook 20"/>
    <n v="5300"/>
    <n v="8"/>
    <n v="42400"/>
    <n v="12720"/>
    <n v="0.3"/>
  </r>
  <r>
    <x v="3"/>
    <x v="1"/>
    <x v="53"/>
    <x v="3"/>
    <x v="23"/>
    <s v="São Paulo"/>
    <s v="Desktop Ultra"/>
    <n v="8902"/>
    <n v="7"/>
    <n v="62314"/>
    <n v="21809.899999999998"/>
    <n v="0.35"/>
  </r>
  <r>
    <x v="4"/>
    <x v="1"/>
    <x v="54"/>
    <x v="3"/>
    <x v="23"/>
    <s v="São Paulo"/>
    <s v="Teclado Gamer"/>
    <n v="500"/>
    <n v="4"/>
    <n v="2000"/>
    <n v="500"/>
    <n v="0.25"/>
  </r>
  <r>
    <x v="3"/>
    <x v="0"/>
    <x v="54"/>
    <x v="3"/>
    <x v="23"/>
    <s v="São Paulo"/>
    <s v="Teclado"/>
    <n v="300"/>
    <n v="10"/>
    <n v="3000"/>
    <n v="450"/>
    <n v="0.15"/>
  </r>
  <r>
    <x v="2"/>
    <x v="0"/>
    <x v="54"/>
    <x v="3"/>
    <x v="23"/>
    <s v="São Paulo"/>
    <s v="Desktop Basic"/>
    <n v="4600"/>
    <n v="2"/>
    <n v="9200"/>
    <n v="2300"/>
    <n v="0.25"/>
  </r>
  <r>
    <x v="2"/>
    <x v="1"/>
    <x v="54"/>
    <x v="3"/>
    <x v="23"/>
    <s v="São Paulo"/>
    <s v="Notebook 20"/>
    <n v="5300"/>
    <n v="4"/>
    <n v="21200"/>
    <n v="6360"/>
    <n v="0.3"/>
  </r>
  <r>
    <x v="0"/>
    <x v="1"/>
    <x v="55"/>
    <x v="3"/>
    <x v="23"/>
    <s v="São Paulo"/>
    <s v="Teclado Gamer"/>
    <n v="500"/>
    <n v="5"/>
    <n v="2500"/>
    <n v="625"/>
    <n v="0.25"/>
  </r>
  <r>
    <x v="2"/>
    <x v="0"/>
    <x v="55"/>
    <x v="3"/>
    <x v="23"/>
    <s v="São Paulo"/>
    <s v="Notebook 17"/>
    <n v="4500"/>
    <n v="3"/>
    <n v="13500"/>
    <n v="3375"/>
    <n v="0.25"/>
  </r>
  <r>
    <x v="0"/>
    <x v="1"/>
    <x v="55"/>
    <x v="3"/>
    <x v="23"/>
    <s v="São Paulo"/>
    <s v="Monitor 27 pol"/>
    <n v="1700"/>
    <n v="9"/>
    <n v="15300"/>
    <n v="7650"/>
    <n v="0.5"/>
  </r>
  <r>
    <x v="0"/>
    <x v="1"/>
    <x v="55"/>
    <x v="3"/>
    <x v="23"/>
    <s v="São Paulo"/>
    <s v="Desktop Basic"/>
    <n v="4600"/>
    <n v="11"/>
    <n v="50600"/>
    <n v="12650"/>
    <n v="0.25"/>
  </r>
  <r>
    <x v="0"/>
    <x v="1"/>
    <x v="56"/>
    <x v="3"/>
    <x v="23"/>
    <s v="São Paulo"/>
    <s v="TV LED HD"/>
    <n v="3400"/>
    <n v="1"/>
    <n v="3400"/>
    <n v="1190"/>
    <n v="0.35"/>
  </r>
  <r>
    <x v="3"/>
    <x v="1"/>
    <x v="56"/>
    <x v="3"/>
    <x v="23"/>
    <s v="São Paulo"/>
    <s v="Monitor 24 pol"/>
    <n v="1500"/>
    <n v="4"/>
    <n v="6000"/>
    <n v="2400"/>
    <n v="0.4"/>
  </r>
  <r>
    <x v="0"/>
    <x v="1"/>
    <x v="56"/>
    <x v="3"/>
    <x v="23"/>
    <s v="São Paulo"/>
    <s v="Notebook 20"/>
    <n v="5300"/>
    <n v="8"/>
    <n v="42400"/>
    <n v="12720"/>
    <n v="0.3"/>
  </r>
  <r>
    <x v="0"/>
    <x v="0"/>
    <x v="56"/>
    <x v="3"/>
    <x v="23"/>
    <s v="São Paulo"/>
    <s v="Notebook 20"/>
    <n v="5300"/>
    <n v="12"/>
    <n v="63600"/>
    <n v="19080"/>
    <n v="0.3"/>
  </r>
  <r>
    <x v="0"/>
    <x v="1"/>
    <x v="57"/>
    <x v="3"/>
    <x v="23"/>
    <s v="São Paulo"/>
    <s v="TV LED HD"/>
    <n v="3400"/>
    <n v="1"/>
    <n v="3400"/>
    <n v="1190"/>
    <n v="0.35"/>
  </r>
  <r>
    <x v="2"/>
    <x v="0"/>
    <x v="57"/>
    <x v="3"/>
    <x v="23"/>
    <s v="São Paulo"/>
    <s v="Notebook 20"/>
    <n v="5300"/>
    <n v="1"/>
    <n v="5300"/>
    <n v="1590"/>
    <n v="0.3"/>
  </r>
  <r>
    <x v="3"/>
    <x v="1"/>
    <x v="57"/>
    <x v="3"/>
    <x v="23"/>
    <s v="São Paulo"/>
    <s v="Notebook 17"/>
    <n v="4500"/>
    <n v="4"/>
    <n v="18000"/>
    <n v="4500"/>
    <n v="0.25"/>
  </r>
  <r>
    <x v="3"/>
    <x v="1"/>
    <x v="57"/>
    <x v="3"/>
    <x v="23"/>
    <s v="São Paulo"/>
    <s v="Notebook 15"/>
    <n v="3200"/>
    <n v="10"/>
    <n v="32000"/>
    <n v="6400"/>
    <n v="0.2"/>
  </r>
  <r>
    <x v="0"/>
    <x v="0"/>
    <x v="58"/>
    <x v="3"/>
    <x v="23"/>
    <s v="São Paulo"/>
    <s v="Teclado Gamer"/>
    <n v="500"/>
    <n v="5"/>
    <n v="2500"/>
    <n v="625"/>
    <n v="0.25"/>
  </r>
  <r>
    <x v="3"/>
    <x v="1"/>
    <x v="58"/>
    <x v="3"/>
    <x v="23"/>
    <s v="São Paulo"/>
    <s v="Teclado"/>
    <n v="300"/>
    <n v="10"/>
    <n v="3000"/>
    <n v="450"/>
    <n v="0.15"/>
  </r>
  <r>
    <x v="1"/>
    <x v="1"/>
    <x v="58"/>
    <x v="3"/>
    <x v="23"/>
    <s v="São Paulo"/>
    <s v="Notebook 15"/>
    <n v="3200"/>
    <n v="4"/>
    <n v="12800"/>
    <n v="2560"/>
    <n v="0.2"/>
  </r>
  <r>
    <x v="3"/>
    <x v="0"/>
    <x v="58"/>
    <x v="3"/>
    <x v="23"/>
    <s v="São Paulo"/>
    <s v="Desktop Pro"/>
    <n v="5340"/>
    <n v="12"/>
    <n v="64080"/>
    <n v="19224"/>
    <n v="0.3"/>
  </r>
  <r>
    <x v="2"/>
    <x v="1"/>
    <x v="59"/>
    <x v="3"/>
    <x v="23"/>
    <s v="São Paulo"/>
    <s v="Teclado"/>
    <n v="300"/>
    <n v="4"/>
    <n v="1200"/>
    <n v="180"/>
    <n v="0.15"/>
  </r>
  <r>
    <x v="1"/>
    <x v="1"/>
    <x v="59"/>
    <x v="3"/>
    <x v="23"/>
    <s v="São Paulo"/>
    <s v="Desktop Basic"/>
    <n v="4600"/>
    <n v="2"/>
    <n v="9200"/>
    <n v="2300"/>
    <n v="0.25"/>
  </r>
  <r>
    <x v="2"/>
    <x v="0"/>
    <x v="59"/>
    <x v="3"/>
    <x v="23"/>
    <s v="São Paulo"/>
    <s v="Notebook 17"/>
    <n v="4500"/>
    <n v="3"/>
    <n v="13500"/>
    <n v="3375"/>
    <n v="0.25"/>
  </r>
  <r>
    <x v="0"/>
    <x v="1"/>
    <x v="59"/>
    <x v="3"/>
    <x v="23"/>
    <s v="São Paulo"/>
    <s v="Desktop Basic"/>
    <n v="4600"/>
    <n v="4"/>
    <n v="18400"/>
    <n v="4600"/>
    <n v="0.25"/>
  </r>
  <r>
    <x v="3"/>
    <x v="0"/>
    <x v="60"/>
    <x v="3"/>
    <x v="23"/>
    <s v="São Paulo"/>
    <s v="Teclado"/>
    <n v="300"/>
    <n v="10"/>
    <n v="3000"/>
    <n v="450"/>
    <n v="0.15"/>
  </r>
  <r>
    <x v="0"/>
    <x v="1"/>
    <x v="60"/>
    <x v="3"/>
    <x v="23"/>
    <s v="São Paulo"/>
    <s v="Notebook 20"/>
    <n v="5300"/>
    <n v="2"/>
    <n v="10600"/>
    <n v="3180"/>
    <n v="0.3"/>
  </r>
  <r>
    <x v="0"/>
    <x v="1"/>
    <x v="60"/>
    <x v="3"/>
    <x v="23"/>
    <s v="São Paulo"/>
    <s v="TV LED HD"/>
    <n v="3400"/>
    <n v="12"/>
    <n v="40800"/>
    <n v="14280"/>
    <n v="0.35"/>
  </r>
  <r>
    <x v="3"/>
    <x v="0"/>
    <x v="60"/>
    <x v="3"/>
    <x v="23"/>
    <s v="São Paulo"/>
    <s v="Notebook 17"/>
    <n v="4500"/>
    <n v="12"/>
    <n v="54000"/>
    <n v="13500"/>
    <n v="0.25"/>
  </r>
  <r>
    <x v="0"/>
    <x v="0"/>
    <x v="61"/>
    <x v="3"/>
    <x v="23"/>
    <s v="São Paulo"/>
    <s v="Notebook 20"/>
    <n v="5300"/>
    <n v="2"/>
    <n v="10600"/>
    <n v="3180"/>
    <n v="0.3"/>
  </r>
  <r>
    <x v="3"/>
    <x v="1"/>
    <x v="61"/>
    <x v="3"/>
    <x v="23"/>
    <s v="São Paulo"/>
    <s v="Monitor 20 pol"/>
    <n v="1200"/>
    <n v="11"/>
    <n v="13200"/>
    <n v="3960"/>
    <n v="0.3"/>
  </r>
  <r>
    <x v="0"/>
    <x v="0"/>
    <x v="61"/>
    <x v="3"/>
    <x v="23"/>
    <s v="São Paulo"/>
    <s v="Desktop Basic"/>
    <n v="4600"/>
    <n v="5"/>
    <n v="23000"/>
    <n v="5750"/>
    <n v="0.25"/>
  </r>
  <r>
    <x v="0"/>
    <x v="1"/>
    <x v="61"/>
    <x v="3"/>
    <x v="23"/>
    <s v="São Paulo"/>
    <s v="TV LED HD"/>
    <n v="3400"/>
    <n v="11"/>
    <n v="37400"/>
    <n v="13090"/>
    <n v="0.35"/>
  </r>
  <r>
    <x v="2"/>
    <x v="0"/>
    <x v="62"/>
    <x v="3"/>
    <x v="23"/>
    <s v="São Paulo"/>
    <s v="Notebook 15"/>
    <n v="3200"/>
    <n v="2"/>
    <n v="6400"/>
    <n v="1280"/>
    <n v="0.2"/>
  </r>
  <r>
    <x v="0"/>
    <x v="1"/>
    <x v="62"/>
    <x v="3"/>
    <x v="23"/>
    <s v="São Paulo"/>
    <s v="Monitor 20 pol"/>
    <n v="1200"/>
    <n v="8"/>
    <n v="9600"/>
    <n v="2880"/>
    <n v="0.3"/>
  </r>
  <r>
    <x v="0"/>
    <x v="1"/>
    <x v="62"/>
    <x v="3"/>
    <x v="23"/>
    <s v="São Paulo"/>
    <s v="Monitor 24 pol"/>
    <n v="1500"/>
    <n v="8"/>
    <n v="12000"/>
    <n v="4800"/>
    <n v="0.4"/>
  </r>
  <r>
    <x v="0"/>
    <x v="1"/>
    <x v="62"/>
    <x v="3"/>
    <x v="23"/>
    <s v="São Paulo"/>
    <s v="Desktop Ultra"/>
    <n v="8902"/>
    <n v="3"/>
    <n v="26706"/>
    <n v="9347.0999999999985"/>
    <n v="0.35"/>
  </r>
  <r>
    <x v="0"/>
    <x v="1"/>
    <x v="63"/>
    <x v="3"/>
    <x v="23"/>
    <s v="São Paulo"/>
    <s v="Teclado"/>
    <n v="300"/>
    <n v="10"/>
    <n v="3000"/>
    <n v="450"/>
    <n v="0.15"/>
  </r>
  <r>
    <x v="4"/>
    <x v="0"/>
    <x v="63"/>
    <x v="3"/>
    <x v="23"/>
    <s v="São Paulo"/>
    <s v="Monitor 24 pol"/>
    <n v="1500"/>
    <n v="8"/>
    <n v="12000"/>
    <n v="4800"/>
    <n v="0.4"/>
  </r>
  <r>
    <x v="0"/>
    <x v="1"/>
    <x v="63"/>
    <x v="3"/>
    <x v="23"/>
    <s v="São Paulo"/>
    <s v="Desktop Basic"/>
    <n v="4600"/>
    <n v="8"/>
    <n v="36800"/>
    <n v="9200"/>
    <n v="0.25"/>
  </r>
  <r>
    <x v="3"/>
    <x v="1"/>
    <x v="63"/>
    <x v="3"/>
    <x v="23"/>
    <s v="São Paulo"/>
    <s v="Desktop Ultra"/>
    <n v="8902"/>
    <n v="7"/>
    <n v="62314"/>
    <n v="21809.899999999998"/>
    <n v="0.35"/>
  </r>
  <r>
    <x v="3"/>
    <x v="0"/>
    <x v="64"/>
    <x v="3"/>
    <x v="23"/>
    <s v="São Paulo"/>
    <s v="Teclado Gamer"/>
    <n v="500"/>
    <n v="2"/>
    <n v="1000"/>
    <n v="250"/>
    <n v="0.25"/>
  </r>
  <r>
    <x v="3"/>
    <x v="1"/>
    <x v="64"/>
    <x v="3"/>
    <x v="23"/>
    <s v="São Paulo"/>
    <s v="Monitor 24 pol"/>
    <n v="1500"/>
    <n v="7"/>
    <n v="10500"/>
    <n v="4200"/>
    <n v="0.4"/>
  </r>
  <r>
    <x v="3"/>
    <x v="1"/>
    <x v="64"/>
    <x v="3"/>
    <x v="23"/>
    <s v="São Paulo"/>
    <s v="Desktop Pro"/>
    <n v="5340"/>
    <n v="4"/>
    <n v="21360"/>
    <n v="6408"/>
    <n v="0.3"/>
  </r>
  <r>
    <x v="0"/>
    <x v="1"/>
    <x v="64"/>
    <x v="3"/>
    <x v="23"/>
    <s v="São Paulo"/>
    <s v="Notebook 15"/>
    <n v="3200"/>
    <n v="7"/>
    <n v="22400"/>
    <n v="4480"/>
    <n v="0.2"/>
  </r>
  <r>
    <x v="0"/>
    <x v="1"/>
    <x v="65"/>
    <x v="3"/>
    <x v="23"/>
    <s v="São Paulo"/>
    <s v="Teclado Gamer"/>
    <n v="500"/>
    <n v="11"/>
    <n v="5500"/>
    <n v="1375"/>
    <n v="0.25"/>
  </r>
  <r>
    <x v="3"/>
    <x v="1"/>
    <x v="65"/>
    <x v="3"/>
    <x v="23"/>
    <s v="São Paulo"/>
    <s v="TV LED HD"/>
    <n v="3400"/>
    <n v="3"/>
    <n v="10200"/>
    <n v="3570"/>
    <n v="0.35"/>
  </r>
  <r>
    <x v="3"/>
    <x v="1"/>
    <x v="65"/>
    <x v="3"/>
    <x v="23"/>
    <s v="São Paulo"/>
    <s v="TV LED HD"/>
    <n v="3400"/>
    <n v="5"/>
    <n v="17000"/>
    <n v="5950"/>
    <n v="0.35"/>
  </r>
  <r>
    <x v="2"/>
    <x v="0"/>
    <x v="65"/>
    <x v="3"/>
    <x v="23"/>
    <s v="São Paulo"/>
    <s v="TV Ultra"/>
    <n v="5130"/>
    <n v="11"/>
    <n v="56430"/>
    <n v="22572"/>
    <n v="0.4"/>
  </r>
  <r>
    <x v="4"/>
    <x v="1"/>
    <x v="66"/>
    <x v="3"/>
    <x v="23"/>
    <s v="São Paulo"/>
    <s v="Monitor 24 pol"/>
    <n v="1500"/>
    <n v="8"/>
    <n v="12000"/>
    <n v="4800"/>
    <n v="0.4"/>
  </r>
  <r>
    <x v="0"/>
    <x v="0"/>
    <x v="66"/>
    <x v="3"/>
    <x v="23"/>
    <s v="São Paulo"/>
    <s v="Notebook 20"/>
    <n v="5300"/>
    <n v="5"/>
    <n v="26500"/>
    <n v="7950"/>
    <n v="0.3"/>
  </r>
  <r>
    <x v="3"/>
    <x v="1"/>
    <x v="66"/>
    <x v="3"/>
    <x v="23"/>
    <s v="São Paulo"/>
    <s v="TV LED HD"/>
    <n v="3400"/>
    <n v="9"/>
    <n v="30600"/>
    <n v="10710"/>
    <n v="0.35"/>
  </r>
  <r>
    <x v="3"/>
    <x v="1"/>
    <x v="66"/>
    <x v="3"/>
    <x v="23"/>
    <s v="São Paulo"/>
    <s v="Notebook 20"/>
    <n v="5300"/>
    <n v="7"/>
    <n v="37100"/>
    <n v="11130"/>
    <n v="0.3"/>
  </r>
  <r>
    <x v="2"/>
    <x v="0"/>
    <x v="67"/>
    <x v="3"/>
    <x v="23"/>
    <s v="São Paulo"/>
    <s v="Desktop Ultra"/>
    <n v="8902"/>
    <n v="1"/>
    <n v="8902"/>
    <n v="3115.7"/>
    <n v="0.35"/>
  </r>
  <r>
    <x v="3"/>
    <x v="1"/>
    <x v="67"/>
    <x v="3"/>
    <x v="23"/>
    <s v="São Paulo"/>
    <s v="Notebook 17"/>
    <n v="4500"/>
    <n v="5"/>
    <n v="22500"/>
    <n v="5625"/>
    <n v="0.25"/>
  </r>
  <r>
    <x v="3"/>
    <x v="1"/>
    <x v="67"/>
    <x v="3"/>
    <x v="23"/>
    <s v="São Paulo"/>
    <s v="Desktop Ultra"/>
    <n v="8902"/>
    <n v="7"/>
    <n v="62314"/>
    <n v="21809.899999999998"/>
    <n v="0.35"/>
  </r>
  <r>
    <x v="4"/>
    <x v="1"/>
    <x v="67"/>
    <x v="3"/>
    <x v="23"/>
    <s v="São Paulo"/>
    <s v="Desktop Ultra"/>
    <n v="8902"/>
    <n v="11"/>
    <n v="97922"/>
    <n v="34272.699999999997"/>
    <n v="0.35"/>
  </r>
  <r>
    <x v="0"/>
    <x v="1"/>
    <x v="68"/>
    <x v="3"/>
    <x v="23"/>
    <s v="São Paulo"/>
    <s v="TV LED HD"/>
    <n v="3400"/>
    <n v="2"/>
    <n v="6800"/>
    <n v="2380"/>
    <n v="0.35"/>
  </r>
  <r>
    <x v="1"/>
    <x v="0"/>
    <x v="68"/>
    <x v="3"/>
    <x v="23"/>
    <s v="São Paulo"/>
    <s v="Desktop Ultra"/>
    <n v="8902"/>
    <n v="1"/>
    <n v="8902"/>
    <n v="3115.7"/>
    <n v="0.35"/>
  </r>
  <r>
    <x v="0"/>
    <x v="0"/>
    <x v="68"/>
    <x v="3"/>
    <x v="23"/>
    <s v="São Paulo"/>
    <s v="Desktop Basic"/>
    <n v="4600"/>
    <n v="10"/>
    <n v="46000"/>
    <n v="11500"/>
    <n v="0.25"/>
  </r>
  <r>
    <x v="3"/>
    <x v="1"/>
    <x v="68"/>
    <x v="3"/>
    <x v="23"/>
    <s v="São Paulo"/>
    <s v="Notebook 17"/>
    <n v="4500"/>
    <n v="11"/>
    <n v="49500"/>
    <n v="12375"/>
    <n v="0.25"/>
  </r>
  <r>
    <x v="0"/>
    <x v="1"/>
    <x v="69"/>
    <x v="3"/>
    <x v="23"/>
    <s v="São Paulo"/>
    <s v="Desktop Basic"/>
    <n v="4600"/>
    <n v="1"/>
    <n v="4600"/>
    <n v="1150"/>
    <n v="0.25"/>
  </r>
  <r>
    <x v="3"/>
    <x v="1"/>
    <x v="69"/>
    <x v="3"/>
    <x v="23"/>
    <s v="São Paulo"/>
    <s v="Teclado Gamer"/>
    <n v="500"/>
    <n v="10"/>
    <n v="5000"/>
    <n v="1250"/>
    <n v="0.25"/>
  </r>
  <r>
    <x v="2"/>
    <x v="1"/>
    <x v="69"/>
    <x v="3"/>
    <x v="23"/>
    <s v="São Paulo"/>
    <s v="Monitor 24 pol"/>
    <n v="1500"/>
    <n v="11"/>
    <n v="16500"/>
    <n v="6600"/>
    <n v="0.4"/>
  </r>
  <r>
    <x v="0"/>
    <x v="0"/>
    <x v="69"/>
    <x v="3"/>
    <x v="23"/>
    <s v="São Paulo"/>
    <s v="Desktop Ultra"/>
    <n v="8902"/>
    <n v="2"/>
    <n v="17804"/>
    <n v="6231.4"/>
    <n v="0.35"/>
  </r>
  <r>
    <x v="3"/>
    <x v="0"/>
    <x v="70"/>
    <x v="3"/>
    <x v="23"/>
    <s v="São Paulo"/>
    <s v="Teclado"/>
    <n v="300"/>
    <n v="7"/>
    <n v="2100"/>
    <n v="315"/>
    <n v="0.15"/>
  </r>
  <r>
    <x v="0"/>
    <x v="1"/>
    <x v="70"/>
    <x v="3"/>
    <x v="23"/>
    <s v="São Paulo"/>
    <s v="Notebook 17"/>
    <n v="4500"/>
    <n v="2"/>
    <n v="9000"/>
    <n v="2250"/>
    <n v="0.25"/>
  </r>
  <r>
    <x v="0"/>
    <x v="1"/>
    <x v="70"/>
    <x v="3"/>
    <x v="23"/>
    <s v="São Paulo"/>
    <s v="Desktop Pro"/>
    <n v="5340"/>
    <n v="7"/>
    <n v="37380"/>
    <n v="11214"/>
    <n v="0.3"/>
  </r>
  <r>
    <x v="0"/>
    <x v="1"/>
    <x v="70"/>
    <x v="3"/>
    <x v="23"/>
    <s v="São Paulo"/>
    <s v="Desktop Basic"/>
    <n v="4600"/>
    <n v="12"/>
    <n v="55200"/>
    <n v="13800"/>
    <n v="0.25"/>
  </r>
  <r>
    <x v="0"/>
    <x v="1"/>
    <x v="71"/>
    <x v="3"/>
    <x v="23"/>
    <s v="São Paulo"/>
    <s v="Notebook 15"/>
    <n v="3200"/>
    <n v="1"/>
    <n v="3200"/>
    <n v="640"/>
    <n v="0.2"/>
  </r>
  <r>
    <x v="0"/>
    <x v="1"/>
    <x v="71"/>
    <x v="3"/>
    <x v="23"/>
    <s v="São Paulo"/>
    <s v="Monitor 20 pol"/>
    <n v="1200"/>
    <n v="5"/>
    <n v="6000"/>
    <n v="1800"/>
    <n v="0.3"/>
  </r>
  <r>
    <x v="0"/>
    <x v="1"/>
    <x v="71"/>
    <x v="3"/>
    <x v="23"/>
    <s v="São Paulo"/>
    <s v="Monitor 27 pol"/>
    <n v="1700"/>
    <n v="9"/>
    <n v="15300"/>
    <n v="7650"/>
    <n v="0.5"/>
  </r>
  <r>
    <x v="0"/>
    <x v="1"/>
    <x v="71"/>
    <x v="3"/>
    <x v="23"/>
    <s v="São Paulo"/>
    <s v="TV Ultra"/>
    <n v="5130"/>
    <n v="4"/>
    <n v="20520"/>
    <n v="8208"/>
    <n v="0.4"/>
  </r>
  <r>
    <x v="0"/>
    <x v="1"/>
    <x v="72"/>
    <x v="3"/>
    <x v="23"/>
    <s v="São Paulo"/>
    <s v="TV LED HD"/>
    <n v="3400"/>
    <n v="3"/>
    <n v="10200"/>
    <n v="3570"/>
    <n v="0.35"/>
  </r>
  <r>
    <x v="0"/>
    <x v="1"/>
    <x v="72"/>
    <x v="3"/>
    <x v="23"/>
    <s v="São Paulo"/>
    <s v="Notebook 17"/>
    <n v="4500"/>
    <n v="9"/>
    <n v="40500"/>
    <n v="10125"/>
    <n v="0.25"/>
  </r>
  <r>
    <x v="2"/>
    <x v="1"/>
    <x v="72"/>
    <x v="3"/>
    <x v="23"/>
    <s v="São Paulo"/>
    <s v="TV Ultra"/>
    <n v="5130"/>
    <n v="8"/>
    <n v="41040"/>
    <n v="16416"/>
    <n v="0.4"/>
  </r>
  <r>
    <x v="2"/>
    <x v="1"/>
    <x v="72"/>
    <x v="3"/>
    <x v="23"/>
    <s v="São Paulo"/>
    <s v="Desktop Ultra"/>
    <n v="8902"/>
    <n v="11"/>
    <n v="97922"/>
    <n v="34272.699999999997"/>
    <n v="0.35"/>
  </r>
  <r>
    <x v="0"/>
    <x v="1"/>
    <x v="73"/>
    <x v="3"/>
    <x v="23"/>
    <s v="São Paulo"/>
    <s v="Teclado"/>
    <n v="300"/>
    <n v="6"/>
    <n v="1800"/>
    <n v="270"/>
    <n v="0.15"/>
  </r>
  <r>
    <x v="0"/>
    <x v="1"/>
    <x v="73"/>
    <x v="3"/>
    <x v="23"/>
    <s v="São Paulo"/>
    <s v="Monitor 27 pol"/>
    <n v="1700"/>
    <n v="9"/>
    <n v="15300"/>
    <n v="7650"/>
    <n v="0.5"/>
  </r>
  <r>
    <x v="3"/>
    <x v="1"/>
    <x v="73"/>
    <x v="3"/>
    <x v="23"/>
    <s v="São Paulo"/>
    <s v="Monitor 24 pol"/>
    <n v="1500"/>
    <n v="12"/>
    <n v="18000"/>
    <n v="7200"/>
    <n v="0.4"/>
  </r>
  <r>
    <x v="4"/>
    <x v="1"/>
    <x v="73"/>
    <x v="3"/>
    <x v="23"/>
    <s v="São Paulo"/>
    <s v="Monitor 27 pol"/>
    <n v="1700"/>
    <n v="11"/>
    <n v="18700"/>
    <n v="9350"/>
    <n v="0.5"/>
  </r>
  <r>
    <x v="0"/>
    <x v="0"/>
    <x v="74"/>
    <x v="3"/>
    <x v="23"/>
    <s v="São Paulo"/>
    <s v="TV LED HD"/>
    <n v="3400"/>
    <n v="7"/>
    <n v="23800"/>
    <n v="8330"/>
    <n v="0.35"/>
  </r>
  <r>
    <x v="3"/>
    <x v="0"/>
    <x v="74"/>
    <x v="3"/>
    <x v="23"/>
    <s v="São Paulo"/>
    <s v="Monitor 27 pol"/>
    <n v="1700"/>
    <n v="16"/>
    <n v="27200"/>
    <n v="13600"/>
    <n v="0.5"/>
  </r>
  <r>
    <x v="0"/>
    <x v="0"/>
    <x v="74"/>
    <x v="3"/>
    <x v="23"/>
    <s v="São Paulo"/>
    <s v="TV Ultra"/>
    <n v="5130"/>
    <n v="6"/>
    <n v="30780"/>
    <n v="12312"/>
    <n v="0.4"/>
  </r>
  <r>
    <x v="0"/>
    <x v="0"/>
    <x v="74"/>
    <x v="3"/>
    <x v="23"/>
    <s v="São Paulo"/>
    <s v="Desktop Basic"/>
    <n v="4600"/>
    <n v="8"/>
    <n v="36800"/>
    <n v="9200"/>
    <n v="0.25"/>
  </r>
  <r>
    <x v="3"/>
    <x v="1"/>
    <x v="75"/>
    <x v="3"/>
    <x v="23"/>
    <s v="São Paulo"/>
    <s v="Teclado"/>
    <n v="300"/>
    <n v="1"/>
    <n v="300"/>
    <n v="45"/>
    <n v="0.15"/>
  </r>
  <r>
    <x v="3"/>
    <x v="1"/>
    <x v="75"/>
    <x v="3"/>
    <x v="23"/>
    <s v="São Paulo"/>
    <s v="TV LED HD"/>
    <n v="3400"/>
    <n v="8"/>
    <n v="27200"/>
    <n v="9520"/>
    <n v="0.35"/>
  </r>
  <r>
    <x v="0"/>
    <x v="1"/>
    <x v="75"/>
    <x v="3"/>
    <x v="21"/>
    <s v="Vitória"/>
    <s v="TV LED HD"/>
    <n v="3400"/>
    <n v="11"/>
    <n v="37400"/>
    <n v="13090"/>
    <n v="0.35"/>
  </r>
  <r>
    <x v="2"/>
    <x v="1"/>
    <x v="75"/>
    <x v="3"/>
    <x v="23"/>
    <s v="São Paulo"/>
    <s v="Desktop Ultra"/>
    <n v="8902"/>
    <n v="11"/>
    <n v="97922"/>
    <n v="34272.699999999997"/>
    <n v="0.35"/>
  </r>
  <r>
    <x v="3"/>
    <x v="0"/>
    <x v="76"/>
    <x v="3"/>
    <x v="23"/>
    <s v="São Paulo"/>
    <s v="Monitor 20 pol"/>
    <n v="1200"/>
    <n v="16"/>
    <n v="19200"/>
    <n v="5760"/>
    <n v="0.3"/>
  </r>
  <r>
    <x v="0"/>
    <x v="1"/>
    <x v="76"/>
    <x v="3"/>
    <x v="23"/>
    <s v="São Paulo"/>
    <s v="Notebook 15"/>
    <n v="3200"/>
    <n v="11"/>
    <n v="35200"/>
    <n v="7040"/>
    <n v="0.2"/>
  </r>
  <r>
    <x v="2"/>
    <x v="0"/>
    <x v="76"/>
    <x v="3"/>
    <x v="23"/>
    <s v="São Paulo"/>
    <s v="TV Ultra"/>
    <n v="5130"/>
    <n v="10"/>
    <n v="51300"/>
    <n v="20520"/>
    <n v="0.4"/>
  </r>
  <r>
    <x v="3"/>
    <x v="0"/>
    <x v="76"/>
    <x v="3"/>
    <x v="23"/>
    <s v="São Paulo"/>
    <s v="Notebook 20"/>
    <n v="5300"/>
    <n v="11"/>
    <n v="58300"/>
    <n v="17490"/>
    <n v="0.3"/>
  </r>
  <r>
    <x v="3"/>
    <x v="1"/>
    <x v="77"/>
    <x v="3"/>
    <x v="21"/>
    <s v="Vitória"/>
    <s v="Desktop Basic"/>
    <n v="4600"/>
    <n v="9"/>
    <n v="41400"/>
    <n v="10350"/>
    <n v="0.25"/>
  </r>
  <r>
    <x v="2"/>
    <x v="1"/>
    <x v="77"/>
    <x v="3"/>
    <x v="21"/>
    <s v="Vitória"/>
    <s v="Desktop Ultra"/>
    <n v="8902"/>
    <n v="6"/>
    <n v="53412"/>
    <n v="18694.199999999997"/>
    <n v="0.35"/>
  </r>
  <r>
    <x v="0"/>
    <x v="0"/>
    <x v="77"/>
    <x v="3"/>
    <x v="23"/>
    <s v="São Paulo"/>
    <s v="Notebook 20"/>
    <n v="5300"/>
    <n v="12"/>
    <n v="63600"/>
    <n v="19080"/>
    <n v="0.3"/>
  </r>
  <r>
    <x v="3"/>
    <x v="1"/>
    <x v="77"/>
    <x v="3"/>
    <x v="23"/>
    <s v="São Paulo"/>
    <s v="Desktop Pro"/>
    <n v="5340"/>
    <n v="12"/>
    <n v="64080"/>
    <n v="19224"/>
    <n v="0.3"/>
  </r>
  <r>
    <x v="3"/>
    <x v="0"/>
    <x v="78"/>
    <x v="3"/>
    <x v="21"/>
    <s v="Vitória"/>
    <s v="Teclado Gamer"/>
    <n v="500"/>
    <n v="7"/>
    <n v="3500"/>
    <n v="875"/>
    <n v="0.25"/>
  </r>
  <r>
    <x v="0"/>
    <x v="1"/>
    <x v="78"/>
    <x v="3"/>
    <x v="23"/>
    <s v="São Paulo"/>
    <s v="Desktop Pro"/>
    <n v="5340"/>
    <n v="2"/>
    <n v="10680"/>
    <n v="3204"/>
    <n v="0.3"/>
  </r>
  <r>
    <x v="1"/>
    <x v="0"/>
    <x v="78"/>
    <x v="3"/>
    <x v="23"/>
    <s v="São Paulo"/>
    <s v="Notebook 15"/>
    <n v="3200"/>
    <n v="8"/>
    <n v="25600"/>
    <n v="5120"/>
    <n v="0.2"/>
  </r>
  <r>
    <x v="0"/>
    <x v="1"/>
    <x v="78"/>
    <x v="3"/>
    <x v="23"/>
    <s v="São Paulo"/>
    <s v="Desktop Basic"/>
    <n v="4600"/>
    <n v="8"/>
    <n v="36800"/>
    <n v="9200"/>
    <n v="0.25"/>
  </r>
  <r>
    <x v="0"/>
    <x v="1"/>
    <x v="79"/>
    <x v="3"/>
    <x v="23"/>
    <s v="São Paulo"/>
    <s v="Monitor 27 pol"/>
    <n v="1700"/>
    <n v="6"/>
    <n v="10200"/>
    <n v="5100"/>
    <n v="0.5"/>
  </r>
  <r>
    <x v="0"/>
    <x v="1"/>
    <x v="79"/>
    <x v="3"/>
    <x v="21"/>
    <s v="Vitória"/>
    <s v="TV LED HD"/>
    <n v="3400"/>
    <n v="8"/>
    <n v="27200"/>
    <n v="9520"/>
    <n v="0.35"/>
  </r>
  <r>
    <x v="4"/>
    <x v="1"/>
    <x v="79"/>
    <x v="3"/>
    <x v="23"/>
    <s v="São Paulo"/>
    <s v="Notebook 17"/>
    <n v="4500"/>
    <n v="7"/>
    <n v="31500"/>
    <n v="7875"/>
    <n v="0.25"/>
  </r>
  <r>
    <x v="0"/>
    <x v="0"/>
    <x v="79"/>
    <x v="3"/>
    <x v="23"/>
    <s v="São Paulo"/>
    <s v="Desktop Basic"/>
    <n v="4600"/>
    <n v="11"/>
    <n v="50600"/>
    <n v="12650"/>
    <n v="0.25"/>
  </r>
  <r>
    <x v="0"/>
    <x v="1"/>
    <x v="80"/>
    <x v="3"/>
    <x v="23"/>
    <s v="São Paulo"/>
    <s v="Teclado"/>
    <n v="300"/>
    <n v="12"/>
    <n v="3600"/>
    <n v="540"/>
    <n v="0.15"/>
  </r>
  <r>
    <x v="0"/>
    <x v="1"/>
    <x v="80"/>
    <x v="3"/>
    <x v="23"/>
    <s v="São Paulo"/>
    <s v="Desktop Basic"/>
    <n v="4600"/>
    <n v="3"/>
    <n v="13800"/>
    <n v="3450"/>
    <n v="0.25"/>
  </r>
  <r>
    <x v="0"/>
    <x v="0"/>
    <x v="80"/>
    <x v="3"/>
    <x v="21"/>
    <s v="Vitória"/>
    <s v="TV Ultra"/>
    <n v="5130"/>
    <n v="6"/>
    <n v="30780"/>
    <n v="12312"/>
    <n v="0.4"/>
  </r>
  <r>
    <x v="4"/>
    <x v="0"/>
    <x v="80"/>
    <x v="3"/>
    <x v="23"/>
    <s v="São Paulo"/>
    <s v="Desktop Basic"/>
    <n v="4600"/>
    <n v="8"/>
    <n v="36800"/>
    <n v="9200"/>
    <n v="0.25"/>
  </r>
  <r>
    <x v="0"/>
    <x v="1"/>
    <x v="81"/>
    <x v="3"/>
    <x v="21"/>
    <s v="Vitória"/>
    <s v="Monitor 24 pol"/>
    <n v="1500"/>
    <n v="4"/>
    <n v="6000"/>
    <n v="2400"/>
    <n v="0.4"/>
  </r>
  <r>
    <x v="3"/>
    <x v="0"/>
    <x v="81"/>
    <x v="3"/>
    <x v="23"/>
    <s v="São Paulo"/>
    <s v="Monitor 20 pol"/>
    <n v="1200"/>
    <n v="9"/>
    <n v="10800"/>
    <n v="3240"/>
    <n v="0.3"/>
  </r>
  <r>
    <x v="0"/>
    <x v="1"/>
    <x v="81"/>
    <x v="3"/>
    <x v="21"/>
    <s v="Vitória"/>
    <s v="TV LED HD"/>
    <n v="3400"/>
    <n v="4"/>
    <n v="13600"/>
    <n v="4760"/>
    <n v="0.35"/>
  </r>
  <r>
    <x v="3"/>
    <x v="1"/>
    <x v="81"/>
    <x v="3"/>
    <x v="23"/>
    <s v="São Paulo"/>
    <s v="Notebook 20"/>
    <n v="5300"/>
    <n v="11"/>
    <n v="58300"/>
    <n v="17490"/>
    <n v="0.3"/>
  </r>
  <r>
    <x v="3"/>
    <x v="1"/>
    <x v="82"/>
    <x v="3"/>
    <x v="23"/>
    <s v="São Paulo"/>
    <s v="Teclado Gamer"/>
    <n v="500"/>
    <n v="9"/>
    <n v="4500"/>
    <n v="1125"/>
    <n v="0.25"/>
  </r>
  <r>
    <x v="0"/>
    <x v="0"/>
    <x v="82"/>
    <x v="3"/>
    <x v="21"/>
    <s v="Vitória"/>
    <s v="Desktop Pro"/>
    <n v="5340"/>
    <n v="3"/>
    <n v="16020"/>
    <n v="4806"/>
    <n v="0.3"/>
  </r>
  <r>
    <x v="2"/>
    <x v="0"/>
    <x v="82"/>
    <x v="3"/>
    <x v="23"/>
    <s v="São Paulo"/>
    <s v="Monitor 27 pol"/>
    <n v="1700"/>
    <n v="12"/>
    <n v="20400"/>
    <n v="10200"/>
    <n v="0.5"/>
  </r>
  <r>
    <x v="2"/>
    <x v="1"/>
    <x v="82"/>
    <x v="3"/>
    <x v="21"/>
    <s v="Vitória"/>
    <s v="Notebook 17"/>
    <n v="4500"/>
    <n v="6"/>
    <n v="27000"/>
    <n v="6750"/>
    <n v="0.25"/>
  </r>
  <r>
    <x v="2"/>
    <x v="0"/>
    <x v="83"/>
    <x v="3"/>
    <x v="23"/>
    <s v="São Paulo"/>
    <s v="Teclado"/>
    <n v="300"/>
    <n v="5"/>
    <n v="1500"/>
    <n v="225"/>
    <n v="0.15"/>
  </r>
  <r>
    <x v="0"/>
    <x v="1"/>
    <x v="83"/>
    <x v="3"/>
    <x v="23"/>
    <s v="São Paulo"/>
    <s v="Notebook 17"/>
    <n v="4500"/>
    <n v="1"/>
    <n v="4500"/>
    <n v="1125"/>
    <n v="0.25"/>
  </r>
  <r>
    <x v="0"/>
    <x v="1"/>
    <x v="83"/>
    <x v="3"/>
    <x v="23"/>
    <s v="São Paulo"/>
    <s v="Teclado Gamer"/>
    <n v="500"/>
    <n v="9"/>
    <n v="4500"/>
    <n v="1125"/>
    <n v="0.25"/>
  </r>
  <r>
    <x v="2"/>
    <x v="1"/>
    <x v="83"/>
    <x v="3"/>
    <x v="23"/>
    <s v="São Paulo"/>
    <s v="TV Ultra"/>
    <n v="5130"/>
    <n v="11"/>
    <n v="56430"/>
    <n v="22572"/>
    <n v="0.4"/>
  </r>
  <r>
    <x v="0"/>
    <x v="1"/>
    <x v="84"/>
    <x v="3"/>
    <x v="23"/>
    <s v="São Paulo"/>
    <s v="Teclado Gamer"/>
    <n v="500"/>
    <n v="12"/>
    <n v="6000"/>
    <n v="1500"/>
    <n v="0.25"/>
  </r>
  <r>
    <x v="3"/>
    <x v="1"/>
    <x v="84"/>
    <x v="3"/>
    <x v="23"/>
    <s v="São Paulo"/>
    <s v="Notebook 20"/>
    <n v="5300"/>
    <n v="7"/>
    <n v="37100"/>
    <n v="11130"/>
    <n v="0.3"/>
  </r>
  <r>
    <x v="0"/>
    <x v="0"/>
    <x v="84"/>
    <x v="3"/>
    <x v="23"/>
    <s v="São Paulo"/>
    <s v="Notebook 15"/>
    <n v="3200"/>
    <n v="15"/>
    <n v="48000"/>
    <n v="9600"/>
    <n v="0.2"/>
  </r>
  <r>
    <x v="2"/>
    <x v="0"/>
    <x v="84"/>
    <x v="3"/>
    <x v="23"/>
    <s v="São Paulo"/>
    <s v="TV Ultra"/>
    <n v="5130"/>
    <n v="15"/>
    <n v="76950"/>
    <n v="30780"/>
    <n v="0.4"/>
  </r>
  <r>
    <x v="0"/>
    <x v="1"/>
    <x v="85"/>
    <x v="3"/>
    <x v="23"/>
    <s v="São Paulo"/>
    <s v="Monitor 27 pol"/>
    <n v="1700"/>
    <n v="7"/>
    <n v="11900"/>
    <n v="5950"/>
    <n v="0.5"/>
  </r>
  <r>
    <x v="2"/>
    <x v="1"/>
    <x v="85"/>
    <x v="3"/>
    <x v="23"/>
    <s v="São Paulo"/>
    <s v="Notebook 20"/>
    <n v="5300"/>
    <n v="6"/>
    <n v="31800"/>
    <n v="9540"/>
    <n v="0.3"/>
  </r>
  <r>
    <x v="0"/>
    <x v="1"/>
    <x v="85"/>
    <x v="3"/>
    <x v="23"/>
    <s v="São Paulo"/>
    <s v="Notebook 20"/>
    <n v="5300"/>
    <n v="8"/>
    <n v="42400"/>
    <n v="12720"/>
    <n v="0.3"/>
  </r>
  <r>
    <x v="0"/>
    <x v="1"/>
    <x v="85"/>
    <x v="3"/>
    <x v="23"/>
    <s v="São Paulo"/>
    <s v="Desktop Pro"/>
    <n v="5340"/>
    <n v="10"/>
    <n v="53400"/>
    <n v="16020"/>
    <n v="0.3"/>
  </r>
  <r>
    <x v="1"/>
    <x v="0"/>
    <x v="0"/>
    <x v="3"/>
    <x v="21"/>
    <s v="Vitória"/>
    <s v="Teclado"/>
    <n v="300"/>
    <n v="7"/>
    <n v="2100"/>
    <n v="315"/>
    <n v="0.15"/>
  </r>
  <r>
    <x v="1"/>
    <x v="0"/>
    <x v="1"/>
    <x v="3"/>
    <x v="21"/>
    <s v="Vitória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1"/>
    <s v="Vitória"/>
    <s v="TV Ultra"/>
    <n v="5130"/>
    <n v="9"/>
    <n v="46170"/>
    <n v="18468"/>
    <n v="0.4"/>
  </r>
  <r>
    <x v="3"/>
    <x v="1"/>
    <x v="4"/>
    <x v="3"/>
    <x v="21"/>
    <s v="Vitória"/>
    <s v="TV Ultra"/>
    <n v="5130"/>
    <n v="4"/>
    <n v="20520"/>
    <n v="8208"/>
    <n v="0.4"/>
  </r>
  <r>
    <x v="3"/>
    <x v="0"/>
    <x v="5"/>
    <x v="3"/>
    <x v="21"/>
    <s v="Vitória"/>
    <s v="Monitor 27 pol"/>
    <n v="1700"/>
    <n v="8"/>
    <n v="13600"/>
    <n v="6800"/>
    <n v="0.5"/>
  </r>
  <r>
    <x v="3"/>
    <x v="1"/>
    <x v="6"/>
    <x v="3"/>
    <x v="21"/>
    <s v="Vitória"/>
    <s v="Notebook 17"/>
    <n v="4500"/>
    <n v="9"/>
    <n v="40500"/>
    <n v="10125"/>
    <n v="0.25"/>
  </r>
  <r>
    <x v="0"/>
    <x v="0"/>
    <x v="7"/>
    <x v="3"/>
    <x v="21"/>
    <s v="Vitória"/>
    <s v="Notebook 15"/>
    <n v="3200"/>
    <n v="9"/>
    <n v="28800"/>
    <n v="5760"/>
    <n v="0.2"/>
  </r>
  <r>
    <x v="0"/>
    <x v="0"/>
    <x v="8"/>
    <x v="3"/>
    <x v="21"/>
    <s v="Vitória"/>
    <s v="Notebook 15"/>
    <n v="3200"/>
    <n v="2"/>
    <n v="6400"/>
    <n v="1280"/>
    <n v="0.2"/>
  </r>
  <r>
    <x v="0"/>
    <x v="0"/>
    <x v="9"/>
    <x v="3"/>
    <x v="21"/>
    <s v="Vitória"/>
    <s v="Desktop Ultra"/>
    <n v="8902"/>
    <n v="6"/>
    <n v="53412"/>
    <n v="18694.199999999997"/>
    <n v="0.35"/>
  </r>
  <r>
    <x v="0"/>
    <x v="1"/>
    <x v="10"/>
    <x v="3"/>
    <x v="21"/>
    <s v="Vitória"/>
    <s v="TV LED HD"/>
    <n v="3400"/>
    <n v="11"/>
    <n v="37400"/>
    <n v="13090"/>
    <n v="0.35"/>
  </r>
  <r>
    <x v="0"/>
    <x v="1"/>
    <x v="11"/>
    <x v="3"/>
    <x v="21"/>
    <s v="Vitória"/>
    <s v="Desktop Ultra"/>
    <n v="8902"/>
    <n v="6"/>
    <n v="53412"/>
    <n v="18694.199999999997"/>
    <n v="0.35"/>
  </r>
  <r>
    <x v="0"/>
    <x v="0"/>
    <x v="12"/>
    <x v="3"/>
    <x v="21"/>
    <s v="Vitória"/>
    <s v="Notebook 15"/>
    <n v="3200"/>
    <n v="9"/>
    <n v="28800"/>
    <n v="5760"/>
    <n v="0.2"/>
  </r>
  <r>
    <x v="2"/>
    <x v="1"/>
    <x v="13"/>
    <x v="3"/>
    <x v="21"/>
    <s v="Vitória"/>
    <s v="Notebook 15"/>
    <n v="3200"/>
    <n v="12"/>
    <n v="38400"/>
    <n v="7680"/>
    <n v="0.2"/>
  </r>
  <r>
    <x v="3"/>
    <x v="0"/>
    <x v="14"/>
    <x v="3"/>
    <x v="21"/>
    <s v="Vitória"/>
    <s v="Notebook 17"/>
    <n v="4500"/>
    <n v="1"/>
    <n v="4500"/>
    <n v="1125"/>
    <n v="0.25"/>
  </r>
  <r>
    <x v="0"/>
    <x v="1"/>
    <x v="15"/>
    <x v="3"/>
    <x v="21"/>
    <s v="Vitória"/>
    <s v="Monitor 20 pol"/>
    <n v="1200"/>
    <n v="10"/>
    <n v="12000"/>
    <n v="3600"/>
    <n v="0.3"/>
  </r>
  <r>
    <x v="3"/>
    <x v="0"/>
    <x v="16"/>
    <x v="3"/>
    <x v="21"/>
    <s v="Vitória"/>
    <s v="TV Ultra"/>
    <n v="5130"/>
    <n v="5"/>
    <n v="25650"/>
    <n v="10260"/>
    <n v="0.4"/>
  </r>
  <r>
    <x v="0"/>
    <x v="1"/>
    <x v="17"/>
    <x v="3"/>
    <x v="21"/>
    <s v="Vitória"/>
    <s v="Teclado"/>
    <n v="300"/>
    <n v="4"/>
    <n v="1200"/>
    <n v="180"/>
    <n v="0.15"/>
  </r>
  <r>
    <x v="4"/>
    <x v="0"/>
    <x v="0"/>
    <x v="4"/>
    <x v="24"/>
    <s v="Curitiba"/>
    <s v="TV Ultra"/>
    <n v="5130"/>
    <n v="10"/>
    <n v="51300"/>
    <n v="20520"/>
    <n v="0.4"/>
  </r>
  <r>
    <x v="0"/>
    <x v="0"/>
    <x v="1"/>
    <x v="4"/>
    <x v="24"/>
    <s v="Curitiba"/>
    <s v="Desktop Basic"/>
    <n v="4600"/>
    <n v="2"/>
    <n v="9200"/>
    <n v="2300"/>
    <n v="0.25"/>
  </r>
  <r>
    <x v="3"/>
    <x v="1"/>
    <x v="2"/>
    <x v="4"/>
    <x v="24"/>
    <s v="Curitiba"/>
    <s v="Teclado Gamer"/>
    <n v="500"/>
    <n v="10"/>
    <n v="5000"/>
    <n v="1250"/>
    <n v="0.25"/>
  </r>
  <r>
    <x v="0"/>
    <x v="1"/>
    <x v="3"/>
    <x v="4"/>
    <x v="24"/>
    <s v="Curitiba"/>
    <s v="TV Ultra"/>
    <n v="5130"/>
    <n v="7"/>
    <n v="35910"/>
    <n v="14364"/>
    <n v="0.4"/>
  </r>
  <r>
    <x v="3"/>
    <x v="1"/>
    <x v="4"/>
    <x v="4"/>
    <x v="24"/>
    <s v="Curitiba"/>
    <s v="Monitor 20 pol"/>
    <n v="1200"/>
    <n v="11"/>
    <n v="13200"/>
    <n v="3960"/>
    <n v="0.3"/>
  </r>
  <r>
    <x v="3"/>
    <x v="1"/>
    <x v="5"/>
    <x v="4"/>
    <x v="24"/>
    <s v="Curitiba"/>
    <s v="Desktop Pro"/>
    <n v="5340"/>
    <n v="3"/>
    <n v="16020"/>
    <n v="4806"/>
    <n v="0.3"/>
  </r>
  <r>
    <x v="1"/>
    <x v="1"/>
    <x v="6"/>
    <x v="4"/>
    <x v="24"/>
    <s v="Curitiba"/>
    <s v="Notebook 17"/>
    <n v="4500"/>
    <n v="2"/>
    <n v="9000"/>
    <n v="2250"/>
    <n v="0.25"/>
  </r>
  <r>
    <x v="4"/>
    <x v="1"/>
    <x v="7"/>
    <x v="4"/>
    <x v="24"/>
    <s v="Curitiba"/>
    <s v="Desktop Ultra"/>
    <n v="8902"/>
    <n v="1"/>
    <n v="8902"/>
    <n v="3115.7"/>
    <n v="0.35"/>
  </r>
  <r>
    <x v="0"/>
    <x v="0"/>
    <x v="8"/>
    <x v="4"/>
    <x v="24"/>
    <s v="Curitiba"/>
    <s v="Desktop Basic"/>
    <n v="4600"/>
    <n v="4"/>
    <n v="18400"/>
    <n v="4600"/>
    <n v="0.25"/>
  </r>
  <r>
    <x v="0"/>
    <x v="0"/>
    <x v="9"/>
    <x v="4"/>
    <x v="24"/>
    <s v="Curitiba"/>
    <s v="Desktop Pro"/>
    <n v="5340"/>
    <n v="9"/>
    <n v="48060"/>
    <n v="14418"/>
    <n v="0.3"/>
  </r>
  <r>
    <x v="2"/>
    <x v="0"/>
    <x v="10"/>
    <x v="4"/>
    <x v="24"/>
    <s v="Curitiba"/>
    <s v="Notebook 20"/>
    <n v="5300"/>
    <n v="7"/>
    <n v="37100"/>
    <n v="11130"/>
    <n v="0.3"/>
  </r>
  <r>
    <x v="4"/>
    <x v="1"/>
    <x v="11"/>
    <x v="4"/>
    <x v="24"/>
    <s v="Curitiba"/>
    <s v="TV Ultra"/>
    <n v="5130"/>
    <n v="9"/>
    <n v="46170"/>
    <n v="18468"/>
    <n v="0.4"/>
  </r>
  <r>
    <x v="1"/>
    <x v="1"/>
    <x v="12"/>
    <x v="4"/>
    <x v="24"/>
    <s v="Curitiba"/>
    <s v="Teclado Gamer"/>
    <n v="500"/>
    <n v="12"/>
    <n v="6000"/>
    <n v="1500"/>
    <n v="0.25"/>
  </r>
  <r>
    <x v="1"/>
    <x v="0"/>
    <x v="13"/>
    <x v="4"/>
    <x v="24"/>
    <s v="Curitiba"/>
    <s v="Desktop Ultra"/>
    <n v="8902"/>
    <n v="9"/>
    <n v="80118"/>
    <n v="28041.3"/>
    <n v="0.35"/>
  </r>
  <r>
    <x v="4"/>
    <x v="0"/>
    <x v="14"/>
    <x v="4"/>
    <x v="24"/>
    <s v="Curitiba"/>
    <s v="Teclado"/>
    <n v="300"/>
    <n v="3"/>
    <n v="900"/>
    <n v="135"/>
    <n v="0.15"/>
  </r>
  <r>
    <x v="0"/>
    <x v="1"/>
    <x v="15"/>
    <x v="4"/>
    <x v="24"/>
    <s v="Curitiba"/>
    <s v="TV Ultra"/>
    <n v="5130"/>
    <n v="2"/>
    <n v="10260"/>
    <n v="4104"/>
    <n v="0.4"/>
  </r>
  <r>
    <x v="3"/>
    <x v="1"/>
    <x v="16"/>
    <x v="4"/>
    <x v="24"/>
    <s v="Curitiba"/>
    <s v="TV Ultra"/>
    <n v="5130"/>
    <n v="4"/>
    <n v="20520"/>
    <n v="8208"/>
    <n v="0.4"/>
  </r>
  <r>
    <x v="2"/>
    <x v="1"/>
    <x v="17"/>
    <x v="4"/>
    <x v="24"/>
    <s v="Curitiba"/>
    <s v="Monitor 20 pol"/>
    <n v="1200"/>
    <n v="12"/>
    <n v="14400"/>
    <n v="4320"/>
    <n v="0.3"/>
  </r>
  <r>
    <x v="1"/>
    <x v="0"/>
    <x v="18"/>
    <x v="4"/>
    <x v="24"/>
    <s v="Curitiba"/>
    <s v="Notebook 17"/>
    <n v="4500"/>
    <n v="11"/>
    <n v="49500"/>
    <n v="12375"/>
    <n v="0.25"/>
  </r>
  <r>
    <x v="0"/>
    <x v="1"/>
    <x v="19"/>
    <x v="4"/>
    <x v="24"/>
    <s v="Curitiba"/>
    <s v="Monitor 24 pol"/>
    <n v="1500"/>
    <n v="8"/>
    <n v="12000"/>
    <n v="4800"/>
    <n v="0.4"/>
  </r>
  <r>
    <x v="3"/>
    <x v="0"/>
    <x v="20"/>
    <x v="4"/>
    <x v="24"/>
    <s v="Curitiba"/>
    <s v="Monitor 20 pol"/>
    <n v="1200"/>
    <n v="8"/>
    <n v="9600"/>
    <n v="2880"/>
    <n v="0.3"/>
  </r>
  <r>
    <x v="3"/>
    <x v="1"/>
    <x v="21"/>
    <x v="4"/>
    <x v="24"/>
    <s v="Curitiba"/>
    <s v="Notebook 20"/>
    <n v="5300"/>
    <n v="2"/>
    <n v="10600"/>
    <n v="3180"/>
    <n v="0.3"/>
  </r>
  <r>
    <x v="2"/>
    <x v="0"/>
    <x v="22"/>
    <x v="4"/>
    <x v="24"/>
    <s v="Curitiba"/>
    <s v="TV Ultra"/>
    <n v="5130"/>
    <n v="10"/>
    <n v="51300"/>
    <n v="20520"/>
    <n v="0.4"/>
  </r>
  <r>
    <x v="2"/>
    <x v="1"/>
    <x v="23"/>
    <x v="4"/>
    <x v="24"/>
    <s v="Curitiba"/>
    <s v="Monitor 24 pol"/>
    <n v="1500"/>
    <n v="12"/>
    <n v="18000"/>
    <n v="7200"/>
    <n v="0.4"/>
  </r>
  <r>
    <x v="2"/>
    <x v="1"/>
    <x v="24"/>
    <x v="4"/>
    <x v="24"/>
    <s v="Curitiba"/>
    <s v="Desktop Ultra"/>
    <n v="8902"/>
    <n v="1"/>
    <n v="8902"/>
    <n v="3115.7"/>
    <n v="0.35"/>
  </r>
  <r>
    <x v="2"/>
    <x v="1"/>
    <x v="25"/>
    <x v="4"/>
    <x v="24"/>
    <s v="Curitiba"/>
    <s v="Monitor 20 pol"/>
    <n v="1200"/>
    <n v="4"/>
    <n v="4800"/>
    <n v="1440"/>
    <n v="0.3"/>
  </r>
  <r>
    <x v="3"/>
    <x v="1"/>
    <x v="26"/>
    <x v="4"/>
    <x v="24"/>
    <s v="Curitiba"/>
    <s v="Notebook 20"/>
    <n v="5300"/>
    <n v="10"/>
    <n v="53000"/>
    <n v="15900"/>
    <n v="0.3"/>
  </r>
  <r>
    <x v="2"/>
    <x v="1"/>
    <x v="27"/>
    <x v="4"/>
    <x v="24"/>
    <s v="Curitiba"/>
    <s v="Monitor 20 pol"/>
    <n v="1200"/>
    <n v="9"/>
    <n v="10800"/>
    <n v="3240"/>
    <n v="0.3"/>
  </r>
  <r>
    <x v="3"/>
    <x v="0"/>
    <x v="28"/>
    <x v="4"/>
    <x v="24"/>
    <s v="Curitiba"/>
    <s v="Monitor 20 pol"/>
    <n v="1200"/>
    <n v="11"/>
    <n v="13200"/>
    <n v="3960"/>
    <n v="0.3"/>
  </r>
  <r>
    <x v="3"/>
    <x v="1"/>
    <x v="28"/>
    <x v="4"/>
    <x v="24"/>
    <s v="Curitiba"/>
    <s v="TV LED HD"/>
    <n v="3400"/>
    <n v="5"/>
    <n v="17000"/>
    <n v="5950"/>
    <n v="0.35"/>
  </r>
  <r>
    <x v="3"/>
    <x v="1"/>
    <x v="29"/>
    <x v="4"/>
    <x v="24"/>
    <s v="Curitiba"/>
    <s v="TV LED HD"/>
    <n v="3400"/>
    <n v="4"/>
    <n v="13600"/>
    <n v="4760"/>
    <n v="0.35"/>
  </r>
  <r>
    <x v="4"/>
    <x v="1"/>
    <x v="30"/>
    <x v="4"/>
    <x v="24"/>
    <s v="Curitiba"/>
    <s v="Teclado"/>
    <n v="300"/>
    <n v="9"/>
    <n v="2700"/>
    <n v="405"/>
    <n v="0.15"/>
  </r>
  <r>
    <x v="0"/>
    <x v="1"/>
    <x v="31"/>
    <x v="4"/>
    <x v="24"/>
    <s v="Curitiba"/>
    <s v="Monitor 20 pol"/>
    <n v="1200"/>
    <n v="6"/>
    <n v="7200"/>
    <n v="2160"/>
    <n v="0.3"/>
  </r>
  <r>
    <x v="0"/>
    <x v="0"/>
    <x v="32"/>
    <x v="4"/>
    <x v="24"/>
    <s v="Curitiba"/>
    <s v="Notebook 17"/>
    <n v="4500"/>
    <n v="6"/>
    <n v="27000"/>
    <n v="6750"/>
    <n v="0.25"/>
  </r>
  <r>
    <x v="3"/>
    <x v="0"/>
    <x v="33"/>
    <x v="4"/>
    <x v="24"/>
    <s v="Curitiba"/>
    <s v="Teclado Gamer"/>
    <n v="500"/>
    <n v="10"/>
    <n v="5000"/>
    <n v="1250"/>
    <n v="0.25"/>
  </r>
  <r>
    <x v="3"/>
    <x v="1"/>
    <x v="34"/>
    <x v="4"/>
    <x v="24"/>
    <s v="Curitiba"/>
    <s v="Desktop Ultra"/>
    <n v="8902"/>
    <n v="9"/>
    <n v="80118"/>
    <n v="28041.3"/>
    <n v="0.35"/>
  </r>
  <r>
    <x v="1"/>
    <x v="1"/>
    <x v="35"/>
    <x v="4"/>
    <x v="24"/>
    <s v="Curitiba"/>
    <s v="Monitor 27 pol"/>
    <n v="1700"/>
    <n v="4"/>
    <n v="6800"/>
    <n v="3400"/>
    <n v="0.5"/>
  </r>
  <r>
    <x v="1"/>
    <x v="0"/>
    <x v="36"/>
    <x v="4"/>
    <x v="24"/>
    <s v="Curitiba"/>
    <s v="Desktop Ultra"/>
    <n v="8902"/>
    <n v="7"/>
    <n v="62314"/>
    <n v="21809.899999999998"/>
    <n v="0.35"/>
  </r>
  <r>
    <x v="4"/>
    <x v="1"/>
    <x v="37"/>
    <x v="4"/>
    <x v="24"/>
    <s v="Curitiba"/>
    <s v="Notebook 15"/>
    <n v="3200"/>
    <n v="2"/>
    <n v="6400"/>
    <n v="1280"/>
    <n v="0.2"/>
  </r>
  <r>
    <x v="1"/>
    <x v="1"/>
    <x v="38"/>
    <x v="4"/>
    <x v="24"/>
    <s v="Curitiba"/>
    <s v="Monitor 20 pol"/>
    <n v="1200"/>
    <n v="7"/>
    <n v="8400"/>
    <n v="2520"/>
    <n v="0.3"/>
  </r>
  <r>
    <x v="1"/>
    <x v="1"/>
    <x v="39"/>
    <x v="4"/>
    <x v="24"/>
    <s v="Curitiba"/>
    <s v="TV LED HD"/>
    <n v="3400"/>
    <n v="9"/>
    <n v="30600"/>
    <n v="10710"/>
    <n v="0.35"/>
  </r>
  <r>
    <x v="0"/>
    <x v="1"/>
    <x v="40"/>
    <x v="4"/>
    <x v="24"/>
    <s v="Curitiba"/>
    <s v="TV LED HD"/>
    <n v="3400"/>
    <n v="7"/>
    <n v="23800"/>
    <n v="8330"/>
    <n v="0.35"/>
  </r>
  <r>
    <x v="0"/>
    <x v="1"/>
    <x v="41"/>
    <x v="4"/>
    <x v="24"/>
    <s v="Curitiba"/>
    <s v="Desktop Basic"/>
    <n v="4600"/>
    <n v="8"/>
    <n v="36800"/>
    <n v="9200"/>
    <n v="0.25"/>
  </r>
  <r>
    <x v="3"/>
    <x v="0"/>
    <x v="42"/>
    <x v="4"/>
    <x v="24"/>
    <s v="Curitiba"/>
    <s v="Notebook 17"/>
    <n v="4500"/>
    <n v="12"/>
    <n v="54000"/>
    <n v="13500"/>
    <n v="0.25"/>
  </r>
  <r>
    <x v="3"/>
    <x v="1"/>
    <x v="43"/>
    <x v="4"/>
    <x v="24"/>
    <s v="Curitiba"/>
    <s v="Notebook 17"/>
    <n v="4500"/>
    <n v="12"/>
    <n v="54000"/>
    <n v="13500"/>
    <n v="0.25"/>
  </r>
  <r>
    <x v="0"/>
    <x v="1"/>
    <x v="44"/>
    <x v="4"/>
    <x v="24"/>
    <s v="Curitiba"/>
    <s v="Notebook 15"/>
    <n v="3200"/>
    <n v="1"/>
    <n v="3200"/>
    <n v="640"/>
    <n v="0.2"/>
  </r>
  <r>
    <x v="0"/>
    <x v="0"/>
    <x v="45"/>
    <x v="4"/>
    <x v="24"/>
    <s v="Curitiba"/>
    <s v="Monitor 20 pol"/>
    <n v="1200"/>
    <n v="10"/>
    <n v="12000"/>
    <n v="3600"/>
    <n v="0.3"/>
  </r>
  <r>
    <x v="3"/>
    <x v="1"/>
    <x v="46"/>
    <x v="4"/>
    <x v="24"/>
    <s v="Curitiba"/>
    <s v="Monitor 27 pol"/>
    <n v="1700"/>
    <n v="1"/>
    <n v="1700"/>
    <n v="850"/>
    <n v="0.5"/>
  </r>
  <r>
    <x v="2"/>
    <x v="1"/>
    <x v="47"/>
    <x v="4"/>
    <x v="24"/>
    <s v="Curitiba"/>
    <s v="TV Ultra"/>
    <n v="5130"/>
    <n v="10"/>
    <n v="51300"/>
    <n v="20520"/>
    <n v="0.4"/>
  </r>
  <r>
    <x v="3"/>
    <x v="1"/>
    <x v="48"/>
    <x v="4"/>
    <x v="24"/>
    <s v="Curitiba"/>
    <s v="Notebook 15"/>
    <n v="3200"/>
    <n v="5"/>
    <n v="16000"/>
    <n v="3200"/>
    <n v="0.2"/>
  </r>
  <r>
    <x v="0"/>
    <x v="1"/>
    <x v="49"/>
    <x v="4"/>
    <x v="24"/>
    <s v="Curitiba"/>
    <s v="Teclado Gamer"/>
    <n v="500"/>
    <n v="5"/>
    <n v="2500"/>
    <n v="625"/>
    <n v="0.25"/>
  </r>
  <r>
    <x v="2"/>
    <x v="0"/>
    <x v="50"/>
    <x v="4"/>
    <x v="24"/>
    <s v="Curitiba"/>
    <s v="TV Ultra"/>
    <n v="5130"/>
    <n v="7"/>
    <n v="35910"/>
    <n v="14364"/>
    <n v="0.4"/>
  </r>
  <r>
    <x v="3"/>
    <x v="0"/>
    <x v="51"/>
    <x v="4"/>
    <x v="24"/>
    <s v="Curitiba"/>
    <s v="Teclado Gamer"/>
    <n v="500"/>
    <n v="21"/>
    <n v="10500"/>
    <n v="2625"/>
    <n v="0.25"/>
  </r>
  <r>
    <x v="1"/>
    <x v="1"/>
    <x v="52"/>
    <x v="4"/>
    <x v="24"/>
    <s v="Curitiba"/>
    <s v="Teclado"/>
    <n v="300"/>
    <n v="3"/>
    <n v="900"/>
    <n v="135"/>
    <n v="0.15"/>
  </r>
  <r>
    <x v="1"/>
    <x v="1"/>
    <x v="53"/>
    <x v="4"/>
    <x v="24"/>
    <s v="Curitiba"/>
    <s v="Monitor 20 pol"/>
    <n v="1200"/>
    <n v="12"/>
    <n v="14400"/>
    <n v="4320"/>
    <n v="0.3"/>
  </r>
  <r>
    <x v="3"/>
    <x v="1"/>
    <x v="54"/>
    <x v="4"/>
    <x v="24"/>
    <s v="Curitiba"/>
    <s v="Notebook 17"/>
    <n v="4500"/>
    <n v="8"/>
    <n v="36000"/>
    <n v="9000"/>
    <n v="0.25"/>
  </r>
  <r>
    <x v="0"/>
    <x v="1"/>
    <x v="55"/>
    <x v="4"/>
    <x v="24"/>
    <s v="Curitiba"/>
    <s v="Desktop Basic"/>
    <n v="4600"/>
    <n v="11"/>
    <n v="50600"/>
    <n v="12650"/>
    <n v="0.25"/>
  </r>
  <r>
    <x v="0"/>
    <x v="1"/>
    <x v="56"/>
    <x v="4"/>
    <x v="24"/>
    <s v="Curitiba"/>
    <s v="Monitor 27 pol"/>
    <n v="1700"/>
    <n v="12"/>
    <n v="20400"/>
    <n v="10200"/>
    <n v="0.5"/>
  </r>
  <r>
    <x v="2"/>
    <x v="0"/>
    <x v="57"/>
    <x v="4"/>
    <x v="24"/>
    <s v="Curitiba"/>
    <s v="Notebook 15"/>
    <n v="3200"/>
    <n v="9"/>
    <n v="28800"/>
    <n v="5760"/>
    <n v="0.2"/>
  </r>
  <r>
    <x v="0"/>
    <x v="1"/>
    <x v="58"/>
    <x v="4"/>
    <x v="24"/>
    <s v="Curitiba"/>
    <s v="Desktop Ultra"/>
    <n v="8902"/>
    <n v="9"/>
    <n v="80118"/>
    <n v="28041.3"/>
    <n v="0.35"/>
  </r>
  <r>
    <x v="2"/>
    <x v="1"/>
    <x v="59"/>
    <x v="4"/>
    <x v="24"/>
    <s v="Curitiba"/>
    <s v="Notebook 17"/>
    <n v="4500"/>
    <n v="3"/>
    <n v="13500"/>
    <n v="3375"/>
    <n v="0.25"/>
  </r>
  <r>
    <x v="3"/>
    <x v="0"/>
    <x v="60"/>
    <x v="4"/>
    <x v="24"/>
    <s v="Curitiba"/>
    <s v="Desktop Pro"/>
    <n v="5340"/>
    <n v="1"/>
    <n v="5340"/>
    <n v="1602"/>
    <n v="0.3"/>
  </r>
  <r>
    <x v="0"/>
    <x v="1"/>
    <x v="61"/>
    <x v="4"/>
    <x v="24"/>
    <s v="Curitiba"/>
    <s v="Notebook 17"/>
    <n v="4500"/>
    <n v="10"/>
    <n v="45000"/>
    <n v="11250"/>
    <n v="0.25"/>
  </r>
  <r>
    <x v="0"/>
    <x v="1"/>
    <x v="62"/>
    <x v="4"/>
    <x v="24"/>
    <s v="Curitiba"/>
    <s v="Teclado Gamer"/>
    <n v="500"/>
    <n v="12"/>
    <n v="6000"/>
    <n v="1500"/>
    <n v="0.25"/>
  </r>
  <r>
    <x v="0"/>
    <x v="1"/>
    <x v="63"/>
    <x v="4"/>
    <x v="24"/>
    <s v="Curitiba"/>
    <s v="Notebook 17"/>
    <n v="4500"/>
    <n v="12"/>
    <n v="54000"/>
    <n v="13500"/>
    <n v="0.25"/>
  </r>
  <r>
    <x v="1"/>
    <x v="1"/>
    <x v="64"/>
    <x v="4"/>
    <x v="24"/>
    <s v="Curitiba"/>
    <s v="TV Ultra"/>
    <n v="5130"/>
    <n v="9"/>
    <n v="46170"/>
    <n v="18468"/>
    <n v="0.4"/>
  </r>
  <r>
    <x v="0"/>
    <x v="1"/>
    <x v="65"/>
    <x v="4"/>
    <x v="24"/>
    <s v="Curitiba"/>
    <s v="TV LED HD"/>
    <n v="3400"/>
    <n v="11"/>
    <n v="37400"/>
    <n v="13090"/>
    <n v="0.35"/>
  </r>
  <r>
    <x v="0"/>
    <x v="0"/>
    <x v="66"/>
    <x v="4"/>
    <x v="24"/>
    <s v="Curitiba"/>
    <s v="Monitor 20 pol"/>
    <n v="1200"/>
    <n v="3"/>
    <n v="3600"/>
    <n v="1080"/>
    <n v="0.3"/>
  </r>
  <r>
    <x v="0"/>
    <x v="1"/>
    <x v="67"/>
    <x v="4"/>
    <x v="24"/>
    <s v="Curitiba"/>
    <s v="Notebook 20"/>
    <n v="5300"/>
    <n v="12"/>
    <n v="63600"/>
    <n v="19080"/>
    <n v="0.3"/>
  </r>
  <r>
    <x v="3"/>
    <x v="1"/>
    <x v="68"/>
    <x v="4"/>
    <x v="24"/>
    <s v="Curitiba"/>
    <s v="Teclado"/>
    <n v="300"/>
    <n v="7"/>
    <n v="2100"/>
    <n v="315"/>
    <n v="0.15"/>
  </r>
  <r>
    <x v="3"/>
    <x v="0"/>
    <x v="69"/>
    <x v="4"/>
    <x v="24"/>
    <s v="Curitiba"/>
    <s v="Monitor 24 pol"/>
    <n v="1500"/>
    <n v="3"/>
    <n v="4500"/>
    <n v="1800"/>
    <n v="0.4"/>
  </r>
  <r>
    <x v="3"/>
    <x v="1"/>
    <x v="70"/>
    <x v="4"/>
    <x v="24"/>
    <s v="Curitiba"/>
    <s v="Notebook 15"/>
    <n v="3200"/>
    <n v="5"/>
    <n v="16000"/>
    <n v="3200"/>
    <n v="0.2"/>
  </r>
  <r>
    <x v="3"/>
    <x v="1"/>
    <x v="71"/>
    <x v="4"/>
    <x v="24"/>
    <s v="Curitiba"/>
    <s v="Desktop Pro"/>
    <n v="5340"/>
    <n v="5"/>
    <n v="26700"/>
    <n v="8010"/>
    <n v="0.3"/>
  </r>
  <r>
    <x v="0"/>
    <x v="1"/>
    <x v="72"/>
    <x v="4"/>
    <x v="24"/>
    <s v="Curitiba"/>
    <s v="TV LED HD"/>
    <n v="3400"/>
    <n v="3"/>
    <n v="10200"/>
    <n v="3570"/>
    <n v="0.35"/>
  </r>
  <r>
    <x v="2"/>
    <x v="0"/>
    <x v="73"/>
    <x v="4"/>
    <x v="24"/>
    <s v="Curitiba"/>
    <s v="Monitor 24 pol"/>
    <n v="1500"/>
    <n v="20"/>
    <n v="30000"/>
    <n v="12000"/>
    <n v="0.4"/>
  </r>
  <r>
    <x v="3"/>
    <x v="1"/>
    <x v="74"/>
    <x v="4"/>
    <x v="24"/>
    <s v="Curitiba"/>
    <s v="Monitor 20 pol"/>
    <n v="1200"/>
    <n v="11"/>
    <n v="13200"/>
    <n v="3960"/>
    <n v="0.3"/>
  </r>
  <r>
    <x v="0"/>
    <x v="1"/>
    <x v="75"/>
    <x v="4"/>
    <x v="24"/>
    <s v="Curitiba"/>
    <s v="Desktop Ultra"/>
    <n v="8902"/>
    <n v="20"/>
    <n v="178040"/>
    <n v="62313.999999999993"/>
    <n v="0.35"/>
  </r>
  <r>
    <x v="3"/>
    <x v="1"/>
    <x v="76"/>
    <x v="4"/>
    <x v="24"/>
    <s v="Curitiba"/>
    <s v="Monitor 20 pol"/>
    <n v="1200"/>
    <n v="4"/>
    <n v="4800"/>
    <n v="1440"/>
    <n v="0.3"/>
  </r>
  <r>
    <x v="3"/>
    <x v="0"/>
    <x v="77"/>
    <x v="4"/>
    <x v="24"/>
    <s v="Curitiba"/>
    <s v="Notebook 15"/>
    <n v="3200"/>
    <n v="10"/>
    <n v="32000"/>
    <n v="6400"/>
    <n v="0.2"/>
  </r>
  <r>
    <x v="0"/>
    <x v="0"/>
    <x v="78"/>
    <x v="4"/>
    <x v="24"/>
    <s v="Curitiba"/>
    <s v="Desktop Basic"/>
    <n v="4600"/>
    <n v="3"/>
    <n v="13800"/>
    <n v="3450"/>
    <n v="0.25"/>
  </r>
  <r>
    <x v="3"/>
    <x v="0"/>
    <x v="79"/>
    <x v="4"/>
    <x v="24"/>
    <s v="Curitiba"/>
    <s v="Monitor 27 pol"/>
    <n v="1700"/>
    <n v="1"/>
    <n v="1700"/>
    <n v="850"/>
    <n v="0.5"/>
  </r>
  <r>
    <x v="4"/>
    <x v="1"/>
    <x v="80"/>
    <x v="4"/>
    <x v="24"/>
    <s v="Curitiba"/>
    <s v="Notebook 17"/>
    <n v="4500"/>
    <n v="6"/>
    <n v="27000"/>
    <n v="6750"/>
    <n v="0.25"/>
  </r>
  <r>
    <x v="4"/>
    <x v="1"/>
    <x v="81"/>
    <x v="4"/>
    <x v="24"/>
    <s v="Curitiba"/>
    <s v="TV LED HD"/>
    <n v="3400"/>
    <n v="11"/>
    <n v="37400"/>
    <n v="13090"/>
    <n v="0.35"/>
  </r>
  <r>
    <x v="0"/>
    <x v="1"/>
    <x v="82"/>
    <x v="4"/>
    <x v="24"/>
    <s v="Curitiba"/>
    <s v="Desktop Basic"/>
    <n v="4600"/>
    <n v="11"/>
    <n v="50600"/>
    <n v="12650"/>
    <n v="0.25"/>
  </r>
  <r>
    <x v="0"/>
    <x v="0"/>
    <x v="83"/>
    <x v="4"/>
    <x v="24"/>
    <s v="Curitiba"/>
    <s v="Monitor 20 pol"/>
    <n v="1200"/>
    <n v="11"/>
    <n v="13200"/>
    <n v="3960"/>
    <n v="0.3"/>
  </r>
  <r>
    <x v="2"/>
    <x v="0"/>
    <x v="84"/>
    <x v="4"/>
    <x v="24"/>
    <s v="Curitiba"/>
    <s v="TV Ultra"/>
    <n v="5130"/>
    <n v="11"/>
    <n v="56430"/>
    <n v="22572"/>
    <n v="0.4"/>
  </r>
  <r>
    <x v="0"/>
    <x v="1"/>
    <x v="85"/>
    <x v="4"/>
    <x v="24"/>
    <s v="Curitiba"/>
    <s v="Desktop Ultra"/>
    <n v="8902"/>
    <n v="9"/>
    <n v="80118"/>
    <n v="28041.3"/>
    <n v="0.35"/>
  </r>
  <r>
    <x v="0"/>
    <x v="0"/>
    <x v="0"/>
    <x v="4"/>
    <x v="25"/>
    <s v="Porto Alegre"/>
    <s v="TV Ultra"/>
    <n v="5130"/>
    <n v="8"/>
    <n v="41040"/>
    <n v="16416"/>
    <n v="0.4"/>
  </r>
  <r>
    <x v="0"/>
    <x v="1"/>
    <x v="1"/>
    <x v="4"/>
    <x v="25"/>
    <s v="Porto Alegre"/>
    <s v="Teclado"/>
    <n v="300"/>
    <n v="9"/>
    <n v="2700"/>
    <n v="405"/>
    <n v="0.15"/>
  </r>
  <r>
    <x v="1"/>
    <x v="0"/>
    <x v="2"/>
    <x v="4"/>
    <x v="25"/>
    <s v="Porto Alegre"/>
    <s v="Notebook 17"/>
    <n v="4500"/>
    <n v="12"/>
    <n v="54000"/>
    <n v="13500"/>
    <n v="0.25"/>
  </r>
  <r>
    <x v="2"/>
    <x v="1"/>
    <x v="3"/>
    <x v="4"/>
    <x v="25"/>
    <s v="Porto Alegre"/>
    <s v="Teclado"/>
    <n v="300"/>
    <n v="1"/>
    <n v="300"/>
    <n v="45"/>
    <n v="0.15"/>
  </r>
  <r>
    <x v="0"/>
    <x v="1"/>
    <x v="4"/>
    <x v="4"/>
    <x v="25"/>
    <s v="Porto Alegre"/>
    <s v="TV Ultra"/>
    <n v="5130"/>
    <n v="2"/>
    <n v="10260"/>
    <n v="4104"/>
    <n v="0.4"/>
  </r>
  <r>
    <x v="0"/>
    <x v="1"/>
    <x v="5"/>
    <x v="4"/>
    <x v="25"/>
    <s v="Porto Alegre"/>
    <s v="Notebook 17"/>
    <n v="4500"/>
    <n v="7"/>
    <n v="31500"/>
    <n v="7875"/>
    <n v="0.25"/>
  </r>
  <r>
    <x v="2"/>
    <x v="1"/>
    <x v="6"/>
    <x v="4"/>
    <x v="25"/>
    <s v="Porto Alegre"/>
    <s v="Notebook 15"/>
    <n v="3200"/>
    <n v="12"/>
    <n v="38400"/>
    <n v="7680"/>
    <n v="0.2"/>
  </r>
  <r>
    <x v="1"/>
    <x v="1"/>
    <x v="7"/>
    <x v="4"/>
    <x v="25"/>
    <s v="Porto Alegre"/>
    <s v="Teclado Gamer"/>
    <n v="500"/>
    <n v="15"/>
    <n v="7500"/>
    <n v="1875"/>
    <n v="0.25"/>
  </r>
  <r>
    <x v="0"/>
    <x v="1"/>
    <x v="8"/>
    <x v="4"/>
    <x v="25"/>
    <s v="Porto Alegre"/>
    <s v="Teclado"/>
    <n v="300"/>
    <n v="3"/>
    <n v="900"/>
    <n v="135"/>
    <n v="0.15"/>
  </r>
  <r>
    <x v="3"/>
    <x v="0"/>
    <x v="9"/>
    <x v="4"/>
    <x v="25"/>
    <s v="Porto Alegre"/>
    <s v="TV Ultra"/>
    <n v="5130"/>
    <n v="5"/>
    <n v="25650"/>
    <n v="10260"/>
    <n v="0.4"/>
  </r>
  <r>
    <x v="0"/>
    <x v="0"/>
    <x v="10"/>
    <x v="4"/>
    <x v="25"/>
    <s v="Porto Alegre"/>
    <s v="Monitor 24 pol"/>
    <n v="1500"/>
    <n v="4"/>
    <n v="6000"/>
    <n v="2400"/>
    <n v="0.4"/>
  </r>
  <r>
    <x v="2"/>
    <x v="1"/>
    <x v="11"/>
    <x v="4"/>
    <x v="25"/>
    <s v="Porto Alegre"/>
    <s v="Desktop Ultra"/>
    <n v="8902"/>
    <n v="1"/>
    <n v="8902"/>
    <n v="3115.7"/>
    <n v="0.35"/>
  </r>
  <r>
    <x v="4"/>
    <x v="1"/>
    <x v="12"/>
    <x v="4"/>
    <x v="25"/>
    <s v="Porto Alegre"/>
    <s v="Monitor 20 pol"/>
    <n v="1200"/>
    <n v="9"/>
    <n v="10800"/>
    <n v="3240"/>
    <n v="0.3"/>
  </r>
  <r>
    <x v="0"/>
    <x v="1"/>
    <x v="13"/>
    <x v="4"/>
    <x v="25"/>
    <s v="Porto Alegre"/>
    <s v="Teclado Gamer"/>
    <n v="500"/>
    <n v="10"/>
    <n v="5000"/>
    <n v="1250"/>
    <n v="0.25"/>
  </r>
  <r>
    <x v="4"/>
    <x v="1"/>
    <x v="14"/>
    <x v="4"/>
    <x v="25"/>
    <s v="Porto Alegre"/>
    <s v="Notebook 17"/>
    <n v="4500"/>
    <n v="5"/>
    <n v="22500"/>
    <n v="5625"/>
    <n v="0.25"/>
  </r>
  <r>
    <x v="4"/>
    <x v="1"/>
    <x v="15"/>
    <x v="4"/>
    <x v="25"/>
    <s v="Porto Alegre"/>
    <s v="Teclado"/>
    <n v="300"/>
    <n v="3"/>
    <n v="900"/>
    <n v="135"/>
    <n v="0.15"/>
  </r>
  <r>
    <x v="0"/>
    <x v="1"/>
    <x v="16"/>
    <x v="4"/>
    <x v="25"/>
    <s v="Porto Alegre"/>
    <s v="Desktop Basic"/>
    <n v="4600"/>
    <n v="12"/>
    <n v="55200"/>
    <n v="13800"/>
    <n v="0.25"/>
  </r>
  <r>
    <x v="0"/>
    <x v="1"/>
    <x v="17"/>
    <x v="4"/>
    <x v="25"/>
    <s v="Porto Alegre"/>
    <s v="Teclado"/>
    <n v="300"/>
    <n v="8"/>
    <n v="2400"/>
    <n v="360"/>
    <n v="0.15"/>
  </r>
  <r>
    <x v="0"/>
    <x v="0"/>
    <x v="18"/>
    <x v="4"/>
    <x v="25"/>
    <s v="Porto Alegre"/>
    <s v="Desktop Pro"/>
    <n v="5340"/>
    <n v="3"/>
    <n v="16020"/>
    <n v="4806"/>
    <n v="0.3"/>
  </r>
  <r>
    <x v="1"/>
    <x v="0"/>
    <x v="19"/>
    <x v="4"/>
    <x v="25"/>
    <s v="Porto Alegre"/>
    <s v="Notebook 15"/>
    <n v="3200"/>
    <n v="10"/>
    <n v="32000"/>
    <n v="6400"/>
    <n v="0.2"/>
  </r>
  <r>
    <x v="4"/>
    <x v="1"/>
    <x v="20"/>
    <x v="4"/>
    <x v="25"/>
    <s v="Porto Alegre"/>
    <s v="Desktop Pro"/>
    <n v="5340"/>
    <n v="9"/>
    <n v="48060"/>
    <n v="14418"/>
    <n v="0.3"/>
  </r>
  <r>
    <x v="0"/>
    <x v="1"/>
    <x v="21"/>
    <x v="4"/>
    <x v="25"/>
    <s v="Porto Alegre"/>
    <s v="TV LED HD"/>
    <n v="3400"/>
    <n v="12"/>
    <n v="40800"/>
    <n v="14280"/>
    <n v="0.35"/>
  </r>
  <r>
    <x v="2"/>
    <x v="1"/>
    <x v="22"/>
    <x v="4"/>
    <x v="25"/>
    <s v="Porto Alegre"/>
    <s v="Monitor 24 pol"/>
    <n v="1500"/>
    <n v="7"/>
    <n v="10500"/>
    <n v="4200"/>
    <n v="0.4"/>
  </r>
  <r>
    <x v="2"/>
    <x v="0"/>
    <x v="23"/>
    <x v="4"/>
    <x v="25"/>
    <s v="Porto Alegre"/>
    <s v="Monitor 20 pol"/>
    <n v="1200"/>
    <n v="4"/>
    <n v="4800"/>
    <n v="1440"/>
    <n v="0.3"/>
  </r>
  <r>
    <x v="0"/>
    <x v="1"/>
    <x v="24"/>
    <x v="4"/>
    <x v="25"/>
    <s v="Porto Alegre"/>
    <s v="Teclado Gamer"/>
    <n v="500"/>
    <n v="15"/>
    <n v="7500"/>
    <n v="1875"/>
    <n v="0.25"/>
  </r>
  <r>
    <x v="2"/>
    <x v="1"/>
    <x v="25"/>
    <x v="4"/>
    <x v="25"/>
    <s v="Porto Alegre"/>
    <s v="Monitor 20 pol"/>
    <n v="1200"/>
    <n v="12"/>
    <n v="14400"/>
    <n v="4320"/>
    <n v="0.3"/>
  </r>
  <r>
    <x v="0"/>
    <x v="0"/>
    <x v="26"/>
    <x v="4"/>
    <x v="25"/>
    <s v="Porto Alegre"/>
    <s v="TV LED HD"/>
    <n v="3400"/>
    <n v="7"/>
    <n v="23800"/>
    <n v="8330"/>
    <n v="0.35"/>
  </r>
  <r>
    <x v="3"/>
    <x v="0"/>
    <x v="27"/>
    <x v="4"/>
    <x v="25"/>
    <s v="Porto Alegre"/>
    <s v="Desktop Pro"/>
    <n v="5340"/>
    <n v="7"/>
    <n v="37380"/>
    <n v="11214"/>
    <n v="0.3"/>
  </r>
  <r>
    <x v="0"/>
    <x v="1"/>
    <x v="28"/>
    <x v="4"/>
    <x v="25"/>
    <s v="Porto Alegre"/>
    <s v="Notebook 15"/>
    <n v="3200"/>
    <n v="2"/>
    <n v="6400"/>
    <n v="1280"/>
    <n v="0.2"/>
  </r>
  <r>
    <x v="0"/>
    <x v="1"/>
    <x v="28"/>
    <x v="4"/>
    <x v="25"/>
    <s v="Porto Alegre"/>
    <s v="Notebook 15"/>
    <n v="3200"/>
    <n v="2"/>
    <n v="6400"/>
    <n v="1280"/>
    <n v="0.2"/>
  </r>
  <r>
    <x v="1"/>
    <x v="1"/>
    <x v="29"/>
    <x v="4"/>
    <x v="25"/>
    <s v="Porto Alegre"/>
    <s v="Teclado"/>
    <n v="300"/>
    <n v="1"/>
    <n v="300"/>
    <n v="45"/>
    <n v="0.15"/>
  </r>
  <r>
    <x v="0"/>
    <x v="1"/>
    <x v="30"/>
    <x v="4"/>
    <x v="25"/>
    <s v="Porto Alegre"/>
    <s v="Desktop Ultra"/>
    <n v="8902"/>
    <n v="8"/>
    <n v="71216"/>
    <n v="24925.599999999999"/>
    <n v="0.35"/>
  </r>
  <r>
    <x v="0"/>
    <x v="1"/>
    <x v="31"/>
    <x v="4"/>
    <x v="25"/>
    <s v="Porto Alegre"/>
    <s v="Teclado"/>
    <n v="300"/>
    <n v="4"/>
    <n v="1200"/>
    <n v="180"/>
    <n v="0.15"/>
  </r>
  <r>
    <x v="0"/>
    <x v="1"/>
    <x v="32"/>
    <x v="4"/>
    <x v="25"/>
    <s v="Porto Alegre"/>
    <s v="Desktop Basic"/>
    <n v="4600"/>
    <n v="8"/>
    <n v="36800"/>
    <n v="9200"/>
    <n v="0.25"/>
  </r>
  <r>
    <x v="0"/>
    <x v="1"/>
    <x v="33"/>
    <x v="4"/>
    <x v="25"/>
    <s v="Porto Alegre"/>
    <s v="Notebook 20"/>
    <n v="5300"/>
    <n v="5"/>
    <n v="26500"/>
    <n v="7950"/>
    <n v="0.3"/>
  </r>
  <r>
    <x v="0"/>
    <x v="1"/>
    <x v="34"/>
    <x v="4"/>
    <x v="25"/>
    <s v="Porto Alegre"/>
    <s v="Monitor 27 pol"/>
    <n v="1700"/>
    <n v="12"/>
    <n v="20400"/>
    <n v="10200"/>
    <n v="0.5"/>
  </r>
  <r>
    <x v="0"/>
    <x v="0"/>
    <x v="35"/>
    <x v="4"/>
    <x v="25"/>
    <s v="Porto Alegre"/>
    <s v="Monitor 27 pol"/>
    <n v="1700"/>
    <n v="9"/>
    <n v="15300"/>
    <n v="7650"/>
    <n v="0.5"/>
  </r>
  <r>
    <x v="0"/>
    <x v="0"/>
    <x v="36"/>
    <x v="4"/>
    <x v="25"/>
    <s v="Porto Alegre"/>
    <s v="Notebook 15"/>
    <n v="3200"/>
    <n v="3"/>
    <n v="9600"/>
    <n v="1920"/>
    <n v="0.2"/>
  </r>
  <r>
    <x v="3"/>
    <x v="1"/>
    <x v="37"/>
    <x v="4"/>
    <x v="25"/>
    <s v="Porto Alegre"/>
    <s v="Notebook 17"/>
    <n v="4500"/>
    <n v="2"/>
    <n v="9000"/>
    <n v="2250"/>
    <n v="0.25"/>
  </r>
  <r>
    <x v="3"/>
    <x v="1"/>
    <x v="38"/>
    <x v="4"/>
    <x v="25"/>
    <s v="Porto Alegre"/>
    <s v="TV LED HD"/>
    <n v="3400"/>
    <n v="10"/>
    <n v="34000"/>
    <n v="11900"/>
    <n v="0.35"/>
  </r>
  <r>
    <x v="0"/>
    <x v="1"/>
    <x v="39"/>
    <x v="4"/>
    <x v="25"/>
    <s v="Porto Alegre"/>
    <s v="Monitor 20 pol"/>
    <n v="1200"/>
    <n v="8"/>
    <n v="9600"/>
    <n v="2880"/>
    <n v="0.3"/>
  </r>
  <r>
    <x v="3"/>
    <x v="1"/>
    <x v="40"/>
    <x v="4"/>
    <x v="25"/>
    <s v="Porto Alegre"/>
    <s v="Notebook 17"/>
    <n v="4500"/>
    <n v="9"/>
    <n v="40500"/>
    <n v="10125"/>
    <n v="0.25"/>
  </r>
  <r>
    <x v="0"/>
    <x v="1"/>
    <x v="41"/>
    <x v="4"/>
    <x v="25"/>
    <s v="Porto Alegre"/>
    <s v="Monitor 27 pol"/>
    <n v="1700"/>
    <n v="11"/>
    <n v="18700"/>
    <n v="9350"/>
    <n v="0.5"/>
  </r>
  <r>
    <x v="0"/>
    <x v="1"/>
    <x v="42"/>
    <x v="4"/>
    <x v="25"/>
    <s v="Porto Alegre"/>
    <s v="Monitor 27 pol"/>
    <n v="1700"/>
    <n v="5"/>
    <n v="8500"/>
    <n v="4250"/>
    <n v="0.5"/>
  </r>
  <r>
    <x v="0"/>
    <x v="1"/>
    <x v="43"/>
    <x v="4"/>
    <x v="25"/>
    <s v="Porto Alegre"/>
    <s v="Notebook 17"/>
    <n v="4500"/>
    <n v="15"/>
    <n v="67500"/>
    <n v="16875"/>
    <n v="0.25"/>
  </r>
  <r>
    <x v="3"/>
    <x v="1"/>
    <x v="44"/>
    <x v="4"/>
    <x v="25"/>
    <s v="Porto Alegre"/>
    <s v="TV LED HD"/>
    <n v="3400"/>
    <n v="10"/>
    <n v="34000"/>
    <n v="11900"/>
    <n v="0.35"/>
  </r>
  <r>
    <x v="4"/>
    <x v="1"/>
    <x v="45"/>
    <x v="4"/>
    <x v="25"/>
    <s v="Porto Alegre"/>
    <s v="Notebook 20"/>
    <n v="5300"/>
    <n v="4"/>
    <n v="21200"/>
    <n v="6360"/>
    <n v="0.3"/>
  </r>
  <r>
    <x v="0"/>
    <x v="1"/>
    <x v="46"/>
    <x v="4"/>
    <x v="25"/>
    <s v="Porto Alegre"/>
    <s v="Desktop Basic"/>
    <n v="4600"/>
    <n v="6"/>
    <n v="27600"/>
    <n v="6900"/>
    <n v="0.25"/>
  </r>
  <r>
    <x v="3"/>
    <x v="0"/>
    <x v="47"/>
    <x v="4"/>
    <x v="25"/>
    <s v="Porto Alegre"/>
    <s v="TV LED HD"/>
    <n v="3400"/>
    <n v="2"/>
    <n v="6800"/>
    <n v="2380"/>
    <n v="0.35"/>
  </r>
  <r>
    <x v="0"/>
    <x v="1"/>
    <x v="48"/>
    <x v="4"/>
    <x v="25"/>
    <s v="Porto Alegre"/>
    <s v="Desktop Basic"/>
    <n v="4600"/>
    <n v="7"/>
    <n v="32200"/>
    <n v="8050"/>
    <n v="0.25"/>
  </r>
  <r>
    <x v="3"/>
    <x v="1"/>
    <x v="49"/>
    <x v="4"/>
    <x v="25"/>
    <s v="Porto Alegre"/>
    <s v="Notebook 20"/>
    <n v="5300"/>
    <n v="8"/>
    <n v="42400"/>
    <n v="12720"/>
    <n v="0.3"/>
  </r>
  <r>
    <x v="3"/>
    <x v="1"/>
    <x v="50"/>
    <x v="4"/>
    <x v="25"/>
    <s v="Porto Alegre"/>
    <s v="Monitor 20 pol"/>
    <n v="1200"/>
    <n v="5"/>
    <n v="6000"/>
    <n v="1800"/>
    <n v="0.3"/>
  </r>
  <r>
    <x v="1"/>
    <x v="0"/>
    <x v="51"/>
    <x v="4"/>
    <x v="25"/>
    <s v="Porto Alegre"/>
    <s v="TV Ultra"/>
    <n v="5130"/>
    <n v="7"/>
    <n v="35910"/>
    <n v="14364"/>
    <n v="0.4"/>
  </r>
  <r>
    <x v="4"/>
    <x v="1"/>
    <x v="52"/>
    <x v="4"/>
    <x v="25"/>
    <s v="Porto Alegre"/>
    <s v="Desktop Ultra"/>
    <n v="8902"/>
    <n v="6"/>
    <n v="53412"/>
    <n v="18694.199999999997"/>
    <n v="0.35"/>
  </r>
  <r>
    <x v="0"/>
    <x v="1"/>
    <x v="53"/>
    <x v="4"/>
    <x v="25"/>
    <s v="Porto Alegre"/>
    <s v="Desktop Basic"/>
    <n v="4600"/>
    <n v="11"/>
    <n v="50600"/>
    <n v="12650"/>
    <n v="0.25"/>
  </r>
  <r>
    <x v="2"/>
    <x v="1"/>
    <x v="54"/>
    <x v="4"/>
    <x v="25"/>
    <s v="Porto Alegre"/>
    <s v="Teclado Gamer"/>
    <n v="500"/>
    <n v="1"/>
    <n v="500"/>
    <n v="125"/>
    <n v="0.25"/>
  </r>
  <r>
    <x v="3"/>
    <x v="1"/>
    <x v="55"/>
    <x v="4"/>
    <x v="25"/>
    <s v="Porto Alegre"/>
    <s v="Desktop Ultra"/>
    <n v="8902"/>
    <n v="5"/>
    <n v="44510"/>
    <n v="15578.499999999998"/>
    <n v="0.35"/>
  </r>
  <r>
    <x v="0"/>
    <x v="0"/>
    <x v="56"/>
    <x v="4"/>
    <x v="25"/>
    <s v="Porto Alegre"/>
    <s v="Monitor 27 pol"/>
    <n v="1700"/>
    <n v="5"/>
    <n v="8500"/>
    <n v="4250"/>
    <n v="0.5"/>
  </r>
  <r>
    <x v="2"/>
    <x v="1"/>
    <x v="57"/>
    <x v="4"/>
    <x v="25"/>
    <s v="Porto Alegre"/>
    <s v="Teclado Gamer"/>
    <n v="500"/>
    <n v="12"/>
    <n v="6000"/>
    <n v="1500"/>
    <n v="0.25"/>
  </r>
  <r>
    <x v="3"/>
    <x v="1"/>
    <x v="58"/>
    <x v="4"/>
    <x v="25"/>
    <s v="Porto Alegre"/>
    <s v="Notebook 17"/>
    <n v="4500"/>
    <n v="12"/>
    <n v="54000"/>
    <n v="13500"/>
    <n v="0.25"/>
  </r>
  <r>
    <x v="0"/>
    <x v="1"/>
    <x v="59"/>
    <x v="4"/>
    <x v="25"/>
    <s v="Porto Alegre"/>
    <s v="Notebook 20"/>
    <n v="5300"/>
    <n v="8"/>
    <n v="42400"/>
    <n v="12720"/>
    <n v="0.3"/>
  </r>
  <r>
    <x v="2"/>
    <x v="0"/>
    <x v="60"/>
    <x v="4"/>
    <x v="25"/>
    <s v="Porto Alegre"/>
    <s v="Teclado"/>
    <n v="300"/>
    <n v="8"/>
    <n v="2400"/>
    <n v="360"/>
    <n v="0.15"/>
  </r>
  <r>
    <x v="2"/>
    <x v="1"/>
    <x v="61"/>
    <x v="4"/>
    <x v="25"/>
    <s v="Porto Alegre"/>
    <s v="Notebook 15"/>
    <n v="3200"/>
    <n v="8"/>
    <n v="25600"/>
    <n v="5120"/>
    <n v="0.2"/>
  </r>
  <r>
    <x v="1"/>
    <x v="0"/>
    <x v="62"/>
    <x v="4"/>
    <x v="25"/>
    <s v="Porto Alegre"/>
    <s v="Monitor 24 pol"/>
    <n v="1500"/>
    <n v="15"/>
    <n v="22500"/>
    <n v="9000"/>
    <n v="0.4"/>
  </r>
  <r>
    <x v="0"/>
    <x v="1"/>
    <x v="63"/>
    <x v="4"/>
    <x v="25"/>
    <s v="Porto Alegre"/>
    <s v="Teclado"/>
    <n v="300"/>
    <n v="12"/>
    <n v="3600"/>
    <n v="540"/>
    <n v="0.15"/>
  </r>
  <r>
    <x v="0"/>
    <x v="0"/>
    <x v="64"/>
    <x v="4"/>
    <x v="25"/>
    <s v="Porto Alegre"/>
    <s v="Desktop Basic"/>
    <n v="4600"/>
    <n v="1"/>
    <n v="4600"/>
    <n v="1150"/>
    <n v="0.25"/>
  </r>
  <r>
    <x v="0"/>
    <x v="1"/>
    <x v="65"/>
    <x v="4"/>
    <x v="25"/>
    <s v="Porto Alegre"/>
    <s v="Teclado Gamer"/>
    <n v="500"/>
    <n v="3"/>
    <n v="1500"/>
    <n v="375"/>
    <n v="0.25"/>
  </r>
  <r>
    <x v="2"/>
    <x v="0"/>
    <x v="66"/>
    <x v="4"/>
    <x v="25"/>
    <s v="Porto Alegre"/>
    <s v="Monitor 20 pol"/>
    <n v="1200"/>
    <n v="10"/>
    <n v="12000"/>
    <n v="3600"/>
    <n v="0.3"/>
  </r>
  <r>
    <x v="2"/>
    <x v="0"/>
    <x v="67"/>
    <x v="4"/>
    <x v="25"/>
    <s v="Porto Alegre"/>
    <s v="Monitor 24 pol"/>
    <n v="1500"/>
    <n v="5"/>
    <n v="7500"/>
    <n v="3000"/>
    <n v="0.4"/>
  </r>
  <r>
    <x v="0"/>
    <x v="1"/>
    <x v="68"/>
    <x v="4"/>
    <x v="25"/>
    <s v="Porto Alegre"/>
    <s v="Monitor 24 pol"/>
    <n v="1500"/>
    <n v="6"/>
    <n v="9000"/>
    <n v="3600"/>
    <n v="0.4"/>
  </r>
  <r>
    <x v="0"/>
    <x v="1"/>
    <x v="69"/>
    <x v="4"/>
    <x v="25"/>
    <s v="Porto Alegre"/>
    <s v="Notebook 15"/>
    <n v="3200"/>
    <n v="7"/>
    <n v="22400"/>
    <n v="4480"/>
    <n v="0.2"/>
  </r>
  <r>
    <x v="3"/>
    <x v="1"/>
    <x v="70"/>
    <x v="4"/>
    <x v="25"/>
    <s v="Porto Alegre"/>
    <s v="Teclado"/>
    <n v="300"/>
    <n v="11"/>
    <n v="3300"/>
    <n v="495"/>
    <n v="0.15"/>
  </r>
  <r>
    <x v="1"/>
    <x v="1"/>
    <x v="71"/>
    <x v="4"/>
    <x v="25"/>
    <s v="Porto Alegre"/>
    <s v="Desktop Basic"/>
    <n v="4600"/>
    <n v="2"/>
    <n v="9200"/>
    <n v="2300"/>
    <n v="0.25"/>
  </r>
  <r>
    <x v="3"/>
    <x v="0"/>
    <x v="72"/>
    <x v="4"/>
    <x v="25"/>
    <s v="Porto Alegre"/>
    <s v="Notebook 17"/>
    <n v="4500"/>
    <n v="1"/>
    <n v="4500"/>
    <n v="1125"/>
    <n v="0.25"/>
  </r>
  <r>
    <x v="0"/>
    <x v="1"/>
    <x v="73"/>
    <x v="4"/>
    <x v="25"/>
    <s v="Porto Alegre"/>
    <s v="Monitor 20 pol"/>
    <n v="1200"/>
    <n v="5"/>
    <n v="6000"/>
    <n v="1800"/>
    <n v="0.3"/>
  </r>
  <r>
    <x v="3"/>
    <x v="0"/>
    <x v="74"/>
    <x v="4"/>
    <x v="25"/>
    <s v="Porto Alegre"/>
    <s v="Desktop Ultra"/>
    <n v="8902"/>
    <n v="15"/>
    <n v="133530"/>
    <n v="46735.5"/>
    <n v="0.35"/>
  </r>
  <r>
    <x v="2"/>
    <x v="1"/>
    <x v="75"/>
    <x v="4"/>
    <x v="25"/>
    <s v="Porto Alegre"/>
    <s v="Desktop Basic"/>
    <n v="4600"/>
    <n v="7"/>
    <n v="32200"/>
    <n v="8050"/>
    <n v="0.25"/>
  </r>
  <r>
    <x v="0"/>
    <x v="0"/>
    <x v="76"/>
    <x v="4"/>
    <x v="25"/>
    <s v="Porto Alegre"/>
    <s v="Notebook 15"/>
    <n v="3200"/>
    <n v="11"/>
    <n v="35200"/>
    <n v="7040"/>
    <n v="0.2"/>
  </r>
  <r>
    <x v="2"/>
    <x v="1"/>
    <x v="77"/>
    <x v="4"/>
    <x v="25"/>
    <s v="Porto Alegre"/>
    <s v="Notebook 15"/>
    <n v="3200"/>
    <n v="9"/>
    <n v="28800"/>
    <n v="5760"/>
    <n v="0.2"/>
  </r>
  <r>
    <x v="0"/>
    <x v="1"/>
    <x v="78"/>
    <x v="4"/>
    <x v="25"/>
    <s v="Porto Alegre"/>
    <s v="TV LED HD"/>
    <n v="3400"/>
    <n v="5"/>
    <n v="17000"/>
    <n v="5950"/>
    <n v="0.35"/>
  </r>
  <r>
    <x v="0"/>
    <x v="1"/>
    <x v="79"/>
    <x v="4"/>
    <x v="25"/>
    <s v="Porto Alegre"/>
    <s v="Desktop Basic"/>
    <n v="4600"/>
    <n v="8"/>
    <n v="36800"/>
    <n v="9200"/>
    <n v="0.25"/>
  </r>
  <r>
    <x v="2"/>
    <x v="0"/>
    <x v="80"/>
    <x v="4"/>
    <x v="25"/>
    <s v="Porto Alegre"/>
    <s v="Desktop Basic"/>
    <n v="4600"/>
    <n v="7"/>
    <n v="32200"/>
    <n v="8050"/>
    <n v="0.25"/>
  </r>
  <r>
    <x v="2"/>
    <x v="1"/>
    <x v="81"/>
    <x v="4"/>
    <x v="25"/>
    <s v="Porto Alegre"/>
    <s v="Desktop Ultra"/>
    <n v="8902"/>
    <n v="11"/>
    <n v="97922"/>
    <n v="34272.699999999997"/>
    <n v="0.35"/>
  </r>
  <r>
    <x v="0"/>
    <x v="1"/>
    <x v="82"/>
    <x v="4"/>
    <x v="25"/>
    <s v="Porto Alegre"/>
    <s v="Teclado"/>
    <n v="300"/>
    <n v="7"/>
    <n v="2100"/>
    <n v="315"/>
    <n v="0.15"/>
  </r>
  <r>
    <x v="0"/>
    <x v="0"/>
    <x v="83"/>
    <x v="4"/>
    <x v="25"/>
    <s v="Porto Alegre"/>
    <s v="Teclado Gamer"/>
    <n v="500"/>
    <n v="3"/>
    <n v="1500"/>
    <n v="375"/>
    <n v="0.25"/>
  </r>
  <r>
    <x v="1"/>
    <x v="1"/>
    <x v="84"/>
    <x v="4"/>
    <x v="25"/>
    <s v="Porto Alegre"/>
    <s v="Teclado"/>
    <n v="300"/>
    <n v="8"/>
    <n v="2400"/>
    <n v="360"/>
    <n v="0.15"/>
  </r>
  <r>
    <x v="3"/>
    <x v="1"/>
    <x v="85"/>
    <x v="4"/>
    <x v="25"/>
    <s v="Porto Alegre"/>
    <s v="Desktop Basic"/>
    <n v="4600"/>
    <n v="2"/>
    <n v="9200"/>
    <n v="2300"/>
    <n v="0.25"/>
  </r>
  <r>
    <x v="4"/>
    <x v="0"/>
    <x v="0"/>
    <x v="4"/>
    <x v="26"/>
    <s v="Florianopolis"/>
    <s v="TV Ultra"/>
    <n v="5130"/>
    <n v="10"/>
    <n v="51300"/>
    <n v="20520"/>
    <n v="0.4"/>
  </r>
  <r>
    <x v="0"/>
    <x v="0"/>
    <x v="1"/>
    <x v="4"/>
    <x v="26"/>
    <s v="Florianopolis"/>
    <s v="Desktop Basic"/>
    <n v="4600"/>
    <n v="2"/>
    <n v="9200"/>
    <n v="2300"/>
    <n v="0.25"/>
  </r>
  <r>
    <x v="3"/>
    <x v="1"/>
    <x v="2"/>
    <x v="4"/>
    <x v="26"/>
    <s v="Florianopolis"/>
    <s v="Teclado Gamer"/>
    <n v="500"/>
    <n v="10"/>
    <n v="5000"/>
    <n v="1250"/>
    <n v="0.25"/>
  </r>
  <r>
    <x v="0"/>
    <x v="1"/>
    <x v="3"/>
    <x v="4"/>
    <x v="26"/>
    <s v="Florianopolis"/>
    <s v="TV Ultra"/>
    <n v="5130"/>
    <n v="7"/>
    <n v="35910"/>
    <n v="14364"/>
    <n v="0.4"/>
  </r>
  <r>
    <x v="3"/>
    <x v="1"/>
    <x v="4"/>
    <x v="4"/>
    <x v="26"/>
    <s v="Florianopolis"/>
    <s v="Monitor 20 pol"/>
    <n v="1200"/>
    <n v="11"/>
    <n v="13200"/>
    <n v="3960"/>
    <n v="0.3"/>
  </r>
  <r>
    <x v="3"/>
    <x v="1"/>
    <x v="5"/>
    <x v="4"/>
    <x v="26"/>
    <s v="Florianopolis"/>
    <s v="Desktop Pro"/>
    <n v="5340"/>
    <n v="3"/>
    <n v="16020"/>
    <n v="4806"/>
    <n v="0.3"/>
  </r>
  <r>
    <x v="1"/>
    <x v="1"/>
    <x v="6"/>
    <x v="4"/>
    <x v="26"/>
    <s v="Florianopolis"/>
    <s v="Notebook 17"/>
    <n v="4500"/>
    <n v="2"/>
    <n v="9000"/>
    <n v="2250"/>
    <n v="0.25"/>
  </r>
  <r>
    <x v="4"/>
    <x v="1"/>
    <x v="7"/>
    <x v="4"/>
    <x v="26"/>
    <s v="Florianopolis"/>
    <s v="Desktop Ultra"/>
    <n v="8902"/>
    <n v="1"/>
    <n v="8902"/>
    <n v="3115.7"/>
    <n v="0.35"/>
  </r>
  <r>
    <x v="0"/>
    <x v="0"/>
    <x v="8"/>
    <x v="4"/>
    <x v="26"/>
    <s v="Florianopolis"/>
    <s v="Desktop Basic"/>
    <n v="4600"/>
    <n v="4"/>
    <n v="18400"/>
    <n v="4600"/>
    <n v="0.25"/>
  </r>
  <r>
    <x v="0"/>
    <x v="0"/>
    <x v="9"/>
    <x v="4"/>
    <x v="26"/>
    <s v="Florianopolis"/>
    <s v="Desktop Pro"/>
    <n v="5340"/>
    <n v="9"/>
    <n v="48060"/>
    <n v="14418"/>
    <n v="0.3"/>
  </r>
  <r>
    <x v="2"/>
    <x v="0"/>
    <x v="10"/>
    <x v="4"/>
    <x v="26"/>
    <s v="Florianopolis"/>
    <s v="Notebook 20"/>
    <n v="5300"/>
    <n v="7"/>
    <n v="37100"/>
    <n v="11130"/>
    <n v="0.3"/>
  </r>
  <r>
    <x v="4"/>
    <x v="1"/>
    <x v="11"/>
    <x v="4"/>
    <x v="26"/>
    <s v="Florianopolis"/>
    <s v="TV Ultra"/>
    <n v="5130"/>
    <n v="9"/>
    <n v="46170"/>
    <n v="18468"/>
    <n v="0.4"/>
  </r>
  <r>
    <x v="1"/>
    <x v="1"/>
    <x v="12"/>
    <x v="4"/>
    <x v="26"/>
    <s v="Florianopolis"/>
    <s v="Teclado Gamer"/>
    <n v="500"/>
    <n v="12"/>
    <n v="6000"/>
    <n v="1500"/>
    <n v="0.25"/>
  </r>
  <r>
    <x v="1"/>
    <x v="0"/>
    <x v="13"/>
    <x v="4"/>
    <x v="26"/>
    <s v="Florianopolis"/>
    <s v="Desktop Ultra"/>
    <n v="8902"/>
    <n v="9"/>
    <n v="80118"/>
    <n v="28041.3"/>
    <n v="0.35"/>
  </r>
  <r>
    <x v="4"/>
    <x v="0"/>
    <x v="14"/>
    <x v="4"/>
    <x v="26"/>
    <s v="Florianopolis"/>
    <s v="Teclado"/>
    <n v="300"/>
    <n v="3"/>
    <n v="900"/>
    <n v="135"/>
    <n v="0.15"/>
  </r>
  <r>
    <x v="0"/>
    <x v="1"/>
    <x v="15"/>
    <x v="4"/>
    <x v="26"/>
    <s v="Florianopolis"/>
    <s v="TV Ultra"/>
    <n v="5130"/>
    <n v="2"/>
    <n v="10260"/>
    <n v="4104"/>
    <n v="0.4"/>
  </r>
  <r>
    <x v="3"/>
    <x v="1"/>
    <x v="16"/>
    <x v="4"/>
    <x v="26"/>
    <s v="Florianopolis"/>
    <s v="TV Ultra"/>
    <n v="5130"/>
    <n v="4"/>
    <n v="20520"/>
    <n v="8208"/>
    <n v="0.4"/>
  </r>
  <r>
    <x v="2"/>
    <x v="1"/>
    <x v="17"/>
    <x v="4"/>
    <x v="26"/>
    <s v="Florianopolis"/>
    <s v="Monitor 20 pol"/>
    <n v="1200"/>
    <n v="12"/>
    <n v="14400"/>
    <n v="4320"/>
    <n v="0.3"/>
  </r>
  <r>
    <x v="1"/>
    <x v="0"/>
    <x v="18"/>
    <x v="4"/>
    <x v="26"/>
    <s v="Florianopolis"/>
    <s v="Notebook 17"/>
    <n v="4500"/>
    <n v="11"/>
    <n v="49500"/>
    <n v="12375"/>
    <n v="0.25"/>
  </r>
  <r>
    <x v="0"/>
    <x v="1"/>
    <x v="19"/>
    <x v="4"/>
    <x v="26"/>
    <s v="Florianopolis"/>
    <s v="Monitor 24 pol"/>
    <n v="1500"/>
    <n v="8"/>
    <n v="12000"/>
    <n v="4800"/>
    <n v="0.4"/>
  </r>
  <r>
    <x v="3"/>
    <x v="0"/>
    <x v="20"/>
    <x v="4"/>
    <x v="26"/>
    <s v="Florianopolis"/>
    <s v="Monitor 20 pol"/>
    <n v="1200"/>
    <n v="8"/>
    <n v="9600"/>
    <n v="2880"/>
    <n v="0.3"/>
  </r>
  <r>
    <x v="3"/>
    <x v="1"/>
    <x v="21"/>
    <x v="4"/>
    <x v="26"/>
    <s v="Florianopolis"/>
    <s v="Notebook 20"/>
    <n v="5300"/>
    <n v="2"/>
    <n v="10600"/>
    <n v="3180"/>
    <n v="0.3"/>
  </r>
  <r>
    <x v="2"/>
    <x v="0"/>
    <x v="22"/>
    <x v="4"/>
    <x v="26"/>
    <s v="Florianopolis"/>
    <s v="TV Ultra"/>
    <n v="5130"/>
    <n v="10"/>
    <n v="51300"/>
    <n v="20520"/>
    <n v="0.4"/>
  </r>
  <r>
    <x v="2"/>
    <x v="1"/>
    <x v="23"/>
    <x v="4"/>
    <x v="26"/>
    <s v="Florianopolis"/>
    <s v="Monitor 24 pol"/>
    <n v="1500"/>
    <n v="12"/>
    <n v="18000"/>
    <n v="7200"/>
    <n v="0.4"/>
  </r>
  <r>
    <x v="2"/>
    <x v="1"/>
    <x v="24"/>
    <x v="4"/>
    <x v="26"/>
    <s v="Florianopolis"/>
    <s v="Desktop Ultra"/>
    <n v="8902"/>
    <n v="1"/>
    <n v="8902"/>
    <n v="3115.7"/>
    <n v="0.35"/>
  </r>
  <r>
    <x v="2"/>
    <x v="1"/>
    <x v="25"/>
    <x v="4"/>
    <x v="26"/>
    <s v="Florianopolis"/>
    <s v="Monitor 20 pol"/>
    <n v="1200"/>
    <n v="4"/>
    <n v="4800"/>
    <n v="1440"/>
    <n v="0.3"/>
  </r>
  <r>
    <x v="3"/>
    <x v="1"/>
    <x v="26"/>
    <x v="4"/>
    <x v="26"/>
    <s v="Florianopolis"/>
    <s v="Notebook 20"/>
    <n v="5300"/>
    <n v="10"/>
    <n v="53000"/>
    <n v="15900"/>
    <n v="0.3"/>
  </r>
  <r>
    <x v="2"/>
    <x v="1"/>
    <x v="27"/>
    <x v="4"/>
    <x v="26"/>
    <s v="Florianopolis"/>
    <s v="Monitor 20 pol"/>
    <n v="1200"/>
    <n v="9"/>
    <n v="10800"/>
    <n v="3240"/>
    <n v="0.3"/>
  </r>
  <r>
    <x v="3"/>
    <x v="0"/>
    <x v="28"/>
    <x v="4"/>
    <x v="26"/>
    <s v="Florianopolis"/>
    <s v="Monitor 20 pol"/>
    <n v="1200"/>
    <n v="11"/>
    <n v="13200"/>
    <n v="3960"/>
    <n v="0.3"/>
  </r>
  <r>
    <x v="3"/>
    <x v="1"/>
    <x v="28"/>
    <x v="4"/>
    <x v="26"/>
    <s v="Florianopolis"/>
    <s v="TV LED HD"/>
    <n v="3400"/>
    <n v="5"/>
    <n v="17000"/>
    <n v="5950"/>
    <n v="0.35"/>
  </r>
  <r>
    <x v="3"/>
    <x v="1"/>
    <x v="29"/>
    <x v="4"/>
    <x v="26"/>
    <s v="Florianopolis"/>
    <s v="TV LED HD"/>
    <n v="3400"/>
    <n v="4"/>
    <n v="13600"/>
    <n v="4760"/>
    <n v="0.35"/>
  </r>
  <r>
    <x v="4"/>
    <x v="1"/>
    <x v="30"/>
    <x v="4"/>
    <x v="26"/>
    <s v="Florianopolis"/>
    <s v="Teclado"/>
    <n v="300"/>
    <n v="9"/>
    <n v="2700"/>
    <n v="405"/>
    <n v="0.15"/>
  </r>
  <r>
    <x v="0"/>
    <x v="1"/>
    <x v="31"/>
    <x v="4"/>
    <x v="26"/>
    <s v="Florianopolis"/>
    <s v="Monitor 20 pol"/>
    <n v="1200"/>
    <n v="6"/>
    <n v="7200"/>
    <n v="2160"/>
    <n v="0.3"/>
  </r>
  <r>
    <x v="0"/>
    <x v="0"/>
    <x v="32"/>
    <x v="4"/>
    <x v="26"/>
    <s v="Florianopolis"/>
    <s v="Notebook 17"/>
    <n v="4500"/>
    <n v="6"/>
    <n v="27000"/>
    <n v="6750"/>
    <n v="0.25"/>
  </r>
  <r>
    <x v="3"/>
    <x v="0"/>
    <x v="33"/>
    <x v="4"/>
    <x v="26"/>
    <s v="Florianopolis"/>
    <s v="Teclado Gamer"/>
    <n v="500"/>
    <n v="10"/>
    <n v="5000"/>
    <n v="1250"/>
    <n v="0.25"/>
  </r>
  <r>
    <x v="3"/>
    <x v="1"/>
    <x v="34"/>
    <x v="4"/>
    <x v="26"/>
    <s v="Florianopolis"/>
    <s v="Desktop Ultra"/>
    <n v="8902"/>
    <n v="9"/>
    <n v="80118"/>
    <n v="28041.3"/>
    <n v="0.35"/>
  </r>
  <r>
    <x v="1"/>
    <x v="1"/>
    <x v="35"/>
    <x v="4"/>
    <x v="26"/>
    <s v="Florianopolis"/>
    <s v="Monitor 27 pol"/>
    <n v="1700"/>
    <n v="4"/>
    <n v="6800"/>
    <n v="3400"/>
    <n v="0.5"/>
  </r>
  <r>
    <x v="1"/>
    <x v="0"/>
    <x v="36"/>
    <x v="4"/>
    <x v="26"/>
    <s v="Florianopolis"/>
    <s v="Desktop Ultra"/>
    <n v="8902"/>
    <n v="7"/>
    <n v="62314"/>
    <n v="21809.899999999998"/>
    <n v="0.35"/>
  </r>
  <r>
    <x v="4"/>
    <x v="1"/>
    <x v="37"/>
    <x v="4"/>
    <x v="26"/>
    <s v="Florianopolis"/>
    <s v="Notebook 15"/>
    <n v="3200"/>
    <n v="2"/>
    <n v="6400"/>
    <n v="1280"/>
    <n v="0.2"/>
  </r>
  <r>
    <x v="1"/>
    <x v="1"/>
    <x v="38"/>
    <x v="4"/>
    <x v="26"/>
    <s v="Florianopolis"/>
    <s v="Monitor 20 pol"/>
    <n v="1200"/>
    <n v="7"/>
    <n v="8400"/>
    <n v="2520"/>
    <n v="0.3"/>
  </r>
  <r>
    <x v="1"/>
    <x v="1"/>
    <x v="39"/>
    <x v="4"/>
    <x v="26"/>
    <s v="Florianopolis"/>
    <s v="TV LED HD"/>
    <n v="3400"/>
    <n v="9"/>
    <n v="30600"/>
    <n v="10710"/>
    <n v="0.35"/>
  </r>
  <r>
    <x v="0"/>
    <x v="1"/>
    <x v="40"/>
    <x v="4"/>
    <x v="26"/>
    <s v="Florianopolis"/>
    <s v="TV LED HD"/>
    <n v="3400"/>
    <n v="7"/>
    <n v="23800"/>
    <n v="8330"/>
    <n v="0.35"/>
  </r>
  <r>
    <x v="0"/>
    <x v="1"/>
    <x v="41"/>
    <x v="4"/>
    <x v="26"/>
    <s v="Florianopolis"/>
    <s v="Desktop Basic"/>
    <n v="4600"/>
    <n v="8"/>
    <n v="36800"/>
    <n v="9200"/>
    <n v="0.25"/>
  </r>
  <r>
    <x v="3"/>
    <x v="0"/>
    <x v="42"/>
    <x v="4"/>
    <x v="26"/>
    <s v="Florianopolis"/>
    <s v="Notebook 17"/>
    <n v="4500"/>
    <n v="12"/>
    <n v="54000"/>
    <n v="13500"/>
    <n v="0.25"/>
  </r>
  <r>
    <x v="3"/>
    <x v="1"/>
    <x v="43"/>
    <x v="4"/>
    <x v="26"/>
    <s v="Florianopolis"/>
    <s v="Notebook 17"/>
    <n v="4500"/>
    <n v="12"/>
    <n v="54000"/>
    <n v="13500"/>
    <n v="0.25"/>
  </r>
  <r>
    <x v="0"/>
    <x v="1"/>
    <x v="44"/>
    <x v="4"/>
    <x v="26"/>
    <s v="Florianopolis"/>
    <s v="Notebook 15"/>
    <n v="3200"/>
    <n v="1"/>
    <n v="3200"/>
    <n v="640"/>
    <n v="0.2"/>
  </r>
  <r>
    <x v="0"/>
    <x v="0"/>
    <x v="45"/>
    <x v="4"/>
    <x v="26"/>
    <s v="Florianopolis"/>
    <s v="Monitor 20 pol"/>
    <n v="1200"/>
    <n v="10"/>
    <n v="12000"/>
    <n v="3600"/>
    <n v="0.3"/>
  </r>
  <r>
    <x v="3"/>
    <x v="1"/>
    <x v="46"/>
    <x v="4"/>
    <x v="26"/>
    <s v="Florianopolis"/>
    <s v="Monitor 27 pol"/>
    <n v="1700"/>
    <n v="1"/>
    <n v="1700"/>
    <n v="850"/>
    <n v="0.5"/>
  </r>
  <r>
    <x v="2"/>
    <x v="1"/>
    <x v="47"/>
    <x v="4"/>
    <x v="26"/>
    <s v="Florianopolis"/>
    <s v="TV Ultra"/>
    <n v="5130"/>
    <n v="10"/>
    <n v="51300"/>
    <n v="20520"/>
    <n v="0.4"/>
  </r>
  <r>
    <x v="3"/>
    <x v="1"/>
    <x v="48"/>
    <x v="4"/>
    <x v="26"/>
    <s v="Florianopolis"/>
    <s v="Notebook 15"/>
    <n v="3200"/>
    <n v="5"/>
    <n v="16000"/>
    <n v="3200"/>
    <n v="0.2"/>
  </r>
  <r>
    <x v="0"/>
    <x v="1"/>
    <x v="49"/>
    <x v="4"/>
    <x v="26"/>
    <s v="Florianopolis"/>
    <s v="Teclado Gamer"/>
    <n v="500"/>
    <n v="5"/>
    <n v="2500"/>
    <n v="625"/>
    <n v="0.25"/>
  </r>
  <r>
    <x v="2"/>
    <x v="0"/>
    <x v="50"/>
    <x v="4"/>
    <x v="26"/>
    <s v="Florianopolis"/>
    <s v="TV Ultra"/>
    <n v="5130"/>
    <n v="7"/>
    <n v="35910"/>
    <n v="14364"/>
    <n v="0.4"/>
  </r>
  <r>
    <x v="3"/>
    <x v="0"/>
    <x v="51"/>
    <x v="4"/>
    <x v="26"/>
    <s v="Florianopolis"/>
    <s v="Teclado Gamer"/>
    <n v="500"/>
    <n v="21"/>
    <n v="10500"/>
    <n v="2625"/>
    <n v="0.25"/>
  </r>
  <r>
    <x v="1"/>
    <x v="1"/>
    <x v="52"/>
    <x v="4"/>
    <x v="26"/>
    <s v="Florianopolis"/>
    <s v="Teclado"/>
    <n v="300"/>
    <n v="3"/>
    <n v="900"/>
    <n v="135"/>
    <n v="0.15"/>
  </r>
  <r>
    <x v="1"/>
    <x v="1"/>
    <x v="53"/>
    <x v="4"/>
    <x v="26"/>
    <s v="Florianopolis"/>
    <s v="Monitor 20 pol"/>
    <n v="1200"/>
    <n v="12"/>
    <n v="14400"/>
    <n v="4320"/>
    <n v="0.3"/>
  </r>
  <r>
    <x v="3"/>
    <x v="1"/>
    <x v="54"/>
    <x v="4"/>
    <x v="26"/>
    <s v="Florianopolis"/>
    <s v="Notebook 17"/>
    <n v="4500"/>
    <n v="8"/>
    <n v="36000"/>
    <n v="9000"/>
    <n v="0.25"/>
  </r>
  <r>
    <x v="0"/>
    <x v="1"/>
    <x v="55"/>
    <x v="4"/>
    <x v="26"/>
    <s v="Florianopolis"/>
    <s v="Desktop Basic"/>
    <n v="4600"/>
    <n v="11"/>
    <n v="50600"/>
    <n v="12650"/>
    <n v="0.25"/>
  </r>
  <r>
    <x v="0"/>
    <x v="1"/>
    <x v="56"/>
    <x v="4"/>
    <x v="26"/>
    <s v="Florianopolis"/>
    <s v="Monitor 27 pol"/>
    <n v="1700"/>
    <n v="12"/>
    <n v="20400"/>
    <n v="10200"/>
    <n v="0.5"/>
  </r>
  <r>
    <x v="2"/>
    <x v="0"/>
    <x v="57"/>
    <x v="4"/>
    <x v="26"/>
    <s v="Florianopolis"/>
    <s v="Notebook 15"/>
    <n v="3200"/>
    <n v="9"/>
    <n v="28800"/>
    <n v="5760"/>
    <n v="0.2"/>
  </r>
  <r>
    <x v="0"/>
    <x v="1"/>
    <x v="58"/>
    <x v="4"/>
    <x v="26"/>
    <s v="Florianopolis"/>
    <s v="Desktop Ultra"/>
    <n v="8902"/>
    <n v="9"/>
    <n v="80118"/>
    <n v="28041.3"/>
    <n v="0.35"/>
  </r>
  <r>
    <x v="2"/>
    <x v="1"/>
    <x v="59"/>
    <x v="4"/>
    <x v="26"/>
    <s v="Florianopolis"/>
    <s v="Notebook 17"/>
    <n v="4500"/>
    <n v="3"/>
    <n v="13500"/>
    <n v="3375"/>
    <n v="0.25"/>
  </r>
  <r>
    <x v="3"/>
    <x v="0"/>
    <x v="60"/>
    <x v="4"/>
    <x v="26"/>
    <s v="Florianopolis"/>
    <s v="Desktop Pro"/>
    <n v="5340"/>
    <n v="1"/>
    <n v="5340"/>
    <n v="1602"/>
    <n v="0.3"/>
  </r>
  <r>
    <x v="0"/>
    <x v="1"/>
    <x v="61"/>
    <x v="4"/>
    <x v="26"/>
    <s v="Florianopolis"/>
    <s v="Notebook 17"/>
    <n v="4500"/>
    <n v="10"/>
    <n v="45000"/>
    <n v="11250"/>
    <n v="0.25"/>
  </r>
  <r>
    <x v="0"/>
    <x v="1"/>
    <x v="62"/>
    <x v="4"/>
    <x v="26"/>
    <s v="Florianopolis"/>
    <s v="Teclado Gamer"/>
    <n v="500"/>
    <n v="12"/>
    <n v="6000"/>
    <n v="1500"/>
    <n v="0.25"/>
  </r>
  <r>
    <x v="0"/>
    <x v="1"/>
    <x v="63"/>
    <x v="4"/>
    <x v="26"/>
    <s v="Florianopolis"/>
    <s v="Notebook 17"/>
    <n v="4500"/>
    <n v="12"/>
    <n v="54000"/>
    <n v="13500"/>
    <n v="0.25"/>
  </r>
  <r>
    <x v="1"/>
    <x v="1"/>
    <x v="64"/>
    <x v="4"/>
    <x v="26"/>
    <s v="Florianopolis"/>
    <s v="TV Ultra"/>
    <n v="5130"/>
    <n v="9"/>
    <n v="46170"/>
    <n v="18468"/>
    <n v="0.4"/>
  </r>
  <r>
    <x v="0"/>
    <x v="1"/>
    <x v="65"/>
    <x v="4"/>
    <x v="26"/>
    <s v="Florianopolis"/>
    <s v="TV LED HD"/>
    <n v="3400"/>
    <n v="11"/>
    <n v="37400"/>
    <n v="13090"/>
    <n v="0.35"/>
  </r>
  <r>
    <x v="0"/>
    <x v="0"/>
    <x v="66"/>
    <x v="4"/>
    <x v="26"/>
    <s v="Florianopolis"/>
    <s v="Monitor 20 pol"/>
    <n v="1200"/>
    <n v="3"/>
    <n v="3600"/>
    <n v="1080"/>
    <n v="0.3"/>
  </r>
  <r>
    <x v="0"/>
    <x v="1"/>
    <x v="67"/>
    <x v="4"/>
    <x v="26"/>
    <s v="Florianopolis"/>
    <s v="Notebook 20"/>
    <n v="5300"/>
    <n v="12"/>
    <n v="63600"/>
    <n v="19080"/>
    <n v="0.3"/>
  </r>
  <r>
    <x v="3"/>
    <x v="1"/>
    <x v="68"/>
    <x v="4"/>
    <x v="26"/>
    <s v="Florianopolis"/>
    <s v="Teclado"/>
    <n v="300"/>
    <n v="7"/>
    <n v="2100"/>
    <n v="315"/>
    <n v="0.15"/>
  </r>
  <r>
    <x v="3"/>
    <x v="0"/>
    <x v="69"/>
    <x v="4"/>
    <x v="26"/>
    <s v="Florianopolis"/>
    <s v="Monitor 24 pol"/>
    <n v="1500"/>
    <n v="3"/>
    <n v="4500"/>
    <n v="1800"/>
    <n v="0.4"/>
  </r>
  <r>
    <x v="3"/>
    <x v="1"/>
    <x v="70"/>
    <x v="4"/>
    <x v="26"/>
    <s v="Florianopolis"/>
    <s v="Notebook 15"/>
    <n v="3200"/>
    <n v="5"/>
    <n v="16000"/>
    <n v="3200"/>
    <n v="0.2"/>
  </r>
  <r>
    <x v="3"/>
    <x v="1"/>
    <x v="71"/>
    <x v="4"/>
    <x v="26"/>
    <s v="Florianopolis"/>
    <s v="Desktop Pro"/>
    <n v="5340"/>
    <n v="5"/>
    <n v="26700"/>
    <n v="8010"/>
    <n v="0.3"/>
  </r>
  <r>
    <x v="0"/>
    <x v="1"/>
    <x v="72"/>
    <x v="4"/>
    <x v="26"/>
    <s v="Florianopolis"/>
    <s v="TV LED HD"/>
    <n v="3400"/>
    <n v="3"/>
    <n v="10200"/>
    <n v="3570"/>
    <n v="0.35"/>
  </r>
  <r>
    <x v="2"/>
    <x v="0"/>
    <x v="73"/>
    <x v="4"/>
    <x v="26"/>
    <s v="Florianopolis"/>
    <s v="Monitor 24 pol"/>
    <n v="1500"/>
    <n v="20"/>
    <n v="30000"/>
    <n v="12000"/>
    <n v="0.4"/>
  </r>
  <r>
    <x v="3"/>
    <x v="1"/>
    <x v="74"/>
    <x v="4"/>
    <x v="26"/>
    <s v="Florianopolis"/>
    <s v="Monitor 20 pol"/>
    <n v="1200"/>
    <n v="11"/>
    <n v="13200"/>
    <n v="3960"/>
    <n v="0.3"/>
  </r>
  <r>
    <x v="0"/>
    <x v="1"/>
    <x v="75"/>
    <x v="4"/>
    <x v="26"/>
    <s v="Florianopolis"/>
    <s v="Desktop Ultra"/>
    <n v="8902"/>
    <n v="20"/>
    <n v="178040"/>
    <n v="62313.999999999993"/>
    <n v="0.35"/>
  </r>
  <r>
    <x v="3"/>
    <x v="1"/>
    <x v="76"/>
    <x v="4"/>
    <x v="26"/>
    <s v="Florianopolis"/>
    <s v="Monitor 20 pol"/>
    <n v="1200"/>
    <n v="4"/>
    <n v="4800"/>
    <n v="1440"/>
    <n v="0.3"/>
  </r>
  <r>
    <x v="3"/>
    <x v="0"/>
    <x v="77"/>
    <x v="4"/>
    <x v="26"/>
    <s v="Florianopolis"/>
    <s v="Notebook 15"/>
    <n v="3200"/>
    <n v="10"/>
    <n v="32000"/>
    <n v="6400"/>
    <n v="0.2"/>
  </r>
  <r>
    <x v="0"/>
    <x v="0"/>
    <x v="78"/>
    <x v="4"/>
    <x v="26"/>
    <s v="Florianopolis"/>
    <s v="Desktop Basic"/>
    <n v="4600"/>
    <n v="3"/>
    <n v="13800"/>
    <n v="3450"/>
    <n v="0.25"/>
  </r>
  <r>
    <x v="3"/>
    <x v="0"/>
    <x v="79"/>
    <x v="4"/>
    <x v="26"/>
    <s v="Florianopolis"/>
    <s v="Monitor 27 pol"/>
    <n v="1700"/>
    <n v="1"/>
    <n v="1700"/>
    <n v="850"/>
    <n v="0.5"/>
  </r>
  <r>
    <x v="4"/>
    <x v="1"/>
    <x v="80"/>
    <x v="4"/>
    <x v="26"/>
    <s v="Florianopolis"/>
    <s v="Notebook 17"/>
    <n v="4500"/>
    <n v="6"/>
    <n v="27000"/>
    <n v="6750"/>
    <n v="0.25"/>
  </r>
  <r>
    <x v="4"/>
    <x v="1"/>
    <x v="81"/>
    <x v="4"/>
    <x v="26"/>
    <s v="Florianopolis"/>
    <s v="TV LED HD"/>
    <n v="3400"/>
    <n v="11"/>
    <n v="37400"/>
    <n v="13090"/>
    <n v="0.35"/>
  </r>
  <r>
    <x v="0"/>
    <x v="1"/>
    <x v="82"/>
    <x v="4"/>
    <x v="26"/>
    <s v="Florianopolis"/>
    <s v="Desktop Basic"/>
    <n v="4600"/>
    <n v="11"/>
    <n v="50600"/>
    <n v="12650"/>
    <n v="0.25"/>
  </r>
  <r>
    <x v="0"/>
    <x v="0"/>
    <x v="83"/>
    <x v="4"/>
    <x v="26"/>
    <s v="Florianopolis"/>
    <s v="Monitor 20 pol"/>
    <n v="1200"/>
    <n v="11"/>
    <n v="13200"/>
    <n v="3960"/>
    <n v="0.3"/>
  </r>
  <r>
    <x v="2"/>
    <x v="0"/>
    <x v="84"/>
    <x v="4"/>
    <x v="26"/>
    <s v="Florianopolis"/>
    <s v="TV Ultra"/>
    <n v="5130"/>
    <n v="11"/>
    <n v="56430"/>
    <n v="22572"/>
    <n v="0.4"/>
  </r>
  <r>
    <x v="0"/>
    <x v="1"/>
    <x v="85"/>
    <x v="4"/>
    <x v="26"/>
    <s v="Florianopolis"/>
    <s v="Desktop Ultra"/>
    <n v="8902"/>
    <n v="9"/>
    <n v="80118"/>
    <n v="28041.3"/>
    <n v="0.35"/>
  </r>
  <r>
    <x v="0"/>
    <x v="0"/>
    <x v="0"/>
    <x v="4"/>
    <x v="26"/>
    <s v="Florianopolis"/>
    <s v="TV Ultra"/>
    <n v="5130"/>
    <n v="8"/>
    <n v="41040"/>
    <n v="16416"/>
    <n v="0.4"/>
  </r>
  <r>
    <x v="0"/>
    <x v="1"/>
    <x v="1"/>
    <x v="4"/>
    <x v="26"/>
    <s v="Florianopolis"/>
    <s v="Teclado"/>
    <n v="300"/>
    <n v="9"/>
    <n v="2700"/>
    <n v="405"/>
    <n v="0.15"/>
  </r>
  <r>
    <x v="1"/>
    <x v="0"/>
    <x v="2"/>
    <x v="4"/>
    <x v="26"/>
    <s v="Florianopolis"/>
    <s v="Notebook 17"/>
    <n v="4500"/>
    <n v="12"/>
    <n v="54000"/>
    <n v="13500"/>
    <n v="0.25"/>
  </r>
  <r>
    <x v="2"/>
    <x v="1"/>
    <x v="3"/>
    <x v="4"/>
    <x v="26"/>
    <s v="Florianopolis"/>
    <s v="Teclado"/>
    <n v="300"/>
    <n v="1"/>
    <n v="300"/>
    <n v="45"/>
    <n v="0.15"/>
  </r>
  <r>
    <x v="0"/>
    <x v="1"/>
    <x v="4"/>
    <x v="4"/>
    <x v="26"/>
    <s v="Florianopolis"/>
    <s v="TV Ultra"/>
    <n v="5130"/>
    <n v="2"/>
    <n v="10260"/>
    <n v="4104"/>
    <n v="0.4"/>
  </r>
  <r>
    <x v="0"/>
    <x v="1"/>
    <x v="5"/>
    <x v="4"/>
    <x v="26"/>
    <s v="Florianopolis"/>
    <s v="Notebook 17"/>
    <n v="4500"/>
    <n v="7"/>
    <n v="31500"/>
    <n v="7875"/>
    <n v="0.25"/>
  </r>
  <r>
    <x v="2"/>
    <x v="1"/>
    <x v="6"/>
    <x v="4"/>
    <x v="26"/>
    <s v="Florianopolis"/>
    <s v="Notebook 15"/>
    <n v="3200"/>
    <n v="12"/>
    <n v="38400"/>
    <n v="7680"/>
    <n v="0.2"/>
  </r>
  <r>
    <x v="1"/>
    <x v="1"/>
    <x v="7"/>
    <x v="4"/>
    <x v="26"/>
    <s v="Florianopolis"/>
    <s v="Teclado Gamer"/>
    <n v="500"/>
    <n v="15"/>
    <n v="7500"/>
    <n v="1875"/>
    <n v="0.25"/>
  </r>
  <r>
    <x v="0"/>
    <x v="1"/>
    <x v="8"/>
    <x v="4"/>
    <x v="26"/>
    <s v="Florianopolis"/>
    <s v="Teclado"/>
    <n v="300"/>
    <n v="3"/>
    <n v="900"/>
    <n v="135"/>
    <n v="0.15"/>
  </r>
  <r>
    <x v="3"/>
    <x v="0"/>
    <x v="9"/>
    <x v="4"/>
    <x v="26"/>
    <s v="Florianopolis"/>
    <s v="TV Ultra"/>
    <n v="5130"/>
    <n v="5"/>
    <n v="25650"/>
    <n v="10260"/>
    <n v="0.4"/>
  </r>
  <r>
    <x v="0"/>
    <x v="0"/>
    <x v="10"/>
    <x v="4"/>
    <x v="26"/>
    <s v="Florianopolis"/>
    <s v="Monitor 24 pol"/>
    <n v="1500"/>
    <n v="4"/>
    <n v="6000"/>
    <n v="2400"/>
    <n v="0.4"/>
  </r>
  <r>
    <x v="2"/>
    <x v="1"/>
    <x v="11"/>
    <x v="4"/>
    <x v="26"/>
    <s v="Florianopolis"/>
    <s v="Desktop Ultra"/>
    <n v="8902"/>
    <n v="1"/>
    <n v="8902"/>
    <n v="3115.7"/>
    <n v="0.35"/>
  </r>
  <r>
    <x v="4"/>
    <x v="1"/>
    <x v="12"/>
    <x v="4"/>
    <x v="26"/>
    <s v="Florianopolis"/>
    <s v="Monitor 20 pol"/>
    <n v="1200"/>
    <n v="9"/>
    <n v="10800"/>
    <n v="3240"/>
    <n v="0.3"/>
  </r>
  <r>
    <x v="0"/>
    <x v="1"/>
    <x v="13"/>
    <x v="4"/>
    <x v="26"/>
    <s v="Florianopolis"/>
    <s v="Teclado Gamer"/>
    <n v="500"/>
    <n v="10"/>
    <n v="5000"/>
    <n v="1250"/>
    <n v="0.25"/>
  </r>
  <r>
    <x v="4"/>
    <x v="1"/>
    <x v="14"/>
    <x v="4"/>
    <x v="26"/>
    <s v="Florianopolis"/>
    <s v="Notebook 17"/>
    <n v="4500"/>
    <n v="5"/>
    <n v="22500"/>
    <n v="5625"/>
    <n v="0.25"/>
  </r>
  <r>
    <x v="4"/>
    <x v="1"/>
    <x v="15"/>
    <x v="4"/>
    <x v="26"/>
    <s v="Florianopolis"/>
    <s v="Teclado"/>
    <n v="300"/>
    <n v="3"/>
    <n v="900"/>
    <n v="135"/>
    <n v="0.15"/>
  </r>
  <r>
    <x v="0"/>
    <x v="1"/>
    <x v="16"/>
    <x v="4"/>
    <x v="26"/>
    <s v="Florianopolis"/>
    <s v="Desktop Basic"/>
    <n v="4600"/>
    <n v="12"/>
    <n v="55200"/>
    <n v="13800"/>
    <n v="0.25"/>
  </r>
  <r>
    <x v="0"/>
    <x v="1"/>
    <x v="17"/>
    <x v="4"/>
    <x v="26"/>
    <s v="Florianopolis"/>
    <s v="Teclado"/>
    <n v="300"/>
    <n v="8"/>
    <n v="2400"/>
    <n v="360"/>
    <n v="0.15"/>
  </r>
  <r>
    <x v="0"/>
    <x v="0"/>
    <x v="18"/>
    <x v="4"/>
    <x v="26"/>
    <s v="Florianopolis"/>
    <s v="Desktop Pro"/>
    <n v="5340"/>
    <n v="3"/>
    <n v="16020"/>
    <n v="4806"/>
    <n v="0.3"/>
  </r>
  <r>
    <x v="1"/>
    <x v="0"/>
    <x v="19"/>
    <x v="4"/>
    <x v="26"/>
    <s v="Florianopolis"/>
    <s v="Notebook 15"/>
    <n v="3200"/>
    <n v="10"/>
    <n v="32000"/>
    <n v="6400"/>
    <n v="0.2"/>
  </r>
  <r>
    <x v="4"/>
    <x v="1"/>
    <x v="20"/>
    <x v="4"/>
    <x v="26"/>
    <s v="Florianopolis"/>
    <s v="Desktop Pro"/>
    <n v="5340"/>
    <n v="9"/>
    <n v="48060"/>
    <n v="14418"/>
    <n v="0.3"/>
  </r>
  <r>
    <x v="0"/>
    <x v="1"/>
    <x v="21"/>
    <x v="4"/>
    <x v="26"/>
    <s v="Florianopolis"/>
    <s v="TV LED HD"/>
    <n v="3400"/>
    <n v="12"/>
    <n v="40800"/>
    <n v="14280"/>
    <n v="0.35"/>
  </r>
  <r>
    <x v="2"/>
    <x v="1"/>
    <x v="22"/>
    <x v="4"/>
    <x v="26"/>
    <s v="Florianopolis"/>
    <s v="Monitor 24 pol"/>
    <n v="1500"/>
    <n v="7"/>
    <n v="10500"/>
    <n v="4200"/>
    <n v="0.4"/>
  </r>
  <r>
    <x v="2"/>
    <x v="0"/>
    <x v="23"/>
    <x v="4"/>
    <x v="26"/>
    <s v="Florianopolis"/>
    <s v="Monitor 20 pol"/>
    <n v="1200"/>
    <n v="4"/>
    <n v="4800"/>
    <n v="1440"/>
    <n v="0.3"/>
  </r>
  <r>
    <x v="0"/>
    <x v="1"/>
    <x v="24"/>
    <x v="4"/>
    <x v="26"/>
    <s v="Florianopolis"/>
    <s v="Teclado Gamer"/>
    <n v="500"/>
    <n v="15"/>
    <n v="7500"/>
    <n v="1875"/>
    <n v="0.25"/>
  </r>
  <r>
    <x v="2"/>
    <x v="1"/>
    <x v="25"/>
    <x v="4"/>
    <x v="26"/>
    <s v="Florianopolis"/>
    <s v="Monitor 20 pol"/>
    <n v="1200"/>
    <n v="12"/>
    <n v="14400"/>
    <n v="4320"/>
    <n v="0.3"/>
  </r>
  <r>
    <x v="0"/>
    <x v="0"/>
    <x v="26"/>
    <x v="4"/>
    <x v="26"/>
    <s v="Florianopolis"/>
    <s v="TV LED HD"/>
    <n v="3400"/>
    <n v="7"/>
    <n v="23800"/>
    <n v="8330"/>
    <n v="0.35"/>
  </r>
  <r>
    <x v="3"/>
    <x v="0"/>
    <x v="27"/>
    <x v="4"/>
    <x v="26"/>
    <s v="Florianopolis"/>
    <s v="Desktop Pro"/>
    <n v="5340"/>
    <n v="7"/>
    <n v="37380"/>
    <n v="11214"/>
    <n v="0.3"/>
  </r>
  <r>
    <x v="0"/>
    <x v="1"/>
    <x v="28"/>
    <x v="4"/>
    <x v="26"/>
    <s v="Florianopolis"/>
    <s v="Notebook 15"/>
    <n v="3200"/>
    <n v="2"/>
    <n v="6400"/>
    <n v="1280"/>
    <n v="0.2"/>
  </r>
  <r>
    <x v="0"/>
    <x v="1"/>
    <x v="28"/>
    <x v="4"/>
    <x v="26"/>
    <s v="Florianopolis"/>
    <s v="Notebook 15"/>
    <n v="3200"/>
    <n v="2"/>
    <n v="6400"/>
    <n v="1280"/>
    <n v="0.2"/>
  </r>
  <r>
    <x v="1"/>
    <x v="1"/>
    <x v="29"/>
    <x v="4"/>
    <x v="26"/>
    <s v="Florianopolis"/>
    <s v="Teclado"/>
    <n v="300"/>
    <n v="1"/>
    <n v="300"/>
    <n v="45"/>
    <n v="0.15"/>
  </r>
  <r>
    <x v="0"/>
    <x v="1"/>
    <x v="30"/>
    <x v="4"/>
    <x v="26"/>
    <s v="Florianopolis"/>
    <s v="Desktop Ultra"/>
    <n v="8902"/>
    <n v="8"/>
    <n v="71216"/>
    <n v="24925.599999999999"/>
    <n v="0.35"/>
  </r>
  <r>
    <x v="0"/>
    <x v="1"/>
    <x v="31"/>
    <x v="4"/>
    <x v="26"/>
    <s v="Florianopolis"/>
    <s v="Teclado"/>
    <n v="300"/>
    <n v="4"/>
    <n v="1200"/>
    <n v="180"/>
    <n v="0.15"/>
  </r>
  <r>
    <x v="0"/>
    <x v="1"/>
    <x v="32"/>
    <x v="4"/>
    <x v="26"/>
    <s v="Florianopolis"/>
    <s v="Desktop Basic"/>
    <n v="4600"/>
    <n v="8"/>
    <n v="36800"/>
    <n v="9200"/>
    <n v="0.25"/>
  </r>
  <r>
    <x v="0"/>
    <x v="1"/>
    <x v="33"/>
    <x v="4"/>
    <x v="26"/>
    <s v="Florianopolis"/>
    <s v="Notebook 20"/>
    <n v="5300"/>
    <n v="5"/>
    <n v="26500"/>
    <n v="7950"/>
    <n v="0.3"/>
  </r>
  <r>
    <x v="0"/>
    <x v="1"/>
    <x v="34"/>
    <x v="4"/>
    <x v="26"/>
    <s v="Florianopolis"/>
    <s v="Monitor 27 pol"/>
    <n v="1700"/>
    <n v="12"/>
    <n v="20400"/>
    <n v="10200"/>
    <n v="0.5"/>
  </r>
  <r>
    <x v="0"/>
    <x v="0"/>
    <x v="35"/>
    <x v="4"/>
    <x v="26"/>
    <s v="Florianopolis"/>
    <s v="Monitor 27 pol"/>
    <n v="1700"/>
    <n v="9"/>
    <n v="15300"/>
    <n v="7650"/>
    <n v="0.5"/>
  </r>
  <r>
    <x v="0"/>
    <x v="0"/>
    <x v="36"/>
    <x v="4"/>
    <x v="26"/>
    <s v="Florianopolis"/>
    <s v="Notebook 15"/>
    <n v="3200"/>
    <n v="3"/>
    <n v="9600"/>
    <n v="1920"/>
    <n v="0.2"/>
  </r>
  <r>
    <x v="3"/>
    <x v="1"/>
    <x v="37"/>
    <x v="4"/>
    <x v="26"/>
    <s v="Florianopolis"/>
    <s v="Notebook 17"/>
    <n v="4500"/>
    <n v="2"/>
    <n v="9000"/>
    <n v="2250"/>
    <n v="0.25"/>
  </r>
  <r>
    <x v="3"/>
    <x v="1"/>
    <x v="38"/>
    <x v="4"/>
    <x v="26"/>
    <s v="Florianopolis"/>
    <s v="TV LED HD"/>
    <n v="3400"/>
    <n v="10"/>
    <n v="34000"/>
    <n v="11900"/>
    <n v="0.35"/>
  </r>
  <r>
    <x v="0"/>
    <x v="1"/>
    <x v="39"/>
    <x v="4"/>
    <x v="26"/>
    <s v="Florianopolis"/>
    <s v="Monitor 20 pol"/>
    <n v="1200"/>
    <n v="8"/>
    <n v="9600"/>
    <n v="2880"/>
    <n v="0.3"/>
  </r>
  <r>
    <x v="3"/>
    <x v="1"/>
    <x v="40"/>
    <x v="4"/>
    <x v="26"/>
    <s v="Florianopolis"/>
    <s v="Notebook 17"/>
    <n v="4500"/>
    <n v="9"/>
    <n v="40500"/>
    <n v="10125"/>
    <n v="0.25"/>
  </r>
  <r>
    <x v="0"/>
    <x v="1"/>
    <x v="41"/>
    <x v="4"/>
    <x v="26"/>
    <s v="Florianopolis"/>
    <s v="Monitor 27 pol"/>
    <n v="1700"/>
    <n v="11"/>
    <n v="18700"/>
    <n v="9350"/>
    <n v="0.5"/>
  </r>
  <r>
    <x v="0"/>
    <x v="1"/>
    <x v="42"/>
    <x v="4"/>
    <x v="26"/>
    <s v="Florianopolis"/>
    <s v="Monitor 27 pol"/>
    <n v="1700"/>
    <n v="5"/>
    <n v="8500"/>
    <n v="4250"/>
    <n v="0.5"/>
  </r>
  <r>
    <x v="0"/>
    <x v="1"/>
    <x v="43"/>
    <x v="4"/>
    <x v="26"/>
    <s v="Florianopolis"/>
    <s v="Notebook 17"/>
    <n v="4500"/>
    <n v="15"/>
    <n v="67500"/>
    <n v="16875"/>
    <n v="0.25"/>
  </r>
  <r>
    <x v="3"/>
    <x v="1"/>
    <x v="44"/>
    <x v="4"/>
    <x v="26"/>
    <s v="Florianopolis"/>
    <s v="TV LED HD"/>
    <n v="3400"/>
    <n v="10"/>
    <n v="34000"/>
    <n v="11900"/>
    <n v="0.35"/>
  </r>
  <r>
    <x v="4"/>
    <x v="1"/>
    <x v="45"/>
    <x v="4"/>
    <x v="26"/>
    <s v="Florianopolis"/>
    <s v="Notebook 20"/>
    <n v="5300"/>
    <n v="4"/>
    <n v="21200"/>
    <n v="6360"/>
    <n v="0.3"/>
  </r>
  <r>
    <x v="0"/>
    <x v="1"/>
    <x v="46"/>
    <x v="4"/>
    <x v="26"/>
    <s v="Florianopolis"/>
    <s v="Desktop Basic"/>
    <n v="4600"/>
    <n v="6"/>
    <n v="27600"/>
    <n v="6900"/>
    <n v="0.25"/>
  </r>
  <r>
    <x v="3"/>
    <x v="0"/>
    <x v="47"/>
    <x v="4"/>
    <x v="26"/>
    <s v="Florianopolis"/>
    <s v="TV LED HD"/>
    <n v="3400"/>
    <n v="2"/>
    <n v="6800"/>
    <n v="2380"/>
    <n v="0.35"/>
  </r>
  <r>
    <x v="0"/>
    <x v="1"/>
    <x v="48"/>
    <x v="4"/>
    <x v="26"/>
    <s v="Florianopolis"/>
    <s v="Desktop Basic"/>
    <n v="4600"/>
    <n v="7"/>
    <n v="32200"/>
    <n v="8050"/>
    <n v="0.25"/>
  </r>
  <r>
    <x v="3"/>
    <x v="1"/>
    <x v="49"/>
    <x v="4"/>
    <x v="26"/>
    <s v="Florianopolis"/>
    <s v="Notebook 20"/>
    <n v="5300"/>
    <n v="8"/>
    <n v="42400"/>
    <n v="12720"/>
    <n v="0.3"/>
  </r>
  <r>
    <x v="3"/>
    <x v="1"/>
    <x v="50"/>
    <x v="4"/>
    <x v="26"/>
    <s v="Florianopolis"/>
    <s v="Monitor 20 pol"/>
    <n v="1200"/>
    <n v="5"/>
    <n v="6000"/>
    <n v="1800"/>
    <n v="0.3"/>
  </r>
  <r>
    <x v="1"/>
    <x v="0"/>
    <x v="51"/>
    <x v="4"/>
    <x v="26"/>
    <s v="Florianopolis"/>
    <s v="TV Ultra"/>
    <n v="5130"/>
    <n v="7"/>
    <n v="35910"/>
    <n v="14364"/>
    <n v="0.4"/>
  </r>
  <r>
    <x v="4"/>
    <x v="1"/>
    <x v="52"/>
    <x v="4"/>
    <x v="26"/>
    <s v="Florianopolis"/>
    <s v="Desktop Ultra"/>
    <n v="8902"/>
    <n v="6"/>
    <n v="53412"/>
    <n v="18694.199999999997"/>
    <n v="0.35"/>
  </r>
  <r>
    <x v="0"/>
    <x v="1"/>
    <x v="53"/>
    <x v="4"/>
    <x v="26"/>
    <s v="Florianopolis"/>
    <s v="Desktop Basic"/>
    <n v="4600"/>
    <n v="11"/>
    <n v="50600"/>
    <n v="12650"/>
    <n v="0.25"/>
  </r>
  <r>
    <x v="2"/>
    <x v="1"/>
    <x v="54"/>
    <x v="4"/>
    <x v="26"/>
    <s v="Florianopolis"/>
    <s v="Teclado Gamer"/>
    <n v="500"/>
    <n v="1"/>
    <n v="500"/>
    <n v="125"/>
    <n v="0.25"/>
  </r>
  <r>
    <x v="3"/>
    <x v="1"/>
    <x v="55"/>
    <x v="4"/>
    <x v="26"/>
    <s v="Florianopolis"/>
    <s v="Desktop Ultra"/>
    <n v="8902"/>
    <n v="5"/>
    <n v="44510"/>
    <n v="15578.499999999998"/>
    <n v="0.35"/>
  </r>
  <r>
    <x v="0"/>
    <x v="0"/>
    <x v="56"/>
    <x v="4"/>
    <x v="26"/>
    <s v="Florianopolis"/>
    <s v="Monitor 27 pol"/>
    <n v="1700"/>
    <n v="5"/>
    <n v="8500"/>
    <n v="4250"/>
    <n v="0.5"/>
  </r>
  <r>
    <x v="2"/>
    <x v="1"/>
    <x v="57"/>
    <x v="4"/>
    <x v="26"/>
    <s v="Florianopolis"/>
    <s v="Teclado Gamer"/>
    <n v="500"/>
    <n v="12"/>
    <n v="6000"/>
    <n v="1500"/>
    <n v="0.25"/>
  </r>
  <r>
    <x v="3"/>
    <x v="1"/>
    <x v="58"/>
    <x v="4"/>
    <x v="26"/>
    <s v="Florianopolis"/>
    <s v="Notebook 17"/>
    <n v="4500"/>
    <n v="12"/>
    <n v="54000"/>
    <n v="13500"/>
    <n v="0.25"/>
  </r>
  <r>
    <x v="0"/>
    <x v="1"/>
    <x v="59"/>
    <x v="4"/>
    <x v="26"/>
    <s v="Florianopolis"/>
    <s v="Notebook 20"/>
    <n v="5300"/>
    <n v="8"/>
    <n v="42400"/>
    <n v="12720"/>
    <n v="0.3"/>
  </r>
  <r>
    <x v="2"/>
    <x v="0"/>
    <x v="60"/>
    <x v="4"/>
    <x v="26"/>
    <s v="Florianopolis"/>
    <s v="Teclado"/>
    <n v="300"/>
    <n v="8"/>
    <n v="2400"/>
    <n v="360"/>
    <n v="0.15"/>
  </r>
  <r>
    <x v="2"/>
    <x v="1"/>
    <x v="61"/>
    <x v="4"/>
    <x v="26"/>
    <s v="Florianopolis"/>
    <s v="Notebook 15"/>
    <n v="3200"/>
    <n v="8"/>
    <n v="25600"/>
    <n v="5120"/>
    <n v="0.2"/>
  </r>
  <r>
    <x v="1"/>
    <x v="0"/>
    <x v="62"/>
    <x v="4"/>
    <x v="26"/>
    <s v="Florianopolis"/>
    <s v="Monitor 24 pol"/>
    <n v="1500"/>
    <n v="15"/>
    <n v="22500"/>
    <n v="9000"/>
    <n v="0.4"/>
  </r>
  <r>
    <x v="0"/>
    <x v="1"/>
    <x v="63"/>
    <x v="4"/>
    <x v="26"/>
    <s v="Florianopolis"/>
    <s v="Teclado"/>
    <n v="300"/>
    <n v="12"/>
    <n v="3600"/>
    <n v="540"/>
    <n v="0.15"/>
  </r>
  <r>
    <x v="0"/>
    <x v="0"/>
    <x v="64"/>
    <x v="4"/>
    <x v="26"/>
    <s v="Florianopolis"/>
    <s v="Desktop Basic"/>
    <n v="4600"/>
    <n v="1"/>
    <n v="4600"/>
    <n v="1150"/>
    <n v="0.25"/>
  </r>
  <r>
    <x v="0"/>
    <x v="1"/>
    <x v="65"/>
    <x v="4"/>
    <x v="26"/>
    <s v="Florianopolis"/>
    <s v="Teclado Gamer"/>
    <n v="500"/>
    <n v="3"/>
    <n v="1500"/>
    <n v="375"/>
    <n v="0.25"/>
  </r>
  <r>
    <x v="2"/>
    <x v="0"/>
    <x v="66"/>
    <x v="4"/>
    <x v="26"/>
    <s v="Florianopolis"/>
    <s v="Monitor 20 pol"/>
    <n v="1200"/>
    <n v="10"/>
    <n v="12000"/>
    <n v="3600"/>
    <n v="0.3"/>
  </r>
  <r>
    <x v="2"/>
    <x v="0"/>
    <x v="67"/>
    <x v="4"/>
    <x v="26"/>
    <s v="Florianopolis"/>
    <s v="Monitor 24 pol"/>
    <n v="1500"/>
    <n v="5"/>
    <n v="7500"/>
    <n v="3000"/>
    <n v="0.4"/>
  </r>
  <r>
    <x v="0"/>
    <x v="1"/>
    <x v="68"/>
    <x v="4"/>
    <x v="26"/>
    <s v="Florianopolis"/>
    <s v="Monitor 24 pol"/>
    <n v="1500"/>
    <n v="6"/>
    <n v="9000"/>
    <n v="3600"/>
    <n v="0.4"/>
  </r>
  <r>
    <x v="0"/>
    <x v="1"/>
    <x v="69"/>
    <x v="4"/>
    <x v="26"/>
    <s v="Florianopolis"/>
    <s v="Notebook 15"/>
    <n v="3200"/>
    <n v="7"/>
    <n v="22400"/>
    <n v="4480"/>
    <n v="0.2"/>
  </r>
  <r>
    <x v="3"/>
    <x v="1"/>
    <x v="70"/>
    <x v="4"/>
    <x v="26"/>
    <s v="Florianopolis"/>
    <s v="Teclado"/>
    <n v="300"/>
    <n v="11"/>
    <n v="3300"/>
    <n v="495"/>
    <n v="0.15"/>
  </r>
  <r>
    <x v="1"/>
    <x v="1"/>
    <x v="71"/>
    <x v="4"/>
    <x v="26"/>
    <s v="Florianopolis"/>
    <s v="Desktop Basic"/>
    <n v="4600"/>
    <n v="2"/>
    <n v="9200"/>
    <n v="2300"/>
    <n v="0.25"/>
  </r>
  <r>
    <x v="3"/>
    <x v="0"/>
    <x v="72"/>
    <x v="4"/>
    <x v="26"/>
    <s v="Florianopolis"/>
    <s v="Notebook 17"/>
    <n v="4500"/>
    <n v="1"/>
    <n v="4500"/>
    <n v="1125"/>
    <n v="0.25"/>
  </r>
  <r>
    <x v="0"/>
    <x v="1"/>
    <x v="73"/>
    <x v="4"/>
    <x v="26"/>
    <s v="Florianopolis"/>
    <s v="Monitor 20 pol"/>
    <n v="1200"/>
    <n v="5"/>
    <n v="6000"/>
    <n v="1800"/>
    <n v="0.3"/>
  </r>
  <r>
    <x v="3"/>
    <x v="0"/>
    <x v="74"/>
    <x v="4"/>
    <x v="26"/>
    <s v="Florianopolis"/>
    <s v="Desktop Ultra"/>
    <n v="8902"/>
    <n v="15"/>
    <n v="133530"/>
    <n v="46735.5"/>
    <n v="0.35"/>
  </r>
  <r>
    <x v="2"/>
    <x v="1"/>
    <x v="75"/>
    <x v="4"/>
    <x v="26"/>
    <s v="Florianopolis"/>
    <s v="Desktop Basic"/>
    <n v="4600"/>
    <n v="7"/>
    <n v="32200"/>
    <n v="8050"/>
    <n v="0.25"/>
  </r>
  <r>
    <x v="0"/>
    <x v="0"/>
    <x v="76"/>
    <x v="4"/>
    <x v="26"/>
    <s v="Florianopolis"/>
    <s v="Notebook 15"/>
    <n v="3200"/>
    <n v="11"/>
    <n v="35200"/>
    <n v="7040"/>
    <n v="0.2"/>
  </r>
  <r>
    <x v="2"/>
    <x v="1"/>
    <x v="77"/>
    <x v="4"/>
    <x v="26"/>
    <s v="Florianopolis"/>
    <s v="Notebook 15"/>
    <n v="3200"/>
    <n v="9"/>
    <n v="28800"/>
    <n v="5760"/>
    <n v="0.2"/>
  </r>
  <r>
    <x v="0"/>
    <x v="1"/>
    <x v="78"/>
    <x v="4"/>
    <x v="26"/>
    <s v="Florianopolis"/>
    <s v="TV LED HD"/>
    <n v="3400"/>
    <n v="5"/>
    <n v="17000"/>
    <n v="5950"/>
    <n v="0.35"/>
  </r>
  <r>
    <x v="0"/>
    <x v="1"/>
    <x v="79"/>
    <x v="4"/>
    <x v="26"/>
    <s v="Florianopolis"/>
    <s v="Desktop Basic"/>
    <n v="4600"/>
    <n v="8"/>
    <n v="36800"/>
    <n v="9200"/>
    <n v="0.25"/>
  </r>
  <r>
    <x v="2"/>
    <x v="0"/>
    <x v="80"/>
    <x v="4"/>
    <x v="26"/>
    <s v="Florianopolis"/>
    <s v="Desktop Basic"/>
    <n v="4600"/>
    <n v="7"/>
    <n v="32200"/>
    <n v="8050"/>
    <n v="0.25"/>
  </r>
  <r>
    <x v="2"/>
    <x v="1"/>
    <x v="81"/>
    <x v="4"/>
    <x v="26"/>
    <s v="Florianopolis"/>
    <s v="Desktop Ultra"/>
    <n v="8902"/>
    <n v="11"/>
    <n v="97922"/>
    <n v="34272.699999999997"/>
    <n v="0.35"/>
  </r>
  <r>
    <x v="0"/>
    <x v="1"/>
    <x v="82"/>
    <x v="4"/>
    <x v="26"/>
    <s v="Florianopolis"/>
    <s v="Teclado"/>
    <n v="300"/>
    <n v="7"/>
    <n v="2100"/>
    <n v="315"/>
    <n v="0.15"/>
  </r>
  <r>
    <x v="0"/>
    <x v="0"/>
    <x v="83"/>
    <x v="4"/>
    <x v="26"/>
    <s v="Florianopolis"/>
    <s v="Teclado Gamer"/>
    <n v="500"/>
    <n v="3"/>
    <n v="1500"/>
    <n v="375"/>
    <n v="0.25"/>
  </r>
  <r>
    <x v="1"/>
    <x v="1"/>
    <x v="84"/>
    <x v="4"/>
    <x v="26"/>
    <s v="Florianopolis"/>
    <s v="Teclado"/>
    <n v="300"/>
    <n v="8"/>
    <n v="2400"/>
    <n v="360"/>
    <n v="0.15"/>
  </r>
  <r>
    <x v="3"/>
    <x v="1"/>
    <x v="85"/>
    <x v="4"/>
    <x v="26"/>
    <s v="Florianopolis"/>
    <s v="Desktop Basic"/>
    <n v="4600"/>
    <n v="2"/>
    <n v="9200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64F5-00F4-428C-89E8-D8A5B77120DC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11" firstHeaderRow="1" firstDataRow="1" firstDataCol="1"/>
  <pivotFields count="15">
    <pivotField axis="axisRow" showAll="0" sortType="a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oma de Receita Bruta" fld="9" baseField="0" baseItem="0" numFmtId="44"/>
  </dataFields>
  <formats count="1">
    <format dxfId="2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BE49F-EB27-4950-BCD7-4B4D49AB3F50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8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eceita Bruta" fld="9" baseField="0" baseItem="0" numFmtId="167"/>
  </dataFields>
  <formats count="1">
    <format dxfId="1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CDB9-52C2-4EA3-9E72-82FCF891634F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28" firstHeaderRow="1" firstDataRow="1" firstDataCol="1"/>
  <pivotFields count="15">
    <pivotField showAll="0"/>
    <pivotField showAll="0"/>
    <pivotField axis="axisRow"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2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Receita Bruta" fld="9" baseField="0" baseItem="0" numFmtId="167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525A1-F78B-4467-B0C4-6ED51AD6AA3A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33" firstHeaderRow="1" firstDataRow="1" firstDataCol="1"/>
  <pivotFields count="15">
    <pivotField showAll="0"/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28">
        <item x="16"/>
        <item x="11"/>
        <item x="18"/>
        <item x="13"/>
        <item x="4"/>
        <item x="5"/>
        <item x="0"/>
        <item x="21"/>
        <item x="1"/>
        <item x="9"/>
        <item x="2"/>
        <item x="3"/>
        <item x="20"/>
        <item x="14"/>
        <item x="10"/>
        <item x="24"/>
        <item x="6"/>
        <item x="8"/>
        <item x="22"/>
        <item x="12"/>
        <item x="25"/>
        <item x="19"/>
        <item x="17"/>
        <item x="26"/>
        <item x="23"/>
        <item x="7"/>
        <item x="15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Receita Bruta" fld="9" baseField="0" baseItem="0" numFmtId="167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1E3E-C4C2-4BAF-BDB2-91495DF53B59}">
  <dimension ref="A1"/>
  <sheetViews>
    <sheetView tabSelected="1" workbookViewId="0"/>
  </sheetViews>
  <sheetFormatPr defaultRowHeight="15" x14ac:dyDescent="0.25"/>
  <sheetData>
    <row r="1" spans="1:1" x14ac:dyDescent="0.25">
      <c r="A1" s="1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51B-99AD-40D9-9F51-F458936117F4}">
  <dimension ref="A5:B11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10" t="s">
        <v>91</v>
      </c>
      <c r="B5" t="s">
        <v>90</v>
      </c>
    </row>
    <row r="6" spans="1:2" x14ac:dyDescent="0.25">
      <c r="A6" s="11" t="s">
        <v>34</v>
      </c>
      <c r="B6" s="12">
        <v>3980698</v>
      </c>
    </row>
    <row r="7" spans="1:2" x14ac:dyDescent="0.25">
      <c r="A7" s="11" t="s">
        <v>24</v>
      </c>
      <c r="B7" s="12">
        <v>6199402</v>
      </c>
    </row>
    <row r="8" spans="1:2" x14ac:dyDescent="0.25">
      <c r="A8" s="11" t="s">
        <v>22</v>
      </c>
      <c r="B8" s="12">
        <v>6504532</v>
      </c>
    </row>
    <row r="9" spans="1:2" x14ac:dyDescent="0.25">
      <c r="A9" s="11" t="s">
        <v>27</v>
      </c>
      <c r="B9" s="12">
        <v>12942258</v>
      </c>
    </row>
    <row r="10" spans="1:2" x14ac:dyDescent="0.25">
      <c r="A10" s="11" t="s">
        <v>13</v>
      </c>
      <c r="B10" s="12">
        <v>22028732</v>
      </c>
    </row>
    <row r="11" spans="1:2" x14ac:dyDescent="0.25">
      <c r="A11" s="11" t="s">
        <v>92</v>
      </c>
      <c r="B11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0C02-5BDB-436C-B77F-8AAB617671DE}">
  <dimension ref="A5:B8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10" t="s">
        <v>91</v>
      </c>
      <c r="B5" t="s">
        <v>90</v>
      </c>
    </row>
    <row r="6" spans="1:2" x14ac:dyDescent="0.25">
      <c r="A6" s="11" t="s">
        <v>20</v>
      </c>
      <c r="B6" s="13">
        <v>35668772</v>
      </c>
    </row>
    <row r="7" spans="1:2" x14ac:dyDescent="0.25">
      <c r="A7" s="11" t="s">
        <v>14</v>
      </c>
      <c r="B7" s="13">
        <v>15986850</v>
      </c>
    </row>
    <row r="8" spans="1:2" x14ac:dyDescent="0.25">
      <c r="A8" s="11" t="s">
        <v>92</v>
      </c>
      <c r="B8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946-63C8-40C5-AC8F-C8FFC32C59FE}">
  <dimension ref="A5:B28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10" t="s">
        <v>91</v>
      </c>
      <c r="B5" t="s">
        <v>90</v>
      </c>
    </row>
    <row r="6" spans="1:2" x14ac:dyDescent="0.25">
      <c r="A6" s="11" t="s">
        <v>93</v>
      </c>
      <c r="B6" s="13">
        <v>27510962</v>
      </c>
    </row>
    <row r="7" spans="1:2" x14ac:dyDescent="0.25">
      <c r="A7" s="14" t="s">
        <v>94</v>
      </c>
      <c r="B7" s="13">
        <v>1996256</v>
      </c>
    </row>
    <row r="8" spans="1:2" x14ac:dyDescent="0.25">
      <c r="A8" s="14" t="s">
        <v>95</v>
      </c>
      <c r="B8" s="13">
        <v>2303344</v>
      </c>
    </row>
    <row r="9" spans="1:2" x14ac:dyDescent="0.25">
      <c r="A9" s="14" t="s">
        <v>96</v>
      </c>
      <c r="B9" s="13">
        <v>2488168</v>
      </c>
    </row>
    <row r="10" spans="1:2" x14ac:dyDescent="0.25">
      <c r="A10" s="14" t="s">
        <v>97</v>
      </c>
      <c r="B10" s="13">
        <v>1978018</v>
      </c>
    </row>
    <row r="11" spans="1:2" x14ac:dyDescent="0.25">
      <c r="A11" s="14" t="s">
        <v>98</v>
      </c>
      <c r="B11" s="13">
        <v>2749540</v>
      </c>
    </row>
    <row r="12" spans="1:2" x14ac:dyDescent="0.25">
      <c r="A12" s="14" t="s">
        <v>99</v>
      </c>
      <c r="B12" s="13">
        <v>1925228</v>
      </c>
    </row>
    <row r="13" spans="1:2" x14ac:dyDescent="0.25">
      <c r="A13" s="14" t="s">
        <v>100</v>
      </c>
      <c r="B13" s="13">
        <v>2671054</v>
      </c>
    </row>
    <row r="14" spans="1:2" x14ac:dyDescent="0.25">
      <c r="A14" s="14" t="s">
        <v>101</v>
      </c>
      <c r="B14" s="13">
        <v>2074398</v>
      </c>
    </row>
    <row r="15" spans="1:2" x14ac:dyDescent="0.25">
      <c r="A15" s="14" t="s">
        <v>102</v>
      </c>
      <c r="B15" s="13">
        <v>2139862</v>
      </c>
    </row>
    <row r="16" spans="1:2" x14ac:dyDescent="0.25">
      <c r="A16" s="14" t="s">
        <v>103</v>
      </c>
      <c r="B16" s="13">
        <v>2561866</v>
      </c>
    </row>
    <row r="17" spans="1:2" x14ac:dyDescent="0.25">
      <c r="A17" s="14" t="s">
        <v>104</v>
      </c>
      <c r="B17" s="13">
        <v>2324576</v>
      </c>
    </row>
    <row r="18" spans="1:2" x14ac:dyDescent="0.25">
      <c r="A18" s="14" t="s">
        <v>105</v>
      </c>
      <c r="B18" s="13">
        <v>2298652</v>
      </c>
    </row>
    <row r="19" spans="1:2" x14ac:dyDescent="0.25">
      <c r="A19" s="11" t="s">
        <v>106</v>
      </c>
      <c r="B19" s="13">
        <v>24144660</v>
      </c>
    </row>
    <row r="20" spans="1:2" x14ac:dyDescent="0.25">
      <c r="A20" s="14" t="s">
        <v>94</v>
      </c>
      <c r="B20" s="13">
        <v>3235154</v>
      </c>
    </row>
    <row r="21" spans="1:2" x14ac:dyDescent="0.25">
      <c r="A21" s="14" t="s">
        <v>95</v>
      </c>
      <c r="B21" s="13">
        <v>2340144</v>
      </c>
    </row>
    <row r="22" spans="1:2" x14ac:dyDescent="0.25">
      <c r="A22" s="14" t="s">
        <v>96</v>
      </c>
      <c r="B22" s="13">
        <v>3037194</v>
      </c>
    </row>
    <row r="23" spans="1:2" x14ac:dyDescent="0.25">
      <c r="A23" s="14" t="s">
        <v>97</v>
      </c>
      <c r="B23" s="13">
        <v>2840356</v>
      </c>
    </row>
    <row r="24" spans="1:2" x14ac:dyDescent="0.25">
      <c r="A24" s="14" t="s">
        <v>98</v>
      </c>
      <c r="B24" s="13">
        <v>2236238</v>
      </c>
    </row>
    <row r="25" spans="1:2" x14ac:dyDescent="0.25">
      <c r="A25" s="14" t="s">
        <v>99</v>
      </c>
      <c r="B25" s="13">
        <v>3103942</v>
      </c>
    </row>
    <row r="26" spans="1:2" x14ac:dyDescent="0.25">
      <c r="A26" s="14" t="s">
        <v>100</v>
      </c>
      <c r="B26" s="13">
        <v>2840566</v>
      </c>
    </row>
    <row r="27" spans="1:2" x14ac:dyDescent="0.25">
      <c r="A27" s="14" t="s">
        <v>101</v>
      </c>
      <c r="B27" s="13">
        <v>4511066</v>
      </c>
    </row>
    <row r="28" spans="1:2" x14ac:dyDescent="0.25">
      <c r="A28" s="11" t="s">
        <v>92</v>
      </c>
      <c r="B28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4D81-145B-4A30-A57B-256BC1660F8D}">
  <dimension ref="A5:E33"/>
  <sheetViews>
    <sheetView topLeftCell="A4" workbookViewId="0">
      <selection activeCell="D5" sqref="D5:E32"/>
    </sheetView>
  </sheetViews>
  <sheetFormatPr defaultRowHeight="15" x14ac:dyDescent="0.25"/>
  <cols>
    <col min="1" max="1" width="19.42578125" bestFit="1" customWidth="1"/>
    <col min="2" max="2" width="21" bestFit="1" customWidth="1"/>
    <col min="3" max="3" width="3.5703125" customWidth="1"/>
    <col min="4" max="4" width="19.42578125" bestFit="1" customWidth="1"/>
    <col min="5" max="5" width="15.85546875" bestFit="1" customWidth="1"/>
  </cols>
  <sheetData>
    <row r="5" spans="1:5" x14ac:dyDescent="0.25">
      <c r="A5" s="10" t="s">
        <v>91</v>
      </c>
      <c r="B5" t="s">
        <v>90</v>
      </c>
      <c r="D5" t="s">
        <v>107</v>
      </c>
      <c r="E5" t="s">
        <v>108</v>
      </c>
    </row>
    <row r="6" spans="1:5" x14ac:dyDescent="0.25">
      <c r="A6" s="11" t="s">
        <v>68</v>
      </c>
      <c r="B6" s="13">
        <v>356820</v>
      </c>
      <c r="D6" s="11" t="s">
        <v>68</v>
      </c>
      <c r="E6" s="15">
        <f t="shared" ref="E6:E32" si="0">GETPIVOTDATA("Receita Bruta",$A$5,"Estado","Acre")</f>
        <v>356820</v>
      </c>
    </row>
    <row r="7" spans="1:5" x14ac:dyDescent="0.25">
      <c r="A7" s="11" t="s">
        <v>57</v>
      </c>
      <c r="B7" s="13">
        <v>1600386</v>
      </c>
      <c r="D7" s="11" t="s">
        <v>57</v>
      </c>
      <c r="E7" s="15">
        <f>GETPIVOTDATA("Receita Bruta",$A$5,"Estado","Alagoas")</f>
        <v>1600386</v>
      </c>
    </row>
    <row r="8" spans="1:5" x14ac:dyDescent="0.25">
      <c r="A8" s="11" t="s">
        <v>72</v>
      </c>
      <c r="B8" s="13">
        <v>176000</v>
      </c>
      <c r="D8" s="11" t="s">
        <v>72</v>
      </c>
      <c r="E8" s="15">
        <f>GETPIVOTDATA("Receita Bruta",$A$5,"Estado","Amapá")</f>
        <v>176000</v>
      </c>
    </row>
    <row r="9" spans="1:5" x14ac:dyDescent="0.25">
      <c r="A9" s="11" t="s">
        <v>62</v>
      </c>
      <c r="B9" s="13">
        <v>418620</v>
      </c>
      <c r="D9" s="11" t="s">
        <v>62</v>
      </c>
      <c r="E9" s="15">
        <f>GETPIVOTDATA("Receita Bruta",$A$5,"Estado","Amazonas")</f>
        <v>418620</v>
      </c>
    </row>
    <row r="10" spans="1:5" x14ac:dyDescent="0.25">
      <c r="A10" s="11" t="s">
        <v>43</v>
      </c>
      <c r="B10" s="13">
        <v>1770578</v>
      </c>
      <c r="D10" s="11" t="s">
        <v>43</v>
      </c>
      <c r="E10" s="15">
        <f>GETPIVOTDATA("Receita Bruta",$A$5,"Estado","Bahia")</f>
        <v>1770578</v>
      </c>
    </row>
    <row r="11" spans="1:5" x14ac:dyDescent="0.25">
      <c r="A11" s="11" t="s">
        <v>45</v>
      </c>
      <c r="B11" s="13">
        <v>2502244</v>
      </c>
      <c r="D11" s="11" t="s">
        <v>45</v>
      </c>
      <c r="E11" s="15">
        <f>GETPIVOTDATA("Receita Bruta",$A$5,"Estado","Ceará")</f>
        <v>2502244</v>
      </c>
    </row>
    <row r="12" spans="1:5" x14ac:dyDescent="0.25">
      <c r="A12" s="11" t="s">
        <v>16</v>
      </c>
      <c r="B12" s="13">
        <v>2364450</v>
      </c>
      <c r="D12" s="11" t="s">
        <v>16</v>
      </c>
      <c r="E12" s="15">
        <f>GETPIVOTDATA("Receita Bruta",$A$5,"Estado","Distrito Federal")</f>
        <v>2364450</v>
      </c>
    </row>
    <row r="13" spans="1:5" x14ac:dyDescent="0.25">
      <c r="A13" s="11" t="s">
        <v>79</v>
      </c>
      <c r="B13" s="13">
        <v>1086412</v>
      </c>
      <c r="D13" s="11" t="s">
        <v>79</v>
      </c>
      <c r="E13" s="15">
        <f>GETPIVOTDATA("Receita Bruta",$A$5,"Estado","Espirito Santo")</f>
        <v>1086412</v>
      </c>
    </row>
    <row r="14" spans="1:5" x14ac:dyDescent="0.25">
      <c r="A14" s="11" t="s">
        <v>36</v>
      </c>
      <c r="B14" s="13">
        <v>2257626</v>
      </c>
      <c r="D14" s="11" t="s">
        <v>36</v>
      </c>
      <c r="E14" s="15">
        <f>GETPIVOTDATA("Receita Bruta",$A$5,"Estado","Goias")</f>
        <v>2257626</v>
      </c>
    </row>
    <row r="15" spans="1:5" x14ac:dyDescent="0.25">
      <c r="A15" s="11" t="s">
        <v>53</v>
      </c>
      <c r="B15" s="13">
        <v>1671566</v>
      </c>
      <c r="D15" s="11" t="s">
        <v>53</v>
      </c>
      <c r="E15" s="15">
        <f>GETPIVOTDATA("Receita Bruta",$A$5,"Estado","Maranhão")</f>
        <v>1671566</v>
      </c>
    </row>
    <row r="16" spans="1:5" x14ac:dyDescent="0.25">
      <c r="A16" s="11" t="s">
        <v>38</v>
      </c>
      <c r="B16" s="13">
        <v>3039164</v>
      </c>
      <c r="D16" s="11" t="s">
        <v>38</v>
      </c>
      <c r="E16" s="15">
        <f>GETPIVOTDATA("Receita Bruta",$A$5,"Estado","Mato Grosso")</f>
        <v>3039164</v>
      </c>
    </row>
    <row r="17" spans="1:5" x14ac:dyDescent="0.25">
      <c r="A17" s="11" t="s">
        <v>40</v>
      </c>
      <c r="B17" s="13">
        <v>1582912</v>
      </c>
      <c r="D17" s="11" t="s">
        <v>40</v>
      </c>
      <c r="E17" s="15">
        <f>GETPIVOTDATA("Receita Bruta",$A$5,"Estado","Mato Grosso do Sul")</f>
        <v>1582912</v>
      </c>
    </row>
    <row r="18" spans="1:5" x14ac:dyDescent="0.25">
      <c r="A18" s="11" t="s">
        <v>77</v>
      </c>
      <c r="B18" s="13">
        <v>1896230</v>
      </c>
      <c r="D18" s="11" t="s">
        <v>77</v>
      </c>
      <c r="E18" s="15">
        <f>GETPIVOTDATA("Receita Bruta",$A$5,"Estado","Minas Gerais")</f>
        <v>1896230</v>
      </c>
    </row>
    <row r="19" spans="1:5" x14ac:dyDescent="0.25">
      <c r="A19" s="11" t="s">
        <v>64</v>
      </c>
      <c r="B19" s="13">
        <v>1272972</v>
      </c>
      <c r="D19" s="11" t="s">
        <v>64</v>
      </c>
      <c r="E19" s="15">
        <f>GETPIVOTDATA("Receita Bruta",$A$5,"Estado","Pará")</f>
        <v>1272972</v>
      </c>
    </row>
    <row r="20" spans="1:5" x14ac:dyDescent="0.25">
      <c r="A20" s="11" t="s">
        <v>55</v>
      </c>
      <c r="B20" s="13">
        <v>1056110</v>
      </c>
      <c r="D20" s="11" t="s">
        <v>55</v>
      </c>
      <c r="E20" s="15">
        <f>GETPIVOTDATA("Receita Bruta",$A$5,"Estado","Paraiba")</f>
        <v>1056110</v>
      </c>
    </row>
    <row r="21" spans="1:5" x14ac:dyDescent="0.25">
      <c r="A21" s="11" t="s">
        <v>84</v>
      </c>
      <c r="B21" s="13">
        <v>2344620</v>
      </c>
      <c r="D21" s="11" t="s">
        <v>84</v>
      </c>
      <c r="E21" s="15">
        <f>GETPIVOTDATA("Receita Bruta",$A$5,"Estado","Paraná")</f>
        <v>2344620</v>
      </c>
    </row>
    <row r="22" spans="1:5" x14ac:dyDescent="0.25">
      <c r="A22" s="11" t="s">
        <v>47</v>
      </c>
      <c r="B22" s="13">
        <v>1977720</v>
      </c>
      <c r="D22" s="11" t="s">
        <v>47</v>
      </c>
      <c r="E22" s="15">
        <f>GETPIVOTDATA("Receita Bruta",$A$5,"Estado","Pernambuco")</f>
        <v>1977720</v>
      </c>
    </row>
    <row r="23" spans="1:5" x14ac:dyDescent="0.25">
      <c r="A23" s="11" t="s">
        <v>51</v>
      </c>
      <c r="B23" s="13">
        <v>718260</v>
      </c>
      <c r="D23" s="11" t="s">
        <v>51</v>
      </c>
      <c r="E23" s="15">
        <f>GETPIVOTDATA("Receita Bruta",$A$5,"Estado","Piaui")</f>
        <v>718260</v>
      </c>
    </row>
    <row r="24" spans="1:5" x14ac:dyDescent="0.25">
      <c r="A24" s="11" t="s">
        <v>81</v>
      </c>
      <c r="B24" s="13">
        <v>5889550</v>
      </c>
      <c r="D24" s="11" t="s">
        <v>81</v>
      </c>
      <c r="E24" s="15">
        <f>GETPIVOTDATA("Receita Bruta",$A$5,"Estado","Rio de Janeiro")</f>
        <v>5889550</v>
      </c>
    </row>
    <row r="25" spans="1:5" x14ac:dyDescent="0.25">
      <c r="A25" s="11" t="s">
        <v>59</v>
      </c>
      <c r="B25" s="13">
        <v>2167542</v>
      </c>
      <c r="D25" s="11" t="s">
        <v>59</v>
      </c>
      <c r="E25" s="15">
        <f>GETPIVOTDATA("Receita Bruta",$A$5,"Estado","Rio Grande Do Norte")</f>
        <v>2167542</v>
      </c>
    </row>
    <row r="26" spans="1:5" x14ac:dyDescent="0.25">
      <c r="A26" s="11" t="s">
        <v>86</v>
      </c>
      <c r="B26" s="13">
        <v>1970112</v>
      </c>
      <c r="D26" s="11" t="s">
        <v>86</v>
      </c>
      <c r="E26" s="15">
        <f>GETPIVOTDATA("Receita Bruta",$A$5,"Estado","Rio Grande do Sul")</f>
        <v>1970112</v>
      </c>
    </row>
    <row r="27" spans="1:5" x14ac:dyDescent="0.25">
      <c r="A27" s="11" t="s">
        <v>74</v>
      </c>
      <c r="B27" s="13">
        <v>174740</v>
      </c>
      <c r="D27" s="11" t="s">
        <v>74</v>
      </c>
      <c r="E27" s="15">
        <f>GETPIVOTDATA("Receita Bruta",$A$5,"Estado","Rondonia")</f>
        <v>174740</v>
      </c>
    </row>
    <row r="28" spans="1:5" x14ac:dyDescent="0.25">
      <c r="A28" s="11" t="s">
        <v>70</v>
      </c>
      <c r="B28" s="13">
        <v>203320</v>
      </c>
      <c r="D28" s="11" t="s">
        <v>70</v>
      </c>
      <c r="E28" s="15">
        <f>GETPIVOTDATA("Receita Bruta",$A$5,"Estado","Roraima")</f>
        <v>203320</v>
      </c>
    </row>
    <row r="29" spans="1:5" x14ac:dyDescent="0.25">
      <c r="A29" s="11" t="s">
        <v>88</v>
      </c>
      <c r="B29" s="13">
        <v>4314732</v>
      </c>
      <c r="D29" s="11" t="s">
        <v>88</v>
      </c>
      <c r="E29" s="15">
        <f>GETPIVOTDATA("Receita Bruta",$A$5,"Estado","Santa Catarina")</f>
        <v>4314732</v>
      </c>
    </row>
    <row r="30" spans="1:5" x14ac:dyDescent="0.25">
      <c r="A30" s="11" t="s">
        <v>82</v>
      </c>
      <c r="B30" s="13">
        <v>8027026</v>
      </c>
      <c r="D30" s="11" t="s">
        <v>82</v>
      </c>
      <c r="E30" s="15">
        <f>GETPIVOTDATA("Receita Bruta",$A$5,"Estado","São Paulo")</f>
        <v>8027026</v>
      </c>
    </row>
    <row r="31" spans="1:5" x14ac:dyDescent="0.25">
      <c r="A31" s="11" t="s">
        <v>49</v>
      </c>
      <c r="B31" s="13">
        <v>470930</v>
      </c>
      <c r="D31" s="11" t="s">
        <v>49</v>
      </c>
      <c r="E31" s="15">
        <f>GETPIVOTDATA("Receita Bruta",$A$5,"Estado","Sergipe")</f>
        <v>470930</v>
      </c>
    </row>
    <row r="32" spans="1:5" x14ac:dyDescent="0.25">
      <c r="A32" s="11" t="s">
        <v>66</v>
      </c>
      <c r="B32" s="13">
        <v>344980</v>
      </c>
      <c r="D32" s="11" t="s">
        <v>66</v>
      </c>
      <c r="E32" s="15">
        <f>GETPIVOTDATA("Receita Bruta",$A$5,"Estado","Tocantins")</f>
        <v>344980</v>
      </c>
    </row>
    <row r="33" spans="1:2" x14ac:dyDescent="0.25">
      <c r="A33" s="11" t="s">
        <v>92</v>
      </c>
      <c r="B33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C9" sqref="C9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1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8"/>
      <c r="C2" s="8"/>
      <c r="D2" s="8"/>
      <c r="E2" s="9" t="s">
        <v>0</v>
      </c>
      <c r="F2" s="9"/>
      <c r="G2" s="9"/>
      <c r="H2" s="9"/>
      <c r="I2" s="9"/>
      <c r="J2" s="9"/>
      <c r="K2" s="9"/>
      <c r="L2" s="9"/>
      <c r="M2" s="9"/>
    </row>
    <row r="3" spans="2:13" ht="14.45" customHeight="1" x14ac:dyDescent="0.25"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</row>
    <row r="4" spans="2:13" ht="14.45" customHeight="1" x14ac:dyDescent="0.25"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</row>
    <row r="5" spans="2:13" ht="7.9" customHeight="1" x14ac:dyDescent="0.25"/>
    <row r="6" spans="2:13" ht="30.6" customHeight="1" x14ac:dyDescent="0.25">
      <c r="B6" s="6" t="s">
        <v>1</v>
      </c>
      <c r="C6" s="6" t="s">
        <v>2</v>
      </c>
      <c r="D6" s="7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</row>
    <row r="7" spans="2:13" x14ac:dyDescent="0.25">
      <c r="B7" t="s">
        <v>13</v>
      </c>
      <c r="C7" s="1" t="s">
        <v>14</v>
      </c>
      <c r="D7" s="2">
        <v>44562</v>
      </c>
      <c r="E7" s="5" t="s">
        <v>15</v>
      </c>
      <c r="F7" s="5" t="s">
        <v>16</v>
      </c>
      <c r="G7" s="5" t="s">
        <v>17</v>
      </c>
      <c r="H7" t="s">
        <v>18</v>
      </c>
      <c r="I7" s="4">
        <v>8902</v>
      </c>
      <c r="J7" s="5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13</v>
      </c>
      <c r="C8" s="1" t="s">
        <v>14</v>
      </c>
      <c r="D8" s="2">
        <v>44577</v>
      </c>
      <c r="E8" s="5" t="s">
        <v>15</v>
      </c>
      <c r="F8" s="5" t="s">
        <v>16</v>
      </c>
      <c r="G8" s="5" t="s">
        <v>17</v>
      </c>
      <c r="H8" t="s">
        <v>19</v>
      </c>
      <c r="I8" s="4">
        <v>500</v>
      </c>
      <c r="J8" s="5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13</v>
      </c>
      <c r="C9" s="1" t="s">
        <v>20</v>
      </c>
      <c r="D9" s="2">
        <v>44584</v>
      </c>
      <c r="E9" s="5" t="s">
        <v>15</v>
      </c>
      <c r="F9" s="5" t="s">
        <v>16</v>
      </c>
      <c r="G9" s="5" t="s">
        <v>17</v>
      </c>
      <c r="H9" t="s">
        <v>21</v>
      </c>
      <c r="I9" s="4">
        <v>1200</v>
      </c>
      <c r="J9" s="5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13</v>
      </c>
      <c r="C10" s="1" t="s">
        <v>20</v>
      </c>
      <c r="D10" s="2">
        <v>44591</v>
      </c>
      <c r="E10" s="5" t="s">
        <v>15</v>
      </c>
      <c r="F10" s="5" t="s">
        <v>16</v>
      </c>
      <c r="G10" s="5" t="s">
        <v>17</v>
      </c>
      <c r="H10" t="s">
        <v>19</v>
      </c>
      <c r="I10" s="4">
        <v>500</v>
      </c>
      <c r="J10" s="5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22</v>
      </c>
      <c r="C11" s="1" t="s">
        <v>20</v>
      </c>
      <c r="D11" s="2">
        <v>44598</v>
      </c>
      <c r="E11" s="5" t="s">
        <v>15</v>
      </c>
      <c r="F11" s="5" t="s">
        <v>16</v>
      </c>
      <c r="G11" s="5" t="s">
        <v>17</v>
      </c>
      <c r="H11" t="s">
        <v>18</v>
      </c>
      <c r="I11" s="4">
        <v>8902</v>
      </c>
      <c r="J11" s="5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13</v>
      </c>
      <c r="C12" s="1" t="s">
        <v>14</v>
      </c>
      <c r="D12" s="2">
        <v>44605</v>
      </c>
      <c r="E12" s="5" t="s">
        <v>15</v>
      </c>
      <c r="F12" s="5" t="s">
        <v>16</v>
      </c>
      <c r="G12" s="5" t="s">
        <v>17</v>
      </c>
      <c r="H12" t="s">
        <v>23</v>
      </c>
      <c r="I12" s="4">
        <v>5130</v>
      </c>
      <c r="J12" s="5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13</v>
      </c>
      <c r="C13" s="1" t="s">
        <v>20</v>
      </c>
      <c r="D13" s="2">
        <v>44612</v>
      </c>
      <c r="E13" s="5" t="s">
        <v>15</v>
      </c>
      <c r="F13" s="5" t="s">
        <v>16</v>
      </c>
      <c r="G13" s="5" t="s">
        <v>17</v>
      </c>
      <c r="H13" t="s">
        <v>18</v>
      </c>
      <c r="I13" s="4">
        <v>8902</v>
      </c>
      <c r="J13" s="5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24</v>
      </c>
      <c r="C14" s="1" t="s">
        <v>20</v>
      </c>
      <c r="D14" s="2">
        <v>44619</v>
      </c>
      <c r="E14" s="5" t="s">
        <v>15</v>
      </c>
      <c r="F14" s="5" t="s">
        <v>16</v>
      </c>
      <c r="G14" s="5" t="s">
        <v>17</v>
      </c>
      <c r="H14" t="s">
        <v>25</v>
      </c>
      <c r="I14" s="4">
        <v>300</v>
      </c>
      <c r="J14" s="5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22</v>
      </c>
      <c r="C15" s="1" t="s">
        <v>14</v>
      </c>
      <c r="D15" s="2">
        <v>44626</v>
      </c>
      <c r="E15" s="5" t="s">
        <v>15</v>
      </c>
      <c r="F15" s="5" t="s">
        <v>16</v>
      </c>
      <c r="G15" s="5" t="s">
        <v>17</v>
      </c>
      <c r="H15" t="s">
        <v>26</v>
      </c>
      <c r="I15" s="4">
        <v>1700</v>
      </c>
      <c r="J15" s="5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27</v>
      </c>
      <c r="C16" s="1" t="s">
        <v>14</v>
      </c>
      <c r="D16" s="2">
        <v>44633</v>
      </c>
      <c r="E16" s="5" t="s">
        <v>15</v>
      </c>
      <c r="F16" s="5" t="s">
        <v>16</v>
      </c>
      <c r="G16" s="5" t="s">
        <v>17</v>
      </c>
      <c r="H16" t="s">
        <v>28</v>
      </c>
      <c r="I16" s="4">
        <v>1500</v>
      </c>
      <c r="J16" s="5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22</v>
      </c>
      <c r="C17" s="1" t="s">
        <v>20</v>
      </c>
      <c r="D17" s="2">
        <v>44640</v>
      </c>
      <c r="E17" s="5" t="s">
        <v>15</v>
      </c>
      <c r="F17" s="5" t="s">
        <v>16</v>
      </c>
      <c r="G17" s="5" t="s">
        <v>17</v>
      </c>
      <c r="H17" t="s">
        <v>29</v>
      </c>
      <c r="I17" s="4">
        <v>5340</v>
      </c>
      <c r="J17" s="5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13</v>
      </c>
      <c r="C18" s="1" t="s">
        <v>20</v>
      </c>
      <c r="D18" s="2">
        <v>44647</v>
      </c>
      <c r="E18" s="5" t="s">
        <v>15</v>
      </c>
      <c r="F18" s="5" t="s">
        <v>16</v>
      </c>
      <c r="G18" s="5" t="s">
        <v>17</v>
      </c>
      <c r="H18" t="s">
        <v>18</v>
      </c>
      <c r="I18" s="4">
        <v>8902</v>
      </c>
      <c r="J18" s="5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13</v>
      </c>
      <c r="C19" s="1" t="s">
        <v>20</v>
      </c>
      <c r="D19" s="2">
        <v>44654</v>
      </c>
      <c r="E19" s="5" t="s">
        <v>15</v>
      </c>
      <c r="F19" s="5" t="s">
        <v>16</v>
      </c>
      <c r="G19" s="5" t="s">
        <v>17</v>
      </c>
      <c r="H19" t="s">
        <v>23</v>
      </c>
      <c r="I19" s="4">
        <v>5130</v>
      </c>
      <c r="J19" s="5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27</v>
      </c>
      <c r="C20" s="1" t="s">
        <v>20</v>
      </c>
      <c r="D20" s="2">
        <v>44661</v>
      </c>
      <c r="E20" s="5" t="s">
        <v>15</v>
      </c>
      <c r="F20" s="5" t="s">
        <v>16</v>
      </c>
      <c r="G20" s="5" t="s">
        <v>17</v>
      </c>
      <c r="H20" t="s">
        <v>18</v>
      </c>
      <c r="I20" s="4">
        <v>8902</v>
      </c>
      <c r="J20" s="5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22</v>
      </c>
      <c r="C21" s="1" t="s">
        <v>14</v>
      </c>
      <c r="D21" s="2">
        <v>44668</v>
      </c>
      <c r="E21" s="5" t="s">
        <v>15</v>
      </c>
      <c r="F21" s="5" t="s">
        <v>16</v>
      </c>
      <c r="G21" s="5" t="s">
        <v>17</v>
      </c>
      <c r="H21" t="s">
        <v>30</v>
      </c>
      <c r="I21" s="4">
        <v>3400</v>
      </c>
      <c r="J21" s="5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22</v>
      </c>
      <c r="C22" s="1" t="s">
        <v>20</v>
      </c>
      <c r="D22" s="2">
        <v>44675</v>
      </c>
      <c r="E22" s="5" t="s">
        <v>15</v>
      </c>
      <c r="F22" s="5" t="s">
        <v>16</v>
      </c>
      <c r="G22" s="5" t="s">
        <v>17</v>
      </c>
      <c r="H22" t="s">
        <v>31</v>
      </c>
      <c r="I22" s="4">
        <v>5300</v>
      </c>
      <c r="J22" s="5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13</v>
      </c>
      <c r="C23" s="1" t="s">
        <v>14</v>
      </c>
      <c r="D23" s="2">
        <v>44682</v>
      </c>
      <c r="E23" s="5" t="s">
        <v>15</v>
      </c>
      <c r="F23" s="5" t="s">
        <v>16</v>
      </c>
      <c r="G23" s="5" t="s">
        <v>17</v>
      </c>
      <c r="H23" t="s">
        <v>18</v>
      </c>
      <c r="I23" s="4">
        <v>8902</v>
      </c>
      <c r="J23" s="5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13</v>
      </c>
      <c r="C24" s="1" t="s">
        <v>20</v>
      </c>
      <c r="D24" s="2">
        <v>44689</v>
      </c>
      <c r="E24" s="5" t="s">
        <v>15</v>
      </c>
      <c r="F24" s="5" t="s">
        <v>16</v>
      </c>
      <c r="G24" s="5" t="s">
        <v>17</v>
      </c>
      <c r="H24" t="s">
        <v>23</v>
      </c>
      <c r="I24" s="4">
        <v>5130</v>
      </c>
      <c r="J24" s="5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24</v>
      </c>
      <c r="C25" s="1" t="s">
        <v>14</v>
      </c>
      <c r="D25" s="2">
        <v>44696</v>
      </c>
      <c r="E25" s="5" t="s">
        <v>15</v>
      </c>
      <c r="F25" s="5" t="s">
        <v>16</v>
      </c>
      <c r="G25" s="5" t="s">
        <v>17</v>
      </c>
      <c r="H25" t="s">
        <v>25</v>
      </c>
      <c r="I25" s="4">
        <v>300</v>
      </c>
      <c r="J25" s="5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27</v>
      </c>
      <c r="C26" s="1" t="s">
        <v>20</v>
      </c>
      <c r="D26" s="2">
        <v>44703</v>
      </c>
      <c r="E26" s="5" t="s">
        <v>15</v>
      </c>
      <c r="F26" s="5" t="s">
        <v>16</v>
      </c>
      <c r="G26" s="5" t="s">
        <v>17</v>
      </c>
      <c r="H26" t="s">
        <v>32</v>
      </c>
      <c r="I26" s="4">
        <v>3200</v>
      </c>
      <c r="J26" s="5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13</v>
      </c>
      <c r="C27" s="1" t="s">
        <v>20</v>
      </c>
      <c r="D27" s="2">
        <v>44710</v>
      </c>
      <c r="E27" s="5" t="s">
        <v>15</v>
      </c>
      <c r="F27" s="5" t="s">
        <v>16</v>
      </c>
      <c r="G27" s="5" t="s">
        <v>17</v>
      </c>
      <c r="H27" t="s">
        <v>18</v>
      </c>
      <c r="I27" s="4">
        <v>8902</v>
      </c>
      <c r="J27" s="5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22</v>
      </c>
      <c r="C28" s="1" t="s">
        <v>20</v>
      </c>
      <c r="D28" s="2">
        <v>44717</v>
      </c>
      <c r="E28" s="5" t="s">
        <v>15</v>
      </c>
      <c r="F28" s="5" t="s">
        <v>16</v>
      </c>
      <c r="G28" s="5" t="s">
        <v>17</v>
      </c>
      <c r="H28" t="s">
        <v>25</v>
      </c>
      <c r="I28" s="4">
        <v>300</v>
      </c>
      <c r="J28" s="5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24</v>
      </c>
      <c r="C29" s="1" t="s">
        <v>14</v>
      </c>
      <c r="D29" s="2">
        <v>44724</v>
      </c>
      <c r="E29" s="5" t="s">
        <v>15</v>
      </c>
      <c r="F29" s="5" t="s">
        <v>16</v>
      </c>
      <c r="G29" s="5" t="s">
        <v>17</v>
      </c>
      <c r="H29" t="s">
        <v>32</v>
      </c>
      <c r="I29" s="4">
        <v>3200</v>
      </c>
      <c r="J29" s="5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13</v>
      </c>
      <c r="C30" s="1" t="s">
        <v>20</v>
      </c>
      <c r="D30" s="2">
        <v>44731</v>
      </c>
      <c r="E30" s="5" t="s">
        <v>15</v>
      </c>
      <c r="F30" s="5" t="s">
        <v>16</v>
      </c>
      <c r="G30" s="5" t="s">
        <v>17</v>
      </c>
      <c r="H30" t="s">
        <v>33</v>
      </c>
      <c r="I30" s="4">
        <v>4600</v>
      </c>
      <c r="J30" s="5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24</v>
      </c>
      <c r="C31" s="1" t="s">
        <v>14</v>
      </c>
      <c r="D31" s="2">
        <v>44738</v>
      </c>
      <c r="E31" s="5" t="s">
        <v>15</v>
      </c>
      <c r="F31" s="5" t="s">
        <v>16</v>
      </c>
      <c r="G31" s="5" t="s">
        <v>17</v>
      </c>
      <c r="H31" t="s">
        <v>21</v>
      </c>
      <c r="I31" s="4">
        <v>1200</v>
      </c>
      <c r="J31" s="5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27</v>
      </c>
      <c r="C32" s="1" t="s">
        <v>14</v>
      </c>
      <c r="D32" s="2">
        <v>44745</v>
      </c>
      <c r="E32" s="5" t="s">
        <v>15</v>
      </c>
      <c r="F32" s="5" t="s">
        <v>16</v>
      </c>
      <c r="G32" s="5" t="s">
        <v>17</v>
      </c>
      <c r="H32" t="s">
        <v>33</v>
      </c>
      <c r="I32" s="4">
        <v>4600</v>
      </c>
      <c r="J32" s="5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34</v>
      </c>
      <c r="C33" s="1" t="s">
        <v>20</v>
      </c>
      <c r="D33" s="2">
        <v>44752</v>
      </c>
      <c r="E33" s="5" t="s">
        <v>15</v>
      </c>
      <c r="F33" s="5" t="s">
        <v>16</v>
      </c>
      <c r="G33" s="5" t="s">
        <v>17</v>
      </c>
      <c r="H33" t="s">
        <v>29</v>
      </c>
      <c r="I33" s="4">
        <v>5340</v>
      </c>
      <c r="J33" s="5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13</v>
      </c>
      <c r="C34" s="1" t="s">
        <v>20</v>
      </c>
      <c r="D34" s="2">
        <v>44759</v>
      </c>
      <c r="E34" s="5" t="s">
        <v>15</v>
      </c>
      <c r="F34" s="5" t="s">
        <v>16</v>
      </c>
      <c r="G34" s="5" t="s">
        <v>17</v>
      </c>
      <c r="H34" t="s">
        <v>31</v>
      </c>
      <c r="I34" s="4">
        <v>5300</v>
      </c>
      <c r="J34" s="5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13</v>
      </c>
      <c r="C35" s="1" t="s">
        <v>20</v>
      </c>
      <c r="D35" s="2">
        <v>44766</v>
      </c>
      <c r="E35" s="5" t="s">
        <v>15</v>
      </c>
      <c r="F35" s="5" t="s">
        <v>16</v>
      </c>
      <c r="G35" s="5" t="s">
        <v>17</v>
      </c>
      <c r="H35" t="s">
        <v>28</v>
      </c>
      <c r="I35" s="4">
        <v>1500</v>
      </c>
      <c r="J35" s="5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22</v>
      </c>
      <c r="C36" s="1" t="s">
        <v>20</v>
      </c>
      <c r="D36" s="2">
        <v>44766</v>
      </c>
      <c r="E36" s="5" t="s">
        <v>15</v>
      </c>
      <c r="F36" s="5" t="s">
        <v>16</v>
      </c>
      <c r="G36" s="5" t="s">
        <v>17</v>
      </c>
      <c r="H36" t="s">
        <v>32</v>
      </c>
      <c r="I36" s="4">
        <v>3200</v>
      </c>
      <c r="J36" s="5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13</v>
      </c>
      <c r="C37" s="1" t="s">
        <v>14</v>
      </c>
      <c r="D37" s="2">
        <v>44773</v>
      </c>
      <c r="E37" s="5" t="s">
        <v>15</v>
      </c>
      <c r="F37" s="5" t="s">
        <v>16</v>
      </c>
      <c r="G37" s="5" t="s">
        <v>17</v>
      </c>
      <c r="H37" t="s">
        <v>28</v>
      </c>
      <c r="I37" s="4">
        <v>1500</v>
      </c>
      <c r="J37" s="5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24</v>
      </c>
      <c r="C38" s="1" t="s">
        <v>14</v>
      </c>
      <c r="D38" s="2">
        <v>44780</v>
      </c>
      <c r="E38" s="5" t="s">
        <v>15</v>
      </c>
      <c r="F38" s="5" t="s">
        <v>16</v>
      </c>
      <c r="G38" s="5" t="s">
        <v>17</v>
      </c>
      <c r="H38" t="s">
        <v>19</v>
      </c>
      <c r="I38" s="4">
        <v>500</v>
      </c>
      <c r="J38" s="5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13</v>
      </c>
      <c r="C39" s="1" t="s">
        <v>20</v>
      </c>
      <c r="D39" s="2">
        <v>44787</v>
      </c>
      <c r="E39" s="5" t="s">
        <v>15</v>
      </c>
      <c r="F39" s="5" t="s">
        <v>16</v>
      </c>
      <c r="G39" s="5" t="s">
        <v>17</v>
      </c>
      <c r="H39" t="s">
        <v>25</v>
      </c>
      <c r="I39" s="4">
        <v>300</v>
      </c>
      <c r="J39" s="5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27</v>
      </c>
      <c r="C40" s="1" t="s">
        <v>14</v>
      </c>
      <c r="D40" s="2">
        <v>44794</v>
      </c>
      <c r="E40" s="5" t="s">
        <v>15</v>
      </c>
      <c r="F40" s="5" t="s">
        <v>16</v>
      </c>
      <c r="G40" s="5" t="s">
        <v>17</v>
      </c>
      <c r="H40" t="s">
        <v>26</v>
      </c>
      <c r="I40" s="4">
        <v>1700</v>
      </c>
      <c r="J40" s="5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13</v>
      </c>
      <c r="C41" s="1" t="s">
        <v>20</v>
      </c>
      <c r="D41" s="2">
        <v>44801</v>
      </c>
      <c r="E41" s="5" t="s">
        <v>15</v>
      </c>
      <c r="F41" s="5" t="s">
        <v>16</v>
      </c>
      <c r="G41" s="5" t="s">
        <v>17</v>
      </c>
      <c r="H41" t="s">
        <v>30</v>
      </c>
      <c r="I41" s="4">
        <v>3400</v>
      </c>
      <c r="J41" s="5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13</v>
      </c>
      <c r="C42" s="1" t="s">
        <v>20</v>
      </c>
      <c r="D42" s="2">
        <v>44808</v>
      </c>
      <c r="E42" s="5" t="s">
        <v>15</v>
      </c>
      <c r="F42" s="5" t="s">
        <v>16</v>
      </c>
      <c r="G42" s="5" t="s">
        <v>17</v>
      </c>
      <c r="H42" t="s">
        <v>25</v>
      </c>
      <c r="I42" s="4">
        <v>300</v>
      </c>
      <c r="J42" s="5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13</v>
      </c>
      <c r="C43" s="1" t="s">
        <v>20</v>
      </c>
      <c r="D43" s="2">
        <v>44815</v>
      </c>
      <c r="E43" s="5" t="s">
        <v>15</v>
      </c>
      <c r="F43" s="5" t="s">
        <v>16</v>
      </c>
      <c r="G43" s="5" t="s">
        <v>17</v>
      </c>
      <c r="H43" t="s">
        <v>19</v>
      </c>
      <c r="I43" s="4">
        <v>500</v>
      </c>
      <c r="J43" s="5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27</v>
      </c>
      <c r="C44" s="1" t="s">
        <v>20</v>
      </c>
      <c r="D44" s="2">
        <v>44822</v>
      </c>
      <c r="E44" s="5" t="s">
        <v>15</v>
      </c>
      <c r="F44" s="5" t="s">
        <v>16</v>
      </c>
      <c r="G44" s="5" t="s">
        <v>17</v>
      </c>
      <c r="H44" t="s">
        <v>32</v>
      </c>
      <c r="I44" s="4">
        <v>3200</v>
      </c>
      <c r="J44" s="5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13</v>
      </c>
      <c r="C45" s="1" t="s">
        <v>20</v>
      </c>
      <c r="D45" s="2">
        <v>44829</v>
      </c>
      <c r="E45" s="5" t="s">
        <v>15</v>
      </c>
      <c r="F45" s="5" t="s">
        <v>16</v>
      </c>
      <c r="G45" s="5" t="s">
        <v>17</v>
      </c>
      <c r="H45" t="s">
        <v>19</v>
      </c>
      <c r="I45" s="4">
        <v>500</v>
      </c>
      <c r="J45" s="5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27</v>
      </c>
      <c r="C46" s="1" t="s">
        <v>20</v>
      </c>
      <c r="D46" s="2">
        <v>44836</v>
      </c>
      <c r="E46" s="5" t="s">
        <v>15</v>
      </c>
      <c r="F46" s="5" t="s">
        <v>16</v>
      </c>
      <c r="G46" s="5" t="s">
        <v>17</v>
      </c>
      <c r="H46" t="s">
        <v>26</v>
      </c>
      <c r="I46" s="4">
        <v>1700</v>
      </c>
      <c r="J46" s="5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13</v>
      </c>
      <c r="C47" s="1" t="s">
        <v>20</v>
      </c>
      <c r="D47" s="2">
        <v>44843</v>
      </c>
      <c r="E47" s="5" t="s">
        <v>15</v>
      </c>
      <c r="F47" s="5" t="s">
        <v>16</v>
      </c>
      <c r="G47" s="5" t="s">
        <v>17</v>
      </c>
      <c r="H47" t="s">
        <v>18</v>
      </c>
      <c r="I47" s="4">
        <v>8902</v>
      </c>
      <c r="J47" s="5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22</v>
      </c>
      <c r="C48" s="1" t="s">
        <v>20</v>
      </c>
      <c r="D48" s="2">
        <v>44850</v>
      </c>
      <c r="E48" s="5" t="s">
        <v>15</v>
      </c>
      <c r="F48" s="5" t="s">
        <v>16</v>
      </c>
      <c r="G48" s="5" t="s">
        <v>17</v>
      </c>
      <c r="H48" t="s">
        <v>29</v>
      </c>
      <c r="I48" s="4">
        <v>5340</v>
      </c>
      <c r="J48" s="5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13</v>
      </c>
      <c r="C49" s="1" t="s">
        <v>20</v>
      </c>
      <c r="D49" s="2">
        <v>44857</v>
      </c>
      <c r="E49" s="5" t="s">
        <v>15</v>
      </c>
      <c r="F49" s="5" t="s">
        <v>16</v>
      </c>
      <c r="G49" s="5" t="s">
        <v>17</v>
      </c>
      <c r="H49" t="s">
        <v>18</v>
      </c>
      <c r="I49" s="4">
        <v>8902</v>
      </c>
      <c r="J49" s="5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27</v>
      </c>
      <c r="C50" s="1" t="s">
        <v>14</v>
      </c>
      <c r="D50" s="2">
        <v>44864</v>
      </c>
      <c r="E50" s="5" t="s">
        <v>15</v>
      </c>
      <c r="F50" s="5" t="s">
        <v>16</v>
      </c>
      <c r="G50" s="5" t="s">
        <v>17</v>
      </c>
      <c r="H50" t="s">
        <v>19</v>
      </c>
      <c r="I50" s="4">
        <v>500</v>
      </c>
      <c r="J50" s="5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34</v>
      </c>
      <c r="C51" s="1" t="s">
        <v>20</v>
      </c>
      <c r="D51" s="2">
        <v>44871</v>
      </c>
      <c r="E51" s="5" t="s">
        <v>15</v>
      </c>
      <c r="F51" s="5" t="s">
        <v>16</v>
      </c>
      <c r="G51" s="5" t="s">
        <v>17</v>
      </c>
      <c r="H51" t="s">
        <v>21</v>
      </c>
      <c r="I51" s="4">
        <v>1200</v>
      </c>
      <c r="J51" s="5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24</v>
      </c>
      <c r="C52" s="1" t="s">
        <v>14</v>
      </c>
      <c r="D52" s="2">
        <v>44878</v>
      </c>
      <c r="E52" s="5" t="s">
        <v>15</v>
      </c>
      <c r="F52" s="5" t="s">
        <v>16</v>
      </c>
      <c r="G52" s="5" t="s">
        <v>17</v>
      </c>
      <c r="H52" t="s">
        <v>35</v>
      </c>
      <c r="I52" s="4">
        <v>4500</v>
      </c>
      <c r="J52" s="5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13</v>
      </c>
      <c r="C53" s="1" t="s">
        <v>20</v>
      </c>
      <c r="D53" s="2">
        <v>44885</v>
      </c>
      <c r="E53" s="5" t="s">
        <v>15</v>
      </c>
      <c r="F53" s="5" t="s">
        <v>16</v>
      </c>
      <c r="G53" s="5" t="s">
        <v>17</v>
      </c>
      <c r="H53" t="s">
        <v>18</v>
      </c>
      <c r="I53" s="4">
        <v>8902</v>
      </c>
      <c r="J53" s="5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34</v>
      </c>
      <c r="C54" s="1" t="s">
        <v>20</v>
      </c>
      <c r="D54" s="2">
        <v>44892</v>
      </c>
      <c r="E54" s="5" t="s">
        <v>15</v>
      </c>
      <c r="F54" s="5" t="s">
        <v>16</v>
      </c>
      <c r="G54" s="5" t="s">
        <v>17</v>
      </c>
      <c r="H54" t="s">
        <v>31</v>
      </c>
      <c r="I54" s="4">
        <v>5300</v>
      </c>
      <c r="J54" s="5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24</v>
      </c>
      <c r="C55" s="1" t="s">
        <v>20</v>
      </c>
      <c r="D55" s="2">
        <v>44899</v>
      </c>
      <c r="E55" s="5" t="s">
        <v>15</v>
      </c>
      <c r="F55" s="5" t="s">
        <v>16</v>
      </c>
      <c r="G55" s="5" t="s">
        <v>17</v>
      </c>
      <c r="H55" t="s">
        <v>31</v>
      </c>
      <c r="I55" s="4">
        <v>5300</v>
      </c>
      <c r="J55" s="5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13</v>
      </c>
      <c r="C56" s="1" t="s">
        <v>20</v>
      </c>
      <c r="D56" s="2">
        <v>44906</v>
      </c>
      <c r="E56" s="5" t="s">
        <v>15</v>
      </c>
      <c r="F56" s="5" t="s">
        <v>16</v>
      </c>
      <c r="G56" s="5" t="s">
        <v>17</v>
      </c>
      <c r="H56" t="s">
        <v>33</v>
      </c>
      <c r="I56" s="4">
        <v>4600</v>
      </c>
      <c r="J56" s="5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22</v>
      </c>
      <c r="C57" s="1" t="s">
        <v>14</v>
      </c>
      <c r="D57" s="2">
        <v>44913</v>
      </c>
      <c r="E57" s="5" t="s">
        <v>15</v>
      </c>
      <c r="F57" s="5" t="s">
        <v>16</v>
      </c>
      <c r="G57" s="5" t="s">
        <v>17</v>
      </c>
      <c r="H57" t="s">
        <v>32</v>
      </c>
      <c r="I57" s="4">
        <v>3200</v>
      </c>
      <c r="J57" s="5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13</v>
      </c>
      <c r="C58" s="1" t="s">
        <v>14</v>
      </c>
      <c r="D58" s="2">
        <v>44920</v>
      </c>
      <c r="E58" s="5" t="s">
        <v>15</v>
      </c>
      <c r="F58" s="5" t="s">
        <v>16</v>
      </c>
      <c r="G58" s="5" t="s">
        <v>17</v>
      </c>
      <c r="H58" t="s">
        <v>23</v>
      </c>
      <c r="I58" s="4">
        <v>5130</v>
      </c>
      <c r="J58" s="5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22</v>
      </c>
      <c r="C59" s="1" t="s">
        <v>20</v>
      </c>
      <c r="D59" s="2">
        <v>44927</v>
      </c>
      <c r="E59" s="5" t="s">
        <v>15</v>
      </c>
      <c r="F59" s="5" t="s">
        <v>16</v>
      </c>
      <c r="G59" s="5" t="s">
        <v>17</v>
      </c>
      <c r="H59" t="s">
        <v>35</v>
      </c>
      <c r="I59" s="4">
        <v>4500</v>
      </c>
      <c r="J59" s="5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34</v>
      </c>
      <c r="C60" s="1" t="s">
        <v>20</v>
      </c>
      <c r="D60" s="2">
        <v>44934</v>
      </c>
      <c r="E60" s="5" t="s">
        <v>15</v>
      </c>
      <c r="F60" s="5" t="s">
        <v>16</v>
      </c>
      <c r="G60" s="5" t="s">
        <v>17</v>
      </c>
      <c r="H60" t="s">
        <v>25</v>
      </c>
      <c r="I60" s="4">
        <v>300</v>
      </c>
      <c r="J60" s="5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13</v>
      </c>
      <c r="C61" s="1" t="s">
        <v>14</v>
      </c>
      <c r="D61" s="2">
        <v>44941</v>
      </c>
      <c r="E61" s="5" t="s">
        <v>15</v>
      </c>
      <c r="F61" s="5" t="s">
        <v>16</v>
      </c>
      <c r="G61" s="5" t="s">
        <v>17</v>
      </c>
      <c r="H61" t="s">
        <v>18</v>
      </c>
      <c r="I61" s="4">
        <v>8902</v>
      </c>
      <c r="J61" s="5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13</v>
      </c>
      <c r="C62" s="1" t="s">
        <v>14</v>
      </c>
      <c r="D62" s="2">
        <v>44948</v>
      </c>
      <c r="E62" s="5" t="s">
        <v>15</v>
      </c>
      <c r="F62" s="5" t="s">
        <v>16</v>
      </c>
      <c r="G62" s="5" t="s">
        <v>17</v>
      </c>
      <c r="H62" t="s">
        <v>33</v>
      </c>
      <c r="I62" s="4">
        <v>4600</v>
      </c>
      <c r="J62" s="5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13</v>
      </c>
      <c r="C63" s="1" t="s">
        <v>14</v>
      </c>
      <c r="D63" s="2">
        <v>44955</v>
      </c>
      <c r="E63" s="5" t="s">
        <v>15</v>
      </c>
      <c r="F63" s="5" t="s">
        <v>16</v>
      </c>
      <c r="G63" s="5" t="s">
        <v>17</v>
      </c>
      <c r="H63" t="s">
        <v>30</v>
      </c>
      <c r="I63" s="4">
        <v>3400</v>
      </c>
      <c r="J63" s="5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34</v>
      </c>
      <c r="C64" s="1" t="s">
        <v>20</v>
      </c>
      <c r="D64" s="2">
        <v>44962</v>
      </c>
      <c r="E64" s="5" t="s">
        <v>15</v>
      </c>
      <c r="F64" s="5" t="s">
        <v>16</v>
      </c>
      <c r="G64" s="5" t="s">
        <v>17</v>
      </c>
      <c r="H64" t="s">
        <v>29</v>
      </c>
      <c r="I64" s="4">
        <v>5340</v>
      </c>
      <c r="J64" s="5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13</v>
      </c>
      <c r="C65" s="1" t="s">
        <v>14</v>
      </c>
      <c r="D65" s="2">
        <v>44969</v>
      </c>
      <c r="E65" s="5" t="s">
        <v>15</v>
      </c>
      <c r="F65" s="5" t="s">
        <v>16</v>
      </c>
      <c r="G65" s="5" t="s">
        <v>17</v>
      </c>
      <c r="H65" t="s">
        <v>26</v>
      </c>
      <c r="I65" s="4">
        <v>1700</v>
      </c>
      <c r="J65" s="5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27</v>
      </c>
      <c r="C66" s="1" t="s">
        <v>14</v>
      </c>
      <c r="D66" s="2">
        <v>44976</v>
      </c>
      <c r="E66" s="5" t="s">
        <v>15</v>
      </c>
      <c r="F66" s="5" t="s">
        <v>16</v>
      </c>
      <c r="G66" s="5" t="s">
        <v>17</v>
      </c>
      <c r="H66" t="s">
        <v>32</v>
      </c>
      <c r="I66" s="4">
        <v>3200</v>
      </c>
      <c r="J66" s="5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27</v>
      </c>
      <c r="C67" s="1" t="s">
        <v>20</v>
      </c>
      <c r="D67" s="2">
        <v>44983</v>
      </c>
      <c r="E67" s="5" t="s">
        <v>15</v>
      </c>
      <c r="F67" s="5" t="s">
        <v>16</v>
      </c>
      <c r="G67" s="5" t="s">
        <v>17</v>
      </c>
      <c r="H67" t="s">
        <v>19</v>
      </c>
      <c r="I67" s="4">
        <v>500</v>
      </c>
      <c r="J67" s="5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27</v>
      </c>
      <c r="C68" s="1" t="s">
        <v>20</v>
      </c>
      <c r="D68" s="2">
        <v>44990</v>
      </c>
      <c r="E68" s="5" t="s">
        <v>15</v>
      </c>
      <c r="F68" s="5" t="s">
        <v>16</v>
      </c>
      <c r="G68" s="5" t="s">
        <v>17</v>
      </c>
      <c r="H68" t="s">
        <v>31</v>
      </c>
      <c r="I68" s="4">
        <v>5300</v>
      </c>
      <c r="J68" s="5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13</v>
      </c>
      <c r="C69" s="1" t="s">
        <v>20</v>
      </c>
      <c r="D69" s="2">
        <v>44997</v>
      </c>
      <c r="E69" s="5" t="s">
        <v>15</v>
      </c>
      <c r="F69" s="5" t="s">
        <v>16</v>
      </c>
      <c r="G69" s="5" t="s">
        <v>17</v>
      </c>
      <c r="H69" t="s">
        <v>32</v>
      </c>
      <c r="I69" s="4">
        <v>3200</v>
      </c>
      <c r="J69" s="5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34</v>
      </c>
      <c r="C70" s="1" t="s">
        <v>14</v>
      </c>
      <c r="D70" s="2">
        <v>45004</v>
      </c>
      <c r="E70" s="5" t="s">
        <v>15</v>
      </c>
      <c r="F70" s="5" t="s">
        <v>16</v>
      </c>
      <c r="G70" s="5" t="s">
        <v>17</v>
      </c>
      <c r="H70" t="s">
        <v>19</v>
      </c>
      <c r="I70" s="4">
        <v>500</v>
      </c>
      <c r="J70" s="5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27</v>
      </c>
      <c r="C71" s="1" t="s">
        <v>14</v>
      </c>
      <c r="D71" s="2">
        <v>45011</v>
      </c>
      <c r="E71" s="5" t="s">
        <v>15</v>
      </c>
      <c r="F71" s="5" t="s">
        <v>16</v>
      </c>
      <c r="G71" s="5" t="s">
        <v>17</v>
      </c>
      <c r="H71" t="s">
        <v>32</v>
      </c>
      <c r="I71" s="4">
        <v>3200</v>
      </c>
      <c r="J71" s="5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13</v>
      </c>
      <c r="C72" s="1" t="s">
        <v>20</v>
      </c>
      <c r="D72" s="2">
        <v>45018</v>
      </c>
      <c r="E72" s="5" t="s">
        <v>15</v>
      </c>
      <c r="F72" s="5" t="s">
        <v>16</v>
      </c>
      <c r="G72" s="5" t="s">
        <v>17</v>
      </c>
      <c r="H72" t="s">
        <v>35</v>
      </c>
      <c r="I72" s="4">
        <v>4500</v>
      </c>
      <c r="J72" s="5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27</v>
      </c>
      <c r="C73" s="1" t="s">
        <v>20</v>
      </c>
      <c r="D73" s="2">
        <v>45025</v>
      </c>
      <c r="E73" s="5" t="s">
        <v>15</v>
      </c>
      <c r="F73" s="5" t="s">
        <v>16</v>
      </c>
      <c r="G73" s="5" t="s">
        <v>17</v>
      </c>
      <c r="H73" t="s">
        <v>35</v>
      </c>
      <c r="I73" s="4">
        <v>4500</v>
      </c>
      <c r="J73" s="5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22</v>
      </c>
      <c r="C74" s="1" t="s">
        <v>20</v>
      </c>
      <c r="D74" s="2">
        <v>45032</v>
      </c>
      <c r="E74" s="5" t="s">
        <v>15</v>
      </c>
      <c r="F74" s="5" t="s">
        <v>16</v>
      </c>
      <c r="G74" s="5" t="s">
        <v>17</v>
      </c>
      <c r="H74" t="s">
        <v>35</v>
      </c>
      <c r="I74" s="4">
        <v>4500</v>
      </c>
      <c r="J74" s="5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34</v>
      </c>
      <c r="C75" s="1" t="s">
        <v>20</v>
      </c>
      <c r="D75" s="2">
        <v>45039</v>
      </c>
      <c r="E75" s="5" t="s">
        <v>15</v>
      </c>
      <c r="F75" s="5" t="s">
        <v>16</v>
      </c>
      <c r="G75" s="5" t="s">
        <v>17</v>
      </c>
      <c r="H75" t="s">
        <v>35</v>
      </c>
      <c r="I75" s="4">
        <v>4500</v>
      </c>
      <c r="J75" s="5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22</v>
      </c>
      <c r="C76" s="1" t="s">
        <v>20</v>
      </c>
      <c r="D76" s="2">
        <v>45046</v>
      </c>
      <c r="E76" s="5" t="s">
        <v>15</v>
      </c>
      <c r="F76" s="5" t="s">
        <v>16</v>
      </c>
      <c r="G76" s="5" t="s">
        <v>17</v>
      </c>
      <c r="H76" t="s">
        <v>21</v>
      </c>
      <c r="I76" s="4">
        <v>1200</v>
      </c>
      <c r="J76" s="5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24</v>
      </c>
      <c r="C77" s="1" t="s">
        <v>20</v>
      </c>
      <c r="D77" s="2">
        <v>45053</v>
      </c>
      <c r="E77" s="5" t="s">
        <v>15</v>
      </c>
      <c r="F77" s="5" t="s">
        <v>16</v>
      </c>
      <c r="G77" s="5" t="s">
        <v>17</v>
      </c>
      <c r="H77" t="s">
        <v>30</v>
      </c>
      <c r="I77" s="4">
        <v>3400</v>
      </c>
      <c r="J77" s="5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27</v>
      </c>
      <c r="C78" s="1" t="s">
        <v>14</v>
      </c>
      <c r="D78" s="2">
        <v>45060</v>
      </c>
      <c r="E78" s="5" t="s">
        <v>15</v>
      </c>
      <c r="F78" s="5" t="s">
        <v>16</v>
      </c>
      <c r="G78" s="5" t="s">
        <v>17</v>
      </c>
      <c r="H78" t="s">
        <v>19</v>
      </c>
      <c r="I78" s="4">
        <v>500</v>
      </c>
      <c r="J78" s="5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27</v>
      </c>
      <c r="C79" s="1" t="s">
        <v>20</v>
      </c>
      <c r="D79" s="2">
        <v>45067</v>
      </c>
      <c r="E79" s="5" t="s">
        <v>15</v>
      </c>
      <c r="F79" s="5" t="s">
        <v>16</v>
      </c>
      <c r="G79" s="5" t="s">
        <v>17</v>
      </c>
      <c r="H79" t="s">
        <v>30</v>
      </c>
      <c r="I79" s="4">
        <v>3400</v>
      </c>
      <c r="J79" s="5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13</v>
      </c>
      <c r="C80" s="1" t="s">
        <v>20</v>
      </c>
      <c r="D80" s="2">
        <v>45074</v>
      </c>
      <c r="E80" s="5" t="s">
        <v>15</v>
      </c>
      <c r="F80" s="5" t="s">
        <v>16</v>
      </c>
      <c r="G80" s="5" t="s">
        <v>17</v>
      </c>
      <c r="H80" t="s">
        <v>33</v>
      </c>
      <c r="I80" s="4">
        <v>4600</v>
      </c>
      <c r="J80" s="5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27</v>
      </c>
      <c r="C81" s="1" t="s">
        <v>14</v>
      </c>
      <c r="D81" s="2">
        <v>45081</v>
      </c>
      <c r="E81" s="5" t="s">
        <v>15</v>
      </c>
      <c r="F81" s="5" t="s">
        <v>16</v>
      </c>
      <c r="G81" s="5" t="s">
        <v>17</v>
      </c>
      <c r="H81" t="s">
        <v>19</v>
      </c>
      <c r="I81" s="4">
        <v>500</v>
      </c>
      <c r="J81" s="5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24</v>
      </c>
      <c r="C82" s="1" t="s">
        <v>20</v>
      </c>
      <c r="D82" s="2">
        <v>45088</v>
      </c>
      <c r="E82" s="5" t="s">
        <v>15</v>
      </c>
      <c r="F82" s="5" t="s">
        <v>16</v>
      </c>
      <c r="G82" s="5" t="s">
        <v>17</v>
      </c>
      <c r="H82" t="s">
        <v>23</v>
      </c>
      <c r="I82" s="4">
        <v>5130</v>
      </c>
      <c r="J82" s="5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34</v>
      </c>
      <c r="C83" s="1" t="s">
        <v>14</v>
      </c>
      <c r="D83" s="2">
        <v>45095</v>
      </c>
      <c r="E83" s="5" t="s">
        <v>15</v>
      </c>
      <c r="F83" s="5" t="s">
        <v>16</v>
      </c>
      <c r="G83" s="5" t="s">
        <v>17</v>
      </c>
      <c r="H83" t="s">
        <v>28</v>
      </c>
      <c r="I83" s="4">
        <v>1500</v>
      </c>
      <c r="J83" s="5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13</v>
      </c>
      <c r="C84" s="1" t="s">
        <v>20</v>
      </c>
      <c r="D84" s="2">
        <v>45102</v>
      </c>
      <c r="E84" s="5" t="s">
        <v>15</v>
      </c>
      <c r="F84" s="5" t="s">
        <v>16</v>
      </c>
      <c r="G84" s="5" t="s">
        <v>17</v>
      </c>
      <c r="H84" t="s">
        <v>32</v>
      </c>
      <c r="I84" s="4">
        <v>3200</v>
      </c>
      <c r="J84" s="5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13</v>
      </c>
      <c r="C85" s="1" t="s">
        <v>20</v>
      </c>
      <c r="D85" s="2">
        <v>45109</v>
      </c>
      <c r="E85" s="5" t="s">
        <v>15</v>
      </c>
      <c r="F85" s="5" t="s">
        <v>16</v>
      </c>
      <c r="G85" s="5" t="s">
        <v>17</v>
      </c>
      <c r="H85" t="s">
        <v>29</v>
      </c>
      <c r="I85" s="4">
        <v>5340</v>
      </c>
      <c r="J85" s="5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27</v>
      </c>
      <c r="C86" s="1" t="s">
        <v>14</v>
      </c>
      <c r="D86" s="2">
        <v>45116</v>
      </c>
      <c r="E86" s="5" t="s">
        <v>15</v>
      </c>
      <c r="F86" s="5" t="s">
        <v>16</v>
      </c>
      <c r="G86" s="5" t="s">
        <v>17</v>
      </c>
      <c r="H86" t="s">
        <v>29</v>
      </c>
      <c r="I86" s="4">
        <v>5340</v>
      </c>
      <c r="J86" s="5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13</v>
      </c>
      <c r="C87" s="1" t="s">
        <v>14</v>
      </c>
      <c r="D87" s="2">
        <v>45123</v>
      </c>
      <c r="E87" s="5" t="s">
        <v>15</v>
      </c>
      <c r="F87" s="5" t="s">
        <v>16</v>
      </c>
      <c r="G87" s="5" t="s">
        <v>17</v>
      </c>
      <c r="H87" t="s">
        <v>19</v>
      </c>
      <c r="I87" s="4">
        <v>500</v>
      </c>
      <c r="J87" s="5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13</v>
      </c>
      <c r="C88" s="1" t="s">
        <v>14</v>
      </c>
      <c r="D88" s="2">
        <v>45130</v>
      </c>
      <c r="E88" s="5" t="s">
        <v>15</v>
      </c>
      <c r="F88" s="5" t="s">
        <v>16</v>
      </c>
      <c r="G88" s="5" t="s">
        <v>17</v>
      </c>
      <c r="H88" t="s">
        <v>29</v>
      </c>
      <c r="I88" s="4">
        <v>5340</v>
      </c>
      <c r="J88" s="5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34</v>
      </c>
      <c r="C89" s="1" t="s">
        <v>20</v>
      </c>
      <c r="D89" s="2">
        <v>45137</v>
      </c>
      <c r="E89" s="5" t="s">
        <v>15</v>
      </c>
      <c r="F89" s="5" t="s">
        <v>16</v>
      </c>
      <c r="G89" s="5" t="s">
        <v>17</v>
      </c>
      <c r="H89" t="s">
        <v>21</v>
      </c>
      <c r="I89" s="4">
        <v>1200</v>
      </c>
      <c r="J89" s="5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13</v>
      </c>
      <c r="C90" s="1" t="s">
        <v>14</v>
      </c>
      <c r="D90" s="2">
        <v>45144</v>
      </c>
      <c r="E90" s="5" t="s">
        <v>15</v>
      </c>
      <c r="F90" s="5" t="s">
        <v>16</v>
      </c>
      <c r="G90" s="5" t="s">
        <v>17</v>
      </c>
      <c r="H90" t="s">
        <v>31</v>
      </c>
      <c r="I90" s="4">
        <v>5300</v>
      </c>
      <c r="J90" s="5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22</v>
      </c>
      <c r="C91" s="1" t="s">
        <v>20</v>
      </c>
      <c r="D91" s="2">
        <v>45151</v>
      </c>
      <c r="E91" s="5" t="s">
        <v>15</v>
      </c>
      <c r="F91" s="5" t="s">
        <v>16</v>
      </c>
      <c r="G91" s="5" t="s">
        <v>17</v>
      </c>
      <c r="H91" t="s">
        <v>18</v>
      </c>
      <c r="I91" s="4">
        <v>8902</v>
      </c>
      <c r="J91" s="5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27</v>
      </c>
      <c r="C92" s="1" t="s">
        <v>20</v>
      </c>
      <c r="D92" s="2">
        <v>45158</v>
      </c>
      <c r="E92" s="5" t="s">
        <v>15</v>
      </c>
      <c r="F92" s="5" t="s">
        <v>16</v>
      </c>
      <c r="G92" s="5" t="s">
        <v>17</v>
      </c>
      <c r="H92" t="s">
        <v>18</v>
      </c>
      <c r="I92" s="4">
        <v>8902</v>
      </c>
      <c r="J92" s="5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22</v>
      </c>
      <c r="C93" s="1" t="s">
        <v>20</v>
      </c>
      <c r="D93" s="2">
        <v>45165</v>
      </c>
      <c r="E93" s="5" t="s">
        <v>15</v>
      </c>
      <c r="F93" s="5" t="s">
        <v>16</v>
      </c>
      <c r="G93" s="5" t="s">
        <v>17</v>
      </c>
      <c r="H93" t="s">
        <v>35</v>
      </c>
      <c r="I93" s="4">
        <v>4500</v>
      </c>
      <c r="J93" s="5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13</v>
      </c>
      <c r="C94" s="1" t="s">
        <v>14</v>
      </c>
      <c r="D94" s="2">
        <v>44562</v>
      </c>
      <c r="E94" s="5" t="s">
        <v>15</v>
      </c>
      <c r="F94" s="5" t="s">
        <v>36</v>
      </c>
      <c r="G94" s="5" t="s">
        <v>37</v>
      </c>
      <c r="H94" t="s">
        <v>18</v>
      </c>
      <c r="I94" s="4">
        <v>8902</v>
      </c>
      <c r="J94" s="5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13</v>
      </c>
      <c r="C95" s="1" t="s">
        <v>14</v>
      </c>
      <c r="D95" s="2">
        <v>44577</v>
      </c>
      <c r="E95" s="5" t="s">
        <v>15</v>
      </c>
      <c r="F95" s="5" t="s">
        <v>36</v>
      </c>
      <c r="G95" s="5" t="s">
        <v>37</v>
      </c>
      <c r="H95" t="s">
        <v>19</v>
      </c>
      <c r="I95" s="4">
        <v>500</v>
      </c>
      <c r="J95" s="5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13</v>
      </c>
      <c r="C96" s="1" t="s">
        <v>20</v>
      </c>
      <c r="D96" s="2">
        <v>44584</v>
      </c>
      <c r="E96" s="5" t="s">
        <v>15</v>
      </c>
      <c r="F96" s="5" t="s">
        <v>36</v>
      </c>
      <c r="G96" s="5" t="s">
        <v>37</v>
      </c>
      <c r="H96" t="s">
        <v>21</v>
      </c>
      <c r="I96" s="4">
        <v>1200</v>
      </c>
      <c r="J96" s="5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13</v>
      </c>
      <c r="C97" s="1" t="s">
        <v>20</v>
      </c>
      <c r="D97" s="2">
        <v>44591</v>
      </c>
      <c r="E97" s="5" t="s">
        <v>15</v>
      </c>
      <c r="F97" s="5" t="s">
        <v>36</v>
      </c>
      <c r="G97" s="5" t="s">
        <v>37</v>
      </c>
      <c r="H97" t="s">
        <v>19</v>
      </c>
      <c r="I97" s="4">
        <v>500</v>
      </c>
      <c r="J97" s="5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22</v>
      </c>
      <c r="C98" s="1" t="s">
        <v>20</v>
      </c>
      <c r="D98" s="2">
        <v>44598</v>
      </c>
      <c r="E98" s="5" t="s">
        <v>15</v>
      </c>
      <c r="F98" s="5" t="s">
        <v>36</v>
      </c>
      <c r="G98" s="5" t="s">
        <v>37</v>
      </c>
      <c r="H98" t="s">
        <v>18</v>
      </c>
      <c r="I98" s="4">
        <v>8902</v>
      </c>
      <c r="J98" s="5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13</v>
      </c>
      <c r="C99" s="1" t="s">
        <v>14</v>
      </c>
      <c r="D99" s="2">
        <v>44605</v>
      </c>
      <c r="E99" s="5" t="s">
        <v>15</v>
      </c>
      <c r="F99" s="5" t="s">
        <v>36</v>
      </c>
      <c r="G99" s="5" t="s">
        <v>37</v>
      </c>
      <c r="H99" t="s">
        <v>23</v>
      </c>
      <c r="I99" s="4">
        <v>5130</v>
      </c>
      <c r="J99" s="5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13</v>
      </c>
      <c r="C100" s="1" t="s">
        <v>20</v>
      </c>
      <c r="D100" s="2">
        <v>44612</v>
      </c>
      <c r="E100" s="5" t="s">
        <v>15</v>
      </c>
      <c r="F100" s="5" t="s">
        <v>36</v>
      </c>
      <c r="G100" s="5" t="s">
        <v>37</v>
      </c>
      <c r="H100" t="s">
        <v>18</v>
      </c>
      <c r="I100" s="4">
        <v>8902</v>
      </c>
      <c r="J100" s="5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24</v>
      </c>
      <c r="C101" s="1" t="s">
        <v>20</v>
      </c>
      <c r="D101" s="2">
        <v>44619</v>
      </c>
      <c r="E101" s="5" t="s">
        <v>15</v>
      </c>
      <c r="F101" s="5" t="s">
        <v>36</v>
      </c>
      <c r="G101" s="5" t="s">
        <v>37</v>
      </c>
      <c r="H101" t="s">
        <v>25</v>
      </c>
      <c r="I101" s="4">
        <v>300</v>
      </c>
      <c r="J101" s="5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22</v>
      </c>
      <c r="C102" s="1" t="s">
        <v>14</v>
      </c>
      <c r="D102" s="2">
        <v>44626</v>
      </c>
      <c r="E102" s="5" t="s">
        <v>15</v>
      </c>
      <c r="F102" s="5" t="s">
        <v>36</v>
      </c>
      <c r="G102" s="5" t="s">
        <v>37</v>
      </c>
      <c r="H102" t="s">
        <v>26</v>
      </c>
      <c r="I102" s="4">
        <v>1700</v>
      </c>
      <c r="J102" s="5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27</v>
      </c>
      <c r="C103" s="1" t="s">
        <v>14</v>
      </c>
      <c r="D103" s="2">
        <v>44633</v>
      </c>
      <c r="E103" s="5" t="s">
        <v>15</v>
      </c>
      <c r="F103" s="5" t="s">
        <v>36</v>
      </c>
      <c r="G103" s="5" t="s">
        <v>37</v>
      </c>
      <c r="H103" t="s">
        <v>28</v>
      </c>
      <c r="I103" s="4">
        <v>1500</v>
      </c>
      <c r="J103" s="5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22</v>
      </c>
      <c r="C104" s="1" t="s">
        <v>20</v>
      </c>
      <c r="D104" s="2">
        <v>44640</v>
      </c>
      <c r="E104" s="5" t="s">
        <v>15</v>
      </c>
      <c r="F104" s="5" t="s">
        <v>36</v>
      </c>
      <c r="G104" s="5" t="s">
        <v>37</v>
      </c>
      <c r="H104" t="s">
        <v>29</v>
      </c>
      <c r="I104" s="4">
        <v>5340</v>
      </c>
      <c r="J104" s="5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13</v>
      </c>
      <c r="C105" s="1" t="s">
        <v>20</v>
      </c>
      <c r="D105" s="2">
        <v>44647</v>
      </c>
      <c r="E105" s="5" t="s">
        <v>15</v>
      </c>
      <c r="F105" s="5" t="s">
        <v>36</v>
      </c>
      <c r="G105" s="5" t="s">
        <v>37</v>
      </c>
      <c r="H105" t="s">
        <v>18</v>
      </c>
      <c r="I105" s="4">
        <v>8902</v>
      </c>
      <c r="J105" s="5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13</v>
      </c>
      <c r="C106" s="1" t="s">
        <v>20</v>
      </c>
      <c r="D106" s="2">
        <v>44654</v>
      </c>
      <c r="E106" s="5" t="s">
        <v>15</v>
      </c>
      <c r="F106" s="5" t="s">
        <v>36</v>
      </c>
      <c r="G106" s="5" t="s">
        <v>37</v>
      </c>
      <c r="H106" t="s">
        <v>23</v>
      </c>
      <c r="I106" s="4">
        <v>5130</v>
      </c>
      <c r="J106" s="5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27</v>
      </c>
      <c r="C107" s="1" t="s">
        <v>20</v>
      </c>
      <c r="D107" s="2">
        <v>44661</v>
      </c>
      <c r="E107" s="5" t="s">
        <v>15</v>
      </c>
      <c r="F107" s="5" t="s">
        <v>36</v>
      </c>
      <c r="G107" s="5" t="s">
        <v>37</v>
      </c>
      <c r="H107" t="s">
        <v>18</v>
      </c>
      <c r="I107" s="4">
        <v>8902</v>
      </c>
      <c r="J107" s="5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22</v>
      </c>
      <c r="C108" s="1" t="s">
        <v>14</v>
      </c>
      <c r="D108" s="2">
        <v>44668</v>
      </c>
      <c r="E108" s="5" t="s">
        <v>15</v>
      </c>
      <c r="F108" s="5" t="s">
        <v>36</v>
      </c>
      <c r="G108" s="5" t="s">
        <v>37</v>
      </c>
      <c r="H108" t="s">
        <v>30</v>
      </c>
      <c r="I108" s="4">
        <v>3400</v>
      </c>
      <c r="J108" s="5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22</v>
      </c>
      <c r="C109" s="1" t="s">
        <v>20</v>
      </c>
      <c r="D109" s="2">
        <v>44675</v>
      </c>
      <c r="E109" s="5" t="s">
        <v>15</v>
      </c>
      <c r="F109" s="5" t="s">
        <v>36</v>
      </c>
      <c r="G109" s="5" t="s">
        <v>37</v>
      </c>
      <c r="H109" t="s">
        <v>31</v>
      </c>
      <c r="I109" s="4">
        <v>5300</v>
      </c>
      <c r="J109" s="5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13</v>
      </c>
      <c r="C110" s="1" t="s">
        <v>14</v>
      </c>
      <c r="D110" s="2">
        <v>44682</v>
      </c>
      <c r="E110" s="5" t="s">
        <v>15</v>
      </c>
      <c r="F110" s="5" t="s">
        <v>36</v>
      </c>
      <c r="G110" s="5" t="s">
        <v>37</v>
      </c>
      <c r="H110" t="s">
        <v>18</v>
      </c>
      <c r="I110" s="4">
        <v>8902</v>
      </c>
      <c r="J110" s="5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13</v>
      </c>
      <c r="C111" s="1" t="s">
        <v>20</v>
      </c>
      <c r="D111" s="2">
        <v>44689</v>
      </c>
      <c r="E111" s="5" t="s">
        <v>15</v>
      </c>
      <c r="F111" s="5" t="s">
        <v>36</v>
      </c>
      <c r="G111" s="5" t="s">
        <v>37</v>
      </c>
      <c r="H111" t="s">
        <v>23</v>
      </c>
      <c r="I111" s="4">
        <v>5130</v>
      </c>
      <c r="J111" s="5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24</v>
      </c>
      <c r="C112" s="1" t="s">
        <v>14</v>
      </c>
      <c r="D112" s="2">
        <v>44696</v>
      </c>
      <c r="E112" s="5" t="s">
        <v>15</v>
      </c>
      <c r="F112" s="5" t="s">
        <v>36</v>
      </c>
      <c r="G112" s="5" t="s">
        <v>37</v>
      </c>
      <c r="H112" t="s">
        <v>25</v>
      </c>
      <c r="I112" s="4">
        <v>300</v>
      </c>
      <c r="J112" s="5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27</v>
      </c>
      <c r="C113" s="1" t="s">
        <v>20</v>
      </c>
      <c r="D113" s="2">
        <v>44703</v>
      </c>
      <c r="E113" s="5" t="s">
        <v>15</v>
      </c>
      <c r="F113" s="5" t="s">
        <v>36</v>
      </c>
      <c r="G113" s="5" t="s">
        <v>37</v>
      </c>
      <c r="H113" t="s">
        <v>32</v>
      </c>
      <c r="I113" s="4">
        <v>3200</v>
      </c>
      <c r="J113" s="5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13</v>
      </c>
      <c r="C114" s="1" t="s">
        <v>20</v>
      </c>
      <c r="D114" s="2">
        <v>44710</v>
      </c>
      <c r="E114" s="5" t="s">
        <v>15</v>
      </c>
      <c r="F114" s="5" t="s">
        <v>36</v>
      </c>
      <c r="G114" s="5" t="s">
        <v>37</v>
      </c>
      <c r="H114" t="s">
        <v>18</v>
      </c>
      <c r="I114" s="4">
        <v>8902</v>
      </c>
      <c r="J114" s="5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22</v>
      </c>
      <c r="C115" s="1" t="s">
        <v>20</v>
      </c>
      <c r="D115" s="2">
        <v>44717</v>
      </c>
      <c r="E115" s="5" t="s">
        <v>15</v>
      </c>
      <c r="F115" s="5" t="s">
        <v>36</v>
      </c>
      <c r="G115" s="5" t="s">
        <v>37</v>
      </c>
      <c r="H115" t="s">
        <v>25</v>
      </c>
      <c r="I115" s="4">
        <v>300</v>
      </c>
      <c r="J115" s="5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24</v>
      </c>
      <c r="C116" s="1" t="s">
        <v>14</v>
      </c>
      <c r="D116" s="2">
        <v>44724</v>
      </c>
      <c r="E116" s="5" t="s">
        <v>15</v>
      </c>
      <c r="F116" s="5" t="s">
        <v>36</v>
      </c>
      <c r="G116" s="5" t="s">
        <v>37</v>
      </c>
      <c r="H116" t="s">
        <v>32</v>
      </c>
      <c r="I116" s="4">
        <v>3200</v>
      </c>
      <c r="J116" s="5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13</v>
      </c>
      <c r="C117" s="1" t="s">
        <v>20</v>
      </c>
      <c r="D117" s="2">
        <v>44731</v>
      </c>
      <c r="E117" s="5" t="s">
        <v>15</v>
      </c>
      <c r="F117" s="5" t="s">
        <v>36</v>
      </c>
      <c r="G117" s="5" t="s">
        <v>37</v>
      </c>
      <c r="H117" t="s">
        <v>33</v>
      </c>
      <c r="I117" s="4">
        <v>4600</v>
      </c>
      <c r="J117" s="5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24</v>
      </c>
      <c r="C118" s="1" t="s">
        <v>14</v>
      </c>
      <c r="D118" s="2">
        <v>44738</v>
      </c>
      <c r="E118" s="5" t="s">
        <v>15</v>
      </c>
      <c r="F118" s="5" t="s">
        <v>36</v>
      </c>
      <c r="G118" s="5" t="s">
        <v>37</v>
      </c>
      <c r="H118" t="s">
        <v>21</v>
      </c>
      <c r="I118" s="4">
        <v>1200</v>
      </c>
      <c r="J118" s="5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27</v>
      </c>
      <c r="C119" s="1" t="s">
        <v>14</v>
      </c>
      <c r="D119" s="2">
        <v>44745</v>
      </c>
      <c r="E119" s="5" t="s">
        <v>15</v>
      </c>
      <c r="F119" s="5" t="s">
        <v>36</v>
      </c>
      <c r="G119" s="5" t="s">
        <v>37</v>
      </c>
      <c r="H119" t="s">
        <v>33</v>
      </c>
      <c r="I119" s="4">
        <v>4600</v>
      </c>
      <c r="J119" s="5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34</v>
      </c>
      <c r="C120" s="1" t="s">
        <v>20</v>
      </c>
      <c r="D120" s="2">
        <v>44752</v>
      </c>
      <c r="E120" s="5" t="s">
        <v>15</v>
      </c>
      <c r="F120" s="5" t="s">
        <v>36</v>
      </c>
      <c r="G120" s="5" t="s">
        <v>37</v>
      </c>
      <c r="H120" t="s">
        <v>29</v>
      </c>
      <c r="I120" s="4">
        <v>5340</v>
      </c>
      <c r="J120" s="5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13</v>
      </c>
      <c r="C121" s="1" t="s">
        <v>20</v>
      </c>
      <c r="D121" s="2">
        <v>44759</v>
      </c>
      <c r="E121" s="5" t="s">
        <v>15</v>
      </c>
      <c r="F121" s="5" t="s">
        <v>36</v>
      </c>
      <c r="G121" s="5" t="s">
        <v>37</v>
      </c>
      <c r="H121" t="s">
        <v>31</v>
      </c>
      <c r="I121" s="4">
        <v>5300</v>
      </c>
      <c r="J121" s="5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13</v>
      </c>
      <c r="C122" s="1" t="s">
        <v>20</v>
      </c>
      <c r="D122" s="2">
        <v>44766</v>
      </c>
      <c r="E122" s="5" t="s">
        <v>15</v>
      </c>
      <c r="F122" s="5" t="s">
        <v>36</v>
      </c>
      <c r="G122" s="5" t="s">
        <v>37</v>
      </c>
      <c r="H122" t="s">
        <v>28</v>
      </c>
      <c r="I122" s="4">
        <v>1500</v>
      </c>
      <c r="J122" s="5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22</v>
      </c>
      <c r="C123" s="1" t="s">
        <v>20</v>
      </c>
      <c r="D123" s="2">
        <v>44766</v>
      </c>
      <c r="E123" s="5" t="s">
        <v>15</v>
      </c>
      <c r="F123" s="5" t="s">
        <v>36</v>
      </c>
      <c r="G123" s="5" t="s">
        <v>37</v>
      </c>
      <c r="H123" t="s">
        <v>32</v>
      </c>
      <c r="I123" s="4">
        <v>3200</v>
      </c>
      <c r="J123" s="5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13</v>
      </c>
      <c r="C124" s="1" t="s">
        <v>14</v>
      </c>
      <c r="D124" s="2">
        <v>44773</v>
      </c>
      <c r="E124" s="5" t="s">
        <v>15</v>
      </c>
      <c r="F124" s="5" t="s">
        <v>36</v>
      </c>
      <c r="G124" s="5" t="s">
        <v>37</v>
      </c>
      <c r="H124" t="s">
        <v>28</v>
      </c>
      <c r="I124" s="4">
        <v>1500</v>
      </c>
      <c r="J124" s="5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24</v>
      </c>
      <c r="C125" s="1" t="s">
        <v>14</v>
      </c>
      <c r="D125" s="2">
        <v>44780</v>
      </c>
      <c r="E125" s="5" t="s">
        <v>15</v>
      </c>
      <c r="F125" s="5" t="s">
        <v>36</v>
      </c>
      <c r="G125" s="5" t="s">
        <v>37</v>
      </c>
      <c r="H125" t="s">
        <v>19</v>
      </c>
      <c r="I125" s="4">
        <v>500</v>
      </c>
      <c r="J125" s="5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13</v>
      </c>
      <c r="C126" s="1" t="s">
        <v>20</v>
      </c>
      <c r="D126" s="2">
        <v>44787</v>
      </c>
      <c r="E126" s="5" t="s">
        <v>15</v>
      </c>
      <c r="F126" s="5" t="s">
        <v>36</v>
      </c>
      <c r="G126" s="5" t="s">
        <v>37</v>
      </c>
      <c r="H126" t="s">
        <v>25</v>
      </c>
      <c r="I126" s="4">
        <v>300</v>
      </c>
      <c r="J126" s="5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27</v>
      </c>
      <c r="C127" s="1" t="s">
        <v>14</v>
      </c>
      <c r="D127" s="2">
        <v>44794</v>
      </c>
      <c r="E127" s="5" t="s">
        <v>15</v>
      </c>
      <c r="F127" s="5" t="s">
        <v>36</v>
      </c>
      <c r="G127" s="5" t="s">
        <v>37</v>
      </c>
      <c r="H127" t="s">
        <v>26</v>
      </c>
      <c r="I127" s="4">
        <v>1700</v>
      </c>
      <c r="J127" s="5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13</v>
      </c>
      <c r="C128" s="1" t="s">
        <v>20</v>
      </c>
      <c r="D128" s="2">
        <v>44801</v>
      </c>
      <c r="E128" s="5" t="s">
        <v>15</v>
      </c>
      <c r="F128" s="5" t="s">
        <v>36</v>
      </c>
      <c r="G128" s="5" t="s">
        <v>37</v>
      </c>
      <c r="H128" t="s">
        <v>30</v>
      </c>
      <c r="I128" s="4">
        <v>3400</v>
      </c>
      <c r="J128" s="5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13</v>
      </c>
      <c r="C129" s="1" t="s">
        <v>20</v>
      </c>
      <c r="D129" s="2">
        <v>44808</v>
      </c>
      <c r="E129" s="5" t="s">
        <v>15</v>
      </c>
      <c r="F129" s="5" t="s">
        <v>36</v>
      </c>
      <c r="G129" s="5" t="s">
        <v>37</v>
      </c>
      <c r="H129" t="s">
        <v>25</v>
      </c>
      <c r="I129" s="4">
        <v>300</v>
      </c>
      <c r="J129" s="5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13</v>
      </c>
      <c r="C130" s="1" t="s">
        <v>20</v>
      </c>
      <c r="D130" s="2">
        <v>44815</v>
      </c>
      <c r="E130" s="5" t="s">
        <v>15</v>
      </c>
      <c r="F130" s="5" t="s">
        <v>36</v>
      </c>
      <c r="G130" s="5" t="s">
        <v>37</v>
      </c>
      <c r="H130" t="s">
        <v>19</v>
      </c>
      <c r="I130" s="4">
        <v>500</v>
      </c>
      <c r="J130" s="5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27</v>
      </c>
      <c r="C131" s="1" t="s">
        <v>20</v>
      </c>
      <c r="D131" s="2">
        <v>44822</v>
      </c>
      <c r="E131" s="5" t="s">
        <v>15</v>
      </c>
      <c r="F131" s="5" t="s">
        <v>36</v>
      </c>
      <c r="G131" s="5" t="s">
        <v>37</v>
      </c>
      <c r="H131" t="s">
        <v>32</v>
      </c>
      <c r="I131" s="4">
        <v>3200</v>
      </c>
      <c r="J131" s="5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13</v>
      </c>
      <c r="C132" s="1" t="s">
        <v>20</v>
      </c>
      <c r="D132" s="2">
        <v>44829</v>
      </c>
      <c r="E132" s="5" t="s">
        <v>15</v>
      </c>
      <c r="F132" s="5" t="s">
        <v>36</v>
      </c>
      <c r="G132" s="5" t="s">
        <v>37</v>
      </c>
      <c r="H132" t="s">
        <v>19</v>
      </c>
      <c r="I132" s="4">
        <v>500</v>
      </c>
      <c r="J132" s="5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27</v>
      </c>
      <c r="C133" s="1" t="s">
        <v>20</v>
      </c>
      <c r="D133" s="2">
        <v>44836</v>
      </c>
      <c r="E133" s="5" t="s">
        <v>15</v>
      </c>
      <c r="F133" s="5" t="s">
        <v>36</v>
      </c>
      <c r="G133" s="5" t="s">
        <v>37</v>
      </c>
      <c r="H133" t="s">
        <v>26</v>
      </c>
      <c r="I133" s="4">
        <v>1700</v>
      </c>
      <c r="J133" s="5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13</v>
      </c>
      <c r="C134" s="1" t="s">
        <v>20</v>
      </c>
      <c r="D134" s="2">
        <v>44843</v>
      </c>
      <c r="E134" s="5" t="s">
        <v>15</v>
      </c>
      <c r="F134" s="5" t="s">
        <v>36</v>
      </c>
      <c r="G134" s="5" t="s">
        <v>37</v>
      </c>
      <c r="H134" t="s">
        <v>18</v>
      </c>
      <c r="I134" s="4">
        <v>8902</v>
      </c>
      <c r="J134" s="5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22</v>
      </c>
      <c r="C135" s="1" t="s">
        <v>20</v>
      </c>
      <c r="D135" s="2">
        <v>44850</v>
      </c>
      <c r="E135" s="5" t="s">
        <v>15</v>
      </c>
      <c r="F135" s="5" t="s">
        <v>36</v>
      </c>
      <c r="G135" s="5" t="s">
        <v>37</v>
      </c>
      <c r="H135" t="s">
        <v>29</v>
      </c>
      <c r="I135" s="4">
        <v>5340</v>
      </c>
      <c r="J135" s="5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13</v>
      </c>
      <c r="C136" s="1" t="s">
        <v>20</v>
      </c>
      <c r="D136" s="2">
        <v>44857</v>
      </c>
      <c r="E136" s="5" t="s">
        <v>15</v>
      </c>
      <c r="F136" s="5" t="s">
        <v>36</v>
      </c>
      <c r="G136" s="5" t="s">
        <v>37</v>
      </c>
      <c r="H136" t="s">
        <v>18</v>
      </c>
      <c r="I136" s="4">
        <v>8902</v>
      </c>
      <c r="J136" s="5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27</v>
      </c>
      <c r="C137" s="1" t="s">
        <v>14</v>
      </c>
      <c r="D137" s="2">
        <v>44864</v>
      </c>
      <c r="E137" s="5" t="s">
        <v>15</v>
      </c>
      <c r="F137" s="5" t="s">
        <v>36</v>
      </c>
      <c r="G137" s="5" t="s">
        <v>37</v>
      </c>
      <c r="H137" t="s">
        <v>19</v>
      </c>
      <c r="I137" s="4">
        <v>500</v>
      </c>
      <c r="J137" s="5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34</v>
      </c>
      <c r="C138" s="1" t="s">
        <v>20</v>
      </c>
      <c r="D138" s="2">
        <v>44871</v>
      </c>
      <c r="E138" s="5" t="s">
        <v>15</v>
      </c>
      <c r="F138" s="5" t="s">
        <v>36</v>
      </c>
      <c r="G138" s="5" t="s">
        <v>37</v>
      </c>
      <c r="H138" t="s">
        <v>21</v>
      </c>
      <c r="I138" s="4">
        <v>1200</v>
      </c>
      <c r="J138" s="5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24</v>
      </c>
      <c r="C139" s="1" t="s">
        <v>14</v>
      </c>
      <c r="D139" s="2">
        <v>44878</v>
      </c>
      <c r="E139" s="5" t="s">
        <v>15</v>
      </c>
      <c r="F139" s="5" t="s">
        <v>36</v>
      </c>
      <c r="G139" s="5" t="s">
        <v>37</v>
      </c>
      <c r="H139" t="s">
        <v>35</v>
      </c>
      <c r="I139" s="4">
        <v>4500</v>
      </c>
      <c r="J139" s="5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13</v>
      </c>
      <c r="C140" s="1" t="s">
        <v>20</v>
      </c>
      <c r="D140" s="2">
        <v>44885</v>
      </c>
      <c r="E140" s="5" t="s">
        <v>15</v>
      </c>
      <c r="F140" s="5" t="s">
        <v>36</v>
      </c>
      <c r="G140" s="5" t="s">
        <v>37</v>
      </c>
      <c r="H140" t="s">
        <v>18</v>
      </c>
      <c r="I140" s="4">
        <v>8902</v>
      </c>
      <c r="J140" s="5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34</v>
      </c>
      <c r="C141" s="1" t="s">
        <v>20</v>
      </c>
      <c r="D141" s="2">
        <v>44892</v>
      </c>
      <c r="E141" s="5" t="s">
        <v>15</v>
      </c>
      <c r="F141" s="5" t="s">
        <v>36</v>
      </c>
      <c r="G141" s="5" t="s">
        <v>37</v>
      </c>
      <c r="H141" t="s">
        <v>31</v>
      </c>
      <c r="I141" s="4">
        <v>5300</v>
      </c>
      <c r="J141" s="5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24</v>
      </c>
      <c r="C142" s="1" t="s">
        <v>20</v>
      </c>
      <c r="D142" s="2">
        <v>44899</v>
      </c>
      <c r="E142" s="5" t="s">
        <v>15</v>
      </c>
      <c r="F142" s="5" t="s">
        <v>36</v>
      </c>
      <c r="G142" s="5" t="s">
        <v>37</v>
      </c>
      <c r="H142" t="s">
        <v>31</v>
      </c>
      <c r="I142" s="4">
        <v>5300</v>
      </c>
      <c r="J142" s="5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13</v>
      </c>
      <c r="C143" s="1" t="s">
        <v>20</v>
      </c>
      <c r="D143" s="2">
        <v>44906</v>
      </c>
      <c r="E143" s="5" t="s">
        <v>15</v>
      </c>
      <c r="F143" s="5" t="s">
        <v>36</v>
      </c>
      <c r="G143" s="5" t="s">
        <v>37</v>
      </c>
      <c r="H143" t="s">
        <v>33</v>
      </c>
      <c r="I143" s="4">
        <v>4600</v>
      </c>
      <c r="J143" s="5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22</v>
      </c>
      <c r="C144" s="1" t="s">
        <v>14</v>
      </c>
      <c r="D144" s="2">
        <v>44913</v>
      </c>
      <c r="E144" s="5" t="s">
        <v>15</v>
      </c>
      <c r="F144" s="5" t="s">
        <v>36</v>
      </c>
      <c r="G144" s="5" t="s">
        <v>37</v>
      </c>
      <c r="H144" t="s">
        <v>32</v>
      </c>
      <c r="I144" s="4">
        <v>3200</v>
      </c>
      <c r="J144" s="5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13</v>
      </c>
      <c r="C145" s="1" t="s">
        <v>14</v>
      </c>
      <c r="D145" s="2">
        <v>44920</v>
      </c>
      <c r="E145" s="5" t="s">
        <v>15</v>
      </c>
      <c r="F145" s="5" t="s">
        <v>36</v>
      </c>
      <c r="G145" s="5" t="s">
        <v>37</v>
      </c>
      <c r="H145" t="s">
        <v>23</v>
      </c>
      <c r="I145" s="4">
        <v>5130</v>
      </c>
      <c r="J145" s="5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22</v>
      </c>
      <c r="C146" s="1" t="s">
        <v>20</v>
      </c>
      <c r="D146" s="2">
        <v>44927</v>
      </c>
      <c r="E146" s="5" t="s">
        <v>15</v>
      </c>
      <c r="F146" s="5" t="s">
        <v>36</v>
      </c>
      <c r="G146" s="5" t="s">
        <v>37</v>
      </c>
      <c r="H146" t="s">
        <v>35</v>
      </c>
      <c r="I146" s="4">
        <v>4500</v>
      </c>
      <c r="J146" s="5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34</v>
      </c>
      <c r="C147" s="1" t="s">
        <v>20</v>
      </c>
      <c r="D147" s="2">
        <v>44934</v>
      </c>
      <c r="E147" s="5" t="s">
        <v>15</v>
      </c>
      <c r="F147" s="5" t="s">
        <v>36</v>
      </c>
      <c r="G147" s="5" t="s">
        <v>37</v>
      </c>
      <c r="H147" t="s">
        <v>25</v>
      </c>
      <c r="I147" s="4">
        <v>300</v>
      </c>
      <c r="J147" s="5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13</v>
      </c>
      <c r="C148" s="1" t="s">
        <v>14</v>
      </c>
      <c r="D148" s="2">
        <v>44941</v>
      </c>
      <c r="E148" s="5" t="s">
        <v>15</v>
      </c>
      <c r="F148" s="5" t="s">
        <v>36</v>
      </c>
      <c r="G148" s="5" t="s">
        <v>37</v>
      </c>
      <c r="H148" t="s">
        <v>18</v>
      </c>
      <c r="I148" s="4">
        <v>8902</v>
      </c>
      <c r="J148" s="5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13</v>
      </c>
      <c r="C149" s="1" t="s">
        <v>14</v>
      </c>
      <c r="D149" s="2">
        <v>44948</v>
      </c>
      <c r="E149" s="5" t="s">
        <v>15</v>
      </c>
      <c r="F149" s="5" t="s">
        <v>36</v>
      </c>
      <c r="G149" s="5" t="s">
        <v>37</v>
      </c>
      <c r="H149" t="s">
        <v>33</v>
      </c>
      <c r="I149" s="4">
        <v>4600</v>
      </c>
      <c r="J149" s="5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13</v>
      </c>
      <c r="C150" s="1" t="s">
        <v>14</v>
      </c>
      <c r="D150" s="2">
        <v>44955</v>
      </c>
      <c r="E150" s="5" t="s">
        <v>15</v>
      </c>
      <c r="F150" s="5" t="s">
        <v>36</v>
      </c>
      <c r="G150" s="5" t="s">
        <v>37</v>
      </c>
      <c r="H150" t="s">
        <v>30</v>
      </c>
      <c r="I150" s="4">
        <v>3400</v>
      </c>
      <c r="J150" s="5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34</v>
      </c>
      <c r="C151" s="1" t="s">
        <v>20</v>
      </c>
      <c r="D151" s="2">
        <v>44962</v>
      </c>
      <c r="E151" s="5" t="s">
        <v>15</v>
      </c>
      <c r="F151" s="5" t="s">
        <v>36</v>
      </c>
      <c r="G151" s="5" t="s">
        <v>37</v>
      </c>
      <c r="H151" t="s">
        <v>29</v>
      </c>
      <c r="I151" s="4">
        <v>5340</v>
      </c>
      <c r="J151" s="5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13</v>
      </c>
      <c r="C152" s="1" t="s">
        <v>14</v>
      </c>
      <c r="D152" s="2">
        <v>44969</v>
      </c>
      <c r="E152" s="5" t="s">
        <v>15</v>
      </c>
      <c r="F152" s="5" t="s">
        <v>36</v>
      </c>
      <c r="G152" s="5" t="s">
        <v>37</v>
      </c>
      <c r="H152" t="s">
        <v>26</v>
      </c>
      <c r="I152" s="4">
        <v>1700</v>
      </c>
      <c r="J152" s="5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27</v>
      </c>
      <c r="C153" s="1" t="s">
        <v>14</v>
      </c>
      <c r="D153" s="2">
        <v>44976</v>
      </c>
      <c r="E153" s="5" t="s">
        <v>15</v>
      </c>
      <c r="F153" s="5" t="s">
        <v>36</v>
      </c>
      <c r="G153" s="5" t="s">
        <v>37</v>
      </c>
      <c r="H153" t="s">
        <v>32</v>
      </c>
      <c r="I153" s="4">
        <v>3200</v>
      </c>
      <c r="J153" s="5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27</v>
      </c>
      <c r="C154" s="1" t="s">
        <v>20</v>
      </c>
      <c r="D154" s="2">
        <v>44983</v>
      </c>
      <c r="E154" s="5" t="s">
        <v>15</v>
      </c>
      <c r="F154" s="5" t="s">
        <v>36</v>
      </c>
      <c r="G154" s="5" t="s">
        <v>37</v>
      </c>
      <c r="H154" t="s">
        <v>19</v>
      </c>
      <c r="I154" s="4">
        <v>500</v>
      </c>
      <c r="J154" s="5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27</v>
      </c>
      <c r="C155" s="1" t="s">
        <v>20</v>
      </c>
      <c r="D155" s="2">
        <v>44990</v>
      </c>
      <c r="E155" s="5" t="s">
        <v>15</v>
      </c>
      <c r="F155" s="5" t="s">
        <v>36</v>
      </c>
      <c r="G155" s="5" t="s">
        <v>37</v>
      </c>
      <c r="H155" t="s">
        <v>31</v>
      </c>
      <c r="I155" s="4">
        <v>5300</v>
      </c>
      <c r="J155" s="5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13</v>
      </c>
      <c r="C156" s="1" t="s">
        <v>20</v>
      </c>
      <c r="D156" s="2">
        <v>44997</v>
      </c>
      <c r="E156" s="5" t="s">
        <v>15</v>
      </c>
      <c r="F156" s="5" t="s">
        <v>36</v>
      </c>
      <c r="G156" s="5" t="s">
        <v>37</v>
      </c>
      <c r="H156" t="s">
        <v>32</v>
      </c>
      <c r="I156" s="4">
        <v>3200</v>
      </c>
      <c r="J156" s="5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34</v>
      </c>
      <c r="C157" s="1" t="s">
        <v>14</v>
      </c>
      <c r="D157" s="2">
        <v>45004</v>
      </c>
      <c r="E157" s="5" t="s">
        <v>15</v>
      </c>
      <c r="F157" s="5" t="s">
        <v>36</v>
      </c>
      <c r="G157" s="5" t="s">
        <v>37</v>
      </c>
      <c r="H157" t="s">
        <v>19</v>
      </c>
      <c r="I157" s="4">
        <v>500</v>
      </c>
      <c r="J157" s="5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27</v>
      </c>
      <c r="C158" s="1" t="s">
        <v>14</v>
      </c>
      <c r="D158" s="2">
        <v>45011</v>
      </c>
      <c r="E158" s="5" t="s">
        <v>15</v>
      </c>
      <c r="F158" s="5" t="s">
        <v>36</v>
      </c>
      <c r="G158" s="5" t="s">
        <v>37</v>
      </c>
      <c r="H158" t="s">
        <v>32</v>
      </c>
      <c r="I158" s="4">
        <v>3200</v>
      </c>
      <c r="J158" s="5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13</v>
      </c>
      <c r="C159" s="1" t="s">
        <v>20</v>
      </c>
      <c r="D159" s="2">
        <v>45018</v>
      </c>
      <c r="E159" s="5" t="s">
        <v>15</v>
      </c>
      <c r="F159" s="5" t="s">
        <v>36</v>
      </c>
      <c r="G159" s="5" t="s">
        <v>37</v>
      </c>
      <c r="H159" t="s">
        <v>35</v>
      </c>
      <c r="I159" s="4">
        <v>4500</v>
      </c>
      <c r="J159" s="5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27</v>
      </c>
      <c r="C160" s="1" t="s">
        <v>20</v>
      </c>
      <c r="D160" s="2">
        <v>45025</v>
      </c>
      <c r="E160" s="5" t="s">
        <v>15</v>
      </c>
      <c r="F160" s="5" t="s">
        <v>36</v>
      </c>
      <c r="G160" s="5" t="s">
        <v>37</v>
      </c>
      <c r="H160" t="s">
        <v>35</v>
      </c>
      <c r="I160" s="4">
        <v>4500</v>
      </c>
      <c r="J160" s="5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22</v>
      </c>
      <c r="C161" s="1" t="s">
        <v>20</v>
      </c>
      <c r="D161" s="2">
        <v>45032</v>
      </c>
      <c r="E161" s="5" t="s">
        <v>15</v>
      </c>
      <c r="F161" s="5" t="s">
        <v>36</v>
      </c>
      <c r="G161" s="5" t="s">
        <v>37</v>
      </c>
      <c r="H161" t="s">
        <v>35</v>
      </c>
      <c r="I161" s="4">
        <v>4500</v>
      </c>
      <c r="J161" s="5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34</v>
      </c>
      <c r="C162" s="1" t="s">
        <v>20</v>
      </c>
      <c r="D162" s="2">
        <v>45039</v>
      </c>
      <c r="E162" s="5" t="s">
        <v>15</v>
      </c>
      <c r="F162" s="5" t="s">
        <v>36</v>
      </c>
      <c r="G162" s="5" t="s">
        <v>37</v>
      </c>
      <c r="H162" t="s">
        <v>35</v>
      </c>
      <c r="I162" s="4">
        <v>4500</v>
      </c>
      <c r="J162" s="5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22</v>
      </c>
      <c r="C163" s="1" t="s">
        <v>20</v>
      </c>
      <c r="D163" s="2">
        <v>45046</v>
      </c>
      <c r="E163" s="5" t="s">
        <v>15</v>
      </c>
      <c r="F163" s="5" t="s">
        <v>36</v>
      </c>
      <c r="G163" s="5" t="s">
        <v>37</v>
      </c>
      <c r="H163" t="s">
        <v>21</v>
      </c>
      <c r="I163" s="4">
        <v>1200</v>
      </c>
      <c r="J163" s="5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24</v>
      </c>
      <c r="C164" s="1" t="s">
        <v>20</v>
      </c>
      <c r="D164" s="2">
        <v>45053</v>
      </c>
      <c r="E164" s="5" t="s">
        <v>15</v>
      </c>
      <c r="F164" s="5" t="s">
        <v>36</v>
      </c>
      <c r="G164" s="5" t="s">
        <v>37</v>
      </c>
      <c r="H164" t="s">
        <v>30</v>
      </c>
      <c r="I164" s="4">
        <v>3400</v>
      </c>
      <c r="J164" s="5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27</v>
      </c>
      <c r="C165" s="1" t="s">
        <v>14</v>
      </c>
      <c r="D165" s="2">
        <v>45060</v>
      </c>
      <c r="E165" s="5" t="s">
        <v>15</v>
      </c>
      <c r="F165" s="5" t="s">
        <v>36</v>
      </c>
      <c r="G165" s="5" t="s">
        <v>37</v>
      </c>
      <c r="H165" t="s">
        <v>19</v>
      </c>
      <c r="I165" s="4">
        <v>500</v>
      </c>
      <c r="J165" s="5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27</v>
      </c>
      <c r="C166" s="1" t="s">
        <v>20</v>
      </c>
      <c r="D166" s="2">
        <v>45067</v>
      </c>
      <c r="E166" s="5" t="s">
        <v>15</v>
      </c>
      <c r="F166" s="5" t="s">
        <v>36</v>
      </c>
      <c r="G166" s="5" t="s">
        <v>37</v>
      </c>
      <c r="H166" t="s">
        <v>30</v>
      </c>
      <c r="I166" s="4">
        <v>3400</v>
      </c>
      <c r="J166" s="5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13</v>
      </c>
      <c r="C167" s="1" t="s">
        <v>20</v>
      </c>
      <c r="D167" s="2">
        <v>45074</v>
      </c>
      <c r="E167" s="5" t="s">
        <v>15</v>
      </c>
      <c r="F167" s="5" t="s">
        <v>36</v>
      </c>
      <c r="G167" s="5" t="s">
        <v>37</v>
      </c>
      <c r="H167" t="s">
        <v>33</v>
      </c>
      <c r="I167" s="4">
        <v>4600</v>
      </c>
      <c r="J167" s="5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27</v>
      </c>
      <c r="C168" s="1" t="s">
        <v>14</v>
      </c>
      <c r="D168" s="2">
        <v>45081</v>
      </c>
      <c r="E168" s="5" t="s">
        <v>15</v>
      </c>
      <c r="F168" s="5" t="s">
        <v>36</v>
      </c>
      <c r="G168" s="5" t="s">
        <v>37</v>
      </c>
      <c r="H168" t="s">
        <v>19</v>
      </c>
      <c r="I168" s="4">
        <v>500</v>
      </c>
      <c r="J168" s="5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24</v>
      </c>
      <c r="C169" s="1" t="s">
        <v>20</v>
      </c>
      <c r="D169" s="2">
        <v>45088</v>
      </c>
      <c r="E169" s="5" t="s">
        <v>15</v>
      </c>
      <c r="F169" s="5" t="s">
        <v>36</v>
      </c>
      <c r="G169" s="5" t="s">
        <v>37</v>
      </c>
      <c r="H169" t="s">
        <v>23</v>
      </c>
      <c r="I169" s="4">
        <v>5130</v>
      </c>
      <c r="J169" s="5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34</v>
      </c>
      <c r="C170" s="1" t="s">
        <v>14</v>
      </c>
      <c r="D170" s="2">
        <v>45095</v>
      </c>
      <c r="E170" s="5" t="s">
        <v>15</v>
      </c>
      <c r="F170" s="5" t="s">
        <v>36</v>
      </c>
      <c r="G170" s="5" t="s">
        <v>37</v>
      </c>
      <c r="H170" t="s">
        <v>28</v>
      </c>
      <c r="I170" s="4">
        <v>1500</v>
      </c>
      <c r="J170" s="5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13</v>
      </c>
      <c r="C171" s="1" t="s">
        <v>20</v>
      </c>
      <c r="D171" s="2">
        <v>45102</v>
      </c>
      <c r="E171" s="5" t="s">
        <v>15</v>
      </c>
      <c r="F171" s="5" t="s">
        <v>36</v>
      </c>
      <c r="G171" s="5" t="s">
        <v>37</v>
      </c>
      <c r="H171" t="s">
        <v>32</v>
      </c>
      <c r="I171" s="4">
        <v>3200</v>
      </c>
      <c r="J171" s="5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13</v>
      </c>
      <c r="C172" s="1" t="s">
        <v>20</v>
      </c>
      <c r="D172" s="2">
        <v>45109</v>
      </c>
      <c r="E172" s="5" t="s">
        <v>15</v>
      </c>
      <c r="F172" s="5" t="s">
        <v>36</v>
      </c>
      <c r="G172" s="5" t="s">
        <v>37</v>
      </c>
      <c r="H172" t="s">
        <v>29</v>
      </c>
      <c r="I172" s="4">
        <v>5340</v>
      </c>
      <c r="J172" s="5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27</v>
      </c>
      <c r="C173" s="1" t="s">
        <v>14</v>
      </c>
      <c r="D173" s="2">
        <v>45116</v>
      </c>
      <c r="E173" s="5" t="s">
        <v>15</v>
      </c>
      <c r="F173" s="5" t="s">
        <v>36</v>
      </c>
      <c r="G173" s="5" t="s">
        <v>37</v>
      </c>
      <c r="H173" t="s">
        <v>29</v>
      </c>
      <c r="I173" s="4">
        <v>5340</v>
      </c>
      <c r="J173" s="5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13</v>
      </c>
      <c r="C174" s="1" t="s">
        <v>14</v>
      </c>
      <c r="D174" s="2">
        <v>45123</v>
      </c>
      <c r="E174" s="5" t="s">
        <v>15</v>
      </c>
      <c r="F174" s="5" t="s">
        <v>36</v>
      </c>
      <c r="G174" s="5" t="s">
        <v>37</v>
      </c>
      <c r="H174" t="s">
        <v>19</v>
      </c>
      <c r="I174" s="4">
        <v>500</v>
      </c>
      <c r="J174" s="5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13</v>
      </c>
      <c r="C175" s="1" t="s">
        <v>14</v>
      </c>
      <c r="D175" s="2">
        <v>45130</v>
      </c>
      <c r="E175" s="5" t="s">
        <v>15</v>
      </c>
      <c r="F175" s="5" t="s">
        <v>36</v>
      </c>
      <c r="G175" s="5" t="s">
        <v>37</v>
      </c>
      <c r="H175" t="s">
        <v>29</v>
      </c>
      <c r="I175" s="4">
        <v>5340</v>
      </c>
      <c r="J175" s="5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34</v>
      </c>
      <c r="C176" s="1" t="s">
        <v>20</v>
      </c>
      <c r="D176" s="2">
        <v>45137</v>
      </c>
      <c r="E176" s="5" t="s">
        <v>15</v>
      </c>
      <c r="F176" s="5" t="s">
        <v>36</v>
      </c>
      <c r="G176" s="5" t="s">
        <v>37</v>
      </c>
      <c r="H176" t="s">
        <v>21</v>
      </c>
      <c r="I176" s="4">
        <v>1200</v>
      </c>
      <c r="J176" s="5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13</v>
      </c>
      <c r="C177" s="1" t="s">
        <v>14</v>
      </c>
      <c r="D177" s="2">
        <v>45144</v>
      </c>
      <c r="E177" s="5" t="s">
        <v>15</v>
      </c>
      <c r="F177" s="5" t="s">
        <v>36</v>
      </c>
      <c r="G177" s="5" t="s">
        <v>37</v>
      </c>
      <c r="H177" t="s">
        <v>31</v>
      </c>
      <c r="I177" s="4">
        <v>5300</v>
      </c>
      <c r="J177" s="5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22</v>
      </c>
      <c r="C178" s="1" t="s">
        <v>20</v>
      </c>
      <c r="D178" s="2">
        <v>45151</v>
      </c>
      <c r="E178" s="5" t="s">
        <v>15</v>
      </c>
      <c r="F178" s="5" t="s">
        <v>36</v>
      </c>
      <c r="G178" s="5" t="s">
        <v>37</v>
      </c>
      <c r="H178" t="s">
        <v>18</v>
      </c>
      <c r="I178" s="4">
        <v>8902</v>
      </c>
      <c r="J178" s="5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27</v>
      </c>
      <c r="C179" s="1" t="s">
        <v>20</v>
      </c>
      <c r="D179" s="2">
        <v>45158</v>
      </c>
      <c r="E179" s="5" t="s">
        <v>15</v>
      </c>
      <c r="F179" s="5" t="s">
        <v>36</v>
      </c>
      <c r="G179" s="5" t="s">
        <v>37</v>
      </c>
      <c r="H179" t="s">
        <v>18</v>
      </c>
      <c r="I179" s="4">
        <v>8902</v>
      </c>
      <c r="J179" s="5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22</v>
      </c>
      <c r="C180" s="1" t="s">
        <v>20</v>
      </c>
      <c r="D180" s="2">
        <v>45165</v>
      </c>
      <c r="E180" s="5" t="s">
        <v>15</v>
      </c>
      <c r="F180" s="5" t="s">
        <v>36</v>
      </c>
      <c r="G180" s="5" t="s">
        <v>37</v>
      </c>
      <c r="H180" t="s">
        <v>35</v>
      </c>
      <c r="I180" s="4">
        <v>4500</v>
      </c>
      <c r="J180" s="5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13</v>
      </c>
      <c r="C181" s="1" t="s">
        <v>14</v>
      </c>
      <c r="D181" s="2">
        <v>44562</v>
      </c>
      <c r="E181" s="5" t="s">
        <v>15</v>
      </c>
      <c r="F181" s="5" t="s">
        <v>38</v>
      </c>
      <c r="G181" s="5" t="s">
        <v>39</v>
      </c>
      <c r="H181" t="s">
        <v>18</v>
      </c>
      <c r="I181" s="4">
        <v>8902</v>
      </c>
      <c r="J181" s="5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13</v>
      </c>
      <c r="C182" s="1" t="s">
        <v>14</v>
      </c>
      <c r="D182" s="2">
        <v>44577</v>
      </c>
      <c r="E182" s="5" t="s">
        <v>15</v>
      </c>
      <c r="F182" s="5" t="s">
        <v>38</v>
      </c>
      <c r="G182" s="5" t="s">
        <v>39</v>
      </c>
      <c r="H182" t="s">
        <v>19</v>
      </c>
      <c r="I182" s="4">
        <v>500</v>
      </c>
      <c r="J182" s="5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13</v>
      </c>
      <c r="C183" s="1" t="s">
        <v>20</v>
      </c>
      <c r="D183" s="2">
        <v>44584</v>
      </c>
      <c r="E183" s="5" t="s">
        <v>15</v>
      </c>
      <c r="F183" s="5" t="s">
        <v>38</v>
      </c>
      <c r="G183" s="5" t="s">
        <v>39</v>
      </c>
      <c r="H183" t="s">
        <v>21</v>
      </c>
      <c r="I183" s="4">
        <v>1200</v>
      </c>
      <c r="J183" s="5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13</v>
      </c>
      <c r="C184" s="1" t="s">
        <v>20</v>
      </c>
      <c r="D184" s="2">
        <v>44591</v>
      </c>
      <c r="E184" s="5" t="s">
        <v>15</v>
      </c>
      <c r="F184" s="5" t="s">
        <v>38</v>
      </c>
      <c r="G184" s="5" t="s">
        <v>39</v>
      </c>
      <c r="H184" t="s">
        <v>19</v>
      </c>
      <c r="I184" s="4">
        <v>500</v>
      </c>
      <c r="J184" s="5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22</v>
      </c>
      <c r="C185" s="1" t="s">
        <v>20</v>
      </c>
      <c r="D185" s="2">
        <v>44598</v>
      </c>
      <c r="E185" s="5" t="s">
        <v>15</v>
      </c>
      <c r="F185" s="5" t="s">
        <v>38</v>
      </c>
      <c r="G185" s="5" t="s">
        <v>39</v>
      </c>
      <c r="H185" t="s">
        <v>18</v>
      </c>
      <c r="I185" s="4">
        <v>8902</v>
      </c>
      <c r="J185" s="5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13</v>
      </c>
      <c r="C186" s="1" t="s">
        <v>14</v>
      </c>
      <c r="D186" s="2">
        <v>44605</v>
      </c>
      <c r="E186" s="5" t="s">
        <v>15</v>
      </c>
      <c r="F186" s="5" t="s">
        <v>38</v>
      </c>
      <c r="G186" s="5" t="s">
        <v>39</v>
      </c>
      <c r="H186" t="s">
        <v>23</v>
      </c>
      <c r="I186" s="4">
        <v>5130</v>
      </c>
      <c r="J186" s="5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13</v>
      </c>
      <c r="C187" s="1" t="s">
        <v>20</v>
      </c>
      <c r="D187" s="2">
        <v>44612</v>
      </c>
      <c r="E187" s="5" t="s">
        <v>15</v>
      </c>
      <c r="F187" s="5" t="s">
        <v>38</v>
      </c>
      <c r="G187" s="5" t="s">
        <v>39</v>
      </c>
      <c r="H187" t="s">
        <v>18</v>
      </c>
      <c r="I187" s="4">
        <v>8902</v>
      </c>
      <c r="J187" s="5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24</v>
      </c>
      <c r="C188" s="1" t="s">
        <v>20</v>
      </c>
      <c r="D188" s="2">
        <v>44619</v>
      </c>
      <c r="E188" s="5" t="s">
        <v>15</v>
      </c>
      <c r="F188" s="5" t="s">
        <v>38</v>
      </c>
      <c r="G188" s="5" t="s">
        <v>39</v>
      </c>
      <c r="H188" t="s">
        <v>25</v>
      </c>
      <c r="I188" s="4">
        <v>300</v>
      </c>
      <c r="J188" s="5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22</v>
      </c>
      <c r="C189" s="1" t="s">
        <v>14</v>
      </c>
      <c r="D189" s="2">
        <v>44626</v>
      </c>
      <c r="E189" s="5" t="s">
        <v>15</v>
      </c>
      <c r="F189" s="5" t="s">
        <v>38</v>
      </c>
      <c r="G189" s="5" t="s">
        <v>39</v>
      </c>
      <c r="H189" t="s">
        <v>26</v>
      </c>
      <c r="I189" s="4">
        <v>1700</v>
      </c>
      <c r="J189" s="5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27</v>
      </c>
      <c r="C190" s="1" t="s">
        <v>14</v>
      </c>
      <c r="D190" s="2">
        <v>44633</v>
      </c>
      <c r="E190" s="5" t="s">
        <v>15</v>
      </c>
      <c r="F190" s="5" t="s">
        <v>38</v>
      </c>
      <c r="G190" s="5" t="s">
        <v>39</v>
      </c>
      <c r="H190" t="s">
        <v>28</v>
      </c>
      <c r="I190" s="4">
        <v>1500</v>
      </c>
      <c r="J190" s="5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22</v>
      </c>
      <c r="C191" s="1" t="s">
        <v>20</v>
      </c>
      <c r="D191" s="2">
        <v>44640</v>
      </c>
      <c r="E191" s="5" t="s">
        <v>15</v>
      </c>
      <c r="F191" s="5" t="s">
        <v>38</v>
      </c>
      <c r="G191" s="5" t="s">
        <v>39</v>
      </c>
      <c r="H191" t="s">
        <v>29</v>
      </c>
      <c r="I191" s="4">
        <v>5340</v>
      </c>
      <c r="J191" s="5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13</v>
      </c>
      <c r="C192" s="1" t="s">
        <v>20</v>
      </c>
      <c r="D192" s="2">
        <v>44647</v>
      </c>
      <c r="E192" s="5" t="s">
        <v>15</v>
      </c>
      <c r="F192" s="5" t="s">
        <v>38</v>
      </c>
      <c r="G192" s="5" t="s">
        <v>39</v>
      </c>
      <c r="H192" t="s">
        <v>18</v>
      </c>
      <c r="I192" s="4">
        <v>8902</v>
      </c>
      <c r="J192" s="5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13</v>
      </c>
      <c r="C193" s="1" t="s">
        <v>20</v>
      </c>
      <c r="D193" s="2">
        <v>44654</v>
      </c>
      <c r="E193" s="5" t="s">
        <v>15</v>
      </c>
      <c r="F193" s="5" t="s">
        <v>38</v>
      </c>
      <c r="G193" s="5" t="s">
        <v>39</v>
      </c>
      <c r="H193" t="s">
        <v>23</v>
      </c>
      <c r="I193" s="4">
        <v>5130</v>
      </c>
      <c r="J193" s="5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27</v>
      </c>
      <c r="C194" s="1" t="s">
        <v>20</v>
      </c>
      <c r="D194" s="2">
        <v>44661</v>
      </c>
      <c r="E194" s="5" t="s">
        <v>15</v>
      </c>
      <c r="F194" s="5" t="s">
        <v>38</v>
      </c>
      <c r="G194" s="5" t="s">
        <v>39</v>
      </c>
      <c r="H194" t="s">
        <v>18</v>
      </c>
      <c r="I194" s="4">
        <v>8902</v>
      </c>
      <c r="J194" s="5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22</v>
      </c>
      <c r="C195" s="1" t="s">
        <v>14</v>
      </c>
      <c r="D195" s="2">
        <v>44668</v>
      </c>
      <c r="E195" s="5" t="s">
        <v>15</v>
      </c>
      <c r="F195" s="5" t="s">
        <v>38</v>
      </c>
      <c r="G195" s="5" t="s">
        <v>39</v>
      </c>
      <c r="H195" t="s">
        <v>30</v>
      </c>
      <c r="I195" s="4">
        <v>3400</v>
      </c>
      <c r="J195" s="5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22</v>
      </c>
      <c r="C196" s="1" t="s">
        <v>20</v>
      </c>
      <c r="D196" s="2">
        <v>44675</v>
      </c>
      <c r="E196" s="5" t="s">
        <v>15</v>
      </c>
      <c r="F196" s="5" t="s">
        <v>38</v>
      </c>
      <c r="G196" s="5" t="s">
        <v>39</v>
      </c>
      <c r="H196" t="s">
        <v>31</v>
      </c>
      <c r="I196" s="4">
        <v>5300</v>
      </c>
      <c r="J196" s="5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13</v>
      </c>
      <c r="C197" s="1" t="s">
        <v>14</v>
      </c>
      <c r="D197" s="2">
        <v>44682</v>
      </c>
      <c r="E197" s="5" t="s">
        <v>15</v>
      </c>
      <c r="F197" s="5" t="s">
        <v>38</v>
      </c>
      <c r="G197" s="5" t="s">
        <v>39</v>
      </c>
      <c r="H197" t="s">
        <v>18</v>
      </c>
      <c r="I197" s="4">
        <v>8902</v>
      </c>
      <c r="J197" s="5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13</v>
      </c>
      <c r="C198" s="1" t="s">
        <v>20</v>
      </c>
      <c r="D198" s="2">
        <v>44689</v>
      </c>
      <c r="E198" s="5" t="s">
        <v>15</v>
      </c>
      <c r="F198" s="5" t="s">
        <v>38</v>
      </c>
      <c r="G198" s="5" t="s">
        <v>39</v>
      </c>
      <c r="H198" t="s">
        <v>23</v>
      </c>
      <c r="I198" s="4">
        <v>5130</v>
      </c>
      <c r="J198" s="5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24</v>
      </c>
      <c r="C199" s="1" t="s">
        <v>14</v>
      </c>
      <c r="D199" s="2">
        <v>44696</v>
      </c>
      <c r="E199" s="5" t="s">
        <v>15</v>
      </c>
      <c r="F199" s="5" t="s">
        <v>38</v>
      </c>
      <c r="G199" s="5" t="s">
        <v>39</v>
      </c>
      <c r="H199" t="s">
        <v>25</v>
      </c>
      <c r="I199" s="4">
        <v>300</v>
      </c>
      <c r="J199" s="5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27</v>
      </c>
      <c r="C200" s="1" t="s">
        <v>20</v>
      </c>
      <c r="D200" s="2">
        <v>44703</v>
      </c>
      <c r="E200" s="5" t="s">
        <v>15</v>
      </c>
      <c r="F200" s="5" t="s">
        <v>38</v>
      </c>
      <c r="G200" s="5" t="s">
        <v>39</v>
      </c>
      <c r="H200" t="s">
        <v>32</v>
      </c>
      <c r="I200" s="4">
        <v>3200</v>
      </c>
      <c r="J200" s="5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13</v>
      </c>
      <c r="C201" s="1" t="s">
        <v>20</v>
      </c>
      <c r="D201" s="2">
        <v>44710</v>
      </c>
      <c r="E201" s="5" t="s">
        <v>15</v>
      </c>
      <c r="F201" s="5" t="s">
        <v>38</v>
      </c>
      <c r="G201" s="5" t="s">
        <v>39</v>
      </c>
      <c r="H201" t="s">
        <v>18</v>
      </c>
      <c r="I201" s="4">
        <v>8902</v>
      </c>
      <c r="J201" s="5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22</v>
      </c>
      <c r="C202" s="1" t="s">
        <v>20</v>
      </c>
      <c r="D202" s="2">
        <v>44717</v>
      </c>
      <c r="E202" s="5" t="s">
        <v>15</v>
      </c>
      <c r="F202" s="5" t="s">
        <v>38</v>
      </c>
      <c r="G202" s="5" t="s">
        <v>39</v>
      </c>
      <c r="H202" t="s">
        <v>25</v>
      </c>
      <c r="I202" s="4">
        <v>300</v>
      </c>
      <c r="J202" s="5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24</v>
      </c>
      <c r="C203" s="1" t="s">
        <v>14</v>
      </c>
      <c r="D203" s="2">
        <v>44724</v>
      </c>
      <c r="E203" s="5" t="s">
        <v>15</v>
      </c>
      <c r="F203" s="5" t="s">
        <v>38</v>
      </c>
      <c r="G203" s="5" t="s">
        <v>39</v>
      </c>
      <c r="H203" t="s">
        <v>32</v>
      </c>
      <c r="I203" s="4">
        <v>3200</v>
      </c>
      <c r="J203" s="5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13</v>
      </c>
      <c r="C204" s="1" t="s">
        <v>20</v>
      </c>
      <c r="D204" s="2">
        <v>44731</v>
      </c>
      <c r="E204" s="5" t="s">
        <v>15</v>
      </c>
      <c r="F204" s="5" t="s">
        <v>38</v>
      </c>
      <c r="G204" s="5" t="s">
        <v>39</v>
      </c>
      <c r="H204" t="s">
        <v>33</v>
      </c>
      <c r="I204" s="4">
        <v>4600</v>
      </c>
      <c r="J204" s="5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24</v>
      </c>
      <c r="C205" s="1" t="s">
        <v>14</v>
      </c>
      <c r="D205" s="2">
        <v>44738</v>
      </c>
      <c r="E205" s="5" t="s">
        <v>15</v>
      </c>
      <c r="F205" s="5" t="s">
        <v>38</v>
      </c>
      <c r="G205" s="5" t="s">
        <v>39</v>
      </c>
      <c r="H205" t="s">
        <v>21</v>
      </c>
      <c r="I205" s="4">
        <v>1200</v>
      </c>
      <c r="J205" s="5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27</v>
      </c>
      <c r="C206" s="1" t="s">
        <v>14</v>
      </c>
      <c r="D206" s="2">
        <v>44745</v>
      </c>
      <c r="E206" s="5" t="s">
        <v>15</v>
      </c>
      <c r="F206" s="5" t="s">
        <v>38</v>
      </c>
      <c r="G206" s="5" t="s">
        <v>39</v>
      </c>
      <c r="H206" t="s">
        <v>33</v>
      </c>
      <c r="I206" s="4">
        <v>4600</v>
      </c>
      <c r="J206" s="5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34</v>
      </c>
      <c r="C207" s="1" t="s">
        <v>20</v>
      </c>
      <c r="D207" s="2">
        <v>44752</v>
      </c>
      <c r="E207" s="5" t="s">
        <v>15</v>
      </c>
      <c r="F207" s="5" t="s">
        <v>38</v>
      </c>
      <c r="G207" s="5" t="s">
        <v>39</v>
      </c>
      <c r="H207" t="s">
        <v>29</v>
      </c>
      <c r="I207" s="4">
        <v>5340</v>
      </c>
      <c r="J207" s="5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13</v>
      </c>
      <c r="C208" s="1" t="s">
        <v>20</v>
      </c>
      <c r="D208" s="2">
        <v>44759</v>
      </c>
      <c r="E208" s="5" t="s">
        <v>15</v>
      </c>
      <c r="F208" s="5" t="s">
        <v>38</v>
      </c>
      <c r="G208" s="5" t="s">
        <v>39</v>
      </c>
      <c r="H208" t="s">
        <v>31</v>
      </c>
      <c r="I208" s="4">
        <v>5300</v>
      </c>
      <c r="J208" s="5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13</v>
      </c>
      <c r="C209" s="1" t="s">
        <v>20</v>
      </c>
      <c r="D209" s="2">
        <v>44766</v>
      </c>
      <c r="E209" s="5" t="s">
        <v>15</v>
      </c>
      <c r="F209" s="5" t="s">
        <v>38</v>
      </c>
      <c r="G209" s="5" t="s">
        <v>39</v>
      </c>
      <c r="H209" t="s">
        <v>28</v>
      </c>
      <c r="I209" s="4">
        <v>1500</v>
      </c>
      <c r="J209" s="5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22</v>
      </c>
      <c r="C210" s="1" t="s">
        <v>20</v>
      </c>
      <c r="D210" s="2">
        <v>44766</v>
      </c>
      <c r="E210" s="5" t="s">
        <v>15</v>
      </c>
      <c r="F210" s="5" t="s">
        <v>38</v>
      </c>
      <c r="G210" s="5" t="s">
        <v>39</v>
      </c>
      <c r="H210" t="s">
        <v>32</v>
      </c>
      <c r="I210" s="4">
        <v>3200</v>
      </c>
      <c r="J210" s="5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13</v>
      </c>
      <c r="C211" s="1" t="s">
        <v>14</v>
      </c>
      <c r="D211" s="2">
        <v>44773</v>
      </c>
      <c r="E211" s="5" t="s">
        <v>15</v>
      </c>
      <c r="F211" s="5" t="s">
        <v>38</v>
      </c>
      <c r="G211" s="5" t="s">
        <v>39</v>
      </c>
      <c r="H211" t="s">
        <v>28</v>
      </c>
      <c r="I211" s="4">
        <v>1500</v>
      </c>
      <c r="J211" s="5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24</v>
      </c>
      <c r="C212" s="1" t="s">
        <v>14</v>
      </c>
      <c r="D212" s="2">
        <v>44780</v>
      </c>
      <c r="E212" s="5" t="s">
        <v>15</v>
      </c>
      <c r="F212" s="5" t="s">
        <v>38</v>
      </c>
      <c r="G212" s="5" t="s">
        <v>39</v>
      </c>
      <c r="H212" t="s">
        <v>19</v>
      </c>
      <c r="I212" s="4">
        <v>500</v>
      </c>
      <c r="J212" s="5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13</v>
      </c>
      <c r="C213" s="1" t="s">
        <v>20</v>
      </c>
      <c r="D213" s="2">
        <v>44787</v>
      </c>
      <c r="E213" s="5" t="s">
        <v>15</v>
      </c>
      <c r="F213" s="5" t="s">
        <v>38</v>
      </c>
      <c r="G213" s="5" t="s">
        <v>39</v>
      </c>
      <c r="H213" t="s">
        <v>25</v>
      </c>
      <c r="I213" s="4">
        <v>300</v>
      </c>
      <c r="J213" s="5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27</v>
      </c>
      <c r="C214" s="1" t="s">
        <v>14</v>
      </c>
      <c r="D214" s="2">
        <v>44794</v>
      </c>
      <c r="E214" s="5" t="s">
        <v>15</v>
      </c>
      <c r="F214" s="5" t="s">
        <v>38</v>
      </c>
      <c r="G214" s="5" t="s">
        <v>39</v>
      </c>
      <c r="H214" t="s">
        <v>26</v>
      </c>
      <c r="I214" s="4">
        <v>1700</v>
      </c>
      <c r="J214" s="5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13</v>
      </c>
      <c r="C215" s="1" t="s">
        <v>20</v>
      </c>
      <c r="D215" s="2">
        <v>44801</v>
      </c>
      <c r="E215" s="5" t="s">
        <v>15</v>
      </c>
      <c r="F215" s="5" t="s">
        <v>38</v>
      </c>
      <c r="G215" s="5" t="s">
        <v>39</v>
      </c>
      <c r="H215" t="s">
        <v>30</v>
      </c>
      <c r="I215" s="4">
        <v>3400</v>
      </c>
      <c r="J215" s="5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13</v>
      </c>
      <c r="C216" s="1" t="s">
        <v>20</v>
      </c>
      <c r="D216" s="2">
        <v>44808</v>
      </c>
      <c r="E216" s="5" t="s">
        <v>15</v>
      </c>
      <c r="F216" s="5" t="s">
        <v>38</v>
      </c>
      <c r="G216" s="5" t="s">
        <v>39</v>
      </c>
      <c r="H216" t="s">
        <v>25</v>
      </c>
      <c r="I216" s="4">
        <v>300</v>
      </c>
      <c r="J216" s="5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13</v>
      </c>
      <c r="C217" s="1" t="s">
        <v>20</v>
      </c>
      <c r="D217" s="2">
        <v>44815</v>
      </c>
      <c r="E217" s="5" t="s">
        <v>15</v>
      </c>
      <c r="F217" s="5" t="s">
        <v>38</v>
      </c>
      <c r="G217" s="5" t="s">
        <v>39</v>
      </c>
      <c r="H217" t="s">
        <v>19</v>
      </c>
      <c r="I217" s="4">
        <v>500</v>
      </c>
      <c r="J217" s="5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27</v>
      </c>
      <c r="C218" s="1" t="s">
        <v>20</v>
      </c>
      <c r="D218" s="2">
        <v>44822</v>
      </c>
      <c r="E218" s="5" t="s">
        <v>15</v>
      </c>
      <c r="F218" s="5" t="s">
        <v>38</v>
      </c>
      <c r="G218" s="5" t="s">
        <v>39</v>
      </c>
      <c r="H218" t="s">
        <v>32</v>
      </c>
      <c r="I218" s="4">
        <v>3200</v>
      </c>
      <c r="J218" s="5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13</v>
      </c>
      <c r="C219" s="1" t="s">
        <v>20</v>
      </c>
      <c r="D219" s="2">
        <v>44829</v>
      </c>
      <c r="E219" s="5" t="s">
        <v>15</v>
      </c>
      <c r="F219" s="5" t="s">
        <v>38</v>
      </c>
      <c r="G219" s="5" t="s">
        <v>39</v>
      </c>
      <c r="H219" t="s">
        <v>19</v>
      </c>
      <c r="I219" s="4">
        <v>500</v>
      </c>
      <c r="J219" s="5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27</v>
      </c>
      <c r="C220" s="1" t="s">
        <v>20</v>
      </c>
      <c r="D220" s="2">
        <v>44836</v>
      </c>
      <c r="E220" s="5" t="s">
        <v>15</v>
      </c>
      <c r="F220" s="5" t="s">
        <v>38</v>
      </c>
      <c r="G220" s="5" t="s">
        <v>39</v>
      </c>
      <c r="H220" t="s">
        <v>26</v>
      </c>
      <c r="I220" s="4">
        <v>1700</v>
      </c>
      <c r="J220" s="5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13</v>
      </c>
      <c r="C221" s="1" t="s">
        <v>20</v>
      </c>
      <c r="D221" s="2">
        <v>44843</v>
      </c>
      <c r="E221" s="5" t="s">
        <v>15</v>
      </c>
      <c r="F221" s="5" t="s">
        <v>38</v>
      </c>
      <c r="G221" s="5" t="s">
        <v>39</v>
      </c>
      <c r="H221" t="s">
        <v>18</v>
      </c>
      <c r="I221" s="4">
        <v>8902</v>
      </c>
      <c r="J221" s="5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22</v>
      </c>
      <c r="C222" s="1" t="s">
        <v>20</v>
      </c>
      <c r="D222" s="2">
        <v>44850</v>
      </c>
      <c r="E222" s="5" t="s">
        <v>15</v>
      </c>
      <c r="F222" s="5" t="s">
        <v>38</v>
      </c>
      <c r="G222" s="5" t="s">
        <v>39</v>
      </c>
      <c r="H222" t="s">
        <v>29</v>
      </c>
      <c r="I222" s="4">
        <v>5340</v>
      </c>
      <c r="J222" s="5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13</v>
      </c>
      <c r="C223" s="1" t="s">
        <v>20</v>
      </c>
      <c r="D223" s="2">
        <v>44857</v>
      </c>
      <c r="E223" s="5" t="s">
        <v>15</v>
      </c>
      <c r="F223" s="5" t="s">
        <v>38</v>
      </c>
      <c r="G223" s="5" t="s">
        <v>39</v>
      </c>
      <c r="H223" t="s">
        <v>18</v>
      </c>
      <c r="I223" s="4">
        <v>8902</v>
      </c>
      <c r="J223" s="5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27</v>
      </c>
      <c r="C224" s="1" t="s">
        <v>14</v>
      </c>
      <c r="D224" s="2">
        <v>44864</v>
      </c>
      <c r="E224" s="5" t="s">
        <v>15</v>
      </c>
      <c r="F224" s="5" t="s">
        <v>38</v>
      </c>
      <c r="G224" s="5" t="s">
        <v>39</v>
      </c>
      <c r="H224" t="s">
        <v>19</v>
      </c>
      <c r="I224" s="4">
        <v>500</v>
      </c>
      <c r="J224" s="5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34</v>
      </c>
      <c r="C225" s="1" t="s">
        <v>20</v>
      </c>
      <c r="D225" s="2">
        <v>44871</v>
      </c>
      <c r="E225" s="5" t="s">
        <v>15</v>
      </c>
      <c r="F225" s="5" t="s">
        <v>38</v>
      </c>
      <c r="G225" s="5" t="s">
        <v>39</v>
      </c>
      <c r="H225" t="s">
        <v>21</v>
      </c>
      <c r="I225" s="4">
        <v>1200</v>
      </c>
      <c r="J225" s="5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24</v>
      </c>
      <c r="C226" s="1" t="s">
        <v>14</v>
      </c>
      <c r="D226" s="2">
        <v>44878</v>
      </c>
      <c r="E226" s="5" t="s">
        <v>15</v>
      </c>
      <c r="F226" s="5" t="s">
        <v>38</v>
      </c>
      <c r="G226" s="5" t="s">
        <v>39</v>
      </c>
      <c r="H226" t="s">
        <v>35</v>
      </c>
      <c r="I226" s="4">
        <v>4500</v>
      </c>
      <c r="J226" s="5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13</v>
      </c>
      <c r="C227" s="1" t="s">
        <v>20</v>
      </c>
      <c r="D227" s="2">
        <v>44885</v>
      </c>
      <c r="E227" s="5" t="s">
        <v>15</v>
      </c>
      <c r="F227" s="5" t="s">
        <v>38</v>
      </c>
      <c r="G227" s="5" t="s">
        <v>39</v>
      </c>
      <c r="H227" t="s">
        <v>18</v>
      </c>
      <c r="I227" s="4">
        <v>8902</v>
      </c>
      <c r="J227" s="5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34</v>
      </c>
      <c r="C228" s="1" t="s">
        <v>20</v>
      </c>
      <c r="D228" s="2">
        <v>44892</v>
      </c>
      <c r="E228" s="5" t="s">
        <v>15</v>
      </c>
      <c r="F228" s="5" t="s">
        <v>38</v>
      </c>
      <c r="G228" s="5" t="s">
        <v>39</v>
      </c>
      <c r="H228" t="s">
        <v>31</v>
      </c>
      <c r="I228" s="4">
        <v>5300</v>
      </c>
      <c r="J228" s="5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24</v>
      </c>
      <c r="C229" s="1" t="s">
        <v>20</v>
      </c>
      <c r="D229" s="2">
        <v>44899</v>
      </c>
      <c r="E229" s="5" t="s">
        <v>15</v>
      </c>
      <c r="F229" s="5" t="s">
        <v>38</v>
      </c>
      <c r="G229" s="5" t="s">
        <v>39</v>
      </c>
      <c r="H229" t="s">
        <v>31</v>
      </c>
      <c r="I229" s="4">
        <v>5300</v>
      </c>
      <c r="J229" s="5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13</v>
      </c>
      <c r="C230" s="1" t="s">
        <v>20</v>
      </c>
      <c r="D230" s="2">
        <v>44906</v>
      </c>
      <c r="E230" s="5" t="s">
        <v>15</v>
      </c>
      <c r="F230" s="5" t="s">
        <v>38</v>
      </c>
      <c r="G230" s="5" t="s">
        <v>39</v>
      </c>
      <c r="H230" t="s">
        <v>33</v>
      </c>
      <c r="I230" s="4">
        <v>4600</v>
      </c>
      <c r="J230" s="5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22</v>
      </c>
      <c r="C231" s="1" t="s">
        <v>14</v>
      </c>
      <c r="D231" s="2">
        <v>44913</v>
      </c>
      <c r="E231" s="5" t="s">
        <v>15</v>
      </c>
      <c r="F231" s="5" t="s">
        <v>38</v>
      </c>
      <c r="G231" s="5" t="s">
        <v>39</v>
      </c>
      <c r="H231" t="s">
        <v>32</v>
      </c>
      <c r="I231" s="4">
        <v>3200</v>
      </c>
      <c r="J231" s="5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13</v>
      </c>
      <c r="C232" s="1" t="s">
        <v>14</v>
      </c>
      <c r="D232" s="2">
        <v>44920</v>
      </c>
      <c r="E232" s="5" t="s">
        <v>15</v>
      </c>
      <c r="F232" s="5" t="s">
        <v>38</v>
      </c>
      <c r="G232" s="5" t="s">
        <v>39</v>
      </c>
      <c r="H232" t="s">
        <v>23</v>
      </c>
      <c r="I232" s="4">
        <v>5130</v>
      </c>
      <c r="J232" s="5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22</v>
      </c>
      <c r="C233" s="1" t="s">
        <v>20</v>
      </c>
      <c r="D233" s="2">
        <v>44927</v>
      </c>
      <c r="E233" s="5" t="s">
        <v>15</v>
      </c>
      <c r="F233" s="5" t="s">
        <v>38</v>
      </c>
      <c r="G233" s="5" t="s">
        <v>39</v>
      </c>
      <c r="H233" t="s">
        <v>35</v>
      </c>
      <c r="I233" s="4">
        <v>4500</v>
      </c>
      <c r="J233" s="5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34</v>
      </c>
      <c r="C234" s="1" t="s">
        <v>20</v>
      </c>
      <c r="D234" s="2">
        <v>44934</v>
      </c>
      <c r="E234" s="5" t="s">
        <v>15</v>
      </c>
      <c r="F234" s="5" t="s">
        <v>38</v>
      </c>
      <c r="G234" s="5" t="s">
        <v>39</v>
      </c>
      <c r="H234" t="s">
        <v>25</v>
      </c>
      <c r="I234" s="4">
        <v>300</v>
      </c>
      <c r="J234" s="5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13</v>
      </c>
      <c r="C235" s="1" t="s">
        <v>14</v>
      </c>
      <c r="D235" s="2">
        <v>44941</v>
      </c>
      <c r="E235" s="5" t="s">
        <v>15</v>
      </c>
      <c r="F235" s="5" t="s">
        <v>38</v>
      </c>
      <c r="G235" s="5" t="s">
        <v>39</v>
      </c>
      <c r="H235" t="s">
        <v>18</v>
      </c>
      <c r="I235" s="4">
        <v>8902</v>
      </c>
      <c r="J235" s="5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13</v>
      </c>
      <c r="C236" s="1" t="s">
        <v>14</v>
      </c>
      <c r="D236" s="2">
        <v>44948</v>
      </c>
      <c r="E236" s="5" t="s">
        <v>15</v>
      </c>
      <c r="F236" s="5" t="s">
        <v>38</v>
      </c>
      <c r="G236" s="5" t="s">
        <v>39</v>
      </c>
      <c r="H236" t="s">
        <v>33</v>
      </c>
      <c r="I236" s="4">
        <v>4600</v>
      </c>
      <c r="J236" s="5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13</v>
      </c>
      <c r="C237" s="1" t="s">
        <v>14</v>
      </c>
      <c r="D237" s="2">
        <v>44955</v>
      </c>
      <c r="E237" s="5" t="s">
        <v>15</v>
      </c>
      <c r="F237" s="5" t="s">
        <v>38</v>
      </c>
      <c r="G237" s="5" t="s">
        <v>39</v>
      </c>
      <c r="H237" t="s">
        <v>30</v>
      </c>
      <c r="I237" s="4">
        <v>3400</v>
      </c>
      <c r="J237" s="5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34</v>
      </c>
      <c r="C238" s="1" t="s">
        <v>20</v>
      </c>
      <c r="D238" s="2">
        <v>44962</v>
      </c>
      <c r="E238" s="5" t="s">
        <v>15</v>
      </c>
      <c r="F238" s="5" t="s">
        <v>38</v>
      </c>
      <c r="G238" s="5" t="s">
        <v>39</v>
      </c>
      <c r="H238" t="s">
        <v>29</v>
      </c>
      <c r="I238" s="4">
        <v>5340</v>
      </c>
      <c r="J238" s="5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13</v>
      </c>
      <c r="C239" s="1" t="s">
        <v>14</v>
      </c>
      <c r="D239" s="2">
        <v>44969</v>
      </c>
      <c r="E239" s="5" t="s">
        <v>15</v>
      </c>
      <c r="F239" s="5" t="s">
        <v>38</v>
      </c>
      <c r="G239" s="5" t="s">
        <v>39</v>
      </c>
      <c r="H239" t="s">
        <v>26</v>
      </c>
      <c r="I239" s="4">
        <v>1700</v>
      </c>
      <c r="J239" s="5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27</v>
      </c>
      <c r="C240" s="1" t="s">
        <v>14</v>
      </c>
      <c r="D240" s="2">
        <v>44976</v>
      </c>
      <c r="E240" s="5" t="s">
        <v>15</v>
      </c>
      <c r="F240" s="5" t="s">
        <v>38</v>
      </c>
      <c r="G240" s="5" t="s">
        <v>39</v>
      </c>
      <c r="H240" t="s">
        <v>32</v>
      </c>
      <c r="I240" s="4">
        <v>3200</v>
      </c>
      <c r="J240" s="5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27</v>
      </c>
      <c r="C241" s="1" t="s">
        <v>20</v>
      </c>
      <c r="D241" s="2">
        <v>44983</v>
      </c>
      <c r="E241" s="5" t="s">
        <v>15</v>
      </c>
      <c r="F241" s="5" t="s">
        <v>38</v>
      </c>
      <c r="G241" s="5" t="s">
        <v>39</v>
      </c>
      <c r="H241" t="s">
        <v>19</v>
      </c>
      <c r="I241" s="4">
        <v>500</v>
      </c>
      <c r="J241" s="5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27</v>
      </c>
      <c r="C242" s="1" t="s">
        <v>20</v>
      </c>
      <c r="D242" s="2">
        <v>44990</v>
      </c>
      <c r="E242" s="5" t="s">
        <v>15</v>
      </c>
      <c r="F242" s="5" t="s">
        <v>38</v>
      </c>
      <c r="G242" s="5" t="s">
        <v>39</v>
      </c>
      <c r="H242" t="s">
        <v>31</v>
      </c>
      <c r="I242" s="4">
        <v>5300</v>
      </c>
      <c r="J242" s="5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13</v>
      </c>
      <c r="C243" s="1" t="s">
        <v>20</v>
      </c>
      <c r="D243" s="2">
        <v>44997</v>
      </c>
      <c r="E243" s="5" t="s">
        <v>15</v>
      </c>
      <c r="F243" s="5" t="s">
        <v>38</v>
      </c>
      <c r="G243" s="5" t="s">
        <v>39</v>
      </c>
      <c r="H243" t="s">
        <v>32</v>
      </c>
      <c r="I243" s="4">
        <v>3200</v>
      </c>
      <c r="J243" s="5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34</v>
      </c>
      <c r="C244" s="1" t="s">
        <v>14</v>
      </c>
      <c r="D244" s="2">
        <v>45004</v>
      </c>
      <c r="E244" s="5" t="s">
        <v>15</v>
      </c>
      <c r="F244" s="5" t="s">
        <v>38</v>
      </c>
      <c r="G244" s="5" t="s">
        <v>39</v>
      </c>
      <c r="H244" t="s">
        <v>19</v>
      </c>
      <c r="I244" s="4">
        <v>500</v>
      </c>
      <c r="J244" s="5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27</v>
      </c>
      <c r="C245" s="1" t="s">
        <v>14</v>
      </c>
      <c r="D245" s="2">
        <v>45011</v>
      </c>
      <c r="E245" s="5" t="s">
        <v>15</v>
      </c>
      <c r="F245" s="5" t="s">
        <v>38</v>
      </c>
      <c r="G245" s="5" t="s">
        <v>39</v>
      </c>
      <c r="H245" t="s">
        <v>32</v>
      </c>
      <c r="I245" s="4">
        <v>3200</v>
      </c>
      <c r="J245" s="5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13</v>
      </c>
      <c r="C246" s="1" t="s">
        <v>20</v>
      </c>
      <c r="D246" s="2">
        <v>45018</v>
      </c>
      <c r="E246" s="5" t="s">
        <v>15</v>
      </c>
      <c r="F246" s="5" t="s">
        <v>38</v>
      </c>
      <c r="G246" s="5" t="s">
        <v>39</v>
      </c>
      <c r="H246" t="s">
        <v>35</v>
      </c>
      <c r="I246" s="4">
        <v>4500</v>
      </c>
      <c r="J246" s="5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27</v>
      </c>
      <c r="C247" s="1" t="s">
        <v>20</v>
      </c>
      <c r="D247" s="2">
        <v>45025</v>
      </c>
      <c r="E247" s="5" t="s">
        <v>15</v>
      </c>
      <c r="F247" s="5" t="s">
        <v>38</v>
      </c>
      <c r="G247" s="5" t="s">
        <v>39</v>
      </c>
      <c r="H247" t="s">
        <v>35</v>
      </c>
      <c r="I247" s="4">
        <v>4500</v>
      </c>
      <c r="J247" s="5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22</v>
      </c>
      <c r="C248" s="1" t="s">
        <v>20</v>
      </c>
      <c r="D248" s="2">
        <v>45032</v>
      </c>
      <c r="E248" s="5" t="s">
        <v>15</v>
      </c>
      <c r="F248" s="5" t="s">
        <v>38</v>
      </c>
      <c r="G248" s="5" t="s">
        <v>39</v>
      </c>
      <c r="H248" t="s">
        <v>35</v>
      </c>
      <c r="I248" s="4">
        <v>4500</v>
      </c>
      <c r="J248" s="5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34</v>
      </c>
      <c r="C249" s="1" t="s">
        <v>20</v>
      </c>
      <c r="D249" s="2">
        <v>45039</v>
      </c>
      <c r="E249" s="5" t="s">
        <v>15</v>
      </c>
      <c r="F249" s="5" t="s">
        <v>38</v>
      </c>
      <c r="G249" s="5" t="s">
        <v>39</v>
      </c>
      <c r="H249" t="s">
        <v>35</v>
      </c>
      <c r="I249" s="4">
        <v>4500</v>
      </c>
      <c r="J249" s="5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22</v>
      </c>
      <c r="C250" s="1" t="s">
        <v>20</v>
      </c>
      <c r="D250" s="2">
        <v>45046</v>
      </c>
      <c r="E250" s="5" t="s">
        <v>15</v>
      </c>
      <c r="F250" s="5" t="s">
        <v>38</v>
      </c>
      <c r="G250" s="5" t="s">
        <v>39</v>
      </c>
      <c r="H250" t="s">
        <v>21</v>
      </c>
      <c r="I250" s="4">
        <v>1200</v>
      </c>
      <c r="J250" s="5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24</v>
      </c>
      <c r="C251" s="1" t="s">
        <v>20</v>
      </c>
      <c r="D251" s="2">
        <v>45053</v>
      </c>
      <c r="E251" s="5" t="s">
        <v>15</v>
      </c>
      <c r="F251" s="5" t="s">
        <v>38</v>
      </c>
      <c r="G251" s="5" t="s">
        <v>39</v>
      </c>
      <c r="H251" t="s">
        <v>30</v>
      </c>
      <c r="I251" s="4">
        <v>3400</v>
      </c>
      <c r="J251" s="5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27</v>
      </c>
      <c r="C252" s="1" t="s">
        <v>14</v>
      </c>
      <c r="D252" s="2">
        <v>45060</v>
      </c>
      <c r="E252" s="5" t="s">
        <v>15</v>
      </c>
      <c r="F252" s="5" t="s">
        <v>38</v>
      </c>
      <c r="G252" s="5" t="s">
        <v>39</v>
      </c>
      <c r="H252" t="s">
        <v>19</v>
      </c>
      <c r="I252" s="4">
        <v>500</v>
      </c>
      <c r="J252" s="5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27</v>
      </c>
      <c r="C253" s="1" t="s">
        <v>20</v>
      </c>
      <c r="D253" s="2">
        <v>45067</v>
      </c>
      <c r="E253" s="5" t="s">
        <v>15</v>
      </c>
      <c r="F253" s="5" t="s">
        <v>38</v>
      </c>
      <c r="G253" s="5" t="s">
        <v>39</v>
      </c>
      <c r="H253" t="s">
        <v>30</v>
      </c>
      <c r="I253" s="4">
        <v>3400</v>
      </c>
      <c r="J253" s="5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13</v>
      </c>
      <c r="C254" s="1" t="s">
        <v>20</v>
      </c>
      <c r="D254" s="2">
        <v>45074</v>
      </c>
      <c r="E254" s="5" t="s">
        <v>15</v>
      </c>
      <c r="F254" s="5" t="s">
        <v>38</v>
      </c>
      <c r="G254" s="5" t="s">
        <v>39</v>
      </c>
      <c r="H254" t="s">
        <v>33</v>
      </c>
      <c r="I254" s="4">
        <v>4600</v>
      </c>
      <c r="J254" s="5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27</v>
      </c>
      <c r="C255" s="1" t="s">
        <v>14</v>
      </c>
      <c r="D255" s="2">
        <v>45081</v>
      </c>
      <c r="E255" s="5" t="s">
        <v>15</v>
      </c>
      <c r="F255" s="5" t="s">
        <v>38</v>
      </c>
      <c r="G255" s="5" t="s">
        <v>39</v>
      </c>
      <c r="H255" t="s">
        <v>19</v>
      </c>
      <c r="I255" s="4">
        <v>500</v>
      </c>
      <c r="J255" s="5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24</v>
      </c>
      <c r="C256" s="1" t="s">
        <v>20</v>
      </c>
      <c r="D256" s="2">
        <v>45088</v>
      </c>
      <c r="E256" s="5" t="s">
        <v>15</v>
      </c>
      <c r="F256" s="5" t="s">
        <v>38</v>
      </c>
      <c r="G256" s="5" t="s">
        <v>39</v>
      </c>
      <c r="H256" t="s">
        <v>23</v>
      </c>
      <c r="I256" s="4">
        <v>5130</v>
      </c>
      <c r="J256" s="5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34</v>
      </c>
      <c r="C257" s="1" t="s">
        <v>14</v>
      </c>
      <c r="D257" s="2">
        <v>45095</v>
      </c>
      <c r="E257" s="5" t="s">
        <v>15</v>
      </c>
      <c r="F257" s="5" t="s">
        <v>38</v>
      </c>
      <c r="G257" s="5" t="s">
        <v>39</v>
      </c>
      <c r="H257" t="s">
        <v>28</v>
      </c>
      <c r="I257" s="4">
        <v>1500</v>
      </c>
      <c r="J257" s="5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13</v>
      </c>
      <c r="C258" s="1" t="s">
        <v>20</v>
      </c>
      <c r="D258" s="2">
        <v>45102</v>
      </c>
      <c r="E258" s="5" t="s">
        <v>15</v>
      </c>
      <c r="F258" s="5" t="s">
        <v>38</v>
      </c>
      <c r="G258" s="5" t="s">
        <v>39</v>
      </c>
      <c r="H258" t="s">
        <v>32</v>
      </c>
      <c r="I258" s="4">
        <v>3200</v>
      </c>
      <c r="J258" s="5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13</v>
      </c>
      <c r="C259" s="1" t="s">
        <v>20</v>
      </c>
      <c r="D259" s="2">
        <v>45109</v>
      </c>
      <c r="E259" s="5" t="s">
        <v>15</v>
      </c>
      <c r="F259" s="5" t="s">
        <v>38</v>
      </c>
      <c r="G259" s="5" t="s">
        <v>39</v>
      </c>
      <c r="H259" t="s">
        <v>29</v>
      </c>
      <c r="I259" s="4">
        <v>5340</v>
      </c>
      <c r="J259" s="5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27</v>
      </c>
      <c r="C260" s="1" t="s">
        <v>14</v>
      </c>
      <c r="D260" s="2">
        <v>45116</v>
      </c>
      <c r="E260" s="5" t="s">
        <v>15</v>
      </c>
      <c r="F260" s="5" t="s">
        <v>38</v>
      </c>
      <c r="G260" s="5" t="s">
        <v>39</v>
      </c>
      <c r="H260" t="s">
        <v>29</v>
      </c>
      <c r="I260" s="4">
        <v>5340</v>
      </c>
      <c r="J260" s="5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13</v>
      </c>
      <c r="C261" s="1" t="s">
        <v>14</v>
      </c>
      <c r="D261" s="2">
        <v>45123</v>
      </c>
      <c r="E261" s="5" t="s">
        <v>15</v>
      </c>
      <c r="F261" s="5" t="s">
        <v>38</v>
      </c>
      <c r="G261" s="5" t="s">
        <v>39</v>
      </c>
      <c r="H261" t="s">
        <v>19</v>
      </c>
      <c r="I261" s="4">
        <v>500</v>
      </c>
      <c r="J261" s="5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13</v>
      </c>
      <c r="C262" s="1" t="s">
        <v>14</v>
      </c>
      <c r="D262" s="2">
        <v>45130</v>
      </c>
      <c r="E262" s="5" t="s">
        <v>15</v>
      </c>
      <c r="F262" s="5" t="s">
        <v>38</v>
      </c>
      <c r="G262" s="5" t="s">
        <v>39</v>
      </c>
      <c r="H262" t="s">
        <v>29</v>
      </c>
      <c r="I262" s="4">
        <v>5340</v>
      </c>
      <c r="J262" s="5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34</v>
      </c>
      <c r="C263" s="1" t="s">
        <v>20</v>
      </c>
      <c r="D263" s="2">
        <v>45137</v>
      </c>
      <c r="E263" s="5" t="s">
        <v>15</v>
      </c>
      <c r="F263" s="5" t="s">
        <v>38</v>
      </c>
      <c r="G263" s="5" t="s">
        <v>39</v>
      </c>
      <c r="H263" t="s">
        <v>21</v>
      </c>
      <c r="I263" s="4">
        <v>1200</v>
      </c>
      <c r="J263" s="5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13</v>
      </c>
      <c r="C264" s="1" t="s">
        <v>14</v>
      </c>
      <c r="D264" s="2">
        <v>45144</v>
      </c>
      <c r="E264" s="5" t="s">
        <v>15</v>
      </c>
      <c r="F264" s="5" t="s">
        <v>38</v>
      </c>
      <c r="G264" s="5" t="s">
        <v>39</v>
      </c>
      <c r="H264" t="s">
        <v>31</v>
      </c>
      <c r="I264" s="4">
        <v>5300</v>
      </c>
      <c r="J264" s="5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22</v>
      </c>
      <c r="C265" s="1" t="s">
        <v>20</v>
      </c>
      <c r="D265" s="2">
        <v>45151</v>
      </c>
      <c r="E265" s="5" t="s">
        <v>15</v>
      </c>
      <c r="F265" s="5" t="s">
        <v>38</v>
      </c>
      <c r="G265" s="5" t="s">
        <v>39</v>
      </c>
      <c r="H265" t="s">
        <v>18</v>
      </c>
      <c r="I265" s="4">
        <v>8902</v>
      </c>
      <c r="J265" s="5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27</v>
      </c>
      <c r="C266" s="1" t="s">
        <v>20</v>
      </c>
      <c r="D266" s="2">
        <v>45158</v>
      </c>
      <c r="E266" s="5" t="s">
        <v>15</v>
      </c>
      <c r="F266" s="5" t="s">
        <v>38</v>
      </c>
      <c r="G266" s="5" t="s">
        <v>39</v>
      </c>
      <c r="H266" t="s">
        <v>18</v>
      </c>
      <c r="I266" s="4">
        <v>8902</v>
      </c>
      <c r="J266" s="5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22</v>
      </c>
      <c r="C267" s="1" t="s">
        <v>20</v>
      </c>
      <c r="D267" s="2">
        <v>45165</v>
      </c>
      <c r="E267" s="5" t="s">
        <v>15</v>
      </c>
      <c r="F267" s="5" t="s">
        <v>38</v>
      </c>
      <c r="G267" s="5" t="s">
        <v>39</v>
      </c>
      <c r="H267" t="s">
        <v>35</v>
      </c>
      <c r="I267" s="4">
        <v>4500</v>
      </c>
      <c r="J267" s="5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13</v>
      </c>
      <c r="C268" s="1" t="s">
        <v>14</v>
      </c>
      <c r="D268" s="2">
        <v>44562</v>
      </c>
      <c r="E268" s="5" t="s">
        <v>15</v>
      </c>
      <c r="F268" s="5" t="s">
        <v>38</v>
      </c>
      <c r="G268" s="5" t="s">
        <v>39</v>
      </c>
      <c r="H268" t="s">
        <v>18</v>
      </c>
      <c r="I268" s="4">
        <v>8902</v>
      </c>
      <c r="J268" s="5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13</v>
      </c>
      <c r="C269" s="1" t="s">
        <v>14</v>
      </c>
      <c r="D269" s="2">
        <v>44577</v>
      </c>
      <c r="E269" s="5" t="s">
        <v>15</v>
      </c>
      <c r="F269" s="5" t="s">
        <v>38</v>
      </c>
      <c r="G269" s="5" t="s">
        <v>39</v>
      </c>
      <c r="H269" t="s">
        <v>19</v>
      </c>
      <c r="I269" s="4">
        <v>500</v>
      </c>
      <c r="J269" s="5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13</v>
      </c>
      <c r="C270" s="1" t="s">
        <v>20</v>
      </c>
      <c r="D270" s="2">
        <v>44584</v>
      </c>
      <c r="E270" s="5" t="s">
        <v>15</v>
      </c>
      <c r="F270" s="5" t="s">
        <v>38</v>
      </c>
      <c r="G270" s="5" t="s">
        <v>39</v>
      </c>
      <c r="H270" t="s">
        <v>21</v>
      </c>
      <c r="I270" s="4">
        <v>1200</v>
      </c>
      <c r="J270" s="5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13</v>
      </c>
      <c r="C271" s="1" t="s">
        <v>20</v>
      </c>
      <c r="D271" s="2">
        <v>44591</v>
      </c>
      <c r="E271" s="5" t="s">
        <v>15</v>
      </c>
      <c r="F271" s="5" t="s">
        <v>38</v>
      </c>
      <c r="G271" s="5" t="s">
        <v>39</v>
      </c>
      <c r="H271" t="s">
        <v>19</v>
      </c>
      <c r="I271" s="4">
        <v>500</v>
      </c>
      <c r="J271" s="5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22</v>
      </c>
      <c r="C272" s="1" t="s">
        <v>20</v>
      </c>
      <c r="D272" s="2">
        <v>44598</v>
      </c>
      <c r="E272" s="5" t="s">
        <v>15</v>
      </c>
      <c r="F272" s="5" t="s">
        <v>38</v>
      </c>
      <c r="G272" s="5" t="s">
        <v>39</v>
      </c>
      <c r="H272" t="s">
        <v>18</v>
      </c>
      <c r="I272" s="4">
        <v>8902</v>
      </c>
      <c r="J272" s="5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13</v>
      </c>
      <c r="C273" s="1" t="s">
        <v>14</v>
      </c>
      <c r="D273" s="2">
        <v>44605</v>
      </c>
      <c r="E273" s="5" t="s">
        <v>15</v>
      </c>
      <c r="F273" s="5" t="s">
        <v>38</v>
      </c>
      <c r="G273" s="5" t="s">
        <v>39</v>
      </c>
      <c r="H273" t="s">
        <v>23</v>
      </c>
      <c r="I273" s="4">
        <v>5130</v>
      </c>
      <c r="J273" s="5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13</v>
      </c>
      <c r="C274" s="1" t="s">
        <v>20</v>
      </c>
      <c r="D274" s="2">
        <v>44612</v>
      </c>
      <c r="E274" s="5" t="s">
        <v>15</v>
      </c>
      <c r="F274" s="5" t="s">
        <v>38</v>
      </c>
      <c r="G274" s="5" t="s">
        <v>39</v>
      </c>
      <c r="H274" t="s">
        <v>18</v>
      </c>
      <c r="I274" s="4">
        <v>8902</v>
      </c>
      <c r="J274" s="5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24</v>
      </c>
      <c r="C275" s="1" t="s">
        <v>20</v>
      </c>
      <c r="D275" s="2">
        <v>44619</v>
      </c>
      <c r="E275" s="5" t="s">
        <v>15</v>
      </c>
      <c r="F275" s="5" t="s">
        <v>38</v>
      </c>
      <c r="G275" s="5" t="s">
        <v>39</v>
      </c>
      <c r="H275" t="s">
        <v>25</v>
      </c>
      <c r="I275" s="4">
        <v>300</v>
      </c>
      <c r="J275" s="5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22</v>
      </c>
      <c r="C276" s="1" t="s">
        <v>14</v>
      </c>
      <c r="D276" s="2">
        <v>44626</v>
      </c>
      <c r="E276" s="5" t="s">
        <v>15</v>
      </c>
      <c r="F276" s="5" t="s">
        <v>38</v>
      </c>
      <c r="G276" s="5" t="s">
        <v>39</v>
      </c>
      <c r="H276" t="s">
        <v>26</v>
      </c>
      <c r="I276" s="4">
        <v>1700</v>
      </c>
      <c r="J276" s="5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27</v>
      </c>
      <c r="C277" s="1" t="s">
        <v>14</v>
      </c>
      <c r="D277" s="2">
        <v>44633</v>
      </c>
      <c r="E277" s="5" t="s">
        <v>15</v>
      </c>
      <c r="F277" s="5" t="s">
        <v>38</v>
      </c>
      <c r="G277" s="5" t="s">
        <v>39</v>
      </c>
      <c r="H277" t="s">
        <v>28</v>
      </c>
      <c r="I277" s="4">
        <v>1500</v>
      </c>
      <c r="J277" s="5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22</v>
      </c>
      <c r="C278" s="1" t="s">
        <v>20</v>
      </c>
      <c r="D278" s="2">
        <v>44640</v>
      </c>
      <c r="E278" s="5" t="s">
        <v>15</v>
      </c>
      <c r="F278" s="5" t="s">
        <v>38</v>
      </c>
      <c r="G278" s="5" t="s">
        <v>39</v>
      </c>
      <c r="H278" t="s">
        <v>29</v>
      </c>
      <c r="I278" s="4">
        <v>5340</v>
      </c>
      <c r="J278" s="5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13</v>
      </c>
      <c r="C279" s="1" t="s">
        <v>20</v>
      </c>
      <c r="D279" s="2">
        <v>44647</v>
      </c>
      <c r="E279" s="5" t="s">
        <v>15</v>
      </c>
      <c r="F279" s="5" t="s">
        <v>38</v>
      </c>
      <c r="G279" s="5" t="s">
        <v>39</v>
      </c>
      <c r="H279" t="s">
        <v>18</v>
      </c>
      <c r="I279" s="4">
        <v>8902</v>
      </c>
      <c r="J279" s="5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13</v>
      </c>
      <c r="C280" s="1" t="s">
        <v>20</v>
      </c>
      <c r="D280" s="2">
        <v>44654</v>
      </c>
      <c r="E280" s="5" t="s">
        <v>15</v>
      </c>
      <c r="F280" s="5" t="s">
        <v>38</v>
      </c>
      <c r="G280" s="5" t="s">
        <v>39</v>
      </c>
      <c r="H280" t="s">
        <v>23</v>
      </c>
      <c r="I280" s="4">
        <v>5130</v>
      </c>
      <c r="J280" s="5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27</v>
      </c>
      <c r="C281" s="1" t="s">
        <v>20</v>
      </c>
      <c r="D281" s="2">
        <v>44661</v>
      </c>
      <c r="E281" s="5" t="s">
        <v>15</v>
      </c>
      <c r="F281" s="5" t="s">
        <v>38</v>
      </c>
      <c r="G281" s="5" t="s">
        <v>39</v>
      </c>
      <c r="H281" t="s">
        <v>18</v>
      </c>
      <c r="I281" s="4">
        <v>8902</v>
      </c>
      <c r="J281" s="5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22</v>
      </c>
      <c r="C282" s="1" t="s">
        <v>14</v>
      </c>
      <c r="D282" s="2">
        <v>44668</v>
      </c>
      <c r="E282" s="5" t="s">
        <v>15</v>
      </c>
      <c r="F282" s="5" t="s">
        <v>38</v>
      </c>
      <c r="G282" s="5" t="s">
        <v>39</v>
      </c>
      <c r="H282" t="s">
        <v>30</v>
      </c>
      <c r="I282" s="4">
        <v>3400</v>
      </c>
      <c r="J282" s="5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22</v>
      </c>
      <c r="C283" s="1" t="s">
        <v>20</v>
      </c>
      <c r="D283" s="2">
        <v>44675</v>
      </c>
      <c r="E283" s="5" t="s">
        <v>15</v>
      </c>
      <c r="F283" s="5" t="s">
        <v>38</v>
      </c>
      <c r="G283" s="5" t="s">
        <v>39</v>
      </c>
      <c r="H283" t="s">
        <v>31</v>
      </c>
      <c r="I283" s="4">
        <v>5300</v>
      </c>
      <c r="J283" s="5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13</v>
      </c>
      <c r="C284" s="1" t="s">
        <v>14</v>
      </c>
      <c r="D284" s="2">
        <v>44682</v>
      </c>
      <c r="E284" s="5" t="s">
        <v>15</v>
      </c>
      <c r="F284" s="5" t="s">
        <v>38</v>
      </c>
      <c r="G284" s="5" t="s">
        <v>39</v>
      </c>
      <c r="H284" t="s">
        <v>18</v>
      </c>
      <c r="I284" s="4">
        <v>8902</v>
      </c>
      <c r="J284" s="5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13</v>
      </c>
      <c r="C285" s="1" t="s">
        <v>20</v>
      </c>
      <c r="D285" s="2">
        <v>44689</v>
      </c>
      <c r="E285" s="5" t="s">
        <v>15</v>
      </c>
      <c r="F285" s="5" t="s">
        <v>38</v>
      </c>
      <c r="G285" s="5" t="s">
        <v>39</v>
      </c>
      <c r="H285" t="s">
        <v>23</v>
      </c>
      <c r="I285" s="4">
        <v>5130</v>
      </c>
      <c r="J285" s="5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24</v>
      </c>
      <c r="C286" s="1" t="s">
        <v>14</v>
      </c>
      <c r="D286" s="2">
        <v>44696</v>
      </c>
      <c r="E286" s="5" t="s">
        <v>15</v>
      </c>
      <c r="F286" s="5" t="s">
        <v>38</v>
      </c>
      <c r="G286" s="5" t="s">
        <v>39</v>
      </c>
      <c r="H286" t="s">
        <v>25</v>
      </c>
      <c r="I286" s="4">
        <v>300</v>
      </c>
      <c r="J286" s="5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27</v>
      </c>
      <c r="C287" s="1" t="s">
        <v>20</v>
      </c>
      <c r="D287" s="2">
        <v>44703</v>
      </c>
      <c r="E287" s="5" t="s">
        <v>15</v>
      </c>
      <c r="F287" s="5" t="s">
        <v>38</v>
      </c>
      <c r="G287" s="5" t="s">
        <v>39</v>
      </c>
      <c r="H287" t="s">
        <v>32</v>
      </c>
      <c r="I287" s="4">
        <v>3200</v>
      </c>
      <c r="J287" s="5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13</v>
      </c>
      <c r="C288" s="1" t="s">
        <v>20</v>
      </c>
      <c r="D288" s="2">
        <v>44710</v>
      </c>
      <c r="E288" s="5" t="s">
        <v>15</v>
      </c>
      <c r="F288" s="5" t="s">
        <v>38</v>
      </c>
      <c r="G288" s="5" t="s">
        <v>39</v>
      </c>
      <c r="H288" t="s">
        <v>18</v>
      </c>
      <c r="I288" s="4">
        <v>8902</v>
      </c>
      <c r="J288" s="5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22</v>
      </c>
      <c r="C289" s="1" t="s">
        <v>20</v>
      </c>
      <c r="D289" s="2">
        <v>44717</v>
      </c>
      <c r="E289" s="5" t="s">
        <v>15</v>
      </c>
      <c r="F289" s="5" t="s">
        <v>38</v>
      </c>
      <c r="G289" s="5" t="s">
        <v>39</v>
      </c>
      <c r="H289" t="s">
        <v>25</v>
      </c>
      <c r="I289" s="4">
        <v>300</v>
      </c>
      <c r="J289" s="5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24</v>
      </c>
      <c r="C290" s="1" t="s">
        <v>14</v>
      </c>
      <c r="D290" s="2">
        <v>44724</v>
      </c>
      <c r="E290" s="5" t="s">
        <v>15</v>
      </c>
      <c r="F290" s="5" t="s">
        <v>38</v>
      </c>
      <c r="G290" s="5" t="s">
        <v>39</v>
      </c>
      <c r="H290" t="s">
        <v>32</v>
      </c>
      <c r="I290" s="4">
        <v>3200</v>
      </c>
      <c r="J290" s="5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13</v>
      </c>
      <c r="C291" s="1" t="s">
        <v>20</v>
      </c>
      <c r="D291" s="2">
        <v>44731</v>
      </c>
      <c r="E291" s="5" t="s">
        <v>15</v>
      </c>
      <c r="F291" s="5" t="s">
        <v>38</v>
      </c>
      <c r="G291" s="5" t="s">
        <v>39</v>
      </c>
      <c r="H291" t="s">
        <v>33</v>
      </c>
      <c r="I291" s="4">
        <v>4600</v>
      </c>
      <c r="J291" s="5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24</v>
      </c>
      <c r="C292" s="1" t="s">
        <v>14</v>
      </c>
      <c r="D292" s="2">
        <v>44738</v>
      </c>
      <c r="E292" s="5" t="s">
        <v>15</v>
      </c>
      <c r="F292" s="5" t="s">
        <v>38</v>
      </c>
      <c r="G292" s="5" t="s">
        <v>39</v>
      </c>
      <c r="H292" t="s">
        <v>21</v>
      </c>
      <c r="I292" s="4">
        <v>1200</v>
      </c>
      <c r="J292" s="5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27</v>
      </c>
      <c r="C293" s="1" t="s">
        <v>14</v>
      </c>
      <c r="D293" s="2">
        <v>44745</v>
      </c>
      <c r="E293" s="5" t="s">
        <v>15</v>
      </c>
      <c r="F293" s="5" t="s">
        <v>40</v>
      </c>
      <c r="G293" s="5" t="s">
        <v>41</v>
      </c>
      <c r="H293" t="s">
        <v>33</v>
      </c>
      <c r="I293" s="4">
        <v>4600</v>
      </c>
      <c r="J293" s="5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34</v>
      </c>
      <c r="C294" s="1" t="s">
        <v>20</v>
      </c>
      <c r="D294" s="2">
        <v>44752</v>
      </c>
      <c r="E294" s="5" t="s">
        <v>15</v>
      </c>
      <c r="F294" s="5" t="s">
        <v>40</v>
      </c>
      <c r="G294" s="5" t="s">
        <v>41</v>
      </c>
      <c r="H294" t="s">
        <v>29</v>
      </c>
      <c r="I294" s="4">
        <v>5340</v>
      </c>
      <c r="J294" s="5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13</v>
      </c>
      <c r="C295" s="1" t="s">
        <v>20</v>
      </c>
      <c r="D295" s="2">
        <v>44759</v>
      </c>
      <c r="E295" s="5" t="s">
        <v>15</v>
      </c>
      <c r="F295" s="5" t="s">
        <v>40</v>
      </c>
      <c r="G295" s="5" t="s">
        <v>41</v>
      </c>
      <c r="H295" t="s">
        <v>31</v>
      </c>
      <c r="I295" s="4">
        <v>5300</v>
      </c>
      <c r="J295" s="5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13</v>
      </c>
      <c r="C296" s="1" t="s">
        <v>20</v>
      </c>
      <c r="D296" s="2">
        <v>44766</v>
      </c>
      <c r="E296" s="5" t="s">
        <v>15</v>
      </c>
      <c r="F296" s="5" t="s">
        <v>40</v>
      </c>
      <c r="G296" s="5" t="s">
        <v>41</v>
      </c>
      <c r="H296" t="s">
        <v>28</v>
      </c>
      <c r="I296" s="4">
        <v>1500</v>
      </c>
      <c r="J296" s="5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22</v>
      </c>
      <c r="C297" s="1" t="s">
        <v>20</v>
      </c>
      <c r="D297" s="2">
        <v>44766</v>
      </c>
      <c r="E297" s="5" t="s">
        <v>15</v>
      </c>
      <c r="F297" s="5" t="s">
        <v>40</v>
      </c>
      <c r="G297" s="5" t="s">
        <v>41</v>
      </c>
      <c r="H297" t="s">
        <v>32</v>
      </c>
      <c r="I297" s="4">
        <v>3200</v>
      </c>
      <c r="J297" s="5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13</v>
      </c>
      <c r="C298" s="1" t="s">
        <v>14</v>
      </c>
      <c r="D298" s="2">
        <v>44773</v>
      </c>
      <c r="E298" s="5" t="s">
        <v>15</v>
      </c>
      <c r="F298" s="5" t="s">
        <v>40</v>
      </c>
      <c r="G298" s="5" t="s">
        <v>41</v>
      </c>
      <c r="H298" t="s">
        <v>28</v>
      </c>
      <c r="I298" s="4">
        <v>1500</v>
      </c>
      <c r="J298" s="5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24</v>
      </c>
      <c r="C299" s="1" t="s">
        <v>14</v>
      </c>
      <c r="D299" s="2">
        <v>44780</v>
      </c>
      <c r="E299" s="5" t="s">
        <v>15</v>
      </c>
      <c r="F299" s="5" t="s">
        <v>40</v>
      </c>
      <c r="G299" s="5" t="s">
        <v>41</v>
      </c>
      <c r="H299" t="s">
        <v>19</v>
      </c>
      <c r="I299" s="4">
        <v>500</v>
      </c>
      <c r="J299" s="5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13</v>
      </c>
      <c r="C300" s="1" t="s">
        <v>20</v>
      </c>
      <c r="D300" s="2">
        <v>44787</v>
      </c>
      <c r="E300" s="5" t="s">
        <v>15</v>
      </c>
      <c r="F300" s="5" t="s">
        <v>40</v>
      </c>
      <c r="G300" s="5" t="s">
        <v>41</v>
      </c>
      <c r="H300" t="s">
        <v>25</v>
      </c>
      <c r="I300" s="4">
        <v>300</v>
      </c>
      <c r="J300" s="5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27</v>
      </c>
      <c r="C301" s="1" t="s">
        <v>14</v>
      </c>
      <c r="D301" s="2">
        <v>44794</v>
      </c>
      <c r="E301" s="5" t="s">
        <v>15</v>
      </c>
      <c r="F301" s="5" t="s">
        <v>40</v>
      </c>
      <c r="G301" s="5" t="s">
        <v>41</v>
      </c>
      <c r="H301" t="s">
        <v>26</v>
      </c>
      <c r="I301" s="4">
        <v>1700</v>
      </c>
      <c r="J301" s="5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13</v>
      </c>
      <c r="C302" s="1" t="s">
        <v>20</v>
      </c>
      <c r="D302" s="2">
        <v>44801</v>
      </c>
      <c r="E302" s="5" t="s">
        <v>15</v>
      </c>
      <c r="F302" s="5" t="s">
        <v>40</v>
      </c>
      <c r="G302" s="5" t="s">
        <v>41</v>
      </c>
      <c r="H302" t="s">
        <v>30</v>
      </c>
      <c r="I302" s="4">
        <v>3400</v>
      </c>
      <c r="J302" s="5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13</v>
      </c>
      <c r="C303" s="1" t="s">
        <v>20</v>
      </c>
      <c r="D303" s="2">
        <v>44808</v>
      </c>
      <c r="E303" s="5" t="s">
        <v>15</v>
      </c>
      <c r="F303" s="5" t="s">
        <v>40</v>
      </c>
      <c r="G303" s="5" t="s">
        <v>41</v>
      </c>
      <c r="H303" t="s">
        <v>25</v>
      </c>
      <c r="I303" s="4">
        <v>300</v>
      </c>
      <c r="J303" s="5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13</v>
      </c>
      <c r="C304" s="1" t="s">
        <v>20</v>
      </c>
      <c r="D304" s="2">
        <v>44815</v>
      </c>
      <c r="E304" s="5" t="s">
        <v>15</v>
      </c>
      <c r="F304" s="5" t="s">
        <v>40</v>
      </c>
      <c r="G304" s="5" t="s">
        <v>41</v>
      </c>
      <c r="H304" t="s">
        <v>19</v>
      </c>
      <c r="I304" s="4">
        <v>500</v>
      </c>
      <c r="J304" s="5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27</v>
      </c>
      <c r="C305" s="1" t="s">
        <v>20</v>
      </c>
      <c r="D305" s="2">
        <v>44822</v>
      </c>
      <c r="E305" s="5" t="s">
        <v>15</v>
      </c>
      <c r="F305" s="5" t="s">
        <v>40</v>
      </c>
      <c r="G305" s="5" t="s">
        <v>41</v>
      </c>
      <c r="H305" t="s">
        <v>32</v>
      </c>
      <c r="I305" s="4">
        <v>3200</v>
      </c>
      <c r="J305" s="5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13</v>
      </c>
      <c r="C306" s="1" t="s">
        <v>20</v>
      </c>
      <c r="D306" s="2">
        <v>44829</v>
      </c>
      <c r="E306" s="5" t="s">
        <v>15</v>
      </c>
      <c r="F306" s="5" t="s">
        <v>40</v>
      </c>
      <c r="G306" s="5" t="s">
        <v>41</v>
      </c>
      <c r="H306" t="s">
        <v>19</v>
      </c>
      <c r="I306" s="4">
        <v>500</v>
      </c>
      <c r="J306" s="5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27</v>
      </c>
      <c r="C307" s="1" t="s">
        <v>20</v>
      </c>
      <c r="D307" s="2">
        <v>44836</v>
      </c>
      <c r="E307" s="5" t="s">
        <v>15</v>
      </c>
      <c r="F307" s="5" t="s">
        <v>40</v>
      </c>
      <c r="G307" s="5" t="s">
        <v>41</v>
      </c>
      <c r="H307" t="s">
        <v>26</v>
      </c>
      <c r="I307" s="4">
        <v>1700</v>
      </c>
      <c r="J307" s="5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13</v>
      </c>
      <c r="C308" s="1" t="s">
        <v>20</v>
      </c>
      <c r="D308" s="2">
        <v>44843</v>
      </c>
      <c r="E308" s="5" t="s">
        <v>15</v>
      </c>
      <c r="F308" s="5" t="s">
        <v>40</v>
      </c>
      <c r="G308" s="5" t="s">
        <v>41</v>
      </c>
      <c r="H308" t="s">
        <v>18</v>
      </c>
      <c r="I308" s="4">
        <v>8902</v>
      </c>
      <c r="J308" s="5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22</v>
      </c>
      <c r="C309" s="1" t="s">
        <v>20</v>
      </c>
      <c r="D309" s="2">
        <v>44850</v>
      </c>
      <c r="E309" s="5" t="s">
        <v>15</v>
      </c>
      <c r="F309" s="5" t="s">
        <v>40</v>
      </c>
      <c r="G309" s="5" t="s">
        <v>41</v>
      </c>
      <c r="H309" t="s">
        <v>29</v>
      </c>
      <c r="I309" s="4">
        <v>5340</v>
      </c>
      <c r="J309" s="5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13</v>
      </c>
      <c r="C310" s="1" t="s">
        <v>20</v>
      </c>
      <c r="D310" s="2">
        <v>44857</v>
      </c>
      <c r="E310" s="5" t="s">
        <v>15</v>
      </c>
      <c r="F310" s="5" t="s">
        <v>40</v>
      </c>
      <c r="G310" s="5" t="s">
        <v>41</v>
      </c>
      <c r="H310" t="s">
        <v>18</v>
      </c>
      <c r="I310" s="4">
        <v>8902</v>
      </c>
      <c r="J310" s="5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27</v>
      </c>
      <c r="C311" s="1" t="s">
        <v>14</v>
      </c>
      <c r="D311" s="2">
        <v>44864</v>
      </c>
      <c r="E311" s="5" t="s">
        <v>15</v>
      </c>
      <c r="F311" s="5" t="s">
        <v>40</v>
      </c>
      <c r="G311" s="5" t="s">
        <v>41</v>
      </c>
      <c r="H311" t="s">
        <v>19</v>
      </c>
      <c r="I311" s="4">
        <v>500</v>
      </c>
      <c r="J311" s="5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34</v>
      </c>
      <c r="C312" s="1" t="s">
        <v>20</v>
      </c>
      <c r="D312" s="2">
        <v>44871</v>
      </c>
      <c r="E312" s="5" t="s">
        <v>15</v>
      </c>
      <c r="F312" s="5" t="s">
        <v>40</v>
      </c>
      <c r="G312" s="5" t="s">
        <v>41</v>
      </c>
      <c r="H312" t="s">
        <v>21</v>
      </c>
      <c r="I312" s="4">
        <v>1200</v>
      </c>
      <c r="J312" s="5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24</v>
      </c>
      <c r="C313" s="1" t="s">
        <v>14</v>
      </c>
      <c r="D313" s="2">
        <v>44878</v>
      </c>
      <c r="E313" s="5" t="s">
        <v>15</v>
      </c>
      <c r="F313" s="5" t="s">
        <v>40</v>
      </c>
      <c r="G313" s="5" t="s">
        <v>41</v>
      </c>
      <c r="H313" t="s">
        <v>35</v>
      </c>
      <c r="I313" s="4">
        <v>4500</v>
      </c>
      <c r="J313" s="5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13</v>
      </c>
      <c r="C314" s="1" t="s">
        <v>20</v>
      </c>
      <c r="D314" s="2">
        <v>44885</v>
      </c>
      <c r="E314" s="5" t="s">
        <v>15</v>
      </c>
      <c r="F314" s="5" t="s">
        <v>40</v>
      </c>
      <c r="G314" s="5" t="s">
        <v>41</v>
      </c>
      <c r="H314" t="s">
        <v>18</v>
      </c>
      <c r="I314" s="4">
        <v>8902</v>
      </c>
      <c r="J314" s="5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34</v>
      </c>
      <c r="C315" s="1" t="s">
        <v>20</v>
      </c>
      <c r="D315" s="2">
        <v>44892</v>
      </c>
      <c r="E315" s="5" t="s">
        <v>15</v>
      </c>
      <c r="F315" s="5" t="s">
        <v>40</v>
      </c>
      <c r="G315" s="5" t="s">
        <v>41</v>
      </c>
      <c r="H315" t="s">
        <v>31</v>
      </c>
      <c r="I315" s="4">
        <v>5300</v>
      </c>
      <c r="J315" s="5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24</v>
      </c>
      <c r="C316" s="1" t="s">
        <v>20</v>
      </c>
      <c r="D316" s="2">
        <v>44899</v>
      </c>
      <c r="E316" s="5" t="s">
        <v>15</v>
      </c>
      <c r="F316" s="5" t="s">
        <v>40</v>
      </c>
      <c r="G316" s="5" t="s">
        <v>41</v>
      </c>
      <c r="H316" t="s">
        <v>31</v>
      </c>
      <c r="I316" s="4">
        <v>5300</v>
      </c>
      <c r="J316" s="5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13</v>
      </c>
      <c r="C317" s="1" t="s">
        <v>20</v>
      </c>
      <c r="D317" s="2">
        <v>44906</v>
      </c>
      <c r="E317" s="5" t="s">
        <v>15</v>
      </c>
      <c r="F317" s="5" t="s">
        <v>40</v>
      </c>
      <c r="G317" s="5" t="s">
        <v>41</v>
      </c>
      <c r="H317" t="s">
        <v>33</v>
      </c>
      <c r="I317" s="4">
        <v>4600</v>
      </c>
      <c r="J317" s="5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22</v>
      </c>
      <c r="C318" s="1" t="s">
        <v>14</v>
      </c>
      <c r="D318" s="2">
        <v>44913</v>
      </c>
      <c r="E318" s="5" t="s">
        <v>15</v>
      </c>
      <c r="F318" s="5" t="s">
        <v>40</v>
      </c>
      <c r="G318" s="5" t="s">
        <v>41</v>
      </c>
      <c r="H318" t="s">
        <v>32</v>
      </c>
      <c r="I318" s="4">
        <v>3200</v>
      </c>
      <c r="J318" s="5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13</v>
      </c>
      <c r="C319" s="1" t="s">
        <v>14</v>
      </c>
      <c r="D319" s="2">
        <v>44920</v>
      </c>
      <c r="E319" s="5" t="s">
        <v>15</v>
      </c>
      <c r="F319" s="5" t="s">
        <v>40</v>
      </c>
      <c r="G319" s="5" t="s">
        <v>41</v>
      </c>
      <c r="H319" t="s">
        <v>23</v>
      </c>
      <c r="I319" s="4">
        <v>5130</v>
      </c>
      <c r="J319" s="5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22</v>
      </c>
      <c r="C320" s="1" t="s">
        <v>20</v>
      </c>
      <c r="D320" s="2">
        <v>44927</v>
      </c>
      <c r="E320" s="5" t="s">
        <v>15</v>
      </c>
      <c r="F320" s="5" t="s">
        <v>40</v>
      </c>
      <c r="G320" s="5" t="s">
        <v>41</v>
      </c>
      <c r="H320" t="s">
        <v>35</v>
      </c>
      <c r="I320" s="4">
        <v>4500</v>
      </c>
      <c r="J320" s="5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34</v>
      </c>
      <c r="C321" s="1" t="s">
        <v>20</v>
      </c>
      <c r="D321" s="2">
        <v>44934</v>
      </c>
      <c r="E321" s="5" t="s">
        <v>15</v>
      </c>
      <c r="F321" s="5" t="s">
        <v>40</v>
      </c>
      <c r="G321" s="5" t="s">
        <v>41</v>
      </c>
      <c r="H321" t="s">
        <v>25</v>
      </c>
      <c r="I321" s="4">
        <v>300</v>
      </c>
      <c r="J321" s="5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13</v>
      </c>
      <c r="C322" s="1" t="s">
        <v>14</v>
      </c>
      <c r="D322" s="2">
        <v>44941</v>
      </c>
      <c r="E322" s="5" t="s">
        <v>15</v>
      </c>
      <c r="F322" s="5" t="s">
        <v>40</v>
      </c>
      <c r="G322" s="5" t="s">
        <v>41</v>
      </c>
      <c r="H322" t="s">
        <v>18</v>
      </c>
      <c r="I322" s="4">
        <v>8902</v>
      </c>
      <c r="J322" s="5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13</v>
      </c>
      <c r="C323" s="1" t="s">
        <v>14</v>
      </c>
      <c r="D323" s="2">
        <v>44948</v>
      </c>
      <c r="E323" s="5" t="s">
        <v>15</v>
      </c>
      <c r="F323" s="5" t="s">
        <v>40</v>
      </c>
      <c r="G323" s="5" t="s">
        <v>41</v>
      </c>
      <c r="H323" t="s">
        <v>33</v>
      </c>
      <c r="I323" s="4">
        <v>4600</v>
      </c>
      <c r="J323" s="5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13</v>
      </c>
      <c r="C324" s="1" t="s">
        <v>14</v>
      </c>
      <c r="D324" s="2">
        <v>44955</v>
      </c>
      <c r="E324" s="5" t="s">
        <v>15</v>
      </c>
      <c r="F324" s="5" t="s">
        <v>40</v>
      </c>
      <c r="G324" s="5" t="s">
        <v>41</v>
      </c>
      <c r="H324" t="s">
        <v>30</v>
      </c>
      <c r="I324" s="4">
        <v>3400</v>
      </c>
      <c r="J324" s="5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34</v>
      </c>
      <c r="C325" s="1" t="s">
        <v>20</v>
      </c>
      <c r="D325" s="2">
        <v>44962</v>
      </c>
      <c r="E325" s="5" t="s">
        <v>15</v>
      </c>
      <c r="F325" s="5" t="s">
        <v>40</v>
      </c>
      <c r="G325" s="5" t="s">
        <v>41</v>
      </c>
      <c r="H325" t="s">
        <v>29</v>
      </c>
      <c r="I325" s="4">
        <v>5340</v>
      </c>
      <c r="J325" s="5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13</v>
      </c>
      <c r="C326" s="1" t="s">
        <v>14</v>
      </c>
      <c r="D326" s="2">
        <v>44969</v>
      </c>
      <c r="E326" s="5" t="s">
        <v>15</v>
      </c>
      <c r="F326" s="5" t="s">
        <v>40</v>
      </c>
      <c r="G326" s="5" t="s">
        <v>41</v>
      </c>
      <c r="H326" t="s">
        <v>26</v>
      </c>
      <c r="I326" s="4">
        <v>1700</v>
      </c>
      <c r="J326" s="5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27</v>
      </c>
      <c r="C327" s="1" t="s">
        <v>14</v>
      </c>
      <c r="D327" s="2">
        <v>44976</v>
      </c>
      <c r="E327" s="5" t="s">
        <v>15</v>
      </c>
      <c r="F327" s="5" t="s">
        <v>40</v>
      </c>
      <c r="G327" s="5" t="s">
        <v>41</v>
      </c>
      <c r="H327" t="s">
        <v>32</v>
      </c>
      <c r="I327" s="4">
        <v>3200</v>
      </c>
      <c r="J327" s="5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27</v>
      </c>
      <c r="C328" s="1" t="s">
        <v>20</v>
      </c>
      <c r="D328" s="2">
        <v>44983</v>
      </c>
      <c r="E328" s="5" t="s">
        <v>15</v>
      </c>
      <c r="F328" s="5" t="s">
        <v>40</v>
      </c>
      <c r="G328" s="5" t="s">
        <v>41</v>
      </c>
      <c r="H328" t="s">
        <v>19</v>
      </c>
      <c r="I328" s="4">
        <v>500</v>
      </c>
      <c r="J328" s="5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27</v>
      </c>
      <c r="C329" s="1" t="s">
        <v>20</v>
      </c>
      <c r="D329" s="2">
        <v>44990</v>
      </c>
      <c r="E329" s="5" t="s">
        <v>15</v>
      </c>
      <c r="F329" s="5" t="s">
        <v>40</v>
      </c>
      <c r="G329" s="5" t="s">
        <v>41</v>
      </c>
      <c r="H329" t="s">
        <v>31</v>
      </c>
      <c r="I329" s="4">
        <v>5300</v>
      </c>
      <c r="J329" s="5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13</v>
      </c>
      <c r="C330" s="1" t="s">
        <v>20</v>
      </c>
      <c r="D330" s="2">
        <v>44997</v>
      </c>
      <c r="E330" s="5" t="s">
        <v>15</v>
      </c>
      <c r="F330" s="5" t="s">
        <v>40</v>
      </c>
      <c r="G330" s="5" t="s">
        <v>41</v>
      </c>
      <c r="H330" t="s">
        <v>32</v>
      </c>
      <c r="I330" s="4">
        <v>3200</v>
      </c>
      <c r="J330" s="5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34</v>
      </c>
      <c r="C331" s="1" t="s">
        <v>14</v>
      </c>
      <c r="D331" s="2">
        <v>45004</v>
      </c>
      <c r="E331" s="5" t="s">
        <v>15</v>
      </c>
      <c r="F331" s="5" t="s">
        <v>40</v>
      </c>
      <c r="G331" s="5" t="s">
        <v>41</v>
      </c>
      <c r="H331" t="s">
        <v>19</v>
      </c>
      <c r="I331" s="4">
        <v>500</v>
      </c>
      <c r="J331" s="5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27</v>
      </c>
      <c r="C332" s="1" t="s">
        <v>14</v>
      </c>
      <c r="D332" s="2">
        <v>45011</v>
      </c>
      <c r="E332" s="5" t="s">
        <v>15</v>
      </c>
      <c r="F332" s="5" t="s">
        <v>40</v>
      </c>
      <c r="G332" s="5" t="s">
        <v>41</v>
      </c>
      <c r="H332" t="s">
        <v>32</v>
      </c>
      <c r="I332" s="4">
        <v>3200</v>
      </c>
      <c r="J332" s="5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13</v>
      </c>
      <c r="C333" s="1" t="s">
        <v>20</v>
      </c>
      <c r="D333" s="2">
        <v>45018</v>
      </c>
      <c r="E333" s="5" t="s">
        <v>15</v>
      </c>
      <c r="F333" s="5" t="s">
        <v>40</v>
      </c>
      <c r="G333" s="5" t="s">
        <v>41</v>
      </c>
      <c r="H333" t="s">
        <v>35</v>
      </c>
      <c r="I333" s="4">
        <v>4500</v>
      </c>
      <c r="J333" s="5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27</v>
      </c>
      <c r="C334" s="1" t="s">
        <v>20</v>
      </c>
      <c r="D334" s="2">
        <v>45025</v>
      </c>
      <c r="E334" s="5" t="s">
        <v>15</v>
      </c>
      <c r="F334" s="5" t="s">
        <v>40</v>
      </c>
      <c r="G334" s="5" t="s">
        <v>41</v>
      </c>
      <c r="H334" t="s">
        <v>35</v>
      </c>
      <c r="I334" s="4">
        <v>4500</v>
      </c>
      <c r="J334" s="5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22</v>
      </c>
      <c r="C335" s="1" t="s">
        <v>20</v>
      </c>
      <c r="D335" s="2">
        <v>45032</v>
      </c>
      <c r="E335" s="5" t="s">
        <v>15</v>
      </c>
      <c r="F335" s="5" t="s">
        <v>40</v>
      </c>
      <c r="G335" s="5" t="s">
        <v>41</v>
      </c>
      <c r="H335" t="s">
        <v>35</v>
      </c>
      <c r="I335" s="4">
        <v>4500</v>
      </c>
      <c r="J335" s="5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34</v>
      </c>
      <c r="C336" s="1" t="s">
        <v>20</v>
      </c>
      <c r="D336" s="2">
        <v>45039</v>
      </c>
      <c r="E336" s="5" t="s">
        <v>15</v>
      </c>
      <c r="F336" s="5" t="s">
        <v>40</v>
      </c>
      <c r="G336" s="5" t="s">
        <v>41</v>
      </c>
      <c r="H336" t="s">
        <v>35</v>
      </c>
      <c r="I336" s="4">
        <v>4500</v>
      </c>
      <c r="J336" s="5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22</v>
      </c>
      <c r="C337" s="1" t="s">
        <v>20</v>
      </c>
      <c r="D337" s="2">
        <v>45046</v>
      </c>
      <c r="E337" s="5" t="s">
        <v>15</v>
      </c>
      <c r="F337" s="5" t="s">
        <v>40</v>
      </c>
      <c r="G337" s="5" t="s">
        <v>41</v>
      </c>
      <c r="H337" t="s">
        <v>21</v>
      </c>
      <c r="I337" s="4">
        <v>1200</v>
      </c>
      <c r="J337" s="5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24</v>
      </c>
      <c r="C338" s="1" t="s">
        <v>20</v>
      </c>
      <c r="D338" s="2">
        <v>45053</v>
      </c>
      <c r="E338" s="5" t="s">
        <v>15</v>
      </c>
      <c r="F338" s="5" t="s">
        <v>40</v>
      </c>
      <c r="G338" s="5" t="s">
        <v>41</v>
      </c>
      <c r="H338" t="s">
        <v>30</v>
      </c>
      <c r="I338" s="4">
        <v>3400</v>
      </c>
      <c r="J338" s="5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27</v>
      </c>
      <c r="C339" s="1" t="s">
        <v>14</v>
      </c>
      <c r="D339" s="2">
        <v>45060</v>
      </c>
      <c r="E339" s="5" t="s">
        <v>15</v>
      </c>
      <c r="F339" s="5" t="s">
        <v>40</v>
      </c>
      <c r="G339" s="5" t="s">
        <v>41</v>
      </c>
      <c r="H339" t="s">
        <v>19</v>
      </c>
      <c r="I339" s="4">
        <v>500</v>
      </c>
      <c r="J339" s="5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27</v>
      </c>
      <c r="C340" s="1" t="s">
        <v>20</v>
      </c>
      <c r="D340" s="2">
        <v>45067</v>
      </c>
      <c r="E340" s="5" t="s">
        <v>15</v>
      </c>
      <c r="F340" s="5" t="s">
        <v>40</v>
      </c>
      <c r="G340" s="5" t="s">
        <v>41</v>
      </c>
      <c r="H340" t="s">
        <v>30</v>
      </c>
      <c r="I340" s="4">
        <v>3400</v>
      </c>
      <c r="J340" s="5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13</v>
      </c>
      <c r="C341" s="1" t="s">
        <v>20</v>
      </c>
      <c r="D341" s="2">
        <v>45074</v>
      </c>
      <c r="E341" s="5" t="s">
        <v>15</v>
      </c>
      <c r="F341" s="5" t="s">
        <v>40</v>
      </c>
      <c r="G341" s="5" t="s">
        <v>41</v>
      </c>
      <c r="H341" t="s">
        <v>33</v>
      </c>
      <c r="I341" s="4">
        <v>4600</v>
      </c>
      <c r="J341" s="5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27</v>
      </c>
      <c r="C342" s="1" t="s">
        <v>14</v>
      </c>
      <c r="D342" s="2">
        <v>45081</v>
      </c>
      <c r="E342" s="5" t="s">
        <v>15</v>
      </c>
      <c r="F342" s="5" t="s">
        <v>40</v>
      </c>
      <c r="G342" s="5" t="s">
        <v>41</v>
      </c>
      <c r="H342" t="s">
        <v>19</v>
      </c>
      <c r="I342" s="4">
        <v>500</v>
      </c>
      <c r="J342" s="5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24</v>
      </c>
      <c r="C343" s="1" t="s">
        <v>20</v>
      </c>
      <c r="D343" s="2">
        <v>45088</v>
      </c>
      <c r="E343" s="5" t="s">
        <v>15</v>
      </c>
      <c r="F343" s="5" t="s">
        <v>40</v>
      </c>
      <c r="G343" s="5" t="s">
        <v>41</v>
      </c>
      <c r="H343" t="s">
        <v>23</v>
      </c>
      <c r="I343" s="4">
        <v>5130</v>
      </c>
      <c r="J343" s="5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34</v>
      </c>
      <c r="C344" s="1" t="s">
        <v>14</v>
      </c>
      <c r="D344" s="2">
        <v>45095</v>
      </c>
      <c r="E344" s="5" t="s">
        <v>15</v>
      </c>
      <c r="F344" s="5" t="s">
        <v>40</v>
      </c>
      <c r="G344" s="5" t="s">
        <v>41</v>
      </c>
      <c r="H344" t="s">
        <v>28</v>
      </c>
      <c r="I344" s="4">
        <v>1500</v>
      </c>
      <c r="J344" s="5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13</v>
      </c>
      <c r="C345" s="1" t="s">
        <v>20</v>
      </c>
      <c r="D345" s="2">
        <v>45102</v>
      </c>
      <c r="E345" s="5" t="s">
        <v>15</v>
      </c>
      <c r="F345" s="5" t="s">
        <v>40</v>
      </c>
      <c r="G345" s="5" t="s">
        <v>41</v>
      </c>
      <c r="H345" t="s">
        <v>32</v>
      </c>
      <c r="I345" s="4">
        <v>3200</v>
      </c>
      <c r="J345" s="5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13</v>
      </c>
      <c r="C346" s="1" t="s">
        <v>20</v>
      </c>
      <c r="D346" s="2">
        <v>45109</v>
      </c>
      <c r="E346" s="5" t="s">
        <v>15</v>
      </c>
      <c r="F346" s="5" t="s">
        <v>40</v>
      </c>
      <c r="G346" s="5" t="s">
        <v>41</v>
      </c>
      <c r="H346" t="s">
        <v>29</v>
      </c>
      <c r="I346" s="4">
        <v>5340</v>
      </c>
      <c r="J346" s="5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27</v>
      </c>
      <c r="C347" s="1" t="s">
        <v>14</v>
      </c>
      <c r="D347" s="2">
        <v>45116</v>
      </c>
      <c r="E347" s="5" t="s">
        <v>15</v>
      </c>
      <c r="F347" s="5" t="s">
        <v>40</v>
      </c>
      <c r="G347" s="5" t="s">
        <v>41</v>
      </c>
      <c r="H347" t="s">
        <v>29</v>
      </c>
      <c r="I347" s="4">
        <v>5340</v>
      </c>
      <c r="J347" s="5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13</v>
      </c>
      <c r="C348" s="1" t="s">
        <v>14</v>
      </c>
      <c r="D348" s="2">
        <v>45123</v>
      </c>
      <c r="E348" s="5" t="s">
        <v>15</v>
      </c>
      <c r="F348" s="5" t="s">
        <v>40</v>
      </c>
      <c r="G348" s="5" t="s">
        <v>41</v>
      </c>
      <c r="H348" t="s">
        <v>19</v>
      </c>
      <c r="I348" s="4">
        <v>500</v>
      </c>
      <c r="J348" s="5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13</v>
      </c>
      <c r="C349" s="1" t="s">
        <v>14</v>
      </c>
      <c r="D349" s="2">
        <v>45130</v>
      </c>
      <c r="E349" s="5" t="s">
        <v>15</v>
      </c>
      <c r="F349" s="5" t="s">
        <v>40</v>
      </c>
      <c r="G349" s="5" t="s">
        <v>41</v>
      </c>
      <c r="H349" t="s">
        <v>29</v>
      </c>
      <c r="I349" s="4">
        <v>5340</v>
      </c>
      <c r="J349" s="5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34</v>
      </c>
      <c r="C350" s="1" t="s">
        <v>20</v>
      </c>
      <c r="D350" s="2">
        <v>45137</v>
      </c>
      <c r="E350" s="5" t="s">
        <v>15</v>
      </c>
      <c r="F350" s="5" t="s">
        <v>40</v>
      </c>
      <c r="G350" s="5" t="s">
        <v>41</v>
      </c>
      <c r="H350" t="s">
        <v>21</v>
      </c>
      <c r="I350" s="4">
        <v>1200</v>
      </c>
      <c r="J350" s="5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13</v>
      </c>
      <c r="C351" s="1" t="s">
        <v>14</v>
      </c>
      <c r="D351" s="2">
        <v>45144</v>
      </c>
      <c r="E351" s="5" t="s">
        <v>15</v>
      </c>
      <c r="F351" s="5" t="s">
        <v>40</v>
      </c>
      <c r="G351" s="5" t="s">
        <v>41</v>
      </c>
      <c r="H351" t="s">
        <v>31</v>
      </c>
      <c r="I351" s="4">
        <v>5300</v>
      </c>
      <c r="J351" s="5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22</v>
      </c>
      <c r="C352" s="1" t="s">
        <v>20</v>
      </c>
      <c r="D352" s="2">
        <v>45151</v>
      </c>
      <c r="E352" s="5" t="s">
        <v>15</v>
      </c>
      <c r="F352" s="5" t="s">
        <v>40</v>
      </c>
      <c r="G352" s="5" t="s">
        <v>41</v>
      </c>
      <c r="H352" t="s">
        <v>18</v>
      </c>
      <c r="I352" s="4">
        <v>8902</v>
      </c>
      <c r="J352" s="5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27</v>
      </c>
      <c r="C353" s="1" t="s">
        <v>20</v>
      </c>
      <c r="D353" s="2">
        <v>45158</v>
      </c>
      <c r="E353" s="5" t="s">
        <v>15</v>
      </c>
      <c r="F353" s="5" t="s">
        <v>40</v>
      </c>
      <c r="G353" s="5" t="s">
        <v>41</v>
      </c>
      <c r="H353" t="s">
        <v>18</v>
      </c>
      <c r="I353" s="4">
        <v>8902</v>
      </c>
      <c r="J353" s="5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22</v>
      </c>
      <c r="C354" s="1" t="s">
        <v>20</v>
      </c>
      <c r="D354" s="2">
        <v>45165</v>
      </c>
      <c r="E354" s="5" t="s">
        <v>15</v>
      </c>
      <c r="F354" s="5" t="s">
        <v>40</v>
      </c>
      <c r="G354" s="5" t="s">
        <v>41</v>
      </c>
      <c r="H354" t="s">
        <v>35</v>
      </c>
      <c r="I354" s="4">
        <v>4500</v>
      </c>
      <c r="J354" s="5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22</v>
      </c>
      <c r="C355" s="1" t="s">
        <v>20</v>
      </c>
      <c r="D355" s="2">
        <v>44766</v>
      </c>
      <c r="E355" s="5" t="s">
        <v>42</v>
      </c>
      <c r="F355" s="5" t="s">
        <v>43</v>
      </c>
      <c r="G355" s="5" t="s">
        <v>44</v>
      </c>
      <c r="H355" t="s">
        <v>31</v>
      </c>
      <c r="I355" s="4">
        <v>5300</v>
      </c>
      <c r="J355" s="5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27</v>
      </c>
      <c r="C356" s="1" t="s">
        <v>20</v>
      </c>
      <c r="D356" s="2">
        <v>44773</v>
      </c>
      <c r="E356" s="5" t="s">
        <v>42</v>
      </c>
      <c r="F356" s="5" t="s">
        <v>43</v>
      </c>
      <c r="G356" s="5" t="s">
        <v>44</v>
      </c>
      <c r="H356" t="s">
        <v>21</v>
      </c>
      <c r="I356" s="4">
        <v>1200</v>
      </c>
      <c r="J356" s="5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13</v>
      </c>
      <c r="C357" s="1" t="s">
        <v>20</v>
      </c>
      <c r="D357" s="2">
        <v>44780</v>
      </c>
      <c r="E357" s="5" t="s">
        <v>42</v>
      </c>
      <c r="F357" s="5" t="s">
        <v>43</v>
      </c>
      <c r="G357" s="5" t="s">
        <v>44</v>
      </c>
      <c r="H357" t="s">
        <v>25</v>
      </c>
      <c r="I357" s="4">
        <v>300</v>
      </c>
      <c r="J357" s="5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13</v>
      </c>
      <c r="C358" s="1" t="s">
        <v>14</v>
      </c>
      <c r="D358" s="2">
        <v>44787</v>
      </c>
      <c r="E358" s="5" t="s">
        <v>42</v>
      </c>
      <c r="F358" s="5" t="s">
        <v>43</v>
      </c>
      <c r="G358" s="5" t="s">
        <v>44</v>
      </c>
      <c r="H358" t="s">
        <v>35</v>
      </c>
      <c r="I358" s="4">
        <v>4500</v>
      </c>
      <c r="J358" s="5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13</v>
      </c>
      <c r="C359" s="1" t="s">
        <v>14</v>
      </c>
      <c r="D359" s="2">
        <v>44794</v>
      </c>
      <c r="E359" s="5" t="s">
        <v>42</v>
      </c>
      <c r="F359" s="5" t="s">
        <v>43</v>
      </c>
      <c r="G359" s="5" t="s">
        <v>44</v>
      </c>
      <c r="H359" t="s">
        <v>28</v>
      </c>
      <c r="I359" s="4">
        <v>1500</v>
      </c>
      <c r="J359" s="5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13</v>
      </c>
      <c r="C360" s="1" t="s">
        <v>14</v>
      </c>
      <c r="D360" s="2">
        <v>44801</v>
      </c>
      <c r="E360" s="5" t="s">
        <v>42</v>
      </c>
      <c r="F360" s="5" t="s">
        <v>43</v>
      </c>
      <c r="G360" s="5" t="s">
        <v>44</v>
      </c>
      <c r="H360" t="s">
        <v>35</v>
      </c>
      <c r="I360" s="4">
        <v>4500</v>
      </c>
      <c r="J360" s="5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13</v>
      </c>
      <c r="C361" s="1" t="s">
        <v>20</v>
      </c>
      <c r="D361" s="2">
        <v>44808</v>
      </c>
      <c r="E361" s="5" t="s">
        <v>42</v>
      </c>
      <c r="F361" s="5" t="s">
        <v>43</v>
      </c>
      <c r="G361" s="5" t="s">
        <v>44</v>
      </c>
      <c r="H361" t="s">
        <v>32</v>
      </c>
      <c r="I361" s="4">
        <v>3200</v>
      </c>
      <c r="J361" s="5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13</v>
      </c>
      <c r="C362" s="1" t="s">
        <v>20</v>
      </c>
      <c r="D362" s="2">
        <v>44815</v>
      </c>
      <c r="E362" s="5" t="s">
        <v>42</v>
      </c>
      <c r="F362" s="5" t="s">
        <v>43</v>
      </c>
      <c r="G362" s="5" t="s">
        <v>44</v>
      </c>
      <c r="H362" t="s">
        <v>28</v>
      </c>
      <c r="I362" s="4">
        <v>1500</v>
      </c>
      <c r="J362" s="5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27</v>
      </c>
      <c r="C363" s="1" t="s">
        <v>20</v>
      </c>
      <c r="D363" s="2">
        <v>44822</v>
      </c>
      <c r="E363" s="5" t="s">
        <v>42</v>
      </c>
      <c r="F363" s="5" t="s">
        <v>43</v>
      </c>
      <c r="G363" s="5" t="s">
        <v>44</v>
      </c>
      <c r="H363" t="s">
        <v>19</v>
      </c>
      <c r="I363" s="4">
        <v>500</v>
      </c>
      <c r="J363" s="5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13</v>
      </c>
      <c r="C364" s="1" t="s">
        <v>14</v>
      </c>
      <c r="D364" s="2">
        <v>44829</v>
      </c>
      <c r="E364" s="5" t="s">
        <v>42</v>
      </c>
      <c r="F364" s="5" t="s">
        <v>43</v>
      </c>
      <c r="G364" s="5" t="s">
        <v>44</v>
      </c>
      <c r="H364" t="s">
        <v>19</v>
      </c>
      <c r="I364" s="4">
        <v>500</v>
      </c>
      <c r="J364" s="5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13</v>
      </c>
      <c r="C365" s="1" t="s">
        <v>20</v>
      </c>
      <c r="D365" s="2">
        <v>44836</v>
      </c>
      <c r="E365" s="5" t="s">
        <v>42</v>
      </c>
      <c r="F365" s="5" t="s">
        <v>43</v>
      </c>
      <c r="G365" s="5" t="s">
        <v>44</v>
      </c>
      <c r="H365" t="s">
        <v>31</v>
      </c>
      <c r="I365" s="4">
        <v>5300</v>
      </c>
      <c r="J365" s="5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27</v>
      </c>
      <c r="C366" s="1" t="s">
        <v>20</v>
      </c>
      <c r="D366" s="2">
        <v>44843</v>
      </c>
      <c r="E366" s="5" t="s">
        <v>42</v>
      </c>
      <c r="F366" s="5" t="s">
        <v>43</v>
      </c>
      <c r="G366" s="5" t="s">
        <v>44</v>
      </c>
      <c r="H366" t="s">
        <v>33</v>
      </c>
      <c r="I366" s="4">
        <v>4600</v>
      </c>
      <c r="J366" s="5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27</v>
      </c>
      <c r="C367" s="1" t="s">
        <v>20</v>
      </c>
      <c r="D367" s="2">
        <v>44850</v>
      </c>
      <c r="E367" s="5" t="s">
        <v>42</v>
      </c>
      <c r="F367" s="5" t="s">
        <v>43</v>
      </c>
      <c r="G367" s="5" t="s">
        <v>44</v>
      </c>
      <c r="H367" t="s">
        <v>33</v>
      </c>
      <c r="I367" s="4">
        <v>4600</v>
      </c>
      <c r="J367" s="5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13</v>
      </c>
      <c r="C368" s="1" t="s">
        <v>20</v>
      </c>
      <c r="D368" s="2">
        <v>44857</v>
      </c>
      <c r="E368" s="5" t="s">
        <v>42</v>
      </c>
      <c r="F368" s="5" t="s">
        <v>43</v>
      </c>
      <c r="G368" s="5" t="s">
        <v>44</v>
      </c>
      <c r="H368" t="s">
        <v>21</v>
      </c>
      <c r="I368" s="4">
        <v>1200</v>
      </c>
      <c r="J368" s="5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13</v>
      </c>
      <c r="C369" s="1" t="s">
        <v>14</v>
      </c>
      <c r="D369" s="2">
        <v>44864</v>
      </c>
      <c r="E369" s="5" t="s">
        <v>42</v>
      </c>
      <c r="F369" s="5" t="s">
        <v>43</v>
      </c>
      <c r="G369" s="5" t="s">
        <v>44</v>
      </c>
      <c r="H369" t="s">
        <v>32</v>
      </c>
      <c r="I369" s="4">
        <v>3200</v>
      </c>
      <c r="J369" s="5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13</v>
      </c>
      <c r="C370" s="1" t="s">
        <v>14</v>
      </c>
      <c r="D370" s="2">
        <v>44871</v>
      </c>
      <c r="E370" s="5" t="s">
        <v>42</v>
      </c>
      <c r="F370" s="5" t="s">
        <v>43</v>
      </c>
      <c r="G370" s="5" t="s">
        <v>44</v>
      </c>
      <c r="H370" t="s">
        <v>31</v>
      </c>
      <c r="I370" s="4">
        <v>5300</v>
      </c>
      <c r="J370" s="5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27</v>
      </c>
      <c r="C371" s="1" t="s">
        <v>20</v>
      </c>
      <c r="D371" s="2">
        <v>44878</v>
      </c>
      <c r="E371" s="5" t="s">
        <v>42</v>
      </c>
      <c r="F371" s="5" t="s">
        <v>43</v>
      </c>
      <c r="G371" s="5" t="s">
        <v>44</v>
      </c>
      <c r="H371" t="s">
        <v>19</v>
      </c>
      <c r="I371" s="4">
        <v>500</v>
      </c>
      <c r="J371" s="5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34</v>
      </c>
      <c r="C372" s="1" t="s">
        <v>20</v>
      </c>
      <c r="D372" s="2">
        <v>44885</v>
      </c>
      <c r="E372" s="5" t="s">
        <v>42</v>
      </c>
      <c r="F372" s="5" t="s">
        <v>43</v>
      </c>
      <c r="G372" s="5" t="s">
        <v>44</v>
      </c>
      <c r="H372" t="s">
        <v>23</v>
      </c>
      <c r="I372" s="4">
        <v>5130</v>
      </c>
      <c r="J372" s="5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13</v>
      </c>
      <c r="C373" s="1" t="s">
        <v>14</v>
      </c>
      <c r="D373" s="2">
        <v>44892</v>
      </c>
      <c r="E373" s="5" t="s">
        <v>42</v>
      </c>
      <c r="F373" s="5" t="s">
        <v>43</v>
      </c>
      <c r="G373" s="5" t="s">
        <v>44</v>
      </c>
      <c r="H373" t="s">
        <v>28</v>
      </c>
      <c r="I373" s="4">
        <v>1500</v>
      </c>
      <c r="J373" s="5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27</v>
      </c>
      <c r="C374" s="1" t="s">
        <v>20</v>
      </c>
      <c r="D374" s="2">
        <v>44899</v>
      </c>
      <c r="E374" s="5" t="s">
        <v>42</v>
      </c>
      <c r="F374" s="5" t="s">
        <v>43</v>
      </c>
      <c r="G374" s="5" t="s">
        <v>44</v>
      </c>
      <c r="H374" t="s">
        <v>31</v>
      </c>
      <c r="I374" s="4">
        <v>5300</v>
      </c>
      <c r="J374" s="5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13</v>
      </c>
      <c r="C375" s="1" t="s">
        <v>20</v>
      </c>
      <c r="D375" s="2">
        <v>44906</v>
      </c>
      <c r="E375" s="5" t="s">
        <v>42</v>
      </c>
      <c r="F375" s="5" t="s">
        <v>43</v>
      </c>
      <c r="G375" s="5" t="s">
        <v>44</v>
      </c>
      <c r="H375" t="s">
        <v>29</v>
      </c>
      <c r="I375" s="4">
        <v>5340</v>
      </c>
      <c r="J375" s="5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24</v>
      </c>
      <c r="C376" s="1" t="s">
        <v>20</v>
      </c>
      <c r="D376" s="2">
        <v>44913</v>
      </c>
      <c r="E376" s="5" t="s">
        <v>42</v>
      </c>
      <c r="F376" s="5" t="s">
        <v>43</v>
      </c>
      <c r="G376" s="5" t="s">
        <v>44</v>
      </c>
      <c r="H376" t="s">
        <v>31</v>
      </c>
      <c r="I376" s="4">
        <v>5300</v>
      </c>
      <c r="J376" s="5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27</v>
      </c>
      <c r="C377" s="1" t="s">
        <v>14</v>
      </c>
      <c r="D377" s="2">
        <v>44920</v>
      </c>
      <c r="E377" s="5" t="s">
        <v>42</v>
      </c>
      <c r="F377" s="5" t="s">
        <v>43</v>
      </c>
      <c r="G377" s="5" t="s">
        <v>44</v>
      </c>
      <c r="H377" t="s">
        <v>19</v>
      </c>
      <c r="I377" s="4">
        <v>500</v>
      </c>
      <c r="J377" s="5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13</v>
      </c>
      <c r="C378" s="1" t="s">
        <v>20</v>
      </c>
      <c r="D378" s="2">
        <v>44927</v>
      </c>
      <c r="E378" s="5" t="s">
        <v>42</v>
      </c>
      <c r="F378" s="5" t="s">
        <v>43</v>
      </c>
      <c r="G378" s="5" t="s">
        <v>44</v>
      </c>
      <c r="H378" t="s">
        <v>18</v>
      </c>
      <c r="I378" s="4">
        <v>8902</v>
      </c>
      <c r="J378" s="5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24</v>
      </c>
      <c r="C379" s="1" t="s">
        <v>20</v>
      </c>
      <c r="D379" s="2">
        <v>44934</v>
      </c>
      <c r="E379" s="5" t="s">
        <v>42</v>
      </c>
      <c r="F379" s="5" t="s">
        <v>43</v>
      </c>
      <c r="G379" s="5" t="s">
        <v>44</v>
      </c>
      <c r="H379" t="s">
        <v>29</v>
      </c>
      <c r="I379" s="4">
        <v>5340</v>
      </c>
      <c r="J379" s="5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24</v>
      </c>
      <c r="C380" s="1" t="s">
        <v>14</v>
      </c>
      <c r="D380" s="2">
        <v>44941</v>
      </c>
      <c r="E380" s="5" t="s">
        <v>42</v>
      </c>
      <c r="F380" s="5" t="s">
        <v>43</v>
      </c>
      <c r="G380" s="5" t="s">
        <v>44</v>
      </c>
      <c r="H380" t="s">
        <v>25</v>
      </c>
      <c r="I380" s="4">
        <v>300</v>
      </c>
      <c r="J380" s="5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13</v>
      </c>
      <c r="C381" s="1" t="s">
        <v>14</v>
      </c>
      <c r="D381" s="2">
        <v>44948</v>
      </c>
      <c r="E381" s="5" t="s">
        <v>42</v>
      </c>
      <c r="F381" s="5" t="s">
        <v>43</v>
      </c>
      <c r="G381" s="5" t="s">
        <v>44</v>
      </c>
      <c r="H381" t="s">
        <v>32</v>
      </c>
      <c r="I381" s="4">
        <v>3200</v>
      </c>
      <c r="J381" s="5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34</v>
      </c>
      <c r="C382" s="1" t="s">
        <v>20</v>
      </c>
      <c r="D382" s="2">
        <v>44955</v>
      </c>
      <c r="E382" s="5" t="s">
        <v>42</v>
      </c>
      <c r="F382" s="5" t="s">
        <v>43</v>
      </c>
      <c r="G382" s="5" t="s">
        <v>44</v>
      </c>
      <c r="H382" t="s">
        <v>31</v>
      </c>
      <c r="I382" s="4">
        <v>5300</v>
      </c>
      <c r="J382" s="5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27</v>
      </c>
      <c r="C383" s="1" t="s">
        <v>14</v>
      </c>
      <c r="D383" s="2">
        <v>44962</v>
      </c>
      <c r="E383" s="5" t="s">
        <v>42</v>
      </c>
      <c r="F383" s="5" t="s">
        <v>43</v>
      </c>
      <c r="G383" s="5" t="s">
        <v>44</v>
      </c>
      <c r="H383" t="s">
        <v>30</v>
      </c>
      <c r="I383" s="4">
        <v>3400</v>
      </c>
      <c r="J383" s="5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13</v>
      </c>
      <c r="C384" s="1" t="s">
        <v>20</v>
      </c>
      <c r="D384" s="2">
        <v>44969</v>
      </c>
      <c r="E384" s="5" t="s">
        <v>42</v>
      </c>
      <c r="F384" s="5" t="s">
        <v>43</v>
      </c>
      <c r="G384" s="5" t="s">
        <v>44</v>
      </c>
      <c r="H384" t="s">
        <v>32</v>
      </c>
      <c r="I384" s="4">
        <v>3200</v>
      </c>
      <c r="J384" s="5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13</v>
      </c>
      <c r="C385" s="1" t="s">
        <v>20</v>
      </c>
      <c r="D385" s="2">
        <v>44976</v>
      </c>
      <c r="E385" s="5" t="s">
        <v>42</v>
      </c>
      <c r="F385" s="5" t="s">
        <v>43</v>
      </c>
      <c r="G385" s="5" t="s">
        <v>44</v>
      </c>
      <c r="H385" t="s">
        <v>19</v>
      </c>
      <c r="I385" s="4">
        <v>500</v>
      </c>
      <c r="J385" s="5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13</v>
      </c>
      <c r="C386" s="1" t="s">
        <v>20</v>
      </c>
      <c r="D386" s="2">
        <v>44983</v>
      </c>
      <c r="E386" s="5" t="s">
        <v>42</v>
      </c>
      <c r="F386" s="5" t="s">
        <v>43</v>
      </c>
      <c r="G386" s="5" t="s">
        <v>44</v>
      </c>
      <c r="H386" t="s">
        <v>33</v>
      </c>
      <c r="I386" s="4">
        <v>4600</v>
      </c>
      <c r="J386" s="5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24</v>
      </c>
      <c r="C387" s="1" t="s">
        <v>20</v>
      </c>
      <c r="D387" s="2">
        <v>44990</v>
      </c>
      <c r="E387" s="5" t="s">
        <v>42</v>
      </c>
      <c r="F387" s="5" t="s">
        <v>43</v>
      </c>
      <c r="G387" s="5" t="s">
        <v>44</v>
      </c>
      <c r="H387" t="s">
        <v>23</v>
      </c>
      <c r="I387" s="4">
        <v>5130</v>
      </c>
      <c r="J387" s="5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13</v>
      </c>
      <c r="C388" s="1" t="s">
        <v>20</v>
      </c>
      <c r="D388" s="2">
        <v>44997</v>
      </c>
      <c r="E388" s="5" t="s">
        <v>42</v>
      </c>
      <c r="F388" s="5" t="s">
        <v>43</v>
      </c>
      <c r="G388" s="5" t="s">
        <v>44</v>
      </c>
      <c r="H388" t="s">
        <v>18</v>
      </c>
      <c r="I388" s="4">
        <v>8902</v>
      </c>
      <c r="J388" s="5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27</v>
      </c>
      <c r="C389" s="1" t="s">
        <v>20</v>
      </c>
      <c r="D389" s="2">
        <v>45004</v>
      </c>
      <c r="E389" s="5" t="s">
        <v>42</v>
      </c>
      <c r="F389" s="5" t="s">
        <v>43</v>
      </c>
      <c r="G389" s="5" t="s">
        <v>44</v>
      </c>
      <c r="H389" t="s">
        <v>18</v>
      </c>
      <c r="I389" s="4">
        <v>8902</v>
      </c>
      <c r="J389" s="5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27</v>
      </c>
      <c r="C390" s="1" t="s">
        <v>20</v>
      </c>
      <c r="D390" s="2">
        <v>45011</v>
      </c>
      <c r="E390" s="5" t="s">
        <v>42</v>
      </c>
      <c r="F390" s="5" t="s">
        <v>43</v>
      </c>
      <c r="G390" s="5" t="s">
        <v>44</v>
      </c>
      <c r="H390" t="s">
        <v>18</v>
      </c>
      <c r="I390" s="4">
        <v>8902</v>
      </c>
      <c r="J390" s="5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27</v>
      </c>
      <c r="C391" s="1" t="s">
        <v>20</v>
      </c>
      <c r="D391" s="2">
        <v>45018</v>
      </c>
      <c r="E391" s="5" t="s">
        <v>42</v>
      </c>
      <c r="F391" s="5" t="s">
        <v>43</v>
      </c>
      <c r="G391" s="5" t="s">
        <v>44</v>
      </c>
      <c r="H391" t="s">
        <v>19</v>
      </c>
      <c r="I391" s="4">
        <v>500</v>
      </c>
      <c r="J391" s="5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34</v>
      </c>
      <c r="C392" s="1" t="s">
        <v>20</v>
      </c>
      <c r="D392" s="2">
        <v>45025</v>
      </c>
      <c r="E392" s="5" t="s">
        <v>42</v>
      </c>
      <c r="F392" s="5" t="s">
        <v>43</v>
      </c>
      <c r="G392" s="5" t="s">
        <v>44</v>
      </c>
      <c r="H392" t="s">
        <v>18</v>
      </c>
      <c r="I392" s="4">
        <v>8902</v>
      </c>
      <c r="J392" s="5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13</v>
      </c>
      <c r="C393" s="1" t="s">
        <v>20</v>
      </c>
      <c r="D393" s="2">
        <v>45032</v>
      </c>
      <c r="E393" s="5" t="s">
        <v>42</v>
      </c>
      <c r="F393" s="5" t="s">
        <v>43</v>
      </c>
      <c r="G393" s="5" t="s">
        <v>44</v>
      </c>
      <c r="H393" t="s">
        <v>21</v>
      </c>
      <c r="I393" s="4">
        <v>1200</v>
      </c>
      <c r="J393" s="5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13</v>
      </c>
      <c r="C394" s="1" t="s">
        <v>20</v>
      </c>
      <c r="D394" s="2">
        <v>45039</v>
      </c>
      <c r="E394" s="5" t="s">
        <v>42</v>
      </c>
      <c r="F394" s="5" t="s">
        <v>43</v>
      </c>
      <c r="G394" s="5" t="s">
        <v>44</v>
      </c>
      <c r="H394" t="s">
        <v>28</v>
      </c>
      <c r="I394" s="4">
        <v>1500</v>
      </c>
      <c r="J394" s="5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24</v>
      </c>
      <c r="C395" s="1" t="s">
        <v>20</v>
      </c>
      <c r="D395" s="2">
        <v>45046</v>
      </c>
      <c r="E395" s="5" t="s">
        <v>42</v>
      </c>
      <c r="F395" s="5" t="s">
        <v>43</v>
      </c>
      <c r="G395" s="5" t="s">
        <v>44</v>
      </c>
      <c r="H395" t="s">
        <v>29</v>
      </c>
      <c r="I395" s="4">
        <v>5340</v>
      </c>
      <c r="J395" s="5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24</v>
      </c>
      <c r="C396" s="1" t="s">
        <v>20</v>
      </c>
      <c r="D396" s="2">
        <v>45053</v>
      </c>
      <c r="E396" s="5" t="s">
        <v>42</v>
      </c>
      <c r="F396" s="5" t="s">
        <v>43</v>
      </c>
      <c r="G396" s="5" t="s">
        <v>44</v>
      </c>
      <c r="H396" t="s">
        <v>32</v>
      </c>
      <c r="I396" s="4">
        <v>3200</v>
      </c>
      <c r="J396" s="5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13</v>
      </c>
      <c r="C397" s="1" t="s">
        <v>14</v>
      </c>
      <c r="D397" s="2">
        <v>45060</v>
      </c>
      <c r="E397" s="5" t="s">
        <v>42</v>
      </c>
      <c r="F397" s="5" t="s">
        <v>43</v>
      </c>
      <c r="G397" s="5" t="s">
        <v>44</v>
      </c>
      <c r="H397" t="s">
        <v>31</v>
      </c>
      <c r="I397" s="4">
        <v>5300</v>
      </c>
      <c r="J397" s="5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24</v>
      </c>
      <c r="C398" s="1" t="s">
        <v>20</v>
      </c>
      <c r="D398" s="2">
        <v>45067</v>
      </c>
      <c r="E398" s="5" t="s">
        <v>42</v>
      </c>
      <c r="F398" s="5" t="s">
        <v>43</v>
      </c>
      <c r="G398" s="5" t="s">
        <v>44</v>
      </c>
      <c r="H398" t="s">
        <v>28</v>
      </c>
      <c r="I398" s="4">
        <v>1500</v>
      </c>
      <c r="J398" s="5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22</v>
      </c>
      <c r="C399" s="1" t="s">
        <v>20</v>
      </c>
      <c r="D399" s="2">
        <v>45074</v>
      </c>
      <c r="E399" s="5" t="s">
        <v>42</v>
      </c>
      <c r="F399" s="5" t="s">
        <v>43</v>
      </c>
      <c r="G399" s="5" t="s">
        <v>44</v>
      </c>
      <c r="H399" t="s">
        <v>33</v>
      </c>
      <c r="I399" s="4">
        <v>4600</v>
      </c>
      <c r="J399" s="5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27</v>
      </c>
      <c r="C400" s="1" t="s">
        <v>20</v>
      </c>
      <c r="D400" s="2">
        <v>45081</v>
      </c>
      <c r="E400" s="5" t="s">
        <v>42</v>
      </c>
      <c r="F400" s="5" t="s">
        <v>43</v>
      </c>
      <c r="G400" s="5" t="s">
        <v>44</v>
      </c>
      <c r="H400" t="s">
        <v>26</v>
      </c>
      <c r="I400" s="4">
        <v>1700</v>
      </c>
      <c r="J400" s="5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27</v>
      </c>
      <c r="C401" s="1" t="s">
        <v>14</v>
      </c>
      <c r="D401" s="2">
        <v>45088</v>
      </c>
      <c r="E401" s="5" t="s">
        <v>42</v>
      </c>
      <c r="F401" s="5" t="s">
        <v>43</v>
      </c>
      <c r="G401" s="5" t="s">
        <v>44</v>
      </c>
      <c r="H401" t="s">
        <v>19</v>
      </c>
      <c r="I401" s="4">
        <v>500</v>
      </c>
      <c r="J401" s="5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13</v>
      </c>
      <c r="C402" s="1" t="s">
        <v>20</v>
      </c>
      <c r="D402" s="2">
        <v>45095</v>
      </c>
      <c r="E402" s="5" t="s">
        <v>42</v>
      </c>
      <c r="F402" s="5" t="s">
        <v>43</v>
      </c>
      <c r="G402" s="5" t="s">
        <v>44</v>
      </c>
      <c r="H402" t="s">
        <v>25</v>
      </c>
      <c r="I402" s="4">
        <v>300</v>
      </c>
      <c r="J402" s="5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13</v>
      </c>
      <c r="C403" s="1" t="s">
        <v>20</v>
      </c>
      <c r="D403" s="2">
        <v>45102</v>
      </c>
      <c r="E403" s="5" t="s">
        <v>42</v>
      </c>
      <c r="F403" s="5" t="s">
        <v>43</v>
      </c>
      <c r="G403" s="5" t="s">
        <v>44</v>
      </c>
      <c r="H403" t="s">
        <v>32</v>
      </c>
      <c r="I403" s="4">
        <v>3200</v>
      </c>
      <c r="J403" s="5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27</v>
      </c>
      <c r="C404" s="1" t="s">
        <v>14</v>
      </c>
      <c r="D404" s="2">
        <v>45109</v>
      </c>
      <c r="E404" s="5" t="s">
        <v>42</v>
      </c>
      <c r="F404" s="5" t="s">
        <v>43</v>
      </c>
      <c r="G404" s="5" t="s">
        <v>44</v>
      </c>
      <c r="H404" t="s">
        <v>19</v>
      </c>
      <c r="I404" s="4">
        <v>500</v>
      </c>
      <c r="J404" s="5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27</v>
      </c>
      <c r="C405" s="1" t="s">
        <v>20</v>
      </c>
      <c r="D405" s="2">
        <v>45116</v>
      </c>
      <c r="E405" s="5" t="s">
        <v>42</v>
      </c>
      <c r="F405" s="5" t="s">
        <v>43</v>
      </c>
      <c r="G405" s="5" t="s">
        <v>44</v>
      </c>
      <c r="H405" t="s">
        <v>21</v>
      </c>
      <c r="I405" s="4">
        <v>1200</v>
      </c>
      <c r="J405" s="5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34</v>
      </c>
      <c r="C406" s="1" t="s">
        <v>20</v>
      </c>
      <c r="D406" s="2">
        <v>45123</v>
      </c>
      <c r="E406" s="5" t="s">
        <v>42</v>
      </c>
      <c r="F406" s="5" t="s">
        <v>43</v>
      </c>
      <c r="G406" s="5" t="s">
        <v>44</v>
      </c>
      <c r="H406" t="s">
        <v>26</v>
      </c>
      <c r="I406" s="4">
        <v>1700</v>
      </c>
      <c r="J406" s="5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13</v>
      </c>
      <c r="C407" s="1" t="s">
        <v>20</v>
      </c>
      <c r="D407" s="2">
        <v>45130</v>
      </c>
      <c r="E407" s="5" t="s">
        <v>42</v>
      </c>
      <c r="F407" s="5" t="s">
        <v>43</v>
      </c>
      <c r="G407" s="5" t="s">
        <v>44</v>
      </c>
      <c r="H407" t="s">
        <v>30</v>
      </c>
      <c r="I407" s="4">
        <v>3400</v>
      </c>
      <c r="J407" s="5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13</v>
      </c>
      <c r="C408" s="1" t="s">
        <v>20</v>
      </c>
      <c r="D408" s="2">
        <v>45137</v>
      </c>
      <c r="E408" s="5" t="s">
        <v>42</v>
      </c>
      <c r="F408" s="5" t="s">
        <v>43</v>
      </c>
      <c r="G408" s="5" t="s">
        <v>44</v>
      </c>
      <c r="H408" t="s">
        <v>32</v>
      </c>
      <c r="I408" s="4">
        <v>3200</v>
      </c>
      <c r="J408" s="5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34</v>
      </c>
      <c r="C409" s="1" t="s">
        <v>20</v>
      </c>
      <c r="D409" s="2">
        <v>45139</v>
      </c>
      <c r="E409" s="5" t="s">
        <v>42</v>
      </c>
      <c r="F409" s="5" t="s">
        <v>43</v>
      </c>
      <c r="G409" s="5" t="s">
        <v>44</v>
      </c>
      <c r="H409" t="s">
        <v>30</v>
      </c>
      <c r="I409" s="4">
        <v>3400</v>
      </c>
      <c r="J409" s="5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27</v>
      </c>
      <c r="C410" s="1" t="s">
        <v>20</v>
      </c>
      <c r="D410" s="2">
        <v>45144</v>
      </c>
      <c r="E410" s="5" t="s">
        <v>42</v>
      </c>
      <c r="F410" s="5" t="s">
        <v>43</v>
      </c>
      <c r="G410" s="5" t="s">
        <v>44</v>
      </c>
      <c r="H410" t="s">
        <v>26</v>
      </c>
      <c r="I410" s="4">
        <v>1700</v>
      </c>
      <c r="J410" s="5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13</v>
      </c>
      <c r="C411" s="1" t="s">
        <v>20</v>
      </c>
      <c r="D411" s="2">
        <v>45146</v>
      </c>
      <c r="E411" s="5" t="s">
        <v>42</v>
      </c>
      <c r="F411" s="5" t="s">
        <v>43</v>
      </c>
      <c r="G411" s="5" t="s">
        <v>44</v>
      </c>
      <c r="H411" t="s">
        <v>33</v>
      </c>
      <c r="I411" s="4">
        <v>4600</v>
      </c>
      <c r="J411" s="5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27</v>
      </c>
      <c r="C412" s="1" t="s">
        <v>20</v>
      </c>
      <c r="D412" s="2">
        <v>45151</v>
      </c>
      <c r="E412" s="5" t="s">
        <v>42</v>
      </c>
      <c r="F412" s="5" t="s">
        <v>43</v>
      </c>
      <c r="G412" s="5" t="s">
        <v>44</v>
      </c>
      <c r="H412" t="s">
        <v>26</v>
      </c>
      <c r="I412" s="4">
        <v>1700</v>
      </c>
      <c r="J412" s="5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27</v>
      </c>
      <c r="C413" s="1" t="s">
        <v>20</v>
      </c>
      <c r="D413" s="2">
        <v>45153</v>
      </c>
      <c r="E413" s="5" t="s">
        <v>42</v>
      </c>
      <c r="F413" s="5" t="s">
        <v>43</v>
      </c>
      <c r="G413" s="5" t="s">
        <v>44</v>
      </c>
      <c r="H413" t="s">
        <v>35</v>
      </c>
      <c r="I413" s="4">
        <v>4500</v>
      </c>
      <c r="J413" s="5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27</v>
      </c>
      <c r="C414" s="1" t="s">
        <v>14</v>
      </c>
      <c r="D414" s="2">
        <v>45158</v>
      </c>
      <c r="E414" s="5" t="s">
        <v>42</v>
      </c>
      <c r="F414" s="5" t="s">
        <v>43</v>
      </c>
      <c r="G414" s="5" t="s">
        <v>44</v>
      </c>
      <c r="H414" t="s">
        <v>21</v>
      </c>
      <c r="I414" s="4">
        <v>1200</v>
      </c>
      <c r="J414" s="5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13</v>
      </c>
      <c r="C415" s="1" t="s">
        <v>14</v>
      </c>
      <c r="D415" s="2">
        <v>45160</v>
      </c>
      <c r="E415" s="5" t="s">
        <v>42</v>
      </c>
      <c r="F415" s="5" t="s">
        <v>43</v>
      </c>
      <c r="G415" s="5" t="s">
        <v>44</v>
      </c>
      <c r="H415" t="s">
        <v>18</v>
      </c>
      <c r="I415" s="4">
        <v>8902</v>
      </c>
      <c r="J415" s="5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27</v>
      </c>
      <c r="C416" s="1" t="s">
        <v>14</v>
      </c>
      <c r="D416" s="2">
        <v>45165</v>
      </c>
      <c r="E416" s="5" t="s">
        <v>42</v>
      </c>
      <c r="F416" s="5" t="s">
        <v>43</v>
      </c>
      <c r="G416" s="5" t="s">
        <v>44</v>
      </c>
      <c r="H416" t="s">
        <v>25</v>
      </c>
      <c r="I416" s="4">
        <v>300</v>
      </c>
      <c r="J416" s="5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27</v>
      </c>
      <c r="C417" s="1" t="s">
        <v>20</v>
      </c>
      <c r="D417" s="2">
        <v>45165</v>
      </c>
      <c r="E417" s="5" t="s">
        <v>42</v>
      </c>
      <c r="F417" s="5" t="s">
        <v>43</v>
      </c>
      <c r="G417" s="5" t="s">
        <v>44</v>
      </c>
      <c r="H417" t="s">
        <v>25</v>
      </c>
      <c r="I417" s="4">
        <v>300</v>
      </c>
      <c r="J417" s="5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27</v>
      </c>
      <c r="C418" s="1" t="s">
        <v>20</v>
      </c>
      <c r="D418" s="2">
        <v>45165</v>
      </c>
      <c r="E418" s="5" t="s">
        <v>42</v>
      </c>
      <c r="F418" s="5" t="s">
        <v>43</v>
      </c>
      <c r="G418" s="5" t="s">
        <v>44</v>
      </c>
      <c r="H418" t="s">
        <v>21</v>
      </c>
      <c r="I418" s="4">
        <v>1200</v>
      </c>
      <c r="J418" s="5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13</v>
      </c>
      <c r="C419" s="1" t="s">
        <v>14</v>
      </c>
      <c r="D419" s="2">
        <v>45165</v>
      </c>
      <c r="E419" s="5" t="s">
        <v>42</v>
      </c>
      <c r="F419" s="5" t="s">
        <v>43</v>
      </c>
      <c r="G419" s="5" t="s">
        <v>44</v>
      </c>
      <c r="H419" t="s">
        <v>32</v>
      </c>
      <c r="I419" s="4">
        <v>3200</v>
      </c>
      <c r="J419" s="5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13</v>
      </c>
      <c r="C420" s="1" t="s">
        <v>20</v>
      </c>
      <c r="D420" s="2">
        <v>45165</v>
      </c>
      <c r="E420" s="5" t="s">
        <v>42</v>
      </c>
      <c r="F420" s="5" t="s">
        <v>43</v>
      </c>
      <c r="G420" s="5" t="s">
        <v>44</v>
      </c>
      <c r="H420" t="s">
        <v>30</v>
      </c>
      <c r="I420" s="4">
        <v>3400</v>
      </c>
      <c r="J420" s="5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24</v>
      </c>
      <c r="C421" s="1" t="s">
        <v>20</v>
      </c>
      <c r="D421" s="2">
        <v>45165</v>
      </c>
      <c r="E421" s="5" t="s">
        <v>42</v>
      </c>
      <c r="F421" s="5" t="s">
        <v>43</v>
      </c>
      <c r="G421" s="5" t="s">
        <v>44</v>
      </c>
      <c r="H421" t="s">
        <v>23</v>
      </c>
      <c r="I421" s="4">
        <v>5130</v>
      </c>
      <c r="J421" s="5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34</v>
      </c>
      <c r="C422" s="1" t="s">
        <v>20</v>
      </c>
      <c r="D422" s="2">
        <v>44899</v>
      </c>
      <c r="E422" s="5" t="s">
        <v>42</v>
      </c>
      <c r="F422" s="5" t="s">
        <v>45</v>
      </c>
      <c r="G422" s="5" t="s">
        <v>46</v>
      </c>
      <c r="H422" t="s">
        <v>28</v>
      </c>
      <c r="I422" s="4">
        <v>1500</v>
      </c>
      <c r="J422" s="5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13</v>
      </c>
      <c r="C423" s="1" t="s">
        <v>20</v>
      </c>
      <c r="D423" s="2">
        <v>44906</v>
      </c>
      <c r="E423" s="5" t="s">
        <v>42</v>
      </c>
      <c r="F423" s="5" t="s">
        <v>45</v>
      </c>
      <c r="G423" s="5" t="s">
        <v>46</v>
      </c>
      <c r="H423" t="s">
        <v>23</v>
      </c>
      <c r="I423" s="4">
        <v>5130</v>
      </c>
      <c r="J423" s="5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24</v>
      </c>
      <c r="C424" s="1" t="s">
        <v>14</v>
      </c>
      <c r="D424" s="2">
        <v>44913</v>
      </c>
      <c r="E424" s="5" t="s">
        <v>42</v>
      </c>
      <c r="F424" s="5" t="s">
        <v>45</v>
      </c>
      <c r="G424" s="5" t="s">
        <v>46</v>
      </c>
      <c r="H424" t="s">
        <v>35</v>
      </c>
      <c r="I424" s="4">
        <v>4500</v>
      </c>
      <c r="J424" s="5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27</v>
      </c>
      <c r="C425" s="1" t="s">
        <v>20</v>
      </c>
      <c r="D425" s="2">
        <v>44920</v>
      </c>
      <c r="E425" s="5" t="s">
        <v>42</v>
      </c>
      <c r="F425" s="5" t="s">
        <v>45</v>
      </c>
      <c r="G425" s="5" t="s">
        <v>46</v>
      </c>
      <c r="H425" t="s">
        <v>32</v>
      </c>
      <c r="I425" s="4">
        <v>3200</v>
      </c>
      <c r="J425" s="5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27</v>
      </c>
      <c r="C426" s="1" t="s">
        <v>14</v>
      </c>
      <c r="D426" s="2">
        <v>44927</v>
      </c>
      <c r="E426" s="5" t="s">
        <v>42</v>
      </c>
      <c r="F426" s="5" t="s">
        <v>45</v>
      </c>
      <c r="G426" s="5" t="s">
        <v>46</v>
      </c>
      <c r="H426" t="s">
        <v>32</v>
      </c>
      <c r="I426" s="4">
        <v>3200</v>
      </c>
      <c r="J426" s="5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13</v>
      </c>
      <c r="C427" s="1" t="s">
        <v>20</v>
      </c>
      <c r="D427" s="2">
        <v>44934</v>
      </c>
      <c r="E427" s="5" t="s">
        <v>42</v>
      </c>
      <c r="F427" s="5" t="s">
        <v>45</v>
      </c>
      <c r="G427" s="5" t="s">
        <v>46</v>
      </c>
      <c r="H427" t="s">
        <v>28</v>
      </c>
      <c r="I427" s="4">
        <v>1500</v>
      </c>
      <c r="J427" s="5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24</v>
      </c>
      <c r="C428" s="1" t="s">
        <v>20</v>
      </c>
      <c r="D428" s="2">
        <v>44941</v>
      </c>
      <c r="E428" s="5" t="s">
        <v>42</v>
      </c>
      <c r="F428" s="5" t="s">
        <v>45</v>
      </c>
      <c r="G428" s="5" t="s">
        <v>46</v>
      </c>
      <c r="H428" t="s">
        <v>18</v>
      </c>
      <c r="I428" s="4">
        <v>8902</v>
      </c>
      <c r="J428" s="5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13</v>
      </c>
      <c r="C429" s="1" t="s">
        <v>14</v>
      </c>
      <c r="D429" s="2">
        <v>44948</v>
      </c>
      <c r="E429" s="5" t="s">
        <v>42</v>
      </c>
      <c r="F429" s="5" t="s">
        <v>45</v>
      </c>
      <c r="G429" s="5" t="s">
        <v>46</v>
      </c>
      <c r="H429" t="s">
        <v>26</v>
      </c>
      <c r="I429" s="4">
        <v>1700</v>
      </c>
      <c r="J429" s="5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13</v>
      </c>
      <c r="C430" s="1" t="s">
        <v>20</v>
      </c>
      <c r="D430" s="2">
        <v>44955</v>
      </c>
      <c r="E430" s="5" t="s">
        <v>42</v>
      </c>
      <c r="F430" s="5" t="s">
        <v>45</v>
      </c>
      <c r="G430" s="5" t="s">
        <v>46</v>
      </c>
      <c r="H430" t="s">
        <v>30</v>
      </c>
      <c r="I430" s="4">
        <v>3400</v>
      </c>
      <c r="J430" s="5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24</v>
      </c>
      <c r="C431" s="1" t="s">
        <v>20</v>
      </c>
      <c r="D431" s="2">
        <v>44962</v>
      </c>
      <c r="E431" s="5" t="s">
        <v>42</v>
      </c>
      <c r="F431" s="5" t="s">
        <v>45</v>
      </c>
      <c r="G431" s="5" t="s">
        <v>46</v>
      </c>
      <c r="H431" t="s">
        <v>21</v>
      </c>
      <c r="I431" s="4">
        <v>1200</v>
      </c>
      <c r="J431" s="5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22</v>
      </c>
      <c r="C432" s="1" t="s">
        <v>20</v>
      </c>
      <c r="D432" s="2">
        <v>44969</v>
      </c>
      <c r="E432" s="5" t="s">
        <v>42</v>
      </c>
      <c r="F432" s="5" t="s">
        <v>45</v>
      </c>
      <c r="G432" s="5" t="s">
        <v>46</v>
      </c>
      <c r="H432" t="s">
        <v>35</v>
      </c>
      <c r="I432" s="4">
        <v>4500</v>
      </c>
      <c r="J432" s="5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13</v>
      </c>
      <c r="C433" s="1" t="s">
        <v>20</v>
      </c>
      <c r="D433" s="2">
        <v>44976</v>
      </c>
      <c r="E433" s="5" t="s">
        <v>42</v>
      </c>
      <c r="F433" s="5" t="s">
        <v>45</v>
      </c>
      <c r="G433" s="5" t="s">
        <v>46</v>
      </c>
      <c r="H433" t="s">
        <v>21</v>
      </c>
      <c r="I433" s="4">
        <v>1200</v>
      </c>
      <c r="J433" s="5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34</v>
      </c>
      <c r="C434" s="1" t="s">
        <v>14</v>
      </c>
      <c r="D434" s="2">
        <v>44983</v>
      </c>
      <c r="E434" s="5" t="s">
        <v>42</v>
      </c>
      <c r="F434" s="5" t="s">
        <v>45</v>
      </c>
      <c r="G434" s="5" t="s">
        <v>46</v>
      </c>
      <c r="H434" t="s">
        <v>23</v>
      </c>
      <c r="I434" s="4">
        <v>5130</v>
      </c>
      <c r="J434" s="5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22</v>
      </c>
      <c r="C435" s="1" t="s">
        <v>20</v>
      </c>
      <c r="D435" s="2">
        <v>44990</v>
      </c>
      <c r="E435" s="5" t="s">
        <v>42</v>
      </c>
      <c r="F435" s="5" t="s">
        <v>45</v>
      </c>
      <c r="G435" s="5" t="s">
        <v>46</v>
      </c>
      <c r="H435" t="s">
        <v>21</v>
      </c>
      <c r="I435" s="4">
        <v>1200</v>
      </c>
      <c r="J435" s="5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13</v>
      </c>
      <c r="C436" s="1" t="s">
        <v>14</v>
      </c>
      <c r="D436" s="2">
        <v>44997</v>
      </c>
      <c r="E436" s="5" t="s">
        <v>42</v>
      </c>
      <c r="F436" s="5" t="s">
        <v>45</v>
      </c>
      <c r="G436" s="5" t="s">
        <v>46</v>
      </c>
      <c r="H436" t="s">
        <v>25</v>
      </c>
      <c r="I436" s="4">
        <v>300</v>
      </c>
      <c r="J436" s="5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13</v>
      </c>
      <c r="C437" s="1" t="s">
        <v>20</v>
      </c>
      <c r="D437" s="2">
        <v>45004</v>
      </c>
      <c r="E437" s="5" t="s">
        <v>42</v>
      </c>
      <c r="F437" s="5" t="s">
        <v>45</v>
      </c>
      <c r="G437" s="5" t="s">
        <v>46</v>
      </c>
      <c r="H437" t="s">
        <v>33</v>
      </c>
      <c r="I437" s="4">
        <v>4600</v>
      </c>
      <c r="J437" s="5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27</v>
      </c>
      <c r="C438" s="1" t="s">
        <v>20</v>
      </c>
      <c r="D438" s="2">
        <v>45011</v>
      </c>
      <c r="E438" s="5" t="s">
        <v>42</v>
      </c>
      <c r="F438" s="5" t="s">
        <v>45</v>
      </c>
      <c r="G438" s="5" t="s">
        <v>46</v>
      </c>
      <c r="H438" t="s">
        <v>30</v>
      </c>
      <c r="I438" s="4">
        <v>3400</v>
      </c>
      <c r="J438" s="5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13</v>
      </c>
      <c r="C439" s="1" t="s">
        <v>14</v>
      </c>
      <c r="D439" s="2">
        <v>45018</v>
      </c>
      <c r="E439" s="5" t="s">
        <v>42</v>
      </c>
      <c r="F439" s="5" t="s">
        <v>45</v>
      </c>
      <c r="G439" s="5" t="s">
        <v>46</v>
      </c>
      <c r="H439" t="s">
        <v>25</v>
      </c>
      <c r="I439" s="4">
        <v>300</v>
      </c>
      <c r="J439" s="5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27</v>
      </c>
      <c r="C440" s="1" t="s">
        <v>14</v>
      </c>
      <c r="D440" s="2">
        <v>45025</v>
      </c>
      <c r="E440" s="5" t="s">
        <v>42</v>
      </c>
      <c r="F440" s="5" t="s">
        <v>45</v>
      </c>
      <c r="G440" s="5" t="s">
        <v>46</v>
      </c>
      <c r="H440" t="s">
        <v>30</v>
      </c>
      <c r="I440" s="4">
        <v>3400</v>
      </c>
      <c r="J440" s="5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13</v>
      </c>
      <c r="C441" s="1" t="s">
        <v>20</v>
      </c>
      <c r="D441" s="2">
        <v>45032</v>
      </c>
      <c r="E441" s="5" t="s">
        <v>42</v>
      </c>
      <c r="F441" s="5" t="s">
        <v>45</v>
      </c>
      <c r="G441" s="5" t="s">
        <v>46</v>
      </c>
      <c r="H441" t="s">
        <v>21</v>
      </c>
      <c r="I441" s="4">
        <v>1200</v>
      </c>
      <c r="J441" s="5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27</v>
      </c>
      <c r="C442" s="1" t="s">
        <v>20</v>
      </c>
      <c r="D442" s="2">
        <v>45039</v>
      </c>
      <c r="E442" s="5" t="s">
        <v>42</v>
      </c>
      <c r="F442" s="5" t="s">
        <v>45</v>
      </c>
      <c r="G442" s="5" t="s">
        <v>46</v>
      </c>
      <c r="H442" t="s">
        <v>29</v>
      </c>
      <c r="I442" s="4">
        <v>5340</v>
      </c>
      <c r="J442" s="5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27</v>
      </c>
      <c r="C443" s="1" t="s">
        <v>20</v>
      </c>
      <c r="D443" s="2">
        <v>45046</v>
      </c>
      <c r="E443" s="5" t="s">
        <v>42</v>
      </c>
      <c r="F443" s="5" t="s">
        <v>45</v>
      </c>
      <c r="G443" s="5" t="s">
        <v>46</v>
      </c>
      <c r="H443" t="s">
        <v>18</v>
      </c>
      <c r="I443" s="4">
        <v>8902</v>
      </c>
      <c r="J443" s="5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13</v>
      </c>
      <c r="C444" s="1" t="s">
        <v>20</v>
      </c>
      <c r="D444" s="2">
        <v>45053</v>
      </c>
      <c r="E444" s="5" t="s">
        <v>42</v>
      </c>
      <c r="F444" s="5" t="s">
        <v>45</v>
      </c>
      <c r="G444" s="5" t="s">
        <v>46</v>
      </c>
      <c r="H444" t="s">
        <v>29</v>
      </c>
      <c r="I444" s="4">
        <v>5340</v>
      </c>
      <c r="J444" s="5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27</v>
      </c>
      <c r="C445" s="1" t="s">
        <v>20</v>
      </c>
      <c r="D445" s="2">
        <v>45060</v>
      </c>
      <c r="E445" s="5" t="s">
        <v>42</v>
      </c>
      <c r="F445" s="5" t="s">
        <v>45</v>
      </c>
      <c r="G445" s="5" t="s">
        <v>46</v>
      </c>
      <c r="H445" t="s">
        <v>19</v>
      </c>
      <c r="I445" s="4">
        <v>500</v>
      </c>
      <c r="J445" s="5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13</v>
      </c>
      <c r="C446" s="1" t="s">
        <v>20</v>
      </c>
      <c r="D446" s="2">
        <v>45067</v>
      </c>
      <c r="E446" s="5" t="s">
        <v>42</v>
      </c>
      <c r="F446" s="5" t="s">
        <v>45</v>
      </c>
      <c r="G446" s="5" t="s">
        <v>46</v>
      </c>
      <c r="H446" t="s">
        <v>33</v>
      </c>
      <c r="I446" s="4">
        <v>4600</v>
      </c>
      <c r="J446" s="5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13</v>
      </c>
      <c r="C447" s="1" t="s">
        <v>14</v>
      </c>
      <c r="D447" s="2">
        <v>45074</v>
      </c>
      <c r="E447" s="5" t="s">
        <v>42</v>
      </c>
      <c r="F447" s="5" t="s">
        <v>45</v>
      </c>
      <c r="G447" s="5" t="s">
        <v>46</v>
      </c>
      <c r="H447" t="s">
        <v>33</v>
      </c>
      <c r="I447" s="4">
        <v>4600</v>
      </c>
      <c r="J447" s="5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13</v>
      </c>
      <c r="C448" s="1" t="s">
        <v>20</v>
      </c>
      <c r="D448" s="2">
        <v>45081</v>
      </c>
      <c r="E448" s="5" t="s">
        <v>42</v>
      </c>
      <c r="F448" s="5" t="s">
        <v>45</v>
      </c>
      <c r="G448" s="5" t="s">
        <v>46</v>
      </c>
      <c r="H448" t="s">
        <v>32</v>
      </c>
      <c r="I448" s="4">
        <v>3200</v>
      </c>
      <c r="J448" s="5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27</v>
      </c>
      <c r="C449" s="1" t="s">
        <v>20</v>
      </c>
      <c r="D449" s="2">
        <v>45088</v>
      </c>
      <c r="E449" s="5" t="s">
        <v>42</v>
      </c>
      <c r="F449" s="5" t="s">
        <v>45</v>
      </c>
      <c r="G449" s="5" t="s">
        <v>46</v>
      </c>
      <c r="H449" t="s">
        <v>18</v>
      </c>
      <c r="I449" s="4">
        <v>8902</v>
      </c>
      <c r="J449" s="5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13</v>
      </c>
      <c r="C450" s="1" t="s">
        <v>14</v>
      </c>
      <c r="D450" s="2">
        <v>45095</v>
      </c>
      <c r="E450" s="5" t="s">
        <v>42</v>
      </c>
      <c r="F450" s="5" t="s">
        <v>45</v>
      </c>
      <c r="G450" s="5" t="s">
        <v>46</v>
      </c>
      <c r="H450" t="s">
        <v>21</v>
      </c>
      <c r="I450" s="4">
        <v>1200</v>
      </c>
      <c r="J450" s="5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27</v>
      </c>
      <c r="C451" s="1" t="s">
        <v>20</v>
      </c>
      <c r="D451" s="2">
        <v>45102</v>
      </c>
      <c r="E451" s="5" t="s">
        <v>42</v>
      </c>
      <c r="F451" s="5" t="s">
        <v>45</v>
      </c>
      <c r="G451" s="5" t="s">
        <v>46</v>
      </c>
      <c r="H451" t="s">
        <v>29</v>
      </c>
      <c r="I451" s="4">
        <v>5340</v>
      </c>
      <c r="J451" s="5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13</v>
      </c>
      <c r="C452" s="1" t="s">
        <v>20</v>
      </c>
      <c r="D452" s="2">
        <v>45109</v>
      </c>
      <c r="E452" s="5" t="s">
        <v>42</v>
      </c>
      <c r="F452" s="5" t="s">
        <v>45</v>
      </c>
      <c r="G452" s="5" t="s">
        <v>46</v>
      </c>
      <c r="H452" t="s">
        <v>30</v>
      </c>
      <c r="I452" s="4">
        <v>3400</v>
      </c>
      <c r="J452" s="5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13</v>
      </c>
      <c r="C453" s="1" t="s">
        <v>20</v>
      </c>
      <c r="D453" s="2">
        <v>45116</v>
      </c>
      <c r="E453" s="5" t="s">
        <v>42</v>
      </c>
      <c r="F453" s="5" t="s">
        <v>45</v>
      </c>
      <c r="G453" s="5" t="s">
        <v>46</v>
      </c>
      <c r="H453" t="s">
        <v>25</v>
      </c>
      <c r="I453" s="4">
        <v>300</v>
      </c>
      <c r="J453" s="5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13</v>
      </c>
      <c r="C454" s="1" t="s">
        <v>20</v>
      </c>
      <c r="D454" s="2">
        <v>45123</v>
      </c>
      <c r="E454" s="5" t="s">
        <v>42</v>
      </c>
      <c r="F454" s="5" t="s">
        <v>45</v>
      </c>
      <c r="G454" s="5" t="s">
        <v>46</v>
      </c>
      <c r="H454" t="s">
        <v>19</v>
      </c>
      <c r="I454" s="4">
        <v>500</v>
      </c>
      <c r="J454" s="5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22</v>
      </c>
      <c r="C455" s="1" t="s">
        <v>20</v>
      </c>
      <c r="D455" s="2">
        <v>45130</v>
      </c>
      <c r="E455" s="5" t="s">
        <v>42</v>
      </c>
      <c r="F455" s="5" t="s">
        <v>45</v>
      </c>
      <c r="G455" s="5" t="s">
        <v>46</v>
      </c>
      <c r="H455" t="s">
        <v>31</v>
      </c>
      <c r="I455" s="4">
        <v>5300</v>
      </c>
      <c r="J455" s="5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27</v>
      </c>
      <c r="C456" s="1" t="s">
        <v>20</v>
      </c>
      <c r="D456" s="2">
        <v>45137</v>
      </c>
      <c r="E456" s="5" t="s">
        <v>42</v>
      </c>
      <c r="F456" s="5" t="s">
        <v>45</v>
      </c>
      <c r="G456" s="5" t="s">
        <v>46</v>
      </c>
      <c r="H456" t="s">
        <v>32</v>
      </c>
      <c r="I456" s="4">
        <v>3200</v>
      </c>
      <c r="J456" s="5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13</v>
      </c>
      <c r="C457" s="1" t="s">
        <v>14</v>
      </c>
      <c r="D457" s="2">
        <v>45144</v>
      </c>
      <c r="E457" s="5" t="s">
        <v>42</v>
      </c>
      <c r="F457" s="5" t="s">
        <v>45</v>
      </c>
      <c r="G457" s="5" t="s">
        <v>46</v>
      </c>
      <c r="H457" t="s">
        <v>32</v>
      </c>
      <c r="I457" s="4">
        <v>3200</v>
      </c>
      <c r="J457" s="5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34</v>
      </c>
      <c r="C458" s="1" t="s">
        <v>20</v>
      </c>
      <c r="D458" s="2">
        <v>45151</v>
      </c>
      <c r="E458" s="5" t="s">
        <v>42</v>
      </c>
      <c r="F458" s="5" t="s">
        <v>45</v>
      </c>
      <c r="G458" s="5" t="s">
        <v>46</v>
      </c>
      <c r="H458" t="s">
        <v>33</v>
      </c>
      <c r="I458" s="4">
        <v>4600</v>
      </c>
      <c r="J458" s="5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24</v>
      </c>
      <c r="C459" s="1" t="s">
        <v>20</v>
      </c>
      <c r="D459" s="2">
        <v>45158</v>
      </c>
      <c r="E459" s="5" t="s">
        <v>42</v>
      </c>
      <c r="F459" s="5" t="s">
        <v>45</v>
      </c>
      <c r="G459" s="5" t="s">
        <v>46</v>
      </c>
      <c r="H459" t="s">
        <v>23</v>
      </c>
      <c r="I459" s="4">
        <v>5130</v>
      </c>
      <c r="J459" s="5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27</v>
      </c>
      <c r="C460" s="1" t="s">
        <v>20</v>
      </c>
      <c r="D460" s="2">
        <v>45165</v>
      </c>
      <c r="E460" s="5" t="s">
        <v>42</v>
      </c>
      <c r="F460" s="5" t="s">
        <v>45</v>
      </c>
      <c r="G460" s="5" t="s">
        <v>46</v>
      </c>
      <c r="H460" t="s">
        <v>21</v>
      </c>
      <c r="I460" s="4">
        <v>1200</v>
      </c>
      <c r="J460" s="5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27</v>
      </c>
      <c r="C461" s="1" t="s">
        <v>14</v>
      </c>
      <c r="D461" s="2">
        <v>44562</v>
      </c>
      <c r="E461" s="5" t="s">
        <v>42</v>
      </c>
      <c r="F461" s="5" t="s">
        <v>47</v>
      </c>
      <c r="G461" s="5" t="s">
        <v>48</v>
      </c>
      <c r="H461" t="s">
        <v>26</v>
      </c>
      <c r="I461" s="4">
        <v>1700</v>
      </c>
      <c r="J461" s="5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22</v>
      </c>
      <c r="C462" s="1" t="s">
        <v>20</v>
      </c>
      <c r="D462" s="2">
        <v>44577</v>
      </c>
      <c r="E462" s="5" t="s">
        <v>42</v>
      </c>
      <c r="F462" s="5" t="s">
        <v>47</v>
      </c>
      <c r="G462" s="5" t="s">
        <v>48</v>
      </c>
      <c r="H462" t="s">
        <v>28</v>
      </c>
      <c r="I462" s="4">
        <v>1500</v>
      </c>
      <c r="J462" s="5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24</v>
      </c>
      <c r="C463" s="1" t="s">
        <v>14</v>
      </c>
      <c r="D463" s="2">
        <v>44584</v>
      </c>
      <c r="E463" s="5" t="s">
        <v>42</v>
      </c>
      <c r="F463" s="5" t="s">
        <v>47</v>
      </c>
      <c r="G463" s="5" t="s">
        <v>48</v>
      </c>
      <c r="H463" t="s">
        <v>26</v>
      </c>
      <c r="I463" s="4">
        <v>1700</v>
      </c>
      <c r="J463" s="5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24</v>
      </c>
      <c r="C464" s="1" t="s">
        <v>14</v>
      </c>
      <c r="D464" s="2">
        <v>44591</v>
      </c>
      <c r="E464" s="5" t="s">
        <v>42</v>
      </c>
      <c r="F464" s="5" t="s">
        <v>47</v>
      </c>
      <c r="G464" s="5" t="s">
        <v>48</v>
      </c>
      <c r="H464" t="s">
        <v>35</v>
      </c>
      <c r="I464" s="4">
        <v>4500</v>
      </c>
      <c r="J464" s="5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27</v>
      </c>
      <c r="C465" s="1" t="s">
        <v>20</v>
      </c>
      <c r="D465" s="2">
        <v>44598</v>
      </c>
      <c r="E465" s="5" t="s">
        <v>42</v>
      </c>
      <c r="F465" s="5" t="s">
        <v>47</v>
      </c>
      <c r="G465" s="5" t="s">
        <v>48</v>
      </c>
      <c r="H465" t="s">
        <v>33</v>
      </c>
      <c r="I465" s="4">
        <v>4600</v>
      </c>
      <c r="J465" s="5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22</v>
      </c>
      <c r="C466" s="1" t="s">
        <v>20</v>
      </c>
      <c r="D466" s="2">
        <v>44605</v>
      </c>
      <c r="E466" s="5" t="s">
        <v>42</v>
      </c>
      <c r="F466" s="5" t="s">
        <v>47</v>
      </c>
      <c r="G466" s="5" t="s">
        <v>48</v>
      </c>
      <c r="H466" t="s">
        <v>29</v>
      </c>
      <c r="I466" s="4">
        <v>5340</v>
      </c>
      <c r="J466" s="5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13</v>
      </c>
      <c r="C467" s="1" t="s">
        <v>20</v>
      </c>
      <c r="D467" s="2">
        <v>44612</v>
      </c>
      <c r="E467" s="5" t="s">
        <v>42</v>
      </c>
      <c r="F467" s="5" t="s">
        <v>47</v>
      </c>
      <c r="G467" s="5" t="s">
        <v>48</v>
      </c>
      <c r="H467" t="s">
        <v>28</v>
      </c>
      <c r="I467" s="4">
        <v>1500</v>
      </c>
      <c r="J467" s="5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13</v>
      </c>
      <c r="C468" s="1" t="s">
        <v>20</v>
      </c>
      <c r="D468" s="2">
        <v>44619</v>
      </c>
      <c r="E468" s="5" t="s">
        <v>42</v>
      </c>
      <c r="F468" s="5" t="s">
        <v>47</v>
      </c>
      <c r="G468" s="5" t="s">
        <v>48</v>
      </c>
      <c r="H468" t="s">
        <v>33</v>
      </c>
      <c r="I468" s="4">
        <v>4600</v>
      </c>
      <c r="J468" s="5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22</v>
      </c>
      <c r="C469" s="1" t="s">
        <v>14</v>
      </c>
      <c r="D469" s="2">
        <v>44626</v>
      </c>
      <c r="E469" s="5" t="s">
        <v>42</v>
      </c>
      <c r="F469" s="5" t="s">
        <v>47</v>
      </c>
      <c r="G469" s="5" t="s">
        <v>48</v>
      </c>
      <c r="H469" t="s">
        <v>18</v>
      </c>
      <c r="I469" s="4">
        <v>8902</v>
      </c>
      <c r="J469" s="5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13</v>
      </c>
      <c r="C470" s="1" t="s">
        <v>20</v>
      </c>
      <c r="D470" s="2">
        <v>44633</v>
      </c>
      <c r="E470" s="5" t="s">
        <v>42</v>
      </c>
      <c r="F470" s="5" t="s">
        <v>47</v>
      </c>
      <c r="G470" s="5" t="s">
        <v>48</v>
      </c>
      <c r="H470" t="s">
        <v>33</v>
      </c>
      <c r="I470" s="4">
        <v>4600</v>
      </c>
      <c r="J470" s="5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13</v>
      </c>
      <c r="C471" s="1" t="s">
        <v>20</v>
      </c>
      <c r="D471" s="2">
        <v>44640</v>
      </c>
      <c r="E471" s="5" t="s">
        <v>42</v>
      </c>
      <c r="F471" s="5" t="s">
        <v>47</v>
      </c>
      <c r="G471" s="5" t="s">
        <v>48</v>
      </c>
      <c r="H471" t="s">
        <v>25</v>
      </c>
      <c r="I471" s="4">
        <v>300</v>
      </c>
      <c r="J471" s="5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13</v>
      </c>
      <c r="C472" s="1" t="s">
        <v>14</v>
      </c>
      <c r="D472" s="2">
        <v>44647</v>
      </c>
      <c r="E472" s="5" t="s">
        <v>42</v>
      </c>
      <c r="F472" s="5" t="s">
        <v>47</v>
      </c>
      <c r="G472" s="5" t="s">
        <v>48</v>
      </c>
      <c r="H472" t="s">
        <v>32</v>
      </c>
      <c r="I472" s="4">
        <v>3200</v>
      </c>
      <c r="J472" s="5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34</v>
      </c>
      <c r="C473" s="1" t="s">
        <v>14</v>
      </c>
      <c r="D473" s="2">
        <v>44654</v>
      </c>
      <c r="E473" s="5" t="s">
        <v>42</v>
      </c>
      <c r="F473" s="5" t="s">
        <v>47</v>
      </c>
      <c r="G473" s="5" t="s">
        <v>48</v>
      </c>
      <c r="H473" t="s">
        <v>23</v>
      </c>
      <c r="I473" s="4">
        <v>5130</v>
      </c>
      <c r="J473" s="5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13</v>
      </c>
      <c r="C474" s="1" t="s">
        <v>20</v>
      </c>
      <c r="D474" s="2">
        <v>44661</v>
      </c>
      <c r="E474" s="5" t="s">
        <v>42</v>
      </c>
      <c r="F474" s="5" t="s">
        <v>47</v>
      </c>
      <c r="G474" s="5" t="s">
        <v>48</v>
      </c>
      <c r="H474" t="s">
        <v>33</v>
      </c>
      <c r="I474" s="4">
        <v>4600</v>
      </c>
      <c r="J474" s="5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13</v>
      </c>
      <c r="C475" s="1" t="s">
        <v>20</v>
      </c>
      <c r="D475" s="2">
        <v>44668</v>
      </c>
      <c r="E475" s="5" t="s">
        <v>42</v>
      </c>
      <c r="F475" s="5" t="s">
        <v>47</v>
      </c>
      <c r="G475" s="5" t="s">
        <v>48</v>
      </c>
      <c r="H475" t="s">
        <v>28</v>
      </c>
      <c r="I475" s="4">
        <v>1500</v>
      </c>
      <c r="J475" s="5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13</v>
      </c>
      <c r="C476" s="1" t="s">
        <v>20</v>
      </c>
      <c r="D476" s="2">
        <v>44675</v>
      </c>
      <c r="E476" s="5" t="s">
        <v>42</v>
      </c>
      <c r="F476" s="5" t="s">
        <v>47</v>
      </c>
      <c r="G476" s="5" t="s">
        <v>48</v>
      </c>
      <c r="H476" t="s">
        <v>31</v>
      </c>
      <c r="I476" s="4">
        <v>5300</v>
      </c>
      <c r="J476" s="5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13</v>
      </c>
      <c r="C477" s="1" t="s">
        <v>14</v>
      </c>
      <c r="D477" s="2">
        <v>44682</v>
      </c>
      <c r="E477" s="5" t="s">
        <v>42</v>
      </c>
      <c r="F477" s="5" t="s">
        <v>47</v>
      </c>
      <c r="G477" s="5" t="s">
        <v>48</v>
      </c>
      <c r="H477" t="s">
        <v>18</v>
      </c>
      <c r="I477" s="4">
        <v>8902</v>
      </c>
      <c r="J477" s="5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13</v>
      </c>
      <c r="C478" s="1" t="s">
        <v>14</v>
      </c>
      <c r="D478" s="2">
        <v>44689</v>
      </c>
      <c r="E478" s="5" t="s">
        <v>42</v>
      </c>
      <c r="F478" s="5" t="s">
        <v>47</v>
      </c>
      <c r="G478" s="5" t="s">
        <v>48</v>
      </c>
      <c r="H478" t="s">
        <v>21</v>
      </c>
      <c r="I478" s="4">
        <v>1200</v>
      </c>
      <c r="J478" s="5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34</v>
      </c>
      <c r="C479" s="1" t="s">
        <v>20</v>
      </c>
      <c r="D479" s="2">
        <v>44696</v>
      </c>
      <c r="E479" s="5" t="s">
        <v>42</v>
      </c>
      <c r="F479" s="5" t="s">
        <v>47</v>
      </c>
      <c r="G479" s="5" t="s">
        <v>48</v>
      </c>
      <c r="H479" t="s">
        <v>23</v>
      </c>
      <c r="I479" s="4">
        <v>5130</v>
      </c>
      <c r="J479" s="5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13</v>
      </c>
      <c r="C480" s="1" t="s">
        <v>20</v>
      </c>
      <c r="D480" s="2">
        <v>44703</v>
      </c>
      <c r="E480" s="5" t="s">
        <v>42</v>
      </c>
      <c r="F480" s="5" t="s">
        <v>47</v>
      </c>
      <c r="G480" s="5" t="s">
        <v>48</v>
      </c>
      <c r="H480" t="s">
        <v>28</v>
      </c>
      <c r="I480" s="4">
        <v>1500</v>
      </c>
      <c r="J480" s="5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27</v>
      </c>
      <c r="C481" s="1" t="s">
        <v>20</v>
      </c>
      <c r="D481" s="2">
        <v>44710</v>
      </c>
      <c r="E481" s="5" t="s">
        <v>42</v>
      </c>
      <c r="F481" s="5" t="s">
        <v>47</v>
      </c>
      <c r="G481" s="5" t="s">
        <v>48</v>
      </c>
      <c r="H481" t="s">
        <v>23</v>
      </c>
      <c r="I481" s="4">
        <v>5130</v>
      </c>
      <c r="J481" s="5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27</v>
      </c>
      <c r="C482" s="1" t="s">
        <v>20</v>
      </c>
      <c r="D482" s="2">
        <v>44717</v>
      </c>
      <c r="E482" s="5" t="s">
        <v>42</v>
      </c>
      <c r="F482" s="5" t="s">
        <v>47</v>
      </c>
      <c r="G482" s="5" t="s">
        <v>48</v>
      </c>
      <c r="H482" t="s">
        <v>35</v>
      </c>
      <c r="I482" s="4">
        <v>4500</v>
      </c>
      <c r="J482" s="5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13</v>
      </c>
      <c r="C483" s="1" t="s">
        <v>14</v>
      </c>
      <c r="D483" s="2">
        <v>44724</v>
      </c>
      <c r="E483" s="5" t="s">
        <v>42</v>
      </c>
      <c r="F483" s="5" t="s">
        <v>47</v>
      </c>
      <c r="G483" s="5" t="s">
        <v>48</v>
      </c>
      <c r="H483" t="s">
        <v>31</v>
      </c>
      <c r="I483" s="4">
        <v>5300</v>
      </c>
      <c r="J483" s="5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13</v>
      </c>
      <c r="C484" s="1" t="s">
        <v>20</v>
      </c>
      <c r="D484" s="2">
        <v>44731</v>
      </c>
      <c r="E484" s="5" t="s">
        <v>42</v>
      </c>
      <c r="F484" s="5" t="s">
        <v>47</v>
      </c>
      <c r="G484" s="5" t="s">
        <v>48</v>
      </c>
      <c r="H484" t="s">
        <v>25</v>
      </c>
      <c r="I484" s="4">
        <v>300</v>
      </c>
      <c r="J484" s="5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34</v>
      </c>
      <c r="C485" s="1" t="s">
        <v>14</v>
      </c>
      <c r="D485" s="2">
        <v>44738</v>
      </c>
      <c r="E485" s="5" t="s">
        <v>42</v>
      </c>
      <c r="F485" s="5" t="s">
        <v>47</v>
      </c>
      <c r="G485" s="5" t="s">
        <v>48</v>
      </c>
      <c r="H485" t="s">
        <v>19</v>
      </c>
      <c r="I485" s="4">
        <v>500</v>
      </c>
      <c r="J485" s="5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24</v>
      </c>
      <c r="C486" s="1" t="s">
        <v>14</v>
      </c>
      <c r="D486" s="2">
        <v>44745</v>
      </c>
      <c r="E486" s="5" t="s">
        <v>42</v>
      </c>
      <c r="F486" s="5" t="s">
        <v>47</v>
      </c>
      <c r="G486" s="5" t="s">
        <v>48</v>
      </c>
      <c r="H486" t="s">
        <v>25</v>
      </c>
      <c r="I486" s="4">
        <v>300</v>
      </c>
      <c r="J486" s="5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27</v>
      </c>
      <c r="C487" s="1" t="s">
        <v>20</v>
      </c>
      <c r="D487" s="2">
        <v>44752</v>
      </c>
      <c r="E487" s="5" t="s">
        <v>42</v>
      </c>
      <c r="F487" s="5" t="s">
        <v>47</v>
      </c>
      <c r="G487" s="5" t="s">
        <v>48</v>
      </c>
      <c r="H487" t="s">
        <v>28</v>
      </c>
      <c r="I487" s="4">
        <v>1500</v>
      </c>
      <c r="J487" s="5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13</v>
      </c>
      <c r="C488" s="1" t="s">
        <v>20</v>
      </c>
      <c r="D488" s="2">
        <v>44759</v>
      </c>
      <c r="E488" s="5" t="s">
        <v>42</v>
      </c>
      <c r="F488" s="5" t="s">
        <v>47</v>
      </c>
      <c r="G488" s="5" t="s">
        <v>48</v>
      </c>
      <c r="H488" t="s">
        <v>28</v>
      </c>
      <c r="I488" s="4">
        <v>1500</v>
      </c>
      <c r="J488" s="5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13</v>
      </c>
      <c r="C489" s="1" t="s">
        <v>20</v>
      </c>
      <c r="D489" s="2">
        <v>44766</v>
      </c>
      <c r="E489" s="5" t="s">
        <v>42</v>
      </c>
      <c r="F489" s="5" t="s">
        <v>47</v>
      </c>
      <c r="G489" s="5" t="s">
        <v>48</v>
      </c>
      <c r="H489" t="s">
        <v>21</v>
      </c>
      <c r="I489" s="4">
        <v>1200</v>
      </c>
      <c r="J489" s="5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27</v>
      </c>
      <c r="C490" s="1" t="s">
        <v>20</v>
      </c>
      <c r="D490" s="2">
        <v>44766</v>
      </c>
      <c r="E490" s="5" t="s">
        <v>42</v>
      </c>
      <c r="F490" s="5" t="s">
        <v>47</v>
      </c>
      <c r="G490" s="5" t="s">
        <v>48</v>
      </c>
      <c r="H490" t="s">
        <v>19</v>
      </c>
      <c r="I490" s="4">
        <v>500</v>
      </c>
      <c r="J490" s="5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22</v>
      </c>
      <c r="C491" s="1" t="s">
        <v>14</v>
      </c>
      <c r="D491" s="2">
        <v>44773</v>
      </c>
      <c r="E491" s="5" t="s">
        <v>42</v>
      </c>
      <c r="F491" s="5" t="s">
        <v>47</v>
      </c>
      <c r="G491" s="5" t="s">
        <v>48</v>
      </c>
      <c r="H491" t="s">
        <v>32</v>
      </c>
      <c r="I491" s="4">
        <v>3200</v>
      </c>
      <c r="J491" s="5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34</v>
      </c>
      <c r="C492" s="1" t="s">
        <v>20</v>
      </c>
      <c r="D492" s="2">
        <v>44780</v>
      </c>
      <c r="E492" s="5" t="s">
        <v>42</v>
      </c>
      <c r="F492" s="5" t="s">
        <v>47</v>
      </c>
      <c r="G492" s="5" t="s">
        <v>48</v>
      </c>
      <c r="H492" t="s">
        <v>31</v>
      </c>
      <c r="I492" s="4">
        <v>5300</v>
      </c>
      <c r="J492" s="5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34</v>
      </c>
      <c r="C493" s="1" t="s">
        <v>20</v>
      </c>
      <c r="D493" s="2">
        <v>44787</v>
      </c>
      <c r="E493" s="5" t="s">
        <v>42</v>
      </c>
      <c r="F493" s="5" t="s">
        <v>47</v>
      </c>
      <c r="G493" s="5" t="s">
        <v>48</v>
      </c>
      <c r="H493" t="s">
        <v>23</v>
      </c>
      <c r="I493" s="4">
        <v>5130</v>
      </c>
      <c r="J493" s="5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13</v>
      </c>
      <c r="C494" s="1" t="s">
        <v>20</v>
      </c>
      <c r="D494" s="2">
        <v>44794</v>
      </c>
      <c r="E494" s="5" t="s">
        <v>42</v>
      </c>
      <c r="F494" s="5" t="s">
        <v>47</v>
      </c>
      <c r="G494" s="5" t="s">
        <v>48</v>
      </c>
      <c r="H494" t="s">
        <v>29</v>
      </c>
      <c r="I494" s="4">
        <v>5340</v>
      </c>
      <c r="J494" s="5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22</v>
      </c>
      <c r="C495" s="1" t="s">
        <v>20</v>
      </c>
      <c r="D495" s="2">
        <v>44801</v>
      </c>
      <c r="E495" s="5" t="s">
        <v>42</v>
      </c>
      <c r="F495" s="5" t="s">
        <v>47</v>
      </c>
      <c r="G495" s="5" t="s">
        <v>48</v>
      </c>
      <c r="H495" t="s">
        <v>21</v>
      </c>
      <c r="I495" s="4">
        <v>1200</v>
      </c>
      <c r="J495" s="5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27</v>
      </c>
      <c r="C496" s="1" t="s">
        <v>20</v>
      </c>
      <c r="D496" s="2">
        <v>44808</v>
      </c>
      <c r="E496" s="5" t="s">
        <v>42</v>
      </c>
      <c r="F496" s="5" t="s">
        <v>47</v>
      </c>
      <c r="G496" s="5" t="s">
        <v>48</v>
      </c>
      <c r="H496" t="s">
        <v>31</v>
      </c>
      <c r="I496" s="4">
        <v>5300</v>
      </c>
      <c r="J496" s="5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13</v>
      </c>
      <c r="C497" s="1" t="s">
        <v>20</v>
      </c>
      <c r="D497" s="2">
        <v>44815</v>
      </c>
      <c r="E497" s="5" t="s">
        <v>42</v>
      </c>
      <c r="F497" s="5" t="s">
        <v>47</v>
      </c>
      <c r="G497" s="5" t="s">
        <v>48</v>
      </c>
      <c r="H497" t="s">
        <v>19</v>
      </c>
      <c r="I497" s="4">
        <v>500</v>
      </c>
      <c r="J497" s="5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27</v>
      </c>
      <c r="C498" s="1" t="s">
        <v>14</v>
      </c>
      <c r="D498" s="2">
        <v>44822</v>
      </c>
      <c r="E498" s="5" t="s">
        <v>42</v>
      </c>
      <c r="F498" s="5" t="s">
        <v>47</v>
      </c>
      <c r="G498" s="5" t="s">
        <v>48</v>
      </c>
      <c r="H498" t="s">
        <v>29</v>
      </c>
      <c r="I498" s="4">
        <v>5340</v>
      </c>
      <c r="J498" s="5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13</v>
      </c>
      <c r="C499" s="1" t="s">
        <v>20</v>
      </c>
      <c r="D499" s="2">
        <v>44829</v>
      </c>
      <c r="E499" s="5" t="s">
        <v>42</v>
      </c>
      <c r="F499" s="5" t="s">
        <v>47</v>
      </c>
      <c r="G499" s="5" t="s">
        <v>48</v>
      </c>
      <c r="H499" t="s">
        <v>18</v>
      </c>
      <c r="I499" s="4">
        <v>8902</v>
      </c>
      <c r="J499" s="5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13</v>
      </c>
      <c r="C500" s="1" t="s">
        <v>20</v>
      </c>
      <c r="D500" s="2">
        <v>44836</v>
      </c>
      <c r="E500" s="5" t="s">
        <v>42</v>
      </c>
      <c r="F500" s="5" t="s">
        <v>47</v>
      </c>
      <c r="G500" s="5" t="s">
        <v>48</v>
      </c>
      <c r="H500" t="s">
        <v>32</v>
      </c>
      <c r="I500" s="4">
        <v>3200</v>
      </c>
      <c r="J500" s="5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27</v>
      </c>
      <c r="C501" s="1" t="s">
        <v>20</v>
      </c>
      <c r="D501" s="2">
        <v>44843</v>
      </c>
      <c r="E501" s="5" t="s">
        <v>42</v>
      </c>
      <c r="F501" s="5" t="s">
        <v>47</v>
      </c>
      <c r="G501" s="5" t="s">
        <v>48</v>
      </c>
      <c r="H501" t="s">
        <v>19</v>
      </c>
      <c r="I501" s="4">
        <v>500</v>
      </c>
      <c r="J501" s="5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13</v>
      </c>
      <c r="C502" s="1" t="s">
        <v>20</v>
      </c>
      <c r="D502" s="2">
        <v>44850</v>
      </c>
      <c r="E502" s="5" t="s">
        <v>42</v>
      </c>
      <c r="F502" s="5" t="s">
        <v>47</v>
      </c>
      <c r="G502" s="5" t="s">
        <v>48</v>
      </c>
      <c r="H502" t="s">
        <v>29</v>
      </c>
      <c r="I502" s="4">
        <v>5340</v>
      </c>
      <c r="J502" s="5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27</v>
      </c>
      <c r="C503" s="1" t="s">
        <v>20</v>
      </c>
      <c r="D503" s="2">
        <v>44857</v>
      </c>
      <c r="E503" s="5" t="s">
        <v>42</v>
      </c>
      <c r="F503" s="5" t="s">
        <v>47</v>
      </c>
      <c r="G503" s="5" t="s">
        <v>48</v>
      </c>
      <c r="H503" t="s">
        <v>19</v>
      </c>
      <c r="I503" s="4">
        <v>500</v>
      </c>
      <c r="J503" s="5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13</v>
      </c>
      <c r="C504" s="1" t="s">
        <v>14</v>
      </c>
      <c r="D504" s="2">
        <v>44864</v>
      </c>
      <c r="E504" s="5" t="s">
        <v>42</v>
      </c>
      <c r="F504" s="5" t="s">
        <v>47</v>
      </c>
      <c r="G504" s="5" t="s">
        <v>48</v>
      </c>
      <c r="H504" t="s">
        <v>23</v>
      </c>
      <c r="I504" s="4">
        <v>5130</v>
      </c>
      <c r="J504" s="5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27</v>
      </c>
      <c r="C505" s="1" t="s">
        <v>20</v>
      </c>
      <c r="D505" s="2">
        <v>44871</v>
      </c>
      <c r="E505" s="5" t="s">
        <v>42</v>
      </c>
      <c r="F505" s="5" t="s">
        <v>47</v>
      </c>
      <c r="G505" s="5" t="s">
        <v>48</v>
      </c>
      <c r="H505" t="s">
        <v>28</v>
      </c>
      <c r="I505" s="4">
        <v>1500</v>
      </c>
      <c r="J505" s="5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13</v>
      </c>
      <c r="C506" s="1" t="s">
        <v>20</v>
      </c>
      <c r="D506" s="2">
        <v>44878</v>
      </c>
      <c r="E506" s="5" t="s">
        <v>42</v>
      </c>
      <c r="F506" s="5" t="s">
        <v>47</v>
      </c>
      <c r="G506" s="5" t="s">
        <v>48</v>
      </c>
      <c r="H506" t="s">
        <v>33</v>
      </c>
      <c r="I506" s="4">
        <v>4600</v>
      </c>
      <c r="J506" s="5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24</v>
      </c>
      <c r="C507" s="1" t="s">
        <v>14</v>
      </c>
      <c r="D507" s="2">
        <v>44885</v>
      </c>
      <c r="E507" s="5" t="s">
        <v>42</v>
      </c>
      <c r="F507" s="5" t="s">
        <v>47</v>
      </c>
      <c r="G507" s="5" t="s">
        <v>48</v>
      </c>
      <c r="H507" t="s">
        <v>29</v>
      </c>
      <c r="I507" s="4">
        <v>5340</v>
      </c>
      <c r="J507" s="5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22</v>
      </c>
      <c r="C508" s="1" t="s">
        <v>20</v>
      </c>
      <c r="D508" s="2">
        <v>44892</v>
      </c>
      <c r="E508" s="5" t="s">
        <v>42</v>
      </c>
      <c r="F508" s="5" t="s">
        <v>47</v>
      </c>
      <c r="G508" s="5" t="s">
        <v>48</v>
      </c>
      <c r="H508" t="s">
        <v>21</v>
      </c>
      <c r="I508" s="4">
        <v>1200</v>
      </c>
      <c r="J508" s="5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24</v>
      </c>
      <c r="C509" s="1" t="s">
        <v>20</v>
      </c>
      <c r="D509" s="2">
        <v>44899</v>
      </c>
      <c r="E509" s="5" t="s">
        <v>42</v>
      </c>
      <c r="F509" s="5" t="s">
        <v>47</v>
      </c>
      <c r="G509" s="5" t="s">
        <v>48</v>
      </c>
      <c r="H509" t="s">
        <v>28</v>
      </c>
      <c r="I509" s="4">
        <v>1500</v>
      </c>
      <c r="J509" s="5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22</v>
      </c>
      <c r="C510" s="1" t="s">
        <v>20</v>
      </c>
      <c r="D510" s="2">
        <v>44906</v>
      </c>
      <c r="E510" s="5" t="s">
        <v>42</v>
      </c>
      <c r="F510" s="5" t="s">
        <v>47</v>
      </c>
      <c r="G510" s="5" t="s">
        <v>48</v>
      </c>
      <c r="H510" t="s">
        <v>19</v>
      </c>
      <c r="I510" s="4">
        <v>500</v>
      </c>
      <c r="J510" s="5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34</v>
      </c>
      <c r="C511" s="1" t="s">
        <v>20</v>
      </c>
      <c r="D511" s="2">
        <v>44913</v>
      </c>
      <c r="E511" s="5" t="s">
        <v>42</v>
      </c>
      <c r="F511" s="5" t="s">
        <v>47</v>
      </c>
      <c r="G511" s="5" t="s">
        <v>48</v>
      </c>
      <c r="H511" t="s">
        <v>28</v>
      </c>
      <c r="I511" s="4">
        <v>1500</v>
      </c>
      <c r="J511" s="5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22</v>
      </c>
      <c r="C512" s="1" t="s">
        <v>20</v>
      </c>
      <c r="D512" s="2">
        <v>44920</v>
      </c>
      <c r="E512" s="5" t="s">
        <v>42</v>
      </c>
      <c r="F512" s="5" t="s">
        <v>47</v>
      </c>
      <c r="G512" s="5" t="s">
        <v>48</v>
      </c>
      <c r="H512" t="s">
        <v>25</v>
      </c>
      <c r="I512" s="4">
        <v>300</v>
      </c>
      <c r="J512" s="5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27</v>
      </c>
      <c r="C513" s="1" t="s">
        <v>14</v>
      </c>
      <c r="D513" s="2">
        <v>44927</v>
      </c>
      <c r="E513" s="5" t="s">
        <v>42</v>
      </c>
      <c r="F513" s="5" t="s">
        <v>47</v>
      </c>
      <c r="G513" s="5" t="s">
        <v>48</v>
      </c>
      <c r="H513" t="s">
        <v>18</v>
      </c>
      <c r="I513" s="4">
        <v>8902</v>
      </c>
      <c r="J513" s="5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27</v>
      </c>
      <c r="C514" s="1" t="s">
        <v>20</v>
      </c>
      <c r="D514" s="2">
        <v>44934</v>
      </c>
      <c r="E514" s="5" t="s">
        <v>42</v>
      </c>
      <c r="F514" s="5" t="s">
        <v>47</v>
      </c>
      <c r="G514" s="5" t="s">
        <v>48</v>
      </c>
      <c r="H514" t="s">
        <v>35</v>
      </c>
      <c r="I514" s="4">
        <v>4500</v>
      </c>
      <c r="J514" s="5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24</v>
      </c>
      <c r="C515" s="1" t="s">
        <v>20</v>
      </c>
      <c r="D515" s="2">
        <v>44941</v>
      </c>
      <c r="E515" s="5" t="s">
        <v>42</v>
      </c>
      <c r="F515" s="5" t="s">
        <v>47</v>
      </c>
      <c r="G515" s="5" t="s">
        <v>48</v>
      </c>
      <c r="H515" t="s">
        <v>21</v>
      </c>
      <c r="I515" s="4">
        <v>1200</v>
      </c>
      <c r="J515" s="5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13</v>
      </c>
      <c r="C516" s="1" t="s">
        <v>14</v>
      </c>
      <c r="D516" s="2">
        <v>44948</v>
      </c>
      <c r="E516" s="5" t="s">
        <v>42</v>
      </c>
      <c r="F516" s="5" t="s">
        <v>47</v>
      </c>
      <c r="G516" s="5" t="s">
        <v>48</v>
      </c>
      <c r="H516" t="s">
        <v>19</v>
      </c>
      <c r="I516" s="4">
        <v>500</v>
      </c>
      <c r="J516" s="5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13</v>
      </c>
      <c r="C517" s="1" t="s">
        <v>14</v>
      </c>
      <c r="D517" s="2">
        <v>44955</v>
      </c>
      <c r="E517" s="5" t="s">
        <v>42</v>
      </c>
      <c r="F517" s="5" t="s">
        <v>47</v>
      </c>
      <c r="G517" s="5" t="s">
        <v>48</v>
      </c>
      <c r="H517" t="s">
        <v>33</v>
      </c>
      <c r="I517" s="4">
        <v>4600</v>
      </c>
      <c r="J517" s="5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34</v>
      </c>
      <c r="C518" s="1" t="s">
        <v>14</v>
      </c>
      <c r="D518" s="2">
        <v>44962</v>
      </c>
      <c r="E518" s="5" t="s">
        <v>42</v>
      </c>
      <c r="F518" s="5" t="s">
        <v>47</v>
      </c>
      <c r="G518" s="5" t="s">
        <v>48</v>
      </c>
      <c r="H518" t="s">
        <v>33</v>
      </c>
      <c r="I518" s="4">
        <v>4600</v>
      </c>
      <c r="J518" s="5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27</v>
      </c>
      <c r="C519" s="1" t="s">
        <v>20</v>
      </c>
      <c r="D519" s="2">
        <v>44969</v>
      </c>
      <c r="E519" s="5" t="s">
        <v>42</v>
      </c>
      <c r="F519" s="5" t="s">
        <v>47</v>
      </c>
      <c r="G519" s="5" t="s">
        <v>48</v>
      </c>
      <c r="H519" t="s">
        <v>18</v>
      </c>
      <c r="I519" s="4">
        <v>8902</v>
      </c>
      <c r="J519" s="5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13</v>
      </c>
      <c r="C520" s="1" t="s">
        <v>14</v>
      </c>
      <c r="D520" s="2">
        <v>44976</v>
      </c>
      <c r="E520" s="5" t="s">
        <v>42</v>
      </c>
      <c r="F520" s="5" t="s">
        <v>47</v>
      </c>
      <c r="G520" s="5" t="s">
        <v>48</v>
      </c>
      <c r="H520" t="s">
        <v>25</v>
      </c>
      <c r="I520" s="4">
        <v>300</v>
      </c>
      <c r="J520" s="5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24</v>
      </c>
      <c r="C521" s="1" t="s">
        <v>20</v>
      </c>
      <c r="D521" s="2">
        <v>44983</v>
      </c>
      <c r="E521" s="5" t="s">
        <v>42</v>
      </c>
      <c r="F521" s="5" t="s">
        <v>47</v>
      </c>
      <c r="G521" s="5" t="s">
        <v>48</v>
      </c>
      <c r="H521" t="s">
        <v>32</v>
      </c>
      <c r="I521" s="4">
        <v>3200</v>
      </c>
      <c r="J521" s="5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27</v>
      </c>
      <c r="C522" s="1" t="s">
        <v>20</v>
      </c>
      <c r="D522" s="2">
        <v>44990</v>
      </c>
      <c r="E522" s="5" t="s">
        <v>42</v>
      </c>
      <c r="F522" s="5" t="s">
        <v>47</v>
      </c>
      <c r="G522" s="5" t="s">
        <v>48</v>
      </c>
      <c r="H522" t="s">
        <v>35</v>
      </c>
      <c r="I522" s="4">
        <v>4500</v>
      </c>
      <c r="J522" s="5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34</v>
      </c>
      <c r="C523" s="1" t="s">
        <v>20</v>
      </c>
      <c r="D523" s="2">
        <v>44997</v>
      </c>
      <c r="E523" s="5" t="s">
        <v>42</v>
      </c>
      <c r="F523" s="5" t="s">
        <v>47</v>
      </c>
      <c r="G523" s="5" t="s">
        <v>48</v>
      </c>
      <c r="H523" t="s">
        <v>26</v>
      </c>
      <c r="I523" s="4">
        <v>1700</v>
      </c>
      <c r="J523" s="5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22</v>
      </c>
      <c r="C524" s="1" t="s">
        <v>20</v>
      </c>
      <c r="D524" s="2">
        <v>45004</v>
      </c>
      <c r="E524" s="5" t="s">
        <v>42</v>
      </c>
      <c r="F524" s="5" t="s">
        <v>47</v>
      </c>
      <c r="G524" s="5" t="s">
        <v>48</v>
      </c>
      <c r="H524" t="s">
        <v>32</v>
      </c>
      <c r="I524" s="4">
        <v>3200</v>
      </c>
      <c r="J524" s="5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27</v>
      </c>
      <c r="C525" s="1" t="s">
        <v>14</v>
      </c>
      <c r="D525" s="2">
        <v>45011</v>
      </c>
      <c r="E525" s="5" t="s">
        <v>42</v>
      </c>
      <c r="F525" s="5" t="s">
        <v>47</v>
      </c>
      <c r="G525" s="5" t="s">
        <v>48</v>
      </c>
      <c r="H525" t="s">
        <v>25</v>
      </c>
      <c r="I525" s="4">
        <v>300</v>
      </c>
      <c r="J525" s="5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13</v>
      </c>
      <c r="C526" s="1" t="s">
        <v>20</v>
      </c>
      <c r="D526" s="2">
        <v>45018</v>
      </c>
      <c r="E526" s="5" t="s">
        <v>42</v>
      </c>
      <c r="F526" s="5" t="s">
        <v>47</v>
      </c>
      <c r="G526" s="5" t="s">
        <v>48</v>
      </c>
      <c r="H526" t="s">
        <v>30</v>
      </c>
      <c r="I526" s="4">
        <v>3400</v>
      </c>
      <c r="J526" s="5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13</v>
      </c>
      <c r="C527" s="1" t="s">
        <v>14</v>
      </c>
      <c r="D527" s="2">
        <v>45025</v>
      </c>
      <c r="E527" s="5" t="s">
        <v>42</v>
      </c>
      <c r="F527" s="5" t="s">
        <v>47</v>
      </c>
      <c r="G527" s="5" t="s">
        <v>48</v>
      </c>
      <c r="H527" t="s">
        <v>33</v>
      </c>
      <c r="I527" s="4">
        <v>4600</v>
      </c>
      <c r="J527" s="5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27</v>
      </c>
      <c r="C528" s="1" t="s">
        <v>20</v>
      </c>
      <c r="D528" s="2">
        <v>45032</v>
      </c>
      <c r="E528" s="5" t="s">
        <v>42</v>
      </c>
      <c r="F528" s="5" t="s">
        <v>47</v>
      </c>
      <c r="G528" s="5" t="s">
        <v>48</v>
      </c>
      <c r="H528" t="s">
        <v>30</v>
      </c>
      <c r="I528" s="4">
        <v>3400</v>
      </c>
      <c r="J528" s="5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13</v>
      </c>
      <c r="C529" s="1" t="s">
        <v>20</v>
      </c>
      <c r="D529" s="2">
        <v>45039</v>
      </c>
      <c r="E529" s="5" t="s">
        <v>42</v>
      </c>
      <c r="F529" s="5" t="s">
        <v>47</v>
      </c>
      <c r="G529" s="5" t="s">
        <v>48</v>
      </c>
      <c r="H529" t="s">
        <v>26</v>
      </c>
      <c r="I529" s="4">
        <v>1700</v>
      </c>
      <c r="J529" s="5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22</v>
      </c>
      <c r="C530" s="1" t="s">
        <v>14</v>
      </c>
      <c r="D530" s="2">
        <v>45046</v>
      </c>
      <c r="E530" s="5" t="s">
        <v>42</v>
      </c>
      <c r="F530" s="5" t="s">
        <v>47</v>
      </c>
      <c r="G530" s="5" t="s">
        <v>48</v>
      </c>
      <c r="H530" t="s">
        <v>32</v>
      </c>
      <c r="I530" s="4">
        <v>3200</v>
      </c>
      <c r="J530" s="5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13</v>
      </c>
      <c r="C531" s="1" t="s">
        <v>20</v>
      </c>
      <c r="D531" s="2">
        <v>45053</v>
      </c>
      <c r="E531" s="5" t="s">
        <v>42</v>
      </c>
      <c r="F531" s="5" t="s">
        <v>47</v>
      </c>
      <c r="G531" s="5" t="s">
        <v>48</v>
      </c>
      <c r="H531" t="s">
        <v>18</v>
      </c>
      <c r="I531" s="4">
        <v>8902</v>
      </c>
      <c r="J531" s="5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13</v>
      </c>
      <c r="C532" s="1" t="s">
        <v>20</v>
      </c>
      <c r="D532" s="2">
        <v>45060</v>
      </c>
      <c r="E532" s="5" t="s">
        <v>42</v>
      </c>
      <c r="F532" s="5" t="s">
        <v>47</v>
      </c>
      <c r="G532" s="5" t="s">
        <v>48</v>
      </c>
      <c r="H532" t="s">
        <v>35</v>
      </c>
      <c r="I532" s="4">
        <v>4500</v>
      </c>
      <c r="J532" s="5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13</v>
      </c>
      <c r="C533" s="1" t="s">
        <v>20</v>
      </c>
      <c r="D533" s="2">
        <v>45067</v>
      </c>
      <c r="E533" s="5" t="s">
        <v>42</v>
      </c>
      <c r="F533" s="5" t="s">
        <v>47</v>
      </c>
      <c r="G533" s="5" t="s">
        <v>48</v>
      </c>
      <c r="H533" t="s">
        <v>23</v>
      </c>
      <c r="I533" s="4">
        <v>5130</v>
      </c>
      <c r="J533" s="5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22</v>
      </c>
      <c r="C534" s="1" t="s">
        <v>20</v>
      </c>
      <c r="D534" s="2">
        <v>45074</v>
      </c>
      <c r="E534" s="5" t="s">
        <v>42</v>
      </c>
      <c r="F534" s="5" t="s">
        <v>47</v>
      </c>
      <c r="G534" s="5" t="s">
        <v>48</v>
      </c>
      <c r="H534" t="s">
        <v>18</v>
      </c>
      <c r="I534" s="4">
        <v>8902</v>
      </c>
      <c r="J534" s="5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22</v>
      </c>
      <c r="C535" s="1" t="s">
        <v>14</v>
      </c>
      <c r="D535" s="2">
        <v>45081</v>
      </c>
      <c r="E535" s="5" t="s">
        <v>42</v>
      </c>
      <c r="F535" s="5" t="s">
        <v>47</v>
      </c>
      <c r="G535" s="5" t="s">
        <v>48</v>
      </c>
      <c r="H535" t="s">
        <v>25</v>
      </c>
      <c r="I535" s="4">
        <v>300</v>
      </c>
      <c r="J535" s="5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27</v>
      </c>
      <c r="C536" s="1" t="s">
        <v>20</v>
      </c>
      <c r="D536" s="2">
        <v>45088</v>
      </c>
      <c r="E536" s="5" t="s">
        <v>42</v>
      </c>
      <c r="F536" s="5" t="s">
        <v>47</v>
      </c>
      <c r="G536" s="5" t="s">
        <v>48</v>
      </c>
      <c r="H536" t="s">
        <v>28</v>
      </c>
      <c r="I536" s="4">
        <v>1500</v>
      </c>
      <c r="J536" s="5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27</v>
      </c>
      <c r="C537" s="1" t="s">
        <v>14</v>
      </c>
      <c r="D537" s="2">
        <v>45095</v>
      </c>
      <c r="E537" s="5" t="s">
        <v>42</v>
      </c>
      <c r="F537" s="5" t="s">
        <v>47</v>
      </c>
      <c r="G537" s="5" t="s">
        <v>48</v>
      </c>
      <c r="H537" t="s">
        <v>28</v>
      </c>
      <c r="I537" s="4">
        <v>1500</v>
      </c>
      <c r="J537" s="5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13</v>
      </c>
      <c r="C538" s="1" t="s">
        <v>20</v>
      </c>
      <c r="D538" s="2">
        <v>45102</v>
      </c>
      <c r="E538" s="5" t="s">
        <v>42</v>
      </c>
      <c r="F538" s="5" t="s">
        <v>47</v>
      </c>
      <c r="G538" s="5" t="s">
        <v>48</v>
      </c>
      <c r="H538" t="s">
        <v>21</v>
      </c>
      <c r="I538" s="4">
        <v>1200</v>
      </c>
      <c r="J538" s="5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27</v>
      </c>
      <c r="C539" s="1" t="s">
        <v>20</v>
      </c>
      <c r="D539" s="2">
        <v>45109</v>
      </c>
      <c r="E539" s="5" t="s">
        <v>42</v>
      </c>
      <c r="F539" s="5" t="s">
        <v>47</v>
      </c>
      <c r="G539" s="5" t="s">
        <v>48</v>
      </c>
      <c r="H539" t="s">
        <v>19</v>
      </c>
      <c r="I539" s="4">
        <v>500</v>
      </c>
      <c r="J539" s="5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13</v>
      </c>
      <c r="C540" s="1" t="s">
        <v>20</v>
      </c>
      <c r="D540" s="2">
        <v>45116</v>
      </c>
      <c r="E540" s="5" t="s">
        <v>42</v>
      </c>
      <c r="F540" s="5" t="s">
        <v>47</v>
      </c>
      <c r="G540" s="5" t="s">
        <v>48</v>
      </c>
      <c r="H540" t="s">
        <v>28</v>
      </c>
      <c r="I540" s="4">
        <v>1500</v>
      </c>
      <c r="J540" s="5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24</v>
      </c>
      <c r="C541" s="1" t="s">
        <v>14</v>
      </c>
      <c r="D541" s="2">
        <v>45123</v>
      </c>
      <c r="E541" s="5" t="s">
        <v>42</v>
      </c>
      <c r="F541" s="5" t="s">
        <v>47</v>
      </c>
      <c r="G541" s="5" t="s">
        <v>48</v>
      </c>
      <c r="H541" t="s">
        <v>19</v>
      </c>
      <c r="I541" s="4">
        <v>500</v>
      </c>
      <c r="J541" s="5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13</v>
      </c>
      <c r="C542" s="1" t="s">
        <v>20</v>
      </c>
      <c r="D542" s="2">
        <v>45130</v>
      </c>
      <c r="E542" s="5" t="s">
        <v>42</v>
      </c>
      <c r="F542" s="5" t="s">
        <v>47</v>
      </c>
      <c r="G542" s="5" t="s">
        <v>48</v>
      </c>
      <c r="H542" t="s">
        <v>19</v>
      </c>
      <c r="I542" s="4">
        <v>500</v>
      </c>
      <c r="J542" s="5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27</v>
      </c>
      <c r="C543" s="1" t="s">
        <v>20</v>
      </c>
      <c r="D543" s="2">
        <v>45137</v>
      </c>
      <c r="E543" s="5" t="s">
        <v>42</v>
      </c>
      <c r="F543" s="5" t="s">
        <v>47</v>
      </c>
      <c r="G543" s="5" t="s">
        <v>48</v>
      </c>
      <c r="H543" t="s">
        <v>31</v>
      </c>
      <c r="I543" s="4">
        <v>5300</v>
      </c>
      <c r="J543" s="5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27</v>
      </c>
      <c r="C544" s="1" t="s">
        <v>14</v>
      </c>
      <c r="D544" s="2">
        <v>45144</v>
      </c>
      <c r="E544" s="5" t="s">
        <v>42</v>
      </c>
      <c r="F544" s="5" t="s">
        <v>47</v>
      </c>
      <c r="G544" s="5" t="s">
        <v>48</v>
      </c>
      <c r="H544" t="s">
        <v>31</v>
      </c>
      <c r="I544" s="4">
        <v>5300</v>
      </c>
      <c r="J544" s="5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34</v>
      </c>
      <c r="C545" s="1" t="s">
        <v>14</v>
      </c>
      <c r="D545" s="2">
        <v>45151</v>
      </c>
      <c r="E545" s="5" t="s">
        <v>42</v>
      </c>
      <c r="F545" s="5" t="s">
        <v>47</v>
      </c>
      <c r="G545" s="5" t="s">
        <v>48</v>
      </c>
      <c r="H545" t="s">
        <v>33</v>
      </c>
      <c r="I545" s="4">
        <v>4600</v>
      </c>
      <c r="J545" s="5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27</v>
      </c>
      <c r="C546" s="1" t="s">
        <v>20</v>
      </c>
      <c r="D546" s="2">
        <v>45158</v>
      </c>
      <c r="E546" s="5" t="s">
        <v>42</v>
      </c>
      <c r="F546" s="5" t="s">
        <v>47</v>
      </c>
      <c r="G546" s="5" t="s">
        <v>48</v>
      </c>
      <c r="H546" t="s">
        <v>18</v>
      </c>
      <c r="I546" s="4">
        <v>8902</v>
      </c>
      <c r="J546" s="5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13</v>
      </c>
      <c r="C547" s="1" t="s">
        <v>20</v>
      </c>
      <c r="D547" s="2">
        <v>45165</v>
      </c>
      <c r="E547" s="5" t="s">
        <v>42</v>
      </c>
      <c r="F547" s="5" t="s">
        <v>47</v>
      </c>
      <c r="G547" s="5" t="s">
        <v>48</v>
      </c>
      <c r="H547" t="s">
        <v>33</v>
      </c>
      <c r="I547" s="4">
        <v>4600</v>
      </c>
      <c r="J547" s="5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22</v>
      </c>
      <c r="C548" s="1" t="s">
        <v>20</v>
      </c>
      <c r="D548" s="2">
        <v>44766</v>
      </c>
      <c r="E548" s="5" t="s">
        <v>42</v>
      </c>
      <c r="F548" s="5" t="s">
        <v>45</v>
      </c>
      <c r="G548" s="5" t="s">
        <v>46</v>
      </c>
      <c r="H548" t="s">
        <v>31</v>
      </c>
      <c r="I548" s="4">
        <v>5300</v>
      </c>
      <c r="J548" s="5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27</v>
      </c>
      <c r="C549" s="1" t="s">
        <v>20</v>
      </c>
      <c r="D549" s="2">
        <v>44773</v>
      </c>
      <c r="E549" s="5" t="s">
        <v>42</v>
      </c>
      <c r="F549" s="5" t="s">
        <v>45</v>
      </c>
      <c r="G549" s="5" t="s">
        <v>46</v>
      </c>
      <c r="H549" t="s">
        <v>21</v>
      </c>
      <c r="I549" s="4">
        <v>1200</v>
      </c>
      <c r="J549" s="5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13</v>
      </c>
      <c r="C550" s="1" t="s">
        <v>20</v>
      </c>
      <c r="D550" s="2">
        <v>44780</v>
      </c>
      <c r="E550" s="5" t="s">
        <v>42</v>
      </c>
      <c r="F550" s="5" t="s">
        <v>45</v>
      </c>
      <c r="G550" s="5" t="s">
        <v>46</v>
      </c>
      <c r="H550" t="s">
        <v>25</v>
      </c>
      <c r="I550" s="4">
        <v>300</v>
      </c>
      <c r="J550" s="5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13</v>
      </c>
      <c r="C551" s="1" t="s">
        <v>14</v>
      </c>
      <c r="D551" s="2">
        <v>44787</v>
      </c>
      <c r="E551" s="5" t="s">
        <v>42</v>
      </c>
      <c r="F551" s="5" t="s">
        <v>45</v>
      </c>
      <c r="G551" s="5" t="s">
        <v>46</v>
      </c>
      <c r="H551" t="s">
        <v>35</v>
      </c>
      <c r="I551" s="4">
        <v>4500</v>
      </c>
      <c r="J551" s="5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13</v>
      </c>
      <c r="C552" s="1" t="s">
        <v>14</v>
      </c>
      <c r="D552" s="2">
        <v>44794</v>
      </c>
      <c r="E552" s="5" t="s">
        <v>42</v>
      </c>
      <c r="F552" s="5" t="s">
        <v>45</v>
      </c>
      <c r="G552" s="5" t="s">
        <v>46</v>
      </c>
      <c r="H552" t="s">
        <v>28</v>
      </c>
      <c r="I552" s="4">
        <v>1500</v>
      </c>
      <c r="J552" s="5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13</v>
      </c>
      <c r="C553" s="1" t="s">
        <v>14</v>
      </c>
      <c r="D553" s="2">
        <v>44801</v>
      </c>
      <c r="E553" s="5" t="s">
        <v>42</v>
      </c>
      <c r="F553" s="5" t="s">
        <v>45</v>
      </c>
      <c r="G553" s="5" t="s">
        <v>46</v>
      </c>
      <c r="H553" t="s">
        <v>35</v>
      </c>
      <c r="I553" s="4">
        <v>4500</v>
      </c>
      <c r="J553" s="5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13</v>
      </c>
      <c r="C554" s="1" t="s">
        <v>20</v>
      </c>
      <c r="D554" s="2">
        <v>44808</v>
      </c>
      <c r="E554" s="5" t="s">
        <v>42</v>
      </c>
      <c r="F554" s="5" t="s">
        <v>45</v>
      </c>
      <c r="G554" s="5" t="s">
        <v>46</v>
      </c>
      <c r="H554" t="s">
        <v>32</v>
      </c>
      <c r="I554" s="4">
        <v>3200</v>
      </c>
      <c r="J554" s="5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13</v>
      </c>
      <c r="C555" s="1" t="s">
        <v>20</v>
      </c>
      <c r="D555" s="2">
        <v>44815</v>
      </c>
      <c r="E555" s="5" t="s">
        <v>42</v>
      </c>
      <c r="F555" s="5" t="s">
        <v>45</v>
      </c>
      <c r="G555" s="5" t="s">
        <v>46</v>
      </c>
      <c r="H555" t="s">
        <v>28</v>
      </c>
      <c r="I555" s="4">
        <v>1500</v>
      </c>
      <c r="J555" s="5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27</v>
      </c>
      <c r="C556" s="1" t="s">
        <v>20</v>
      </c>
      <c r="D556" s="2">
        <v>44822</v>
      </c>
      <c r="E556" s="5" t="s">
        <v>42</v>
      </c>
      <c r="F556" s="5" t="s">
        <v>45</v>
      </c>
      <c r="G556" s="5" t="s">
        <v>46</v>
      </c>
      <c r="H556" t="s">
        <v>19</v>
      </c>
      <c r="I556" s="4">
        <v>500</v>
      </c>
      <c r="J556" s="5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13</v>
      </c>
      <c r="C557" s="1" t="s">
        <v>14</v>
      </c>
      <c r="D557" s="2">
        <v>44829</v>
      </c>
      <c r="E557" s="5" t="s">
        <v>42</v>
      </c>
      <c r="F557" s="5" t="s">
        <v>45</v>
      </c>
      <c r="G557" s="5" t="s">
        <v>46</v>
      </c>
      <c r="H557" t="s">
        <v>19</v>
      </c>
      <c r="I557" s="4">
        <v>500</v>
      </c>
      <c r="J557" s="5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13</v>
      </c>
      <c r="C558" s="1" t="s">
        <v>20</v>
      </c>
      <c r="D558" s="2">
        <v>44836</v>
      </c>
      <c r="E558" s="5" t="s">
        <v>42</v>
      </c>
      <c r="F558" s="5" t="s">
        <v>45</v>
      </c>
      <c r="G558" s="5" t="s">
        <v>46</v>
      </c>
      <c r="H558" t="s">
        <v>31</v>
      </c>
      <c r="I558" s="4">
        <v>5300</v>
      </c>
      <c r="J558" s="5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27</v>
      </c>
      <c r="C559" s="1" t="s">
        <v>20</v>
      </c>
      <c r="D559" s="2">
        <v>44843</v>
      </c>
      <c r="E559" s="5" t="s">
        <v>42</v>
      </c>
      <c r="F559" s="5" t="s">
        <v>45</v>
      </c>
      <c r="G559" s="5" t="s">
        <v>46</v>
      </c>
      <c r="H559" t="s">
        <v>33</v>
      </c>
      <c r="I559" s="4">
        <v>4600</v>
      </c>
      <c r="J559" s="5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27</v>
      </c>
      <c r="C560" s="1" t="s">
        <v>20</v>
      </c>
      <c r="D560" s="2">
        <v>44850</v>
      </c>
      <c r="E560" s="5" t="s">
        <v>42</v>
      </c>
      <c r="F560" s="5" t="s">
        <v>45</v>
      </c>
      <c r="G560" s="5" t="s">
        <v>46</v>
      </c>
      <c r="H560" t="s">
        <v>33</v>
      </c>
      <c r="I560" s="4">
        <v>4600</v>
      </c>
      <c r="J560" s="5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13</v>
      </c>
      <c r="C561" s="1" t="s">
        <v>20</v>
      </c>
      <c r="D561" s="2">
        <v>44857</v>
      </c>
      <c r="E561" s="5" t="s">
        <v>42</v>
      </c>
      <c r="F561" s="5" t="s">
        <v>45</v>
      </c>
      <c r="G561" s="5" t="s">
        <v>46</v>
      </c>
      <c r="H561" t="s">
        <v>21</v>
      </c>
      <c r="I561" s="4">
        <v>1200</v>
      </c>
      <c r="J561" s="5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13</v>
      </c>
      <c r="C562" s="1" t="s">
        <v>14</v>
      </c>
      <c r="D562" s="2">
        <v>44864</v>
      </c>
      <c r="E562" s="5" t="s">
        <v>42</v>
      </c>
      <c r="F562" s="5" t="s">
        <v>45</v>
      </c>
      <c r="G562" s="5" t="s">
        <v>46</v>
      </c>
      <c r="H562" t="s">
        <v>32</v>
      </c>
      <c r="I562" s="4">
        <v>3200</v>
      </c>
      <c r="J562" s="5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13</v>
      </c>
      <c r="C563" s="1" t="s">
        <v>14</v>
      </c>
      <c r="D563" s="2">
        <v>44871</v>
      </c>
      <c r="E563" s="5" t="s">
        <v>42</v>
      </c>
      <c r="F563" s="5" t="s">
        <v>45</v>
      </c>
      <c r="G563" s="5" t="s">
        <v>46</v>
      </c>
      <c r="H563" t="s">
        <v>31</v>
      </c>
      <c r="I563" s="4">
        <v>5300</v>
      </c>
      <c r="J563" s="5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27</v>
      </c>
      <c r="C564" s="1" t="s">
        <v>20</v>
      </c>
      <c r="D564" s="2">
        <v>44878</v>
      </c>
      <c r="E564" s="5" t="s">
        <v>42</v>
      </c>
      <c r="F564" s="5" t="s">
        <v>45</v>
      </c>
      <c r="G564" s="5" t="s">
        <v>46</v>
      </c>
      <c r="H564" t="s">
        <v>19</v>
      </c>
      <c r="I564" s="4">
        <v>500</v>
      </c>
      <c r="J564" s="5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34</v>
      </c>
      <c r="C565" s="1" t="s">
        <v>20</v>
      </c>
      <c r="D565" s="2">
        <v>44885</v>
      </c>
      <c r="E565" s="5" t="s">
        <v>42</v>
      </c>
      <c r="F565" s="5" t="s">
        <v>45</v>
      </c>
      <c r="G565" s="5" t="s">
        <v>46</v>
      </c>
      <c r="H565" t="s">
        <v>23</v>
      </c>
      <c r="I565" s="4">
        <v>5130</v>
      </c>
      <c r="J565" s="5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13</v>
      </c>
      <c r="C566" s="1" t="s">
        <v>14</v>
      </c>
      <c r="D566" s="2">
        <v>44892</v>
      </c>
      <c r="E566" s="5" t="s">
        <v>42</v>
      </c>
      <c r="F566" s="5" t="s">
        <v>45</v>
      </c>
      <c r="G566" s="5" t="s">
        <v>46</v>
      </c>
      <c r="H566" t="s">
        <v>28</v>
      </c>
      <c r="I566" s="4">
        <v>1500</v>
      </c>
      <c r="J566" s="5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27</v>
      </c>
      <c r="C567" s="1" t="s">
        <v>20</v>
      </c>
      <c r="D567" s="2">
        <v>44899</v>
      </c>
      <c r="E567" s="5" t="s">
        <v>42</v>
      </c>
      <c r="F567" s="5" t="s">
        <v>45</v>
      </c>
      <c r="G567" s="5" t="s">
        <v>46</v>
      </c>
      <c r="H567" t="s">
        <v>31</v>
      </c>
      <c r="I567" s="4">
        <v>5300</v>
      </c>
      <c r="J567" s="5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13</v>
      </c>
      <c r="C568" s="1" t="s">
        <v>20</v>
      </c>
      <c r="D568" s="2">
        <v>44906</v>
      </c>
      <c r="E568" s="5" t="s">
        <v>42</v>
      </c>
      <c r="F568" s="5" t="s">
        <v>45</v>
      </c>
      <c r="G568" s="5" t="s">
        <v>46</v>
      </c>
      <c r="H568" t="s">
        <v>29</v>
      </c>
      <c r="I568" s="4">
        <v>5340</v>
      </c>
      <c r="J568" s="5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24</v>
      </c>
      <c r="C569" s="1" t="s">
        <v>20</v>
      </c>
      <c r="D569" s="2">
        <v>44913</v>
      </c>
      <c r="E569" s="5" t="s">
        <v>42</v>
      </c>
      <c r="F569" s="5" t="s">
        <v>45</v>
      </c>
      <c r="G569" s="5" t="s">
        <v>46</v>
      </c>
      <c r="H569" t="s">
        <v>31</v>
      </c>
      <c r="I569" s="4">
        <v>5300</v>
      </c>
      <c r="J569" s="5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27</v>
      </c>
      <c r="C570" s="1" t="s">
        <v>14</v>
      </c>
      <c r="D570" s="2">
        <v>44920</v>
      </c>
      <c r="E570" s="5" t="s">
        <v>42</v>
      </c>
      <c r="F570" s="5" t="s">
        <v>45</v>
      </c>
      <c r="G570" s="5" t="s">
        <v>46</v>
      </c>
      <c r="H570" t="s">
        <v>19</v>
      </c>
      <c r="I570" s="4">
        <v>500</v>
      </c>
      <c r="J570" s="5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13</v>
      </c>
      <c r="C571" s="1" t="s">
        <v>20</v>
      </c>
      <c r="D571" s="2">
        <v>44927</v>
      </c>
      <c r="E571" s="5" t="s">
        <v>42</v>
      </c>
      <c r="F571" s="5" t="s">
        <v>45</v>
      </c>
      <c r="G571" s="5" t="s">
        <v>46</v>
      </c>
      <c r="H571" t="s">
        <v>18</v>
      </c>
      <c r="I571" s="4">
        <v>8902</v>
      </c>
      <c r="J571" s="5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24</v>
      </c>
      <c r="C572" s="1" t="s">
        <v>20</v>
      </c>
      <c r="D572" s="2">
        <v>44934</v>
      </c>
      <c r="E572" s="5" t="s">
        <v>42</v>
      </c>
      <c r="F572" s="5" t="s">
        <v>45</v>
      </c>
      <c r="G572" s="5" t="s">
        <v>46</v>
      </c>
      <c r="H572" t="s">
        <v>29</v>
      </c>
      <c r="I572" s="4">
        <v>5340</v>
      </c>
      <c r="J572" s="5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24</v>
      </c>
      <c r="C573" s="1" t="s">
        <v>14</v>
      </c>
      <c r="D573" s="2">
        <v>44941</v>
      </c>
      <c r="E573" s="5" t="s">
        <v>42</v>
      </c>
      <c r="F573" s="5" t="s">
        <v>45</v>
      </c>
      <c r="G573" s="5" t="s">
        <v>46</v>
      </c>
      <c r="H573" t="s">
        <v>25</v>
      </c>
      <c r="I573" s="4">
        <v>300</v>
      </c>
      <c r="J573" s="5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13</v>
      </c>
      <c r="C574" s="1" t="s">
        <v>14</v>
      </c>
      <c r="D574" s="2">
        <v>44948</v>
      </c>
      <c r="E574" s="5" t="s">
        <v>42</v>
      </c>
      <c r="F574" s="5" t="s">
        <v>45</v>
      </c>
      <c r="G574" s="5" t="s">
        <v>46</v>
      </c>
      <c r="H574" t="s">
        <v>32</v>
      </c>
      <c r="I574" s="4">
        <v>3200</v>
      </c>
      <c r="J574" s="5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34</v>
      </c>
      <c r="C575" s="1" t="s">
        <v>20</v>
      </c>
      <c r="D575" s="2">
        <v>44955</v>
      </c>
      <c r="E575" s="5" t="s">
        <v>42</v>
      </c>
      <c r="F575" s="5" t="s">
        <v>45</v>
      </c>
      <c r="G575" s="5" t="s">
        <v>46</v>
      </c>
      <c r="H575" t="s">
        <v>31</v>
      </c>
      <c r="I575" s="4">
        <v>5300</v>
      </c>
      <c r="J575" s="5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27</v>
      </c>
      <c r="C576" s="1" t="s">
        <v>14</v>
      </c>
      <c r="D576" s="2">
        <v>44962</v>
      </c>
      <c r="E576" s="5" t="s">
        <v>42</v>
      </c>
      <c r="F576" s="5" t="s">
        <v>45</v>
      </c>
      <c r="G576" s="5" t="s">
        <v>46</v>
      </c>
      <c r="H576" t="s">
        <v>30</v>
      </c>
      <c r="I576" s="4">
        <v>3400</v>
      </c>
      <c r="J576" s="5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13</v>
      </c>
      <c r="C577" s="1" t="s">
        <v>20</v>
      </c>
      <c r="D577" s="2">
        <v>44969</v>
      </c>
      <c r="E577" s="5" t="s">
        <v>42</v>
      </c>
      <c r="F577" s="5" t="s">
        <v>45</v>
      </c>
      <c r="G577" s="5" t="s">
        <v>46</v>
      </c>
      <c r="H577" t="s">
        <v>32</v>
      </c>
      <c r="I577" s="4">
        <v>3200</v>
      </c>
      <c r="J577" s="5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13</v>
      </c>
      <c r="C578" s="1" t="s">
        <v>20</v>
      </c>
      <c r="D578" s="2">
        <v>44976</v>
      </c>
      <c r="E578" s="5" t="s">
        <v>42</v>
      </c>
      <c r="F578" s="5" t="s">
        <v>45</v>
      </c>
      <c r="G578" s="5" t="s">
        <v>46</v>
      </c>
      <c r="H578" t="s">
        <v>19</v>
      </c>
      <c r="I578" s="4">
        <v>500</v>
      </c>
      <c r="J578" s="5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13</v>
      </c>
      <c r="C579" s="1" t="s">
        <v>20</v>
      </c>
      <c r="D579" s="2">
        <v>44983</v>
      </c>
      <c r="E579" s="5" t="s">
        <v>42</v>
      </c>
      <c r="F579" s="5" t="s">
        <v>45</v>
      </c>
      <c r="G579" s="5" t="s">
        <v>46</v>
      </c>
      <c r="H579" t="s">
        <v>33</v>
      </c>
      <c r="I579" s="4">
        <v>4600</v>
      </c>
      <c r="J579" s="5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24</v>
      </c>
      <c r="C580" s="1" t="s">
        <v>20</v>
      </c>
      <c r="D580" s="2">
        <v>44990</v>
      </c>
      <c r="E580" s="5" t="s">
        <v>42</v>
      </c>
      <c r="F580" s="5" t="s">
        <v>45</v>
      </c>
      <c r="G580" s="5" t="s">
        <v>46</v>
      </c>
      <c r="H580" t="s">
        <v>23</v>
      </c>
      <c r="I580" s="4">
        <v>5130</v>
      </c>
      <c r="J580" s="5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13</v>
      </c>
      <c r="C581" s="1" t="s">
        <v>20</v>
      </c>
      <c r="D581" s="2">
        <v>44997</v>
      </c>
      <c r="E581" s="5" t="s">
        <v>42</v>
      </c>
      <c r="F581" s="5" t="s">
        <v>45</v>
      </c>
      <c r="G581" s="5" t="s">
        <v>46</v>
      </c>
      <c r="H581" t="s">
        <v>18</v>
      </c>
      <c r="I581" s="4">
        <v>8902</v>
      </c>
      <c r="J581" s="5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27</v>
      </c>
      <c r="C582" s="1" t="s">
        <v>20</v>
      </c>
      <c r="D582" s="2">
        <v>45004</v>
      </c>
      <c r="E582" s="5" t="s">
        <v>42</v>
      </c>
      <c r="F582" s="5" t="s">
        <v>45</v>
      </c>
      <c r="G582" s="5" t="s">
        <v>46</v>
      </c>
      <c r="H582" t="s">
        <v>18</v>
      </c>
      <c r="I582" s="4">
        <v>8902</v>
      </c>
      <c r="J582" s="5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27</v>
      </c>
      <c r="C583" s="1" t="s">
        <v>20</v>
      </c>
      <c r="D583" s="2">
        <v>45011</v>
      </c>
      <c r="E583" s="5" t="s">
        <v>42</v>
      </c>
      <c r="F583" s="5" t="s">
        <v>45</v>
      </c>
      <c r="G583" s="5" t="s">
        <v>46</v>
      </c>
      <c r="H583" t="s">
        <v>18</v>
      </c>
      <c r="I583" s="4">
        <v>8902</v>
      </c>
      <c r="J583" s="5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27</v>
      </c>
      <c r="C584" s="1" t="s">
        <v>20</v>
      </c>
      <c r="D584" s="2">
        <v>45018</v>
      </c>
      <c r="E584" s="5" t="s">
        <v>42</v>
      </c>
      <c r="F584" s="5" t="s">
        <v>45</v>
      </c>
      <c r="G584" s="5" t="s">
        <v>46</v>
      </c>
      <c r="H584" t="s">
        <v>19</v>
      </c>
      <c r="I584" s="4">
        <v>500</v>
      </c>
      <c r="J584" s="5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34</v>
      </c>
      <c r="C585" s="1" t="s">
        <v>20</v>
      </c>
      <c r="D585" s="2">
        <v>45025</v>
      </c>
      <c r="E585" s="5" t="s">
        <v>42</v>
      </c>
      <c r="F585" s="5" t="s">
        <v>45</v>
      </c>
      <c r="G585" s="5" t="s">
        <v>46</v>
      </c>
      <c r="H585" t="s">
        <v>18</v>
      </c>
      <c r="I585" s="4">
        <v>8902</v>
      </c>
      <c r="J585" s="5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13</v>
      </c>
      <c r="C586" s="1" t="s">
        <v>20</v>
      </c>
      <c r="D586" s="2">
        <v>45032</v>
      </c>
      <c r="E586" s="5" t="s">
        <v>42</v>
      </c>
      <c r="F586" s="5" t="s">
        <v>45</v>
      </c>
      <c r="G586" s="5" t="s">
        <v>46</v>
      </c>
      <c r="H586" t="s">
        <v>21</v>
      </c>
      <c r="I586" s="4">
        <v>1200</v>
      </c>
      <c r="J586" s="5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13</v>
      </c>
      <c r="C587" s="1" t="s">
        <v>20</v>
      </c>
      <c r="D587" s="2">
        <v>45039</v>
      </c>
      <c r="E587" s="5" t="s">
        <v>42</v>
      </c>
      <c r="F587" s="5" t="s">
        <v>45</v>
      </c>
      <c r="G587" s="5" t="s">
        <v>46</v>
      </c>
      <c r="H587" t="s">
        <v>28</v>
      </c>
      <c r="I587" s="4">
        <v>1500</v>
      </c>
      <c r="J587" s="5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24</v>
      </c>
      <c r="C588" s="1" t="s">
        <v>20</v>
      </c>
      <c r="D588" s="2">
        <v>45046</v>
      </c>
      <c r="E588" s="5" t="s">
        <v>42</v>
      </c>
      <c r="F588" s="5" t="s">
        <v>45</v>
      </c>
      <c r="G588" s="5" t="s">
        <v>46</v>
      </c>
      <c r="H588" t="s">
        <v>29</v>
      </c>
      <c r="I588" s="4">
        <v>5340</v>
      </c>
      <c r="J588" s="5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24</v>
      </c>
      <c r="C589" s="1" t="s">
        <v>20</v>
      </c>
      <c r="D589" s="2">
        <v>45053</v>
      </c>
      <c r="E589" s="5" t="s">
        <v>42</v>
      </c>
      <c r="F589" s="5" t="s">
        <v>45</v>
      </c>
      <c r="G589" s="5" t="s">
        <v>46</v>
      </c>
      <c r="H589" t="s">
        <v>32</v>
      </c>
      <c r="I589" s="4">
        <v>3200</v>
      </c>
      <c r="J589" s="5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13</v>
      </c>
      <c r="C590" s="1" t="s">
        <v>14</v>
      </c>
      <c r="D590" s="2">
        <v>45060</v>
      </c>
      <c r="E590" s="5" t="s">
        <v>42</v>
      </c>
      <c r="F590" s="5" t="s">
        <v>45</v>
      </c>
      <c r="G590" s="5" t="s">
        <v>46</v>
      </c>
      <c r="H590" t="s">
        <v>31</v>
      </c>
      <c r="I590" s="4">
        <v>5300</v>
      </c>
      <c r="J590" s="5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24</v>
      </c>
      <c r="C591" s="1" t="s">
        <v>20</v>
      </c>
      <c r="D591" s="2">
        <v>45067</v>
      </c>
      <c r="E591" s="5" t="s">
        <v>42</v>
      </c>
      <c r="F591" s="5" t="s">
        <v>45</v>
      </c>
      <c r="G591" s="5" t="s">
        <v>46</v>
      </c>
      <c r="H591" t="s">
        <v>28</v>
      </c>
      <c r="I591" s="4">
        <v>1500</v>
      </c>
      <c r="J591" s="5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22</v>
      </c>
      <c r="C592" s="1" t="s">
        <v>20</v>
      </c>
      <c r="D592" s="2">
        <v>45074</v>
      </c>
      <c r="E592" s="5" t="s">
        <v>42</v>
      </c>
      <c r="F592" s="5" t="s">
        <v>45</v>
      </c>
      <c r="G592" s="5" t="s">
        <v>46</v>
      </c>
      <c r="H592" t="s">
        <v>33</v>
      </c>
      <c r="I592" s="4">
        <v>4600</v>
      </c>
      <c r="J592" s="5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27</v>
      </c>
      <c r="C593" s="1" t="s">
        <v>20</v>
      </c>
      <c r="D593" s="2">
        <v>45081</v>
      </c>
      <c r="E593" s="5" t="s">
        <v>42</v>
      </c>
      <c r="F593" s="5" t="s">
        <v>45</v>
      </c>
      <c r="G593" s="5" t="s">
        <v>46</v>
      </c>
      <c r="H593" t="s">
        <v>26</v>
      </c>
      <c r="I593" s="4">
        <v>1700</v>
      </c>
      <c r="J593" s="5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27</v>
      </c>
      <c r="C594" s="1" t="s">
        <v>14</v>
      </c>
      <c r="D594" s="2">
        <v>45088</v>
      </c>
      <c r="E594" s="5" t="s">
        <v>42</v>
      </c>
      <c r="F594" s="5" t="s">
        <v>45</v>
      </c>
      <c r="G594" s="5" t="s">
        <v>46</v>
      </c>
      <c r="H594" t="s">
        <v>19</v>
      </c>
      <c r="I594" s="4">
        <v>500</v>
      </c>
      <c r="J594" s="5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13</v>
      </c>
      <c r="C595" s="1" t="s">
        <v>20</v>
      </c>
      <c r="D595" s="2">
        <v>45095</v>
      </c>
      <c r="E595" s="5" t="s">
        <v>42</v>
      </c>
      <c r="F595" s="5" t="s">
        <v>45</v>
      </c>
      <c r="G595" s="5" t="s">
        <v>46</v>
      </c>
      <c r="H595" t="s">
        <v>25</v>
      </c>
      <c r="I595" s="4">
        <v>300</v>
      </c>
      <c r="J595" s="5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13</v>
      </c>
      <c r="C596" s="1" t="s">
        <v>20</v>
      </c>
      <c r="D596" s="2">
        <v>45102</v>
      </c>
      <c r="E596" s="5" t="s">
        <v>42</v>
      </c>
      <c r="F596" s="5" t="s">
        <v>45</v>
      </c>
      <c r="G596" s="5" t="s">
        <v>46</v>
      </c>
      <c r="H596" t="s">
        <v>32</v>
      </c>
      <c r="I596" s="4">
        <v>3200</v>
      </c>
      <c r="J596" s="5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27</v>
      </c>
      <c r="C597" s="1" t="s">
        <v>14</v>
      </c>
      <c r="D597" s="2">
        <v>45109</v>
      </c>
      <c r="E597" s="5" t="s">
        <v>42</v>
      </c>
      <c r="F597" s="5" t="s">
        <v>45</v>
      </c>
      <c r="G597" s="5" t="s">
        <v>46</v>
      </c>
      <c r="H597" t="s">
        <v>19</v>
      </c>
      <c r="I597" s="4">
        <v>500</v>
      </c>
      <c r="J597" s="5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27</v>
      </c>
      <c r="C598" s="1" t="s">
        <v>20</v>
      </c>
      <c r="D598" s="2">
        <v>45116</v>
      </c>
      <c r="E598" s="5" t="s">
        <v>42</v>
      </c>
      <c r="F598" s="5" t="s">
        <v>45</v>
      </c>
      <c r="G598" s="5" t="s">
        <v>46</v>
      </c>
      <c r="H598" t="s">
        <v>21</v>
      </c>
      <c r="I598" s="4">
        <v>1200</v>
      </c>
      <c r="J598" s="5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34</v>
      </c>
      <c r="C599" s="1" t="s">
        <v>20</v>
      </c>
      <c r="D599" s="2">
        <v>45123</v>
      </c>
      <c r="E599" s="5" t="s">
        <v>42</v>
      </c>
      <c r="F599" s="5" t="s">
        <v>45</v>
      </c>
      <c r="G599" s="5" t="s">
        <v>46</v>
      </c>
      <c r="H599" t="s">
        <v>26</v>
      </c>
      <c r="I599" s="4">
        <v>1700</v>
      </c>
      <c r="J599" s="5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13</v>
      </c>
      <c r="C600" s="1" t="s">
        <v>20</v>
      </c>
      <c r="D600" s="2">
        <v>45130</v>
      </c>
      <c r="E600" s="5" t="s">
        <v>42</v>
      </c>
      <c r="F600" s="5" t="s">
        <v>45</v>
      </c>
      <c r="G600" s="5" t="s">
        <v>46</v>
      </c>
      <c r="H600" t="s">
        <v>30</v>
      </c>
      <c r="I600" s="4">
        <v>3400</v>
      </c>
      <c r="J600" s="5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13</v>
      </c>
      <c r="C601" s="1" t="s">
        <v>20</v>
      </c>
      <c r="D601" s="2">
        <v>45137</v>
      </c>
      <c r="E601" s="5" t="s">
        <v>42</v>
      </c>
      <c r="F601" s="5" t="s">
        <v>45</v>
      </c>
      <c r="G601" s="5" t="s">
        <v>46</v>
      </c>
      <c r="H601" t="s">
        <v>32</v>
      </c>
      <c r="I601" s="4">
        <v>3200</v>
      </c>
      <c r="J601" s="5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34</v>
      </c>
      <c r="C602" s="1" t="s">
        <v>20</v>
      </c>
      <c r="D602" s="2">
        <v>45139</v>
      </c>
      <c r="E602" s="5" t="s">
        <v>42</v>
      </c>
      <c r="F602" s="5" t="s">
        <v>45</v>
      </c>
      <c r="G602" s="5" t="s">
        <v>46</v>
      </c>
      <c r="H602" t="s">
        <v>30</v>
      </c>
      <c r="I602" s="4">
        <v>3400</v>
      </c>
      <c r="J602" s="5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27</v>
      </c>
      <c r="C603" s="1" t="s">
        <v>20</v>
      </c>
      <c r="D603" s="2">
        <v>45144</v>
      </c>
      <c r="E603" s="5" t="s">
        <v>42</v>
      </c>
      <c r="F603" s="5" t="s">
        <v>45</v>
      </c>
      <c r="G603" s="5" t="s">
        <v>46</v>
      </c>
      <c r="H603" t="s">
        <v>26</v>
      </c>
      <c r="I603" s="4">
        <v>1700</v>
      </c>
      <c r="J603" s="5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13</v>
      </c>
      <c r="C604" s="1" t="s">
        <v>20</v>
      </c>
      <c r="D604" s="2">
        <v>45146</v>
      </c>
      <c r="E604" s="5" t="s">
        <v>42</v>
      </c>
      <c r="F604" s="5" t="s">
        <v>45</v>
      </c>
      <c r="G604" s="5" t="s">
        <v>46</v>
      </c>
      <c r="H604" t="s">
        <v>33</v>
      </c>
      <c r="I604" s="4">
        <v>4600</v>
      </c>
      <c r="J604" s="5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27</v>
      </c>
      <c r="C605" s="1" t="s">
        <v>20</v>
      </c>
      <c r="D605" s="2">
        <v>45151</v>
      </c>
      <c r="E605" s="5" t="s">
        <v>42</v>
      </c>
      <c r="F605" s="5" t="s">
        <v>45</v>
      </c>
      <c r="G605" s="5" t="s">
        <v>46</v>
      </c>
      <c r="H605" t="s">
        <v>26</v>
      </c>
      <c r="I605" s="4">
        <v>1700</v>
      </c>
      <c r="J605" s="5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27</v>
      </c>
      <c r="C606" s="1" t="s">
        <v>20</v>
      </c>
      <c r="D606" s="2">
        <v>45153</v>
      </c>
      <c r="E606" s="5" t="s">
        <v>42</v>
      </c>
      <c r="F606" s="5" t="s">
        <v>45</v>
      </c>
      <c r="G606" s="5" t="s">
        <v>46</v>
      </c>
      <c r="H606" t="s">
        <v>35</v>
      </c>
      <c r="I606" s="4">
        <v>4500</v>
      </c>
      <c r="J606" s="5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27</v>
      </c>
      <c r="C607" s="1" t="s">
        <v>14</v>
      </c>
      <c r="D607" s="2">
        <v>45158</v>
      </c>
      <c r="E607" s="5" t="s">
        <v>42</v>
      </c>
      <c r="F607" s="5" t="s">
        <v>45</v>
      </c>
      <c r="G607" s="5" t="s">
        <v>46</v>
      </c>
      <c r="H607" t="s">
        <v>21</v>
      </c>
      <c r="I607" s="4">
        <v>1200</v>
      </c>
      <c r="J607" s="5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13</v>
      </c>
      <c r="C608" s="1" t="s">
        <v>14</v>
      </c>
      <c r="D608" s="2">
        <v>45160</v>
      </c>
      <c r="E608" s="5" t="s">
        <v>42</v>
      </c>
      <c r="F608" s="5" t="s">
        <v>45</v>
      </c>
      <c r="G608" s="5" t="s">
        <v>46</v>
      </c>
      <c r="H608" t="s">
        <v>18</v>
      </c>
      <c r="I608" s="4">
        <v>8902</v>
      </c>
      <c r="J608" s="5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27</v>
      </c>
      <c r="C609" s="1" t="s">
        <v>14</v>
      </c>
      <c r="D609" s="2">
        <v>45165</v>
      </c>
      <c r="E609" s="5" t="s">
        <v>42</v>
      </c>
      <c r="F609" s="5" t="s">
        <v>45</v>
      </c>
      <c r="G609" s="5" t="s">
        <v>46</v>
      </c>
      <c r="H609" t="s">
        <v>25</v>
      </c>
      <c r="I609" s="4">
        <v>300</v>
      </c>
      <c r="J609" s="5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22</v>
      </c>
      <c r="C610" s="1" t="s">
        <v>20</v>
      </c>
      <c r="D610" s="2">
        <v>44766</v>
      </c>
      <c r="E610" s="5" t="s">
        <v>42</v>
      </c>
      <c r="F610" s="5" t="s">
        <v>49</v>
      </c>
      <c r="G610" s="5" t="s">
        <v>50</v>
      </c>
      <c r="H610" t="s">
        <v>31</v>
      </c>
      <c r="I610" s="4">
        <v>5300</v>
      </c>
      <c r="J610" s="5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27</v>
      </c>
      <c r="C611" s="1" t="s">
        <v>20</v>
      </c>
      <c r="D611" s="2">
        <v>44773</v>
      </c>
      <c r="E611" s="5" t="s">
        <v>42</v>
      </c>
      <c r="F611" s="5" t="s">
        <v>49</v>
      </c>
      <c r="G611" s="5" t="s">
        <v>50</v>
      </c>
      <c r="H611" t="s">
        <v>21</v>
      </c>
      <c r="I611" s="4">
        <v>1200</v>
      </c>
      <c r="J611" s="5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13</v>
      </c>
      <c r="C612" s="1" t="s">
        <v>20</v>
      </c>
      <c r="D612" s="2">
        <v>44780</v>
      </c>
      <c r="E612" s="5" t="s">
        <v>42</v>
      </c>
      <c r="F612" s="5" t="s">
        <v>49</v>
      </c>
      <c r="G612" s="5" t="s">
        <v>50</v>
      </c>
      <c r="H612" t="s">
        <v>25</v>
      </c>
      <c r="I612" s="4">
        <v>300</v>
      </c>
      <c r="J612" s="5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13</v>
      </c>
      <c r="C613" s="1" t="s">
        <v>14</v>
      </c>
      <c r="D613" s="2">
        <v>44787</v>
      </c>
      <c r="E613" s="5" t="s">
        <v>42</v>
      </c>
      <c r="F613" s="5" t="s">
        <v>49</v>
      </c>
      <c r="G613" s="5" t="s">
        <v>50</v>
      </c>
      <c r="H613" t="s">
        <v>35</v>
      </c>
      <c r="I613" s="4">
        <v>4500</v>
      </c>
      <c r="J613" s="5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13</v>
      </c>
      <c r="C614" s="1" t="s">
        <v>14</v>
      </c>
      <c r="D614" s="2">
        <v>44794</v>
      </c>
      <c r="E614" s="5" t="s">
        <v>42</v>
      </c>
      <c r="F614" s="5" t="s">
        <v>49</v>
      </c>
      <c r="G614" s="5" t="s">
        <v>50</v>
      </c>
      <c r="H614" t="s">
        <v>28</v>
      </c>
      <c r="I614" s="4">
        <v>1500</v>
      </c>
      <c r="J614" s="5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13</v>
      </c>
      <c r="C615" s="1" t="s">
        <v>14</v>
      </c>
      <c r="D615" s="2">
        <v>44801</v>
      </c>
      <c r="E615" s="5" t="s">
        <v>42</v>
      </c>
      <c r="F615" s="5" t="s">
        <v>49</v>
      </c>
      <c r="G615" s="5" t="s">
        <v>50</v>
      </c>
      <c r="H615" t="s">
        <v>35</v>
      </c>
      <c r="I615" s="4">
        <v>4500</v>
      </c>
      <c r="J615" s="5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13</v>
      </c>
      <c r="C616" s="1" t="s">
        <v>20</v>
      </c>
      <c r="D616" s="2">
        <v>44808</v>
      </c>
      <c r="E616" s="5" t="s">
        <v>42</v>
      </c>
      <c r="F616" s="5" t="s">
        <v>49</v>
      </c>
      <c r="G616" s="5" t="s">
        <v>50</v>
      </c>
      <c r="H616" t="s">
        <v>32</v>
      </c>
      <c r="I616" s="4">
        <v>3200</v>
      </c>
      <c r="J616" s="5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13</v>
      </c>
      <c r="C617" s="1" t="s">
        <v>20</v>
      </c>
      <c r="D617" s="2">
        <v>44815</v>
      </c>
      <c r="E617" s="5" t="s">
        <v>42</v>
      </c>
      <c r="F617" s="5" t="s">
        <v>49</v>
      </c>
      <c r="G617" s="5" t="s">
        <v>50</v>
      </c>
      <c r="H617" t="s">
        <v>28</v>
      </c>
      <c r="I617" s="4">
        <v>1500</v>
      </c>
      <c r="J617" s="5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27</v>
      </c>
      <c r="C618" s="1" t="s">
        <v>20</v>
      </c>
      <c r="D618" s="2">
        <v>44822</v>
      </c>
      <c r="E618" s="5" t="s">
        <v>42</v>
      </c>
      <c r="F618" s="5" t="s">
        <v>49</v>
      </c>
      <c r="G618" s="5" t="s">
        <v>50</v>
      </c>
      <c r="H618" t="s">
        <v>19</v>
      </c>
      <c r="I618" s="4">
        <v>500</v>
      </c>
      <c r="J618" s="5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13</v>
      </c>
      <c r="C619" s="1" t="s">
        <v>14</v>
      </c>
      <c r="D619" s="2">
        <v>44829</v>
      </c>
      <c r="E619" s="5" t="s">
        <v>42</v>
      </c>
      <c r="F619" s="5" t="s">
        <v>49</v>
      </c>
      <c r="G619" s="5" t="s">
        <v>50</v>
      </c>
      <c r="H619" t="s">
        <v>19</v>
      </c>
      <c r="I619" s="4">
        <v>500</v>
      </c>
      <c r="J619" s="5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13</v>
      </c>
      <c r="C620" s="1" t="s">
        <v>20</v>
      </c>
      <c r="D620" s="2">
        <v>44836</v>
      </c>
      <c r="E620" s="5" t="s">
        <v>42</v>
      </c>
      <c r="F620" s="5" t="s">
        <v>49</v>
      </c>
      <c r="G620" s="5" t="s">
        <v>50</v>
      </c>
      <c r="H620" t="s">
        <v>31</v>
      </c>
      <c r="I620" s="4">
        <v>5300</v>
      </c>
      <c r="J620" s="5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27</v>
      </c>
      <c r="C621" s="1" t="s">
        <v>20</v>
      </c>
      <c r="D621" s="2">
        <v>44843</v>
      </c>
      <c r="E621" s="5" t="s">
        <v>42</v>
      </c>
      <c r="F621" s="5" t="s">
        <v>49</v>
      </c>
      <c r="G621" s="5" t="s">
        <v>50</v>
      </c>
      <c r="H621" t="s">
        <v>33</v>
      </c>
      <c r="I621" s="4">
        <v>4600</v>
      </c>
      <c r="J621" s="5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27</v>
      </c>
      <c r="C622" s="1" t="s">
        <v>20</v>
      </c>
      <c r="D622" s="2">
        <v>44850</v>
      </c>
      <c r="E622" s="5" t="s">
        <v>42</v>
      </c>
      <c r="F622" s="5" t="s">
        <v>49</v>
      </c>
      <c r="G622" s="5" t="s">
        <v>50</v>
      </c>
      <c r="H622" t="s">
        <v>33</v>
      </c>
      <c r="I622" s="4">
        <v>4600</v>
      </c>
      <c r="J622" s="5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13</v>
      </c>
      <c r="C623" s="1" t="s">
        <v>20</v>
      </c>
      <c r="D623" s="2">
        <v>44857</v>
      </c>
      <c r="E623" s="5" t="s">
        <v>42</v>
      </c>
      <c r="F623" s="5" t="s">
        <v>49</v>
      </c>
      <c r="G623" s="5" t="s">
        <v>50</v>
      </c>
      <c r="H623" t="s">
        <v>21</v>
      </c>
      <c r="I623" s="4">
        <v>1200</v>
      </c>
      <c r="J623" s="5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13</v>
      </c>
      <c r="C624" s="1" t="s">
        <v>14</v>
      </c>
      <c r="D624" s="2">
        <v>44864</v>
      </c>
      <c r="E624" s="5" t="s">
        <v>42</v>
      </c>
      <c r="F624" s="5" t="s">
        <v>49</v>
      </c>
      <c r="G624" s="5" t="s">
        <v>50</v>
      </c>
      <c r="H624" t="s">
        <v>32</v>
      </c>
      <c r="I624" s="4">
        <v>3200</v>
      </c>
      <c r="J624" s="5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13</v>
      </c>
      <c r="C625" s="1" t="s">
        <v>14</v>
      </c>
      <c r="D625" s="2">
        <v>44871</v>
      </c>
      <c r="E625" s="5" t="s">
        <v>42</v>
      </c>
      <c r="F625" s="5" t="s">
        <v>49</v>
      </c>
      <c r="G625" s="5" t="s">
        <v>50</v>
      </c>
      <c r="H625" t="s">
        <v>31</v>
      </c>
      <c r="I625" s="4">
        <v>5300</v>
      </c>
      <c r="J625" s="5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27</v>
      </c>
      <c r="C626" s="1" t="s">
        <v>20</v>
      </c>
      <c r="D626" s="2">
        <v>44878</v>
      </c>
      <c r="E626" s="5" t="s">
        <v>42</v>
      </c>
      <c r="F626" s="5" t="s">
        <v>49</v>
      </c>
      <c r="G626" s="5" t="s">
        <v>50</v>
      </c>
      <c r="H626" t="s">
        <v>19</v>
      </c>
      <c r="I626" s="4">
        <v>500</v>
      </c>
      <c r="J626" s="5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34</v>
      </c>
      <c r="C627" s="1" t="s">
        <v>20</v>
      </c>
      <c r="D627" s="2">
        <v>44885</v>
      </c>
      <c r="E627" s="5" t="s">
        <v>42</v>
      </c>
      <c r="F627" s="5" t="s">
        <v>49</v>
      </c>
      <c r="G627" s="5" t="s">
        <v>50</v>
      </c>
      <c r="H627" t="s">
        <v>23</v>
      </c>
      <c r="I627" s="4">
        <v>5130</v>
      </c>
      <c r="J627" s="5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13</v>
      </c>
      <c r="C628" s="1" t="s">
        <v>14</v>
      </c>
      <c r="D628" s="2">
        <v>44892</v>
      </c>
      <c r="E628" s="5" t="s">
        <v>42</v>
      </c>
      <c r="F628" s="5" t="s">
        <v>49</v>
      </c>
      <c r="G628" s="5" t="s">
        <v>50</v>
      </c>
      <c r="H628" t="s">
        <v>28</v>
      </c>
      <c r="I628" s="4">
        <v>1500</v>
      </c>
      <c r="J628" s="5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27</v>
      </c>
      <c r="C629" s="1" t="s">
        <v>20</v>
      </c>
      <c r="D629" s="2">
        <v>44899</v>
      </c>
      <c r="E629" s="5" t="s">
        <v>42</v>
      </c>
      <c r="F629" s="5" t="s">
        <v>49</v>
      </c>
      <c r="G629" s="5" t="s">
        <v>50</v>
      </c>
      <c r="H629" t="s">
        <v>31</v>
      </c>
      <c r="I629" s="4">
        <v>5300</v>
      </c>
      <c r="J629" s="5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13</v>
      </c>
      <c r="C630" s="1" t="s">
        <v>20</v>
      </c>
      <c r="D630" s="2">
        <v>44906</v>
      </c>
      <c r="E630" s="5" t="s">
        <v>42</v>
      </c>
      <c r="F630" s="5" t="s">
        <v>49</v>
      </c>
      <c r="G630" s="5" t="s">
        <v>50</v>
      </c>
      <c r="H630" t="s">
        <v>29</v>
      </c>
      <c r="I630" s="4">
        <v>5340</v>
      </c>
      <c r="J630" s="5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24</v>
      </c>
      <c r="C631" s="1" t="s">
        <v>20</v>
      </c>
      <c r="D631" s="2">
        <v>44913</v>
      </c>
      <c r="E631" s="5" t="s">
        <v>42</v>
      </c>
      <c r="F631" s="5" t="s">
        <v>43</v>
      </c>
      <c r="G631" s="5" t="s">
        <v>44</v>
      </c>
      <c r="H631" t="s">
        <v>31</v>
      </c>
      <c r="I631" s="4">
        <v>5300</v>
      </c>
      <c r="J631" s="5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27</v>
      </c>
      <c r="C632" s="1" t="s">
        <v>14</v>
      </c>
      <c r="D632" s="2">
        <v>44920</v>
      </c>
      <c r="E632" s="5" t="s">
        <v>42</v>
      </c>
      <c r="F632" s="5" t="s">
        <v>51</v>
      </c>
      <c r="G632" s="5" t="s">
        <v>52</v>
      </c>
      <c r="H632" t="s">
        <v>19</v>
      </c>
      <c r="I632" s="4">
        <v>500</v>
      </c>
      <c r="J632" s="5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13</v>
      </c>
      <c r="C633" s="1" t="s">
        <v>20</v>
      </c>
      <c r="D633" s="2">
        <v>44927</v>
      </c>
      <c r="E633" s="5" t="s">
        <v>42</v>
      </c>
      <c r="F633" s="5" t="s">
        <v>51</v>
      </c>
      <c r="G633" s="5" t="s">
        <v>52</v>
      </c>
      <c r="H633" t="s">
        <v>18</v>
      </c>
      <c r="I633" s="4">
        <v>8902</v>
      </c>
      <c r="J633" s="5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24</v>
      </c>
      <c r="C634" s="1" t="s">
        <v>20</v>
      </c>
      <c r="D634" s="2">
        <v>44934</v>
      </c>
      <c r="E634" s="5" t="s">
        <v>42</v>
      </c>
      <c r="F634" s="5" t="s">
        <v>51</v>
      </c>
      <c r="G634" s="5" t="s">
        <v>52</v>
      </c>
      <c r="H634" t="s">
        <v>29</v>
      </c>
      <c r="I634" s="4">
        <v>5340</v>
      </c>
      <c r="J634" s="5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24</v>
      </c>
      <c r="C635" s="1" t="s">
        <v>14</v>
      </c>
      <c r="D635" s="2">
        <v>44941</v>
      </c>
      <c r="E635" s="5" t="s">
        <v>42</v>
      </c>
      <c r="F635" s="5" t="s">
        <v>51</v>
      </c>
      <c r="G635" s="5" t="s">
        <v>52</v>
      </c>
      <c r="H635" t="s">
        <v>25</v>
      </c>
      <c r="I635" s="4">
        <v>300</v>
      </c>
      <c r="J635" s="5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13</v>
      </c>
      <c r="C636" s="1" t="s">
        <v>14</v>
      </c>
      <c r="D636" s="2">
        <v>44948</v>
      </c>
      <c r="E636" s="5" t="s">
        <v>42</v>
      </c>
      <c r="F636" s="5" t="s">
        <v>51</v>
      </c>
      <c r="G636" s="5" t="s">
        <v>52</v>
      </c>
      <c r="H636" t="s">
        <v>32</v>
      </c>
      <c r="I636" s="4">
        <v>3200</v>
      </c>
      <c r="J636" s="5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34</v>
      </c>
      <c r="C637" s="1" t="s">
        <v>20</v>
      </c>
      <c r="D637" s="2">
        <v>44955</v>
      </c>
      <c r="E637" s="5" t="s">
        <v>42</v>
      </c>
      <c r="F637" s="5" t="s">
        <v>51</v>
      </c>
      <c r="G637" s="5" t="s">
        <v>52</v>
      </c>
      <c r="H637" t="s">
        <v>31</v>
      </c>
      <c r="I637" s="4">
        <v>5300</v>
      </c>
      <c r="J637" s="5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27</v>
      </c>
      <c r="C638" s="1" t="s">
        <v>14</v>
      </c>
      <c r="D638" s="2">
        <v>44962</v>
      </c>
      <c r="E638" s="5" t="s">
        <v>42</v>
      </c>
      <c r="F638" s="5" t="s">
        <v>51</v>
      </c>
      <c r="G638" s="5" t="s">
        <v>52</v>
      </c>
      <c r="H638" t="s">
        <v>30</v>
      </c>
      <c r="I638" s="4">
        <v>3400</v>
      </c>
      <c r="J638" s="5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13</v>
      </c>
      <c r="C639" s="1" t="s">
        <v>20</v>
      </c>
      <c r="D639" s="2">
        <v>44969</v>
      </c>
      <c r="E639" s="5" t="s">
        <v>42</v>
      </c>
      <c r="F639" s="5" t="s">
        <v>51</v>
      </c>
      <c r="G639" s="5" t="s">
        <v>52</v>
      </c>
      <c r="H639" t="s">
        <v>32</v>
      </c>
      <c r="I639" s="4">
        <v>3200</v>
      </c>
      <c r="J639" s="5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13</v>
      </c>
      <c r="C640" s="1" t="s">
        <v>20</v>
      </c>
      <c r="D640" s="2">
        <v>44976</v>
      </c>
      <c r="E640" s="5" t="s">
        <v>42</v>
      </c>
      <c r="F640" s="5" t="s">
        <v>51</v>
      </c>
      <c r="G640" s="5" t="s">
        <v>52</v>
      </c>
      <c r="H640" t="s">
        <v>19</v>
      </c>
      <c r="I640" s="4">
        <v>500</v>
      </c>
      <c r="J640" s="5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13</v>
      </c>
      <c r="C641" s="1" t="s">
        <v>20</v>
      </c>
      <c r="D641" s="2">
        <v>44983</v>
      </c>
      <c r="E641" s="5" t="s">
        <v>42</v>
      </c>
      <c r="F641" s="5" t="s">
        <v>51</v>
      </c>
      <c r="G641" s="5" t="s">
        <v>52</v>
      </c>
      <c r="H641" t="s">
        <v>33</v>
      </c>
      <c r="I641" s="4">
        <v>4600</v>
      </c>
      <c r="J641" s="5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24</v>
      </c>
      <c r="C642" s="1" t="s">
        <v>20</v>
      </c>
      <c r="D642" s="2">
        <v>44990</v>
      </c>
      <c r="E642" s="5" t="s">
        <v>42</v>
      </c>
      <c r="F642" s="5" t="s">
        <v>51</v>
      </c>
      <c r="G642" s="5" t="s">
        <v>52</v>
      </c>
      <c r="H642" t="s">
        <v>23</v>
      </c>
      <c r="I642" s="4">
        <v>5130</v>
      </c>
      <c r="J642" s="5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13</v>
      </c>
      <c r="C643" s="1" t="s">
        <v>20</v>
      </c>
      <c r="D643" s="2">
        <v>44997</v>
      </c>
      <c r="E643" s="5" t="s">
        <v>42</v>
      </c>
      <c r="F643" s="5" t="s">
        <v>51</v>
      </c>
      <c r="G643" s="5" t="s">
        <v>52</v>
      </c>
      <c r="H643" t="s">
        <v>18</v>
      </c>
      <c r="I643" s="4">
        <v>8902</v>
      </c>
      <c r="J643" s="5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27</v>
      </c>
      <c r="C644" s="1" t="s">
        <v>20</v>
      </c>
      <c r="D644" s="2">
        <v>45004</v>
      </c>
      <c r="E644" s="5" t="s">
        <v>42</v>
      </c>
      <c r="F644" s="5" t="s">
        <v>51</v>
      </c>
      <c r="G644" s="5" t="s">
        <v>52</v>
      </c>
      <c r="H644" t="s">
        <v>18</v>
      </c>
      <c r="I644" s="4">
        <v>8902</v>
      </c>
      <c r="J644" s="5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27</v>
      </c>
      <c r="C645" s="1" t="s">
        <v>20</v>
      </c>
      <c r="D645" s="2">
        <v>45011</v>
      </c>
      <c r="E645" s="5" t="s">
        <v>42</v>
      </c>
      <c r="F645" s="5" t="s">
        <v>51</v>
      </c>
      <c r="G645" s="5" t="s">
        <v>52</v>
      </c>
      <c r="H645" t="s">
        <v>18</v>
      </c>
      <c r="I645" s="4">
        <v>8902</v>
      </c>
      <c r="J645" s="5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27</v>
      </c>
      <c r="C646" s="1" t="s">
        <v>20</v>
      </c>
      <c r="D646" s="2">
        <v>45018</v>
      </c>
      <c r="E646" s="5" t="s">
        <v>42</v>
      </c>
      <c r="F646" s="5" t="s">
        <v>51</v>
      </c>
      <c r="G646" s="5" t="s">
        <v>52</v>
      </c>
      <c r="H646" t="s">
        <v>19</v>
      </c>
      <c r="I646" s="4">
        <v>500</v>
      </c>
      <c r="J646" s="5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34</v>
      </c>
      <c r="C647" s="1" t="s">
        <v>20</v>
      </c>
      <c r="D647" s="2">
        <v>45025</v>
      </c>
      <c r="E647" s="5" t="s">
        <v>42</v>
      </c>
      <c r="F647" s="5" t="s">
        <v>51</v>
      </c>
      <c r="G647" s="5" t="s">
        <v>52</v>
      </c>
      <c r="H647" t="s">
        <v>18</v>
      </c>
      <c r="I647" s="4">
        <v>8902</v>
      </c>
      <c r="J647" s="5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13</v>
      </c>
      <c r="C648" s="1" t="s">
        <v>20</v>
      </c>
      <c r="D648" s="2">
        <v>45032</v>
      </c>
      <c r="E648" s="5" t="s">
        <v>42</v>
      </c>
      <c r="F648" s="5" t="s">
        <v>51</v>
      </c>
      <c r="G648" s="5" t="s">
        <v>52</v>
      </c>
      <c r="H648" t="s">
        <v>21</v>
      </c>
      <c r="I648" s="4">
        <v>1200</v>
      </c>
      <c r="J648" s="5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13</v>
      </c>
      <c r="C649" s="1" t="s">
        <v>20</v>
      </c>
      <c r="D649" s="2">
        <v>45039</v>
      </c>
      <c r="E649" s="5" t="s">
        <v>42</v>
      </c>
      <c r="F649" s="5" t="s">
        <v>51</v>
      </c>
      <c r="G649" s="5" t="s">
        <v>52</v>
      </c>
      <c r="H649" t="s">
        <v>28</v>
      </c>
      <c r="I649" s="4">
        <v>1500</v>
      </c>
      <c r="J649" s="5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24</v>
      </c>
      <c r="C650" s="1" t="s">
        <v>20</v>
      </c>
      <c r="D650" s="2">
        <v>45046</v>
      </c>
      <c r="E650" s="5" t="s">
        <v>42</v>
      </c>
      <c r="F650" s="5" t="s">
        <v>51</v>
      </c>
      <c r="G650" s="5" t="s">
        <v>52</v>
      </c>
      <c r="H650" t="s">
        <v>29</v>
      </c>
      <c r="I650" s="4">
        <v>5340</v>
      </c>
      <c r="J650" s="5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24</v>
      </c>
      <c r="C651" s="1" t="s">
        <v>20</v>
      </c>
      <c r="D651" s="2">
        <v>45053</v>
      </c>
      <c r="E651" s="5" t="s">
        <v>42</v>
      </c>
      <c r="F651" s="5" t="s">
        <v>51</v>
      </c>
      <c r="G651" s="5" t="s">
        <v>52</v>
      </c>
      <c r="H651" t="s">
        <v>32</v>
      </c>
      <c r="I651" s="4">
        <v>3200</v>
      </c>
      <c r="J651" s="5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13</v>
      </c>
      <c r="C652" s="1" t="s">
        <v>14</v>
      </c>
      <c r="D652" s="2">
        <v>45060</v>
      </c>
      <c r="E652" s="5" t="s">
        <v>42</v>
      </c>
      <c r="F652" s="5" t="s">
        <v>51</v>
      </c>
      <c r="G652" s="5" t="s">
        <v>52</v>
      </c>
      <c r="H652" t="s">
        <v>31</v>
      </c>
      <c r="I652" s="4">
        <v>5300</v>
      </c>
      <c r="J652" s="5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24</v>
      </c>
      <c r="C653" s="1" t="s">
        <v>20</v>
      </c>
      <c r="D653" s="2">
        <v>45067</v>
      </c>
      <c r="E653" s="5" t="s">
        <v>42</v>
      </c>
      <c r="F653" s="5" t="s">
        <v>51</v>
      </c>
      <c r="G653" s="5" t="s">
        <v>52</v>
      </c>
      <c r="H653" t="s">
        <v>28</v>
      </c>
      <c r="I653" s="4">
        <v>1500</v>
      </c>
      <c r="J653" s="5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22</v>
      </c>
      <c r="C654" s="1" t="s">
        <v>20</v>
      </c>
      <c r="D654" s="2">
        <v>45074</v>
      </c>
      <c r="E654" s="5" t="s">
        <v>42</v>
      </c>
      <c r="F654" s="5" t="s">
        <v>51</v>
      </c>
      <c r="G654" s="5" t="s">
        <v>52</v>
      </c>
      <c r="H654" t="s">
        <v>33</v>
      </c>
      <c r="I654" s="4">
        <v>4600</v>
      </c>
      <c r="J654" s="5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27</v>
      </c>
      <c r="C655" s="1" t="s">
        <v>20</v>
      </c>
      <c r="D655" s="2">
        <v>45081</v>
      </c>
      <c r="E655" s="5" t="s">
        <v>42</v>
      </c>
      <c r="F655" s="5" t="s">
        <v>51</v>
      </c>
      <c r="G655" s="5" t="s">
        <v>52</v>
      </c>
      <c r="H655" t="s">
        <v>26</v>
      </c>
      <c r="I655" s="4">
        <v>1700</v>
      </c>
      <c r="J655" s="5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27</v>
      </c>
      <c r="C656" s="1" t="s">
        <v>14</v>
      </c>
      <c r="D656" s="2">
        <v>45088</v>
      </c>
      <c r="E656" s="5" t="s">
        <v>42</v>
      </c>
      <c r="F656" s="5" t="s">
        <v>53</v>
      </c>
      <c r="G656" s="5" t="s">
        <v>54</v>
      </c>
      <c r="H656" t="s">
        <v>19</v>
      </c>
      <c r="I656" s="4">
        <v>500</v>
      </c>
      <c r="J656" s="5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13</v>
      </c>
      <c r="C657" s="1" t="s">
        <v>20</v>
      </c>
      <c r="D657" s="2">
        <v>45095</v>
      </c>
      <c r="E657" s="5" t="s">
        <v>42</v>
      </c>
      <c r="F657" s="5" t="s">
        <v>53</v>
      </c>
      <c r="G657" s="5" t="s">
        <v>54</v>
      </c>
      <c r="H657" t="s">
        <v>25</v>
      </c>
      <c r="I657" s="4">
        <v>300</v>
      </c>
      <c r="J657" s="5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13</v>
      </c>
      <c r="C658" s="1" t="s">
        <v>20</v>
      </c>
      <c r="D658" s="2">
        <v>45102</v>
      </c>
      <c r="E658" s="5" t="s">
        <v>42</v>
      </c>
      <c r="F658" s="5" t="s">
        <v>53</v>
      </c>
      <c r="G658" s="5" t="s">
        <v>54</v>
      </c>
      <c r="H658" t="s">
        <v>32</v>
      </c>
      <c r="I658" s="4">
        <v>3200</v>
      </c>
      <c r="J658" s="5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27</v>
      </c>
      <c r="C659" s="1" t="s">
        <v>14</v>
      </c>
      <c r="D659" s="2">
        <v>45109</v>
      </c>
      <c r="E659" s="5" t="s">
        <v>42</v>
      </c>
      <c r="F659" s="5" t="s">
        <v>53</v>
      </c>
      <c r="G659" s="5" t="s">
        <v>54</v>
      </c>
      <c r="H659" t="s">
        <v>19</v>
      </c>
      <c r="I659" s="4">
        <v>500</v>
      </c>
      <c r="J659" s="5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27</v>
      </c>
      <c r="C660" s="1" t="s">
        <v>20</v>
      </c>
      <c r="D660" s="2">
        <v>45116</v>
      </c>
      <c r="E660" s="5" t="s">
        <v>42</v>
      </c>
      <c r="F660" s="5" t="s">
        <v>53</v>
      </c>
      <c r="G660" s="5" t="s">
        <v>54</v>
      </c>
      <c r="H660" t="s">
        <v>21</v>
      </c>
      <c r="I660" s="4">
        <v>1200</v>
      </c>
      <c r="J660" s="5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34</v>
      </c>
      <c r="C661" s="1" t="s">
        <v>20</v>
      </c>
      <c r="D661" s="2">
        <v>45123</v>
      </c>
      <c r="E661" s="5" t="s">
        <v>42</v>
      </c>
      <c r="F661" s="5" t="s">
        <v>53</v>
      </c>
      <c r="G661" s="5" t="s">
        <v>54</v>
      </c>
      <c r="H661" t="s">
        <v>26</v>
      </c>
      <c r="I661" s="4">
        <v>1700</v>
      </c>
      <c r="J661" s="5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13</v>
      </c>
      <c r="C662" s="1" t="s">
        <v>20</v>
      </c>
      <c r="D662" s="2">
        <v>45130</v>
      </c>
      <c r="E662" s="5" t="s">
        <v>42</v>
      </c>
      <c r="F662" s="5" t="s">
        <v>53</v>
      </c>
      <c r="G662" s="5" t="s">
        <v>54</v>
      </c>
      <c r="H662" t="s">
        <v>30</v>
      </c>
      <c r="I662" s="4">
        <v>3400</v>
      </c>
      <c r="J662" s="5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13</v>
      </c>
      <c r="C663" s="1" t="s">
        <v>20</v>
      </c>
      <c r="D663" s="2">
        <v>45137</v>
      </c>
      <c r="E663" s="5" t="s">
        <v>42</v>
      </c>
      <c r="F663" s="5" t="s">
        <v>53</v>
      </c>
      <c r="G663" s="5" t="s">
        <v>54</v>
      </c>
      <c r="H663" t="s">
        <v>32</v>
      </c>
      <c r="I663" s="4">
        <v>3200</v>
      </c>
      <c r="J663" s="5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34</v>
      </c>
      <c r="C664" s="1" t="s">
        <v>20</v>
      </c>
      <c r="D664" s="2">
        <v>45139</v>
      </c>
      <c r="E664" s="5" t="s">
        <v>42</v>
      </c>
      <c r="F664" s="5" t="s">
        <v>53</v>
      </c>
      <c r="G664" s="5" t="s">
        <v>54</v>
      </c>
      <c r="H664" t="s">
        <v>30</v>
      </c>
      <c r="I664" s="4">
        <v>3400</v>
      </c>
      <c r="J664" s="5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27</v>
      </c>
      <c r="C665" s="1" t="s">
        <v>20</v>
      </c>
      <c r="D665" s="2">
        <v>45144</v>
      </c>
      <c r="E665" s="5" t="s">
        <v>42</v>
      </c>
      <c r="F665" s="5" t="s">
        <v>53</v>
      </c>
      <c r="G665" s="5" t="s">
        <v>54</v>
      </c>
      <c r="H665" t="s">
        <v>26</v>
      </c>
      <c r="I665" s="4">
        <v>1700</v>
      </c>
      <c r="J665" s="5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13</v>
      </c>
      <c r="C666" s="1" t="s">
        <v>20</v>
      </c>
      <c r="D666" s="2">
        <v>45146</v>
      </c>
      <c r="E666" s="5" t="s">
        <v>42</v>
      </c>
      <c r="F666" s="5" t="s">
        <v>53</v>
      </c>
      <c r="G666" s="5" t="s">
        <v>54</v>
      </c>
      <c r="H666" t="s">
        <v>33</v>
      </c>
      <c r="I666" s="4">
        <v>4600</v>
      </c>
      <c r="J666" s="5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27</v>
      </c>
      <c r="C667" s="1" t="s">
        <v>20</v>
      </c>
      <c r="D667" s="2">
        <v>45151</v>
      </c>
      <c r="E667" s="5" t="s">
        <v>42</v>
      </c>
      <c r="F667" s="5" t="s">
        <v>53</v>
      </c>
      <c r="G667" s="5" t="s">
        <v>54</v>
      </c>
      <c r="H667" t="s">
        <v>26</v>
      </c>
      <c r="I667" s="4">
        <v>1700</v>
      </c>
      <c r="J667" s="5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27</v>
      </c>
      <c r="C668" s="1" t="s">
        <v>20</v>
      </c>
      <c r="D668" s="2">
        <v>45153</v>
      </c>
      <c r="E668" s="5" t="s">
        <v>42</v>
      </c>
      <c r="F668" s="5" t="s">
        <v>53</v>
      </c>
      <c r="G668" s="5" t="s">
        <v>54</v>
      </c>
      <c r="H668" t="s">
        <v>35</v>
      </c>
      <c r="I668" s="4">
        <v>4500</v>
      </c>
      <c r="J668" s="5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27</v>
      </c>
      <c r="C669" s="1" t="s">
        <v>14</v>
      </c>
      <c r="D669" s="2">
        <v>45158</v>
      </c>
      <c r="E669" s="5" t="s">
        <v>42</v>
      </c>
      <c r="F669" s="5" t="s">
        <v>53</v>
      </c>
      <c r="G669" s="5" t="s">
        <v>54</v>
      </c>
      <c r="H669" t="s">
        <v>21</v>
      </c>
      <c r="I669" s="4">
        <v>1200</v>
      </c>
      <c r="J669" s="5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13</v>
      </c>
      <c r="C670" s="1" t="s">
        <v>14</v>
      </c>
      <c r="D670" s="2">
        <v>45160</v>
      </c>
      <c r="E670" s="5" t="s">
        <v>42</v>
      </c>
      <c r="F670" s="5" t="s">
        <v>53</v>
      </c>
      <c r="G670" s="5" t="s">
        <v>54</v>
      </c>
      <c r="H670" t="s">
        <v>18</v>
      </c>
      <c r="I670" s="4">
        <v>8902</v>
      </c>
      <c r="J670" s="5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27</v>
      </c>
      <c r="C671" s="1" t="s">
        <v>14</v>
      </c>
      <c r="D671" s="2">
        <v>45165</v>
      </c>
      <c r="E671" s="5" t="s">
        <v>42</v>
      </c>
      <c r="F671" s="5" t="s">
        <v>53</v>
      </c>
      <c r="G671" s="5" t="s">
        <v>54</v>
      </c>
      <c r="H671" t="s">
        <v>25</v>
      </c>
      <c r="I671" s="4">
        <v>300</v>
      </c>
      <c r="J671" s="5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27</v>
      </c>
      <c r="C672" s="1" t="s">
        <v>20</v>
      </c>
      <c r="D672" s="2">
        <v>45165</v>
      </c>
      <c r="E672" s="5" t="s">
        <v>42</v>
      </c>
      <c r="F672" s="5" t="s">
        <v>53</v>
      </c>
      <c r="G672" s="5" t="s">
        <v>54</v>
      </c>
      <c r="H672" t="s">
        <v>25</v>
      </c>
      <c r="I672" s="4">
        <v>300</v>
      </c>
      <c r="J672" s="5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27</v>
      </c>
      <c r="C673" s="1" t="s">
        <v>20</v>
      </c>
      <c r="D673" s="2">
        <v>45165</v>
      </c>
      <c r="E673" s="5" t="s">
        <v>42</v>
      </c>
      <c r="F673" s="5" t="s">
        <v>53</v>
      </c>
      <c r="G673" s="5" t="s">
        <v>54</v>
      </c>
      <c r="H673" t="s">
        <v>21</v>
      </c>
      <c r="I673" s="4">
        <v>1200</v>
      </c>
      <c r="J673" s="5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13</v>
      </c>
      <c r="C674" s="1" t="s">
        <v>14</v>
      </c>
      <c r="D674" s="2">
        <v>45165</v>
      </c>
      <c r="E674" s="5" t="s">
        <v>42</v>
      </c>
      <c r="F674" s="5" t="s">
        <v>55</v>
      </c>
      <c r="G674" s="5" t="s">
        <v>56</v>
      </c>
      <c r="H674" t="s">
        <v>32</v>
      </c>
      <c r="I674" s="4">
        <v>3200</v>
      </c>
      <c r="J674" s="5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13</v>
      </c>
      <c r="C675" s="1" t="s">
        <v>20</v>
      </c>
      <c r="D675" s="2">
        <v>45165</v>
      </c>
      <c r="E675" s="5" t="s">
        <v>42</v>
      </c>
      <c r="F675" s="5" t="s">
        <v>55</v>
      </c>
      <c r="G675" s="5" t="s">
        <v>56</v>
      </c>
      <c r="H675" t="s">
        <v>30</v>
      </c>
      <c r="I675" s="4">
        <v>3400</v>
      </c>
      <c r="J675" s="5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24</v>
      </c>
      <c r="C676" s="1" t="s">
        <v>20</v>
      </c>
      <c r="D676" s="2">
        <v>45165</v>
      </c>
      <c r="E676" s="5" t="s">
        <v>42</v>
      </c>
      <c r="F676" s="5" t="s">
        <v>55</v>
      </c>
      <c r="G676" s="5" t="s">
        <v>56</v>
      </c>
      <c r="H676" t="s">
        <v>23</v>
      </c>
      <c r="I676" s="4">
        <v>5130</v>
      </c>
      <c r="J676" s="5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24</v>
      </c>
      <c r="C677" s="1" t="s">
        <v>20</v>
      </c>
      <c r="D677" s="2">
        <v>44562</v>
      </c>
      <c r="E677" s="5" t="s">
        <v>42</v>
      </c>
      <c r="F677" s="5" t="s">
        <v>55</v>
      </c>
      <c r="G677" s="5" t="s">
        <v>56</v>
      </c>
      <c r="H677" t="s">
        <v>18</v>
      </c>
      <c r="I677" s="4">
        <v>8902</v>
      </c>
      <c r="J677" s="5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22</v>
      </c>
      <c r="C678" s="1" t="s">
        <v>20</v>
      </c>
      <c r="D678" s="2">
        <v>44577</v>
      </c>
      <c r="E678" s="5" t="s">
        <v>42</v>
      </c>
      <c r="F678" s="5" t="s">
        <v>55</v>
      </c>
      <c r="G678" s="5" t="s">
        <v>56</v>
      </c>
      <c r="H678" t="s">
        <v>23</v>
      </c>
      <c r="I678" s="4">
        <v>5130</v>
      </c>
      <c r="J678" s="5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27</v>
      </c>
      <c r="C679" s="1" t="s">
        <v>14</v>
      </c>
      <c r="D679" s="2">
        <v>44584</v>
      </c>
      <c r="E679" s="5" t="s">
        <v>42</v>
      </c>
      <c r="F679" s="5" t="s">
        <v>55</v>
      </c>
      <c r="G679" s="5" t="s">
        <v>56</v>
      </c>
      <c r="H679" t="s">
        <v>26</v>
      </c>
      <c r="I679" s="4">
        <v>1700</v>
      </c>
      <c r="J679" s="5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27</v>
      </c>
      <c r="C680" s="1" t="s">
        <v>20</v>
      </c>
      <c r="D680" s="2">
        <v>44591</v>
      </c>
      <c r="E680" s="5" t="s">
        <v>42</v>
      </c>
      <c r="F680" s="5" t="s">
        <v>55</v>
      </c>
      <c r="G680" s="5" t="s">
        <v>56</v>
      </c>
      <c r="H680" t="s">
        <v>28</v>
      </c>
      <c r="I680" s="4">
        <v>1500</v>
      </c>
      <c r="J680" s="5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22</v>
      </c>
      <c r="C681" s="1" t="s">
        <v>20</v>
      </c>
      <c r="D681" s="2">
        <v>44598</v>
      </c>
      <c r="E681" s="5" t="s">
        <v>42</v>
      </c>
      <c r="F681" s="5" t="s">
        <v>55</v>
      </c>
      <c r="G681" s="5" t="s">
        <v>56</v>
      </c>
      <c r="H681" t="s">
        <v>30</v>
      </c>
      <c r="I681" s="4">
        <v>3400</v>
      </c>
      <c r="J681" s="5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13</v>
      </c>
      <c r="C682" s="1" t="s">
        <v>14</v>
      </c>
      <c r="D682" s="2">
        <v>44605</v>
      </c>
      <c r="E682" s="5" t="s">
        <v>42</v>
      </c>
      <c r="F682" s="5" t="s">
        <v>55</v>
      </c>
      <c r="G682" s="5" t="s">
        <v>56</v>
      </c>
      <c r="H682" t="s">
        <v>28</v>
      </c>
      <c r="I682" s="4">
        <v>1500</v>
      </c>
      <c r="J682" s="5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27</v>
      </c>
      <c r="C683" s="1" t="s">
        <v>14</v>
      </c>
      <c r="D683" s="2">
        <v>44612</v>
      </c>
      <c r="E683" s="5" t="s">
        <v>42</v>
      </c>
      <c r="F683" s="5" t="s">
        <v>55</v>
      </c>
      <c r="G683" s="5" t="s">
        <v>56</v>
      </c>
      <c r="H683" t="s">
        <v>32</v>
      </c>
      <c r="I683" s="4">
        <v>3200</v>
      </c>
      <c r="J683" s="5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13</v>
      </c>
      <c r="C684" s="1" t="s">
        <v>20</v>
      </c>
      <c r="D684" s="2">
        <v>44619</v>
      </c>
      <c r="E684" s="5" t="s">
        <v>42</v>
      </c>
      <c r="F684" s="5" t="s">
        <v>55</v>
      </c>
      <c r="G684" s="5" t="s">
        <v>56</v>
      </c>
      <c r="H684" t="s">
        <v>31</v>
      </c>
      <c r="I684" s="4">
        <v>5300</v>
      </c>
      <c r="J684" s="5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24</v>
      </c>
      <c r="C685" s="1" t="s">
        <v>14</v>
      </c>
      <c r="D685" s="2">
        <v>44626</v>
      </c>
      <c r="E685" s="5" t="s">
        <v>42</v>
      </c>
      <c r="F685" s="5" t="s">
        <v>55</v>
      </c>
      <c r="G685" s="5" t="s">
        <v>56</v>
      </c>
      <c r="H685" t="s">
        <v>32</v>
      </c>
      <c r="I685" s="4">
        <v>3200</v>
      </c>
      <c r="J685" s="5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27</v>
      </c>
      <c r="C686" s="1" t="s">
        <v>14</v>
      </c>
      <c r="D686" s="2">
        <v>44633</v>
      </c>
      <c r="E686" s="5" t="s">
        <v>42</v>
      </c>
      <c r="F686" s="5" t="s">
        <v>55</v>
      </c>
      <c r="G686" s="5" t="s">
        <v>56</v>
      </c>
      <c r="H686" t="s">
        <v>33</v>
      </c>
      <c r="I686" s="4">
        <v>4600</v>
      </c>
      <c r="J686" s="5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13</v>
      </c>
      <c r="C687" s="1" t="s">
        <v>20</v>
      </c>
      <c r="D687" s="2">
        <v>44640</v>
      </c>
      <c r="E687" s="5" t="s">
        <v>42</v>
      </c>
      <c r="F687" s="5" t="s">
        <v>55</v>
      </c>
      <c r="G687" s="5" t="s">
        <v>56</v>
      </c>
      <c r="H687" t="s">
        <v>35</v>
      </c>
      <c r="I687" s="4">
        <v>4500</v>
      </c>
      <c r="J687" s="5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27</v>
      </c>
      <c r="C688" s="1" t="s">
        <v>14</v>
      </c>
      <c r="D688" s="2">
        <v>44647</v>
      </c>
      <c r="E688" s="5" t="s">
        <v>42</v>
      </c>
      <c r="F688" s="5" t="s">
        <v>55</v>
      </c>
      <c r="G688" s="5" t="s">
        <v>56</v>
      </c>
      <c r="H688" t="s">
        <v>35</v>
      </c>
      <c r="I688" s="4">
        <v>4500</v>
      </c>
      <c r="J688" s="5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22</v>
      </c>
      <c r="C689" s="1" t="s">
        <v>20</v>
      </c>
      <c r="D689" s="2">
        <v>44654</v>
      </c>
      <c r="E689" s="5" t="s">
        <v>42</v>
      </c>
      <c r="F689" s="5" t="s">
        <v>55</v>
      </c>
      <c r="G689" s="5" t="s">
        <v>56</v>
      </c>
      <c r="H689" t="s">
        <v>19</v>
      </c>
      <c r="I689" s="4">
        <v>500</v>
      </c>
      <c r="J689" s="5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27</v>
      </c>
      <c r="C690" s="1" t="s">
        <v>20</v>
      </c>
      <c r="D690" s="2">
        <v>44661</v>
      </c>
      <c r="E690" s="5" t="s">
        <v>42</v>
      </c>
      <c r="F690" s="5" t="s">
        <v>55</v>
      </c>
      <c r="G690" s="5" t="s">
        <v>56</v>
      </c>
      <c r="H690" t="s">
        <v>32</v>
      </c>
      <c r="I690" s="4">
        <v>3200</v>
      </c>
      <c r="J690" s="5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22</v>
      </c>
      <c r="C691" s="1" t="s">
        <v>20</v>
      </c>
      <c r="D691" s="2">
        <v>44668</v>
      </c>
      <c r="E691" s="5" t="s">
        <v>42</v>
      </c>
      <c r="F691" s="5" t="s">
        <v>55</v>
      </c>
      <c r="G691" s="5" t="s">
        <v>56</v>
      </c>
      <c r="H691" t="s">
        <v>35</v>
      </c>
      <c r="I691" s="4">
        <v>4500</v>
      </c>
      <c r="J691" s="5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13</v>
      </c>
      <c r="C692" s="1" t="s">
        <v>20</v>
      </c>
      <c r="D692" s="2">
        <v>44675</v>
      </c>
      <c r="E692" s="5" t="s">
        <v>42</v>
      </c>
      <c r="F692" s="5" t="s">
        <v>53</v>
      </c>
      <c r="G692" s="5" t="s">
        <v>54</v>
      </c>
      <c r="H692" t="s">
        <v>29</v>
      </c>
      <c r="I692" s="4">
        <v>5340</v>
      </c>
      <c r="J692" s="5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27</v>
      </c>
      <c r="C693" s="1" t="s">
        <v>20</v>
      </c>
      <c r="D693" s="2">
        <v>44682</v>
      </c>
      <c r="E693" s="5" t="s">
        <v>42</v>
      </c>
      <c r="F693" s="5" t="s">
        <v>53</v>
      </c>
      <c r="G693" s="5" t="s">
        <v>54</v>
      </c>
      <c r="H693" t="s">
        <v>29</v>
      </c>
      <c r="I693" s="4">
        <v>5340</v>
      </c>
      <c r="J693" s="5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24</v>
      </c>
      <c r="C694" s="1" t="s">
        <v>14</v>
      </c>
      <c r="D694" s="2">
        <v>44689</v>
      </c>
      <c r="E694" s="5" t="s">
        <v>42</v>
      </c>
      <c r="F694" s="5" t="s">
        <v>53</v>
      </c>
      <c r="G694" s="5" t="s">
        <v>54</v>
      </c>
      <c r="H694" t="s">
        <v>28</v>
      </c>
      <c r="I694" s="4">
        <v>1500</v>
      </c>
      <c r="J694" s="5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22</v>
      </c>
      <c r="C695" s="1" t="s">
        <v>20</v>
      </c>
      <c r="D695" s="2">
        <v>44696</v>
      </c>
      <c r="E695" s="5" t="s">
        <v>42</v>
      </c>
      <c r="F695" s="5" t="s">
        <v>53</v>
      </c>
      <c r="G695" s="5" t="s">
        <v>54</v>
      </c>
      <c r="H695" t="s">
        <v>19</v>
      </c>
      <c r="I695" s="4">
        <v>500</v>
      </c>
      <c r="J695" s="5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34</v>
      </c>
      <c r="C696" s="1" t="s">
        <v>20</v>
      </c>
      <c r="D696" s="2">
        <v>44703</v>
      </c>
      <c r="E696" s="5" t="s">
        <v>42</v>
      </c>
      <c r="F696" s="5" t="s">
        <v>53</v>
      </c>
      <c r="G696" s="5" t="s">
        <v>54</v>
      </c>
      <c r="H696" t="s">
        <v>29</v>
      </c>
      <c r="I696" s="4">
        <v>5340</v>
      </c>
      <c r="J696" s="5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27</v>
      </c>
      <c r="C697" s="1" t="s">
        <v>20</v>
      </c>
      <c r="D697" s="2">
        <v>44710</v>
      </c>
      <c r="E697" s="5" t="s">
        <v>42</v>
      </c>
      <c r="F697" s="5" t="s">
        <v>53</v>
      </c>
      <c r="G697" s="5" t="s">
        <v>54</v>
      </c>
      <c r="H697" t="s">
        <v>31</v>
      </c>
      <c r="I697" s="4">
        <v>5300</v>
      </c>
      <c r="J697" s="5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24</v>
      </c>
      <c r="C698" s="1" t="s">
        <v>14</v>
      </c>
      <c r="D698" s="2">
        <v>44717</v>
      </c>
      <c r="E698" s="5" t="s">
        <v>42</v>
      </c>
      <c r="F698" s="5" t="s">
        <v>53</v>
      </c>
      <c r="G698" s="5" t="s">
        <v>54</v>
      </c>
      <c r="H698" t="s">
        <v>21</v>
      </c>
      <c r="I698" s="4">
        <v>1200</v>
      </c>
      <c r="J698" s="5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13</v>
      </c>
      <c r="C699" s="1" t="s">
        <v>20</v>
      </c>
      <c r="D699" s="2">
        <v>44724</v>
      </c>
      <c r="E699" s="5" t="s">
        <v>42</v>
      </c>
      <c r="F699" s="5" t="s">
        <v>53</v>
      </c>
      <c r="G699" s="5" t="s">
        <v>54</v>
      </c>
      <c r="H699" t="s">
        <v>18</v>
      </c>
      <c r="I699" s="4">
        <v>8902</v>
      </c>
      <c r="J699" s="5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27</v>
      </c>
      <c r="C700" s="1" t="s">
        <v>20</v>
      </c>
      <c r="D700" s="2">
        <v>44731</v>
      </c>
      <c r="E700" s="5" t="s">
        <v>42</v>
      </c>
      <c r="F700" s="5" t="s">
        <v>53</v>
      </c>
      <c r="G700" s="5" t="s">
        <v>54</v>
      </c>
      <c r="H700" t="s">
        <v>31</v>
      </c>
      <c r="I700" s="4">
        <v>5300</v>
      </c>
      <c r="J700" s="5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22</v>
      </c>
      <c r="C701" s="1" t="s">
        <v>14</v>
      </c>
      <c r="D701" s="2">
        <v>44738</v>
      </c>
      <c r="E701" s="5" t="s">
        <v>42</v>
      </c>
      <c r="F701" s="5" t="s">
        <v>53</v>
      </c>
      <c r="G701" s="5" t="s">
        <v>54</v>
      </c>
      <c r="H701" t="s">
        <v>30</v>
      </c>
      <c r="I701" s="4">
        <v>3400</v>
      </c>
      <c r="J701" s="5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13</v>
      </c>
      <c r="C702" s="1" t="s">
        <v>14</v>
      </c>
      <c r="D702" s="2">
        <v>44745</v>
      </c>
      <c r="E702" s="5" t="s">
        <v>42</v>
      </c>
      <c r="F702" s="5" t="s">
        <v>53</v>
      </c>
      <c r="G702" s="5" t="s">
        <v>54</v>
      </c>
      <c r="H702" t="s">
        <v>29</v>
      </c>
      <c r="I702" s="4">
        <v>5340</v>
      </c>
      <c r="J702" s="5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13</v>
      </c>
      <c r="C703" s="1" t="s">
        <v>20</v>
      </c>
      <c r="D703" s="2">
        <v>44752</v>
      </c>
      <c r="E703" s="5" t="s">
        <v>42</v>
      </c>
      <c r="F703" s="5" t="s">
        <v>53</v>
      </c>
      <c r="G703" s="5" t="s">
        <v>54</v>
      </c>
      <c r="H703" t="s">
        <v>26</v>
      </c>
      <c r="I703" s="4">
        <v>1700</v>
      </c>
      <c r="J703" s="5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22</v>
      </c>
      <c r="C704" s="1" t="s">
        <v>14</v>
      </c>
      <c r="D704" s="2">
        <v>44759</v>
      </c>
      <c r="E704" s="5" t="s">
        <v>42</v>
      </c>
      <c r="F704" s="5" t="s">
        <v>53</v>
      </c>
      <c r="G704" s="5" t="s">
        <v>54</v>
      </c>
      <c r="H704" t="s">
        <v>25</v>
      </c>
      <c r="I704" s="4">
        <v>300</v>
      </c>
      <c r="J704" s="5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34</v>
      </c>
      <c r="C705" s="1" t="s">
        <v>20</v>
      </c>
      <c r="D705" s="2">
        <v>44766</v>
      </c>
      <c r="E705" s="5" t="s">
        <v>42</v>
      </c>
      <c r="F705" s="5" t="s">
        <v>53</v>
      </c>
      <c r="G705" s="5" t="s">
        <v>54</v>
      </c>
      <c r="H705" t="s">
        <v>19</v>
      </c>
      <c r="I705" s="4">
        <v>500</v>
      </c>
      <c r="J705" s="5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13</v>
      </c>
      <c r="C706" s="1" t="s">
        <v>20</v>
      </c>
      <c r="D706" s="2">
        <v>44766</v>
      </c>
      <c r="E706" s="5" t="s">
        <v>42</v>
      </c>
      <c r="F706" s="5" t="s">
        <v>53</v>
      </c>
      <c r="G706" s="5" t="s">
        <v>54</v>
      </c>
      <c r="H706" t="s">
        <v>33</v>
      </c>
      <c r="I706" s="4">
        <v>4600</v>
      </c>
      <c r="J706" s="5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22</v>
      </c>
      <c r="C707" s="1" t="s">
        <v>20</v>
      </c>
      <c r="D707" s="2">
        <v>44773</v>
      </c>
      <c r="E707" s="5" t="s">
        <v>42</v>
      </c>
      <c r="F707" s="5" t="s">
        <v>53</v>
      </c>
      <c r="G707" s="5" t="s">
        <v>54</v>
      </c>
      <c r="H707" t="s">
        <v>21</v>
      </c>
      <c r="I707" s="4">
        <v>1200</v>
      </c>
      <c r="J707" s="5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27</v>
      </c>
      <c r="C708" s="1" t="s">
        <v>14</v>
      </c>
      <c r="D708" s="2">
        <v>44780</v>
      </c>
      <c r="E708" s="5" t="s">
        <v>42</v>
      </c>
      <c r="F708" s="5" t="s">
        <v>53</v>
      </c>
      <c r="G708" s="5" t="s">
        <v>54</v>
      </c>
      <c r="H708" t="s">
        <v>29</v>
      </c>
      <c r="I708" s="4">
        <v>5340</v>
      </c>
      <c r="J708" s="5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27</v>
      </c>
      <c r="C709" s="1" t="s">
        <v>14</v>
      </c>
      <c r="D709" s="2">
        <v>44787</v>
      </c>
      <c r="E709" s="5" t="s">
        <v>42</v>
      </c>
      <c r="F709" s="5" t="s">
        <v>53</v>
      </c>
      <c r="G709" s="5" t="s">
        <v>54</v>
      </c>
      <c r="H709" t="s">
        <v>29</v>
      </c>
      <c r="I709" s="4">
        <v>5340</v>
      </c>
      <c r="J709" s="5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13</v>
      </c>
      <c r="C710" s="1" t="s">
        <v>20</v>
      </c>
      <c r="D710" s="2">
        <v>44794</v>
      </c>
      <c r="E710" s="5" t="s">
        <v>42</v>
      </c>
      <c r="F710" s="5" t="s">
        <v>53</v>
      </c>
      <c r="G710" s="5" t="s">
        <v>54</v>
      </c>
      <c r="H710" t="s">
        <v>23</v>
      </c>
      <c r="I710" s="4">
        <v>5130</v>
      </c>
      <c r="J710" s="5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34</v>
      </c>
      <c r="C711" s="1" t="s">
        <v>14</v>
      </c>
      <c r="D711" s="2">
        <v>44801</v>
      </c>
      <c r="E711" s="5" t="s">
        <v>42</v>
      </c>
      <c r="F711" s="5" t="s">
        <v>53</v>
      </c>
      <c r="G711" s="5" t="s">
        <v>54</v>
      </c>
      <c r="H711" t="s">
        <v>33</v>
      </c>
      <c r="I711" s="4">
        <v>4600</v>
      </c>
      <c r="J711" s="5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13</v>
      </c>
      <c r="C712" s="1" t="s">
        <v>20</v>
      </c>
      <c r="D712" s="2">
        <v>44808</v>
      </c>
      <c r="E712" s="5" t="s">
        <v>42</v>
      </c>
      <c r="F712" s="5" t="s">
        <v>53</v>
      </c>
      <c r="G712" s="5" t="s">
        <v>54</v>
      </c>
      <c r="H712" t="s">
        <v>33</v>
      </c>
      <c r="I712" s="4">
        <v>4600</v>
      </c>
      <c r="J712" s="5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13</v>
      </c>
      <c r="C713" s="1" t="s">
        <v>14</v>
      </c>
      <c r="D713" s="2">
        <v>44815</v>
      </c>
      <c r="E713" s="5" t="s">
        <v>42</v>
      </c>
      <c r="F713" s="5" t="s">
        <v>53</v>
      </c>
      <c r="G713" s="5" t="s">
        <v>54</v>
      </c>
      <c r="H713" t="s">
        <v>28</v>
      </c>
      <c r="I713" s="4">
        <v>1500</v>
      </c>
      <c r="J713" s="5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22</v>
      </c>
      <c r="C714" s="1" t="s">
        <v>20</v>
      </c>
      <c r="D714" s="2">
        <v>44822</v>
      </c>
      <c r="E714" s="5" t="s">
        <v>42</v>
      </c>
      <c r="F714" s="5" t="s">
        <v>53</v>
      </c>
      <c r="G714" s="5" t="s">
        <v>54</v>
      </c>
      <c r="H714" t="s">
        <v>21</v>
      </c>
      <c r="I714" s="4">
        <v>1200</v>
      </c>
      <c r="J714" s="5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27</v>
      </c>
      <c r="C715" s="1" t="s">
        <v>20</v>
      </c>
      <c r="D715" s="2">
        <v>44829</v>
      </c>
      <c r="E715" s="5" t="s">
        <v>42</v>
      </c>
      <c r="F715" s="5" t="s">
        <v>53</v>
      </c>
      <c r="G715" s="5" t="s">
        <v>54</v>
      </c>
      <c r="H715" t="s">
        <v>31</v>
      </c>
      <c r="I715" s="4">
        <v>5300</v>
      </c>
      <c r="J715" s="5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22</v>
      </c>
      <c r="C716" s="1" t="s">
        <v>20</v>
      </c>
      <c r="D716" s="2">
        <v>44836</v>
      </c>
      <c r="E716" s="5" t="s">
        <v>42</v>
      </c>
      <c r="F716" s="5" t="s">
        <v>53</v>
      </c>
      <c r="G716" s="5" t="s">
        <v>54</v>
      </c>
      <c r="H716" t="s">
        <v>25</v>
      </c>
      <c r="I716" s="4">
        <v>300</v>
      </c>
      <c r="J716" s="5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27</v>
      </c>
      <c r="C717" s="1" t="s">
        <v>20</v>
      </c>
      <c r="D717" s="2">
        <v>44843</v>
      </c>
      <c r="E717" s="5" t="s">
        <v>42</v>
      </c>
      <c r="F717" s="5" t="s">
        <v>53</v>
      </c>
      <c r="G717" s="5" t="s">
        <v>54</v>
      </c>
      <c r="H717" t="s">
        <v>19</v>
      </c>
      <c r="I717" s="4">
        <v>500</v>
      </c>
      <c r="J717" s="5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13</v>
      </c>
      <c r="C718" s="1" t="s">
        <v>20</v>
      </c>
      <c r="D718" s="2">
        <v>44850</v>
      </c>
      <c r="E718" s="5" t="s">
        <v>42</v>
      </c>
      <c r="F718" s="5" t="s">
        <v>53</v>
      </c>
      <c r="G718" s="5" t="s">
        <v>54</v>
      </c>
      <c r="H718" t="s">
        <v>31</v>
      </c>
      <c r="I718" s="4">
        <v>5300</v>
      </c>
      <c r="J718" s="5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13</v>
      </c>
      <c r="C719" s="1" t="s">
        <v>14</v>
      </c>
      <c r="D719" s="2">
        <v>44857</v>
      </c>
      <c r="E719" s="5" t="s">
        <v>42</v>
      </c>
      <c r="F719" s="5" t="s">
        <v>53</v>
      </c>
      <c r="G719" s="5" t="s">
        <v>54</v>
      </c>
      <c r="H719" t="s">
        <v>23</v>
      </c>
      <c r="I719" s="4">
        <v>5130</v>
      </c>
      <c r="J719" s="5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13</v>
      </c>
      <c r="C720" s="1" t="s">
        <v>20</v>
      </c>
      <c r="D720" s="2">
        <v>44864</v>
      </c>
      <c r="E720" s="5" t="s">
        <v>42</v>
      </c>
      <c r="F720" s="5" t="s">
        <v>53</v>
      </c>
      <c r="G720" s="5" t="s">
        <v>54</v>
      </c>
      <c r="H720" t="s">
        <v>25</v>
      </c>
      <c r="I720" s="4">
        <v>300</v>
      </c>
      <c r="J720" s="5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13</v>
      </c>
      <c r="C721" s="1" t="s">
        <v>14</v>
      </c>
      <c r="D721" s="2">
        <v>44871</v>
      </c>
      <c r="E721" s="5" t="s">
        <v>42</v>
      </c>
      <c r="F721" s="5" t="s">
        <v>53</v>
      </c>
      <c r="G721" s="5" t="s">
        <v>54</v>
      </c>
      <c r="H721" t="s">
        <v>35</v>
      </c>
      <c r="I721" s="4">
        <v>4500</v>
      </c>
      <c r="J721" s="5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13</v>
      </c>
      <c r="C722" s="1" t="s">
        <v>20</v>
      </c>
      <c r="D722" s="2">
        <v>44878</v>
      </c>
      <c r="E722" s="5" t="s">
        <v>42</v>
      </c>
      <c r="F722" s="5" t="s">
        <v>53</v>
      </c>
      <c r="G722" s="5" t="s">
        <v>54</v>
      </c>
      <c r="H722" t="s">
        <v>25</v>
      </c>
      <c r="I722" s="4">
        <v>300</v>
      </c>
      <c r="J722" s="5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13</v>
      </c>
      <c r="C723" s="1" t="s">
        <v>20</v>
      </c>
      <c r="D723" s="2">
        <v>44885</v>
      </c>
      <c r="E723" s="5" t="s">
        <v>42</v>
      </c>
      <c r="F723" s="5" t="s">
        <v>53</v>
      </c>
      <c r="G723" s="5" t="s">
        <v>54</v>
      </c>
      <c r="H723" t="s">
        <v>19</v>
      </c>
      <c r="I723" s="4">
        <v>500</v>
      </c>
      <c r="J723" s="5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13</v>
      </c>
      <c r="C724" s="1" t="s">
        <v>20</v>
      </c>
      <c r="D724" s="2">
        <v>44892</v>
      </c>
      <c r="E724" s="5" t="s">
        <v>42</v>
      </c>
      <c r="F724" s="5" t="s">
        <v>53</v>
      </c>
      <c r="G724" s="5" t="s">
        <v>54</v>
      </c>
      <c r="H724" t="s">
        <v>33</v>
      </c>
      <c r="I724" s="4">
        <v>4600</v>
      </c>
      <c r="J724" s="5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34</v>
      </c>
      <c r="C725" s="1" t="s">
        <v>20</v>
      </c>
      <c r="D725" s="2">
        <v>44899</v>
      </c>
      <c r="E725" s="5" t="s">
        <v>42</v>
      </c>
      <c r="F725" s="5" t="s">
        <v>53</v>
      </c>
      <c r="G725" s="5" t="s">
        <v>54</v>
      </c>
      <c r="H725" t="s">
        <v>28</v>
      </c>
      <c r="I725" s="4">
        <v>1500</v>
      </c>
      <c r="J725" s="5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13</v>
      </c>
      <c r="C726" s="1" t="s">
        <v>20</v>
      </c>
      <c r="D726" s="2">
        <v>44906</v>
      </c>
      <c r="E726" s="5" t="s">
        <v>42</v>
      </c>
      <c r="F726" s="5" t="s">
        <v>53</v>
      </c>
      <c r="G726" s="5" t="s">
        <v>54</v>
      </c>
      <c r="H726" t="s">
        <v>23</v>
      </c>
      <c r="I726" s="4">
        <v>5130</v>
      </c>
      <c r="J726" s="5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24</v>
      </c>
      <c r="C727" s="1" t="s">
        <v>14</v>
      </c>
      <c r="D727" s="2">
        <v>44913</v>
      </c>
      <c r="E727" s="5" t="s">
        <v>42</v>
      </c>
      <c r="F727" s="5" t="s">
        <v>53</v>
      </c>
      <c r="G727" s="5" t="s">
        <v>54</v>
      </c>
      <c r="H727" t="s">
        <v>35</v>
      </c>
      <c r="I727" s="4">
        <v>4500</v>
      </c>
      <c r="J727" s="5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27</v>
      </c>
      <c r="C728" s="1" t="s">
        <v>20</v>
      </c>
      <c r="D728" s="2">
        <v>44920</v>
      </c>
      <c r="E728" s="5" t="s">
        <v>42</v>
      </c>
      <c r="F728" s="5" t="s">
        <v>53</v>
      </c>
      <c r="G728" s="5" t="s">
        <v>54</v>
      </c>
      <c r="H728" t="s">
        <v>32</v>
      </c>
      <c r="I728" s="4">
        <v>3200</v>
      </c>
      <c r="J728" s="5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27</v>
      </c>
      <c r="C729" s="1" t="s">
        <v>14</v>
      </c>
      <c r="D729" s="2">
        <v>44927</v>
      </c>
      <c r="E729" s="5" t="s">
        <v>42</v>
      </c>
      <c r="F729" s="5" t="s">
        <v>53</v>
      </c>
      <c r="G729" s="5" t="s">
        <v>54</v>
      </c>
      <c r="H729" t="s">
        <v>32</v>
      </c>
      <c r="I729" s="4">
        <v>3200</v>
      </c>
      <c r="J729" s="5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13</v>
      </c>
      <c r="C730" s="1" t="s">
        <v>20</v>
      </c>
      <c r="D730" s="2">
        <v>44934</v>
      </c>
      <c r="E730" s="5" t="s">
        <v>42</v>
      </c>
      <c r="F730" s="5" t="s">
        <v>53</v>
      </c>
      <c r="G730" s="5" t="s">
        <v>54</v>
      </c>
      <c r="H730" t="s">
        <v>28</v>
      </c>
      <c r="I730" s="4">
        <v>1500</v>
      </c>
      <c r="J730" s="5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24</v>
      </c>
      <c r="C731" s="1" t="s">
        <v>20</v>
      </c>
      <c r="D731" s="2">
        <v>44941</v>
      </c>
      <c r="E731" s="5" t="s">
        <v>42</v>
      </c>
      <c r="F731" s="5" t="s">
        <v>53</v>
      </c>
      <c r="G731" s="5" t="s">
        <v>54</v>
      </c>
      <c r="H731" t="s">
        <v>18</v>
      </c>
      <c r="I731" s="4">
        <v>8902</v>
      </c>
      <c r="J731" s="5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13</v>
      </c>
      <c r="C732" s="1" t="s">
        <v>14</v>
      </c>
      <c r="D732" s="2">
        <v>44948</v>
      </c>
      <c r="E732" s="5" t="s">
        <v>42</v>
      </c>
      <c r="F732" s="5" t="s">
        <v>53</v>
      </c>
      <c r="G732" s="5" t="s">
        <v>54</v>
      </c>
      <c r="H732" t="s">
        <v>26</v>
      </c>
      <c r="I732" s="4">
        <v>1700</v>
      </c>
      <c r="J732" s="5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13</v>
      </c>
      <c r="C733" s="1" t="s">
        <v>20</v>
      </c>
      <c r="D733" s="2">
        <v>44955</v>
      </c>
      <c r="E733" s="5" t="s">
        <v>42</v>
      </c>
      <c r="F733" s="5" t="s">
        <v>53</v>
      </c>
      <c r="G733" s="5" t="s">
        <v>54</v>
      </c>
      <c r="H733" t="s">
        <v>30</v>
      </c>
      <c r="I733" s="4">
        <v>3400</v>
      </c>
      <c r="J733" s="5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24</v>
      </c>
      <c r="C734" s="1" t="s">
        <v>20</v>
      </c>
      <c r="D734" s="2">
        <v>44962</v>
      </c>
      <c r="E734" s="5" t="s">
        <v>42</v>
      </c>
      <c r="F734" s="5" t="s">
        <v>53</v>
      </c>
      <c r="G734" s="5" t="s">
        <v>54</v>
      </c>
      <c r="H734" t="s">
        <v>21</v>
      </c>
      <c r="I734" s="4">
        <v>1200</v>
      </c>
      <c r="J734" s="5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22</v>
      </c>
      <c r="C735" s="1" t="s">
        <v>20</v>
      </c>
      <c r="D735" s="2">
        <v>44969</v>
      </c>
      <c r="E735" s="5" t="s">
        <v>42</v>
      </c>
      <c r="F735" s="5" t="s">
        <v>53</v>
      </c>
      <c r="G735" s="5" t="s">
        <v>54</v>
      </c>
      <c r="H735" t="s">
        <v>35</v>
      </c>
      <c r="I735" s="4">
        <v>4500</v>
      </c>
      <c r="J735" s="5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13</v>
      </c>
      <c r="C736" s="1" t="s">
        <v>20</v>
      </c>
      <c r="D736" s="2">
        <v>44976</v>
      </c>
      <c r="E736" s="5" t="s">
        <v>42</v>
      </c>
      <c r="F736" s="5" t="s">
        <v>53</v>
      </c>
      <c r="G736" s="5" t="s">
        <v>54</v>
      </c>
      <c r="H736" t="s">
        <v>21</v>
      </c>
      <c r="I736" s="4">
        <v>1200</v>
      </c>
      <c r="J736" s="5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34</v>
      </c>
      <c r="C737" s="1" t="s">
        <v>14</v>
      </c>
      <c r="D737" s="2">
        <v>44983</v>
      </c>
      <c r="E737" s="5" t="s">
        <v>42</v>
      </c>
      <c r="F737" s="5" t="s">
        <v>53</v>
      </c>
      <c r="G737" s="5" t="s">
        <v>54</v>
      </c>
      <c r="H737" t="s">
        <v>23</v>
      </c>
      <c r="I737" s="4">
        <v>5130</v>
      </c>
      <c r="J737" s="5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22</v>
      </c>
      <c r="C738" s="1" t="s">
        <v>20</v>
      </c>
      <c r="D738" s="2">
        <v>44990</v>
      </c>
      <c r="E738" s="5" t="s">
        <v>42</v>
      </c>
      <c r="F738" s="5" t="s">
        <v>53</v>
      </c>
      <c r="G738" s="5" t="s">
        <v>54</v>
      </c>
      <c r="H738" t="s">
        <v>21</v>
      </c>
      <c r="I738" s="4">
        <v>1200</v>
      </c>
      <c r="J738" s="5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13</v>
      </c>
      <c r="C739" s="1" t="s">
        <v>14</v>
      </c>
      <c r="D739" s="2">
        <v>44997</v>
      </c>
      <c r="E739" s="5" t="s">
        <v>42</v>
      </c>
      <c r="F739" s="5" t="s">
        <v>53</v>
      </c>
      <c r="G739" s="5" t="s">
        <v>54</v>
      </c>
      <c r="H739" t="s">
        <v>25</v>
      </c>
      <c r="I739" s="4">
        <v>300</v>
      </c>
      <c r="J739" s="5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13</v>
      </c>
      <c r="C740" s="1" t="s">
        <v>20</v>
      </c>
      <c r="D740" s="2">
        <v>45004</v>
      </c>
      <c r="E740" s="5" t="s">
        <v>42</v>
      </c>
      <c r="F740" s="5" t="s">
        <v>53</v>
      </c>
      <c r="G740" s="5" t="s">
        <v>54</v>
      </c>
      <c r="H740" t="s">
        <v>33</v>
      </c>
      <c r="I740" s="4">
        <v>4600</v>
      </c>
      <c r="J740" s="5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27</v>
      </c>
      <c r="C741" s="1" t="s">
        <v>20</v>
      </c>
      <c r="D741" s="2">
        <v>45011</v>
      </c>
      <c r="E741" s="5" t="s">
        <v>42</v>
      </c>
      <c r="F741" s="5" t="s">
        <v>53</v>
      </c>
      <c r="G741" s="5" t="s">
        <v>54</v>
      </c>
      <c r="H741" t="s">
        <v>30</v>
      </c>
      <c r="I741" s="4">
        <v>3400</v>
      </c>
      <c r="J741" s="5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13</v>
      </c>
      <c r="C742" s="1" t="s">
        <v>14</v>
      </c>
      <c r="D742" s="2">
        <v>45018</v>
      </c>
      <c r="E742" s="5" t="s">
        <v>42</v>
      </c>
      <c r="F742" s="5" t="s">
        <v>53</v>
      </c>
      <c r="G742" s="5" t="s">
        <v>54</v>
      </c>
      <c r="H742" t="s">
        <v>25</v>
      </c>
      <c r="I742" s="4">
        <v>300</v>
      </c>
      <c r="J742" s="5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27</v>
      </c>
      <c r="C743" s="1" t="s">
        <v>14</v>
      </c>
      <c r="D743" s="2">
        <v>45025</v>
      </c>
      <c r="E743" s="5" t="s">
        <v>42</v>
      </c>
      <c r="F743" s="5" t="s">
        <v>53</v>
      </c>
      <c r="G743" s="5" t="s">
        <v>54</v>
      </c>
      <c r="H743" t="s">
        <v>30</v>
      </c>
      <c r="I743" s="4">
        <v>3400</v>
      </c>
      <c r="J743" s="5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13</v>
      </c>
      <c r="C744" s="1" t="s">
        <v>20</v>
      </c>
      <c r="D744" s="2">
        <v>45032</v>
      </c>
      <c r="E744" s="5" t="s">
        <v>42</v>
      </c>
      <c r="F744" s="5" t="s">
        <v>53</v>
      </c>
      <c r="G744" s="5" t="s">
        <v>54</v>
      </c>
      <c r="H744" t="s">
        <v>21</v>
      </c>
      <c r="I744" s="4">
        <v>1200</v>
      </c>
      <c r="J744" s="5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27</v>
      </c>
      <c r="C745" s="1" t="s">
        <v>20</v>
      </c>
      <c r="D745" s="2">
        <v>45039</v>
      </c>
      <c r="E745" s="5" t="s">
        <v>42</v>
      </c>
      <c r="F745" s="5" t="s">
        <v>53</v>
      </c>
      <c r="G745" s="5" t="s">
        <v>54</v>
      </c>
      <c r="H745" t="s">
        <v>29</v>
      </c>
      <c r="I745" s="4">
        <v>5340</v>
      </c>
      <c r="J745" s="5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27</v>
      </c>
      <c r="C746" s="1" t="s">
        <v>20</v>
      </c>
      <c r="D746" s="2">
        <v>45046</v>
      </c>
      <c r="E746" s="5" t="s">
        <v>42</v>
      </c>
      <c r="F746" s="5" t="s">
        <v>53</v>
      </c>
      <c r="G746" s="5" t="s">
        <v>54</v>
      </c>
      <c r="H746" t="s">
        <v>18</v>
      </c>
      <c r="I746" s="4">
        <v>8902</v>
      </c>
      <c r="J746" s="5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13</v>
      </c>
      <c r="C747" s="1" t="s">
        <v>20</v>
      </c>
      <c r="D747" s="2">
        <v>45053</v>
      </c>
      <c r="E747" s="5" t="s">
        <v>42</v>
      </c>
      <c r="F747" s="5" t="s">
        <v>55</v>
      </c>
      <c r="G747" s="5" t="s">
        <v>56</v>
      </c>
      <c r="H747" t="s">
        <v>29</v>
      </c>
      <c r="I747" s="4">
        <v>5340</v>
      </c>
      <c r="J747" s="5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27</v>
      </c>
      <c r="C748" s="1" t="s">
        <v>20</v>
      </c>
      <c r="D748" s="2">
        <v>45060</v>
      </c>
      <c r="E748" s="5" t="s">
        <v>42</v>
      </c>
      <c r="F748" s="5" t="s">
        <v>55</v>
      </c>
      <c r="G748" s="5" t="s">
        <v>56</v>
      </c>
      <c r="H748" t="s">
        <v>19</v>
      </c>
      <c r="I748" s="4">
        <v>500</v>
      </c>
      <c r="J748" s="5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13</v>
      </c>
      <c r="C749" s="1" t="s">
        <v>20</v>
      </c>
      <c r="D749" s="2">
        <v>45067</v>
      </c>
      <c r="E749" s="5" t="s">
        <v>42</v>
      </c>
      <c r="F749" s="5" t="s">
        <v>55</v>
      </c>
      <c r="G749" s="5" t="s">
        <v>56</v>
      </c>
      <c r="H749" t="s">
        <v>33</v>
      </c>
      <c r="I749" s="4">
        <v>4600</v>
      </c>
      <c r="J749" s="5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13</v>
      </c>
      <c r="C750" s="1" t="s">
        <v>14</v>
      </c>
      <c r="D750" s="2">
        <v>45074</v>
      </c>
      <c r="E750" s="5" t="s">
        <v>42</v>
      </c>
      <c r="F750" s="5" t="s">
        <v>55</v>
      </c>
      <c r="G750" s="5" t="s">
        <v>56</v>
      </c>
      <c r="H750" t="s">
        <v>33</v>
      </c>
      <c r="I750" s="4">
        <v>4600</v>
      </c>
      <c r="J750" s="5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13</v>
      </c>
      <c r="C751" s="1" t="s">
        <v>20</v>
      </c>
      <c r="D751" s="2">
        <v>45081</v>
      </c>
      <c r="E751" s="5" t="s">
        <v>42</v>
      </c>
      <c r="F751" s="5" t="s">
        <v>55</v>
      </c>
      <c r="G751" s="5" t="s">
        <v>56</v>
      </c>
      <c r="H751" t="s">
        <v>32</v>
      </c>
      <c r="I751" s="4">
        <v>3200</v>
      </c>
      <c r="J751" s="5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27</v>
      </c>
      <c r="C752" s="1" t="s">
        <v>20</v>
      </c>
      <c r="D752" s="2">
        <v>45088</v>
      </c>
      <c r="E752" s="5" t="s">
        <v>42</v>
      </c>
      <c r="F752" s="5" t="s">
        <v>55</v>
      </c>
      <c r="G752" s="5" t="s">
        <v>56</v>
      </c>
      <c r="H752" t="s">
        <v>18</v>
      </c>
      <c r="I752" s="4">
        <v>8902</v>
      </c>
      <c r="J752" s="5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13</v>
      </c>
      <c r="C753" s="1" t="s">
        <v>14</v>
      </c>
      <c r="D753" s="2">
        <v>45095</v>
      </c>
      <c r="E753" s="5" t="s">
        <v>42</v>
      </c>
      <c r="F753" s="5" t="s">
        <v>55</v>
      </c>
      <c r="G753" s="5" t="s">
        <v>56</v>
      </c>
      <c r="H753" t="s">
        <v>21</v>
      </c>
      <c r="I753" s="4">
        <v>1200</v>
      </c>
      <c r="J753" s="5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27</v>
      </c>
      <c r="C754" s="1" t="s">
        <v>20</v>
      </c>
      <c r="D754" s="2">
        <v>45102</v>
      </c>
      <c r="E754" s="5" t="s">
        <v>42</v>
      </c>
      <c r="F754" s="5" t="s">
        <v>55</v>
      </c>
      <c r="G754" s="5" t="s">
        <v>56</v>
      </c>
      <c r="H754" t="s">
        <v>29</v>
      </c>
      <c r="I754" s="4">
        <v>5340</v>
      </c>
      <c r="J754" s="5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13</v>
      </c>
      <c r="C755" s="1" t="s">
        <v>20</v>
      </c>
      <c r="D755" s="2">
        <v>45109</v>
      </c>
      <c r="E755" s="5" t="s">
        <v>42</v>
      </c>
      <c r="F755" s="5" t="s">
        <v>55</v>
      </c>
      <c r="G755" s="5" t="s">
        <v>56</v>
      </c>
      <c r="H755" t="s">
        <v>30</v>
      </c>
      <c r="I755" s="4">
        <v>3400</v>
      </c>
      <c r="J755" s="5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13</v>
      </c>
      <c r="C756" s="1" t="s">
        <v>20</v>
      </c>
      <c r="D756" s="2">
        <v>45116</v>
      </c>
      <c r="E756" s="5" t="s">
        <v>42</v>
      </c>
      <c r="F756" s="5" t="s">
        <v>55</v>
      </c>
      <c r="G756" s="5" t="s">
        <v>56</v>
      </c>
      <c r="H756" t="s">
        <v>25</v>
      </c>
      <c r="I756" s="4">
        <v>300</v>
      </c>
      <c r="J756" s="5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13</v>
      </c>
      <c r="C757" s="1" t="s">
        <v>20</v>
      </c>
      <c r="D757" s="2">
        <v>45123</v>
      </c>
      <c r="E757" s="5" t="s">
        <v>42</v>
      </c>
      <c r="F757" s="5" t="s">
        <v>55</v>
      </c>
      <c r="G757" s="5" t="s">
        <v>56</v>
      </c>
      <c r="H757" t="s">
        <v>19</v>
      </c>
      <c r="I757" s="4">
        <v>500</v>
      </c>
      <c r="J757" s="5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22</v>
      </c>
      <c r="C758" s="1" t="s">
        <v>20</v>
      </c>
      <c r="D758" s="2">
        <v>45130</v>
      </c>
      <c r="E758" s="5" t="s">
        <v>42</v>
      </c>
      <c r="F758" s="5" t="s">
        <v>55</v>
      </c>
      <c r="G758" s="5" t="s">
        <v>56</v>
      </c>
      <c r="H758" t="s">
        <v>31</v>
      </c>
      <c r="I758" s="4">
        <v>5300</v>
      </c>
      <c r="J758" s="5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27</v>
      </c>
      <c r="C759" s="1" t="s">
        <v>20</v>
      </c>
      <c r="D759" s="2">
        <v>45137</v>
      </c>
      <c r="E759" s="5" t="s">
        <v>42</v>
      </c>
      <c r="F759" s="5" t="s">
        <v>55</v>
      </c>
      <c r="G759" s="5" t="s">
        <v>56</v>
      </c>
      <c r="H759" t="s">
        <v>32</v>
      </c>
      <c r="I759" s="4">
        <v>3200</v>
      </c>
      <c r="J759" s="5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13</v>
      </c>
      <c r="C760" s="1" t="s">
        <v>14</v>
      </c>
      <c r="D760" s="2">
        <v>45144</v>
      </c>
      <c r="E760" s="5" t="s">
        <v>42</v>
      </c>
      <c r="F760" s="5" t="s">
        <v>55</v>
      </c>
      <c r="G760" s="5" t="s">
        <v>56</v>
      </c>
      <c r="H760" t="s">
        <v>32</v>
      </c>
      <c r="I760" s="4">
        <v>3200</v>
      </c>
      <c r="J760" s="5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34</v>
      </c>
      <c r="C761" s="1" t="s">
        <v>20</v>
      </c>
      <c r="D761" s="2">
        <v>45151</v>
      </c>
      <c r="E761" s="5" t="s">
        <v>42</v>
      </c>
      <c r="F761" s="5" t="s">
        <v>55</v>
      </c>
      <c r="G761" s="5" t="s">
        <v>56</v>
      </c>
      <c r="H761" t="s">
        <v>33</v>
      </c>
      <c r="I761" s="4">
        <v>4600</v>
      </c>
      <c r="J761" s="5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24</v>
      </c>
      <c r="C762" s="1" t="s">
        <v>20</v>
      </c>
      <c r="D762" s="2">
        <v>45158</v>
      </c>
      <c r="E762" s="5" t="s">
        <v>42</v>
      </c>
      <c r="F762" s="5" t="s">
        <v>55</v>
      </c>
      <c r="G762" s="5" t="s">
        <v>56</v>
      </c>
      <c r="H762" t="s">
        <v>23</v>
      </c>
      <c r="I762" s="4">
        <v>5130</v>
      </c>
      <c r="J762" s="5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27</v>
      </c>
      <c r="C763" s="1" t="s">
        <v>20</v>
      </c>
      <c r="D763" s="2">
        <v>45165</v>
      </c>
      <c r="E763" s="5" t="s">
        <v>42</v>
      </c>
      <c r="F763" s="5" t="s">
        <v>55</v>
      </c>
      <c r="G763" s="5" t="s">
        <v>56</v>
      </c>
      <c r="H763" t="s">
        <v>21</v>
      </c>
      <c r="I763" s="4">
        <v>1200</v>
      </c>
      <c r="J763" s="5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27</v>
      </c>
      <c r="C764" s="1" t="s">
        <v>14</v>
      </c>
      <c r="D764" s="2">
        <v>44562</v>
      </c>
      <c r="E764" s="5" t="s">
        <v>42</v>
      </c>
      <c r="F764" s="5" t="s">
        <v>55</v>
      </c>
      <c r="G764" s="5" t="s">
        <v>56</v>
      </c>
      <c r="H764" t="s">
        <v>26</v>
      </c>
      <c r="I764" s="4">
        <v>1700</v>
      </c>
      <c r="J764" s="5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22</v>
      </c>
      <c r="C765" s="1" t="s">
        <v>20</v>
      </c>
      <c r="D765" s="2">
        <v>44577</v>
      </c>
      <c r="E765" s="5" t="s">
        <v>42</v>
      </c>
      <c r="F765" s="5" t="s">
        <v>55</v>
      </c>
      <c r="G765" s="5" t="s">
        <v>56</v>
      </c>
      <c r="H765" t="s">
        <v>28</v>
      </c>
      <c r="I765" s="4">
        <v>1500</v>
      </c>
      <c r="J765" s="5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24</v>
      </c>
      <c r="C766" s="1" t="s">
        <v>14</v>
      </c>
      <c r="D766" s="2">
        <v>44584</v>
      </c>
      <c r="E766" s="5" t="s">
        <v>42</v>
      </c>
      <c r="F766" s="5" t="s">
        <v>55</v>
      </c>
      <c r="G766" s="5" t="s">
        <v>56</v>
      </c>
      <c r="H766" t="s">
        <v>26</v>
      </c>
      <c r="I766" s="4">
        <v>1700</v>
      </c>
      <c r="J766" s="5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24</v>
      </c>
      <c r="C767" s="1" t="s">
        <v>14</v>
      </c>
      <c r="D767" s="2">
        <v>44591</v>
      </c>
      <c r="E767" s="5" t="s">
        <v>42</v>
      </c>
      <c r="F767" s="5" t="s">
        <v>57</v>
      </c>
      <c r="G767" s="5" t="s">
        <v>58</v>
      </c>
      <c r="H767" t="s">
        <v>35</v>
      </c>
      <c r="I767" s="4">
        <v>4500</v>
      </c>
      <c r="J767" s="5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27</v>
      </c>
      <c r="C768" s="1" t="s">
        <v>20</v>
      </c>
      <c r="D768" s="2">
        <v>44598</v>
      </c>
      <c r="E768" s="5" t="s">
        <v>42</v>
      </c>
      <c r="F768" s="5" t="s">
        <v>57</v>
      </c>
      <c r="G768" s="5" t="s">
        <v>58</v>
      </c>
      <c r="H768" t="s">
        <v>33</v>
      </c>
      <c r="I768" s="4">
        <v>4600</v>
      </c>
      <c r="J768" s="5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22</v>
      </c>
      <c r="C769" s="1" t="s">
        <v>20</v>
      </c>
      <c r="D769" s="2">
        <v>44605</v>
      </c>
      <c r="E769" s="5" t="s">
        <v>42</v>
      </c>
      <c r="F769" s="5" t="s">
        <v>57</v>
      </c>
      <c r="G769" s="5" t="s">
        <v>58</v>
      </c>
      <c r="H769" t="s">
        <v>29</v>
      </c>
      <c r="I769" s="4">
        <v>5340</v>
      </c>
      <c r="J769" s="5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13</v>
      </c>
      <c r="C770" s="1" t="s">
        <v>20</v>
      </c>
      <c r="D770" s="2">
        <v>44612</v>
      </c>
      <c r="E770" s="5" t="s">
        <v>42</v>
      </c>
      <c r="F770" s="5" t="s">
        <v>57</v>
      </c>
      <c r="G770" s="5" t="s">
        <v>58</v>
      </c>
      <c r="H770" t="s">
        <v>28</v>
      </c>
      <c r="I770" s="4">
        <v>1500</v>
      </c>
      <c r="J770" s="5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13</v>
      </c>
      <c r="C771" s="1" t="s">
        <v>20</v>
      </c>
      <c r="D771" s="2">
        <v>44619</v>
      </c>
      <c r="E771" s="5" t="s">
        <v>42</v>
      </c>
      <c r="F771" s="5" t="s">
        <v>57</v>
      </c>
      <c r="G771" s="5" t="s">
        <v>58</v>
      </c>
      <c r="H771" t="s">
        <v>33</v>
      </c>
      <c r="I771" s="4">
        <v>4600</v>
      </c>
      <c r="J771" s="5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22</v>
      </c>
      <c r="C772" s="1" t="s">
        <v>14</v>
      </c>
      <c r="D772" s="2">
        <v>44626</v>
      </c>
      <c r="E772" s="5" t="s">
        <v>42</v>
      </c>
      <c r="F772" s="5" t="s">
        <v>57</v>
      </c>
      <c r="G772" s="5" t="s">
        <v>58</v>
      </c>
      <c r="H772" t="s">
        <v>18</v>
      </c>
      <c r="I772" s="4">
        <v>8902</v>
      </c>
      <c r="J772" s="5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13</v>
      </c>
      <c r="C773" s="1" t="s">
        <v>20</v>
      </c>
      <c r="D773" s="2">
        <v>44633</v>
      </c>
      <c r="E773" s="5" t="s">
        <v>42</v>
      </c>
      <c r="F773" s="5" t="s">
        <v>57</v>
      </c>
      <c r="G773" s="5" t="s">
        <v>58</v>
      </c>
      <c r="H773" t="s">
        <v>33</v>
      </c>
      <c r="I773" s="4">
        <v>4600</v>
      </c>
      <c r="J773" s="5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13</v>
      </c>
      <c r="C774" s="1" t="s">
        <v>20</v>
      </c>
      <c r="D774" s="2">
        <v>44640</v>
      </c>
      <c r="E774" s="5" t="s">
        <v>42</v>
      </c>
      <c r="F774" s="5" t="s">
        <v>57</v>
      </c>
      <c r="G774" s="5" t="s">
        <v>58</v>
      </c>
      <c r="H774" t="s">
        <v>25</v>
      </c>
      <c r="I774" s="4">
        <v>300</v>
      </c>
      <c r="J774" s="5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13</v>
      </c>
      <c r="C775" s="1" t="s">
        <v>14</v>
      </c>
      <c r="D775" s="2">
        <v>44647</v>
      </c>
      <c r="E775" s="5" t="s">
        <v>42</v>
      </c>
      <c r="F775" s="5" t="s">
        <v>57</v>
      </c>
      <c r="G775" s="5" t="s">
        <v>58</v>
      </c>
      <c r="H775" t="s">
        <v>32</v>
      </c>
      <c r="I775" s="4">
        <v>3200</v>
      </c>
      <c r="J775" s="5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34</v>
      </c>
      <c r="C776" s="1" t="s">
        <v>14</v>
      </c>
      <c r="D776" s="2">
        <v>44654</v>
      </c>
      <c r="E776" s="5" t="s">
        <v>42</v>
      </c>
      <c r="F776" s="5" t="s">
        <v>57</v>
      </c>
      <c r="G776" s="5" t="s">
        <v>58</v>
      </c>
      <c r="H776" t="s">
        <v>23</v>
      </c>
      <c r="I776" s="4">
        <v>5130</v>
      </c>
      <c r="J776" s="5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13</v>
      </c>
      <c r="C777" s="1" t="s">
        <v>20</v>
      </c>
      <c r="D777" s="2">
        <v>44661</v>
      </c>
      <c r="E777" s="5" t="s">
        <v>42</v>
      </c>
      <c r="F777" s="5" t="s">
        <v>57</v>
      </c>
      <c r="G777" s="5" t="s">
        <v>58</v>
      </c>
      <c r="H777" t="s">
        <v>33</v>
      </c>
      <c r="I777" s="4">
        <v>4600</v>
      </c>
      <c r="J777" s="5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13</v>
      </c>
      <c r="C778" s="1" t="s">
        <v>20</v>
      </c>
      <c r="D778" s="2">
        <v>44668</v>
      </c>
      <c r="E778" s="5" t="s">
        <v>42</v>
      </c>
      <c r="F778" s="5" t="s">
        <v>57</v>
      </c>
      <c r="G778" s="5" t="s">
        <v>58</v>
      </c>
      <c r="H778" t="s">
        <v>28</v>
      </c>
      <c r="I778" s="4">
        <v>1500</v>
      </c>
      <c r="J778" s="5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13</v>
      </c>
      <c r="C779" s="1" t="s">
        <v>20</v>
      </c>
      <c r="D779" s="2">
        <v>44675</v>
      </c>
      <c r="E779" s="5" t="s">
        <v>42</v>
      </c>
      <c r="F779" s="5" t="s">
        <v>57</v>
      </c>
      <c r="G779" s="5" t="s">
        <v>58</v>
      </c>
      <c r="H779" t="s">
        <v>31</v>
      </c>
      <c r="I779" s="4">
        <v>5300</v>
      </c>
      <c r="J779" s="5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13</v>
      </c>
      <c r="C780" s="1" t="s">
        <v>14</v>
      </c>
      <c r="D780" s="2">
        <v>44682</v>
      </c>
      <c r="E780" s="5" t="s">
        <v>42</v>
      </c>
      <c r="F780" s="5" t="s">
        <v>57</v>
      </c>
      <c r="G780" s="5" t="s">
        <v>58</v>
      </c>
      <c r="H780" t="s">
        <v>18</v>
      </c>
      <c r="I780" s="4">
        <v>8902</v>
      </c>
      <c r="J780" s="5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13</v>
      </c>
      <c r="C781" s="1" t="s">
        <v>14</v>
      </c>
      <c r="D781" s="2">
        <v>44689</v>
      </c>
      <c r="E781" s="5" t="s">
        <v>42</v>
      </c>
      <c r="F781" s="5" t="s">
        <v>57</v>
      </c>
      <c r="G781" s="5" t="s">
        <v>58</v>
      </c>
      <c r="H781" t="s">
        <v>21</v>
      </c>
      <c r="I781" s="4">
        <v>1200</v>
      </c>
      <c r="J781" s="5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34</v>
      </c>
      <c r="C782" s="1" t="s">
        <v>20</v>
      </c>
      <c r="D782" s="2">
        <v>44696</v>
      </c>
      <c r="E782" s="5" t="s">
        <v>42</v>
      </c>
      <c r="F782" s="5" t="s">
        <v>57</v>
      </c>
      <c r="G782" s="5" t="s">
        <v>58</v>
      </c>
      <c r="H782" t="s">
        <v>23</v>
      </c>
      <c r="I782" s="4">
        <v>5130</v>
      </c>
      <c r="J782" s="5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13</v>
      </c>
      <c r="C783" s="1" t="s">
        <v>20</v>
      </c>
      <c r="D783" s="2">
        <v>44703</v>
      </c>
      <c r="E783" s="5" t="s">
        <v>42</v>
      </c>
      <c r="F783" s="5" t="s">
        <v>57</v>
      </c>
      <c r="G783" s="5" t="s">
        <v>58</v>
      </c>
      <c r="H783" t="s">
        <v>28</v>
      </c>
      <c r="I783" s="4">
        <v>1500</v>
      </c>
      <c r="J783" s="5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27</v>
      </c>
      <c r="C784" s="1" t="s">
        <v>20</v>
      </c>
      <c r="D784" s="2">
        <v>44710</v>
      </c>
      <c r="E784" s="5" t="s">
        <v>42</v>
      </c>
      <c r="F784" s="5" t="s">
        <v>57</v>
      </c>
      <c r="G784" s="5" t="s">
        <v>58</v>
      </c>
      <c r="H784" t="s">
        <v>23</v>
      </c>
      <c r="I784" s="4">
        <v>5130</v>
      </c>
      <c r="J784" s="5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27</v>
      </c>
      <c r="C785" s="1" t="s">
        <v>20</v>
      </c>
      <c r="D785" s="2">
        <v>44717</v>
      </c>
      <c r="E785" s="5" t="s">
        <v>42</v>
      </c>
      <c r="F785" s="5" t="s">
        <v>57</v>
      </c>
      <c r="G785" s="5" t="s">
        <v>58</v>
      </c>
      <c r="H785" t="s">
        <v>35</v>
      </c>
      <c r="I785" s="4">
        <v>4500</v>
      </c>
      <c r="J785" s="5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13</v>
      </c>
      <c r="C786" s="1" t="s">
        <v>14</v>
      </c>
      <c r="D786" s="2">
        <v>44724</v>
      </c>
      <c r="E786" s="5" t="s">
        <v>42</v>
      </c>
      <c r="F786" s="5" t="s">
        <v>57</v>
      </c>
      <c r="G786" s="5" t="s">
        <v>58</v>
      </c>
      <c r="H786" t="s">
        <v>31</v>
      </c>
      <c r="I786" s="4">
        <v>5300</v>
      </c>
      <c r="J786" s="5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13</v>
      </c>
      <c r="C787" s="1" t="s">
        <v>20</v>
      </c>
      <c r="D787" s="2">
        <v>44731</v>
      </c>
      <c r="E787" s="5" t="s">
        <v>42</v>
      </c>
      <c r="F787" s="5" t="s">
        <v>57</v>
      </c>
      <c r="G787" s="5" t="s">
        <v>58</v>
      </c>
      <c r="H787" t="s">
        <v>25</v>
      </c>
      <c r="I787" s="4">
        <v>300</v>
      </c>
      <c r="J787" s="5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34</v>
      </c>
      <c r="C788" s="1" t="s">
        <v>14</v>
      </c>
      <c r="D788" s="2">
        <v>44738</v>
      </c>
      <c r="E788" s="5" t="s">
        <v>42</v>
      </c>
      <c r="F788" s="5" t="s">
        <v>57</v>
      </c>
      <c r="G788" s="5" t="s">
        <v>58</v>
      </c>
      <c r="H788" t="s">
        <v>19</v>
      </c>
      <c r="I788" s="4">
        <v>500</v>
      </c>
      <c r="J788" s="5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24</v>
      </c>
      <c r="C789" s="1" t="s">
        <v>14</v>
      </c>
      <c r="D789" s="2">
        <v>44745</v>
      </c>
      <c r="E789" s="5" t="s">
        <v>42</v>
      </c>
      <c r="F789" s="5" t="s">
        <v>57</v>
      </c>
      <c r="G789" s="5" t="s">
        <v>58</v>
      </c>
      <c r="H789" t="s">
        <v>25</v>
      </c>
      <c r="I789" s="4">
        <v>300</v>
      </c>
      <c r="J789" s="5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27</v>
      </c>
      <c r="C790" s="1" t="s">
        <v>20</v>
      </c>
      <c r="D790" s="2">
        <v>44752</v>
      </c>
      <c r="E790" s="5" t="s">
        <v>42</v>
      </c>
      <c r="F790" s="5" t="s">
        <v>57</v>
      </c>
      <c r="G790" s="5" t="s">
        <v>58</v>
      </c>
      <c r="H790" t="s">
        <v>28</v>
      </c>
      <c r="I790" s="4">
        <v>1500</v>
      </c>
      <c r="J790" s="5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13</v>
      </c>
      <c r="C791" s="1" t="s">
        <v>20</v>
      </c>
      <c r="D791" s="2">
        <v>44759</v>
      </c>
      <c r="E791" s="5" t="s">
        <v>42</v>
      </c>
      <c r="F791" s="5" t="s">
        <v>57</v>
      </c>
      <c r="G791" s="5" t="s">
        <v>58</v>
      </c>
      <c r="H791" t="s">
        <v>28</v>
      </c>
      <c r="I791" s="4">
        <v>1500</v>
      </c>
      <c r="J791" s="5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13</v>
      </c>
      <c r="C792" s="1" t="s">
        <v>20</v>
      </c>
      <c r="D792" s="2">
        <v>44766</v>
      </c>
      <c r="E792" s="5" t="s">
        <v>42</v>
      </c>
      <c r="F792" s="5" t="s">
        <v>57</v>
      </c>
      <c r="G792" s="5" t="s">
        <v>58</v>
      </c>
      <c r="H792" t="s">
        <v>21</v>
      </c>
      <c r="I792" s="4">
        <v>1200</v>
      </c>
      <c r="J792" s="5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27</v>
      </c>
      <c r="C793" s="1" t="s">
        <v>20</v>
      </c>
      <c r="D793" s="2">
        <v>44766</v>
      </c>
      <c r="E793" s="5" t="s">
        <v>42</v>
      </c>
      <c r="F793" s="5" t="s">
        <v>57</v>
      </c>
      <c r="G793" s="5" t="s">
        <v>58</v>
      </c>
      <c r="H793" t="s">
        <v>19</v>
      </c>
      <c r="I793" s="4">
        <v>500</v>
      </c>
      <c r="J793" s="5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22</v>
      </c>
      <c r="C794" s="1" t="s">
        <v>14</v>
      </c>
      <c r="D794" s="2">
        <v>44773</v>
      </c>
      <c r="E794" s="5" t="s">
        <v>42</v>
      </c>
      <c r="F794" s="5" t="s">
        <v>57</v>
      </c>
      <c r="G794" s="5" t="s">
        <v>58</v>
      </c>
      <c r="H794" t="s">
        <v>32</v>
      </c>
      <c r="I794" s="4">
        <v>3200</v>
      </c>
      <c r="J794" s="5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34</v>
      </c>
      <c r="C795" s="1" t="s">
        <v>20</v>
      </c>
      <c r="D795" s="2">
        <v>44780</v>
      </c>
      <c r="E795" s="5" t="s">
        <v>42</v>
      </c>
      <c r="F795" s="5" t="s">
        <v>57</v>
      </c>
      <c r="G795" s="5" t="s">
        <v>58</v>
      </c>
      <c r="H795" t="s">
        <v>31</v>
      </c>
      <c r="I795" s="4">
        <v>5300</v>
      </c>
      <c r="J795" s="5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34</v>
      </c>
      <c r="C796" s="1" t="s">
        <v>20</v>
      </c>
      <c r="D796" s="2">
        <v>44787</v>
      </c>
      <c r="E796" s="5" t="s">
        <v>42</v>
      </c>
      <c r="F796" s="5" t="s">
        <v>57</v>
      </c>
      <c r="G796" s="5" t="s">
        <v>58</v>
      </c>
      <c r="H796" t="s">
        <v>23</v>
      </c>
      <c r="I796" s="4">
        <v>5130</v>
      </c>
      <c r="J796" s="5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13</v>
      </c>
      <c r="C797" s="1" t="s">
        <v>20</v>
      </c>
      <c r="D797" s="2">
        <v>44794</v>
      </c>
      <c r="E797" s="5" t="s">
        <v>42</v>
      </c>
      <c r="F797" s="5" t="s">
        <v>57</v>
      </c>
      <c r="G797" s="5" t="s">
        <v>58</v>
      </c>
      <c r="H797" t="s">
        <v>29</v>
      </c>
      <c r="I797" s="4">
        <v>5340</v>
      </c>
      <c r="J797" s="5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22</v>
      </c>
      <c r="C798" s="1" t="s">
        <v>20</v>
      </c>
      <c r="D798" s="2">
        <v>44801</v>
      </c>
      <c r="E798" s="5" t="s">
        <v>42</v>
      </c>
      <c r="F798" s="5" t="s">
        <v>57</v>
      </c>
      <c r="G798" s="5" t="s">
        <v>58</v>
      </c>
      <c r="H798" t="s">
        <v>21</v>
      </c>
      <c r="I798" s="4">
        <v>1200</v>
      </c>
      <c r="J798" s="5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27</v>
      </c>
      <c r="C799" s="1" t="s">
        <v>20</v>
      </c>
      <c r="D799" s="2">
        <v>44808</v>
      </c>
      <c r="E799" s="5" t="s">
        <v>42</v>
      </c>
      <c r="F799" s="5" t="s">
        <v>57</v>
      </c>
      <c r="G799" s="5" t="s">
        <v>58</v>
      </c>
      <c r="H799" t="s">
        <v>31</v>
      </c>
      <c r="I799" s="4">
        <v>5300</v>
      </c>
      <c r="J799" s="5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13</v>
      </c>
      <c r="C800" s="1" t="s">
        <v>20</v>
      </c>
      <c r="D800" s="2">
        <v>44815</v>
      </c>
      <c r="E800" s="5" t="s">
        <v>42</v>
      </c>
      <c r="F800" s="5" t="s">
        <v>57</v>
      </c>
      <c r="G800" s="5" t="s">
        <v>58</v>
      </c>
      <c r="H800" t="s">
        <v>19</v>
      </c>
      <c r="I800" s="4">
        <v>500</v>
      </c>
      <c r="J800" s="5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27</v>
      </c>
      <c r="C801" s="1" t="s">
        <v>14</v>
      </c>
      <c r="D801" s="2">
        <v>44822</v>
      </c>
      <c r="E801" s="5" t="s">
        <v>42</v>
      </c>
      <c r="F801" s="5" t="s">
        <v>57</v>
      </c>
      <c r="G801" s="5" t="s">
        <v>58</v>
      </c>
      <c r="H801" t="s">
        <v>29</v>
      </c>
      <c r="I801" s="4">
        <v>5340</v>
      </c>
      <c r="J801" s="5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13</v>
      </c>
      <c r="C802" s="1" t="s">
        <v>20</v>
      </c>
      <c r="D802" s="2">
        <v>44829</v>
      </c>
      <c r="E802" s="5" t="s">
        <v>42</v>
      </c>
      <c r="F802" s="5" t="s">
        <v>57</v>
      </c>
      <c r="G802" s="5" t="s">
        <v>58</v>
      </c>
      <c r="H802" t="s">
        <v>18</v>
      </c>
      <c r="I802" s="4">
        <v>8902</v>
      </c>
      <c r="J802" s="5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13</v>
      </c>
      <c r="C803" s="1" t="s">
        <v>20</v>
      </c>
      <c r="D803" s="2">
        <v>44836</v>
      </c>
      <c r="E803" s="5" t="s">
        <v>42</v>
      </c>
      <c r="F803" s="5" t="s">
        <v>57</v>
      </c>
      <c r="G803" s="5" t="s">
        <v>58</v>
      </c>
      <c r="H803" t="s">
        <v>32</v>
      </c>
      <c r="I803" s="4">
        <v>3200</v>
      </c>
      <c r="J803" s="5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27</v>
      </c>
      <c r="C804" s="1" t="s">
        <v>20</v>
      </c>
      <c r="D804" s="2">
        <v>44843</v>
      </c>
      <c r="E804" s="5" t="s">
        <v>42</v>
      </c>
      <c r="F804" s="5" t="s">
        <v>57</v>
      </c>
      <c r="G804" s="5" t="s">
        <v>58</v>
      </c>
      <c r="H804" t="s">
        <v>19</v>
      </c>
      <c r="I804" s="4">
        <v>500</v>
      </c>
      <c r="J804" s="5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13</v>
      </c>
      <c r="C805" s="1" t="s">
        <v>20</v>
      </c>
      <c r="D805" s="2">
        <v>44850</v>
      </c>
      <c r="E805" s="5" t="s">
        <v>42</v>
      </c>
      <c r="F805" s="5" t="s">
        <v>57</v>
      </c>
      <c r="G805" s="5" t="s">
        <v>58</v>
      </c>
      <c r="H805" t="s">
        <v>29</v>
      </c>
      <c r="I805" s="4">
        <v>5340</v>
      </c>
      <c r="J805" s="5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27</v>
      </c>
      <c r="C806" s="1" t="s">
        <v>20</v>
      </c>
      <c r="D806" s="2">
        <v>44857</v>
      </c>
      <c r="E806" s="5" t="s">
        <v>42</v>
      </c>
      <c r="F806" s="5" t="s">
        <v>57</v>
      </c>
      <c r="G806" s="5" t="s">
        <v>58</v>
      </c>
      <c r="H806" t="s">
        <v>19</v>
      </c>
      <c r="I806" s="4">
        <v>500</v>
      </c>
      <c r="J806" s="5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13</v>
      </c>
      <c r="C807" s="1" t="s">
        <v>14</v>
      </c>
      <c r="D807" s="2">
        <v>44864</v>
      </c>
      <c r="E807" s="5" t="s">
        <v>42</v>
      </c>
      <c r="F807" s="5" t="s">
        <v>57</v>
      </c>
      <c r="G807" s="5" t="s">
        <v>58</v>
      </c>
      <c r="H807" t="s">
        <v>23</v>
      </c>
      <c r="I807" s="4">
        <v>5130</v>
      </c>
      <c r="J807" s="5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27</v>
      </c>
      <c r="C808" s="1" t="s">
        <v>20</v>
      </c>
      <c r="D808" s="2">
        <v>44871</v>
      </c>
      <c r="E808" s="5" t="s">
        <v>42</v>
      </c>
      <c r="F808" s="5" t="s">
        <v>57</v>
      </c>
      <c r="G808" s="5" t="s">
        <v>58</v>
      </c>
      <c r="H808" t="s">
        <v>28</v>
      </c>
      <c r="I808" s="4">
        <v>1500</v>
      </c>
      <c r="J808" s="5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13</v>
      </c>
      <c r="C809" s="1" t="s">
        <v>20</v>
      </c>
      <c r="D809" s="2">
        <v>44878</v>
      </c>
      <c r="E809" s="5" t="s">
        <v>42</v>
      </c>
      <c r="F809" s="5" t="s">
        <v>57</v>
      </c>
      <c r="G809" s="5" t="s">
        <v>58</v>
      </c>
      <c r="H809" t="s">
        <v>33</v>
      </c>
      <c r="I809" s="4">
        <v>4600</v>
      </c>
      <c r="J809" s="5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24</v>
      </c>
      <c r="C810" s="1" t="s">
        <v>14</v>
      </c>
      <c r="D810" s="2">
        <v>44885</v>
      </c>
      <c r="E810" s="5" t="s">
        <v>42</v>
      </c>
      <c r="F810" s="5" t="s">
        <v>57</v>
      </c>
      <c r="G810" s="5" t="s">
        <v>58</v>
      </c>
      <c r="H810" t="s">
        <v>29</v>
      </c>
      <c r="I810" s="4">
        <v>5340</v>
      </c>
      <c r="J810" s="5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22</v>
      </c>
      <c r="C811" s="1" t="s">
        <v>20</v>
      </c>
      <c r="D811" s="2">
        <v>44892</v>
      </c>
      <c r="E811" s="5" t="s">
        <v>42</v>
      </c>
      <c r="F811" s="5" t="s">
        <v>57</v>
      </c>
      <c r="G811" s="5" t="s">
        <v>58</v>
      </c>
      <c r="H811" t="s">
        <v>21</v>
      </c>
      <c r="I811" s="4">
        <v>1200</v>
      </c>
      <c r="J811" s="5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24</v>
      </c>
      <c r="C812" s="1" t="s">
        <v>20</v>
      </c>
      <c r="D812" s="2">
        <v>44899</v>
      </c>
      <c r="E812" s="5" t="s">
        <v>42</v>
      </c>
      <c r="F812" s="5" t="s">
        <v>57</v>
      </c>
      <c r="G812" s="5" t="s">
        <v>58</v>
      </c>
      <c r="H812" t="s">
        <v>28</v>
      </c>
      <c r="I812" s="4">
        <v>1500</v>
      </c>
      <c r="J812" s="5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22</v>
      </c>
      <c r="C813" s="1" t="s">
        <v>20</v>
      </c>
      <c r="D813" s="2">
        <v>44906</v>
      </c>
      <c r="E813" s="5" t="s">
        <v>42</v>
      </c>
      <c r="F813" s="5" t="s">
        <v>57</v>
      </c>
      <c r="G813" s="5" t="s">
        <v>58</v>
      </c>
      <c r="H813" t="s">
        <v>19</v>
      </c>
      <c r="I813" s="4">
        <v>500</v>
      </c>
      <c r="J813" s="5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34</v>
      </c>
      <c r="C814" s="1" t="s">
        <v>20</v>
      </c>
      <c r="D814" s="2">
        <v>44913</v>
      </c>
      <c r="E814" s="5" t="s">
        <v>42</v>
      </c>
      <c r="F814" s="5" t="s">
        <v>57</v>
      </c>
      <c r="G814" s="5" t="s">
        <v>58</v>
      </c>
      <c r="H814" t="s">
        <v>28</v>
      </c>
      <c r="I814" s="4">
        <v>1500</v>
      </c>
      <c r="J814" s="5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22</v>
      </c>
      <c r="C815" s="1" t="s">
        <v>20</v>
      </c>
      <c r="D815" s="2">
        <v>44920</v>
      </c>
      <c r="E815" s="5" t="s">
        <v>42</v>
      </c>
      <c r="F815" s="5" t="s">
        <v>57</v>
      </c>
      <c r="G815" s="5" t="s">
        <v>58</v>
      </c>
      <c r="H815" t="s">
        <v>25</v>
      </c>
      <c r="I815" s="4">
        <v>300</v>
      </c>
      <c r="J815" s="5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27</v>
      </c>
      <c r="C816" s="1" t="s">
        <v>14</v>
      </c>
      <c r="D816" s="2">
        <v>44927</v>
      </c>
      <c r="E816" s="5" t="s">
        <v>42</v>
      </c>
      <c r="F816" s="5" t="s">
        <v>57</v>
      </c>
      <c r="G816" s="5" t="s">
        <v>58</v>
      </c>
      <c r="H816" t="s">
        <v>18</v>
      </c>
      <c r="I816" s="4">
        <v>8902</v>
      </c>
      <c r="J816" s="5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27</v>
      </c>
      <c r="C817" s="1" t="s">
        <v>20</v>
      </c>
      <c r="D817" s="2">
        <v>44934</v>
      </c>
      <c r="E817" s="5" t="s">
        <v>42</v>
      </c>
      <c r="F817" s="5" t="s">
        <v>57</v>
      </c>
      <c r="G817" s="5" t="s">
        <v>58</v>
      </c>
      <c r="H817" t="s">
        <v>35</v>
      </c>
      <c r="I817" s="4">
        <v>4500</v>
      </c>
      <c r="J817" s="5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24</v>
      </c>
      <c r="C818" s="1" t="s">
        <v>20</v>
      </c>
      <c r="D818" s="2">
        <v>44941</v>
      </c>
      <c r="E818" s="5" t="s">
        <v>42</v>
      </c>
      <c r="F818" s="5" t="s">
        <v>57</v>
      </c>
      <c r="G818" s="5" t="s">
        <v>58</v>
      </c>
      <c r="H818" t="s">
        <v>21</v>
      </c>
      <c r="I818" s="4">
        <v>1200</v>
      </c>
      <c r="J818" s="5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13</v>
      </c>
      <c r="C819" s="1" t="s">
        <v>14</v>
      </c>
      <c r="D819" s="2">
        <v>44948</v>
      </c>
      <c r="E819" s="5" t="s">
        <v>42</v>
      </c>
      <c r="F819" s="5" t="s">
        <v>57</v>
      </c>
      <c r="G819" s="5" t="s">
        <v>58</v>
      </c>
      <c r="H819" t="s">
        <v>19</v>
      </c>
      <c r="I819" s="4">
        <v>500</v>
      </c>
      <c r="J819" s="5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13</v>
      </c>
      <c r="C820" s="1" t="s">
        <v>14</v>
      </c>
      <c r="D820" s="2">
        <v>44955</v>
      </c>
      <c r="E820" s="5" t="s">
        <v>42</v>
      </c>
      <c r="F820" s="5" t="s">
        <v>57</v>
      </c>
      <c r="G820" s="5" t="s">
        <v>58</v>
      </c>
      <c r="H820" t="s">
        <v>33</v>
      </c>
      <c r="I820" s="4">
        <v>4600</v>
      </c>
      <c r="J820" s="5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34</v>
      </c>
      <c r="C821" s="1" t="s">
        <v>14</v>
      </c>
      <c r="D821" s="2">
        <v>44962</v>
      </c>
      <c r="E821" s="5" t="s">
        <v>42</v>
      </c>
      <c r="F821" s="5" t="s">
        <v>57</v>
      </c>
      <c r="G821" s="5" t="s">
        <v>58</v>
      </c>
      <c r="H821" t="s">
        <v>33</v>
      </c>
      <c r="I821" s="4">
        <v>4600</v>
      </c>
      <c r="J821" s="5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27</v>
      </c>
      <c r="C822" s="1" t="s">
        <v>20</v>
      </c>
      <c r="D822" s="2">
        <v>44969</v>
      </c>
      <c r="E822" s="5" t="s">
        <v>42</v>
      </c>
      <c r="F822" s="5" t="s">
        <v>57</v>
      </c>
      <c r="G822" s="5" t="s">
        <v>58</v>
      </c>
      <c r="H822" t="s">
        <v>18</v>
      </c>
      <c r="I822" s="4">
        <v>8902</v>
      </c>
      <c r="J822" s="5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13</v>
      </c>
      <c r="C823" s="1" t="s">
        <v>14</v>
      </c>
      <c r="D823" s="2">
        <v>44976</v>
      </c>
      <c r="E823" s="5" t="s">
        <v>42</v>
      </c>
      <c r="F823" s="5" t="s">
        <v>57</v>
      </c>
      <c r="G823" s="5" t="s">
        <v>58</v>
      </c>
      <c r="H823" t="s">
        <v>25</v>
      </c>
      <c r="I823" s="4">
        <v>300</v>
      </c>
      <c r="J823" s="5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24</v>
      </c>
      <c r="C824" s="1" t="s">
        <v>20</v>
      </c>
      <c r="D824" s="2">
        <v>44983</v>
      </c>
      <c r="E824" s="5" t="s">
        <v>42</v>
      </c>
      <c r="F824" s="5" t="s">
        <v>57</v>
      </c>
      <c r="G824" s="5" t="s">
        <v>58</v>
      </c>
      <c r="H824" t="s">
        <v>32</v>
      </c>
      <c r="I824" s="4">
        <v>3200</v>
      </c>
      <c r="J824" s="5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27</v>
      </c>
      <c r="C825" s="1" t="s">
        <v>20</v>
      </c>
      <c r="D825" s="2">
        <v>44990</v>
      </c>
      <c r="E825" s="5" t="s">
        <v>42</v>
      </c>
      <c r="F825" s="5" t="s">
        <v>57</v>
      </c>
      <c r="G825" s="5" t="s">
        <v>58</v>
      </c>
      <c r="H825" t="s">
        <v>35</v>
      </c>
      <c r="I825" s="4">
        <v>4500</v>
      </c>
      <c r="J825" s="5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34</v>
      </c>
      <c r="C826" s="1" t="s">
        <v>20</v>
      </c>
      <c r="D826" s="2">
        <v>44997</v>
      </c>
      <c r="E826" s="5" t="s">
        <v>42</v>
      </c>
      <c r="F826" s="5" t="s">
        <v>57</v>
      </c>
      <c r="G826" s="5" t="s">
        <v>58</v>
      </c>
      <c r="H826" t="s">
        <v>26</v>
      </c>
      <c r="I826" s="4">
        <v>1700</v>
      </c>
      <c r="J826" s="5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22</v>
      </c>
      <c r="C827" s="1" t="s">
        <v>20</v>
      </c>
      <c r="D827" s="2">
        <v>45004</v>
      </c>
      <c r="E827" s="5" t="s">
        <v>42</v>
      </c>
      <c r="F827" s="5" t="s">
        <v>57</v>
      </c>
      <c r="G827" s="5" t="s">
        <v>58</v>
      </c>
      <c r="H827" t="s">
        <v>32</v>
      </c>
      <c r="I827" s="4">
        <v>3200</v>
      </c>
      <c r="J827" s="5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27</v>
      </c>
      <c r="C828" s="1" t="s">
        <v>14</v>
      </c>
      <c r="D828" s="2">
        <v>45011</v>
      </c>
      <c r="E828" s="5" t="s">
        <v>42</v>
      </c>
      <c r="F828" s="5" t="s">
        <v>57</v>
      </c>
      <c r="G828" s="5" t="s">
        <v>58</v>
      </c>
      <c r="H828" t="s">
        <v>25</v>
      </c>
      <c r="I828" s="4">
        <v>300</v>
      </c>
      <c r="J828" s="5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13</v>
      </c>
      <c r="C829" s="1" t="s">
        <v>20</v>
      </c>
      <c r="D829" s="2">
        <v>45018</v>
      </c>
      <c r="E829" s="5" t="s">
        <v>42</v>
      </c>
      <c r="F829" s="5" t="s">
        <v>57</v>
      </c>
      <c r="G829" s="5" t="s">
        <v>58</v>
      </c>
      <c r="H829" t="s">
        <v>30</v>
      </c>
      <c r="I829" s="4">
        <v>3400</v>
      </c>
      <c r="J829" s="5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13</v>
      </c>
      <c r="C830" s="1" t="s">
        <v>14</v>
      </c>
      <c r="D830" s="2">
        <v>45025</v>
      </c>
      <c r="E830" s="5" t="s">
        <v>42</v>
      </c>
      <c r="F830" s="5" t="s">
        <v>57</v>
      </c>
      <c r="G830" s="5" t="s">
        <v>58</v>
      </c>
      <c r="H830" t="s">
        <v>33</v>
      </c>
      <c r="I830" s="4">
        <v>4600</v>
      </c>
      <c r="J830" s="5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27</v>
      </c>
      <c r="C831" s="1" t="s">
        <v>20</v>
      </c>
      <c r="D831" s="2">
        <v>45032</v>
      </c>
      <c r="E831" s="5" t="s">
        <v>42</v>
      </c>
      <c r="F831" s="5" t="s">
        <v>57</v>
      </c>
      <c r="G831" s="5" t="s">
        <v>58</v>
      </c>
      <c r="H831" t="s">
        <v>30</v>
      </c>
      <c r="I831" s="4">
        <v>3400</v>
      </c>
      <c r="J831" s="5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13</v>
      </c>
      <c r="C832" s="1" t="s">
        <v>20</v>
      </c>
      <c r="D832" s="2">
        <v>45039</v>
      </c>
      <c r="E832" s="5" t="s">
        <v>42</v>
      </c>
      <c r="F832" s="5" t="s">
        <v>57</v>
      </c>
      <c r="G832" s="5" t="s">
        <v>58</v>
      </c>
      <c r="H832" t="s">
        <v>26</v>
      </c>
      <c r="I832" s="4">
        <v>1700</v>
      </c>
      <c r="J832" s="5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22</v>
      </c>
      <c r="C833" s="1" t="s">
        <v>14</v>
      </c>
      <c r="D833" s="2">
        <v>45046</v>
      </c>
      <c r="E833" s="5" t="s">
        <v>42</v>
      </c>
      <c r="F833" s="5" t="s">
        <v>57</v>
      </c>
      <c r="G833" s="5" t="s">
        <v>58</v>
      </c>
      <c r="H833" t="s">
        <v>32</v>
      </c>
      <c r="I833" s="4">
        <v>3200</v>
      </c>
      <c r="J833" s="5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13</v>
      </c>
      <c r="C834" s="1" t="s">
        <v>20</v>
      </c>
      <c r="D834" s="2">
        <v>45053</v>
      </c>
      <c r="E834" s="5" t="s">
        <v>42</v>
      </c>
      <c r="F834" s="5" t="s">
        <v>57</v>
      </c>
      <c r="G834" s="5" t="s">
        <v>58</v>
      </c>
      <c r="H834" t="s">
        <v>18</v>
      </c>
      <c r="I834" s="4">
        <v>8902</v>
      </c>
      <c r="J834" s="5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13</v>
      </c>
      <c r="C835" s="1" t="s">
        <v>20</v>
      </c>
      <c r="D835" s="2">
        <v>45060</v>
      </c>
      <c r="E835" s="5" t="s">
        <v>42</v>
      </c>
      <c r="F835" s="5" t="s">
        <v>57</v>
      </c>
      <c r="G835" s="5" t="s">
        <v>58</v>
      </c>
      <c r="H835" t="s">
        <v>35</v>
      </c>
      <c r="I835" s="4">
        <v>4500</v>
      </c>
      <c r="J835" s="5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13</v>
      </c>
      <c r="C836" s="1" t="s">
        <v>20</v>
      </c>
      <c r="D836" s="2">
        <v>45067</v>
      </c>
      <c r="E836" s="5" t="s">
        <v>42</v>
      </c>
      <c r="F836" s="5" t="s">
        <v>57</v>
      </c>
      <c r="G836" s="5" t="s">
        <v>58</v>
      </c>
      <c r="H836" t="s">
        <v>23</v>
      </c>
      <c r="I836" s="4">
        <v>5130</v>
      </c>
      <c r="J836" s="5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22</v>
      </c>
      <c r="C837" s="1" t="s">
        <v>20</v>
      </c>
      <c r="D837" s="2">
        <v>45074</v>
      </c>
      <c r="E837" s="5" t="s">
        <v>42</v>
      </c>
      <c r="F837" s="5" t="s">
        <v>57</v>
      </c>
      <c r="G837" s="5" t="s">
        <v>58</v>
      </c>
      <c r="H837" t="s">
        <v>18</v>
      </c>
      <c r="I837" s="4">
        <v>8902</v>
      </c>
      <c r="J837" s="5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22</v>
      </c>
      <c r="C838" s="1" t="s">
        <v>14</v>
      </c>
      <c r="D838" s="2">
        <v>45081</v>
      </c>
      <c r="E838" s="5" t="s">
        <v>42</v>
      </c>
      <c r="F838" s="5" t="s">
        <v>57</v>
      </c>
      <c r="G838" s="5" t="s">
        <v>58</v>
      </c>
      <c r="H838" t="s">
        <v>25</v>
      </c>
      <c r="I838" s="4">
        <v>300</v>
      </c>
      <c r="J838" s="5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27</v>
      </c>
      <c r="C839" s="1" t="s">
        <v>20</v>
      </c>
      <c r="D839" s="2">
        <v>45088</v>
      </c>
      <c r="E839" s="5" t="s">
        <v>42</v>
      </c>
      <c r="F839" s="5" t="s">
        <v>59</v>
      </c>
      <c r="G839" s="5" t="s">
        <v>60</v>
      </c>
      <c r="H839" t="s">
        <v>28</v>
      </c>
      <c r="I839" s="4">
        <v>1500</v>
      </c>
      <c r="J839" s="5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27</v>
      </c>
      <c r="C840" s="1" t="s">
        <v>14</v>
      </c>
      <c r="D840" s="2">
        <v>45095</v>
      </c>
      <c r="E840" s="5" t="s">
        <v>42</v>
      </c>
      <c r="F840" s="5" t="s">
        <v>59</v>
      </c>
      <c r="G840" s="5" t="s">
        <v>60</v>
      </c>
      <c r="H840" t="s">
        <v>28</v>
      </c>
      <c r="I840" s="4">
        <v>1500</v>
      </c>
      <c r="J840" s="5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13</v>
      </c>
      <c r="C841" s="1" t="s">
        <v>20</v>
      </c>
      <c r="D841" s="2">
        <v>45102</v>
      </c>
      <c r="E841" s="5" t="s">
        <v>42</v>
      </c>
      <c r="F841" s="5" t="s">
        <v>59</v>
      </c>
      <c r="G841" s="5" t="s">
        <v>60</v>
      </c>
      <c r="H841" t="s">
        <v>21</v>
      </c>
      <c r="I841" s="4">
        <v>1200</v>
      </c>
      <c r="J841" s="5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27</v>
      </c>
      <c r="C842" s="1" t="s">
        <v>20</v>
      </c>
      <c r="D842" s="2">
        <v>45109</v>
      </c>
      <c r="E842" s="5" t="s">
        <v>42</v>
      </c>
      <c r="F842" s="5" t="s">
        <v>59</v>
      </c>
      <c r="G842" s="5" t="s">
        <v>60</v>
      </c>
      <c r="H842" t="s">
        <v>19</v>
      </c>
      <c r="I842" s="4">
        <v>500</v>
      </c>
      <c r="J842" s="5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13</v>
      </c>
      <c r="C843" s="1" t="s">
        <v>20</v>
      </c>
      <c r="D843" s="2">
        <v>45116</v>
      </c>
      <c r="E843" s="5" t="s">
        <v>42</v>
      </c>
      <c r="F843" s="5" t="s">
        <v>59</v>
      </c>
      <c r="G843" s="5" t="s">
        <v>60</v>
      </c>
      <c r="H843" t="s">
        <v>28</v>
      </c>
      <c r="I843" s="4">
        <v>1500</v>
      </c>
      <c r="J843" s="5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24</v>
      </c>
      <c r="C844" s="1" t="s">
        <v>14</v>
      </c>
      <c r="D844" s="2">
        <v>45123</v>
      </c>
      <c r="E844" s="5" t="s">
        <v>42</v>
      </c>
      <c r="F844" s="5" t="s">
        <v>59</v>
      </c>
      <c r="G844" s="5" t="s">
        <v>60</v>
      </c>
      <c r="H844" t="s">
        <v>19</v>
      </c>
      <c r="I844" s="4">
        <v>500</v>
      </c>
      <c r="J844" s="5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13</v>
      </c>
      <c r="C845" s="1" t="s">
        <v>20</v>
      </c>
      <c r="D845" s="2">
        <v>45130</v>
      </c>
      <c r="E845" s="5" t="s">
        <v>42</v>
      </c>
      <c r="F845" s="5" t="s">
        <v>59</v>
      </c>
      <c r="G845" s="5" t="s">
        <v>60</v>
      </c>
      <c r="H845" t="s">
        <v>19</v>
      </c>
      <c r="I845" s="4">
        <v>500</v>
      </c>
      <c r="J845" s="5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27</v>
      </c>
      <c r="C846" s="1" t="s">
        <v>20</v>
      </c>
      <c r="D846" s="2">
        <v>45137</v>
      </c>
      <c r="E846" s="5" t="s">
        <v>42</v>
      </c>
      <c r="F846" s="5" t="s">
        <v>59</v>
      </c>
      <c r="G846" s="5" t="s">
        <v>60</v>
      </c>
      <c r="H846" t="s">
        <v>31</v>
      </c>
      <c r="I846" s="4">
        <v>5300</v>
      </c>
      <c r="J846" s="5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27</v>
      </c>
      <c r="C847" s="1" t="s">
        <v>14</v>
      </c>
      <c r="D847" s="2">
        <v>45144</v>
      </c>
      <c r="E847" s="5" t="s">
        <v>42</v>
      </c>
      <c r="F847" s="5" t="s">
        <v>59</v>
      </c>
      <c r="G847" s="5" t="s">
        <v>60</v>
      </c>
      <c r="H847" t="s">
        <v>31</v>
      </c>
      <c r="I847" s="4">
        <v>5300</v>
      </c>
      <c r="J847" s="5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34</v>
      </c>
      <c r="C848" s="1" t="s">
        <v>14</v>
      </c>
      <c r="D848" s="2">
        <v>45151</v>
      </c>
      <c r="E848" s="5" t="s">
        <v>42</v>
      </c>
      <c r="F848" s="5" t="s">
        <v>59</v>
      </c>
      <c r="G848" s="5" t="s">
        <v>60</v>
      </c>
      <c r="H848" t="s">
        <v>33</v>
      </c>
      <c r="I848" s="4">
        <v>4600</v>
      </c>
      <c r="J848" s="5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27</v>
      </c>
      <c r="C849" s="1" t="s">
        <v>20</v>
      </c>
      <c r="D849" s="2">
        <v>45158</v>
      </c>
      <c r="E849" s="5" t="s">
        <v>42</v>
      </c>
      <c r="F849" s="5" t="s">
        <v>59</v>
      </c>
      <c r="G849" s="5" t="s">
        <v>60</v>
      </c>
      <c r="H849" t="s">
        <v>18</v>
      </c>
      <c r="I849" s="4">
        <v>8902</v>
      </c>
      <c r="J849" s="5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13</v>
      </c>
      <c r="C850" s="1" t="s">
        <v>20</v>
      </c>
      <c r="D850" s="2">
        <v>45165</v>
      </c>
      <c r="E850" s="5" t="s">
        <v>42</v>
      </c>
      <c r="F850" s="5" t="s">
        <v>59</v>
      </c>
      <c r="G850" s="5" t="s">
        <v>60</v>
      </c>
      <c r="H850" t="s">
        <v>33</v>
      </c>
      <c r="I850" s="4">
        <v>4600</v>
      </c>
      <c r="J850" s="5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22</v>
      </c>
      <c r="C851" s="1" t="s">
        <v>20</v>
      </c>
      <c r="D851" s="2">
        <v>44766</v>
      </c>
      <c r="E851" s="5" t="s">
        <v>42</v>
      </c>
      <c r="F851" s="5" t="s">
        <v>59</v>
      </c>
      <c r="G851" s="5" t="s">
        <v>60</v>
      </c>
      <c r="H851" t="s">
        <v>31</v>
      </c>
      <c r="I851" s="4">
        <v>5300</v>
      </c>
      <c r="J851" s="5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27</v>
      </c>
      <c r="C852" s="1" t="s">
        <v>20</v>
      </c>
      <c r="D852" s="2">
        <v>44773</v>
      </c>
      <c r="E852" s="5" t="s">
        <v>42</v>
      </c>
      <c r="F852" s="5" t="s">
        <v>59</v>
      </c>
      <c r="G852" s="5" t="s">
        <v>60</v>
      </c>
      <c r="H852" t="s">
        <v>21</v>
      </c>
      <c r="I852" s="4">
        <v>1200</v>
      </c>
      <c r="J852" s="5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13</v>
      </c>
      <c r="C853" s="1" t="s">
        <v>20</v>
      </c>
      <c r="D853" s="2">
        <v>44780</v>
      </c>
      <c r="E853" s="5" t="s">
        <v>42</v>
      </c>
      <c r="F853" s="5" t="s">
        <v>59</v>
      </c>
      <c r="G853" s="5" t="s">
        <v>60</v>
      </c>
      <c r="H853" t="s">
        <v>25</v>
      </c>
      <c r="I853" s="4">
        <v>300</v>
      </c>
      <c r="J853" s="5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13</v>
      </c>
      <c r="C854" s="1" t="s">
        <v>14</v>
      </c>
      <c r="D854" s="2">
        <v>44787</v>
      </c>
      <c r="E854" s="5" t="s">
        <v>42</v>
      </c>
      <c r="F854" s="5" t="s">
        <v>59</v>
      </c>
      <c r="G854" s="5" t="s">
        <v>60</v>
      </c>
      <c r="H854" t="s">
        <v>35</v>
      </c>
      <c r="I854" s="4">
        <v>4500</v>
      </c>
      <c r="J854" s="5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13</v>
      </c>
      <c r="C855" s="1" t="s">
        <v>14</v>
      </c>
      <c r="D855" s="2">
        <v>44794</v>
      </c>
      <c r="E855" s="5" t="s">
        <v>42</v>
      </c>
      <c r="F855" s="5" t="s">
        <v>59</v>
      </c>
      <c r="G855" s="5" t="s">
        <v>60</v>
      </c>
      <c r="H855" t="s">
        <v>28</v>
      </c>
      <c r="I855" s="4">
        <v>1500</v>
      </c>
      <c r="J855" s="5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13</v>
      </c>
      <c r="C856" s="1" t="s">
        <v>14</v>
      </c>
      <c r="D856" s="2">
        <v>44801</v>
      </c>
      <c r="E856" s="5" t="s">
        <v>42</v>
      </c>
      <c r="F856" s="5" t="s">
        <v>59</v>
      </c>
      <c r="G856" s="5" t="s">
        <v>60</v>
      </c>
      <c r="H856" t="s">
        <v>35</v>
      </c>
      <c r="I856" s="4">
        <v>4500</v>
      </c>
      <c r="J856" s="5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13</v>
      </c>
      <c r="C857" s="1" t="s">
        <v>20</v>
      </c>
      <c r="D857" s="2">
        <v>44808</v>
      </c>
      <c r="E857" s="5" t="s">
        <v>42</v>
      </c>
      <c r="F857" s="5" t="s">
        <v>59</v>
      </c>
      <c r="G857" s="5" t="s">
        <v>60</v>
      </c>
      <c r="H857" t="s">
        <v>32</v>
      </c>
      <c r="I857" s="4">
        <v>3200</v>
      </c>
      <c r="J857" s="5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13</v>
      </c>
      <c r="C858" s="1" t="s">
        <v>20</v>
      </c>
      <c r="D858" s="2">
        <v>44815</v>
      </c>
      <c r="E858" s="5" t="s">
        <v>42</v>
      </c>
      <c r="F858" s="5" t="s">
        <v>59</v>
      </c>
      <c r="G858" s="5" t="s">
        <v>60</v>
      </c>
      <c r="H858" t="s">
        <v>28</v>
      </c>
      <c r="I858" s="4">
        <v>1500</v>
      </c>
      <c r="J858" s="5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27</v>
      </c>
      <c r="C859" s="1" t="s">
        <v>20</v>
      </c>
      <c r="D859" s="2">
        <v>44822</v>
      </c>
      <c r="E859" s="5" t="s">
        <v>42</v>
      </c>
      <c r="F859" s="5" t="s">
        <v>59</v>
      </c>
      <c r="G859" s="5" t="s">
        <v>60</v>
      </c>
      <c r="H859" t="s">
        <v>19</v>
      </c>
      <c r="I859" s="4">
        <v>500</v>
      </c>
      <c r="J859" s="5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13</v>
      </c>
      <c r="C860" s="1" t="s">
        <v>14</v>
      </c>
      <c r="D860" s="2">
        <v>44829</v>
      </c>
      <c r="E860" s="5" t="s">
        <v>42</v>
      </c>
      <c r="F860" s="5" t="s">
        <v>59</v>
      </c>
      <c r="G860" s="5" t="s">
        <v>60</v>
      </c>
      <c r="H860" t="s">
        <v>19</v>
      </c>
      <c r="I860" s="4">
        <v>500</v>
      </c>
      <c r="J860" s="5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13</v>
      </c>
      <c r="C861" s="1" t="s">
        <v>20</v>
      </c>
      <c r="D861" s="2">
        <v>44836</v>
      </c>
      <c r="E861" s="5" t="s">
        <v>42</v>
      </c>
      <c r="F861" s="5" t="s">
        <v>59</v>
      </c>
      <c r="G861" s="5" t="s">
        <v>60</v>
      </c>
      <c r="H861" t="s">
        <v>31</v>
      </c>
      <c r="I861" s="4">
        <v>5300</v>
      </c>
      <c r="J861" s="5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27</v>
      </c>
      <c r="C862" s="1" t="s">
        <v>20</v>
      </c>
      <c r="D862" s="2">
        <v>44843</v>
      </c>
      <c r="E862" s="5" t="s">
        <v>42</v>
      </c>
      <c r="F862" s="5" t="s">
        <v>59</v>
      </c>
      <c r="G862" s="5" t="s">
        <v>60</v>
      </c>
      <c r="H862" t="s">
        <v>33</v>
      </c>
      <c r="I862" s="4">
        <v>4600</v>
      </c>
      <c r="J862" s="5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27</v>
      </c>
      <c r="C863" s="1" t="s">
        <v>20</v>
      </c>
      <c r="D863" s="2">
        <v>44850</v>
      </c>
      <c r="E863" s="5" t="s">
        <v>42</v>
      </c>
      <c r="F863" s="5" t="s">
        <v>59</v>
      </c>
      <c r="G863" s="5" t="s">
        <v>60</v>
      </c>
      <c r="H863" t="s">
        <v>33</v>
      </c>
      <c r="I863" s="4">
        <v>4600</v>
      </c>
      <c r="J863" s="5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13</v>
      </c>
      <c r="C864" s="1" t="s">
        <v>20</v>
      </c>
      <c r="D864" s="2">
        <v>44857</v>
      </c>
      <c r="E864" s="5" t="s">
        <v>42</v>
      </c>
      <c r="F864" s="5" t="s">
        <v>59</v>
      </c>
      <c r="G864" s="5" t="s">
        <v>60</v>
      </c>
      <c r="H864" t="s">
        <v>21</v>
      </c>
      <c r="I864" s="4">
        <v>1200</v>
      </c>
      <c r="J864" s="5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13</v>
      </c>
      <c r="C865" s="1" t="s">
        <v>14</v>
      </c>
      <c r="D865" s="2">
        <v>44864</v>
      </c>
      <c r="E865" s="5" t="s">
        <v>42</v>
      </c>
      <c r="F865" s="5" t="s">
        <v>59</v>
      </c>
      <c r="G865" s="5" t="s">
        <v>60</v>
      </c>
      <c r="H865" t="s">
        <v>32</v>
      </c>
      <c r="I865" s="4">
        <v>3200</v>
      </c>
      <c r="J865" s="5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13</v>
      </c>
      <c r="C866" s="1" t="s">
        <v>14</v>
      </c>
      <c r="D866" s="2">
        <v>44871</v>
      </c>
      <c r="E866" s="5" t="s">
        <v>42</v>
      </c>
      <c r="F866" s="5" t="s">
        <v>59</v>
      </c>
      <c r="G866" s="5" t="s">
        <v>60</v>
      </c>
      <c r="H866" t="s">
        <v>31</v>
      </c>
      <c r="I866" s="4">
        <v>5300</v>
      </c>
      <c r="J866" s="5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27</v>
      </c>
      <c r="C867" s="1" t="s">
        <v>20</v>
      </c>
      <c r="D867" s="2">
        <v>44878</v>
      </c>
      <c r="E867" s="5" t="s">
        <v>42</v>
      </c>
      <c r="F867" s="5" t="s">
        <v>59</v>
      </c>
      <c r="G867" s="5" t="s">
        <v>60</v>
      </c>
      <c r="H867" t="s">
        <v>19</v>
      </c>
      <c r="I867" s="4">
        <v>500</v>
      </c>
      <c r="J867" s="5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34</v>
      </c>
      <c r="C868" s="1" t="s">
        <v>20</v>
      </c>
      <c r="D868" s="2">
        <v>44885</v>
      </c>
      <c r="E868" s="5" t="s">
        <v>42</v>
      </c>
      <c r="F868" s="5" t="s">
        <v>59</v>
      </c>
      <c r="G868" s="5" t="s">
        <v>60</v>
      </c>
      <c r="H868" t="s">
        <v>23</v>
      </c>
      <c r="I868" s="4">
        <v>5130</v>
      </c>
      <c r="J868" s="5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13</v>
      </c>
      <c r="C869" s="1" t="s">
        <v>14</v>
      </c>
      <c r="D869" s="2">
        <v>44892</v>
      </c>
      <c r="E869" s="5" t="s">
        <v>42</v>
      </c>
      <c r="F869" s="5" t="s">
        <v>59</v>
      </c>
      <c r="G869" s="5" t="s">
        <v>60</v>
      </c>
      <c r="H869" t="s">
        <v>28</v>
      </c>
      <c r="I869" s="4">
        <v>1500</v>
      </c>
      <c r="J869" s="5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27</v>
      </c>
      <c r="C870" s="1" t="s">
        <v>20</v>
      </c>
      <c r="D870" s="2">
        <v>44899</v>
      </c>
      <c r="E870" s="5" t="s">
        <v>42</v>
      </c>
      <c r="F870" s="5" t="s">
        <v>59</v>
      </c>
      <c r="G870" s="5" t="s">
        <v>60</v>
      </c>
      <c r="H870" t="s">
        <v>31</v>
      </c>
      <c r="I870" s="4">
        <v>5300</v>
      </c>
      <c r="J870" s="5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13</v>
      </c>
      <c r="C871" s="1" t="s">
        <v>20</v>
      </c>
      <c r="D871" s="2">
        <v>44906</v>
      </c>
      <c r="E871" s="5" t="s">
        <v>42</v>
      </c>
      <c r="F871" s="5" t="s">
        <v>59</v>
      </c>
      <c r="G871" s="5" t="s">
        <v>60</v>
      </c>
      <c r="H871" t="s">
        <v>29</v>
      </c>
      <c r="I871" s="4">
        <v>5340</v>
      </c>
      <c r="J871" s="5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24</v>
      </c>
      <c r="C872" s="1" t="s">
        <v>20</v>
      </c>
      <c r="D872" s="2">
        <v>44913</v>
      </c>
      <c r="E872" s="5" t="s">
        <v>42</v>
      </c>
      <c r="F872" s="5" t="s">
        <v>59</v>
      </c>
      <c r="G872" s="5" t="s">
        <v>60</v>
      </c>
      <c r="H872" t="s">
        <v>31</v>
      </c>
      <c r="I872" s="4">
        <v>5300</v>
      </c>
      <c r="J872" s="5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27</v>
      </c>
      <c r="C873" s="1" t="s">
        <v>14</v>
      </c>
      <c r="D873" s="2">
        <v>44920</v>
      </c>
      <c r="E873" s="5" t="s">
        <v>42</v>
      </c>
      <c r="F873" s="5" t="s">
        <v>59</v>
      </c>
      <c r="G873" s="5" t="s">
        <v>60</v>
      </c>
      <c r="H873" t="s">
        <v>19</v>
      </c>
      <c r="I873" s="4">
        <v>500</v>
      </c>
      <c r="J873" s="5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13</v>
      </c>
      <c r="C874" s="1" t="s">
        <v>20</v>
      </c>
      <c r="D874" s="2">
        <v>44927</v>
      </c>
      <c r="E874" s="5" t="s">
        <v>42</v>
      </c>
      <c r="F874" s="5" t="s">
        <v>59</v>
      </c>
      <c r="G874" s="5" t="s">
        <v>60</v>
      </c>
      <c r="H874" t="s">
        <v>18</v>
      </c>
      <c r="I874" s="4">
        <v>8902</v>
      </c>
      <c r="J874" s="5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24</v>
      </c>
      <c r="C875" s="1" t="s">
        <v>20</v>
      </c>
      <c r="D875" s="2">
        <v>44934</v>
      </c>
      <c r="E875" s="5" t="s">
        <v>42</v>
      </c>
      <c r="F875" s="5" t="s">
        <v>59</v>
      </c>
      <c r="G875" s="5" t="s">
        <v>60</v>
      </c>
      <c r="H875" t="s">
        <v>29</v>
      </c>
      <c r="I875" s="4">
        <v>5340</v>
      </c>
      <c r="J875" s="5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24</v>
      </c>
      <c r="C876" s="1" t="s">
        <v>14</v>
      </c>
      <c r="D876" s="2">
        <v>44941</v>
      </c>
      <c r="E876" s="5" t="s">
        <v>42</v>
      </c>
      <c r="F876" s="5" t="s">
        <v>59</v>
      </c>
      <c r="G876" s="5" t="s">
        <v>60</v>
      </c>
      <c r="H876" t="s">
        <v>25</v>
      </c>
      <c r="I876" s="4">
        <v>300</v>
      </c>
      <c r="J876" s="5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13</v>
      </c>
      <c r="C877" s="1" t="s">
        <v>14</v>
      </c>
      <c r="D877" s="2">
        <v>44948</v>
      </c>
      <c r="E877" s="5" t="s">
        <v>42</v>
      </c>
      <c r="F877" s="5" t="s">
        <v>59</v>
      </c>
      <c r="G877" s="5" t="s">
        <v>60</v>
      </c>
      <c r="H877" t="s">
        <v>32</v>
      </c>
      <c r="I877" s="4">
        <v>3200</v>
      </c>
      <c r="J877" s="5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34</v>
      </c>
      <c r="C878" s="1" t="s">
        <v>20</v>
      </c>
      <c r="D878" s="2">
        <v>44955</v>
      </c>
      <c r="E878" s="5" t="s">
        <v>42</v>
      </c>
      <c r="F878" s="5" t="s">
        <v>59</v>
      </c>
      <c r="G878" s="5" t="s">
        <v>60</v>
      </c>
      <c r="H878" t="s">
        <v>31</v>
      </c>
      <c r="I878" s="4">
        <v>5300</v>
      </c>
      <c r="J878" s="5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27</v>
      </c>
      <c r="C879" s="1" t="s">
        <v>14</v>
      </c>
      <c r="D879" s="2">
        <v>44962</v>
      </c>
      <c r="E879" s="5" t="s">
        <v>42</v>
      </c>
      <c r="F879" s="5" t="s">
        <v>59</v>
      </c>
      <c r="G879" s="5" t="s">
        <v>60</v>
      </c>
      <c r="H879" t="s">
        <v>30</v>
      </c>
      <c r="I879" s="4">
        <v>3400</v>
      </c>
      <c r="J879" s="5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13</v>
      </c>
      <c r="C880" s="1" t="s">
        <v>20</v>
      </c>
      <c r="D880" s="2">
        <v>44969</v>
      </c>
      <c r="E880" s="5" t="s">
        <v>42</v>
      </c>
      <c r="F880" s="5" t="s">
        <v>59</v>
      </c>
      <c r="G880" s="5" t="s">
        <v>60</v>
      </c>
      <c r="H880" t="s">
        <v>32</v>
      </c>
      <c r="I880" s="4">
        <v>3200</v>
      </c>
      <c r="J880" s="5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13</v>
      </c>
      <c r="C881" s="1" t="s">
        <v>20</v>
      </c>
      <c r="D881" s="2">
        <v>44976</v>
      </c>
      <c r="E881" s="5" t="s">
        <v>42</v>
      </c>
      <c r="F881" s="5" t="s">
        <v>59</v>
      </c>
      <c r="G881" s="5" t="s">
        <v>60</v>
      </c>
      <c r="H881" t="s">
        <v>19</v>
      </c>
      <c r="I881" s="4">
        <v>500</v>
      </c>
      <c r="J881" s="5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13</v>
      </c>
      <c r="C882" s="1" t="s">
        <v>20</v>
      </c>
      <c r="D882" s="2">
        <v>44983</v>
      </c>
      <c r="E882" s="5" t="s">
        <v>42</v>
      </c>
      <c r="F882" s="5" t="s">
        <v>59</v>
      </c>
      <c r="G882" s="5" t="s">
        <v>60</v>
      </c>
      <c r="H882" t="s">
        <v>33</v>
      </c>
      <c r="I882" s="4">
        <v>4600</v>
      </c>
      <c r="J882" s="5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24</v>
      </c>
      <c r="C883" s="1" t="s">
        <v>20</v>
      </c>
      <c r="D883" s="2">
        <v>44990</v>
      </c>
      <c r="E883" s="5" t="s">
        <v>42</v>
      </c>
      <c r="F883" s="5" t="s">
        <v>59</v>
      </c>
      <c r="G883" s="5" t="s">
        <v>60</v>
      </c>
      <c r="H883" t="s">
        <v>23</v>
      </c>
      <c r="I883" s="4">
        <v>5130</v>
      </c>
      <c r="J883" s="5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13</v>
      </c>
      <c r="C884" s="1" t="s">
        <v>20</v>
      </c>
      <c r="D884" s="2">
        <v>44997</v>
      </c>
      <c r="E884" s="5" t="s">
        <v>42</v>
      </c>
      <c r="F884" s="5" t="s">
        <v>59</v>
      </c>
      <c r="G884" s="5" t="s">
        <v>60</v>
      </c>
      <c r="H884" t="s">
        <v>18</v>
      </c>
      <c r="I884" s="4">
        <v>8902</v>
      </c>
      <c r="J884" s="5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27</v>
      </c>
      <c r="C885" s="1" t="s">
        <v>20</v>
      </c>
      <c r="D885" s="2">
        <v>45004</v>
      </c>
      <c r="E885" s="5" t="s">
        <v>42</v>
      </c>
      <c r="F885" s="5" t="s">
        <v>59</v>
      </c>
      <c r="G885" s="5" t="s">
        <v>60</v>
      </c>
      <c r="H885" t="s">
        <v>18</v>
      </c>
      <c r="I885" s="4">
        <v>8902</v>
      </c>
      <c r="J885" s="5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27</v>
      </c>
      <c r="C886" s="1" t="s">
        <v>20</v>
      </c>
      <c r="D886" s="2">
        <v>45011</v>
      </c>
      <c r="E886" s="5" t="s">
        <v>42</v>
      </c>
      <c r="F886" s="5" t="s">
        <v>59</v>
      </c>
      <c r="G886" s="5" t="s">
        <v>60</v>
      </c>
      <c r="H886" t="s">
        <v>18</v>
      </c>
      <c r="I886" s="4">
        <v>8902</v>
      </c>
      <c r="J886" s="5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27</v>
      </c>
      <c r="C887" s="1" t="s">
        <v>20</v>
      </c>
      <c r="D887" s="2">
        <v>45018</v>
      </c>
      <c r="E887" s="5" t="s">
        <v>42</v>
      </c>
      <c r="F887" s="5" t="s">
        <v>59</v>
      </c>
      <c r="G887" s="5" t="s">
        <v>60</v>
      </c>
      <c r="H887" t="s">
        <v>19</v>
      </c>
      <c r="I887" s="4">
        <v>500</v>
      </c>
      <c r="J887" s="5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34</v>
      </c>
      <c r="C888" s="1" t="s">
        <v>20</v>
      </c>
      <c r="D888" s="2">
        <v>45025</v>
      </c>
      <c r="E888" s="5" t="s">
        <v>42</v>
      </c>
      <c r="F888" s="5" t="s">
        <v>59</v>
      </c>
      <c r="G888" s="5" t="s">
        <v>60</v>
      </c>
      <c r="H888" t="s">
        <v>18</v>
      </c>
      <c r="I888" s="4">
        <v>8902</v>
      </c>
      <c r="J888" s="5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13</v>
      </c>
      <c r="C889" s="1" t="s">
        <v>20</v>
      </c>
      <c r="D889" s="2">
        <v>45032</v>
      </c>
      <c r="E889" s="5" t="s">
        <v>42</v>
      </c>
      <c r="F889" s="5" t="s">
        <v>59</v>
      </c>
      <c r="G889" s="5" t="s">
        <v>60</v>
      </c>
      <c r="H889" t="s">
        <v>21</v>
      </c>
      <c r="I889" s="4">
        <v>1200</v>
      </c>
      <c r="J889" s="5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13</v>
      </c>
      <c r="C890" s="1" t="s">
        <v>20</v>
      </c>
      <c r="D890" s="2">
        <v>45039</v>
      </c>
      <c r="E890" s="5" t="s">
        <v>42</v>
      </c>
      <c r="F890" s="5" t="s">
        <v>59</v>
      </c>
      <c r="G890" s="5" t="s">
        <v>60</v>
      </c>
      <c r="H890" t="s">
        <v>28</v>
      </c>
      <c r="I890" s="4">
        <v>1500</v>
      </c>
      <c r="J890" s="5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24</v>
      </c>
      <c r="C891" s="1" t="s">
        <v>20</v>
      </c>
      <c r="D891" s="2">
        <v>45046</v>
      </c>
      <c r="E891" s="5" t="s">
        <v>42</v>
      </c>
      <c r="F891" s="5" t="s">
        <v>59</v>
      </c>
      <c r="G891" s="5" t="s">
        <v>60</v>
      </c>
      <c r="H891" t="s">
        <v>29</v>
      </c>
      <c r="I891" s="4">
        <v>5340</v>
      </c>
      <c r="J891" s="5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24</v>
      </c>
      <c r="C892" s="1" t="s">
        <v>20</v>
      </c>
      <c r="D892" s="2">
        <v>45053</v>
      </c>
      <c r="E892" s="5" t="s">
        <v>42</v>
      </c>
      <c r="F892" s="5" t="s">
        <v>59</v>
      </c>
      <c r="G892" s="5" t="s">
        <v>60</v>
      </c>
      <c r="H892" t="s">
        <v>32</v>
      </c>
      <c r="I892" s="4">
        <v>3200</v>
      </c>
      <c r="J892" s="5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13</v>
      </c>
      <c r="C893" s="1" t="s">
        <v>14</v>
      </c>
      <c r="D893" s="2">
        <v>45060</v>
      </c>
      <c r="E893" s="5" t="s">
        <v>42</v>
      </c>
      <c r="F893" s="5" t="s">
        <v>59</v>
      </c>
      <c r="G893" s="5" t="s">
        <v>60</v>
      </c>
      <c r="H893" t="s">
        <v>31</v>
      </c>
      <c r="I893" s="4">
        <v>5300</v>
      </c>
      <c r="J893" s="5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24</v>
      </c>
      <c r="C894" s="1" t="s">
        <v>20</v>
      </c>
      <c r="D894" s="2">
        <v>45067</v>
      </c>
      <c r="E894" s="5" t="s">
        <v>42</v>
      </c>
      <c r="F894" s="5" t="s">
        <v>59</v>
      </c>
      <c r="G894" s="5" t="s">
        <v>60</v>
      </c>
      <c r="H894" t="s">
        <v>28</v>
      </c>
      <c r="I894" s="4">
        <v>1500</v>
      </c>
      <c r="J894" s="5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22</v>
      </c>
      <c r="C895" s="1" t="s">
        <v>20</v>
      </c>
      <c r="D895" s="2">
        <v>45074</v>
      </c>
      <c r="E895" s="5" t="s">
        <v>42</v>
      </c>
      <c r="F895" s="5" t="s">
        <v>59</v>
      </c>
      <c r="G895" s="5" t="s">
        <v>60</v>
      </c>
      <c r="H895" t="s">
        <v>33</v>
      </c>
      <c r="I895" s="4">
        <v>4600</v>
      </c>
      <c r="J895" s="5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27</v>
      </c>
      <c r="C896" s="1" t="s">
        <v>20</v>
      </c>
      <c r="D896" s="2">
        <v>45081</v>
      </c>
      <c r="E896" s="5" t="s">
        <v>42</v>
      </c>
      <c r="F896" s="5" t="s">
        <v>59</v>
      </c>
      <c r="G896" s="5" t="s">
        <v>60</v>
      </c>
      <c r="H896" t="s">
        <v>26</v>
      </c>
      <c r="I896" s="4">
        <v>1700</v>
      </c>
      <c r="J896" s="5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27</v>
      </c>
      <c r="C897" s="1" t="s">
        <v>14</v>
      </c>
      <c r="D897" s="2">
        <v>45088</v>
      </c>
      <c r="E897" s="5" t="s">
        <v>42</v>
      </c>
      <c r="F897" s="5" t="s">
        <v>59</v>
      </c>
      <c r="G897" s="5" t="s">
        <v>60</v>
      </c>
      <c r="H897" t="s">
        <v>19</v>
      </c>
      <c r="I897" s="4">
        <v>500</v>
      </c>
      <c r="J897" s="5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13</v>
      </c>
      <c r="C898" s="1" t="s">
        <v>20</v>
      </c>
      <c r="D898" s="2">
        <v>45095</v>
      </c>
      <c r="E898" s="5" t="s">
        <v>42</v>
      </c>
      <c r="F898" s="5" t="s">
        <v>59</v>
      </c>
      <c r="G898" s="5" t="s">
        <v>60</v>
      </c>
      <c r="H898" t="s">
        <v>25</v>
      </c>
      <c r="I898" s="4">
        <v>300</v>
      </c>
      <c r="J898" s="5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13</v>
      </c>
      <c r="C899" s="1" t="s">
        <v>20</v>
      </c>
      <c r="D899" s="2">
        <v>45102</v>
      </c>
      <c r="E899" s="5" t="s">
        <v>42</v>
      </c>
      <c r="F899" s="5" t="s">
        <v>59</v>
      </c>
      <c r="G899" s="5" t="s">
        <v>60</v>
      </c>
      <c r="H899" t="s">
        <v>32</v>
      </c>
      <c r="I899" s="4">
        <v>3200</v>
      </c>
      <c r="J899" s="5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27</v>
      </c>
      <c r="C900" s="1" t="s">
        <v>14</v>
      </c>
      <c r="D900" s="2">
        <v>45109</v>
      </c>
      <c r="E900" s="5" t="s">
        <v>42</v>
      </c>
      <c r="F900" s="5" t="s">
        <v>59</v>
      </c>
      <c r="G900" s="5" t="s">
        <v>60</v>
      </c>
      <c r="H900" t="s">
        <v>19</v>
      </c>
      <c r="I900" s="4">
        <v>500</v>
      </c>
      <c r="J900" s="5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27</v>
      </c>
      <c r="C901" s="1" t="s">
        <v>20</v>
      </c>
      <c r="D901" s="2">
        <v>45116</v>
      </c>
      <c r="E901" s="5" t="s">
        <v>42</v>
      </c>
      <c r="F901" s="5" t="s">
        <v>59</v>
      </c>
      <c r="G901" s="5" t="s">
        <v>60</v>
      </c>
      <c r="H901" t="s">
        <v>21</v>
      </c>
      <c r="I901" s="4">
        <v>1200</v>
      </c>
      <c r="J901" s="5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34</v>
      </c>
      <c r="C902" s="1" t="s">
        <v>20</v>
      </c>
      <c r="D902" s="2">
        <v>45123</v>
      </c>
      <c r="E902" s="5" t="s">
        <v>42</v>
      </c>
      <c r="F902" s="5" t="s">
        <v>59</v>
      </c>
      <c r="G902" s="5" t="s">
        <v>60</v>
      </c>
      <c r="H902" t="s">
        <v>26</v>
      </c>
      <c r="I902" s="4">
        <v>1700</v>
      </c>
      <c r="J902" s="5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13</v>
      </c>
      <c r="C903" s="1" t="s">
        <v>20</v>
      </c>
      <c r="D903" s="2">
        <v>45130</v>
      </c>
      <c r="E903" s="5" t="s">
        <v>42</v>
      </c>
      <c r="F903" s="5" t="s">
        <v>59</v>
      </c>
      <c r="G903" s="5" t="s">
        <v>60</v>
      </c>
      <c r="H903" t="s">
        <v>30</v>
      </c>
      <c r="I903" s="4">
        <v>3400</v>
      </c>
      <c r="J903" s="5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13</v>
      </c>
      <c r="C904" s="1" t="s">
        <v>20</v>
      </c>
      <c r="D904" s="2">
        <v>45137</v>
      </c>
      <c r="E904" s="5" t="s">
        <v>42</v>
      </c>
      <c r="F904" s="5" t="s">
        <v>59</v>
      </c>
      <c r="G904" s="5" t="s">
        <v>60</v>
      </c>
      <c r="H904" t="s">
        <v>32</v>
      </c>
      <c r="I904" s="4">
        <v>3200</v>
      </c>
      <c r="J904" s="5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34</v>
      </c>
      <c r="C905" s="1" t="s">
        <v>20</v>
      </c>
      <c r="D905" s="2">
        <v>45139</v>
      </c>
      <c r="E905" s="5" t="s">
        <v>42</v>
      </c>
      <c r="F905" s="5" t="s">
        <v>59</v>
      </c>
      <c r="G905" s="5" t="s">
        <v>60</v>
      </c>
      <c r="H905" t="s">
        <v>30</v>
      </c>
      <c r="I905" s="4">
        <v>3400</v>
      </c>
      <c r="J905" s="5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27</v>
      </c>
      <c r="C906" s="1" t="s">
        <v>20</v>
      </c>
      <c r="D906" s="2">
        <v>45144</v>
      </c>
      <c r="E906" s="5" t="s">
        <v>42</v>
      </c>
      <c r="F906" s="5" t="s">
        <v>59</v>
      </c>
      <c r="G906" s="5" t="s">
        <v>60</v>
      </c>
      <c r="H906" t="s">
        <v>26</v>
      </c>
      <c r="I906" s="4">
        <v>1700</v>
      </c>
      <c r="J906" s="5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13</v>
      </c>
      <c r="C907" s="1" t="s">
        <v>20</v>
      </c>
      <c r="D907" s="2">
        <v>45146</v>
      </c>
      <c r="E907" s="5" t="s">
        <v>42</v>
      </c>
      <c r="F907" s="5" t="s">
        <v>59</v>
      </c>
      <c r="G907" s="5" t="s">
        <v>60</v>
      </c>
      <c r="H907" t="s">
        <v>33</v>
      </c>
      <c r="I907" s="4">
        <v>4600</v>
      </c>
      <c r="J907" s="5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27</v>
      </c>
      <c r="C908" s="1" t="s">
        <v>20</v>
      </c>
      <c r="D908" s="2">
        <v>45151</v>
      </c>
      <c r="E908" s="5" t="s">
        <v>42</v>
      </c>
      <c r="F908" s="5" t="s">
        <v>59</v>
      </c>
      <c r="G908" s="5" t="s">
        <v>60</v>
      </c>
      <c r="H908" t="s">
        <v>26</v>
      </c>
      <c r="I908" s="4">
        <v>1700</v>
      </c>
      <c r="J908" s="5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27</v>
      </c>
      <c r="C909" s="1" t="s">
        <v>20</v>
      </c>
      <c r="D909" s="2">
        <v>45153</v>
      </c>
      <c r="E909" s="5" t="s">
        <v>42</v>
      </c>
      <c r="F909" s="5" t="s">
        <v>59</v>
      </c>
      <c r="G909" s="5" t="s">
        <v>60</v>
      </c>
      <c r="H909" t="s">
        <v>35</v>
      </c>
      <c r="I909" s="4">
        <v>4500</v>
      </c>
      <c r="J909" s="5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27</v>
      </c>
      <c r="C910" s="1" t="s">
        <v>14</v>
      </c>
      <c r="D910" s="2">
        <v>45158</v>
      </c>
      <c r="E910" s="5" t="s">
        <v>42</v>
      </c>
      <c r="F910" s="5" t="s">
        <v>59</v>
      </c>
      <c r="G910" s="5" t="s">
        <v>60</v>
      </c>
      <c r="H910" t="s">
        <v>21</v>
      </c>
      <c r="I910" s="4">
        <v>1200</v>
      </c>
      <c r="J910" s="5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13</v>
      </c>
      <c r="C911" s="1" t="s">
        <v>14</v>
      </c>
      <c r="D911" s="2">
        <v>45160</v>
      </c>
      <c r="E911" s="5" t="s">
        <v>42</v>
      </c>
      <c r="F911" s="5" t="s">
        <v>59</v>
      </c>
      <c r="G911" s="5" t="s">
        <v>60</v>
      </c>
      <c r="H911" t="s">
        <v>18</v>
      </c>
      <c r="I911" s="4">
        <v>8902</v>
      </c>
      <c r="J911" s="5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27</v>
      </c>
      <c r="C912" s="1" t="s">
        <v>14</v>
      </c>
      <c r="D912" s="2">
        <v>45165</v>
      </c>
      <c r="E912" s="5" t="s">
        <v>42</v>
      </c>
      <c r="F912" s="5" t="s">
        <v>59</v>
      </c>
      <c r="G912" s="5" t="s">
        <v>60</v>
      </c>
      <c r="H912" t="s">
        <v>25</v>
      </c>
      <c r="I912" s="4">
        <v>300</v>
      </c>
      <c r="J912" s="5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27</v>
      </c>
      <c r="C913" s="1" t="s">
        <v>20</v>
      </c>
      <c r="D913" s="2">
        <v>45165</v>
      </c>
      <c r="E913" s="5" t="s">
        <v>42</v>
      </c>
      <c r="F913" s="5" t="s">
        <v>59</v>
      </c>
      <c r="G913" s="5" t="s">
        <v>60</v>
      </c>
      <c r="H913" t="s">
        <v>25</v>
      </c>
      <c r="I913" s="4">
        <v>300</v>
      </c>
      <c r="J913" s="5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27</v>
      </c>
      <c r="C914" s="1" t="s">
        <v>20</v>
      </c>
      <c r="D914" s="2">
        <v>45165</v>
      </c>
      <c r="E914" s="5" t="s">
        <v>42</v>
      </c>
      <c r="F914" s="5" t="s">
        <v>59</v>
      </c>
      <c r="G914" s="5" t="s">
        <v>60</v>
      </c>
      <c r="H914" t="s">
        <v>21</v>
      </c>
      <c r="I914" s="4">
        <v>1200</v>
      </c>
      <c r="J914" s="5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13</v>
      </c>
      <c r="C915" s="1" t="s">
        <v>14</v>
      </c>
      <c r="D915" s="2">
        <v>45165</v>
      </c>
      <c r="E915" s="5" t="s">
        <v>42</v>
      </c>
      <c r="F915" s="5" t="s">
        <v>59</v>
      </c>
      <c r="G915" s="5" t="s">
        <v>60</v>
      </c>
      <c r="H915" t="s">
        <v>32</v>
      </c>
      <c r="I915" s="4">
        <v>3200</v>
      </c>
      <c r="J915" s="5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13</v>
      </c>
      <c r="C916" s="1" t="s">
        <v>20</v>
      </c>
      <c r="D916" s="2">
        <v>45165</v>
      </c>
      <c r="E916" s="5" t="s">
        <v>42</v>
      </c>
      <c r="F916" s="5" t="s">
        <v>59</v>
      </c>
      <c r="G916" s="5" t="s">
        <v>60</v>
      </c>
      <c r="H916" t="s">
        <v>30</v>
      </c>
      <c r="I916" s="4">
        <v>3400</v>
      </c>
      <c r="J916" s="5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24</v>
      </c>
      <c r="C917" s="1" t="s">
        <v>20</v>
      </c>
      <c r="D917" s="2">
        <v>45165</v>
      </c>
      <c r="E917" s="5" t="s">
        <v>42</v>
      </c>
      <c r="F917" s="5" t="s">
        <v>59</v>
      </c>
      <c r="G917" s="5" t="s">
        <v>60</v>
      </c>
      <c r="H917" t="s">
        <v>23</v>
      </c>
      <c r="I917" s="4">
        <v>5130</v>
      </c>
      <c r="J917" s="5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24</v>
      </c>
      <c r="C918" s="1" t="s">
        <v>20</v>
      </c>
      <c r="D918" s="2">
        <v>44562</v>
      </c>
      <c r="E918" s="5" t="s">
        <v>42</v>
      </c>
      <c r="F918" s="5" t="s">
        <v>59</v>
      </c>
      <c r="G918" s="5" t="s">
        <v>60</v>
      </c>
      <c r="H918" t="s">
        <v>18</v>
      </c>
      <c r="I918" s="4">
        <v>8902</v>
      </c>
      <c r="J918" s="5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22</v>
      </c>
      <c r="C919" s="1" t="s">
        <v>20</v>
      </c>
      <c r="D919" s="2">
        <v>44577</v>
      </c>
      <c r="E919" s="5" t="s">
        <v>42</v>
      </c>
      <c r="F919" s="5" t="s">
        <v>59</v>
      </c>
      <c r="G919" s="5" t="s">
        <v>60</v>
      </c>
      <c r="H919" t="s">
        <v>23</v>
      </c>
      <c r="I919" s="4">
        <v>5130</v>
      </c>
      <c r="J919" s="5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27</v>
      </c>
      <c r="C920" s="1" t="s">
        <v>14</v>
      </c>
      <c r="D920" s="2">
        <v>44584</v>
      </c>
      <c r="E920" s="5" t="s">
        <v>42</v>
      </c>
      <c r="F920" s="5" t="s">
        <v>59</v>
      </c>
      <c r="G920" s="5" t="s">
        <v>60</v>
      </c>
      <c r="H920" t="s">
        <v>26</v>
      </c>
      <c r="I920" s="4">
        <v>1700</v>
      </c>
      <c r="J920" s="5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27</v>
      </c>
      <c r="C921" s="1" t="s">
        <v>20</v>
      </c>
      <c r="D921" s="2">
        <v>44591</v>
      </c>
      <c r="E921" s="5" t="s">
        <v>42</v>
      </c>
      <c r="F921" s="5" t="s">
        <v>59</v>
      </c>
      <c r="G921" s="5" t="s">
        <v>60</v>
      </c>
      <c r="H921" t="s">
        <v>28</v>
      </c>
      <c r="I921" s="4">
        <v>1500</v>
      </c>
      <c r="J921" s="5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13</v>
      </c>
      <c r="C922" s="1" t="s">
        <v>20</v>
      </c>
      <c r="D922" s="2">
        <v>44562</v>
      </c>
      <c r="E922" s="5" t="s">
        <v>61</v>
      </c>
      <c r="F922" s="5" t="s">
        <v>62</v>
      </c>
      <c r="G922" s="5" t="s">
        <v>63</v>
      </c>
      <c r="H922" t="s">
        <v>23</v>
      </c>
      <c r="I922" s="4">
        <v>5130</v>
      </c>
      <c r="J922" s="5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13</v>
      </c>
      <c r="C923" s="1" t="s">
        <v>14</v>
      </c>
      <c r="D923" s="2">
        <v>44592</v>
      </c>
      <c r="E923" s="5" t="s">
        <v>61</v>
      </c>
      <c r="F923" s="5" t="s">
        <v>62</v>
      </c>
      <c r="G923" s="5" t="s">
        <v>63</v>
      </c>
      <c r="H923" t="s">
        <v>28</v>
      </c>
      <c r="I923" s="4">
        <v>1500</v>
      </c>
      <c r="J923" s="5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13</v>
      </c>
      <c r="C924" s="1" t="s">
        <v>14</v>
      </c>
      <c r="D924" s="2">
        <v>44622</v>
      </c>
      <c r="E924" s="5" t="s">
        <v>61</v>
      </c>
      <c r="F924" s="5" t="s">
        <v>62</v>
      </c>
      <c r="G924" s="5" t="s">
        <v>63</v>
      </c>
      <c r="H924" t="s">
        <v>30</v>
      </c>
      <c r="I924" s="4">
        <v>3400</v>
      </c>
      <c r="J924" s="5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22</v>
      </c>
      <c r="C925" s="1" t="s">
        <v>20</v>
      </c>
      <c r="D925" s="2">
        <v>44652</v>
      </c>
      <c r="E925" s="5" t="s">
        <v>61</v>
      </c>
      <c r="F925" s="5" t="s">
        <v>62</v>
      </c>
      <c r="G925" s="5" t="s">
        <v>63</v>
      </c>
      <c r="H925" t="s">
        <v>25</v>
      </c>
      <c r="I925" s="4">
        <v>300</v>
      </c>
      <c r="J925" s="5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24</v>
      </c>
      <c r="C926" s="1" t="s">
        <v>20</v>
      </c>
      <c r="D926" s="2">
        <v>44682</v>
      </c>
      <c r="E926" s="5" t="s">
        <v>61</v>
      </c>
      <c r="F926" s="5" t="s">
        <v>62</v>
      </c>
      <c r="G926" s="5" t="s">
        <v>63</v>
      </c>
      <c r="H926" t="s">
        <v>26</v>
      </c>
      <c r="I926" s="4">
        <v>1700</v>
      </c>
      <c r="J926" s="5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24</v>
      </c>
      <c r="C927" s="1" t="s">
        <v>20</v>
      </c>
      <c r="D927" s="2">
        <v>44712</v>
      </c>
      <c r="E927" s="5" t="s">
        <v>61</v>
      </c>
      <c r="F927" s="5" t="s">
        <v>62</v>
      </c>
      <c r="G927" s="5" t="s">
        <v>63</v>
      </c>
      <c r="H927" t="s">
        <v>26</v>
      </c>
      <c r="I927" s="4">
        <v>1700</v>
      </c>
      <c r="J927" s="5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13</v>
      </c>
      <c r="C928" s="1" t="s">
        <v>14</v>
      </c>
      <c r="D928" s="2">
        <v>44742</v>
      </c>
      <c r="E928" s="5" t="s">
        <v>61</v>
      </c>
      <c r="F928" s="5" t="s">
        <v>62</v>
      </c>
      <c r="G928" s="5" t="s">
        <v>63</v>
      </c>
      <c r="H928" t="s">
        <v>31</v>
      </c>
      <c r="I928" s="4">
        <v>5300</v>
      </c>
      <c r="J928" s="5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24</v>
      </c>
      <c r="C929" s="1" t="s">
        <v>20</v>
      </c>
      <c r="D929" s="2">
        <v>44772</v>
      </c>
      <c r="E929" s="5" t="s">
        <v>61</v>
      </c>
      <c r="F929" s="5" t="s">
        <v>62</v>
      </c>
      <c r="G929" s="5" t="s">
        <v>63</v>
      </c>
      <c r="H929" t="s">
        <v>28</v>
      </c>
      <c r="I929" s="4">
        <v>1500</v>
      </c>
      <c r="J929" s="5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24</v>
      </c>
      <c r="C930" s="1" t="s">
        <v>20</v>
      </c>
      <c r="D930" s="2">
        <v>44562</v>
      </c>
      <c r="E930" s="5" t="s">
        <v>61</v>
      </c>
      <c r="F930" s="5" t="s">
        <v>64</v>
      </c>
      <c r="G930" s="5" t="s">
        <v>65</v>
      </c>
      <c r="H930" t="s">
        <v>18</v>
      </c>
      <c r="I930" s="4">
        <v>8902</v>
      </c>
      <c r="J930" s="5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22</v>
      </c>
      <c r="C931" s="1" t="s">
        <v>20</v>
      </c>
      <c r="D931" s="2">
        <v>44577</v>
      </c>
      <c r="E931" s="5" t="s">
        <v>61</v>
      </c>
      <c r="F931" s="5" t="s">
        <v>64</v>
      </c>
      <c r="G931" s="5" t="s">
        <v>65</v>
      </c>
      <c r="H931" t="s">
        <v>23</v>
      </c>
      <c r="I931" s="4">
        <v>5130</v>
      </c>
      <c r="J931" s="5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27</v>
      </c>
      <c r="C932" s="1" t="s">
        <v>14</v>
      </c>
      <c r="D932" s="2">
        <v>44584</v>
      </c>
      <c r="E932" s="5" t="s">
        <v>61</v>
      </c>
      <c r="F932" s="5" t="s">
        <v>64</v>
      </c>
      <c r="G932" s="5" t="s">
        <v>65</v>
      </c>
      <c r="H932" t="s">
        <v>26</v>
      </c>
      <c r="I932" s="4">
        <v>1700</v>
      </c>
      <c r="J932" s="5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27</v>
      </c>
      <c r="C933" s="1" t="s">
        <v>20</v>
      </c>
      <c r="D933" s="2">
        <v>44591</v>
      </c>
      <c r="E933" s="5" t="s">
        <v>61</v>
      </c>
      <c r="F933" s="5" t="s">
        <v>64</v>
      </c>
      <c r="G933" s="5" t="s">
        <v>65</v>
      </c>
      <c r="H933" t="s">
        <v>28</v>
      </c>
      <c r="I933" s="4">
        <v>1500</v>
      </c>
      <c r="J933" s="5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22</v>
      </c>
      <c r="C934" s="1" t="s">
        <v>20</v>
      </c>
      <c r="D934" s="2">
        <v>44598</v>
      </c>
      <c r="E934" s="5" t="s">
        <v>61</v>
      </c>
      <c r="F934" s="5" t="s">
        <v>64</v>
      </c>
      <c r="G934" s="5" t="s">
        <v>65</v>
      </c>
      <c r="H934" t="s">
        <v>30</v>
      </c>
      <c r="I934" s="4">
        <v>3400</v>
      </c>
      <c r="J934" s="5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13</v>
      </c>
      <c r="C935" s="1" t="s">
        <v>14</v>
      </c>
      <c r="D935" s="2">
        <v>44605</v>
      </c>
      <c r="E935" s="5" t="s">
        <v>61</v>
      </c>
      <c r="F935" s="5" t="s">
        <v>64</v>
      </c>
      <c r="G935" s="5" t="s">
        <v>65</v>
      </c>
      <c r="H935" t="s">
        <v>28</v>
      </c>
      <c r="I935" s="4">
        <v>1500</v>
      </c>
      <c r="J935" s="5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27</v>
      </c>
      <c r="C936" s="1" t="s">
        <v>14</v>
      </c>
      <c r="D936" s="2">
        <v>44612</v>
      </c>
      <c r="E936" s="5" t="s">
        <v>61</v>
      </c>
      <c r="F936" s="5" t="s">
        <v>64</v>
      </c>
      <c r="G936" s="5" t="s">
        <v>65</v>
      </c>
      <c r="H936" t="s">
        <v>32</v>
      </c>
      <c r="I936" s="4">
        <v>3200</v>
      </c>
      <c r="J936" s="5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13</v>
      </c>
      <c r="C937" s="1" t="s">
        <v>20</v>
      </c>
      <c r="D937" s="2">
        <v>44619</v>
      </c>
      <c r="E937" s="5" t="s">
        <v>61</v>
      </c>
      <c r="F937" s="5" t="s">
        <v>64</v>
      </c>
      <c r="G937" s="5" t="s">
        <v>65</v>
      </c>
      <c r="H937" t="s">
        <v>31</v>
      </c>
      <c r="I937" s="4">
        <v>5300</v>
      </c>
      <c r="J937" s="5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24</v>
      </c>
      <c r="C938" s="1" t="s">
        <v>14</v>
      </c>
      <c r="D938" s="2">
        <v>44626</v>
      </c>
      <c r="E938" s="5" t="s">
        <v>61</v>
      </c>
      <c r="F938" s="5" t="s">
        <v>64</v>
      </c>
      <c r="G938" s="5" t="s">
        <v>65</v>
      </c>
      <c r="H938" t="s">
        <v>32</v>
      </c>
      <c r="I938" s="4">
        <v>3200</v>
      </c>
      <c r="J938" s="5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13</v>
      </c>
      <c r="C939" s="1" t="s">
        <v>20</v>
      </c>
      <c r="D939" s="2">
        <v>44802</v>
      </c>
      <c r="E939" s="5" t="s">
        <v>61</v>
      </c>
      <c r="F939" s="5" t="s">
        <v>62</v>
      </c>
      <c r="G939" s="5" t="s">
        <v>63</v>
      </c>
      <c r="H939" t="s">
        <v>26</v>
      </c>
      <c r="I939" s="4">
        <v>1700</v>
      </c>
      <c r="J939" s="5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27</v>
      </c>
      <c r="C940" s="1" t="s">
        <v>14</v>
      </c>
      <c r="D940" s="2">
        <v>44633</v>
      </c>
      <c r="E940" s="5" t="s">
        <v>61</v>
      </c>
      <c r="F940" s="5" t="s">
        <v>64</v>
      </c>
      <c r="G940" s="5" t="s">
        <v>65</v>
      </c>
      <c r="H940" t="s">
        <v>33</v>
      </c>
      <c r="I940" s="4">
        <v>4600</v>
      </c>
      <c r="J940" s="5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13</v>
      </c>
      <c r="C941" s="1" t="s">
        <v>20</v>
      </c>
      <c r="D941" s="2">
        <v>44640</v>
      </c>
      <c r="E941" s="5" t="s">
        <v>61</v>
      </c>
      <c r="F941" s="5" t="s">
        <v>64</v>
      </c>
      <c r="G941" s="5" t="s">
        <v>65</v>
      </c>
      <c r="H941" t="s">
        <v>35</v>
      </c>
      <c r="I941" s="4">
        <v>4500</v>
      </c>
      <c r="J941" s="5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27</v>
      </c>
      <c r="C942" s="1" t="s">
        <v>14</v>
      </c>
      <c r="D942" s="2">
        <v>44647</v>
      </c>
      <c r="E942" s="5" t="s">
        <v>61</v>
      </c>
      <c r="F942" s="5" t="s">
        <v>64</v>
      </c>
      <c r="G942" s="5" t="s">
        <v>65</v>
      </c>
      <c r="H942" t="s">
        <v>35</v>
      </c>
      <c r="I942" s="4">
        <v>4500</v>
      </c>
      <c r="J942" s="5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22</v>
      </c>
      <c r="C943" s="1" t="s">
        <v>20</v>
      </c>
      <c r="D943" s="2">
        <v>44654</v>
      </c>
      <c r="E943" s="5" t="s">
        <v>61</v>
      </c>
      <c r="F943" s="5" t="s">
        <v>64</v>
      </c>
      <c r="G943" s="5" t="s">
        <v>65</v>
      </c>
      <c r="H943" t="s">
        <v>19</v>
      </c>
      <c r="I943" s="4">
        <v>500</v>
      </c>
      <c r="J943" s="5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27</v>
      </c>
      <c r="C944" s="1" t="s">
        <v>20</v>
      </c>
      <c r="D944" s="2">
        <v>44661</v>
      </c>
      <c r="E944" s="5" t="s">
        <v>61</v>
      </c>
      <c r="F944" s="5" t="s">
        <v>64</v>
      </c>
      <c r="G944" s="5" t="s">
        <v>65</v>
      </c>
      <c r="H944" t="s">
        <v>32</v>
      </c>
      <c r="I944" s="4">
        <v>3200</v>
      </c>
      <c r="J944" s="5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22</v>
      </c>
      <c r="C945" s="1" t="s">
        <v>20</v>
      </c>
      <c r="D945" s="2">
        <v>44668</v>
      </c>
      <c r="E945" s="5" t="s">
        <v>61</v>
      </c>
      <c r="F945" s="5" t="s">
        <v>64</v>
      </c>
      <c r="G945" s="5" t="s">
        <v>65</v>
      </c>
      <c r="H945" t="s">
        <v>35</v>
      </c>
      <c r="I945" s="4">
        <v>4500</v>
      </c>
      <c r="J945" s="5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13</v>
      </c>
      <c r="C946" s="1" t="s">
        <v>20</v>
      </c>
      <c r="D946" s="2">
        <v>44675</v>
      </c>
      <c r="E946" s="5" t="s">
        <v>61</v>
      </c>
      <c r="F946" s="5" t="s">
        <v>64</v>
      </c>
      <c r="G946" s="5" t="s">
        <v>65</v>
      </c>
      <c r="H946" t="s">
        <v>29</v>
      </c>
      <c r="I946" s="4">
        <v>5340</v>
      </c>
      <c r="J946" s="5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27</v>
      </c>
      <c r="C947" s="1" t="s">
        <v>20</v>
      </c>
      <c r="D947" s="2">
        <v>44682</v>
      </c>
      <c r="E947" s="5" t="s">
        <v>61</v>
      </c>
      <c r="F947" s="5" t="s">
        <v>64</v>
      </c>
      <c r="G947" s="5" t="s">
        <v>65</v>
      </c>
      <c r="H947" t="s">
        <v>29</v>
      </c>
      <c r="I947" s="4">
        <v>5340</v>
      </c>
      <c r="J947" s="5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24</v>
      </c>
      <c r="C948" s="1" t="s">
        <v>14</v>
      </c>
      <c r="D948" s="2">
        <v>44689</v>
      </c>
      <c r="E948" s="5" t="s">
        <v>61</v>
      </c>
      <c r="F948" s="5" t="s">
        <v>64</v>
      </c>
      <c r="G948" s="5" t="s">
        <v>65</v>
      </c>
      <c r="H948" t="s">
        <v>28</v>
      </c>
      <c r="I948" s="4">
        <v>1500</v>
      </c>
      <c r="J948" s="5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22</v>
      </c>
      <c r="C949" s="1" t="s">
        <v>20</v>
      </c>
      <c r="D949" s="2">
        <v>44696</v>
      </c>
      <c r="E949" s="5" t="s">
        <v>61</v>
      </c>
      <c r="F949" s="5" t="s">
        <v>64</v>
      </c>
      <c r="G949" s="5" t="s">
        <v>65</v>
      </c>
      <c r="H949" t="s">
        <v>19</v>
      </c>
      <c r="I949" s="4">
        <v>500</v>
      </c>
      <c r="J949" s="5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34</v>
      </c>
      <c r="C950" s="1" t="s">
        <v>20</v>
      </c>
      <c r="D950" s="2">
        <v>44703</v>
      </c>
      <c r="E950" s="5" t="s">
        <v>61</v>
      </c>
      <c r="F950" s="5" t="s">
        <v>64</v>
      </c>
      <c r="G950" s="5" t="s">
        <v>65</v>
      </c>
      <c r="H950" t="s">
        <v>29</v>
      </c>
      <c r="I950" s="4">
        <v>5340</v>
      </c>
      <c r="J950" s="5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27</v>
      </c>
      <c r="C951" s="1" t="s">
        <v>20</v>
      </c>
      <c r="D951" s="2">
        <v>44710</v>
      </c>
      <c r="E951" s="5" t="s">
        <v>61</v>
      </c>
      <c r="F951" s="5" t="s">
        <v>64</v>
      </c>
      <c r="G951" s="5" t="s">
        <v>65</v>
      </c>
      <c r="H951" t="s">
        <v>31</v>
      </c>
      <c r="I951" s="4">
        <v>5300</v>
      </c>
      <c r="J951" s="5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13</v>
      </c>
      <c r="C952" s="1" t="s">
        <v>20</v>
      </c>
      <c r="D952" s="2">
        <v>44832</v>
      </c>
      <c r="E952" s="5" t="s">
        <v>61</v>
      </c>
      <c r="F952" s="5" t="s">
        <v>62</v>
      </c>
      <c r="G952" s="5" t="s">
        <v>63</v>
      </c>
      <c r="H952" t="s">
        <v>33</v>
      </c>
      <c r="I952" s="4">
        <v>4600</v>
      </c>
      <c r="J952" s="5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24</v>
      </c>
      <c r="C953" s="1" t="s">
        <v>14</v>
      </c>
      <c r="D953" s="2">
        <v>44717</v>
      </c>
      <c r="E953" s="5" t="s">
        <v>61</v>
      </c>
      <c r="F953" s="5" t="s">
        <v>64</v>
      </c>
      <c r="G953" s="5" t="s">
        <v>65</v>
      </c>
      <c r="H953" t="s">
        <v>21</v>
      </c>
      <c r="I953" s="4">
        <v>1200</v>
      </c>
      <c r="J953" s="5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13</v>
      </c>
      <c r="C954" s="1" t="s">
        <v>20</v>
      </c>
      <c r="D954" s="2">
        <v>44724</v>
      </c>
      <c r="E954" s="5" t="s">
        <v>61</v>
      </c>
      <c r="F954" s="5" t="s">
        <v>64</v>
      </c>
      <c r="G954" s="5" t="s">
        <v>65</v>
      </c>
      <c r="H954" t="s">
        <v>18</v>
      </c>
      <c r="I954" s="4">
        <v>8902</v>
      </c>
      <c r="J954" s="5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27</v>
      </c>
      <c r="C955" s="1" t="s">
        <v>20</v>
      </c>
      <c r="D955" s="2">
        <v>44731</v>
      </c>
      <c r="E955" s="5" t="s">
        <v>61</v>
      </c>
      <c r="F955" s="5" t="s">
        <v>64</v>
      </c>
      <c r="G955" s="5" t="s">
        <v>65</v>
      </c>
      <c r="H955" t="s">
        <v>31</v>
      </c>
      <c r="I955" s="4">
        <v>5300</v>
      </c>
      <c r="J955" s="5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22</v>
      </c>
      <c r="C956" s="1" t="s">
        <v>14</v>
      </c>
      <c r="D956" s="2">
        <v>44738</v>
      </c>
      <c r="E956" s="5" t="s">
        <v>61</v>
      </c>
      <c r="F956" s="5" t="s">
        <v>64</v>
      </c>
      <c r="G956" s="5" t="s">
        <v>65</v>
      </c>
      <c r="H956" t="s">
        <v>30</v>
      </c>
      <c r="I956" s="4">
        <v>3400</v>
      </c>
      <c r="J956" s="5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13</v>
      </c>
      <c r="C957" s="1" t="s">
        <v>14</v>
      </c>
      <c r="D957" s="2">
        <v>44745</v>
      </c>
      <c r="E957" s="5" t="s">
        <v>61</v>
      </c>
      <c r="F957" s="5" t="s">
        <v>64</v>
      </c>
      <c r="G957" s="5" t="s">
        <v>65</v>
      </c>
      <c r="H957" t="s">
        <v>29</v>
      </c>
      <c r="I957" s="4">
        <v>5340</v>
      </c>
      <c r="J957" s="5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13</v>
      </c>
      <c r="C958" s="1" t="s">
        <v>20</v>
      </c>
      <c r="D958" s="2">
        <v>44752</v>
      </c>
      <c r="E958" s="5" t="s">
        <v>61</v>
      </c>
      <c r="F958" s="5" t="s">
        <v>64</v>
      </c>
      <c r="G958" s="5" t="s">
        <v>65</v>
      </c>
      <c r="H958" t="s">
        <v>26</v>
      </c>
      <c r="I958" s="4">
        <v>1700</v>
      </c>
      <c r="J958" s="5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22</v>
      </c>
      <c r="C959" s="1" t="s">
        <v>14</v>
      </c>
      <c r="D959" s="2">
        <v>44759</v>
      </c>
      <c r="E959" s="5" t="s">
        <v>61</v>
      </c>
      <c r="F959" s="5" t="s">
        <v>64</v>
      </c>
      <c r="G959" s="5" t="s">
        <v>65</v>
      </c>
      <c r="H959" t="s">
        <v>25</v>
      </c>
      <c r="I959" s="4">
        <v>300</v>
      </c>
      <c r="J959" s="5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34</v>
      </c>
      <c r="C960" s="1" t="s">
        <v>20</v>
      </c>
      <c r="D960" s="2">
        <v>44766</v>
      </c>
      <c r="E960" s="5" t="s">
        <v>61</v>
      </c>
      <c r="F960" s="5" t="s">
        <v>64</v>
      </c>
      <c r="G960" s="5" t="s">
        <v>65</v>
      </c>
      <c r="H960" t="s">
        <v>19</v>
      </c>
      <c r="I960" s="4">
        <v>500</v>
      </c>
      <c r="J960" s="5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13</v>
      </c>
      <c r="C961" s="1" t="s">
        <v>20</v>
      </c>
      <c r="D961" s="2">
        <v>44766</v>
      </c>
      <c r="E961" s="5" t="s">
        <v>61</v>
      </c>
      <c r="F961" s="5" t="s">
        <v>64</v>
      </c>
      <c r="G961" s="5" t="s">
        <v>65</v>
      </c>
      <c r="H961" t="s">
        <v>33</v>
      </c>
      <c r="I961" s="4">
        <v>4600</v>
      </c>
      <c r="J961" s="5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22</v>
      </c>
      <c r="C962" s="1" t="s">
        <v>20</v>
      </c>
      <c r="D962" s="2">
        <v>44773</v>
      </c>
      <c r="E962" s="5" t="s">
        <v>61</v>
      </c>
      <c r="F962" s="5" t="s">
        <v>64</v>
      </c>
      <c r="G962" s="5" t="s">
        <v>65</v>
      </c>
      <c r="H962" t="s">
        <v>21</v>
      </c>
      <c r="I962" s="4">
        <v>1200</v>
      </c>
      <c r="J962" s="5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27</v>
      </c>
      <c r="C963" s="1" t="s">
        <v>14</v>
      </c>
      <c r="D963" s="2">
        <v>44780</v>
      </c>
      <c r="E963" s="5" t="s">
        <v>61</v>
      </c>
      <c r="F963" s="5" t="s">
        <v>64</v>
      </c>
      <c r="G963" s="5" t="s">
        <v>65</v>
      </c>
      <c r="H963" t="s">
        <v>29</v>
      </c>
      <c r="I963" s="4">
        <v>5340</v>
      </c>
      <c r="J963" s="5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27</v>
      </c>
      <c r="C964" s="1" t="s">
        <v>14</v>
      </c>
      <c r="D964" s="2">
        <v>44787</v>
      </c>
      <c r="E964" s="5" t="s">
        <v>61</v>
      </c>
      <c r="F964" s="5" t="s">
        <v>64</v>
      </c>
      <c r="G964" s="5" t="s">
        <v>65</v>
      </c>
      <c r="H964" t="s">
        <v>29</v>
      </c>
      <c r="I964" s="4">
        <v>5340</v>
      </c>
      <c r="J964" s="5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34</v>
      </c>
      <c r="C965" s="1" t="s">
        <v>14</v>
      </c>
      <c r="D965" s="2">
        <v>44862</v>
      </c>
      <c r="E965" s="5" t="s">
        <v>61</v>
      </c>
      <c r="F965" s="5" t="s">
        <v>62</v>
      </c>
      <c r="G965" s="5" t="s">
        <v>63</v>
      </c>
      <c r="H965" t="s">
        <v>33</v>
      </c>
      <c r="I965" s="4">
        <v>4600</v>
      </c>
      <c r="J965" s="5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13</v>
      </c>
      <c r="C966" s="1" t="s">
        <v>20</v>
      </c>
      <c r="D966" s="2">
        <v>44794</v>
      </c>
      <c r="E966" s="5" t="s">
        <v>61</v>
      </c>
      <c r="F966" s="5" t="s">
        <v>64</v>
      </c>
      <c r="G966" s="5" t="s">
        <v>65</v>
      </c>
      <c r="H966" t="s">
        <v>23</v>
      </c>
      <c r="I966" s="4">
        <v>5130</v>
      </c>
      <c r="J966" s="5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34</v>
      </c>
      <c r="C967" s="1" t="s">
        <v>14</v>
      </c>
      <c r="D967" s="2">
        <v>44801</v>
      </c>
      <c r="E967" s="5" t="s">
        <v>61</v>
      </c>
      <c r="F967" s="5" t="s">
        <v>64</v>
      </c>
      <c r="G967" s="5" t="s">
        <v>65</v>
      </c>
      <c r="H967" t="s">
        <v>33</v>
      </c>
      <c r="I967" s="4">
        <v>4600</v>
      </c>
      <c r="J967" s="5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13</v>
      </c>
      <c r="C968" s="1" t="s">
        <v>20</v>
      </c>
      <c r="D968" s="2">
        <v>44808</v>
      </c>
      <c r="E968" s="5" t="s">
        <v>61</v>
      </c>
      <c r="F968" s="5" t="s">
        <v>64</v>
      </c>
      <c r="G968" s="5" t="s">
        <v>65</v>
      </c>
      <c r="H968" t="s">
        <v>33</v>
      </c>
      <c r="I968" s="4">
        <v>4600</v>
      </c>
      <c r="J968" s="5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13</v>
      </c>
      <c r="C969" s="1" t="s">
        <v>14</v>
      </c>
      <c r="D969" s="2">
        <v>44815</v>
      </c>
      <c r="E969" s="5" t="s">
        <v>61</v>
      </c>
      <c r="F969" s="5" t="s">
        <v>64</v>
      </c>
      <c r="G969" s="5" t="s">
        <v>65</v>
      </c>
      <c r="H969" t="s">
        <v>28</v>
      </c>
      <c r="I969" s="4">
        <v>1500</v>
      </c>
      <c r="J969" s="5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22</v>
      </c>
      <c r="C970" s="1" t="s">
        <v>20</v>
      </c>
      <c r="D970" s="2">
        <v>44822</v>
      </c>
      <c r="E970" s="5" t="s">
        <v>61</v>
      </c>
      <c r="F970" s="5" t="s">
        <v>64</v>
      </c>
      <c r="G970" s="5" t="s">
        <v>65</v>
      </c>
      <c r="H970" t="s">
        <v>21</v>
      </c>
      <c r="I970" s="4">
        <v>1200</v>
      </c>
      <c r="J970" s="5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27</v>
      </c>
      <c r="C971" s="1" t="s">
        <v>20</v>
      </c>
      <c r="D971" s="2">
        <v>44829</v>
      </c>
      <c r="E971" s="5" t="s">
        <v>61</v>
      </c>
      <c r="F971" s="5" t="s">
        <v>64</v>
      </c>
      <c r="G971" s="5" t="s">
        <v>65</v>
      </c>
      <c r="H971" t="s">
        <v>31</v>
      </c>
      <c r="I971" s="4">
        <v>5300</v>
      </c>
      <c r="J971" s="5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22</v>
      </c>
      <c r="C972" s="1" t="s">
        <v>20</v>
      </c>
      <c r="D972" s="2">
        <v>44836</v>
      </c>
      <c r="E972" s="5" t="s">
        <v>61</v>
      </c>
      <c r="F972" s="5" t="s">
        <v>64</v>
      </c>
      <c r="G972" s="5" t="s">
        <v>65</v>
      </c>
      <c r="H972" t="s">
        <v>25</v>
      </c>
      <c r="I972" s="4">
        <v>300</v>
      </c>
      <c r="J972" s="5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27</v>
      </c>
      <c r="C973" s="1" t="s">
        <v>20</v>
      </c>
      <c r="D973" s="2">
        <v>44843</v>
      </c>
      <c r="E973" s="5" t="s">
        <v>61</v>
      </c>
      <c r="F973" s="5" t="s">
        <v>64</v>
      </c>
      <c r="G973" s="5" t="s">
        <v>65</v>
      </c>
      <c r="H973" t="s">
        <v>19</v>
      </c>
      <c r="I973" s="4">
        <v>500</v>
      </c>
      <c r="J973" s="5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13</v>
      </c>
      <c r="C974" s="1" t="s">
        <v>20</v>
      </c>
      <c r="D974" s="2">
        <v>44850</v>
      </c>
      <c r="E974" s="5" t="s">
        <v>61</v>
      </c>
      <c r="F974" s="5" t="s">
        <v>64</v>
      </c>
      <c r="G974" s="5" t="s">
        <v>65</v>
      </c>
      <c r="H974" t="s">
        <v>31</v>
      </c>
      <c r="I974" s="4">
        <v>5300</v>
      </c>
      <c r="J974" s="5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13</v>
      </c>
      <c r="C975" s="1" t="s">
        <v>14</v>
      </c>
      <c r="D975" s="2">
        <v>44857</v>
      </c>
      <c r="E975" s="5" t="s">
        <v>61</v>
      </c>
      <c r="F975" s="5" t="s">
        <v>64</v>
      </c>
      <c r="G975" s="5" t="s">
        <v>65</v>
      </c>
      <c r="H975" t="s">
        <v>23</v>
      </c>
      <c r="I975" s="4">
        <v>5130</v>
      </c>
      <c r="J975" s="5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13</v>
      </c>
      <c r="C976" s="1" t="s">
        <v>20</v>
      </c>
      <c r="D976" s="2">
        <v>44864</v>
      </c>
      <c r="E976" s="5" t="s">
        <v>61</v>
      </c>
      <c r="F976" s="5" t="s">
        <v>64</v>
      </c>
      <c r="G976" s="5" t="s">
        <v>65</v>
      </c>
      <c r="H976" t="s">
        <v>25</v>
      </c>
      <c r="I976" s="4">
        <v>300</v>
      </c>
      <c r="J976" s="5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13</v>
      </c>
      <c r="C977" s="1" t="s">
        <v>14</v>
      </c>
      <c r="D977" s="2">
        <v>44871</v>
      </c>
      <c r="E977" s="5" t="s">
        <v>61</v>
      </c>
      <c r="F977" s="5" t="s">
        <v>64</v>
      </c>
      <c r="G977" s="5" t="s">
        <v>65</v>
      </c>
      <c r="H977" t="s">
        <v>35</v>
      </c>
      <c r="I977" s="4">
        <v>4500</v>
      </c>
      <c r="J977" s="5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13</v>
      </c>
      <c r="C978" s="1" t="s">
        <v>20</v>
      </c>
      <c r="D978" s="2">
        <v>44878</v>
      </c>
      <c r="E978" s="5" t="s">
        <v>61</v>
      </c>
      <c r="F978" s="5" t="s">
        <v>64</v>
      </c>
      <c r="G978" s="5" t="s">
        <v>65</v>
      </c>
      <c r="H978" t="s">
        <v>25</v>
      </c>
      <c r="I978" s="4">
        <v>300</v>
      </c>
      <c r="J978" s="5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13</v>
      </c>
      <c r="C979" s="1" t="s">
        <v>20</v>
      </c>
      <c r="D979" s="2">
        <v>44885</v>
      </c>
      <c r="E979" s="5" t="s">
        <v>61</v>
      </c>
      <c r="F979" s="5" t="s">
        <v>64</v>
      </c>
      <c r="G979" s="5" t="s">
        <v>65</v>
      </c>
      <c r="H979" t="s">
        <v>19</v>
      </c>
      <c r="I979" s="4">
        <v>500</v>
      </c>
      <c r="J979" s="5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27</v>
      </c>
      <c r="C980" s="1" t="s">
        <v>20</v>
      </c>
      <c r="D980" s="2">
        <v>44892</v>
      </c>
      <c r="E980" s="5" t="s">
        <v>61</v>
      </c>
      <c r="F980" s="5" t="s">
        <v>62</v>
      </c>
      <c r="G980" s="5" t="s">
        <v>63</v>
      </c>
      <c r="H980" t="s">
        <v>35</v>
      </c>
      <c r="I980" s="4">
        <v>4500</v>
      </c>
      <c r="J980" s="5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13</v>
      </c>
      <c r="C981" s="1" t="s">
        <v>20</v>
      </c>
      <c r="D981" s="2">
        <v>44892</v>
      </c>
      <c r="E981" s="5" t="s">
        <v>61</v>
      </c>
      <c r="F981" s="5" t="s">
        <v>64</v>
      </c>
      <c r="G981" s="5" t="s">
        <v>65</v>
      </c>
      <c r="H981" t="s">
        <v>33</v>
      </c>
      <c r="I981" s="4">
        <v>4600</v>
      </c>
      <c r="J981" s="5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34</v>
      </c>
      <c r="C982" s="1" t="s">
        <v>20</v>
      </c>
      <c r="D982" s="2">
        <v>44922</v>
      </c>
      <c r="E982" s="5" t="s">
        <v>61</v>
      </c>
      <c r="F982" s="5" t="s">
        <v>62</v>
      </c>
      <c r="G982" s="5" t="s">
        <v>63</v>
      </c>
      <c r="H982" t="s">
        <v>33</v>
      </c>
      <c r="I982" s="4">
        <v>4600</v>
      </c>
      <c r="J982" s="5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27</v>
      </c>
      <c r="C983" s="1" t="s">
        <v>20</v>
      </c>
      <c r="D983" s="2">
        <v>44952</v>
      </c>
      <c r="E983" s="5" t="s">
        <v>61</v>
      </c>
      <c r="F983" s="5" t="s">
        <v>62</v>
      </c>
      <c r="G983" s="5" t="s">
        <v>63</v>
      </c>
      <c r="H983" t="s">
        <v>32</v>
      </c>
      <c r="I983" s="4">
        <v>3200</v>
      </c>
      <c r="J983" s="5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34</v>
      </c>
      <c r="C984" s="1" t="s">
        <v>20</v>
      </c>
      <c r="D984" s="2">
        <v>44982</v>
      </c>
      <c r="E984" s="5" t="s">
        <v>61</v>
      </c>
      <c r="F984" s="5" t="s">
        <v>62</v>
      </c>
      <c r="G984" s="5" t="s">
        <v>63</v>
      </c>
      <c r="H984" t="s">
        <v>31</v>
      </c>
      <c r="I984" s="4">
        <v>5300</v>
      </c>
      <c r="J984" s="5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27</v>
      </c>
      <c r="C985" s="1" t="s">
        <v>14</v>
      </c>
      <c r="D985" s="2">
        <v>45012</v>
      </c>
      <c r="E985" s="5" t="s">
        <v>61</v>
      </c>
      <c r="F985" s="5" t="s">
        <v>62</v>
      </c>
      <c r="G985" s="5" t="s">
        <v>63</v>
      </c>
      <c r="H985" t="s">
        <v>21</v>
      </c>
      <c r="I985" s="4">
        <v>1200</v>
      </c>
      <c r="J985" s="5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13</v>
      </c>
      <c r="C986" s="1" t="s">
        <v>14</v>
      </c>
      <c r="D986" s="2">
        <v>45042</v>
      </c>
      <c r="E986" s="5" t="s">
        <v>61</v>
      </c>
      <c r="F986" s="5" t="s">
        <v>62</v>
      </c>
      <c r="G986" s="5" t="s">
        <v>63</v>
      </c>
      <c r="H986" t="s">
        <v>29</v>
      </c>
      <c r="I986" s="4">
        <v>5340</v>
      </c>
      <c r="J986" s="5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24</v>
      </c>
      <c r="C987" s="1" t="s">
        <v>14</v>
      </c>
      <c r="D987" s="2">
        <v>45072</v>
      </c>
      <c r="E987" s="5" t="s">
        <v>61</v>
      </c>
      <c r="F987" s="5" t="s">
        <v>62</v>
      </c>
      <c r="G987" s="5" t="s">
        <v>63</v>
      </c>
      <c r="H987" t="s">
        <v>23</v>
      </c>
      <c r="I987" s="4">
        <v>5130</v>
      </c>
      <c r="J987" s="5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13</v>
      </c>
      <c r="C988" s="1" t="s">
        <v>20</v>
      </c>
      <c r="D988" s="2">
        <v>45102</v>
      </c>
      <c r="E988" s="5" t="s">
        <v>61</v>
      </c>
      <c r="F988" s="5" t="s">
        <v>62</v>
      </c>
      <c r="G988" s="5" t="s">
        <v>63</v>
      </c>
      <c r="H988" t="s">
        <v>33</v>
      </c>
      <c r="I988" s="4">
        <v>4600</v>
      </c>
      <c r="J988" s="5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34</v>
      </c>
      <c r="C989" s="1" t="s">
        <v>20</v>
      </c>
      <c r="D989" s="2">
        <v>45132</v>
      </c>
      <c r="E989" s="5" t="s">
        <v>61</v>
      </c>
      <c r="F989" s="5" t="s">
        <v>62</v>
      </c>
      <c r="G989" s="5" t="s">
        <v>63</v>
      </c>
      <c r="H989" t="s">
        <v>32</v>
      </c>
      <c r="I989" s="4">
        <v>3200</v>
      </c>
      <c r="J989" s="5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13</v>
      </c>
      <c r="C990" s="1" t="s">
        <v>20</v>
      </c>
      <c r="D990" s="2">
        <v>44562</v>
      </c>
      <c r="E990" s="5" t="s">
        <v>61</v>
      </c>
      <c r="F990" s="5" t="s">
        <v>66</v>
      </c>
      <c r="G990" s="5" t="s">
        <v>67</v>
      </c>
      <c r="H990" t="s">
        <v>23</v>
      </c>
      <c r="I990" s="4">
        <v>5130</v>
      </c>
      <c r="J990" s="5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13</v>
      </c>
      <c r="C991" s="1" t="s">
        <v>14</v>
      </c>
      <c r="D991" s="2">
        <v>44592</v>
      </c>
      <c r="E991" s="5" t="s">
        <v>61</v>
      </c>
      <c r="F991" s="5" t="s">
        <v>66</v>
      </c>
      <c r="G991" s="5" t="s">
        <v>67</v>
      </c>
      <c r="H991" t="s">
        <v>28</v>
      </c>
      <c r="I991" s="4">
        <v>1500</v>
      </c>
      <c r="J991" s="5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13</v>
      </c>
      <c r="C992" s="1" t="s">
        <v>14</v>
      </c>
      <c r="D992" s="2">
        <v>44622</v>
      </c>
      <c r="E992" s="5" t="s">
        <v>61</v>
      </c>
      <c r="F992" s="5" t="s">
        <v>66</v>
      </c>
      <c r="G992" s="5" t="s">
        <v>67</v>
      </c>
      <c r="H992" t="s">
        <v>30</v>
      </c>
      <c r="I992" s="4">
        <v>3400</v>
      </c>
      <c r="J992" s="5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22</v>
      </c>
      <c r="C993" s="1" t="s">
        <v>20</v>
      </c>
      <c r="D993" s="2">
        <v>44652</v>
      </c>
      <c r="E993" s="5" t="s">
        <v>61</v>
      </c>
      <c r="F993" s="5" t="s">
        <v>66</v>
      </c>
      <c r="G993" s="5" t="s">
        <v>67</v>
      </c>
      <c r="H993" t="s">
        <v>25</v>
      </c>
      <c r="I993" s="4">
        <v>300</v>
      </c>
      <c r="J993" s="5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24</v>
      </c>
      <c r="C994" s="1" t="s">
        <v>20</v>
      </c>
      <c r="D994" s="2">
        <v>44682</v>
      </c>
      <c r="E994" s="5" t="s">
        <v>61</v>
      </c>
      <c r="F994" s="5" t="s">
        <v>66</v>
      </c>
      <c r="G994" s="5" t="s">
        <v>67</v>
      </c>
      <c r="H994" t="s">
        <v>26</v>
      </c>
      <c r="I994" s="4">
        <v>1700</v>
      </c>
      <c r="J994" s="5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24</v>
      </c>
      <c r="C995" s="1" t="s">
        <v>20</v>
      </c>
      <c r="D995" s="2">
        <v>44712</v>
      </c>
      <c r="E995" s="5" t="s">
        <v>61</v>
      </c>
      <c r="F995" s="5" t="s">
        <v>66</v>
      </c>
      <c r="G995" s="5" t="s">
        <v>67</v>
      </c>
      <c r="H995" t="s">
        <v>26</v>
      </c>
      <c r="I995" s="4">
        <v>1700</v>
      </c>
      <c r="J995" s="5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13</v>
      </c>
      <c r="C996" s="1" t="s">
        <v>14</v>
      </c>
      <c r="D996" s="2">
        <v>44742</v>
      </c>
      <c r="E996" s="5" t="s">
        <v>61</v>
      </c>
      <c r="F996" s="5" t="s">
        <v>66</v>
      </c>
      <c r="G996" s="5" t="s">
        <v>67</v>
      </c>
      <c r="H996" t="s">
        <v>31</v>
      </c>
      <c r="I996" s="4">
        <v>5300</v>
      </c>
      <c r="J996" s="5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24</v>
      </c>
      <c r="C997" s="1" t="s">
        <v>20</v>
      </c>
      <c r="D997" s="2">
        <v>44772</v>
      </c>
      <c r="E997" s="5" t="s">
        <v>61</v>
      </c>
      <c r="F997" s="5" t="s">
        <v>66</v>
      </c>
      <c r="G997" s="5" t="s">
        <v>67</v>
      </c>
      <c r="H997" t="s">
        <v>28</v>
      </c>
      <c r="I997" s="4">
        <v>1500</v>
      </c>
      <c r="J997" s="5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13</v>
      </c>
      <c r="C998" s="1" t="s">
        <v>20</v>
      </c>
      <c r="D998" s="2">
        <v>44802</v>
      </c>
      <c r="E998" s="5" t="s">
        <v>61</v>
      </c>
      <c r="F998" s="5" t="s">
        <v>66</v>
      </c>
      <c r="G998" s="5" t="s">
        <v>67</v>
      </c>
      <c r="H998" t="s">
        <v>26</v>
      </c>
      <c r="I998" s="4">
        <v>1700</v>
      </c>
      <c r="J998" s="5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13</v>
      </c>
      <c r="C999" s="1" t="s">
        <v>20</v>
      </c>
      <c r="D999" s="2">
        <v>44832</v>
      </c>
      <c r="E999" s="5" t="s">
        <v>61</v>
      </c>
      <c r="F999" s="5" t="s">
        <v>66</v>
      </c>
      <c r="G999" s="5" t="s">
        <v>67</v>
      </c>
      <c r="H999" t="s">
        <v>33</v>
      </c>
      <c r="I999" s="4">
        <v>4600</v>
      </c>
      <c r="J999" s="5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34</v>
      </c>
      <c r="C1000" s="1" t="s">
        <v>14</v>
      </c>
      <c r="D1000" s="2">
        <v>44862</v>
      </c>
      <c r="E1000" s="5" t="s">
        <v>61</v>
      </c>
      <c r="F1000" s="5" t="s">
        <v>66</v>
      </c>
      <c r="G1000" s="5" t="s">
        <v>67</v>
      </c>
      <c r="H1000" t="s">
        <v>33</v>
      </c>
      <c r="I1000" s="4">
        <v>4600</v>
      </c>
      <c r="J1000" s="5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27</v>
      </c>
      <c r="C1001" s="1" t="s">
        <v>20</v>
      </c>
      <c r="D1001" s="2">
        <v>44892</v>
      </c>
      <c r="E1001" s="5" t="s">
        <v>61</v>
      </c>
      <c r="F1001" s="5" t="s">
        <v>66</v>
      </c>
      <c r="G1001" s="5" t="s">
        <v>67</v>
      </c>
      <c r="H1001" t="s">
        <v>35</v>
      </c>
      <c r="I1001" s="4">
        <v>4500</v>
      </c>
      <c r="J1001" s="5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34</v>
      </c>
      <c r="C1002" s="1" t="s">
        <v>20</v>
      </c>
      <c r="D1002" s="2">
        <v>44922</v>
      </c>
      <c r="E1002" s="5" t="s">
        <v>61</v>
      </c>
      <c r="F1002" s="5" t="s">
        <v>66</v>
      </c>
      <c r="G1002" s="5" t="s">
        <v>67</v>
      </c>
      <c r="H1002" t="s">
        <v>33</v>
      </c>
      <c r="I1002" s="4">
        <v>4600</v>
      </c>
      <c r="J1002" s="5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27</v>
      </c>
      <c r="C1003" s="1" t="s">
        <v>20</v>
      </c>
      <c r="D1003" s="2">
        <v>44952</v>
      </c>
      <c r="E1003" s="5" t="s">
        <v>61</v>
      </c>
      <c r="F1003" s="5" t="s">
        <v>66</v>
      </c>
      <c r="G1003" s="5" t="s">
        <v>67</v>
      </c>
      <c r="H1003" t="s">
        <v>32</v>
      </c>
      <c r="I1003" s="4">
        <v>3200</v>
      </c>
      <c r="J1003" s="5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34</v>
      </c>
      <c r="C1004" s="1" t="s">
        <v>20</v>
      </c>
      <c r="D1004" s="2">
        <v>44982</v>
      </c>
      <c r="E1004" s="5" t="s">
        <v>61</v>
      </c>
      <c r="F1004" s="5" t="s">
        <v>66</v>
      </c>
      <c r="G1004" s="5" t="s">
        <v>67</v>
      </c>
      <c r="H1004" t="s">
        <v>31</v>
      </c>
      <c r="I1004" s="4">
        <v>5300</v>
      </c>
      <c r="J1004" s="5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27</v>
      </c>
      <c r="C1005" s="1" t="s">
        <v>14</v>
      </c>
      <c r="D1005" s="2">
        <v>45012</v>
      </c>
      <c r="E1005" s="5" t="s">
        <v>61</v>
      </c>
      <c r="F1005" s="5" t="s">
        <v>66</v>
      </c>
      <c r="G1005" s="5" t="s">
        <v>67</v>
      </c>
      <c r="H1005" t="s">
        <v>21</v>
      </c>
      <c r="I1005" s="4">
        <v>1200</v>
      </c>
      <c r="J1005" s="5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13</v>
      </c>
      <c r="C1006" s="1" t="s">
        <v>14</v>
      </c>
      <c r="D1006" s="2">
        <v>45042</v>
      </c>
      <c r="E1006" s="5" t="s">
        <v>61</v>
      </c>
      <c r="F1006" s="5" t="s">
        <v>66</v>
      </c>
      <c r="G1006" s="5" t="s">
        <v>67</v>
      </c>
      <c r="H1006" t="s">
        <v>29</v>
      </c>
      <c r="I1006" s="4">
        <v>5340</v>
      </c>
      <c r="J1006" s="5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24</v>
      </c>
      <c r="C1007" s="1" t="s">
        <v>14</v>
      </c>
      <c r="D1007" s="2">
        <v>45072</v>
      </c>
      <c r="E1007" s="5" t="s">
        <v>61</v>
      </c>
      <c r="F1007" s="5" t="s">
        <v>68</v>
      </c>
      <c r="G1007" s="5" t="s">
        <v>69</v>
      </c>
      <c r="H1007" t="s">
        <v>23</v>
      </c>
      <c r="I1007" s="4">
        <v>5130</v>
      </c>
      <c r="J1007" s="5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13</v>
      </c>
      <c r="C1008" s="1" t="s">
        <v>20</v>
      </c>
      <c r="D1008" s="2">
        <v>45102</v>
      </c>
      <c r="E1008" s="5" t="s">
        <v>61</v>
      </c>
      <c r="F1008" s="5" t="s">
        <v>68</v>
      </c>
      <c r="G1008" s="5" t="s">
        <v>69</v>
      </c>
      <c r="H1008" t="s">
        <v>33</v>
      </c>
      <c r="I1008" s="4">
        <v>4600</v>
      </c>
      <c r="J1008" s="5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34</v>
      </c>
      <c r="C1009" s="1" t="s">
        <v>20</v>
      </c>
      <c r="D1009" s="2">
        <v>45132</v>
      </c>
      <c r="E1009" s="5" t="s">
        <v>61</v>
      </c>
      <c r="F1009" s="5" t="s">
        <v>68</v>
      </c>
      <c r="G1009" s="5" t="s">
        <v>69</v>
      </c>
      <c r="H1009" t="s">
        <v>32</v>
      </c>
      <c r="I1009" s="4">
        <v>3200</v>
      </c>
      <c r="J1009" s="5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13</v>
      </c>
      <c r="C1010" s="1" t="s">
        <v>20</v>
      </c>
      <c r="D1010" s="2">
        <v>44562</v>
      </c>
      <c r="E1010" s="5" t="s">
        <v>61</v>
      </c>
      <c r="F1010" s="5" t="s">
        <v>68</v>
      </c>
      <c r="G1010" s="5" t="s">
        <v>69</v>
      </c>
      <c r="H1010" t="s">
        <v>23</v>
      </c>
      <c r="I1010" s="4">
        <v>5130</v>
      </c>
      <c r="J1010" s="5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13</v>
      </c>
      <c r="C1011" s="1" t="s">
        <v>14</v>
      </c>
      <c r="D1011" s="2">
        <v>44592</v>
      </c>
      <c r="E1011" s="5" t="s">
        <v>61</v>
      </c>
      <c r="F1011" s="5" t="s">
        <v>68</v>
      </c>
      <c r="G1011" s="5" t="s">
        <v>69</v>
      </c>
      <c r="H1011" t="s">
        <v>28</v>
      </c>
      <c r="I1011" s="4">
        <v>1500</v>
      </c>
      <c r="J1011" s="5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13</v>
      </c>
      <c r="C1012" s="1" t="s">
        <v>14</v>
      </c>
      <c r="D1012" s="2">
        <v>44622</v>
      </c>
      <c r="E1012" s="5" t="s">
        <v>61</v>
      </c>
      <c r="F1012" s="5" t="s">
        <v>68</v>
      </c>
      <c r="G1012" s="5" t="s">
        <v>69</v>
      </c>
      <c r="H1012" t="s">
        <v>30</v>
      </c>
      <c r="I1012" s="4">
        <v>3400</v>
      </c>
      <c r="J1012" s="5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22</v>
      </c>
      <c r="C1013" s="1" t="s">
        <v>20</v>
      </c>
      <c r="D1013" s="2">
        <v>44652</v>
      </c>
      <c r="E1013" s="5" t="s">
        <v>61</v>
      </c>
      <c r="F1013" s="5" t="s">
        <v>68</v>
      </c>
      <c r="G1013" s="5" t="s">
        <v>69</v>
      </c>
      <c r="H1013" t="s">
        <v>25</v>
      </c>
      <c r="I1013" s="4">
        <v>300</v>
      </c>
      <c r="J1013" s="5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24</v>
      </c>
      <c r="C1014" s="1" t="s">
        <v>20</v>
      </c>
      <c r="D1014" s="2">
        <v>44682</v>
      </c>
      <c r="E1014" s="5" t="s">
        <v>61</v>
      </c>
      <c r="F1014" s="5" t="s">
        <v>68</v>
      </c>
      <c r="G1014" s="5" t="s">
        <v>69</v>
      </c>
      <c r="H1014" t="s">
        <v>26</v>
      </c>
      <c r="I1014" s="4">
        <v>1700</v>
      </c>
      <c r="J1014" s="5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24</v>
      </c>
      <c r="C1015" s="1" t="s">
        <v>20</v>
      </c>
      <c r="D1015" s="2">
        <v>44712</v>
      </c>
      <c r="E1015" s="5" t="s">
        <v>61</v>
      </c>
      <c r="F1015" s="5" t="s">
        <v>68</v>
      </c>
      <c r="G1015" s="5" t="s">
        <v>69</v>
      </c>
      <c r="H1015" t="s">
        <v>26</v>
      </c>
      <c r="I1015" s="4">
        <v>1700</v>
      </c>
      <c r="J1015" s="5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13</v>
      </c>
      <c r="C1016" s="1" t="s">
        <v>14</v>
      </c>
      <c r="D1016" s="2">
        <v>44742</v>
      </c>
      <c r="E1016" s="5" t="s">
        <v>61</v>
      </c>
      <c r="F1016" s="5" t="s">
        <v>68</v>
      </c>
      <c r="G1016" s="5" t="s">
        <v>69</v>
      </c>
      <c r="H1016" t="s">
        <v>31</v>
      </c>
      <c r="I1016" s="4">
        <v>5300</v>
      </c>
      <c r="J1016" s="5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24</v>
      </c>
      <c r="C1017" s="1" t="s">
        <v>20</v>
      </c>
      <c r="D1017" s="2">
        <v>44772</v>
      </c>
      <c r="E1017" s="5" t="s">
        <v>61</v>
      </c>
      <c r="F1017" s="5" t="s">
        <v>68</v>
      </c>
      <c r="G1017" s="5" t="s">
        <v>69</v>
      </c>
      <c r="H1017" t="s">
        <v>28</v>
      </c>
      <c r="I1017" s="4">
        <v>1500</v>
      </c>
      <c r="J1017" s="5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13</v>
      </c>
      <c r="C1018" s="1" t="s">
        <v>20</v>
      </c>
      <c r="D1018" s="2">
        <v>44802</v>
      </c>
      <c r="E1018" s="5" t="s">
        <v>61</v>
      </c>
      <c r="F1018" s="5" t="s">
        <v>68</v>
      </c>
      <c r="G1018" s="5" t="s">
        <v>69</v>
      </c>
      <c r="H1018" t="s">
        <v>26</v>
      </c>
      <c r="I1018" s="4">
        <v>1700</v>
      </c>
      <c r="J1018" s="5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13</v>
      </c>
      <c r="C1019" s="1" t="s">
        <v>20</v>
      </c>
      <c r="D1019" s="2">
        <v>44832</v>
      </c>
      <c r="E1019" s="5" t="s">
        <v>61</v>
      </c>
      <c r="F1019" s="5" t="s">
        <v>68</v>
      </c>
      <c r="G1019" s="5" t="s">
        <v>69</v>
      </c>
      <c r="H1019" t="s">
        <v>33</v>
      </c>
      <c r="I1019" s="4">
        <v>4600</v>
      </c>
      <c r="J1019" s="5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34</v>
      </c>
      <c r="C1020" s="1" t="s">
        <v>14</v>
      </c>
      <c r="D1020" s="2">
        <v>44862</v>
      </c>
      <c r="E1020" s="5" t="s">
        <v>61</v>
      </c>
      <c r="F1020" s="5" t="s">
        <v>68</v>
      </c>
      <c r="G1020" s="5" t="s">
        <v>69</v>
      </c>
      <c r="H1020" t="s">
        <v>33</v>
      </c>
      <c r="I1020" s="4">
        <v>4600</v>
      </c>
      <c r="J1020" s="5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27</v>
      </c>
      <c r="C1021" s="1" t="s">
        <v>20</v>
      </c>
      <c r="D1021" s="2">
        <v>44892</v>
      </c>
      <c r="E1021" s="5" t="s">
        <v>61</v>
      </c>
      <c r="F1021" s="5" t="s">
        <v>68</v>
      </c>
      <c r="G1021" s="5" t="s">
        <v>69</v>
      </c>
      <c r="H1021" t="s">
        <v>35</v>
      </c>
      <c r="I1021" s="4">
        <v>4500</v>
      </c>
      <c r="J1021" s="5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34</v>
      </c>
      <c r="C1022" s="1" t="s">
        <v>20</v>
      </c>
      <c r="D1022" s="2">
        <v>44922</v>
      </c>
      <c r="E1022" s="5" t="s">
        <v>61</v>
      </c>
      <c r="F1022" s="5" t="s">
        <v>68</v>
      </c>
      <c r="G1022" s="5" t="s">
        <v>69</v>
      </c>
      <c r="H1022" t="s">
        <v>33</v>
      </c>
      <c r="I1022" s="4">
        <v>4600</v>
      </c>
      <c r="J1022" s="5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27</v>
      </c>
      <c r="C1023" s="1" t="s">
        <v>20</v>
      </c>
      <c r="D1023" s="2">
        <v>44952</v>
      </c>
      <c r="E1023" s="5" t="s">
        <v>61</v>
      </c>
      <c r="F1023" s="5" t="s">
        <v>68</v>
      </c>
      <c r="G1023" s="5" t="s">
        <v>69</v>
      </c>
      <c r="H1023" t="s">
        <v>32</v>
      </c>
      <c r="I1023" s="4">
        <v>3200</v>
      </c>
      <c r="J1023" s="5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34</v>
      </c>
      <c r="C1024" s="1" t="s">
        <v>20</v>
      </c>
      <c r="D1024" s="2">
        <v>44982</v>
      </c>
      <c r="E1024" s="5" t="s">
        <v>61</v>
      </c>
      <c r="F1024" s="5" t="s">
        <v>68</v>
      </c>
      <c r="G1024" s="5" t="s">
        <v>69</v>
      </c>
      <c r="H1024" t="s">
        <v>31</v>
      </c>
      <c r="I1024" s="4">
        <v>5300</v>
      </c>
      <c r="J1024" s="5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27</v>
      </c>
      <c r="C1025" s="1" t="s">
        <v>14</v>
      </c>
      <c r="D1025" s="2">
        <v>45012</v>
      </c>
      <c r="E1025" s="5" t="s">
        <v>61</v>
      </c>
      <c r="F1025" s="5" t="s">
        <v>70</v>
      </c>
      <c r="G1025" s="5" t="s">
        <v>71</v>
      </c>
      <c r="H1025" t="s">
        <v>21</v>
      </c>
      <c r="I1025" s="4">
        <v>1200</v>
      </c>
      <c r="J1025" s="5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13</v>
      </c>
      <c r="C1026" s="1" t="s">
        <v>14</v>
      </c>
      <c r="D1026" s="2">
        <v>45042</v>
      </c>
      <c r="E1026" s="5" t="s">
        <v>61</v>
      </c>
      <c r="F1026" s="5" t="s">
        <v>70</v>
      </c>
      <c r="G1026" s="5" t="s">
        <v>71</v>
      </c>
      <c r="H1026" t="s">
        <v>29</v>
      </c>
      <c r="I1026" s="4">
        <v>5340</v>
      </c>
      <c r="J1026" s="5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24</v>
      </c>
      <c r="C1027" s="1" t="s">
        <v>14</v>
      </c>
      <c r="D1027" s="2">
        <v>45072</v>
      </c>
      <c r="E1027" s="5" t="s">
        <v>61</v>
      </c>
      <c r="F1027" s="5" t="s">
        <v>70</v>
      </c>
      <c r="G1027" s="5" t="s">
        <v>71</v>
      </c>
      <c r="H1027" t="s">
        <v>23</v>
      </c>
      <c r="I1027" s="4">
        <v>5130</v>
      </c>
      <c r="J1027" s="5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13</v>
      </c>
      <c r="C1028" s="1" t="s">
        <v>20</v>
      </c>
      <c r="D1028" s="2">
        <v>45102</v>
      </c>
      <c r="E1028" s="5" t="s">
        <v>61</v>
      </c>
      <c r="F1028" s="5" t="s">
        <v>70</v>
      </c>
      <c r="G1028" s="5" t="s">
        <v>71</v>
      </c>
      <c r="H1028" t="s">
        <v>33</v>
      </c>
      <c r="I1028" s="4">
        <v>4600</v>
      </c>
      <c r="J1028" s="5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34</v>
      </c>
      <c r="C1029" s="1" t="s">
        <v>20</v>
      </c>
      <c r="D1029" s="2">
        <v>45132</v>
      </c>
      <c r="E1029" s="5" t="s">
        <v>61</v>
      </c>
      <c r="F1029" s="5" t="s">
        <v>70</v>
      </c>
      <c r="G1029" s="5" t="s">
        <v>71</v>
      </c>
      <c r="H1029" t="s">
        <v>32</v>
      </c>
      <c r="I1029" s="4">
        <v>3200</v>
      </c>
      <c r="J1029" s="5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13</v>
      </c>
      <c r="C1030" s="1" t="s">
        <v>20</v>
      </c>
      <c r="D1030" s="2">
        <v>44562</v>
      </c>
      <c r="E1030" s="5" t="s">
        <v>61</v>
      </c>
      <c r="F1030" s="5" t="s">
        <v>70</v>
      </c>
      <c r="G1030" s="5" t="s">
        <v>71</v>
      </c>
      <c r="H1030" t="s">
        <v>23</v>
      </c>
      <c r="I1030" s="4">
        <v>5130</v>
      </c>
      <c r="J1030" s="5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13</v>
      </c>
      <c r="C1031" s="1" t="s">
        <v>14</v>
      </c>
      <c r="D1031" s="2">
        <v>44592</v>
      </c>
      <c r="E1031" s="5" t="s">
        <v>61</v>
      </c>
      <c r="F1031" s="5" t="s">
        <v>70</v>
      </c>
      <c r="G1031" s="5" t="s">
        <v>71</v>
      </c>
      <c r="H1031" t="s">
        <v>28</v>
      </c>
      <c r="I1031" s="4">
        <v>1500</v>
      </c>
      <c r="J1031" s="5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13</v>
      </c>
      <c r="C1032" s="1" t="s">
        <v>14</v>
      </c>
      <c r="D1032" s="2">
        <v>44622</v>
      </c>
      <c r="E1032" s="5" t="s">
        <v>61</v>
      </c>
      <c r="F1032" s="5" t="s">
        <v>70</v>
      </c>
      <c r="G1032" s="5" t="s">
        <v>71</v>
      </c>
      <c r="H1032" t="s">
        <v>30</v>
      </c>
      <c r="I1032" s="4">
        <v>3400</v>
      </c>
      <c r="J1032" s="5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22</v>
      </c>
      <c r="C1033" s="1" t="s">
        <v>20</v>
      </c>
      <c r="D1033" s="2">
        <v>44652</v>
      </c>
      <c r="E1033" s="5" t="s">
        <v>61</v>
      </c>
      <c r="F1033" s="5" t="s">
        <v>70</v>
      </c>
      <c r="G1033" s="5" t="s">
        <v>71</v>
      </c>
      <c r="H1033" t="s">
        <v>25</v>
      </c>
      <c r="I1033" s="4">
        <v>300</v>
      </c>
      <c r="J1033" s="5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24</v>
      </c>
      <c r="C1034" s="1" t="s">
        <v>20</v>
      </c>
      <c r="D1034" s="2">
        <v>44682</v>
      </c>
      <c r="E1034" s="5" t="s">
        <v>61</v>
      </c>
      <c r="F1034" s="5" t="s">
        <v>72</v>
      </c>
      <c r="G1034" s="5" t="s">
        <v>73</v>
      </c>
      <c r="H1034" t="s">
        <v>26</v>
      </c>
      <c r="I1034" s="4">
        <v>1700</v>
      </c>
      <c r="J1034" s="5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24</v>
      </c>
      <c r="C1035" s="1" t="s">
        <v>20</v>
      </c>
      <c r="D1035" s="2">
        <v>44712</v>
      </c>
      <c r="E1035" s="5" t="s">
        <v>61</v>
      </c>
      <c r="F1035" s="5" t="s">
        <v>72</v>
      </c>
      <c r="G1035" s="5" t="s">
        <v>73</v>
      </c>
      <c r="H1035" t="s">
        <v>26</v>
      </c>
      <c r="I1035" s="4">
        <v>1700</v>
      </c>
      <c r="J1035" s="5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13</v>
      </c>
      <c r="C1036" s="1" t="s">
        <v>14</v>
      </c>
      <c r="D1036" s="2">
        <v>44742</v>
      </c>
      <c r="E1036" s="5" t="s">
        <v>61</v>
      </c>
      <c r="F1036" s="5" t="s">
        <v>72</v>
      </c>
      <c r="G1036" s="5" t="s">
        <v>73</v>
      </c>
      <c r="H1036" t="s">
        <v>31</v>
      </c>
      <c r="I1036" s="4">
        <v>5300</v>
      </c>
      <c r="J1036" s="5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24</v>
      </c>
      <c r="C1037" s="1" t="s">
        <v>20</v>
      </c>
      <c r="D1037" s="2">
        <v>44772</v>
      </c>
      <c r="E1037" s="5" t="s">
        <v>61</v>
      </c>
      <c r="F1037" s="5" t="s">
        <v>72</v>
      </c>
      <c r="G1037" s="5" t="s">
        <v>73</v>
      </c>
      <c r="H1037" t="s">
        <v>28</v>
      </c>
      <c r="I1037" s="4">
        <v>1500</v>
      </c>
      <c r="J1037" s="5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13</v>
      </c>
      <c r="C1038" s="1" t="s">
        <v>20</v>
      </c>
      <c r="D1038" s="2">
        <v>44802</v>
      </c>
      <c r="E1038" s="5" t="s">
        <v>61</v>
      </c>
      <c r="F1038" s="5" t="s">
        <v>72</v>
      </c>
      <c r="G1038" s="5" t="s">
        <v>73</v>
      </c>
      <c r="H1038" t="s">
        <v>26</v>
      </c>
      <c r="I1038" s="4">
        <v>1700</v>
      </c>
      <c r="J1038" s="5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13</v>
      </c>
      <c r="C1039" s="1" t="s">
        <v>20</v>
      </c>
      <c r="D1039" s="2">
        <v>44832</v>
      </c>
      <c r="E1039" s="5" t="s">
        <v>61</v>
      </c>
      <c r="F1039" s="5" t="s">
        <v>72</v>
      </c>
      <c r="G1039" s="5" t="s">
        <v>73</v>
      </c>
      <c r="H1039" t="s">
        <v>33</v>
      </c>
      <c r="I1039" s="4">
        <v>4600</v>
      </c>
      <c r="J1039" s="5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34</v>
      </c>
      <c r="C1040" s="1" t="s">
        <v>14</v>
      </c>
      <c r="D1040" s="2">
        <v>44862</v>
      </c>
      <c r="E1040" s="5" t="s">
        <v>61</v>
      </c>
      <c r="F1040" s="5" t="s">
        <v>72</v>
      </c>
      <c r="G1040" s="5" t="s">
        <v>73</v>
      </c>
      <c r="H1040" t="s">
        <v>33</v>
      </c>
      <c r="I1040" s="4">
        <v>4600</v>
      </c>
      <c r="J1040" s="5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27</v>
      </c>
      <c r="C1041" s="1" t="s">
        <v>20</v>
      </c>
      <c r="D1041" s="2">
        <v>44892</v>
      </c>
      <c r="E1041" s="5" t="s">
        <v>61</v>
      </c>
      <c r="F1041" s="5" t="s">
        <v>72</v>
      </c>
      <c r="G1041" s="5" t="s">
        <v>73</v>
      </c>
      <c r="H1041" t="s">
        <v>35</v>
      </c>
      <c r="I1041" s="4">
        <v>4500</v>
      </c>
      <c r="J1041" s="5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34</v>
      </c>
      <c r="C1042" s="1" t="s">
        <v>20</v>
      </c>
      <c r="D1042" s="2">
        <v>44922</v>
      </c>
      <c r="E1042" s="5" t="s">
        <v>61</v>
      </c>
      <c r="F1042" s="5" t="s">
        <v>72</v>
      </c>
      <c r="G1042" s="5" t="s">
        <v>73</v>
      </c>
      <c r="H1042" t="s">
        <v>33</v>
      </c>
      <c r="I1042" s="4">
        <v>4600</v>
      </c>
      <c r="J1042" s="5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27</v>
      </c>
      <c r="C1043" s="1" t="s">
        <v>20</v>
      </c>
      <c r="D1043" s="2">
        <v>44952</v>
      </c>
      <c r="E1043" s="5" t="s">
        <v>61</v>
      </c>
      <c r="F1043" s="5" t="s">
        <v>74</v>
      </c>
      <c r="G1043" s="5" t="s">
        <v>75</v>
      </c>
      <c r="H1043" t="s">
        <v>32</v>
      </c>
      <c r="I1043" s="4">
        <v>3200</v>
      </c>
      <c r="J1043" s="5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34</v>
      </c>
      <c r="C1044" s="1" t="s">
        <v>20</v>
      </c>
      <c r="D1044" s="2">
        <v>44982</v>
      </c>
      <c r="E1044" s="5" t="s">
        <v>61</v>
      </c>
      <c r="F1044" s="5" t="s">
        <v>74</v>
      </c>
      <c r="G1044" s="5" t="s">
        <v>75</v>
      </c>
      <c r="H1044" t="s">
        <v>31</v>
      </c>
      <c r="I1044" s="4">
        <v>5300</v>
      </c>
      <c r="J1044" s="5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27</v>
      </c>
      <c r="C1045" s="1" t="s">
        <v>14</v>
      </c>
      <c r="D1045" s="2">
        <v>45012</v>
      </c>
      <c r="E1045" s="5" t="s">
        <v>61</v>
      </c>
      <c r="F1045" s="5" t="s">
        <v>74</v>
      </c>
      <c r="G1045" s="5" t="s">
        <v>75</v>
      </c>
      <c r="H1045" t="s">
        <v>21</v>
      </c>
      <c r="I1045" s="4">
        <v>1200</v>
      </c>
      <c r="J1045" s="5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13</v>
      </c>
      <c r="C1046" s="1" t="s">
        <v>14</v>
      </c>
      <c r="D1046" s="2">
        <v>45042</v>
      </c>
      <c r="E1046" s="5" t="s">
        <v>61</v>
      </c>
      <c r="F1046" s="5" t="s">
        <v>74</v>
      </c>
      <c r="G1046" s="5" t="s">
        <v>75</v>
      </c>
      <c r="H1046" t="s">
        <v>29</v>
      </c>
      <c r="I1046" s="4">
        <v>5340</v>
      </c>
      <c r="J1046" s="5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24</v>
      </c>
      <c r="C1047" s="1" t="s">
        <v>14</v>
      </c>
      <c r="D1047" s="2">
        <v>45072</v>
      </c>
      <c r="E1047" s="5" t="s">
        <v>61</v>
      </c>
      <c r="F1047" s="5" t="s">
        <v>74</v>
      </c>
      <c r="G1047" s="5" t="s">
        <v>75</v>
      </c>
      <c r="H1047" t="s">
        <v>23</v>
      </c>
      <c r="I1047" s="4">
        <v>5130</v>
      </c>
      <c r="J1047" s="5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13</v>
      </c>
      <c r="C1048" s="1" t="s">
        <v>20</v>
      </c>
      <c r="D1048" s="2">
        <v>45102</v>
      </c>
      <c r="E1048" s="5" t="s">
        <v>61</v>
      </c>
      <c r="F1048" s="5" t="s">
        <v>74</v>
      </c>
      <c r="G1048" s="5" t="s">
        <v>75</v>
      </c>
      <c r="H1048" t="s">
        <v>33</v>
      </c>
      <c r="I1048" s="4">
        <v>4600</v>
      </c>
      <c r="J1048" s="5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34</v>
      </c>
      <c r="C1049" s="1" t="s">
        <v>20</v>
      </c>
      <c r="D1049" s="2">
        <v>45132</v>
      </c>
      <c r="E1049" s="5" t="s">
        <v>61</v>
      </c>
      <c r="F1049" s="5" t="s">
        <v>74</v>
      </c>
      <c r="G1049" s="5" t="s">
        <v>75</v>
      </c>
      <c r="H1049" t="s">
        <v>32</v>
      </c>
      <c r="I1049" s="4">
        <v>3200</v>
      </c>
      <c r="J1049" s="5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22</v>
      </c>
      <c r="C1050" s="1" t="s">
        <v>14</v>
      </c>
      <c r="D1050" s="2">
        <v>44562</v>
      </c>
      <c r="E1050" s="5" t="s">
        <v>76</v>
      </c>
      <c r="F1050" s="5" t="s">
        <v>77</v>
      </c>
      <c r="G1050" s="5" t="s">
        <v>78</v>
      </c>
      <c r="H1050" t="s">
        <v>25</v>
      </c>
      <c r="I1050" s="4">
        <v>300</v>
      </c>
      <c r="J1050" s="5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22</v>
      </c>
      <c r="C1051" s="1" t="s">
        <v>14</v>
      </c>
      <c r="D1051" s="2">
        <v>44577</v>
      </c>
      <c r="E1051" s="5" t="s">
        <v>76</v>
      </c>
      <c r="F1051" s="5" t="s">
        <v>77</v>
      </c>
      <c r="G1051" s="5" t="s">
        <v>78</v>
      </c>
      <c r="H1051" t="s">
        <v>28</v>
      </c>
      <c r="I1051" s="4">
        <v>1500</v>
      </c>
      <c r="J1051" s="5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34</v>
      </c>
      <c r="C1052" s="1" t="s">
        <v>14</v>
      </c>
      <c r="D1052" s="2">
        <v>44584</v>
      </c>
      <c r="E1052" s="5" t="s">
        <v>76</v>
      </c>
      <c r="F1052" s="5" t="s">
        <v>79</v>
      </c>
      <c r="G1052" s="5" t="s">
        <v>80</v>
      </c>
      <c r="H1052" t="s">
        <v>25</v>
      </c>
      <c r="I1052" s="4">
        <v>300</v>
      </c>
      <c r="J1052" s="5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13</v>
      </c>
      <c r="C1053" s="1" t="s">
        <v>20</v>
      </c>
      <c r="D1053" s="2">
        <v>44591</v>
      </c>
      <c r="E1053" s="5" t="s">
        <v>76</v>
      </c>
      <c r="F1053" s="5" t="s">
        <v>77</v>
      </c>
      <c r="G1053" s="5" t="s">
        <v>78</v>
      </c>
      <c r="H1053" t="s">
        <v>23</v>
      </c>
      <c r="I1053" s="4">
        <v>5130</v>
      </c>
      <c r="J1053" s="5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27</v>
      </c>
      <c r="C1054" s="1" t="s">
        <v>20</v>
      </c>
      <c r="D1054" s="2">
        <v>44598</v>
      </c>
      <c r="E1054" s="5" t="s">
        <v>76</v>
      </c>
      <c r="F1054" s="5" t="s">
        <v>77</v>
      </c>
      <c r="G1054" s="5" t="s">
        <v>78</v>
      </c>
      <c r="H1054" t="s">
        <v>23</v>
      </c>
      <c r="I1054" s="4">
        <v>5130</v>
      </c>
      <c r="J1054" s="5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27</v>
      </c>
      <c r="C1055" s="1" t="s">
        <v>14</v>
      </c>
      <c r="D1055" s="2">
        <v>44605</v>
      </c>
      <c r="E1055" s="5" t="s">
        <v>76</v>
      </c>
      <c r="F1055" s="5" t="s">
        <v>77</v>
      </c>
      <c r="G1055" s="5" t="s">
        <v>78</v>
      </c>
      <c r="H1055" t="s">
        <v>26</v>
      </c>
      <c r="I1055" s="4">
        <v>1700</v>
      </c>
      <c r="J1055" s="5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27</v>
      </c>
      <c r="C1056" s="1" t="s">
        <v>20</v>
      </c>
      <c r="D1056" s="2">
        <v>44612</v>
      </c>
      <c r="E1056" s="5" t="s">
        <v>76</v>
      </c>
      <c r="F1056" s="5" t="s">
        <v>77</v>
      </c>
      <c r="G1056" s="5" t="s">
        <v>78</v>
      </c>
      <c r="H1056" t="s">
        <v>35</v>
      </c>
      <c r="I1056" s="4">
        <v>4500</v>
      </c>
      <c r="J1056" s="5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13</v>
      </c>
      <c r="C1057" s="1" t="s">
        <v>14</v>
      </c>
      <c r="D1057" s="2">
        <v>44619</v>
      </c>
      <c r="E1057" s="5" t="s">
        <v>76</v>
      </c>
      <c r="F1057" s="5" t="s">
        <v>77</v>
      </c>
      <c r="G1057" s="5" t="s">
        <v>78</v>
      </c>
      <c r="H1057" t="s">
        <v>32</v>
      </c>
      <c r="I1057" s="4">
        <v>3200</v>
      </c>
      <c r="J1057" s="5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13</v>
      </c>
      <c r="C1058" s="1" t="s">
        <v>14</v>
      </c>
      <c r="D1058" s="2">
        <v>44626</v>
      </c>
      <c r="E1058" s="5" t="s">
        <v>76</v>
      </c>
      <c r="F1058" s="5" t="s">
        <v>77</v>
      </c>
      <c r="G1058" s="5" t="s">
        <v>78</v>
      </c>
      <c r="H1058" t="s">
        <v>32</v>
      </c>
      <c r="I1058" s="4">
        <v>3200</v>
      </c>
      <c r="J1058" s="5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13</v>
      </c>
      <c r="C1059" s="1" t="s">
        <v>14</v>
      </c>
      <c r="D1059" s="2">
        <v>44633</v>
      </c>
      <c r="E1059" s="5" t="s">
        <v>76</v>
      </c>
      <c r="F1059" s="5" t="s">
        <v>77</v>
      </c>
      <c r="G1059" s="5" t="s">
        <v>78</v>
      </c>
      <c r="H1059" t="s">
        <v>18</v>
      </c>
      <c r="I1059" s="4">
        <v>8902</v>
      </c>
      <c r="J1059" s="5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13</v>
      </c>
      <c r="C1060" s="1" t="s">
        <v>20</v>
      </c>
      <c r="D1060" s="2">
        <v>44640</v>
      </c>
      <c r="E1060" s="5" t="s">
        <v>76</v>
      </c>
      <c r="F1060" s="5" t="s">
        <v>77</v>
      </c>
      <c r="G1060" s="5" t="s">
        <v>78</v>
      </c>
      <c r="H1060" t="s">
        <v>30</v>
      </c>
      <c r="I1060" s="4">
        <v>3400</v>
      </c>
      <c r="J1060" s="5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13</v>
      </c>
      <c r="C1061" s="1" t="s">
        <v>20</v>
      </c>
      <c r="D1061" s="2">
        <v>44647</v>
      </c>
      <c r="E1061" s="5" t="s">
        <v>76</v>
      </c>
      <c r="F1061" s="5" t="s">
        <v>77</v>
      </c>
      <c r="G1061" s="5" t="s">
        <v>78</v>
      </c>
      <c r="H1061" t="s">
        <v>18</v>
      </c>
      <c r="I1061" s="4">
        <v>8902</v>
      </c>
      <c r="J1061" s="5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13</v>
      </c>
      <c r="C1062" s="1" t="s">
        <v>14</v>
      </c>
      <c r="D1062" s="2">
        <v>44654</v>
      </c>
      <c r="E1062" s="5" t="s">
        <v>76</v>
      </c>
      <c r="F1062" s="5" t="s">
        <v>77</v>
      </c>
      <c r="G1062" s="5" t="s">
        <v>78</v>
      </c>
      <c r="H1062" t="s">
        <v>32</v>
      </c>
      <c r="I1062" s="4">
        <v>3200</v>
      </c>
      <c r="J1062" s="5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24</v>
      </c>
      <c r="C1063" s="1" t="s">
        <v>20</v>
      </c>
      <c r="D1063" s="2">
        <v>44661</v>
      </c>
      <c r="E1063" s="5" t="s">
        <v>76</v>
      </c>
      <c r="F1063" s="5" t="s">
        <v>77</v>
      </c>
      <c r="G1063" s="5" t="s">
        <v>78</v>
      </c>
      <c r="H1063" t="s">
        <v>32</v>
      </c>
      <c r="I1063" s="4">
        <v>3200</v>
      </c>
      <c r="J1063" s="5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27</v>
      </c>
      <c r="C1064" s="1" t="s">
        <v>14</v>
      </c>
      <c r="D1064" s="2">
        <v>44668</v>
      </c>
      <c r="E1064" s="5" t="s">
        <v>76</v>
      </c>
      <c r="F1064" s="5" t="s">
        <v>77</v>
      </c>
      <c r="G1064" s="5" t="s">
        <v>78</v>
      </c>
      <c r="H1064" t="s">
        <v>35</v>
      </c>
      <c r="I1064" s="4">
        <v>4500</v>
      </c>
      <c r="J1064" s="5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13</v>
      </c>
      <c r="C1065" s="1" t="s">
        <v>20</v>
      </c>
      <c r="D1065" s="2">
        <v>44675</v>
      </c>
      <c r="E1065" s="5" t="s">
        <v>76</v>
      </c>
      <c r="F1065" s="5" t="s">
        <v>77</v>
      </c>
      <c r="G1065" s="5" t="s">
        <v>78</v>
      </c>
      <c r="H1065" t="s">
        <v>21</v>
      </c>
      <c r="I1065" s="4">
        <v>1200</v>
      </c>
      <c r="J1065" s="5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27</v>
      </c>
      <c r="C1066" s="1" t="s">
        <v>14</v>
      </c>
      <c r="D1066" s="2">
        <v>44682</v>
      </c>
      <c r="E1066" s="5" t="s">
        <v>76</v>
      </c>
      <c r="F1066" s="5" t="s">
        <v>77</v>
      </c>
      <c r="G1066" s="5" t="s">
        <v>78</v>
      </c>
      <c r="H1066" t="s">
        <v>23</v>
      </c>
      <c r="I1066" s="4">
        <v>5130</v>
      </c>
      <c r="J1066" s="5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13</v>
      </c>
      <c r="C1067" s="1" t="s">
        <v>20</v>
      </c>
      <c r="D1067" s="2">
        <v>44689</v>
      </c>
      <c r="E1067" s="5" t="s">
        <v>76</v>
      </c>
      <c r="F1067" s="5" t="s">
        <v>77</v>
      </c>
      <c r="G1067" s="5" t="s">
        <v>78</v>
      </c>
      <c r="H1067" t="s">
        <v>25</v>
      </c>
      <c r="I1067" s="4">
        <v>300</v>
      </c>
      <c r="J1067" s="5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13</v>
      </c>
      <c r="C1068" s="1" t="s">
        <v>20</v>
      </c>
      <c r="D1068" s="2">
        <v>44696</v>
      </c>
      <c r="E1068" s="5" t="s">
        <v>76</v>
      </c>
      <c r="F1068" s="5" t="s">
        <v>77</v>
      </c>
      <c r="G1068" s="5" t="s">
        <v>78</v>
      </c>
      <c r="H1068" t="s">
        <v>29</v>
      </c>
      <c r="I1068" s="4">
        <v>5340</v>
      </c>
      <c r="J1068" s="5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27</v>
      </c>
      <c r="C1069" s="1" t="s">
        <v>14</v>
      </c>
      <c r="D1069" s="2">
        <v>44703</v>
      </c>
      <c r="E1069" s="5" t="s">
        <v>76</v>
      </c>
      <c r="F1069" s="5" t="s">
        <v>77</v>
      </c>
      <c r="G1069" s="5" t="s">
        <v>78</v>
      </c>
      <c r="H1069" t="s">
        <v>35</v>
      </c>
      <c r="I1069" s="4">
        <v>4500</v>
      </c>
      <c r="J1069" s="5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22</v>
      </c>
      <c r="C1070" s="1" t="s">
        <v>20</v>
      </c>
      <c r="D1070" s="2">
        <v>44710</v>
      </c>
      <c r="E1070" s="5" t="s">
        <v>76</v>
      </c>
      <c r="F1070" s="5" t="s">
        <v>77</v>
      </c>
      <c r="G1070" s="5" t="s">
        <v>78</v>
      </c>
      <c r="H1070" t="s">
        <v>25</v>
      </c>
      <c r="I1070" s="4">
        <v>300</v>
      </c>
      <c r="J1070" s="5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24</v>
      </c>
      <c r="C1071" s="1" t="s">
        <v>14</v>
      </c>
      <c r="D1071" s="2">
        <v>44717</v>
      </c>
      <c r="E1071" s="5" t="s">
        <v>76</v>
      </c>
      <c r="F1071" s="5" t="s">
        <v>77</v>
      </c>
      <c r="G1071" s="5" t="s">
        <v>78</v>
      </c>
      <c r="H1071" t="s">
        <v>21</v>
      </c>
      <c r="I1071" s="4">
        <v>1200</v>
      </c>
      <c r="J1071" s="5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34</v>
      </c>
      <c r="C1072" s="1" t="s">
        <v>20</v>
      </c>
      <c r="D1072" s="2">
        <v>44724</v>
      </c>
      <c r="E1072" s="5" t="s">
        <v>76</v>
      </c>
      <c r="F1072" s="5" t="s">
        <v>77</v>
      </c>
      <c r="G1072" s="5" t="s">
        <v>78</v>
      </c>
      <c r="H1072" t="s">
        <v>25</v>
      </c>
      <c r="I1072" s="4">
        <v>300</v>
      </c>
      <c r="J1072" s="5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13</v>
      </c>
      <c r="C1073" s="1" t="s">
        <v>20</v>
      </c>
      <c r="D1073" s="2">
        <v>44731</v>
      </c>
      <c r="E1073" s="5" t="s">
        <v>76</v>
      </c>
      <c r="F1073" s="5" t="s">
        <v>77</v>
      </c>
      <c r="G1073" s="5" t="s">
        <v>78</v>
      </c>
      <c r="H1073" t="s">
        <v>18</v>
      </c>
      <c r="I1073" s="4">
        <v>8902</v>
      </c>
      <c r="J1073" s="5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13</v>
      </c>
      <c r="C1074" s="1" t="s">
        <v>20</v>
      </c>
      <c r="D1074" s="2">
        <v>44738</v>
      </c>
      <c r="E1074" s="5" t="s">
        <v>76</v>
      </c>
      <c r="F1074" s="5" t="s">
        <v>77</v>
      </c>
      <c r="G1074" s="5" t="s">
        <v>78</v>
      </c>
      <c r="H1074" t="s">
        <v>25</v>
      </c>
      <c r="I1074" s="4">
        <v>300</v>
      </c>
      <c r="J1074" s="5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13</v>
      </c>
      <c r="C1075" s="1" t="s">
        <v>20</v>
      </c>
      <c r="D1075" s="2">
        <v>44745</v>
      </c>
      <c r="E1075" s="5" t="s">
        <v>76</v>
      </c>
      <c r="F1075" s="5" t="s">
        <v>77</v>
      </c>
      <c r="G1075" s="5" t="s">
        <v>78</v>
      </c>
      <c r="H1075" t="s">
        <v>35</v>
      </c>
      <c r="I1075" s="4">
        <v>4500</v>
      </c>
      <c r="J1075" s="5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13</v>
      </c>
      <c r="C1076" s="1" t="s">
        <v>20</v>
      </c>
      <c r="D1076" s="2">
        <v>44752</v>
      </c>
      <c r="E1076" s="5" t="s">
        <v>76</v>
      </c>
      <c r="F1076" s="5" t="s">
        <v>77</v>
      </c>
      <c r="G1076" s="5" t="s">
        <v>78</v>
      </c>
      <c r="H1076" t="s">
        <v>19</v>
      </c>
      <c r="I1076" s="4">
        <v>500</v>
      </c>
      <c r="J1076" s="5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22</v>
      </c>
      <c r="C1077" s="1" t="s">
        <v>14</v>
      </c>
      <c r="D1077" s="2">
        <v>44759</v>
      </c>
      <c r="E1077" s="5" t="s">
        <v>76</v>
      </c>
      <c r="F1077" s="5" t="s">
        <v>77</v>
      </c>
      <c r="G1077" s="5" t="s">
        <v>78</v>
      </c>
      <c r="H1077" t="s">
        <v>30</v>
      </c>
      <c r="I1077" s="4">
        <v>3400</v>
      </c>
      <c r="J1077" s="5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27</v>
      </c>
      <c r="C1078" s="1" t="s">
        <v>20</v>
      </c>
      <c r="D1078" s="2">
        <v>44766</v>
      </c>
      <c r="E1078" s="5" t="s">
        <v>76</v>
      </c>
      <c r="F1078" s="5" t="s">
        <v>77</v>
      </c>
      <c r="G1078" s="5" t="s">
        <v>78</v>
      </c>
      <c r="H1078" t="s">
        <v>26</v>
      </c>
      <c r="I1078" s="4">
        <v>1700</v>
      </c>
      <c r="J1078" s="5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27</v>
      </c>
      <c r="C1079" s="1" t="s">
        <v>14</v>
      </c>
      <c r="D1079" s="2">
        <v>44766</v>
      </c>
      <c r="E1079" s="5" t="s">
        <v>76</v>
      </c>
      <c r="F1079" s="5" t="s">
        <v>79</v>
      </c>
      <c r="G1079" s="5" t="s">
        <v>80</v>
      </c>
      <c r="H1079" t="s">
        <v>21</v>
      </c>
      <c r="I1079" s="4">
        <v>1200</v>
      </c>
      <c r="J1079" s="5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24</v>
      </c>
      <c r="C1080" s="1" t="s">
        <v>14</v>
      </c>
      <c r="D1080" s="2">
        <v>44773</v>
      </c>
      <c r="E1080" s="5" t="s">
        <v>76</v>
      </c>
      <c r="F1080" s="5" t="s">
        <v>77</v>
      </c>
      <c r="G1080" s="5" t="s">
        <v>78</v>
      </c>
      <c r="H1080" t="s">
        <v>19</v>
      </c>
      <c r="I1080" s="4">
        <v>500</v>
      </c>
      <c r="J1080" s="5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13</v>
      </c>
      <c r="C1081" s="1" t="s">
        <v>14</v>
      </c>
      <c r="D1081" s="2">
        <v>44780</v>
      </c>
      <c r="E1081" s="5" t="s">
        <v>76</v>
      </c>
      <c r="F1081" s="5" t="s">
        <v>79</v>
      </c>
      <c r="G1081" s="5" t="s">
        <v>80</v>
      </c>
      <c r="H1081" t="s">
        <v>18</v>
      </c>
      <c r="I1081" s="4">
        <v>8902</v>
      </c>
      <c r="J1081" s="5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13</v>
      </c>
      <c r="C1082" s="1" t="s">
        <v>20</v>
      </c>
      <c r="D1082" s="2">
        <v>44787</v>
      </c>
      <c r="E1082" s="5" t="s">
        <v>76</v>
      </c>
      <c r="F1082" s="5" t="s">
        <v>79</v>
      </c>
      <c r="G1082" s="5" t="s">
        <v>80</v>
      </c>
      <c r="H1082" t="s">
        <v>18</v>
      </c>
      <c r="I1082" s="4">
        <v>8902</v>
      </c>
      <c r="J1082" s="5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27</v>
      </c>
      <c r="C1083" s="1" t="s">
        <v>20</v>
      </c>
      <c r="D1083" s="2">
        <v>44794</v>
      </c>
      <c r="E1083" s="5" t="s">
        <v>76</v>
      </c>
      <c r="F1083" s="5" t="s">
        <v>77</v>
      </c>
      <c r="G1083" s="5" t="s">
        <v>78</v>
      </c>
      <c r="H1083" t="s">
        <v>30</v>
      </c>
      <c r="I1083" s="4">
        <v>3400</v>
      </c>
      <c r="J1083" s="5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27</v>
      </c>
      <c r="C1084" s="1" t="s">
        <v>20</v>
      </c>
      <c r="D1084" s="2">
        <v>44801</v>
      </c>
      <c r="E1084" s="5" t="s">
        <v>76</v>
      </c>
      <c r="F1084" s="5" t="s">
        <v>77</v>
      </c>
      <c r="G1084" s="5" t="s">
        <v>78</v>
      </c>
      <c r="H1084" t="s">
        <v>21</v>
      </c>
      <c r="I1084" s="4">
        <v>1200</v>
      </c>
      <c r="J1084" s="5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13</v>
      </c>
      <c r="C1085" s="1" t="s">
        <v>20</v>
      </c>
      <c r="D1085" s="2">
        <v>44808</v>
      </c>
      <c r="E1085" s="5" t="s">
        <v>76</v>
      </c>
      <c r="F1085" s="5" t="s">
        <v>77</v>
      </c>
      <c r="G1085" s="5" t="s">
        <v>78</v>
      </c>
      <c r="H1085" t="s">
        <v>33</v>
      </c>
      <c r="I1085" s="4">
        <v>4600</v>
      </c>
      <c r="J1085" s="5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13</v>
      </c>
      <c r="C1086" s="1" t="s">
        <v>20</v>
      </c>
      <c r="D1086" s="2">
        <v>44815</v>
      </c>
      <c r="E1086" s="5" t="s">
        <v>76</v>
      </c>
      <c r="F1086" s="5" t="s">
        <v>77</v>
      </c>
      <c r="G1086" s="5" t="s">
        <v>78</v>
      </c>
      <c r="H1086" t="s">
        <v>33</v>
      </c>
      <c r="I1086" s="4">
        <v>4600</v>
      </c>
      <c r="J1086" s="5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27</v>
      </c>
      <c r="C1087" s="1" t="s">
        <v>20</v>
      </c>
      <c r="D1087" s="2">
        <v>44822</v>
      </c>
      <c r="E1087" s="5" t="s">
        <v>76</v>
      </c>
      <c r="F1087" s="5" t="s">
        <v>77</v>
      </c>
      <c r="G1087" s="5" t="s">
        <v>78</v>
      </c>
      <c r="H1087" t="s">
        <v>23</v>
      </c>
      <c r="I1087" s="4">
        <v>5130</v>
      </c>
      <c r="J1087" s="5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27</v>
      </c>
      <c r="C1088" s="1" t="s">
        <v>14</v>
      </c>
      <c r="D1088" s="2">
        <v>44829</v>
      </c>
      <c r="E1088" s="5" t="s">
        <v>76</v>
      </c>
      <c r="F1088" s="5" t="s">
        <v>77</v>
      </c>
      <c r="G1088" s="5" t="s">
        <v>78</v>
      </c>
      <c r="H1088" t="s">
        <v>25</v>
      </c>
      <c r="I1088" s="4">
        <v>300</v>
      </c>
      <c r="J1088" s="5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13</v>
      </c>
      <c r="C1089" s="1" t="s">
        <v>14</v>
      </c>
      <c r="D1089" s="2">
        <v>44836</v>
      </c>
      <c r="E1089" s="5" t="s">
        <v>76</v>
      </c>
      <c r="F1089" s="5" t="s">
        <v>77</v>
      </c>
      <c r="G1089" s="5" t="s">
        <v>78</v>
      </c>
      <c r="H1089" t="s">
        <v>33</v>
      </c>
      <c r="I1089" s="4">
        <v>4600</v>
      </c>
      <c r="J1089" s="5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24</v>
      </c>
      <c r="C1090" s="1" t="s">
        <v>20</v>
      </c>
      <c r="D1090" s="2">
        <v>44843</v>
      </c>
      <c r="E1090" s="5" t="s">
        <v>76</v>
      </c>
      <c r="F1090" s="5" t="s">
        <v>77</v>
      </c>
      <c r="G1090" s="5" t="s">
        <v>78</v>
      </c>
      <c r="H1090" t="s">
        <v>19</v>
      </c>
      <c r="I1090" s="4">
        <v>500</v>
      </c>
      <c r="J1090" s="5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13</v>
      </c>
      <c r="C1091" s="1" t="s">
        <v>20</v>
      </c>
      <c r="D1091" s="2">
        <v>44850</v>
      </c>
      <c r="E1091" s="5" t="s">
        <v>76</v>
      </c>
      <c r="F1091" s="5" t="s">
        <v>77</v>
      </c>
      <c r="G1091" s="5" t="s">
        <v>78</v>
      </c>
      <c r="H1091" t="s">
        <v>28</v>
      </c>
      <c r="I1091" s="4">
        <v>1500</v>
      </c>
      <c r="J1091" s="5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13</v>
      </c>
      <c r="C1092" s="1" t="s">
        <v>20</v>
      </c>
      <c r="D1092" s="2">
        <v>44857</v>
      </c>
      <c r="E1092" s="5" t="s">
        <v>76</v>
      </c>
      <c r="F1092" s="5" t="s">
        <v>77</v>
      </c>
      <c r="G1092" s="5" t="s">
        <v>78</v>
      </c>
      <c r="H1092" t="s">
        <v>28</v>
      </c>
      <c r="I1092" s="4">
        <v>1500</v>
      </c>
      <c r="J1092" s="5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13</v>
      </c>
      <c r="C1093" s="1" t="s">
        <v>20</v>
      </c>
      <c r="D1093" s="2">
        <v>44864</v>
      </c>
      <c r="E1093" s="5" t="s">
        <v>76</v>
      </c>
      <c r="F1093" s="5" t="s">
        <v>77</v>
      </c>
      <c r="G1093" s="5" t="s">
        <v>78</v>
      </c>
      <c r="H1093" t="s">
        <v>19</v>
      </c>
      <c r="I1093" s="4">
        <v>500</v>
      </c>
      <c r="J1093" s="5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13</v>
      </c>
      <c r="C1094" s="1" t="s">
        <v>20</v>
      </c>
      <c r="D1094" s="2">
        <v>44871</v>
      </c>
      <c r="E1094" s="5" t="s">
        <v>76</v>
      </c>
      <c r="F1094" s="5" t="s">
        <v>77</v>
      </c>
      <c r="G1094" s="5" t="s">
        <v>78</v>
      </c>
      <c r="H1094" t="s">
        <v>26</v>
      </c>
      <c r="I1094" s="4">
        <v>1700</v>
      </c>
      <c r="J1094" s="5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24</v>
      </c>
      <c r="C1095" s="1" t="s">
        <v>14</v>
      </c>
      <c r="D1095" s="2">
        <v>44878</v>
      </c>
      <c r="E1095" s="5" t="s">
        <v>76</v>
      </c>
      <c r="F1095" s="5" t="s">
        <v>77</v>
      </c>
      <c r="G1095" s="5" t="s">
        <v>78</v>
      </c>
      <c r="H1095" t="s">
        <v>21</v>
      </c>
      <c r="I1095" s="4">
        <v>1200</v>
      </c>
      <c r="J1095" s="5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13</v>
      </c>
      <c r="C1096" s="1" t="s">
        <v>20</v>
      </c>
      <c r="D1096" s="2">
        <v>44885</v>
      </c>
      <c r="E1096" s="5" t="s">
        <v>76</v>
      </c>
      <c r="F1096" s="5" t="s">
        <v>77</v>
      </c>
      <c r="G1096" s="5" t="s">
        <v>78</v>
      </c>
      <c r="H1096" t="s">
        <v>30</v>
      </c>
      <c r="I1096" s="4">
        <v>3400</v>
      </c>
      <c r="J1096" s="5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22</v>
      </c>
      <c r="C1097" s="1" t="s">
        <v>20</v>
      </c>
      <c r="D1097" s="2">
        <v>44892</v>
      </c>
      <c r="E1097" s="5" t="s">
        <v>76</v>
      </c>
      <c r="F1097" s="5" t="s">
        <v>77</v>
      </c>
      <c r="G1097" s="5" t="s">
        <v>78</v>
      </c>
      <c r="H1097" t="s">
        <v>32</v>
      </c>
      <c r="I1097" s="4">
        <v>3200</v>
      </c>
      <c r="J1097" s="5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27</v>
      </c>
      <c r="C1098" s="1" t="s">
        <v>20</v>
      </c>
      <c r="D1098" s="2">
        <v>44899</v>
      </c>
      <c r="E1098" s="5" t="s">
        <v>76</v>
      </c>
      <c r="F1098" s="5" t="s">
        <v>77</v>
      </c>
      <c r="G1098" s="5" t="s">
        <v>78</v>
      </c>
      <c r="H1098" t="s">
        <v>25</v>
      </c>
      <c r="I1098" s="4">
        <v>300</v>
      </c>
      <c r="J1098" s="5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27</v>
      </c>
      <c r="C1099" s="1" t="s">
        <v>20</v>
      </c>
      <c r="D1099" s="2">
        <v>44906</v>
      </c>
      <c r="E1099" s="5" t="s">
        <v>76</v>
      </c>
      <c r="F1099" s="5" t="s">
        <v>77</v>
      </c>
      <c r="G1099" s="5" t="s">
        <v>78</v>
      </c>
      <c r="H1099" t="s">
        <v>21</v>
      </c>
      <c r="I1099" s="4">
        <v>1200</v>
      </c>
      <c r="J1099" s="5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34</v>
      </c>
      <c r="C1100" s="1" t="s">
        <v>20</v>
      </c>
      <c r="D1100" s="2">
        <v>44913</v>
      </c>
      <c r="E1100" s="5" t="s">
        <v>76</v>
      </c>
      <c r="F1100" s="5" t="s">
        <v>77</v>
      </c>
      <c r="G1100" s="5" t="s">
        <v>78</v>
      </c>
      <c r="H1100" t="s">
        <v>35</v>
      </c>
      <c r="I1100" s="4">
        <v>4500</v>
      </c>
      <c r="J1100" s="5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22</v>
      </c>
      <c r="C1101" s="1" t="s">
        <v>14</v>
      </c>
      <c r="D1101" s="2">
        <v>44920</v>
      </c>
      <c r="E1101" s="5" t="s">
        <v>76</v>
      </c>
      <c r="F1101" s="5" t="s">
        <v>77</v>
      </c>
      <c r="G1101" s="5" t="s">
        <v>78</v>
      </c>
      <c r="H1101" t="s">
        <v>29</v>
      </c>
      <c r="I1101" s="4">
        <v>5340</v>
      </c>
      <c r="J1101" s="5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24</v>
      </c>
      <c r="C1102" s="1" t="s">
        <v>14</v>
      </c>
      <c r="D1102" s="2">
        <v>44927</v>
      </c>
      <c r="E1102" s="5" t="s">
        <v>76</v>
      </c>
      <c r="F1102" s="5" t="s">
        <v>77</v>
      </c>
      <c r="G1102" s="5" t="s">
        <v>78</v>
      </c>
      <c r="H1102" t="s">
        <v>25</v>
      </c>
      <c r="I1102" s="4">
        <v>300</v>
      </c>
      <c r="J1102" s="5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27</v>
      </c>
      <c r="C1103" s="1" t="s">
        <v>20</v>
      </c>
      <c r="D1103" s="2">
        <v>44934</v>
      </c>
      <c r="E1103" s="5" t="s">
        <v>76</v>
      </c>
      <c r="F1103" s="5" t="s">
        <v>77</v>
      </c>
      <c r="G1103" s="5" t="s">
        <v>78</v>
      </c>
      <c r="H1103" t="s">
        <v>32</v>
      </c>
      <c r="I1103" s="4">
        <v>3200</v>
      </c>
      <c r="J1103" s="5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27</v>
      </c>
      <c r="C1104" s="1" t="s">
        <v>14</v>
      </c>
      <c r="D1104" s="2">
        <v>44941</v>
      </c>
      <c r="E1104" s="5" t="s">
        <v>76</v>
      </c>
      <c r="F1104" s="5" t="s">
        <v>77</v>
      </c>
      <c r="G1104" s="5" t="s">
        <v>78</v>
      </c>
      <c r="H1104" t="s">
        <v>31</v>
      </c>
      <c r="I1104" s="4">
        <v>5300</v>
      </c>
      <c r="J1104" s="5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13</v>
      </c>
      <c r="C1105" s="1" t="s">
        <v>20</v>
      </c>
      <c r="D1105" s="2">
        <v>44948</v>
      </c>
      <c r="E1105" s="5" t="s">
        <v>76</v>
      </c>
      <c r="F1105" s="5" t="s">
        <v>77</v>
      </c>
      <c r="G1105" s="5" t="s">
        <v>78</v>
      </c>
      <c r="H1105" t="s">
        <v>23</v>
      </c>
      <c r="I1105" s="4">
        <v>5130</v>
      </c>
      <c r="J1105" s="5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22</v>
      </c>
      <c r="C1106" s="1" t="s">
        <v>20</v>
      </c>
      <c r="D1106" s="2">
        <v>44955</v>
      </c>
      <c r="E1106" s="5" t="s">
        <v>76</v>
      </c>
      <c r="F1106" s="5" t="s">
        <v>77</v>
      </c>
      <c r="G1106" s="5" t="s">
        <v>78</v>
      </c>
      <c r="H1106" t="s">
        <v>28</v>
      </c>
      <c r="I1106" s="4">
        <v>1500</v>
      </c>
      <c r="J1106" s="5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13</v>
      </c>
      <c r="C1107" s="1" t="s">
        <v>20</v>
      </c>
      <c r="D1107" s="2">
        <v>44962</v>
      </c>
      <c r="E1107" s="5" t="s">
        <v>76</v>
      </c>
      <c r="F1107" s="5" t="s">
        <v>77</v>
      </c>
      <c r="G1107" s="5" t="s">
        <v>78</v>
      </c>
      <c r="H1107" t="s">
        <v>18</v>
      </c>
      <c r="I1107" s="4">
        <v>8902</v>
      </c>
      <c r="J1107" s="5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22</v>
      </c>
      <c r="C1108" s="1" t="s">
        <v>20</v>
      </c>
      <c r="D1108" s="2">
        <v>44969</v>
      </c>
      <c r="E1108" s="5" t="s">
        <v>76</v>
      </c>
      <c r="F1108" s="5" t="s">
        <v>77</v>
      </c>
      <c r="G1108" s="5" t="s">
        <v>78</v>
      </c>
      <c r="H1108" t="s">
        <v>23</v>
      </c>
      <c r="I1108" s="4">
        <v>5130</v>
      </c>
      <c r="J1108" s="5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22</v>
      </c>
      <c r="C1109" s="1" t="s">
        <v>14</v>
      </c>
      <c r="D1109" s="2">
        <v>44976</v>
      </c>
      <c r="E1109" s="5" t="s">
        <v>76</v>
      </c>
      <c r="F1109" s="5" t="s">
        <v>77</v>
      </c>
      <c r="G1109" s="5" t="s">
        <v>78</v>
      </c>
      <c r="H1109" t="s">
        <v>31</v>
      </c>
      <c r="I1109" s="4">
        <v>5300</v>
      </c>
      <c r="J1109" s="5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13</v>
      </c>
      <c r="C1110" s="1" t="s">
        <v>20</v>
      </c>
      <c r="D1110" s="2">
        <v>44983</v>
      </c>
      <c r="E1110" s="5" t="s">
        <v>76</v>
      </c>
      <c r="F1110" s="5" t="s">
        <v>77</v>
      </c>
      <c r="G1110" s="5" t="s">
        <v>78</v>
      </c>
      <c r="H1110" t="s">
        <v>19</v>
      </c>
      <c r="I1110" s="4">
        <v>500</v>
      </c>
      <c r="J1110" s="5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13</v>
      </c>
      <c r="C1111" s="1" t="s">
        <v>14</v>
      </c>
      <c r="D1111" s="2">
        <v>44990</v>
      </c>
      <c r="E1111" s="5" t="s">
        <v>76</v>
      </c>
      <c r="F1111" s="5" t="s">
        <v>77</v>
      </c>
      <c r="G1111" s="5" t="s">
        <v>78</v>
      </c>
      <c r="H1111" t="s">
        <v>33</v>
      </c>
      <c r="I1111" s="4">
        <v>4600</v>
      </c>
      <c r="J1111" s="5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13</v>
      </c>
      <c r="C1112" s="1" t="s">
        <v>20</v>
      </c>
      <c r="D1112" s="2">
        <v>44997</v>
      </c>
      <c r="E1112" s="5" t="s">
        <v>76</v>
      </c>
      <c r="F1112" s="5" t="s">
        <v>77</v>
      </c>
      <c r="G1112" s="5" t="s">
        <v>78</v>
      </c>
      <c r="H1112" t="s">
        <v>35</v>
      </c>
      <c r="I1112" s="4">
        <v>4500</v>
      </c>
      <c r="J1112" s="5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13</v>
      </c>
      <c r="C1113" s="1" t="s">
        <v>20</v>
      </c>
      <c r="D1113" s="2">
        <v>45004</v>
      </c>
      <c r="E1113" s="5" t="s">
        <v>76</v>
      </c>
      <c r="F1113" s="5" t="s">
        <v>77</v>
      </c>
      <c r="G1113" s="5" t="s">
        <v>78</v>
      </c>
      <c r="H1113" t="s">
        <v>28</v>
      </c>
      <c r="I1113" s="4">
        <v>1500</v>
      </c>
      <c r="J1113" s="5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22</v>
      </c>
      <c r="C1114" s="1" t="s">
        <v>20</v>
      </c>
      <c r="D1114" s="2">
        <v>45011</v>
      </c>
      <c r="E1114" s="5" t="s">
        <v>76</v>
      </c>
      <c r="F1114" s="5" t="s">
        <v>77</v>
      </c>
      <c r="G1114" s="5" t="s">
        <v>78</v>
      </c>
      <c r="H1114" t="s">
        <v>23</v>
      </c>
      <c r="I1114" s="4">
        <v>5130</v>
      </c>
      <c r="J1114" s="5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27</v>
      </c>
      <c r="C1115" s="1" t="s">
        <v>14</v>
      </c>
      <c r="D1115" s="2">
        <v>45018</v>
      </c>
      <c r="E1115" s="5" t="s">
        <v>76</v>
      </c>
      <c r="F1115" s="5" t="s">
        <v>77</v>
      </c>
      <c r="G1115" s="5" t="s">
        <v>78</v>
      </c>
      <c r="H1115" t="s">
        <v>31</v>
      </c>
      <c r="I1115" s="4">
        <v>5300</v>
      </c>
      <c r="J1115" s="5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13</v>
      </c>
      <c r="C1116" s="1" t="s">
        <v>20</v>
      </c>
      <c r="D1116" s="2">
        <v>45025</v>
      </c>
      <c r="E1116" s="5" t="s">
        <v>76</v>
      </c>
      <c r="F1116" s="5" t="s">
        <v>77</v>
      </c>
      <c r="G1116" s="5" t="s">
        <v>78</v>
      </c>
      <c r="H1116" t="s">
        <v>18</v>
      </c>
      <c r="I1116" s="4">
        <v>8902</v>
      </c>
      <c r="J1116" s="5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13</v>
      </c>
      <c r="C1117" s="1" t="s">
        <v>20</v>
      </c>
      <c r="D1117" s="2">
        <v>45032</v>
      </c>
      <c r="E1117" s="5" t="s">
        <v>76</v>
      </c>
      <c r="F1117" s="5" t="s">
        <v>77</v>
      </c>
      <c r="G1117" s="5" t="s">
        <v>78</v>
      </c>
      <c r="H1117" t="s">
        <v>33</v>
      </c>
      <c r="I1117" s="4">
        <v>4600</v>
      </c>
      <c r="J1117" s="5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13</v>
      </c>
      <c r="C1118" s="1" t="s">
        <v>20</v>
      </c>
      <c r="D1118" s="2">
        <v>45039</v>
      </c>
      <c r="E1118" s="5" t="s">
        <v>76</v>
      </c>
      <c r="F1118" s="5" t="s">
        <v>77</v>
      </c>
      <c r="G1118" s="5" t="s">
        <v>78</v>
      </c>
      <c r="H1118" t="s">
        <v>29</v>
      </c>
      <c r="I1118" s="4">
        <v>5340</v>
      </c>
      <c r="J1118" s="5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13</v>
      </c>
      <c r="C1119" s="1" t="s">
        <v>14</v>
      </c>
      <c r="D1119" s="2">
        <v>45046</v>
      </c>
      <c r="E1119" s="5" t="s">
        <v>76</v>
      </c>
      <c r="F1119" s="5" t="s">
        <v>77</v>
      </c>
      <c r="G1119" s="5" t="s">
        <v>78</v>
      </c>
      <c r="H1119" t="s">
        <v>23</v>
      </c>
      <c r="I1119" s="4">
        <v>5130</v>
      </c>
      <c r="J1119" s="5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13</v>
      </c>
      <c r="C1120" s="1" t="s">
        <v>20</v>
      </c>
      <c r="D1120" s="2">
        <v>45053</v>
      </c>
      <c r="E1120" s="5" t="s">
        <v>76</v>
      </c>
      <c r="F1120" s="5" t="s">
        <v>77</v>
      </c>
      <c r="G1120" s="5" t="s">
        <v>78</v>
      </c>
      <c r="H1120" t="s">
        <v>23</v>
      </c>
      <c r="I1120" s="4">
        <v>5130</v>
      </c>
      <c r="J1120" s="5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24</v>
      </c>
      <c r="C1121" s="1" t="s">
        <v>20</v>
      </c>
      <c r="D1121" s="2">
        <v>45060</v>
      </c>
      <c r="E1121" s="5" t="s">
        <v>76</v>
      </c>
      <c r="F1121" s="5" t="s">
        <v>77</v>
      </c>
      <c r="G1121" s="5" t="s">
        <v>78</v>
      </c>
      <c r="H1121" t="s">
        <v>25</v>
      </c>
      <c r="I1121" s="4">
        <v>300</v>
      </c>
      <c r="J1121" s="5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22</v>
      </c>
      <c r="C1122" s="1" t="s">
        <v>20</v>
      </c>
      <c r="D1122" s="2">
        <v>45067</v>
      </c>
      <c r="E1122" s="5" t="s">
        <v>76</v>
      </c>
      <c r="F1122" s="5" t="s">
        <v>77</v>
      </c>
      <c r="G1122" s="5" t="s">
        <v>78</v>
      </c>
      <c r="H1122" t="s">
        <v>31</v>
      </c>
      <c r="I1122" s="4">
        <v>5300</v>
      </c>
      <c r="J1122" s="5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13</v>
      </c>
      <c r="C1123" s="1" t="s">
        <v>14</v>
      </c>
      <c r="D1123" s="2">
        <v>45074</v>
      </c>
      <c r="E1123" s="5" t="s">
        <v>76</v>
      </c>
      <c r="F1123" s="5" t="s">
        <v>77</v>
      </c>
      <c r="G1123" s="5" t="s">
        <v>78</v>
      </c>
      <c r="H1123" t="s">
        <v>25</v>
      </c>
      <c r="I1123" s="4">
        <v>300</v>
      </c>
      <c r="J1123" s="5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27</v>
      </c>
      <c r="C1124" s="1" t="s">
        <v>20</v>
      </c>
      <c r="D1124" s="2">
        <v>45081</v>
      </c>
      <c r="E1124" s="5" t="s">
        <v>76</v>
      </c>
      <c r="F1124" s="5" t="s">
        <v>77</v>
      </c>
      <c r="G1124" s="5" t="s">
        <v>78</v>
      </c>
      <c r="H1124" t="s">
        <v>32</v>
      </c>
      <c r="I1124" s="4">
        <v>3200</v>
      </c>
      <c r="J1124" s="5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13</v>
      </c>
      <c r="C1125" s="1" t="s">
        <v>20</v>
      </c>
      <c r="D1125" s="2">
        <v>45088</v>
      </c>
      <c r="E1125" s="5" t="s">
        <v>76</v>
      </c>
      <c r="F1125" s="5" t="s">
        <v>77</v>
      </c>
      <c r="G1125" s="5" t="s">
        <v>78</v>
      </c>
      <c r="H1125" t="s">
        <v>29</v>
      </c>
      <c r="I1125" s="4">
        <v>5340</v>
      </c>
      <c r="J1125" s="5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24</v>
      </c>
      <c r="C1126" s="1" t="s">
        <v>20</v>
      </c>
      <c r="D1126" s="2">
        <v>45095</v>
      </c>
      <c r="E1126" s="5" t="s">
        <v>76</v>
      </c>
      <c r="F1126" s="5" t="s">
        <v>77</v>
      </c>
      <c r="G1126" s="5" t="s">
        <v>78</v>
      </c>
      <c r="H1126" t="s">
        <v>32</v>
      </c>
      <c r="I1126" s="4">
        <v>3200</v>
      </c>
      <c r="J1126" s="5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13</v>
      </c>
      <c r="C1127" s="1" t="s">
        <v>14</v>
      </c>
      <c r="D1127" s="2">
        <v>45102</v>
      </c>
      <c r="E1127" s="5" t="s">
        <v>76</v>
      </c>
      <c r="F1127" s="5" t="s">
        <v>77</v>
      </c>
      <c r="G1127" s="5" t="s">
        <v>78</v>
      </c>
      <c r="H1127" t="s">
        <v>33</v>
      </c>
      <c r="I1127" s="4">
        <v>4600</v>
      </c>
      <c r="J1127" s="5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34</v>
      </c>
      <c r="C1128" s="1" t="s">
        <v>14</v>
      </c>
      <c r="D1128" s="2">
        <v>45109</v>
      </c>
      <c r="E1128" s="5" t="s">
        <v>76</v>
      </c>
      <c r="F1128" s="5" t="s">
        <v>77</v>
      </c>
      <c r="G1128" s="5" t="s">
        <v>78</v>
      </c>
      <c r="H1128" t="s">
        <v>31</v>
      </c>
      <c r="I1128" s="4">
        <v>5300</v>
      </c>
      <c r="J1128" s="5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13</v>
      </c>
      <c r="C1129" s="1" t="s">
        <v>20</v>
      </c>
      <c r="D1129" s="2">
        <v>45116</v>
      </c>
      <c r="E1129" s="5" t="s">
        <v>76</v>
      </c>
      <c r="F1129" s="5" t="s">
        <v>77</v>
      </c>
      <c r="G1129" s="5" t="s">
        <v>78</v>
      </c>
      <c r="H1129" t="s">
        <v>21</v>
      </c>
      <c r="I1129" s="4">
        <v>1200</v>
      </c>
      <c r="J1129" s="5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27</v>
      </c>
      <c r="C1130" s="1" t="s">
        <v>14</v>
      </c>
      <c r="D1130" s="2">
        <v>45123</v>
      </c>
      <c r="E1130" s="5" t="s">
        <v>76</v>
      </c>
      <c r="F1130" s="5" t="s">
        <v>77</v>
      </c>
      <c r="G1130" s="5" t="s">
        <v>78</v>
      </c>
      <c r="H1130" t="s">
        <v>31</v>
      </c>
      <c r="I1130" s="4">
        <v>5300</v>
      </c>
      <c r="J1130" s="5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13</v>
      </c>
      <c r="C1131" s="1" t="s">
        <v>20</v>
      </c>
      <c r="D1131" s="2">
        <v>45130</v>
      </c>
      <c r="E1131" s="5" t="s">
        <v>76</v>
      </c>
      <c r="F1131" s="5" t="s">
        <v>77</v>
      </c>
      <c r="G1131" s="5" t="s">
        <v>78</v>
      </c>
      <c r="H1131" t="s">
        <v>31</v>
      </c>
      <c r="I1131" s="4">
        <v>5300</v>
      </c>
      <c r="J1131" s="5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34</v>
      </c>
      <c r="C1132" s="1" t="s">
        <v>20</v>
      </c>
      <c r="D1132" s="2">
        <v>45137</v>
      </c>
      <c r="E1132" s="5" t="s">
        <v>76</v>
      </c>
      <c r="F1132" s="5" t="s">
        <v>77</v>
      </c>
      <c r="G1132" s="5" t="s">
        <v>78</v>
      </c>
      <c r="H1132" t="s">
        <v>25</v>
      </c>
      <c r="I1132" s="4">
        <v>300</v>
      </c>
      <c r="J1132" s="5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34</v>
      </c>
      <c r="C1133" s="1" t="s">
        <v>14</v>
      </c>
      <c r="D1133" s="2">
        <v>45144</v>
      </c>
      <c r="E1133" s="5" t="s">
        <v>76</v>
      </c>
      <c r="F1133" s="5" t="s">
        <v>77</v>
      </c>
      <c r="G1133" s="5" t="s">
        <v>78</v>
      </c>
      <c r="H1133" t="s">
        <v>18</v>
      </c>
      <c r="I1133" s="4">
        <v>8902</v>
      </c>
      <c r="J1133" s="5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22</v>
      </c>
      <c r="C1134" s="1" t="s">
        <v>20</v>
      </c>
      <c r="D1134" s="2">
        <v>45151</v>
      </c>
      <c r="E1134" s="5" t="s">
        <v>76</v>
      </c>
      <c r="F1134" s="5" t="s">
        <v>77</v>
      </c>
      <c r="G1134" s="5" t="s">
        <v>78</v>
      </c>
      <c r="H1134" t="s">
        <v>30</v>
      </c>
      <c r="I1134" s="4">
        <v>3400</v>
      </c>
      <c r="J1134" s="5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24</v>
      </c>
      <c r="C1135" s="1" t="s">
        <v>20</v>
      </c>
      <c r="D1135" s="2">
        <v>45158</v>
      </c>
      <c r="E1135" s="5" t="s">
        <v>76</v>
      </c>
      <c r="F1135" s="5" t="s">
        <v>77</v>
      </c>
      <c r="G1135" s="5" t="s">
        <v>78</v>
      </c>
      <c r="H1135" t="s">
        <v>28</v>
      </c>
      <c r="I1135" s="4">
        <v>1500</v>
      </c>
      <c r="J1135" s="5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13</v>
      </c>
      <c r="C1136" s="1" t="s">
        <v>20</v>
      </c>
      <c r="D1136" s="2">
        <v>45165</v>
      </c>
      <c r="E1136" s="5" t="s">
        <v>76</v>
      </c>
      <c r="F1136" s="5" t="s">
        <v>77</v>
      </c>
      <c r="G1136" s="5" t="s">
        <v>78</v>
      </c>
      <c r="H1136" t="s">
        <v>30</v>
      </c>
      <c r="I1136" s="4">
        <v>3400</v>
      </c>
      <c r="J1136" s="5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13</v>
      </c>
      <c r="C1137" s="1" t="s">
        <v>20</v>
      </c>
      <c r="D1137" s="2">
        <v>44562</v>
      </c>
      <c r="E1137" s="5" t="s">
        <v>76</v>
      </c>
      <c r="F1137" s="5" t="s">
        <v>81</v>
      </c>
      <c r="G1137" s="5" t="s">
        <v>81</v>
      </c>
      <c r="H1137" t="s">
        <v>21</v>
      </c>
      <c r="I1137" s="4">
        <v>1200</v>
      </c>
      <c r="J1137" s="5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24</v>
      </c>
      <c r="C1138" s="1" t="s">
        <v>20</v>
      </c>
      <c r="D1138" s="2">
        <v>44562</v>
      </c>
      <c r="E1138" s="5" t="s">
        <v>76</v>
      </c>
      <c r="F1138" s="5" t="s">
        <v>81</v>
      </c>
      <c r="G1138" s="5" t="s">
        <v>81</v>
      </c>
      <c r="H1138" t="s">
        <v>32</v>
      </c>
      <c r="I1138" s="4">
        <v>3200</v>
      </c>
      <c r="J1138" s="5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27</v>
      </c>
      <c r="C1139" s="1" t="s">
        <v>20</v>
      </c>
      <c r="D1139" s="2">
        <v>44562</v>
      </c>
      <c r="E1139" s="5" t="s">
        <v>76</v>
      </c>
      <c r="F1139" s="5" t="s">
        <v>81</v>
      </c>
      <c r="G1139" s="5" t="s">
        <v>81</v>
      </c>
      <c r="H1139" t="s">
        <v>30</v>
      </c>
      <c r="I1139" s="4">
        <v>3400</v>
      </c>
      <c r="J1139" s="5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22</v>
      </c>
      <c r="C1140" s="1" t="s">
        <v>14</v>
      </c>
      <c r="D1140" s="2">
        <v>44577</v>
      </c>
      <c r="E1140" s="5" t="s">
        <v>76</v>
      </c>
      <c r="F1140" s="5" t="s">
        <v>81</v>
      </c>
      <c r="G1140" s="5" t="s">
        <v>81</v>
      </c>
      <c r="H1140" t="s">
        <v>23</v>
      </c>
      <c r="I1140" s="4">
        <v>5130</v>
      </c>
      <c r="J1140" s="5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24</v>
      </c>
      <c r="C1141" s="1" t="s">
        <v>20</v>
      </c>
      <c r="D1141" s="2">
        <v>44577</v>
      </c>
      <c r="E1141" s="5" t="s">
        <v>76</v>
      </c>
      <c r="F1141" s="5" t="s">
        <v>81</v>
      </c>
      <c r="G1141" s="5" t="s">
        <v>81</v>
      </c>
      <c r="H1141" t="s">
        <v>30</v>
      </c>
      <c r="I1141" s="4">
        <v>3400</v>
      </c>
      <c r="J1141" s="5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24</v>
      </c>
      <c r="C1142" s="1" t="s">
        <v>20</v>
      </c>
      <c r="D1142" s="2">
        <v>44577</v>
      </c>
      <c r="E1142" s="5" t="s">
        <v>76</v>
      </c>
      <c r="F1142" s="5" t="s">
        <v>81</v>
      </c>
      <c r="G1142" s="5" t="s">
        <v>81</v>
      </c>
      <c r="H1142" t="s">
        <v>30</v>
      </c>
      <c r="I1142" s="4">
        <v>3400</v>
      </c>
      <c r="J1142" s="5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24</v>
      </c>
      <c r="C1143" s="1" t="s">
        <v>14</v>
      </c>
      <c r="D1143" s="2">
        <v>44584</v>
      </c>
      <c r="E1143" s="5" t="s">
        <v>76</v>
      </c>
      <c r="F1143" s="5" t="s">
        <v>81</v>
      </c>
      <c r="G1143" s="5" t="s">
        <v>81</v>
      </c>
      <c r="H1143" t="s">
        <v>21</v>
      </c>
      <c r="I1143" s="4">
        <v>1200</v>
      </c>
      <c r="J1143" s="5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13</v>
      </c>
      <c r="C1144" s="1" t="s">
        <v>14</v>
      </c>
      <c r="D1144" s="2">
        <v>44584</v>
      </c>
      <c r="E1144" s="5" t="s">
        <v>76</v>
      </c>
      <c r="F1144" s="5" t="s">
        <v>81</v>
      </c>
      <c r="G1144" s="5" t="s">
        <v>81</v>
      </c>
      <c r="H1144" t="s">
        <v>31</v>
      </c>
      <c r="I1144" s="4">
        <v>5300</v>
      </c>
      <c r="J1144" s="5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27</v>
      </c>
      <c r="C1145" s="1" t="s">
        <v>20</v>
      </c>
      <c r="D1145" s="2">
        <v>44584</v>
      </c>
      <c r="E1145" s="5" t="s">
        <v>76</v>
      </c>
      <c r="F1145" s="5" t="s">
        <v>81</v>
      </c>
      <c r="G1145" s="5" t="s">
        <v>81</v>
      </c>
      <c r="H1145" t="s">
        <v>31</v>
      </c>
      <c r="I1145" s="4">
        <v>5300</v>
      </c>
      <c r="J1145" s="5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24</v>
      </c>
      <c r="C1146" s="1" t="s">
        <v>14</v>
      </c>
      <c r="D1146" s="2">
        <v>44591</v>
      </c>
      <c r="E1146" s="5" t="s">
        <v>76</v>
      </c>
      <c r="F1146" s="5" t="s">
        <v>81</v>
      </c>
      <c r="G1146" s="5" t="s">
        <v>81</v>
      </c>
      <c r="H1146" t="s">
        <v>26</v>
      </c>
      <c r="I1146" s="4">
        <v>1700</v>
      </c>
      <c r="J1146" s="5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13</v>
      </c>
      <c r="C1147" s="1" t="s">
        <v>14</v>
      </c>
      <c r="D1147" s="2">
        <v>44591</v>
      </c>
      <c r="E1147" s="5" t="s">
        <v>76</v>
      </c>
      <c r="F1147" s="5" t="s">
        <v>81</v>
      </c>
      <c r="G1147" s="5" t="s">
        <v>81</v>
      </c>
      <c r="H1147" t="s">
        <v>35</v>
      </c>
      <c r="I1147" s="4">
        <v>4500</v>
      </c>
      <c r="J1147" s="5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27</v>
      </c>
      <c r="C1148" s="1" t="s">
        <v>14</v>
      </c>
      <c r="D1148" s="2">
        <v>44591</v>
      </c>
      <c r="E1148" s="5" t="s">
        <v>76</v>
      </c>
      <c r="F1148" s="5" t="s">
        <v>81</v>
      </c>
      <c r="G1148" s="5" t="s">
        <v>81</v>
      </c>
      <c r="H1148" t="s">
        <v>32</v>
      </c>
      <c r="I1148" s="4">
        <v>3200</v>
      </c>
      <c r="J1148" s="5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24</v>
      </c>
      <c r="C1149" s="1" t="s">
        <v>14</v>
      </c>
      <c r="D1149" s="2">
        <v>44598</v>
      </c>
      <c r="E1149" s="5" t="s">
        <v>76</v>
      </c>
      <c r="F1149" s="5" t="s">
        <v>81</v>
      </c>
      <c r="G1149" s="5" t="s">
        <v>81</v>
      </c>
      <c r="H1149" t="s">
        <v>19</v>
      </c>
      <c r="I1149" s="4">
        <v>500</v>
      </c>
      <c r="J1149" s="5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27</v>
      </c>
      <c r="C1150" s="1" t="s">
        <v>20</v>
      </c>
      <c r="D1150" s="2">
        <v>44598</v>
      </c>
      <c r="E1150" s="5" t="s">
        <v>76</v>
      </c>
      <c r="F1150" s="5" t="s">
        <v>81</v>
      </c>
      <c r="G1150" s="5" t="s">
        <v>81</v>
      </c>
      <c r="H1150" t="s">
        <v>23</v>
      </c>
      <c r="I1150" s="4">
        <v>5130</v>
      </c>
      <c r="J1150" s="5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24</v>
      </c>
      <c r="C1151" s="1" t="s">
        <v>20</v>
      </c>
      <c r="D1151" s="2">
        <v>44598</v>
      </c>
      <c r="E1151" s="5" t="s">
        <v>76</v>
      </c>
      <c r="F1151" s="5" t="s">
        <v>81</v>
      </c>
      <c r="G1151" s="5" t="s">
        <v>81</v>
      </c>
      <c r="H1151" t="s">
        <v>29</v>
      </c>
      <c r="I1151" s="4">
        <v>5340</v>
      </c>
      <c r="J1151" s="5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13</v>
      </c>
      <c r="C1152" s="1" t="s">
        <v>20</v>
      </c>
      <c r="D1152" s="2">
        <v>44605</v>
      </c>
      <c r="E1152" s="5" t="s">
        <v>76</v>
      </c>
      <c r="F1152" s="5" t="s">
        <v>81</v>
      </c>
      <c r="G1152" s="5" t="s">
        <v>81</v>
      </c>
      <c r="H1152" t="s">
        <v>33</v>
      </c>
      <c r="I1152" s="4">
        <v>4600</v>
      </c>
      <c r="J1152" s="5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22</v>
      </c>
      <c r="C1153" s="1" t="s">
        <v>20</v>
      </c>
      <c r="D1153" s="2">
        <v>44605</v>
      </c>
      <c r="E1153" s="5" t="s">
        <v>76</v>
      </c>
      <c r="F1153" s="5" t="s">
        <v>81</v>
      </c>
      <c r="G1153" s="5" t="s">
        <v>81</v>
      </c>
      <c r="H1153" t="s">
        <v>30</v>
      </c>
      <c r="I1153" s="4">
        <v>3400</v>
      </c>
      <c r="J1153" s="5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34</v>
      </c>
      <c r="C1154" s="1" t="s">
        <v>20</v>
      </c>
      <c r="D1154" s="2">
        <v>44605</v>
      </c>
      <c r="E1154" s="5" t="s">
        <v>76</v>
      </c>
      <c r="F1154" s="5" t="s">
        <v>81</v>
      </c>
      <c r="G1154" s="5" t="s">
        <v>81</v>
      </c>
      <c r="H1154" t="s">
        <v>32</v>
      </c>
      <c r="I1154" s="4">
        <v>3200</v>
      </c>
      <c r="J1154" s="5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27</v>
      </c>
      <c r="C1155" s="1" t="s">
        <v>20</v>
      </c>
      <c r="D1155" s="2">
        <v>44612</v>
      </c>
      <c r="E1155" s="5" t="s">
        <v>76</v>
      </c>
      <c r="F1155" s="5" t="s">
        <v>81</v>
      </c>
      <c r="G1155" s="5" t="s">
        <v>81</v>
      </c>
      <c r="H1155" t="s">
        <v>19</v>
      </c>
      <c r="I1155" s="4">
        <v>500</v>
      </c>
      <c r="J1155" s="5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34</v>
      </c>
      <c r="C1156" s="1" t="s">
        <v>20</v>
      </c>
      <c r="D1156" s="2">
        <v>44612</v>
      </c>
      <c r="E1156" s="5" t="s">
        <v>76</v>
      </c>
      <c r="F1156" s="5" t="s">
        <v>81</v>
      </c>
      <c r="G1156" s="5" t="s">
        <v>81</v>
      </c>
      <c r="H1156" t="s">
        <v>35</v>
      </c>
      <c r="I1156" s="4">
        <v>4500</v>
      </c>
      <c r="J1156" s="5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27</v>
      </c>
      <c r="C1157" s="1" t="s">
        <v>20</v>
      </c>
      <c r="D1157" s="2">
        <v>44612</v>
      </c>
      <c r="E1157" s="5" t="s">
        <v>76</v>
      </c>
      <c r="F1157" s="5" t="s">
        <v>81</v>
      </c>
      <c r="G1157" s="5" t="s">
        <v>81</v>
      </c>
      <c r="H1157" t="s">
        <v>31</v>
      </c>
      <c r="I1157" s="4">
        <v>5300</v>
      </c>
      <c r="J1157" s="5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13</v>
      </c>
      <c r="C1158" s="1" t="s">
        <v>20</v>
      </c>
      <c r="D1158" s="2">
        <v>44619</v>
      </c>
      <c r="E1158" s="5" t="s">
        <v>76</v>
      </c>
      <c r="F1158" s="5" t="s">
        <v>81</v>
      </c>
      <c r="G1158" s="5" t="s">
        <v>81</v>
      </c>
      <c r="H1158" t="s">
        <v>19</v>
      </c>
      <c r="I1158" s="4">
        <v>500</v>
      </c>
      <c r="J1158" s="5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24</v>
      </c>
      <c r="C1159" s="1" t="s">
        <v>20</v>
      </c>
      <c r="D1159" s="2">
        <v>44619</v>
      </c>
      <c r="E1159" s="5" t="s">
        <v>76</v>
      </c>
      <c r="F1159" s="5" t="s">
        <v>81</v>
      </c>
      <c r="G1159" s="5" t="s">
        <v>81</v>
      </c>
      <c r="H1159" t="s">
        <v>26</v>
      </c>
      <c r="I1159" s="4">
        <v>1700</v>
      </c>
      <c r="J1159" s="5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13</v>
      </c>
      <c r="C1160" s="1" t="s">
        <v>20</v>
      </c>
      <c r="D1160" s="2">
        <v>44619</v>
      </c>
      <c r="E1160" s="5" t="s">
        <v>76</v>
      </c>
      <c r="F1160" s="5" t="s">
        <v>81</v>
      </c>
      <c r="G1160" s="5" t="s">
        <v>81</v>
      </c>
      <c r="H1160" t="s">
        <v>28</v>
      </c>
      <c r="I1160" s="4">
        <v>1500</v>
      </c>
      <c r="J1160" s="5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13</v>
      </c>
      <c r="C1161" s="1" t="s">
        <v>20</v>
      </c>
      <c r="D1161" s="2">
        <v>44626</v>
      </c>
      <c r="E1161" s="5" t="s">
        <v>76</v>
      </c>
      <c r="F1161" s="5" t="s">
        <v>81</v>
      </c>
      <c r="G1161" s="5" t="s">
        <v>81</v>
      </c>
      <c r="H1161" t="s">
        <v>26</v>
      </c>
      <c r="I1161" s="4">
        <v>1700</v>
      </c>
      <c r="J1161" s="5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27</v>
      </c>
      <c r="C1162" s="1" t="s">
        <v>14</v>
      </c>
      <c r="D1162" s="2">
        <v>44626</v>
      </c>
      <c r="E1162" s="5" t="s">
        <v>76</v>
      </c>
      <c r="F1162" s="5" t="s">
        <v>79</v>
      </c>
      <c r="G1162" s="5" t="s">
        <v>80</v>
      </c>
      <c r="H1162" t="s">
        <v>26</v>
      </c>
      <c r="I1162" s="4">
        <v>1700</v>
      </c>
      <c r="J1162" s="5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27</v>
      </c>
      <c r="C1163" s="1" t="s">
        <v>20</v>
      </c>
      <c r="D1163" s="2">
        <v>44626</v>
      </c>
      <c r="E1163" s="5" t="s">
        <v>76</v>
      </c>
      <c r="F1163" s="5" t="s">
        <v>81</v>
      </c>
      <c r="G1163" s="5" t="s">
        <v>81</v>
      </c>
      <c r="H1163" t="s">
        <v>31</v>
      </c>
      <c r="I1163" s="4">
        <v>5300</v>
      </c>
      <c r="J1163" s="5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24</v>
      </c>
      <c r="C1164" s="1" t="s">
        <v>14</v>
      </c>
      <c r="D1164" s="2">
        <v>44633</v>
      </c>
      <c r="E1164" s="5" t="s">
        <v>76</v>
      </c>
      <c r="F1164" s="5" t="s">
        <v>81</v>
      </c>
      <c r="G1164" s="5" t="s">
        <v>81</v>
      </c>
      <c r="H1164" t="s">
        <v>25</v>
      </c>
      <c r="I1164" s="4">
        <v>300</v>
      </c>
      <c r="J1164" s="5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34</v>
      </c>
      <c r="C1165" s="1" t="s">
        <v>20</v>
      </c>
      <c r="D1165" s="2">
        <v>44633</v>
      </c>
      <c r="E1165" s="5" t="s">
        <v>76</v>
      </c>
      <c r="F1165" s="5" t="s">
        <v>81</v>
      </c>
      <c r="G1165" s="5" t="s">
        <v>81</v>
      </c>
      <c r="H1165" t="s">
        <v>28</v>
      </c>
      <c r="I1165" s="4">
        <v>1500</v>
      </c>
      <c r="J1165" s="5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27</v>
      </c>
      <c r="C1166" s="1" t="s">
        <v>20</v>
      </c>
      <c r="D1166" s="2">
        <v>44633</v>
      </c>
      <c r="E1166" s="5" t="s">
        <v>76</v>
      </c>
      <c r="F1166" s="5" t="s">
        <v>81</v>
      </c>
      <c r="G1166" s="5" t="s">
        <v>81</v>
      </c>
      <c r="H1166" t="s">
        <v>29</v>
      </c>
      <c r="I1166" s="4">
        <v>5340</v>
      </c>
      <c r="J1166" s="5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13</v>
      </c>
      <c r="C1167" s="1" t="s">
        <v>14</v>
      </c>
      <c r="D1167" s="2">
        <v>44640</v>
      </c>
      <c r="E1167" s="5" t="s">
        <v>76</v>
      </c>
      <c r="F1167" s="5" t="s">
        <v>81</v>
      </c>
      <c r="G1167" s="5" t="s">
        <v>81</v>
      </c>
      <c r="H1167" t="s">
        <v>21</v>
      </c>
      <c r="I1167" s="4">
        <v>1200</v>
      </c>
      <c r="J1167" s="5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27</v>
      </c>
      <c r="C1168" s="1" t="s">
        <v>20</v>
      </c>
      <c r="D1168" s="2">
        <v>44640</v>
      </c>
      <c r="E1168" s="5" t="s">
        <v>76</v>
      </c>
      <c r="F1168" s="5" t="s">
        <v>81</v>
      </c>
      <c r="G1168" s="5" t="s">
        <v>81</v>
      </c>
      <c r="H1168" t="s">
        <v>23</v>
      </c>
      <c r="I1168" s="4">
        <v>5130</v>
      </c>
      <c r="J1168" s="5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13</v>
      </c>
      <c r="C1169" s="1" t="s">
        <v>14</v>
      </c>
      <c r="D1169" s="2">
        <v>44640</v>
      </c>
      <c r="E1169" s="5" t="s">
        <v>76</v>
      </c>
      <c r="F1169" s="5" t="s">
        <v>81</v>
      </c>
      <c r="G1169" s="5" t="s">
        <v>81</v>
      </c>
      <c r="H1169" t="s">
        <v>18</v>
      </c>
      <c r="I1169" s="4">
        <v>8902</v>
      </c>
      <c r="J1169" s="5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24</v>
      </c>
      <c r="C1170" s="1" t="s">
        <v>14</v>
      </c>
      <c r="D1170" s="2">
        <v>44647</v>
      </c>
      <c r="E1170" s="5" t="s">
        <v>76</v>
      </c>
      <c r="F1170" s="5" t="s">
        <v>81</v>
      </c>
      <c r="G1170" s="5" t="s">
        <v>81</v>
      </c>
      <c r="H1170" t="s">
        <v>19</v>
      </c>
      <c r="I1170" s="4">
        <v>500</v>
      </c>
      <c r="J1170" s="5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24</v>
      </c>
      <c r="C1171" s="1" t="s">
        <v>14</v>
      </c>
      <c r="D1171" s="2">
        <v>44647</v>
      </c>
      <c r="E1171" s="5" t="s">
        <v>76</v>
      </c>
      <c r="F1171" s="5" t="s">
        <v>81</v>
      </c>
      <c r="G1171" s="5" t="s">
        <v>81</v>
      </c>
      <c r="H1171" t="s">
        <v>31</v>
      </c>
      <c r="I1171" s="4">
        <v>5300</v>
      </c>
      <c r="J1171" s="5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24</v>
      </c>
      <c r="C1172" s="1" t="s">
        <v>14</v>
      </c>
      <c r="D1172" s="2">
        <v>44647</v>
      </c>
      <c r="E1172" s="5" t="s">
        <v>76</v>
      </c>
      <c r="F1172" s="5" t="s">
        <v>81</v>
      </c>
      <c r="G1172" s="5" t="s">
        <v>81</v>
      </c>
      <c r="H1172" t="s">
        <v>31</v>
      </c>
      <c r="I1172" s="4">
        <v>5300</v>
      </c>
      <c r="J1172" s="5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22</v>
      </c>
      <c r="C1173" s="1" t="s">
        <v>14</v>
      </c>
      <c r="D1173" s="2">
        <v>44654</v>
      </c>
      <c r="E1173" s="5" t="s">
        <v>76</v>
      </c>
      <c r="F1173" s="5" t="s">
        <v>81</v>
      </c>
      <c r="G1173" s="5" t="s">
        <v>81</v>
      </c>
      <c r="H1173" t="s">
        <v>19</v>
      </c>
      <c r="I1173" s="4">
        <v>500</v>
      </c>
      <c r="J1173" s="5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34</v>
      </c>
      <c r="C1174" s="1" t="s">
        <v>20</v>
      </c>
      <c r="D1174" s="2">
        <v>44654</v>
      </c>
      <c r="E1174" s="5" t="s">
        <v>76</v>
      </c>
      <c r="F1174" s="5" t="s">
        <v>81</v>
      </c>
      <c r="G1174" s="5" t="s">
        <v>81</v>
      </c>
      <c r="H1174" t="s">
        <v>21</v>
      </c>
      <c r="I1174" s="4">
        <v>1200</v>
      </c>
      <c r="J1174" s="5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13</v>
      </c>
      <c r="C1175" s="1" t="s">
        <v>20</v>
      </c>
      <c r="D1175" s="2">
        <v>44654</v>
      </c>
      <c r="E1175" s="5" t="s">
        <v>76</v>
      </c>
      <c r="F1175" s="5" t="s">
        <v>81</v>
      </c>
      <c r="G1175" s="5" t="s">
        <v>81</v>
      </c>
      <c r="H1175" t="s">
        <v>32</v>
      </c>
      <c r="I1175" s="4">
        <v>3200</v>
      </c>
      <c r="J1175" s="5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13</v>
      </c>
      <c r="C1176" s="1" t="s">
        <v>20</v>
      </c>
      <c r="D1176" s="2">
        <v>44661</v>
      </c>
      <c r="E1176" s="5" t="s">
        <v>76</v>
      </c>
      <c r="F1176" s="5" t="s">
        <v>81</v>
      </c>
      <c r="G1176" s="5" t="s">
        <v>81</v>
      </c>
      <c r="H1176" t="s">
        <v>21</v>
      </c>
      <c r="I1176" s="4">
        <v>1200</v>
      </c>
      <c r="J1176" s="5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22</v>
      </c>
      <c r="C1177" s="1" t="s">
        <v>20</v>
      </c>
      <c r="D1177" s="2">
        <v>44661</v>
      </c>
      <c r="E1177" s="5" t="s">
        <v>76</v>
      </c>
      <c r="F1177" s="5" t="s">
        <v>81</v>
      </c>
      <c r="G1177" s="5" t="s">
        <v>81</v>
      </c>
      <c r="H1177" t="s">
        <v>30</v>
      </c>
      <c r="I1177" s="4">
        <v>3400</v>
      </c>
      <c r="J1177" s="5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22</v>
      </c>
      <c r="C1178" s="1" t="s">
        <v>20</v>
      </c>
      <c r="D1178" s="2">
        <v>44661</v>
      </c>
      <c r="E1178" s="5" t="s">
        <v>76</v>
      </c>
      <c r="F1178" s="5" t="s">
        <v>81</v>
      </c>
      <c r="G1178" s="5" t="s">
        <v>81</v>
      </c>
      <c r="H1178" t="s">
        <v>31</v>
      </c>
      <c r="I1178" s="4">
        <v>5300</v>
      </c>
      <c r="J1178" s="5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24</v>
      </c>
      <c r="C1179" s="1" t="s">
        <v>14</v>
      </c>
      <c r="D1179" s="2">
        <v>44668</v>
      </c>
      <c r="E1179" s="5" t="s">
        <v>76</v>
      </c>
      <c r="F1179" s="5" t="s">
        <v>81</v>
      </c>
      <c r="G1179" s="5" t="s">
        <v>81</v>
      </c>
      <c r="H1179" t="s">
        <v>26</v>
      </c>
      <c r="I1179" s="4">
        <v>1700</v>
      </c>
      <c r="J1179" s="5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27</v>
      </c>
      <c r="C1180" s="1" t="s">
        <v>20</v>
      </c>
      <c r="D1180" s="2">
        <v>44668</v>
      </c>
      <c r="E1180" s="5" t="s">
        <v>76</v>
      </c>
      <c r="F1180" s="5" t="s">
        <v>81</v>
      </c>
      <c r="G1180" s="5" t="s">
        <v>81</v>
      </c>
      <c r="H1180" t="s">
        <v>30</v>
      </c>
      <c r="I1180" s="4">
        <v>3400</v>
      </c>
      <c r="J1180" s="5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13</v>
      </c>
      <c r="C1181" s="1" t="s">
        <v>20</v>
      </c>
      <c r="D1181" s="2">
        <v>44668</v>
      </c>
      <c r="E1181" s="5" t="s">
        <v>76</v>
      </c>
      <c r="F1181" s="5" t="s">
        <v>79</v>
      </c>
      <c r="G1181" s="5" t="s">
        <v>80</v>
      </c>
      <c r="H1181" t="s">
        <v>18</v>
      </c>
      <c r="I1181" s="4">
        <v>8902</v>
      </c>
      <c r="J1181" s="5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13</v>
      </c>
      <c r="C1182" s="1" t="s">
        <v>20</v>
      </c>
      <c r="D1182" s="2">
        <v>44675</v>
      </c>
      <c r="E1182" s="5" t="s">
        <v>76</v>
      </c>
      <c r="F1182" s="5" t="s">
        <v>81</v>
      </c>
      <c r="G1182" s="5" t="s">
        <v>81</v>
      </c>
      <c r="H1182" t="s">
        <v>26</v>
      </c>
      <c r="I1182" s="4">
        <v>1700</v>
      </c>
      <c r="J1182" s="5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13</v>
      </c>
      <c r="C1183" s="1" t="s">
        <v>14</v>
      </c>
      <c r="D1183" s="2">
        <v>44675</v>
      </c>
      <c r="E1183" s="5" t="s">
        <v>76</v>
      </c>
      <c r="F1183" s="5" t="s">
        <v>81</v>
      </c>
      <c r="G1183" s="5" t="s">
        <v>81</v>
      </c>
      <c r="H1183" t="s">
        <v>23</v>
      </c>
      <c r="I1183" s="4">
        <v>5130</v>
      </c>
      <c r="J1183" s="5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27</v>
      </c>
      <c r="C1184" s="1" t="s">
        <v>14</v>
      </c>
      <c r="D1184" s="2">
        <v>44675</v>
      </c>
      <c r="E1184" s="5" t="s">
        <v>76</v>
      </c>
      <c r="F1184" s="5" t="s">
        <v>81</v>
      </c>
      <c r="G1184" s="5" t="s">
        <v>81</v>
      </c>
      <c r="H1184" t="s">
        <v>23</v>
      </c>
      <c r="I1184" s="4">
        <v>5130</v>
      </c>
      <c r="J1184" s="5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22</v>
      </c>
      <c r="C1185" s="1" t="s">
        <v>14</v>
      </c>
      <c r="D1185" s="2">
        <v>44682</v>
      </c>
      <c r="E1185" s="5" t="s">
        <v>76</v>
      </c>
      <c r="F1185" s="5" t="s">
        <v>81</v>
      </c>
      <c r="G1185" s="5" t="s">
        <v>81</v>
      </c>
      <c r="H1185" t="s">
        <v>26</v>
      </c>
      <c r="I1185" s="4">
        <v>1700</v>
      </c>
      <c r="J1185" s="5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13</v>
      </c>
      <c r="C1186" s="1" t="s">
        <v>14</v>
      </c>
      <c r="D1186" s="2">
        <v>44682</v>
      </c>
      <c r="E1186" s="5" t="s">
        <v>76</v>
      </c>
      <c r="F1186" s="5" t="s">
        <v>81</v>
      </c>
      <c r="G1186" s="5" t="s">
        <v>81</v>
      </c>
      <c r="H1186" t="s">
        <v>35</v>
      </c>
      <c r="I1186" s="4">
        <v>4500</v>
      </c>
      <c r="J1186" s="5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13</v>
      </c>
      <c r="C1187" s="1" t="s">
        <v>14</v>
      </c>
      <c r="D1187" s="2">
        <v>44682</v>
      </c>
      <c r="E1187" s="5" t="s">
        <v>76</v>
      </c>
      <c r="F1187" s="5" t="s">
        <v>81</v>
      </c>
      <c r="G1187" s="5" t="s">
        <v>81</v>
      </c>
      <c r="H1187" t="s">
        <v>31</v>
      </c>
      <c r="I1187" s="4">
        <v>5300</v>
      </c>
      <c r="J1187" s="5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13</v>
      </c>
      <c r="C1188" s="1" t="s">
        <v>14</v>
      </c>
      <c r="D1188" s="2">
        <v>44689</v>
      </c>
      <c r="E1188" s="5" t="s">
        <v>76</v>
      </c>
      <c r="F1188" s="5" t="s">
        <v>81</v>
      </c>
      <c r="G1188" s="5" t="s">
        <v>81</v>
      </c>
      <c r="H1188" t="s">
        <v>25</v>
      </c>
      <c r="I1188" s="4">
        <v>300</v>
      </c>
      <c r="J1188" s="5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24</v>
      </c>
      <c r="C1189" s="1" t="s">
        <v>14</v>
      </c>
      <c r="D1189" s="2">
        <v>44689</v>
      </c>
      <c r="E1189" s="5" t="s">
        <v>76</v>
      </c>
      <c r="F1189" s="5" t="s">
        <v>81</v>
      </c>
      <c r="G1189" s="5" t="s">
        <v>81</v>
      </c>
      <c r="H1189" t="s">
        <v>35</v>
      </c>
      <c r="I1189" s="4">
        <v>4500</v>
      </c>
      <c r="J1189" s="5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22</v>
      </c>
      <c r="C1190" s="1" t="s">
        <v>20</v>
      </c>
      <c r="D1190" s="2">
        <v>44689</v>
      </c>
      <c r="E1190" s="5" t="s">
        <v>76</v>
      </c>
      <c r="F1190" s="5" t="s">
        <v>81</v>
      </c>
      <c r="G1190" s="5" t="s">
        <v>81</v>
      </c>
      <c r="H1190" t="s">
        <v>30</v>
      </c>
      <c r="I1190" s="4">
        <v>3400</v>
      </c>
      <c r="J1190" s="5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24</v>
      </c>
      <c r="C1191" s="1" t="s">
        <v>14</v>
      </c>
      <c r="D1191" s="2">
        <v>44696</v>
      </c>
      <c r="E1191" s="5" t="s">
        <v>76</v>
      </c>
      <c r="F1191" s="5" t="s">
        <v>81</v>
      </c>
      <c r="G1191" s="5" t="s">
        <v>81</v>
      </c>
      <c r="H1191" t="s">
        <v>25</v>
      </c>
      <c r="I1191" s="4">
        <v>300</v>
      </c>
      <c r="J1191" s="5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27</v>
      </c>
      <c r="C1192" s="1" t="s">
        <v>20</v>
      </c>
      <c r="D1192" s="2">
        <v>44696</v>
      </c>
      <c r="E1192" s="5" t="s">
        <v>76</v>
      </c>
      <c r="F1192" s="5" t="s">
        <v>81</v>
      </c>
      <c r="G1192" s="5" t="s">
        <v>81</v>
      </c>
      <c r="H1192" t="s">
        <v>18</v>
      </c>
      <c r="I1192" s="4">
        <v>8902</v>
      </c>
      <c r="J1192" s="5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13</v>
      </c>
      <c r="C1193" s="1" t="s">
        <v>14</v>
      </c>
      <c r="D1193" s="2">
        <v>44696</v>
      </c>
      <c r="E1193" s="5" t="s">
        <v>76</v>
      </c>
      <c r="F1193" s="5" t="s">
        <v>81</v>
      </c>
      <c r="G1193" s="5" t="s">
        <v>81</v>
      </c>
      <c r="H1193" t="s">
        <v>29</v>
      </c>
      <c r="I1193" s="4">
        <v>5340</v>
      </c>
      <c r="J1193" s="5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24</v>
      </c>
      <c r="C1194" s="1" t="s">
        <v>14</v>
      </c>
      <c r="D1194" s="2">
        <v>44703</v>
      </c>
      <c r="E1194" s="5" t="s">
        <v>76</v>
      </c>
      <c r="F1194" s="5" t="s">
        <v>81</v>
      </c>
      <c r="G1194" s="5" t="s">
        <v>81</v>
      </c>
      <c r="H1194" t="s">
        <v>23</v>
      </c>
      <c r="I1194" s="4">
        <v>5130</v>
      </c>
      <c r="J1194" s="5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13</v>
      </c>
      <c r="C1195" s="1" t="s">
        <v>20</v>
      </c>
      <c r="D1195" s="2">
        <v>44703</v>
      </c>
      <c r="E1195" s="5" t="s">
        <v>76</v>
      </c>
      <c r="F1195" s="5" t="s">
        <v>81</v>
      </c>
      <c r="G1195" s="5" t="s">
        <v>81</v>
      </c>
      <c r="H1195" t="s">
        <v>29</v>
      </c>
      <c r="I1195" s="4">
        <v>5340</v>
      </c>
      <c r="J1195" s="5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22</v>
      </c>
      <c r="C1196" s="1" t="s">
        <v>20</v>
      </c>
      <c r="D1196" s="2">
        <v>44703</v>
      </c>
      <c r="E1196" s="5" t="s">
        <v>76</v>
      </c>
      <c r="F1196" s="5" t="s">
        <v>79</v>
      </c>
      <c r="G1196" s="5" t="s">
        <v>80</v>
      </c>
      <c r="H1196" t="s">
        <v>29</v>
      </c>
      <c r="I1196" s="4">
        <v>5340</v>
      </c>
      <c r="J1196" s="5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13</v>
      </c>
      <c r="C1197" s="1" t="s">
        <v>20</v>
      </c>
      <c r="D1197" s="2">
        <v>44710</v>
      </c>
      <c r="E1197" s="5" t="s">
        <v>76</v>
      </c>
      <c r="F1197" s="5" t="s">
        <v>81</v>
      </c>
      <c r="G1197" s="5" t="s">
        <v>81</v>
      </c>
      <c r="H1197" t="s">
        <v>25</v>
      </c>
      <c r="I1197" s="4">
        <v>300</v>
      </c>
      <c r="J1197" s="5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13</v>
      </c>
      <c r="C1198" s="1" t="s">
        <v>20</v>
      </c>
      <c r="D1198" s="2">
        <v>44710</v>
      </c>
      <c r="E1198" s="5" t="s">
        <v>76</v>
      </c>
      <c r="F1198" s="5" t="s">
        <v>81</v>
      </c>
      <c r="G1198" s="5" t="s">
        <v>81</v>
      </c>
      <c r="H1198" t="s">
        <v>35</v>
      </c>
      <c r="I1198" s="4">
        <v>4500</v>
      </c>
      <c r="J1198" s="5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13</v>
      </c>
      <c r="C1199" s="1" t="s">
        <v>14</v>
      </c>
      <c r="D1199" s="2">
        <v>44710</v>
      </c>
      <c r="E1199" s="5" t="s">
        <v>76</v>
      </c>
      <c r="F1199" s="5" t="s">
        <v>81</v>
      </c>
      <c r="G1199" s="5" t="s">
        <v>81</v>
      </c>
      <c r="H1199" t="s">
        <v>26</v>
      </c>
      <c r="I1199" s="4">
        <v>1700</v>
      </c>
      <c r="J1199" s="5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13</v>
      </c>
      <c r="C1200" s="1" t="s">
        <v>20</v>
      </c>
      <c r="D1200" s="2">
        <v>44717</v>
      </c>
      <c r="E1200" s="5" t="s">
        <v>76</v>
      </c>
      <c r="F1200" s="5" t="s">
        <v>81</v>
      </c>
      <c r="G1200" s="5" t="s">
        <v>81</v>
      </c>
      <c r="H1200" t="s">
        <v>19</v>
      </c>
      <c r="I1200" s="4">
        <v>500</v>
      </c>
      <c r="J1200" s="5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34</v>
      </c>
      <c r="C1201" s="1" t="s">
        <v>20</v>
      </c>
      <c r="D1201" s="2">
        <v>44717</v>
      </c>
      <c r="E1201" s="5" t="s">
        <v>76</v>
      </c>
      <c r="F1201" s="5" t="s">
        <v>81</v>
      </c>
      <c r="G1201" s="5" t="s">
        <v>81</v>
      </c>
      <c r="H1201" t="s">
        <v>35</v>
      </c>
      <c r="I1201" s="4">
        <v>4500</v>
      </c>
      <c r="J1201" s="5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13</v>
      </c>
      <c r="C1202" s="1" t="s">
        <v>20</v>
      </c>
      <c r="D1202" s="2">
        <v>44717</v>
      </c>
      <c r="E1202" s="5" t="s">
        <v>76</v>
      </c>
      <c r="F1202" s="5" t="s">
        <v>81</v>
      </c>
      <c r="G1202" s="5" t="s">
        <v>81</v>
      </c>
      <c r="H1202" t="s">
        <v>29</v>
      </c>
      <c r="I1202" s="4">
        <v>5340</v>
      </c>
      <c r="J1202" s="5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13</v>
      </c>
      <c r="C1203" s="1" t="s">
        <v>14</v>
      </c>
      <c r="D1203" s="2">
        <v>44724</v>
      </c>
      <c r="E1203" s="5" t="s">
        <v>76</v>
      </c>
      <c r="F1203" s="5" t="s">
        <v>81</v>
      </c>
      <c r="G1203" s="5" t="s">
        <v>81</v>
      </c>
      <c r="H1203" t="s">
        <v>26</v>
      </c>
      <c r="I1203" s="4">
        <v>1700</v>
      </c>
      <c r="J1203" s="5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24</v>
      </c>
      <c r="C1204" s="1" t="s">
        <v>20</v>
      </c>
      <c r="D1204" s="2">
        <v>44724</v>
      </c>
      <c r="E1204" s="5" t="s">
        <v>76</v>
      </c>
      <c r="F1204" s="5" t="s">
        <v>81</v>
      </c>
      <c r="G1204" s="5" t="s">
        <v>81</v>
      </c>
      <c r="H1204" t="s">
        <v>32</v>
      </c>
      <c r="I1204" s="4">
        <v>3200</v>
      </c>
      <c r="J1204" s="5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22</v>
      </c>
      <c r="C1205" s="1" t="s">
        <v>20</v>
      </c>
      <c r="D1205" s="2">
        <v>44724</v>
      </c>
      <c r="E1205" s="5" t="s">
        <v>76</v>
      </c>
      <c r="F1205" s="5" t="s">
        <v>81</v>
      </c>
      <c r="G1205" s="5" t="s">
        <v>81</v>
      </c>
      <c r="H1205" t="s">
        <v>29</v>
      </c>
      <c r="I1205" s="4">
        <v>5340</v>
      </c>
      <c r="J1205" s="5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27</v>
      </c>
      <c r="C1206" s="1" t="s">
        <v>20</v>
      </c>
      <c r="D1206" s="2">
        <v>44731</v>
      </c>
      <c r="E1206" s="5" t="s">
        <v>76</v>
      </c>
      <c r="F1206" s="5" t="s">
        <v>81</v>
      </c>
      <c r="G1206" s="5" t="s">
        <v>81</v>
      </c>
      <c r="H1206" t="s">
        <v>21</v>
      </c>
      <c r="I1206" s="4">
        <v>1200</v>
      </c>
      <c r="J1206" s="5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22</v>
      </c>
      <c r="C1207" s="1" t="s">
        <v>20</v>
      </c>
      <c r="D1207" s="2">
        <v>44731</v>
      </c>
      <c r="E1207" s="5" t="s">
        <v>76</v>
      </c>
      <c r="F1207" s="5" t="s">
        <v>81</v>
      </c>
      <c r="G1207" s="5" t="s">
        <v>81</v>
      </c>
      <c r="H1207" t="s">
        <v>30</v>
      </c>
      <c r="I1207" s="4">
        <v>3400</v>
      </c>
      <c r="J1207" s="5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22</v>
      </c>
      <c r="C1208" s="1" t="s">
        <v>20</v>
      </c>
      <c r="D1208" s="2">
        <v>44731</v>
      </c>
      <c r="E1208" s="5" t="s">
        <v>76</v>
      </c>
      <c r="F1208" s="5" t="s">
        <v>81</v>
      </c>
      <c r="G1208" s="5" t="s">
        <v>81</v>
      </c>
      <c r="H1208" t="s">
        <v>35</v>
      </c>
      <c r="I1208" s="4">
        <v>4500</v>
      </c>
      <c r="J1208" s="5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24</v>
      </c>
      <c r="C1209" s="1" t="s">
        <v>14</v>
      </c>
      <c r="D1209" s="2">
        <v>44738</v>
      </c>
      <c r="E1209" s="5" t="s">
        <v>76</v>
      </c>
      <c r="F1209" s="5" t="s">
        <v>81</v>
      </c>
      <c r="G1209" s="5" t="s">
        <v>81</v>
      </c>
      <c r="H1209" t="s">
        <v>35</v>
      </c>
      <c r="I1209" s="4">
        <v>4500</v>
      </c>
      <c r="J1209" s="5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13</v>
      </c>
      <c r="C1210" s="1" t="s">
        <v>20</v>
      </c>
      <c r="D1210" s="2">
        <v>44738</v>
      </c>
      <c r="E1210" s="5" t="s">
        <v>76</v>
      </c>
      <c r="F1210" s="5" t="s">
        <v>81</v>
      </c>
      <c r="G1210" s="5" t="s">
        <v>81</v>
      </c>
      <c r="H1210" t="s">
        <v>31</v>
      </c>
      <c r="I1210" s="4">
        <v>5300</v>
      </c>
      <c r="J1210" s="5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22</v>
      </c>
      <c r="C1211" s="1" t="s">
        <v>20</v>
      </c>
      <c r="D1211" s="2">
        <v>44738</v>
      </c>
      <c r="E1211" s="5" t="s">
        <v>76</v>
      </c>
      <c r="F1211" s="5" t="s">
        <v>81</v>
      </c>
      <c r="G1211" s="5" t="s">
        <v>81</v>
      </c>
      <c r="H1211" t="s">
        <v>31</v>
      </c>
      <c r="I1211" s="4">
        <v>5300</v>
      </c>
      <c r="J1211" s="5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22</v>
      </c>
      <c r="C1212" s="1" t="s">
        <v>20</v>
      </c>
      <c r="D1212" s="2">
        <v>44745</v>
      </c>
      <c r="E1212" s="5" t="s">
        <v>76</v>
      </c>
      <c r="F1212" s="5" t="s">
        <v>81</v>
      </c>
      <c r="G1212" s="5" t="s">
        <v>81</v>
      </c>
      <c r="H1212" t="s">
        <v>31</v>
      </c>
      <c r="I1212" s="4">
        <v>5300</v>
      </c>
      <c r="J1212" s="5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24</v>
      </c>
      <c r="C1213" s="1" t="s">
        <v>14</v>
      </c>
      <c r="D1213" s="2">
        <v>44745</v>
      </c>
      <c r="E1213" s="5" t="s">
        <v>76</v>
      </c>
      <c r="F1213" s="5" t="s">
        <v>81</v>
      </c>
      <c r="G1213" s="5" t="s">
        <v>81</v>
      </c>
      <c r="H1213" t="s">
        <v>18</v>
      </c>
      <c r="I1213" s="4">
        <v>8902</v>
      </c>
      <c r="J1213" s="5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27</v>
      </c>
      <c r="C1214" s="1" t="s">
        <v>14</v>
      </c>
      <c r="D1214" s="2">
        <v>44745</v>
      </c>
      <c r="E1214" s="5" t="s">
        <v>76</v>
      </c>
      <c r="F1214" s="5" t="s">
        <v>81</v>
      </c>
      <c r="G1214" s="5" t="s">
        <v>81</v>
      </c>
      <c r="H1214" t="s">
        <v>18</v>
      </c>
      <c r="I1214" s="4">
        <v>8902</v>
      </c>
      <c r="J1214" s="5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27</v>
      </c>
      <c r="C1215" s="1" t="s">
        <v>14</v>
      </c>
      <c r="D1215" s="2">
        <v>44752</v>
      </c>
      <c r="E1215" s="5" t="s">
        <v>76</v>
      </c>
      <c r="F1215" s="5" t="s">
        <v>81</v>
      </c>
      <c r="G1215" s="5" t="s">
        <v>81</v>
      </c>
      <c r="H1215" t="s">
        <v>28</v>
      </c>
      <c r="I1215" s="4">
        <v>1500</v>
      </c>
      <c r="J1215" s="5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13</v>
      </c>
      <c r="C1216" s="1" t="s">
        <v>20</v>
      </c>
      <c r="D1216" s="2">
        <v>44752</v>
      </c>
      <c r="E1216" s="5" t="s">
        <v>76</v>
      </c>
      <c r="F1216" s="5" t="s">
        <v>81</v>
      </c>
      <c r="G1216" s="5" t="s">
        <v>81</v>
      </c>
      <c r="H1216" t="s">
        <v>31</v>
      </c>
      <c r="I1216" s="4">
        <v>5300</v>
      </c>
      <c r="J1216" s="5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13</v>
      </c>
      <c r="C1217" s="1" t="s">
        <v>20</v>
      </c>
      <c r="D1217" s="2">
        <v>44752</v>
      </c>
      <c r="E1217" s="5" t="s">
        <v>76</v>
      </c>
      <c r="F1217" s="5" t="s">
        <v>79</v>
      </c>
      <c r="G1217" s="5" t="s">
        <v>80</v>
      </c>
      <c r="H1217" t="s">
        <v>18</v>
      </c>
      <c r="I1217" s="4">
        <v>8902</v>
      </c>
      <c r="J1217" s="5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13</v>
      </c>
      <c r="C1218" s="1" t="s">
        <v>14</v>
      </c>
      <c r="D1218" s="2">
        <v>44759</v>
      </c>
      <c r="E1218" s="5" t="s">
        <v>76</v>
      </c>
      <c r="F1218" s="5" t="s">
        <v>81</v>
      </c>
      <c r="G1218" s="5" t="s">
        <v>81</v>
      </c>
      <c r="H1218" t="s">
        <v>28</v>
      </c>
      <c r="I1218" s="4">
        <v>1500</v>
      </c>
      <c r="J1218" s="5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13</v>
      </c>
      <c r="C1219" s="1" t="s">
        <v>14</v>
      </c>
      <c r="D1219" s="2">
        <v>44759</v>
      </c>
      <c r="E1219" s="5" t="s">
        <v>76</v>
      </c>
      <c r="F1219" s="5" t="s">
        <v>81</v>
      </c>
      <c r="G1219" s="5" t="s">
        <v>81</v>
      </c>
      <c r="H1219" t="s">
        <v>33</v>
      </c>
      <c r="I1219" s="4">
        <v>4600</v>
      </c>
      <c r="J1219" s="5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34</v>
      </c>
      <c r="C1220" s="1" t="s">
        <v>20</v>
      </c>
      <c r="D1220" s="2">
        <v>44759</v>
      </c>
      <c r="E1220" s="5" t="s">
        <v>76</v>
      </c>
      <c r="F1220" s="5" t="s">
        <v>81</v>
      </c>
      <c r="G1220" s="5" t="s">
        <v>81</v>
      </c>
      <c r="H1220" t="s">
        <v>32</v>
      </c>
      <c r="I1220" s="4">
        <v>3200</v>
      </c>
      <c r="J1220" s="5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13</v>
      </c>
      <c r="C1221" s="1" t="s">
        <v>20</v>
      </c>
      <c r="D1221" s="2">
        <v>44766</v>
      </c>
      <c r="E1221" s="5" t="s">
        <v>76</v>
      </c>
      <c r="F1221" s="5" t="s">
        <v>81</v>
      </c>
      <c r="G1221" s="5" t="s">
        <v>81</v>
      </c>
      <c r="H1221" t="s">
        <v>21</v>
      </c>
      <c r="I1221" s="4">
        <v>1200</v>
      </c>
      <c r="J1221" s="5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27</v>
      </c>
      <c r="C1222" s="1" t="s">
        <v>14</v>
      </c>
      <c r="D1222" s="2">
        <v>44766</v>
      </c>
      <c r="E1222" s="5" t="s">
        <v>76</v>
      </c>
      <c r="F1222" s="5" t="s">
        <v>81</v>
      </c>
      <c r="G1222" s="5" t="s">
        <v>81</v>
      </c>
      <c r="H1222" t="s">
        <v>28</v>
      </c>
      <c r="I1222" s="4">
        <v>1500</v>
      </c>
      <c r="J1222" s="5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13</v>
      </c>
      <c r="C1223" s="1" t="s">
        <v>20</v>
      </c>
      <c r="D1223" s="2">
        <v>44766</v>
      </c>
      <c r="E1223" s="5" t="s">
        <v>76</v>
      </c>
      <c r="F1223" s="5" t="s">
        <v>81</v>
      </c>
      <c r="G1223" s="5" t="s">
        <v>81</v>
      </c>
      <c r="H1223" t="s">
        <v>35</v>
      </c>
      <c r="I1223" s="4">
        <v>4500</v>
      </c>
      <c r="J1223" s="5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27</v>
      </c>
      <c r="C1224" s="1" t="s">
        <v>20</v>
      </c>
      <c r="D1224" s="2">
        <v>44766</v>
      </c>
      <c r="E1224" s="5" t="s">
        <v>76</v>
      </c>
      <c r="F1224" s="5" t="s">
        <v>81</v>
      </c>
      <c r="G1224" s="5" t="s">
        <v>81</v>
      </c>
      <c r="H1224" t="s">
        <v>32</v>
      </c>
      <c r="I1224" s="4">
        <v>3200</v>
      </c>
      <c r="J1224" s="5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27</v>
      </c>
      <c r="C1225" s="1" t="s">
        <v>20</v>
      </c>
      <c r="D1225" s="2">
        <v>44766</v>
      </c>
      <c r="E1225" s="5" t="s">
        <v>76</v>
      </c>
      <c r="F1225" s="5" t="s">
        <v>81</v>
      </c>
      <c r="G1225" s="5" t="s">
        <v>81</v>
      </c>
      <c r="H1225" t="s">
        <v>18</v>
      </c>
      <c r="I1225" s="4">
        <v>8902</v>
      </c>
      <c r="J1225" s="5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13</v>
      </c>
      <c r="C1226" s="1" t="s">
        <v>20</v>
      </c>
      <c r="D1226" s="2">
        <v>44766</v>
      </c>
      <c r="E1226" s="5" t="s">
        <v>76</v>
      </c>
      <c r="F1226" s="5" t="s">
        <v>81</v>
      </c>
      <c r="G1226" s="5" t="s">
        <v>81</v>
      </c>
      <c r="H1226" t="s">
        <v>23</v>
      </c>
      <c r="I1226" s="4">
        <v>5130</v>
      </c>
      <c r="J1226" s="5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27</v>
      </c>
      <c r="C1227" s="1" t="s">
        <v>20</v>
      </c>
      <c r="D1227" s="2">
        <v>44773</v>
      </c>
      <c r="E1227" s="5" t="s">
        <v>76</v>
      </c>
      <c r="F1227" s="5" t="s">
        <v>81</v>
      </c>
      <c r="G1227" s="5" t="s">
        <v>81</v>
      </c>
      <c r="H1227" t="s">
        <v>18</v>
      </c>
      <c r="I1227" s="4">
        <v>8902</v>
      </c>
      <c r="J1227" s="5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34</v>
      </c>
      <c r="C1228" s="1" t="s">
        <v>20</v>
      </c>
      <c r="D1228" s="2">
        <v>44773</v>
      </c>
      <c r="E1228" s="5" t="s">
        <v>76</v>
      </c>
      <c r="F1228" s="5" t="s">
        <v>81</v>
      </c>
      <c r="G1228" s="5" t="s">
        <v>81</v>
      </c>
      <c r="H1228" t="s">
        <v>32</v>
      </c>
      <c r="I1228" s="4">
        <v>3200</v>
      </c>
      <c r="J1228" s="5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27</v>
      </c>
      <c r="C1229" s="1" t="s">
        <v>20</v>
      </c>
      <c r="D1229" s="2">
        <v>44773</v>
      </c>
      <c r="E1229" s="5" t="s">
        <v>76</v>
      </c>
      <c r="F1229" s="5" t="s">
        <v>81</v>
      </c>
      <c r="G1229" s="5" t="s">
        <v>81</v>
      </c>
      <c r="H1229" t="s">
        <v>35</v>
      </c>
      <c r="I1229" s="4">
        <v>4500</v>
      </c>
      <c r="J1229" s="5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13</v>
      </c>
      <c r="C1230" s="1" t="s">
        <v>20</v>
      </c>
      <c r="D1230" s="2">
        <v>44780</v>
      </c>
      <c r="E1230" s="5" t="s">
        <v>76</v>
      </c>
      <c r="F1230" s="5" t="s">
        <v>81</v>
      </c>
      <c r="G1230" s="5" t="s">
        <v>81</v>
      </c>
      <c r="H1230" t="s">
        <v>35</v>
      </c>
      <c r="I1230" s="4">
        <v>4500</v>
      </c>
      <c r="J1230" s="5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13</v>
      </c>
      <c r="C1231" s="1" t="s">
        <v>20</v>
      </c>
      <c r="D1231" s="2">
        <v>44780</v>
      </c>
      <c r="E1231" s="5" t="s">
        <v>76</v>
      </c>
      <c r="F1231" s="5" t="s">
        <v>81</v>
      </c>
      <c r="G1231" s="5" t="s">
        <v>81</v>
      </c>
      <c r="H1231" t="s">
        <v>31</v>
      </c>
      <c r="I1231" s="4">
        <v>5300</v>
      </c>
      <c r="J1231" s="5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24</v>
      </c>
      <c r="C1232" s="1" t="s">
        <v>14</v>
      </c>
      <c r="D1232" s="2">
        <v>44780</v>
      </c>
      <c r="E1232" s="5" t="s">
        <v>76</v>
      </c>
      <c r="F1232" s="5" t="s">
        <v>81</v>
      </c>
      <c r="G1232" s="5" t="s">
        <v>81</v>
      </c>
      <c r="H1232" t="s">
        <v>32</v>
      </c>
      <c r="I1232" s="4">
        <v>3200</v>
      </c>
      <c r="J1232" s="5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13</v>
      </c>
      <c r="C1233" s="1" t="s">
        <v>14</v>
      </c>
      <c r="D1233" s="2">
        <v>44787</v>
      </c>
      <c r="E1233" s="5" t="s">
        <v>76</v>
      </c>
      <c r="F1233" s="5" t="s">
        <v>81</v>
      </c>
      <c r="G1233" s="5" t="s">
        <v>81</v>
      </c>
      <c r="H1233" t="s">
        <v>21</v>
      </c>
      <c r="I1233" s="4">
        <v>1200</v>
      </c>
      <c r="J1233" s="5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27</v>
      </c>
      <c r="C1234" s="1" t="s">
        <v>20</v>
      </c>
      <c r="D1234" s="2">
        <v>44787</v>
      </c>
      <c r="E1234" s="5" t="s">
        <v>76</v>
      </c>
      <c r="F1234" s="5" t="s">
        <v>81</v>
      </c>
      <c r="G1234" s="5" t="s">
        <v>81</v>
      </c>
      <c r="H1234" t="s">
        <v>19</v>
      </c>
      <c r="I1234" s="4">
        <v>500</v>
      </c>
      <c r="J1234" s="5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13</v>
      </c>
      <c r="C1235" s="1" t="s">
        <v>20</v>
      </c>
      <c r="D1235" s="2">
        <v>44787</v>
      </c>
      <c r="E1235" s="5" t="s">
        <v>76</v>
      </c>
      <c r="F1235" s="5" t="s">
        <v>79</v>
      </c>
      <c r="G1235" s="5" t="s">
        <v>80</v>
      </c>
      <c r="H1235" t="s">
        <v>35</v>
      </c>
      <c r="I1235" s="4">
        <v>4500</v>
      </c>
      <c r="J1235" s="5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13</v>
      </c>
      <c r="C1236" s="1" t="s">
        <v>20</v>
      </c>
      <c r="D1236" s="2">
        <v>44794</v>
      </c>
      <c r="E1236" s="5" t="s">
        <v>76</v>
      </c>
      <c r="F1236" s="5" t="s">
        <v>81</v>
      </c>
      <c r="G1236" s="5" t="s">
        <v>81</v>
      </c>
      <c r="H1236" t="s">
        <v>32</v>
      </c>
      <c r="I1236" s="4">
        <v>3200</v>
      </c>
      <c r="J1236" s="5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13</v>
      </c>
      <c r="C1237" s="1" t="s">
        <v>20</v>
      </c>
      <c r="D1237" s="2">
        <v>44794</v>
      </c>
      <c r="E1237" s="5" t="s">
        <v>76</v>
      </c>
      <c r="F1237" s="5" t="s">
        <v>81</v>
      </c>
      <c r="G1237" s="5" t="s">
        <v>81</v>
      </c>
      <c r="H1237" t="s">
        <v>28</v>
      </c>
      <c r="I1237" s="4">
        <v>1500</v>
      </c>
      <c r="J1237" s="5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27</v>
      </c>
      <c r="C1238" s="1" t="s">
        <v>14</v>
      </c>
      <c r="D1238" s="2">
        <v>44794</v>
      </c>
      <c r="E1238" s="5" t="s">
        <v>76</v>
      </c>
      <c r="F1238" s="5" t="s">
        <v>81</v>
      </c>
      <c r="G1238" s="5" t="s">
        <v>81</v>
      </c>
      <c r="H1238" t="s">
        <v>18</v>
      </c>
      <c r="I1238" s="4">
        <v>8902</v>
      </c>
      <c r="J1238" s="5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13</v>
      </c>
      <c r="C1239" s="1" t="s">
        <v>20</v>
      </c>
      <c r="D1239" s="2">
        <v>44801</v>
      </c>
      <c r="E1239" s="5" t="s">
        <v>76</v>
      </c>
      <c r="F1239" s="5" t="s">
        <v>81</v>
      </c>
      <c r="G1239" s="5" t="s">
        <v>81</v>
      </c>
      <c r="H1239" t="s">
        <v>28</v>
      </c>
      <c r="I1239" s="4">
        <v>1500</v>
      </c>
      <c r="J1239" s="5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13</v>
      </c>
      <c r="C1240" s="1" t="s">
        <v>20</v>
      </c>
      <c r="D1240" s="2">
        <v>44801</v>
      </c>
      <c r="E1240" s="5" t="s">
        <v>76</v>
      </c>
      <c r="F1240" s="5" t="s">
        <v>81</v>
      </c>
      <c r="G1240" s="5" t="s">
        <v>81</v>
      </c>
      <c r="H1240" t="s">
        <v>31</v>
      </c>
      <c r="I1240" s="4">
        <v>5300</v>
      </c>
      <c r="J1240" s="5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13</v>
      </c>
      <c r="C1241" s="1" t="s">
        <v>20</v>
      </c>
      <c r="D1241" s="2">
        <v>44801</v>
      </c>
      <c r="E1241" s="5" t="s">
        <v>76</v>
      </c>
      <c r="F1241" s="5" t="s">
        <v>81</v>
      </c>
      <c r="G1241" s="5" t="s">
        <v>81</v>
      </c>
      <c r="H1241" t="s">
        <v>29</v>
      </c>
      <c r="I1241" s="4">
        <v>5340</v>
      </c>
      <c r="J1241" s="5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13</v>
      </c>
      <c r="C1242" s="1" t="s">
        <v>20</v>
      </c>
      <c r="D1242" s="2">
        <v>44808</v>
      </c>
      <c r="E1242" s="5" t="s">
        <v>76</v>
      </c>
      <c r="F1242" s="5" t="s">
        <v>81</v>
      </c>
      <c r="G1242" s="5" t="s">
        <v>81</v>
      </c>
      <c r="H1242" t="s">
        <v>31</v>
      </c>
      <c r="I1242" s="4">
        <v>5300</v>
      </c>
      <c r="J1242" s="5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24</v>
      </c>
      <c r="C1243" s="1" t="s">
        <v>20</v>
      </c>
      <c r="D1243" s="2">
        <v>44808</v>
      </c>
      <c r="E1243" s="5" t="s">
        <v>76</v>
      </c>
      <c r="F1243" s="5" t="s">
        <v>81</v>
      </c>
      <c r="G1243" s="5" t="s">
        <v>81</v>
      </c>
      <c r="H1243" t="s">
        <v>35</v>
      </c>
      <c r="I1243" s="4">
        <v>4500</v>
      </c>
      <c r="J1243" s="5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13</v>
      </c>
      <c r="C1244" s="1" t="s">
        <v>14</v>
      </c>
      <c r="D1244" s="2">
        <v>44808</v>
      </c>
      <c r="E1244" s="5" t="s">
        <v>76</v>
      </c>
      <c r="F1244" s="5" t="s">
        <v>81</v>
      </c>
      <c r="G1244" s="5" t="s">
        <v>81</v>
      </c>
      <c r="H1244" t="s">
        <v>18</v>
      </c>
      <c r="I1244" s="4">
        <v>8902</v>
      </c>
      <c r="J1244" s="5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24</v>
      </c>
      <c r="C1245" s="1" t="s">
        <v>20</v>
      </c>
      <c r="D1245" s="2">
        <v>44815</v>
      </c>
      <c r="E1245" s="5" t="s">
        <v>76</v>
      </c>
      <c r="F1245" s="5" t="s">
        <v>81</v>
      </c>
      <c r="G1245" s="5" t="s">
        <v>81</v>
      </c>
      <c r="H1245" t="s">
        <v>32</v>
      </c>
      <c r="I1245" s="4">
        <v>3200</v>
      </c>
      <c r="J1245" s="5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13</v>
      </c>
      <c r="C1246" s="1" t="s">
        <v>20</v>
      </c>
      <c r="D1246" s="2">
        <v>44815</v>
      </c>
      <c r="E1246" s="5" t="s">
        <v>76</v>
      </c>
      <c r="F1246" s="5" t="s">
        <v>81</v>
      </c>
      <c r="G1246" s="5" t="s">
        <v>81</v>
      </c>
      <c r="H1246" t="s">
        <v>29</v>
      </c>
      <c r="I1246" s="4">
        <v>5340</v>
      </c>
      <c r="J1246" s="5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27</v>
      </c>
      <c r="C1247" s="1" t="s">
        <v>20</v>
      </c>
      <c r="D1247" s="2">
        <v>44815</v>
      </c>
      <c r="E1247" s="5" t="s">
        <v>76</v>
      </c>
      <c r="F1247" s="5" t="s">
        <v>81</v>
      </c>
      <c r="G1247" s="5" t="s">
        <v>81</v>
      </c>
      <c r="H1247" t="s">
        <v>18</v>
      </c>
      <c r="I1247" s="4">
        <v>8902</v>
      </c>
      <c r="J1247" s="5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13</v>
      </c>
      <c r="C1248" s="1" t="s">
        <v>20</v>
      </c>
      <c r="D1248" s="2">
        <v>44822</v>
      </c>
      <c r="E1248" s="5" t="s">
        <v>76</v>
      </c>
      <c r="F1248" s="5" t="s">
        <v>81</v>
      </c>
      <c r="G1248" s="5" t="s">
        <v>81</v>
      </c>
      <c r="H1248" t="s">
        <v>33</v>
      </c>
      <c r="I1248" s="4">
        <v>4600</v>
      </c>
      <c r="J1248" s="5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27</v>
      </c>
      <c r="C1249" s="1" t="s">
        <v>14</v>
      </c>
      <c r="D1249" s="2">
        <v>44822</v>
      </c>
      <c r="E1249" s="5" t="s">
        <v>76</v>
      </c>
      <c r="F1249" s="5" t="s">
        <v>81</v>
      </c>
      <c r="G1249" s="5" t="s">
        <v>81</v>
      </c>
      <c r="H1249" t="s">
        <v>28</v>
      </c>
      <c r="I1249" s="4">
        <v>1500</v>
      </c>
      <c r="J1249" s="5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13</v>
      </c>
      <c r="C1250" s="1" t="s">
        <v>20</v>
      </c>
      <c r="D1250" s="2">
        <v>44822</v>
      </c>
      <c r="E1250" s="5" t="s">
        <v>76</v>
      </c>
      <c r="F1250" s="5" t="s">
        <v>81</v>
      </c>
      <c r="G1250" s="5" t="s">
        <v>81</v>
      </c>
      <c r="H1250" t="s">
        <v>35</v>
      </c>
      <c r="I1250" s="4">
        <v>4500</v>
      </c>
      <c r="J1250" s="5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24</v>
      </c>
      <c r="C1251" s="1" t="s">
        <v>20</v>
      </c>
      <c r="D1251" s="2">
        <v>44829</v>
      </c>
      <c r="E1251" s="5" t="s">
        <v>76</v>
      </c>
      <c r="F1251" s="5" t="s">
        <v>81</v>
      </c>
      <c r="G1251" s="5" t="s">
        <v>81</v>
      </c>
      <c r="H1251" t="s">
        <v>25</v>
      </c>
      <c r="I1251" s="4">
        <v>300</v>
      </c>
      <c r="J1251" s="5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24</v>
      </c>
      <c r="C1252" s="1" t="s">
        <v>14</v>
      </c>
      <c r="D1252" s="2">
        <v>44829</v>
      </c>
      <c r="E1252" s="5" t="s">
        <v>76</v>
      </c>
      <c r="F1252" s="5" t="s">
        <v>81</v>
      </c>
      <c r="G1252" s="5" t="s">
        <v>81</v>
      </c>
      <c r="H1252" t="s">
        <v>29</v>
      </c>
      <c r="I1252" s="4">
        <v>5340</v>
      </c>
      <c r="J1252" s="5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22</v>
      </c>
      <c r="C1253" s="1" t="s">
        <v>20</v>
      </c>
      <c r="D1253" s="2">
        <v>44829</v>
      </c>
      <c r="E1253" s="5" t="s">
        <v>76</v>
      </c>
      <c r="F1253" s="5" t="s">
        <v>79</v>
      </c>
      <c r="G1253" s="5" t="s">
        <v>80</v>
      </c>
      <c r="H1253" t="s">
        <v>35</v>
      </c>
      <c r="I1253" s="4">
        <v>4500</v>
      </c>
      <c r="J1253" s="5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27</v>
      </c>
      <c r="C1254" s="1" t="s">
        <v>20</v>
      </c>
      <c r="D1254" s="2">
        <v>44836</v>
      </c>
      <c r="E1254" s="5" t="s">
        <v>76</v>
      </c>
      <c r="F1254" s="5" t="s">
        <v>81</v>
      </c>
      <c r="G1254" s="5" t="s">
        <v>81</v>
      </c>
      <c r="H1254" t="s">
        <v>19</v>
      </c>
      <c r="I1254" s="4">
        <v>500</v>
      </c>
      <c r="J1254" s="5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13</v>
      </c>
      <c r="C1255" s="1" t="s">
        <v>14</v>
      </c>
      <c r="D1255" s="2">
        <v>44836</v>
      </c>
      <c r="E1255" s="5" t="s">
        <v>76</v>
      </c>
      <c r="F1255" s="5" t="s">
        <v>81</v>
      </c>
      <c r="G1255" s="5" t="s">
        <v>81</v>
      </c>
      <c r="H1255" t="s">
        <v>23</v>
      </c>
      <c r="I1255" s="4">
        <v>5130</v>
      </c>
      <c r="J1255" s="5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13</v>
      </c>
      <c r="C1256" s="1" t="s">
        <v>20</v>
      </c>
      <c r="D1256" s="2">
        <v>44836</v>
      </c>
      <c r="E1256" s="5" t="s">
        <v>76</v>
      </c>
      <c r="F1256" s="5" t="s">
        <v>81</v>
      </c>
      <c r="G1256" s="5" t="s">
        <v>81</v>
      </c>
      <c r="H1256" t="s">
        <v>18</v>
      </c>
      <c r="I1256" s="4">
        <v>8902</v>
      </c>
      <c r="J1256" s="5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27</v>
      </c>
      <c r="C1257" s="1" t="s">
        <v>20</v>
      </c>
      <c r="D1257" s="2">
        <v>44843</v>
      </c>
      <c r="E1257" s="5" t="s">
        <v>76</v>
      </c>
      <c r="F1257" s="5" t="s">
        <v>81</v>
      </c>
      <c r="G1257" s="5" t="s">
        <v>81</v>
      </c>
      <c r="H1257" t="s">
        <v>21</v>
      </c>
      <c r="I1257" s="4">
        <v>1200</v>
      </c>
      <c r="J1257" s="5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22</v>
      </c>
      <c r="C1258" s="1" t="s">
        <v>20</v>
      </c>
      <c r="D1258" s="2">
        <v>44843</v>
      </c>
      <c r="E1258" s="5" t="s">
        <v>76</v>
      </c>
      <c r="F1258" s="5" t="s">
        <v>81</v>
      </c>
      <c r="G1258" s="5" t="s">
        <v>81</v>
      </c>
      <c r="H1258" t="s">
        <v>32</v>
      </c>
      <c r="I1258" s="4">
        <v>3200</v>
      </c>
      <c r="J1258" s="5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13</v>
      </c>
      <c r="C1259" s="1" t="s">
        <v>20</v>
      </c>
      <c r="D1259" s="2">
        <v>44843</v>
      </c>
      <c r="E1259" s="5" t="s">
        <v>76</v>
      </c>
      <c r="F1259" s="5" t="s">
        <v>81</v>
      </c>
      <c r="G1259" s="5" t="s">
        <v>81</v>
      </c>
      <c r="H1259" t="s">
        <v>29</v>
      </c>
      <c r="I1259" s="4">
        <v>5340</v>
      </c>
      <c r="J1259" s="5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27</v>
      </c>
      <c r="C1260" s="1" t="s">
        <v>20</v>
      </c>
      <c r="D1260" s="2">
        <v>44850</v>
      </c>
      <c r="E1260" s="5" t="s">
        <v>76</v>
      </c>
      <c r="F1260" s="5" t="s">
        <v>81</v>
      </c>
      <c r="G1260" s="5" t="s">
        <v>81</v>
      </c>
      <c r="H1260" t="s">
        <v>19</v>
      </c>
      <c r="I1260" s="4">
        <v>500</v>
      </c>
      <c r="J1260" s="5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34</v>
      </c>
      <c r="C1261" s="1" t="s">
        <v>20</v>
      </c>
      <c r="D1261" s="2">
        <v>44850</v>
      </c>
      <c r="E1261" s="5" t="s">
        <v>76</v>
      </c>
      <c r="F1261" s="5" t="s">
        <v>81</v>
      </c>
      <c r="G1261" s="5" t="s">
        <v>81</v>
      </c>
      <c r="H1261" t="s">
        <v>32</v>
      </c>
      <c r="I1261" s="4">
        <v>3200</v>
      </c>
      <c r="J1261" s="5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13</v>
      </c>
      <c r="C1262" s="1" t="s">
        <v>20</v>
      </c>
      <c r="D1262" s="2">
        <v>44850</v>
      </c>
      <c r="E1262" s="5" t="s">
        <v>76</v>
      </c>
      <c r="F1262" s="5" t="s">
        <v>81</v>
      </c>
      <c r="G1262" s="5" t="s">
        <v>81</v>
      </c>
      <c r="H1262" t="s">
        <v>29</v>
      </c>
      <c r="I1262" s="4">
        <v>5340</v>
      </c>
      <c r="J1262" s="5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13</v>
      </c>
      <c r="C1263" s="1" t="s">
        <v>20</v>
      </c>
      <c r="D1263" s="2">
        <v>44857</v>
      </c>
      <c r="E1263" s="5" t="s">
        <v>76</v>
      </c>
      <c r="F1263" s="5" t="s">
        <v>81</v>
      </c>
      <c r="G1263" s="5" t="s">
        <v>81</v>
      </c>
      <c r="H1263" t="s">
        <v>25</v>
      </c>
      <c r="I1263" s="4">
        <v>300</v>
      </c>
      <c r="J1263" s="5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13</v>
      </c>
      <c r="C1264" s="1" t="s">
        <v>20</v>
      </c>
      <c r="D1264" s="2">
        <v>44857</v>
      </c>
      <c r="E1264" s="5" t="s">
        <v>76</v>
      </c>
      <c r="F1264" s="5" t="s">
        <v>81</v>
      </c>
      <c r="G1264" s="5" t="s">
        <v>81</v>
      </c>
      <c r="H1264" t="s">
        <v>23</v>
      </c>
      <c r="I1264" s="4">
        <v>5130</v>
      </c>
      <c r="J1264" s="5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22</v>
      </c>
      <c r="C1265" s="1" t="s">
        <v>20</v>
      </c>
      <c r="D1265" s="2">
        <v>44857</v>
      </c>
      <c r="E1265" s="5" t="s">
        <v>76</v>
      </c>
      <c r="F1265" s="5" t="s">
        <v>81</v>
      </c>
      <c r="G1265" s="5" t="s">
        <v>81</v>
      </c>
      <c r="H1265" t="s">
        <v>32</v>
      </c>
      <c r="I1265" s="4">
        <v>3200</v>
      </c>
      <c r="J1265" s="5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13</v>
      </c>
      <c r="C1266" s="1" t="s">
        <v>20</v>
      </c>
      <c r="D1266" s="2">
        <v>44864</v>
      </c>
      <c r="E1266" s="5" t="s">
        <v>76</v>
      </c>
      <c r="F1266" s="5" t="s">
        <v>81</v>
      </c>
      <c r="G1266" s="5" t="s">
        <v>81</v>
      </c>
      <c r="H1266" t="s">
        <v>23</v>
      </c>
      <c r="I1266" s="4">
        <v>5130</v>
      </c>
      <c r="J1266" s="5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13</v>
      </c>
      <c r="C1267" s="1" t="s">
        <v>14</v>
      </c>
      <c r="D1267" s="2">
        <v>44864</v>
      </c>
      <c r="E1267" s="5" t="s">
        <v>76</v>
      </c>
      <c r="F1267" s="5" t="s">
        <v>81</v>
      </c>
      <c r="G1267" s="5" t="s">
        <v>81</v>
      </c>
      <c r="H1267" t="s">
        <v>33</v>
      </c>
      <c r="I1267" s="4">
        <v>4600</v>
      </c>
      <c r="J1267" s="5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13</v>
      </c>
      <c r="C1268" s="1" t="s">
        <v>14</v>
      </c>
      <c r="D1268" s="2">
        <v>44864</v>
      </c>
      <c r="E1268" s="5" t="s">
        <v>76</v>
      </c>
      <c r="F1268" s="5" t="s">
        <v>81</v>
      </c>
      <c r="G1268" s="5" t="s">
        <v>81</v>
      </c>
      <c r="H1268" t="s">
        <v>33</v>
      </c>
      <c r="I1268" s="4">
        <v>4600</v>
      </c>
      <c r="J1268" s="5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34</v>
      </c>
      <c r="C1269" s="1" t="s">
        <v>14</v>
      </c>
      <c r="D1269" s="2">
        <v>44871</v>
      </c>
      <c r="E1269" s="5" t="s">
        <v>76</v>
      </c>
      <c r="F1269" s="5" t="s">
        <v>81</v>
      </c>
      <c r="G1269" s="5" t="s">
        <v>81</v>
      </c>
      <c r="H1269" t="s">
        <v>25</v>
      </c>
      <c r="I1269" s="4">
        <v>300</v>
      </c>
      <c r="J1269" s="5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24</v>
      </c>
      <c r="C1270" s="1" t="s">
        <v>20</v>
      </c>
      <c r="D1270" s="2">
        <v>44871</v>
      </c>
      <c r="E1270" s="5" t="s">
        <v>76</v>
      </c>
      <c r="F1270" s="5" t="s">
        <v>81</v>
      </c>
      <c r="G1270" s="5" t="s">
        <v>81</v>
      </c>
      <c r="H1270" t="s">
        <v>33</v>
      </c>
      <c r="I1270" s="4">
        <v>4600</v>
      </c>
      <c r="J1270" s="5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13</v>
      </c>
      <c r="C1271" s="1" t="s">
        <v>20</v>
      </c>
      <c r="D1271" s="2">
        <v>44871</v>
      </c>
      <c r="E1271" s="5" t="s">
        <v>76</v>
      </c>
      <c r="F1271" s="5" t="s">
        <v>81</v>
      </c>
      <c r="G1271" s="5" t="s">
        <v>81</v>
      </c>
      <c r="H1271" t="s">
        <v>28</v>
      </c>
      <c r="I1271" s="4">
        <v>1500</v>
      </c>
      <c r="J1271" s="5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13</v>
      </c>
      <c r="C1272" s="1" t="s">
        <v>14</v>
      </c>
      <c r="D1272" s="2">
        <v>44878</v>
      </c>
      <c r="E1272" s="5" t="s">
        <v>76</v>
      </c>
      <c r="F1272" s="5" t="s">
        <v>81</v>
      </c>
      <c r="G1272" s="5" t="s">
        <v>81</v>
      </c>
      <c r="H1272" t="s">
        <v>33</v>
      </c>
      <c r="I1272" s="4">
        <v>4600</v>
      </c>
      <c r="J1272" s="5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24</v>
      </c>
      <c r="C1273" s="1" t="s">
        <v>20</v>
      </c>
      <c r="D1273" s="2">
        <v>44878</v>
      </c>
      <c r="E1273" s="5" t="s">
        <v>76</v>
      </c>
      <c r="F1273" s="5" t="s">
        <v>81</v>
      </c>
      <c r="G1273" s="5" t="s">
        <v>81</v>
      </c>
      <c r="H1273" t="s">
        <v>32</v>
      </c>
      <c r="I1273" s="4">
        <v>3200</v>
      </c>
      <c r="J1273" s="5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13</v>
      </c>
      <c r="C1274" s="1" t="s">
        <v>20</v>
      </c>
      <c r="D1274" s="2">
        <v>44878</v>
      </c>
      <c r="E1274" s="5" t="s">
        <v>76</v>
      </c>
      <c r="F1274" s="5" t="s">
        <v>81</v>
      </c>
      <c r="G1274" s="5" t="s">
        <v>81</v>
      </c>
      <c r="H1274" t="s">
        <v>18</v>
      </c>
      <c r="I1274" s="4">
        <v>8902</v>
      </c>
      <c r="J1274" s="5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27</v>
      </c>
      <c r="C1275" s="1" t="s">
        <v>14</v>
      </c>
      <c r="D1275" s="2">
        <v>44885</v>
      </c>
      <c r="E1275" s="5" t="s">
        <v>76</v>
      </c>
      <c r="F1275" s="5" t="s">
        <v>81</v>
      </c>
      <c r="G1275" s="5" t="s">
        <v>81</v>
      </c>
      <c r="H1275" t="s">
        <v>25</v>
      </c>
      <c r="I1275" s="4">
        <v>300</v>
      </c>
      <c r="J1275" s="5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13</v>
      </c>
      <c r="C1276" s="1" t="s">
        <v>20</v>
      </c>
      <c r="D1276" s="2">
        <v>44885</v>
      </c>
      <c r="E1276" s="5" t="s">
        <v>76</v>
      </c>
      <c r="F1276" s="5" t="s">
        <v>81</v>
      </c>
      <c r="G1276" s="5" t="s">
        <v>81</v>
      </c>
      <c r="H1276" t="s">
        <v>28</v>
      </c>
      <c r="I1276" s="4">
        <v>1500</v>
      </c>
      <c r="J1276" s="5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22</v>
      </c>
      <c r="C1277" s="1" t="s">
        <v>20</v>
      </c>
      <c r="D1277" s="2">
        <v>44885</v>
      </c>
      <c r="E1277" s="5" t="s">
        <v>76</v>
      </c>
      <c r="F1277" s="5" t="s">
        <v>81</v>
      </c>
      <c r="G1277" s="5" t="s">
        <v>81</v>
      </c>
      <c r="H1277" t="s">
        <v>35</v>
      </c>
      <c r="I1277" s="4">
        <v>4500</v>
      </c>
      <c r="J1277" s="5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22</v>
      </c>
      <c r="C1278" s="1" t="s">
        <v>20</v>
      </c>
      <c r="D1278" s="2">
        <v>44892</v>
      </c>
      <c r="E1278" s="5" t="s">
        <v>76</v>
      </c>
      <c r="F1278" s="5" t="s">
        <v>81</v>
      </c>
      <c r="G1278" s="5" t="s">
        <v>81</v>
      </c>
      <c r="H1278" t="s">
        <v>19</v>
      </c>
      <c r="I1278" s="4">
        <v>500</v>
      </c>
      <c r="J1278" s="5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34</v>
      </c>
      <c r="C1279" s="1" t="s">
        <v>20</v>
      </c>
      <c r="D1279" s="2">
        <v>44892</v>
      </c>
      <c r="E1279" s="5" t="s">
        <v>76</v>
      </c>
      <c r="F1279" s="5" t="s">
        <v>81</v>
      </c>
      <c r="G1279" s="5" t="s">
        <v>81</v>
      </c>
      <c r="H1279" t="s">
        <v>28</v>
      </c>
      <c r="I1279" s="4">
        <v>1500</v>
      </c>
      <c r="J1279" s="5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24</v>
      </c>
      <c r="C1280" s="1" t="s">
        <v>20</v>
      </c>
      <c r="D1280" s="2">
        <v>44892</v>
      </c>
      <c r="E1280" s="5" t="s">
        <v>76</v>
      </c>
      <c r="F1280" s="5" t="s">
        <v>81</v>
      </c>
      <c r="G1280" s="5" t="s">
        <v>81</v>
      </c>
      <c r="H1280" t="s">
        <v>31</v>
      </c>
      <c r="I1280" s="4">
        <v>5300</v>
      </c>
      <c r="J1280" s="5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13</v>
      </c>
      <c r="C1281" s="1" t="s">
        <v>20</v>
      </c>
      <c r="D1281" s="2">
        <v>44899</v>
      </c>
      <c r="E1281" s="5" t="s">
        <v>76</v>
      </c>
      <c r="F1281" s="5" t="s">
        <v>81</v>
      </c>
      <c r="G1281" s="5" t="s">
        <v>81</v>
      </c>
      <c r="H1281" t="s">
        <v>25</v>
      </c>
      <c r="I1281" s="4">
        <v>300</v>
      </c>
      <c r="J1281" s="5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13</v>
      </c>
      <c r="C1282" s="1" t="s">
        <v>20</v>
      </c>
      <c r="D1282" s="2">
        <v>44899</v>
      </c>
      <c r="E1282" s="5" t="s">
        <v>76</v>
      </c>
      <c r="F1282" s="5" t="s">
        <v>81</v>
      </c>
      <c r="G1282" s="5" t="s">
        <v>81</v>
      </c>
      <c r="H1282" t="s">
        <v>30</v>
      </c>
      <c r="I1282" s="4">
        <v>3400</v>
      </c>
      <c r="J1282" s="5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27</v>
      </c>
      <c r="C1283" s="1" t="s">
        <v>14</v>
      </c>
      <c r="D1283" s="2">
        <v>44899</v>
      </c>
      <c r="E1283" s="5" t="s">
        <v>76</v>
      </c>
      <c r="F1283" s="5" t="s">
        <v>81</v>
      </c>
      <c r="G1283" s="5" t="s">
        <v>81</v>
      </c>
      <c r="H1283" t="s">
        <v>35</v>
      </c>
      <c r="I1283" s="4">
        <v>4500</v>
      </c>
      <c r="J1283" s="5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24</v>
      </c>
      <c r="C1284" s="1" t="s">
        <v>20</v>
      </c>
      <c r="D1284" s="2">
        <v>44906</v>
      </c>
      <c r="E1284" s="5" t="s">
        <v>76</v>
      </c>
      <c r="F1284" s="5" t="s">
        <v>81</v>
      </c>
      <c r="G1284" s="5" t="s">
        <v>81</v>
      </c>
      <c r="H1284" t="s">
        <v>28</v>
      </c>
      <c r="I1284" s="4">
        <v>1500</v>
      </c>
      <c r="J1284" s="5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13</v>
      </c>
      <c r="C1285" s="1" t="s">
        <v>14</v>
      </c>
      <c r="D1285" s="2">
        <v>44906</v>
      </c>
      <c r="E1285" s="5" t="s">
        <v>76</v>
      </c>
      <c r="F1285" s="5" t="s">
        <v>81</v>
      </c>
      <c r="G1285" s="5" t="s">
        <v>81</v>
      </c>
      <c r="H1285" t="s">
        <v>33</v>
      </c>
      <c r="I1285" s="4">
        <v>4600</v>
      </c>
      <c r="J1285" s="5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13</v>
      </c>
      <c r="C1286" s="1" t="s">
        <v>14</v>
      </c>
      <c r="D1286" s="2">
        <v>44906</v>
      </c>
      <c r="E1286" s="5" t="s">
        <v>76</v>
      </c>
      <c r="F1286" s="5" t="s">
        <v>81</v>
      </c>
      <c r="G1286" s="5" t="s">
        <v>81</v>
      </c>
      <c r="H1286" t="s">
        <v>30</v>
      </c>
      <c r="I1286" s="4">
        <v>3400</v>
      </c>
      <c r="J1286" s="5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22</v>
      </c>
      <c r="C1287" s="1" t="s">
        <v>20</v>
      </c>
      <c r="D1287" s="2">
        <v>44913</v>
      </c>
      <c r="E1287" s="5" t="s">
        <v>76</v>
      </c>
      <c r="F1287" s="5" t="s">
        <v>81</v>
      </c>
      <c r="G1287" s="5" t="s">
        <v>81</v>
      </c>
      <c r="H1287" t="s">
        <v>29</v>
      </c>
      <c r="I1287" s="4">
        <v>5340</v>
      </c>
      <c r="J1287" s="5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27</v>
      </c>
      <c r="C1288" s="1" t="s">
        <v>14</v>
      </c>
      <c r="D1288" s="2">
        <v>44913</v>
      </c>
      <c r="E1288" s="5" t="s">
        <v>76</v>
      </c>
      <c r="F1288" s="5" t="s">
        <v>81</v>
      </c>
      <c r="G1288" s="5" t="s">
        <v>81</v>
      </c>
      <c r="H1288" t="s">
        <v>35</v>
      </c>
      <c r="I1288" s="4">
        <v>4500</v>
      </c>
      <c r="J1288" s="5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13</v>
      </c>
      <c r="C1289" s="1" t="s">
        <v>20</v>
      </c>
      <c r="D1289" s="2">
        <v>44913</v>
      </c>
      <c r="E1289" s="5" t="s">
        <v>76</v>
      </c>
      <c r="F1289" s="5" t="s">
        <v>81</v>
      </c>
      <c r="G1289" s="5" t="s">
        <v>81</v>
      </c>
      <c r="H1289" t="s">
        <v>31</v>
      </c>
      <c r="I1289" s="4">
        <v>5300</v>
      </c>
      <c r="J1289" s="5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13</v>
      </c>
      <c r="C1290" s="1" t="s">
        <v>20</v>
      </c>
      <c r="D1290" s="2">
        <v>44920</v>
      </c>
      <c r="E1290" s="5" t="s">
        <v>76</v>
      </c>
      <c r="F1290" s="5" t="s">
        <v>79</v>
      </c>
      <c r="G1290" s="5" t="s">
        <v>80</v>
      </c>
      <c r="H1290" t="s">
        <v>28</v>
      </c>
      <c r="I1290" s="4">
        <v>1500</v>
      </c>
      <c r="J1290" s="5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27</v>
      </c>
      <c r="C1291" s="1" t="s">
        <v>14</v>
      </c>
      <c r="D1291" s="2">
        <v>44920</v>
      </c>
      <c r="E1291" s="5" t="s">
        <v>76</v>
      </c>
      <c r="F1291" s="5" t="s">
        <v>81</v>
      </c>
      <c r="G1291" s="5" t="s">
        <v>81</v>
      </c>
      <c r="H1291" t="s">
        <v>26</v>
      </c>
      <c r="I1291" s="4">
        <v>1700</v>
      </c>
      <c r="J1291" s="5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27</v>
      </c>
      <c r="C1292" s="1" t="s">
        <v>20</v>
      </c>
      <c r="D1292" s="2">
        <v>44920</v>
      </c>
      <c r="E1292" s="5" t="s">
        <v>76</v>
      </c>
      <c r="F1292" s="5" t="s">
        <v>81</v>
      </c>
      <c r="G1292" s="5" t="s">
        <v>81</v>
      </c>
      <c r="H1292" t="s">
        <v>29</v>
      </c>
      <c r="I1292" s="4">
        <v>5340</v>
      </c>
      <c r="J1292" s="5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24</v>
      </c>
      <c r="C1293" s="1" t="s">
        <v>14</v>
      </c>
      <c r="D1293" s="2">
        <v>44927</v>
      </c>
      <c r="E1293" s="5" t="s">
        <v>76</v>
      </c>
      <c r="F1293" s="5" t="s">
        <v>81</v>
      </c>
      <c r="G1293" s="5" t="s">
        <v>81</v>
      </c>
      <c r="H1293" t="s">
        <v>23</v>
      </c>
      <c r="I1293" s="4">
        <v>5130</v>
      </c>
      <c r="J1293" s="5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24</v>
      </c>
      <c r="C1294" s="1" t="s">
        <v>20</v>
      </c>
      <c r="D1294" s="2">
        <v>44927</v>
      </c>
      <c r="E1294" s="5" t="s">
        <v>76</v>
      </c>
      <c r="F1294" s="5" t="s">
        <v>81</v>
      </c>
      <c r="G1294" s="5" t="s">
        <v>81</v>
      </c>
      <c r="H1294" t="s">
        <v>29</v>
      </c>
      <c r="I1294" s="4">
        <v>5340</v>
      </c>
      <c r="J1294" s="5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34</v>
      </c>
      <c r="C1295" s="1" t="s">
        <v>20</v>
      </c>
      <c r="D1295" s="2">
        <v>44927</v>
      </c>
      <c r="E1295" s="5" t="s">
        <v>76</v>
      </c>
      <c r="F1295" s="5" t="s">
        <v>81</v>
      </c>
      <c r="G1295" s="5" t="s">
        <v>81</v>
      </c>
      <c r="H1295" t="s">
        <v>23</v>
      </c>
      <c r="I1295" s="4">
        <v>5130</v>
      </c>
      <c r="J1295" s="5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13</v>
      </c>
      <c r="C1296" s="1" t="s">
        <v>14</v>
      </c>
      <c r="D1296" s="2">
        <v>44934</v>
      </c>
      <c r="E1296" s="5" t="s">
        <v>76</v>
      </c>
      <c r="F1296" s="5" t="s">
        <v>81</v>
      </c>
      <c r="G1296" s="5" t="s">
        <v>81</v>
      </c>
      <c r="H1296" t="s">
        <v>30</v>
      </c>
      <c r="I1296" s="4">
        <v>3400</v>
      </c>
      <c r="J1296" s="5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22</v>
      </c>
      <c r="C1297" s="1" t="s">
        <v>20</v>
      </c>
      <c r="D1297" s="2">
        <v>44934</v>
      </c>
      <c r="E1297" s="5" t="s">
        <v>76</v>
      </c>
      <c r="F1297" s="5" t="s">
        <v>81</v>
      </c>
      <c r="G1297" s="5" t="s">
        <v>81</v>
      </c>
      <c r="H1297" t="s">
        <v>31</v>
      </c>
      <c r="I1297" s="4">
        <v>5300</v>
      </c>
      <c r="J1297" s="5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27</v>
      </c>
      <c r="C1298" s="1" t="s">
        <v>14</v>
      </c>
      <c r="D1298" s="2">
        <v>44934</v>
      </c>
      <c r="E1298" s="5" t="s">
        <v>76</v>
      </c>
      <c r="F1298" s="5" t="s">
        <v>81</v>
      </c>
      <c r="G1298" s="5" t="s">
        <v>81</v>
      </c>
      <c r="H1298" t="s">
        <v>35</v>
      </c>
      <c r="I1298" s="4">
        <v>4500</v>
      </c>
      <c r="J1298" s="5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13</v>
      </c>
      <c r="C1299" s="1" t="s">
        <v>20</v>
      </c>
      <c r="D1299" s="2">
        <v>44941</v>
      </c>
      <c r="E1299" s="5" t="s">
        <v>76</v>
      </c>
      <c r="F1299" s="5" t="s">
        <v>81</v>
      </c>
      <c r="G1299" s="5" t="s">
        <v>81</v>
      </c>
      <c r="H1299" t="s">
        <v>28</v>
      </c>
      <c r="I1299" s="4">
        <v>1500</v>
      </c>
      <c r="J1299" s="5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27</v>
      </c>
      <c r="C1300" s="1" t="s">
        <v>20</v>
      </c>
      <c r="D1300" s="2">
        <v>44941</v>
      </c>
      <c r="E1300" s="5" t="s">
        <v>76</v>
      </c>
      <c r="F1300" s="5" t="s">
        <v>81</v>
      </c>
      <c r="G1300" s="5" t="s">
        <v>81</v>
      </c>
      <c r="H1300" t="s">
        <v>30</v>
      </c>
      <c r="I1300" s="4">
        <v>3400</v>
      </c>
      <c r="J1300" s="5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27</v>
      </c>
      <c r="C1301" s="1" t="s">
        <v>20</v>
      </c>
      <c r="D1301" s="2">
        <v>44941</v>
      </c>
      <c r="E1301" s="5" t="s">
        <v>76</v>
      </c>
      <c r="F1301" s="5" t="s">
        <v>81</v>
      </c>
      <c r="G1301" s="5" t="s">
        <v>81</v>
      </c>
      <c r="H1301" t="s">
        <v>31</v>
      </c>
      <c r="I1301" s="4">
        <v>5300</v>
      </c>
      <c r="J1301" s="5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27</v>
      </c>
      <c r="C1302" s="1" t="s">
        <v>20</v>
      </c>
      <c r="D1302" s="2">
        <v>44948</v>
      </c>
      <c r="E1302" s="5" t="s">
        <v>76</v>
      </c>
      <c r="F1302" s="5" t="s">
        <v>81</v>
      </c>
      <c r="G1302" s="5" t="s">
        <v>81</v>
      </c>
      <c r="H1302" t="s">
        <v>26</v>
      </c>
      <c r="I1302" s="4">
        <v>1700</v>
      </c>
      <c r="J1302" s="5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24</v>
      </c>
      <c r="C1303" s="1" t="s">
        <v>20</v>
      </c>
      <c r="D1303" s="2">
        <v>44948</v>
      </c>
      <c r="E1303" s="5" t="s">
        <v>76</v>
      </c>
      <c r="F1303" s="5" t="s">
        <v>81</v>
      </c>
      <c r="G1303" s="5" t="s">
        <v>81</v>
      </c>
      <c r="H1303" t="s">
        <v>33</v>
      </c>
      <c r="I1303" s="4">
        <v>4600</v>
      </c>
      <c r="J1303" s="5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22</v>
      </c>
      <c r="C1304" s="1" t="s">
        <v>20</v>
      </c>
      <c r="D1304" s="2">
        <v>44948</v>
      </c>
      <c r="E1304" s="5" t="s">
        <v>76</v>
      </c>
      <c r="F1304" s="5" t="s">
        <v>81</v>
      </c>
      <c r="G1304" s="5" t="s">
        <v>81</v>
      </c>
      <c r="H1304" t="s">
        <v>28</v>
      </c>
      <c r="I1304" s="4">
        <v>1500</v>
      </c>
      <c r="J1304" s="5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27</v>
      </c>
      <c r="C1305" s="1" t="s">
        <v>20</v>
      </c>
      <c r="D1305" s="2">
        <v>44955</v>
      </c>
      <c r="E1305" s="5" t="s">
        <v>76</v>
      </c>
      <c r="F1305" s="5" t="s">
        <v>81</v>
      </c>
      <c r="G1305" s="5" t="s">
        <v>81</v>
      </c>
      <c r="H1305" t="s">
        <v>26</v>
      </c>
      <c r="I1305" s="4">
        <v>1700</v>
      </c>
      <c r="J1305" s="5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24</v>
      </c>
      <c r="C1306" s="1" t="s">
        <v>20</v>
      </c>
      <c r="D1306" s="2">
        <v>44955</v>
      </c>
      <c r="E1306" s="5" t="s">
        <v>76</v>
      </c>
      <c r="F1306" s="5" t="s">
        <v>81</v>
      </c>
      <c r="G1306" s="5" t="s">
        <v>81</v>
      </c>
      <c r="H1306" t="s">
        <v>31</v>
      </c>
      <c r="I1306" s="4">
        <v>5300</v>
      </c>
      <c r="J1306" s="5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13</v>
      </c>
      <c r="C1307" s="1" t="s">
        <v>20</v>
      </c>
      <c r="D1307" s="2">
        <v>44955</v>
      </c>
      <c r="E1307" s="5" t="s">
        <v>76</v>
      </c>
      <c r="F1307" s="5" t="s">
        <v>81</v>
      </c>
      <c r="G1307" s="5" t="s">
        <v>81</v>
      </c>
      <c r="H1307" t="s">
        <v>19</v>
      </c>
      <c r="I1307" s="4">
        <v>500</v>
      </c>
      <c r="J1307" s="5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13</v>
      </c>
      <c r="C1308" s="1" t="s">
        <v>14</v>
      </c>
      <c r="D1308" s="2">
        <v>44962</v>
      </c>
      <c r="E1308" s="5" t="s">
        <v>76</v>
      </c>
      <c r="F1308" s="5" t="s">
        <v>81</v>
      </c>
      <c r="G1308" s="5" t="s">
        <v>81</v>
      </c>
      <c r="H1308" t="s">
        <v>32</v>
      </c>
      <c r="I1308" s="4">
        <v>3200</v>
      </c>
      <c r="J1308" s="5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27</v>
      </c>
      <c r="C1309" s="1" t="s">
        <v>20</v>
      </c>
      <c r="D1309" s="2">
        <v>44962</v>
      </c>
      <c r="E1309" s="5" t="s">
        <v>76</v>
      </c>
      <c r="F1309" s="5" t="s">
        <v>81</v>
      </c>
      <c r="G1309" s="5" t="s">
        <v>81</v>
      </c>
      <c r="H1309" t="s">
        <v>35</v>
      </c>
      <c r="I1309" s="4">
        <v>4500</v>
      </c>
      <c r="J1309" s="5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27</v>
      </c>
      <c r="C1310" s="1" t="s">
        <v>20</v>
      </c>
      <c r="D1310" s="2">
        <v>44962</v>
      </c>
      <c r="E1310" s="5" t="s">
        <v>76</v>
      </c>
      <c r="F1310" s="5" t="s">
        <v>81</v>
      </c>
      <c r="G1310" s="5" t="s">
        <v>81</v>
      </c>
      <c r="H1310" t="s">
        <v>18</v>
      </c>
      <c r="I1310" s="4">
        <v>8902</v>
      </c>
      <c r="J1310" s="5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24</v>
      </c>
      <c r="C1311" s="1" t="s">
        <v>20</v>
      </c>
      <c r="D1311" s="2">
        <v>44969</v>
      </c>
      <c r="E1311" s="5" t="s">
        <v>76</v>
      </c>
      <c r="F1311" s="5" t="s">
        <v>81</v>
      </c>
      <c r="G1311" s="5" t="s">
        <v>81</v>
      </c>
      <c r="H1311" t="s">
        <v>33</v>
      </c>
      <c r="I1311" s="4">
        <v>4600</v>
      </c>
      <c r="J1311" s="5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13</v>
      </c>
      <c r="C1312" s="1" t="s">
        <v>20</v>
      </c>
      <c r="D1312" s="2">
        <v>44969</v>
      </c>
      <c r="E1312" s="5" t="s">
        <v>76</v>
      </c>
      <c r="F1312" s="5" t="s">
        <v>81</v>
      </c>
      <c r="G1312" s="5" t="s">
        <v>81</v>
      </c>
      <c r="H1312" t="s">
        <v>26</v>
      </c>
      <c r="I1312" s="4">
        <v>1700</v>
      </c>
      <c r="J1312" s="5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13</v>
      </c>
      <c r="C1313" s="1" t="s">
        <v>20</v>
      </c>
      <c r="D1313" s="2">
        <v>44969</v>
      </c>
      <c r="E1313" s="5" t="s">
        <v>76</v>
      </c>
      <c r="F1313" s="5" t="s">
        <v>81</v>
      </c>
      <c r="G1313" s="5" t="s">
        <v>81</v>
      </c>
      <c r="H1313" t="s">
        <v>33</v>
      </c>
      <c r="I1313" s="4">
        <v>4600</v>
      </c>
      <c r="J1313" s="5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13</v>
      </c>
      <c r="C1314" s="1" t="s">
        <v>20</v>
      </c>
      <c r="D1314" s="2">
        <v>44976</v>
      </c>
      <c r="E1314" s="5" t="s">
        <v>76</v>
      </c>
      <c r="F1314" s="5" t="s">
        <v>81</v>
      </c>
      <c r="G1314" s="5" t="s">
        <v>81</v>
      </c>
      <c r="H1314" t="s">
        <v>25</v>
      </c>
      <c r="I1314" s="4">
        <v>300</v>
      </c>
      <c r="J1314" s="5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13</v>
      </c>
      <c r="C1315" s="1" t="s">
        <v>20</v>
      </c>
      <c r="D1315" s="2">
        <v>44976</v>
      </c>
      <c r="E1315" s="5" t="s">
        <v>76</v>
      </c>
      <c r="F1315" s="5" t="s">
        <v>81</v>
      </c>
      <c r="G1315" s="5" t="s">
        <v>81</v>
      </c>
      <c r="H1315" t="s">
        <v>35</v>
      </c>
      <c r="I1315" s="4">
        <v>4500</v>
      </c>
      <c r="J1315" s="5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22</v>
      </c>
      <c r="C1316" s="1" t="s">
        <v>20</v>
      </c>
      <c r="D1316" s="2">
        <v>44976</v>
      </c>
      <c r="E1316" s="5" t="s">
        <v>76</v>
      </c>
      <c r="F1316" s="5" t="s">
        <v>81</v>
      </c>
      <c r="G1316" s="5" t="s">
        <v>81</v>
      </c>
      <c r="H1316" t="s">
        <v>30</v>
      </c>
      <c r="I1316" s="4">
        <v>3400</v>
      </c>
      <c r="J1316" s="5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13</v>
      </c>
      <c r="C1317" s="1" t="s">
        <v>20</v>
      </c>
      <c r="D1317" s="2">
        <v>44983</v>
      </c>
      <c r="E1317" s="5" t="s">
        <v>76</v>
      </c>
      <c r="F1317" s="5" t="s">
        <v>81</v>
      </c>
      <c r="G1317" s="5" t="s">
        <v>81</v>
      </c>
      <c r="H1317" t="s">
        <v>30</v>
      </c>
      <c r="I1317" s="4">
        <v>3400</v>
      </c>
      <c r="J1317" s="5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13</v>
      </c>
      <c r="C1318" s="1" t="s">
        <v>14</v>
      </c>
      <c r="D1318" s="2">
        <v>44983</v>
      </c>
      <c r="E1318" s="5" t="s">
        <v>76</v>
      </c>
      <c r="F1318" s="5" t="s">
        <v>81</v>
      </c>
      <c r="G1318" s="5" t="s">
        <v>81</v>
      </c>
      <c r="H1318" t="s">
        <v>18</v>
      </c>
      <c r="I1318" s="4">
        <v>8902</v>
      </c>
      <c r="J1318" s="5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34</v>
      </c>
      <c r="C1319" s="1" t="s">
        <v>20</v>
      </c>
      <c r="D1319" s="2">
        <v>44983</v>
      </c>
      <c r="E1319" s="5" t="s">
        <v>76</v>
      </c>
      <c r="F1319" s="5" t="s">
        <v>81</v>
      </c>
      <c r="G1319" s="5" t="s">
        <v>81</v>
      </c>
      <c r="H1319" t="s">
        <v>33</v>
      </c>
      <c r="I1319" s="4">
        <v>4600</v>
      </c>
      <c r="J1319" s="5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27</v>
      </c>
      <c r="C1320" s="1" t="s">
        <v>20</v>
      </c>
      <c r="D1320" s="2">
        <v>44990</v>
      </c>
      <c r="E1320" s="5" t="s">
        <v>76</v>
      </c>
      <c r="F1320" s="5" t="s">
        <v>81</v>
      </c>
      <c r="G1320" s="5" t="s">
        <v>81</v>
      </c>
      <c r="H1320" t="s">
        <v>25</v>
      </c>
      <c r="I1320" s="4">
        <v>300</v>
      </c>
      <c r="J1320" s="5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13</v>
      </c>
      <c r="C1321" s="1" t="s">
        <v>20</v>
      </c>
      <c r="D1321" s="2">
        <v>44990</v>
      </c>
      <c r="E1321" s="5" t="s">
        <v>76</v>
      </c>
      <c r="F1321" s="5" t="s">
        <v>81</v>
      </c>
      <c r="G1321" s="5" t="s">
        <v>81</v>
      </c>
      <c r="H1321" t="s">
        <v>30</v>
      </c>
      <c r="I1321" s="4">
        <v>3400</v>
      </c>
      <c r="J1321" s="5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13</v>
      </c>
      <c r="C1322" s="1" t="s">
        <v>14</v>
      </c>
      <c r="D1322" s="2">
        <v>44990</v>
      </c>
      <c r="E1322" s="5" t="s">
        <v>76</v>
      </c>
      <c r="F1322" s="5" t="s">
        <v>81</v>
      </c>
      <c r="G1322" s="5" t="s">
        <v>81</v>
      </c>
      <c r="H1322" t="s">
        <v>30</v>
      </c>
      <c r="I1322" s="4">
        <v>3400</v>
      </c>
      <c r="J1322" s="5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22</v>
      </c>
      <c r="C1323" s="1" t="s">
        <v>20</v>
      </c>
      <c r="D1323" s="2">
        <v>44997</v>
      </c>
      <c r="E1323" s="5" t="s">
        <v>76</v>
      </c>
      <c r="F1323" s="5" t="s">
        <v>81</v>
      </c>
      <c r="G1323" s="5" t="s">
        <v>81</v>
      </c>
      <c r="H1323" t="s">
        <v>28</v>
      </c>
      <c r="I1323" s="4">
        <v>1500</v>
      </c>
      <c r="J1323" s="5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27</v>
      </c>
      <c r="C1324" s="1" t="s">
        <v>20</v>
      </c>
      <c r="D1324" s="2">
        <v>44997</v>
      </c>
      <c r="E1324" s="5" t="s">
        <v>76</v>
      </c>
      <c r="F1324" s="5" t="s">
        <v>81</v>
      </c>
      <c r="G1324" s="5" t="s">
        <v>81</v>
      </c>
      <c r="H1324" t="s">
        <v>21</v>
      </c>
      <c r="I1324" s="4">
        <v>1200</v>
      </c>
      <c r="J1324" s="5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22</v>
      </c>
      <c r="C1325" s="1" t="s">
        <v>20</v>
      </c>
      <c r="D1325" s="2">
        <v>44997</v>
      </c>
      <c r="E1325" s="5" t="s">
        <v>76</v>
      </c>
      <c r="F1325" s="5" t="s">
        <v>81</v>
      </c>
      <c r="G1325" s="5" t="s">
        <v>81</v>
      </c>
      <c r="H1325" t="s">
        <v>33</v>
      </c>
      <c r="I1325" s="4">
        <v>4600</v>
      </c>
      <c r="J1325" s="5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27</v>
      </c>
      <c r="C1326" s="1" t="s">
        <v>20</v>
      </c>
      <c r="D1326" s="2">
        <v>45004</v>
      </c>
      <c r="E1326" s="5" t="s">
        <v>76</v>
      </c>
      <c r="F1326" s="5" t="s">
        <v>81</v>
      </c>
      <c r="G1326" s="5" t="s">
        <v>81</v>
      </c>
      <c r="H1326" t="s">
        <v>19</v>
      </c>
      <c r="I1326" s="4">
        <v>500</v>
      </c>
      <c r="J1326" s="5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22</v>
      </c>
      <c r="C1327" s="1" t="s">
        <v>20</v>
      </c>
      <c r="D1327" s="2">
        <v>45004</v>
      </c>
      <c r="E1327" s="5" t="s">
        <v>76</v>
      </c>
      <c r="F1327" s="5" t="s">
        <v>81</v>
      </c>
      <c r="G1327" s="5" t="s">
        <v>81</v>
      </c>
      <c r="H1327" t="s">
        <v>28</v>
      </c>
      <c r="I1327" s="4">
        <v>1500</v>
      </c>
      <c r="J1327" s="5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24</v>
      </c>
      <c r="C1328" s="1" t="s">
        <v>14</v>
      </c>
      <c r="D1328" s="2">
        <v>45004</v>
      </c>
      <c r="E1328" s="5" t="s">
        <v>76</v>
      </c>
      <c r="F1328" s="5" t="s">
        <v>81</v>
      </c>
      <c r="G1328" s="5" t="s">
        <v>81</v>
      </c>
      <c r="H1328" t="s">
        <v>33</v>
      </c>
      <c r="I1328" s="4">
        <v>4600</v>
      </c>
      <c r="J1328" s="5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13</v>
      </c>
      <c r="C1329" s="1" t="s">
        <v>20</v>
      </c>
      <c r="D1329" s="2">
        <v>45011</v>
      </c>
      <c r="E1329" s="5" t="s">
        <v>76</v>
      </c>
      <c r="F1329" s="5" t="s">
        <v>81</v>
      </c>
      <c r="G1329" s="5" t="s">
        <v>81</v>
      </c>
      <c r="H1329" t="s">
        <v>26</v>
      </c>
      <c r="I1329" s="4">
        <v>1700</v>
      </c>
      <c r="J1329" s="5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24</v>
      </c>
      <c r="C1330" s="1" t="s">
        <v>20</v>
      </c>
      <c r="D1330" s="2">
        <v>45011</v>
      </c>
      <c r="E1330" s="5" t="s">
        <v>76</v>
      </c>
      <c r="F1330" s="5" t="s">
        <v>81</v>
      </c>
      <c r="G1330" s="5" t="s">
        <v>81</v>
      </c>
      <c r="H1330" t="s">
        <v>29</v>
      </c>
      <c r="I1330" s="4">
        <v>5340</v>
      </c>
      <c r="J1330" s="5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13</v>
      </c>
      <c r="C1331" s="1" t="s">
        <v>20</v>
      </c>
      <c r="D1331" s="2">
        <v>45011</v>
      </c>
      <c r="E1331" s="5" t="s">
        <v>76</v>
      </c>
      <c r="F1331" s="5" t="s">
        <v>81</v>
      </c>
      <c r="G1331" s="5" t="s">
        <v>81</v>
      </c>
      <c r="H1331" t="s">
        <v>35</v>
      </c>
      <c r="I1331" s="4">
        <v>4500</v>
      </c>
      <c r="J1331" s="5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24</v>
      </c>
      <c r="C1332" s="1" t="s">
        <v>14</v>
      </c>
      <c r="D1332" s="2">
        <v>45018</v>
      </c>
      <c r="E1332" s="5" t="s">
        <v>76</v>
      </c>
      <c r="F1332" s="5" t="s">
        <v>81</v>
      </c>
      <c r="G1332" s="5" t="s">
        <v>81</v>
      </c>
      <c r="H1332" t="s">
        <v>21</v>
      </c>
      <c r="I1332" s="4">
        <v>1200</v>
      </c>
      <c r="J1332" s="5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27</v>
      </c>
      <c r="C1333" s="1" t="s">
        <v>20</v>
      </c>
      <c r="D1333" s="2">
        <v>45018</v>
      </c>
      <c r="E1333" s="5" t="s">
        <v>76</v>
      </c>
      <c r="F1333" s="5" t="s">
        <v>81</v>
      </c>
      <c r="G1333" s="5" t="s">
        <v>81</v>
      </c>
      <c r="H1333" t="s">
        <v>26</v>
      </c>
      <c r="I1333" s="4">
        <v>1700</v>
      </c>
      <c r="J1333" s="5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27</v>
      </c>
      <c r="C1334" s="1" t="s">
        <v>14</v>
      </c>
      <c r="D1334" s="2">
        <v>45018</v>
      </c>
      <c r="E1334" s="5" t="s">
        <v>76</v>
      </c>
      <c r="F1334" s="5" t="s">
        <v>81</v>
      </c>
      <c r="G1334" s="5" t="s">
        <v>81</v>
      </c>
      <c r="H1334" t="s">
        <v>19</v>
      </c>
      <c r="I1334" s="4">
        <v>500</v>
      </c>
      <c r="J1334" s="5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13</v>
      </c>
      <c r="C1335" s="1" t="s">
        <v>20</v>
      </c>
      <c r="D1335" s="2">
        <v>45025</v>
      </c>
      <c r="E1335" s="5" t="s">
        <v>76</v>
      </c>
      <c r="F1335" s="5" t="s">
        <v>81</v>
      </c>
      <c r="G1335" s="5" t="s">
        <v>81</v>
      </c>
      <c r="H1335" t="s">
        <v>19</v>
      </c>
      <c r="I1335" s="4">
        <v>500</v>
      </c>
      <c r="J1335" s="5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24</v>
      </c>
      <c r="C1336" s="1" t="s">
        <v>14</v>
      </c>
      <c r="D1336" s="2">
        <v>45025</v>
      </c>
      <c r="E1336" s="5" t="s">
        <v>76</v>
      </c>
      <c r="F1336" s="5" t="s">
        <v>81</v>
      </c>
      <c r="G1336" s="5" t="s">
        <v>81</v>
      </c>
      <c r="H1336" t="s">
        <v>31</v>
      </c>
      <c r="I1336" s="4">
        <v>5300</v>
      </c>
      <c r="J1336" s="5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13</v>
      </c>
      <c r="C1337" s="1" t="s">
        <v>20</v>
      </c>
      <c r="D1337" s="2">
        <v>45025</v>
      </c>
      <c r="E1337" s="5" t="s">
        <v>76</v>
      </c>
      <c r="F1337" s="5" t="s">
        <v>81</v>
      </c>
      <c r="G1337" s="5" t="s">
        <v>81</v>
      </c>
      <c r="H1337" t="s">
        <v>35</v>
      </c>
      <c r="I1337" s="4">
        <v>4500</v>
      </c>
      <c r="J1337" s="5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13</v>
      </c>
      <c r="C1338" s="1" t="s">
        <v>20</v>
      </c>
      <c r="D1338" s="2">
        <v>45032</v>
      </c>
      <c r="E1338" s="5" t="s">
        <v>76</v>
      </c>
      <c r="F1338" s="5" t="s">
        <v>81</v>
      </c>
      <c r="G1338" s="5" t="s">
        <v>81</v>
      </c>
      <c r="H1338" t="s">
        <v>19</v>
      </c>
      <c r="I1338" s="4">
        <v>500</v>
      </c>
      <c r="J1338" s="5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34</v>
      </c>
      <c r="C1339" s="1" t="s">
        <v>20</v>
      </c>
      <c r="D1339" s="2">
        <v>45032</v>
      </c>
      <c r="E1339" s="5" t="s">
        <v>76</v>
      </c>
      <c r="F1339" s="5" t="s">
        <v>81</v>
      </c>
      <c r="G1339" s="5" t="s">
        <v>81</v>
      </c>
      <c r="H1339" t="s">
        <v>28</v>
      </c>
      <c r="I1339" s="4">
        <v>1500</v>
      </c>
      <c r="J1339" s="5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27</v>
      </c>
      <c r="C1340" s="1" t="s">
        <v>14</v>
      </c>
      <c r="D1340" s="2">
        <v>45032</v>
      </c>
      <c r="E1340" s="5" t="s">
        <v>76</v>
      </c>
      <c r="F1340" s="5" t="s">
        <v>81</v>
      </c>
      <c r="G1340" s="5" t="s">
        <v>81</v>
      </c>
      <c r="H1340" t="s">
        <v>18</v>
      </c>
      <c r="I1340" s="4">
        <v>8902</v>
      </c>
      <c r="J1340" s="5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27</v>
      </c>
      <c r="C1341" s="1" t="s">
        <v>20</v>
      </c>
      <c r="D1341" s="2">
        <v>45039</v>
      </c>
      <c r="E1341" s="5" t="s">
        <v>76</v>
      </c>
      <c r="F1341" s="5" t="s">
        <v>81</v>
      </c>
      <c r="G1341" s="5" t="s">
        <v>81</v>
      </c>
      <c r="H1341" t="s">
        <v>26</v>
      </c>
      <c r="I1341" s="4">
        <v>1700</v>
      </c>
      <c r="J1341" s="5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27</v>
      </c>
      <c r="C1342" s="1" t="s">
        <v>14</v>
      </c>
      <c r="D1342" s="2">
        <v>45039</v>
      </c>
      <c r="E1342" s="5" t="s">
        <v>76</v>
      </c>
      <c r="F1342" s="5" t="s">
        <v>81</v>
      </c>
      <c r="G1342" s="5" t="s">
        <v>81</v>
      </c>
      <c r="H1342" t="s">
        <v>30</v>
      </c>
      <c r="I1342" s="4">
        <v>3400</v>
      </c>
      <c r="J1342" s="5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13</v>
      </c>
      <c r="C1343" s="1" t="s">
        <v>20</v>
      </c>
      <c r="D1343" s="2">
        <v>45039</v>
      </c>
      <c r="E1343" s="5" t="s">
        <v>76</v>
      </c>
      <c r="F1343" s="5" t="s">
        <v>81</v>
      </c>
      <c r="G1343" s="5" t="s">
        <v>81</v>
      </c>
      <c r="H1343" t="s">
        <v>31</v>
      </c>
      <c r="I1343" s="4">
        <v>5300</v>
      </c>
      <c r="J1343" s="5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27</v>
      </c>
      <c r="C1344" s="1" t="s">
        <v>20</v>
      </c>
      <c r="D1344" s="2">
        <v>45046</v>
      </c>
      <c r="E1344" s="5" t="s">
        <v>76</v>
      </c>
      <c r="F1344" s="5" t="s">
        <v>81</v>
      </c>
      <c r="G1344" s="5" t="s">
        <v>81</v>
      </c>
      <c r="H1344" t="s">
        <v>35</v>
      </c>
      <c r="I1344" s="4">
        <v>4500</v>
      </c>
      <c r="J1344" s="5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22</v>
      </c>
      <c r="C1345" s="1" t="s">
        <v>20</v>
      </c>
      <c r="D1345" s="2">
        <v>45046</v>
      </c>
      <c r="E1345" s="5" t="s">
        <v>76</v>
      </c>
      <c r="F1345" s="5" t="s">
        <v>81</v>
      </c>
      <c r="G1345" s="5" t="s">
        <v>81</v>
      </c>
      <c r="H1345" t="s">
        <v>21</v>
      </c>
      <c r="I1345" s="4">
        <v>1200</v>
      </c>
      <c r="J1345" s="5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27</v>
      </c>
      <c r="C1346" s="1" t="s">
        <v>20</v>
      </c>
      <c r="D1346" s="2">
        <v>45046</v>
      </c>
      <c r="E1346" s="5" t="s">
        <v>76</v>
      </c>
      <c r="F1346" s="5" t="s">
        <v>81</v>
      </c>
      <c r="G1346" s="5" t="s">
        <v>81</v>
      </c>
      <c r="H1346" t="s">
        <v>28</v>
      </c>
      <c r="I1346" s="4">
        <v>1500</v>
      </c>
      <c r="J1346" s="5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13</v>
      </c>
      <c r="C1347" s="1" t="s">
        <v>14</v>
      </c>
      <c r="D1347" s="2">
        <v>45053</v>
      </c>
      <c r="E1347" s="5" t="s">
        <v>76</v>
      </c>
      <c r="F1347" s="5" t="s">
        <v>81</v>
      </c>
      <c r="G1347" s="5" t="s">
        <v>81</v>
      </c>
      <c r="H1347" t="s">
        <v>25</v>
      </c>
      <c r="I1347" s="4">
        <v>300</v>
      </c>
      <c r="J1347" s="5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34</v>
      </c>
      <c r="C1348" s="1" t="s">
        <v>20</v>
      </c>
      <c r="D1348" s="2">
        <v>45053</v>
      </c>
      <c r="E1348" s="5" t="s">
        <v>76</v>
      </c>
      <c r="F1348" s="5" t="s">
        <v>81</v>
      </c>
      <c r="G1348" s="5" t="s">
        <v>81</v>
      </c>
      <c r="H1348" t="s">
        <v>26</v>
      </c>
      <c r="I1348" s="4">
        <v>1700</v>
      </c>
      <c r="J1348" s="5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27</v>
      </c>
      <c r="C1349" s="1" t="s">
        <v>20</v>
      </c>
      <c r="D1349" s="2">
        <v>45053</v>
      </c>
      <c r="E1349" s="5" t="s">
        <v>76</v>
      </c>
      <c r="F1349" s="5" t="s">
        <v>81</v>
      </c>
      <c r="G1349" s="5" t="s">
        <v>81</v>
      </c>
      <c r="H1349" t="s">
        <v>29</v>
      </c>
      <c r="I1349" s="4">
        <v>5340</v>
      </c>
      <c r="J1349" s="5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34</v>
      </c>
      <c r="C1350" s="1" t="s">
        <v>20</v>
      </c>
      <c r="D1350" s="2">
        <v>45060</v>
      </c>
      <c r="E1350" s="5" t="s">
        <v>76</v>
      </c>
      <c r="F1350" s="5" t="s">
        <v>81</v>
      </c>
      <c r="G1350" s="5" t="s">
        <v>81</v>
      </c>
      <c r="H1350" t="s">
        <v>26</v>
      </c>
      <c r="I1350" s="4">
        <v>1700</v>
      </c>
      <c r="J1350" s="5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27</v>
      </c>
      <c r="C1351" s="1" t="s">
        <v>14</v>
      </c>
      <c r="D1351" s="2">
        <v>45060</v>
      </c>
      <c r="E1351" s="5" t="s">
        <v>76</v>
      </c>
      <c r="F1351" s="5" t="s">
        <v>81</v>
      </c>
      <c r="G1351" s="5" t="s">
        <v>81</v>
      </c>
      <c r="H1351" t="s">
        <v>29</v>
      </c>
      <c r="I1351" s="4">
        <v>5340</v>
      </c>
      <c r="J1351" s="5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27</v>
      </c>
      <c r="C1352" s="1" t="s">
        <v>20</v>
      </c>
      <c r="D1352" s="2">
        <v>45060</v>
      </c>
      <c r="E1352" s="5" t="s">
        <v>76</v>
      </c>
      <c r="F1352" s="5" t="s">
        <v>81</v>
      </c>
      <c r="G1352" s="5" t="s">
        <v>81</v>
      </c>
      <c r="H1352" t="s">
        <v>30</v>
      </c>
      <c r="I1352" s="4">
        <v>3400</v>
      </c>
      <c r="J1352" s="5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22</v>
      </c>
      <c r="C1353" s="1" t="s">
        <v>20</v>
      </c>
      <c r="D1353" s="2">
        <v>45067</v>
      </c>
      <c r="E1353" s="5" t="s">
        <v>76</v>
      </c>
      <c r="F1353" s="5" t="s">
        <v>81</v>
      </c>
      <c r="G1353" s="5" t="s">
        <v>81</v>
      </c>
      <c r="H1353" t="s">
        <v>33</v>
      </c>
      <c r="I1353" s="4">
        <v>4600</v>
      </c>
      <c r="J1353" s="5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22</v>
      </c>
      <c r="C1354" s="1" t="s">
        <v>20</v>
      </c>
      <c r="D1354" s="2">
        <v>45067</v>
      </c>
      <c r="E1354" s="5" t="s">
        <v>76</v>
      </c>
      <c r="F1354" s="5" t="s">
        <v>81</v>
      </c>
      <c r="G1354" s="5" t="s">
        <v>81</v>
      </c>
      <c r="H1354" t="s">
        <v>29</v>
      </c>
      <c r="I1354" s="4">
        <v>5340</v>
      </c>
      <c r="J1354" s="5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34</v>
      </c>
      <c r="C1355" s="1" t="s">
        <v>14</v>
      </c>
      <c r="D1355" s="2">
        <v>45067</v>
      </c>
      <c r="E1355" s="5" t="s">
        <v>76</v>
      </c>
      <c r="F1355" s="5" t="s">
        <v>81</v>
      </c>
      <c r="G1355" s="5" t="s">
        <v>81</v>
      </c>
      <c r="H1355" t="s">
        <v>23</v>
      </c>
      <c r="I1355" s="4">
        <v>5130</v>
      </c>
      <c r="J1355" s="5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13</v>
      </c>
      <c r="C1356" s="1" t="s">
        <v>20</v>
      </c>
      <c r="D1356" s="2">
        <v>45074</v>
      </c>
      <c r="E1356" s="5" t="s">
        <v>76</v>
      </c>
      <c r="F1356" s="5" t="s">
        <v>81</v>
      </c>
      <c r="G1356" s="5" t="s">
        <v>81</v>
      </c>
      <c r="H1356" t="s">
        <v>28</v>
      </c>
      <c r="I1356" s="4">
        <v>1500</v>
      </c>
      <c r="J1356" s="5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13</v>
      </c>
      <c r="C1357" s="1" t="s">
        <v>14</v>
      </c>
      <c r="D1357" s="2">
        <v>45074</v>
      </c>
      <c r="E1357" s="5" t="s">
        <v>76</v>
      </c>
      <c r="F1357" s="5" t="s">
        <v>81</v>
      </c>
      <c r="G1357" s="5" t="s">
        <v>81</v>
      </c>
      <c r="H1357" t="s">
        <v>26</v>
      </c>
      <c r="I1357" s="4">
        <v>1700</v>
      </c>
      <c r="J1357" s="5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13</v>
      </c>
      <c r="C1358" s="1" t="s">
        <v>14</v>
      </c>
      <c r="D1358" s="2">
        <v>45074</v>
      </c>
      <c r="E1358" s="5" t="s">
        <v>76</v>
      </c>
      <c r="F1358" s="5" t="s">
        <v>81</v>
      </c>
      <c r="G1358" s="5" t="s">
        <v>81</v>
      </c>
      <c r="H1358" t="s">
        <v>26</v>
      </c>
      <c r="I1358" s="4">
        <v>1700</v>
      </c>
      <c r="J1358" s="5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27</v>
      </c>
      <c r="C1359" s="1" t="s">
        <v>20</v>
      </c>
      <c r="D1359" s="2">
        <v>45081</v>
      </c>
      <c r="E1359" s="5" t="s">
        <v>76</v>
      </c>
      <c r="F1359" s="5" t="s">
        <v>81</v>
      </c>
      <c r="G1359" s="5" t="s">
        <v>81</v>
      </c>
      <c r="H1359" t="s">
        <v>21</v>
      </c>
      <c r="I1359" s="4">
        <v>1200</v>
      </c>
      <c r="J1359" s="5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13</v>
      </c>
      <c r="C1360" s="1" t="s">
        <v>20</v>
      </c>
      <c r="D1360" s="2">
        <v>45081</v>
      </c>
      <c r="E1360" s="5" t="s">
        <v>76</v>
      </c>
      <c r="F1360" s="5" t="s">
        <v>81</v>
      </c>
      <c r="G1360" s="5" t="s">
        <v>81</v>
      </c>
      <c r="H1360" t="s">
        <v>33</v>
      </c>
      <c r="I1360" s="4">
        <v>4600</v>
      </c>
      <c r="J1360" s="5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27</v>
      </c>
      <c r="C1361" s="1" t="s">
        <v>14</v>
      </c>
      <c r="D1361" s="2">
        <v>45081</v>
      </c>
      <c r="E1361" s="5" t="s">
        <v>76</v>
      </c>
      <c r="F1361" s="5" t="s">
        <v>81</v>
      </c>
      <c r="G1361" s="5" t="s">
        <v>81</v>
      </c>
      <c r="H1361" t="s">
        <v>28</v>
      </c>
      <c r="I1361" s="4">
        <v>1500</v>
      </c>
      <c r="J1361" s="5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24</v>
      </c>
      <c r="C1362" s="1" t="s">
        <v>14</v>
      </c>
      <c r="D1362" s="2">
        <v>45088</v>
      </c>
      <c r="E1362" s="5" t="s">
        <v>76</v>
      </c>
      <c r="F1362" s="5" t="s">
        <v>81</v>
      </c>
      <c r="G1362" s="5" t="s">
        <v>81</v>
      </c>
      <c r="H1362" t="s">
        <v>26</v>
      </c>
      <c r="I1362" s="4">
        <v>1700</v>
      </c>
      <c r="J1362" s="5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27</v>
      </c>
      <c r="C1363" s="1" t="s">
        <v>20</v>
      </c>
      <c r="D1363" s="2">
        <v>45088</v>
      </c>
      <c r="E1363" s="5" t="s">
        <v>76</v>
      </c>
      <c r="F1363" s="5" t="s">
        <v>81</v>
      </c>
      <c r="G1363" s="5" t="s">
        <v>81</v>
      </c>
      <c r="H1363" t="s">
        <v>30</v>
      </c>
      <c r="I1363" s="4">
        <v>3400</v>
      </c>
      <c r="J1363" s="5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27</v>
      </c>
      <c r="C1364" s="1" t="s">
        <v>14</v>
      </c>
      <c r="D1364" s="2">
        <v>45088</v>
      </c>
      <c r="E1364" s="5" t="s">
        <v>76</v>
      </c>
      <c r="F1364" s="5" t="s">
        <v>81</v>
      </c>
      <c r="G1364" s="5" t="s">
        <v>81</v>
      </c>
      <c r="H1364" t="s">
        <v>30</v>
      </c>
      <c r="I1364" s="4">
        <v>3400</v>
      </c>
      <c r="J1364" s="5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27</v>
      </c>
      <c r="C1365" s="1" t="s">
        <v>14</v>
      </c>
      <c r="D1365" s="2">
        <v>45095</v>
      </c>
      <c r="E1365" s="5" t="s">
        <v>76</v>
      </c>
      <c r="F1365" s="5" t="s">
        <v>81</v>
      </c>
      <c r="G1365" s="5" t="s">
        <v>81</v>
      </c>
      <c r="H1365" t="s">
        <v>19</v>
      </c>
      <c r="I1365" s="4">
        <v>500</v>
      </c>
      <c r="J1365" s="5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13</v>
      </c>
      <c r="C1366" s="1" t="s">
        <v>20</v>
      </c>
      <c r="D1366" s="2">
        <v>45095</v>
      </c>
      <c r="E1366" s="5" t="s">
        <v>76</v>
      </c>
      <c r="F1366" s="5" t="s">
        <v>81</v>
      </c>
      <c r="G1366" s="5" t="s">
        <v>81</v>
      </c>
      <c r="H1366" t="s">
        <v>26</v>
      </c>
      <c r="I1366" s="4">
        <v>1700</v>
      </c>
      <c r="J1366" s="5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13</v>
      </c>
      <c r="C1367" s="1" t="s">
        <v>20</v>
      </c>
      <c r="D1367" s="2">
        <v>45095</v>
      </c>
      <c r="E1367" s="5" t="s">
        <v>76</v>
      </c>
      <c r="F1367" s="5" t="s">
        <v>81</v>
      </c>
      <c r="G1367" s="5" t="s">
        <v>81</v>
      </c>
      <c r="H1367" t="s">
        <v>29</v>
      </c>
      <c r="I1367" s="4">
        <v>5340</v>
      </c>
      <c r="J1367" s="5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13</v>
      </c>
      <c r="C1368" s="1" t="s">
        <v>14</v>
      </c>
      <c r="D1368" s="2">
        <v>45102</v>
      </c>
      <c r="E1368" s="5" t="s">
        <v>76</v>
      </c>
      <c r="F1368" s="5" t="s">
        <v>81</v>
      </c>
      <c r="G1368" s="5" t="s">
        <v>81</v>
      </c>
      <c r="H1368" t="s">
        <v>26</v>
      </c>
      <c r="I1368" s="4">
        <v>1700</v>
      </c>
      <c r="J1368" s="5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27</v>
      </c>
      <c r="C1369" s="1" t="s">
        <v>20</v>
      </c>
      <c r="D1369" s="2">
        <v>45102</v>
      </c>
      <c r="E1369" s="5" t="s">
        <v>76</v>
      </c>
      <c r="F1369" s="5" t="s">
        <v>81</v>
      </c>
      <c r="G1369" s="5" t="s">
        <v>81</v>
      </c>
      <c r="H1369" t="s">
        <v>21</v>
      </c>
      <c r="I1369" s="4">
        <v>1200</v>
      </c>
      <c r="J1369" s="5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13</v>
      </c>
      <c r="C1370" s="1" t="s">
        <v>20</v>
      </c>
      <c r="D1370" s="2">
        <v>45102</v>
      </c>
      <c r="E1370" s="5" t="s">
        <v>76</v>
      </c>
      <c r="F1370" s="5" t="s">
        <v>81</v>
      </c>
      <c r="G1370" s="5" t="s">
        <v>81</v>
      </c>
      <c r="H1370" t="s">
        <v>33</v>
      </c>
      <c r="I1370" s="4">
        <v>4600</v>
      </c>
      <c r="J1370" s="5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27</v>
      </c>
      <c r="C1371" s="1" t="s">
        <v>14</v>
      </c>
      <c r="D1371" s="2">
        <v>45109</v>
      </c>
      <c r="E1371" s="5" t="s">
        <v>76</v>
      </c>
      <c r="F1371" s="5" t="s">
        <v>81</v>
      </c>
      <c r="G1371" s="5" t="s">
        <v>81</v>
      </c>
      <c r="H1371" t="s">
        <v>29</v>
      </c>
      <c r="I1371" s="4">
        <v>5340</v>
      </c>
      <c r="J1371" s="5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13</v>
      </c>
      <c r="C1372" s="1" t="s">
        <v>20</v>
      </c>
      <c r="D1372" s="2">
        <v>45109</v>
      </c>
      <c r="E1372" s="5" t="s">
        <v>76</v>
      </c>
      <c r="F1372" s="5" t="s">
        <v>81</v>
      </c>
      <c r="G1372" s="5" t="s">
        <v>81</v>
      </c>
      <c r="H1372" t="s">
        <v>29</v>
      </c>
      <c r="I1372" s="4">
        <v>5340</v>
      </c>
      <c r="J1372" s="5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13</v>
      </c>
      <c r="C1373" s="1" t="s">
        <v>20</v>
      </c>
      <c r="D1373" s="2">
        <v>45109</v>
      </c>
      <c r="E1373" s="5" t="s">
        <v>76</v>
      </c>
      <c r="F1373" s="5" t="s">
        <v>81</v>
      </c>
      <c r="G1373" s="5" t="s">
        <v>81</v>
      </c>
      <c r="H1373" t="s">
        <v>31</v>
      </c>
      <c r="I1373" s="4">
        <v>5300</v>
      </c>
      <c r="J1373" s="5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13</v>
      </c>
      <c r="C1374" s="1" t="s">
        <v>20</v>
      </c>
      <c r="D1374" s="2">
        <v>45116</v>
      </c>
      <c r="E1374" s="5" t="s">
        <v>76</v>
      </c>
      <c r="F1374" s="5" t="s">
        <v>81</v>
      </c>
      <c r="G1374" s="5" t="s">
        <v>81</v>
      </c>
      <c r="H1374" t="s">
        <v>32</v>
      </c>
      <c r="I1374" s="4">
        <v>3200</v>
      </c>
      <c r="J1374" s="5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27</v>
      </c>
      <c r="C1375" s="1" t="s">
        <v>14</v>
      </c>
      <c r="D1375" s="2">
        <v>45116</v>
      </c>
      <c r="E1375" s="5" t="s">
        <v>76</v>
      </c>
      <c r="F1375" s="5" t="s">
        <v>81</v>
      </c>
      <c r="G1375" s="5" t="s">
        <v>81</v>
      </c>
      <c r="H1375" t="s">
        <v>28</v>
      </c>
      <c r="I1375" s="4">
        <v>1500</v>
      </c>
      <c r="J1375" s="5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13</v>
      </c>
      <c r="C1376" s="1" t="s">
        <v>14</v>
      </c>
      <c r="D1376" s="2">
        <v>45116</v>
      </c>
      <c r="E1376" s="5" t="s">
        <v>76</v>
      </c>
      <c r="F1376" s="5" t="s">
        <v>81</v>
      </c>
      <c r="G1376" s="5" t="s">
        <v>81</v>
      </c>
      <c r="H1376" t="s">
        <v>31</v>
      </c>
      <c r="I1376" s="4">
        <v>5300</v>
      </c>
      <c r="J1376" s="5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34</v>
      </c>
      <c r="C1377" s="1" t="s">
        <v>20</v>
      </c>
      <c r="D1377" s="2">
        <v>45123</v>
      </c>
      <c r="E1377" s="5" t="s">
        <v>76</v>
      </c>
      <c r="F1377" s="5" t="s">
        <v>81</v>
      </c>
      <c r="G1377" s="5" t="s">
        <v>81</v>
      </c>
      <c r="H1377" t="s">
        <v>23</v>
      </c>
      <c r="I1377" s="4">
        <v>5130</v>
      </c>
      <c r="J1377" s="5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27</v>
      </c>
      <c r="C1378" s="1" t="s">
        <v>20</v>
      </c>
      <c r="D1378" s="2">
        <v>45123</v>
      </c>
      <c r="E1378" s="5" t="s">
        <v>76</v>
      </c>
      <c r="F1378" s="5" t="s">
        <v>81</v>
      </c>
      <c r="G1378" s="5" t="s">
        <v>81</v>
      </c>
      <c r="H1378" t="s">
        <v>35</v>
      </c>
      <c r="I1378" s="4">
        <v>4500</v>
      </c>
      <c r="J1378" s="5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13</v>
      </c>
      <c r="C1379" s="1" t="s">
        <v>20</v>
      </c>
      <c r="D1379" s="2">
        <v>45123</v>
      </c>
      <c r="E1379" s="5" t="s">
        <v>76</v>
      </c>
      <c r="F1379" s="5" t="s">
        <v>81</v>
      </c>
      <c r="G1379" s="5" t="s">
        <v>81</v>
      </c>
      <c r="H1379" t="s">
        <v>29</v>
      </c>
      <c r="I1379" s="4">
        <v>5340</v>
      </c>
      <c r="J1379" s="5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24</v>
      </c>
      <c r="C1380" s="1" t="s">
        <v>20</v>
      </c>
      <c r="D1380" s="2">
        <v>45130</v>
      </c>
      <c r="E1380" s="5" t="s">
        <v>76</v>
      </c>
      <c r="F1380" s="5" t="s">
        <v>81</v>
      </c>
      <c r="G1380" s="5" t="s">
        <v>81</v>
      </c>
      <c r="H1380" t="s">
        <v>30</v>
      </c>
      <c r="I1380" s="4">
        <v>3400</v>
      </c>
      <c r="J1380" s="5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13</v>
      </c>
      <c r="C1381" s="1" t="s">
        <v>20</v>
      </c>
      <c r="D1381" s="2">
        <v>45130</v>
      </c>
      <c r="E1381" s="5" t="s">
        <v>76</v>
      </c>
      <c r="F1381" s="5" t="s">
        <v>81</v>
      </c>
      <c r="G1381" s="5" t="s">
        <v>81</v>
      </c>
      <c r="H1381" t="s">
        <v>35</v>
      </c>
      <c r="I1381" s="4">
        <v>4500</v>
      </c>
      <c r="J1381" s="5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34</v>
      </c>
      <c r="C1382" s="1" t="s">
        <v>20</v>
      </c>
      <c r="D1382" s="2">
        <v>45130</v>
      </c>
      <c r="E1382" s="5" t="s">
        <v>76</v>
      </c>
      <c r="F1382" s="5" t="s">
        <v>81</v>
      </c>
      <c r="G1382" s="5" t="s">
        <v>81</v>
      </c>
      <c r="H1382" t="s">
        <v>31</v>
      </c>
      <c r="I1382" s="4">
        <v>5300</v>
      </c>
      <c r="J1382" s="5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13</v>
      </c>
      <c r="C1383" s="1" t="s">
        <v>20</v>
      </c>
      <c r="D1383" s="2">
        <v>45137</v>
      </c>
      <c r="E1383" s="5" t="s">
        <v>76</v>
      </c>
      <c r="F1383" s="5" t="s">
        <v>81</v>
      </c>
      <c r="G1383" s="5" t="s">
        <v>81</v>
      </c>
      <c r="H1383" t="s">
        <v>26</v>
      </c>
      <c r="I1383" s="4">
        <v>1700</v>
      </c>
      <c r="J1383" s="5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27</v>
      </c>
      <c r="C1384" s="1" t="s">
        <v>20</v>
      </c>
      <c r="D1384" s="2">
        <v>45137</v>
      </c>
      <c r="E1384" s="5" t="s">
        <v>76</v>
      </c>
      <c r="F1384" s="5" t="s">
        <v>81</v>
      </c>
      <c r="G1384" s="5" t="s">
        <v>81</v>
      </c>
      <c r="H1384" t="s">
        <v>32</v>
      </c>
      <c r="I1384" s="4">
        <v>3200</v>
      </c>
      <c r="J1384" s="5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13</v>
      </c>
      <c r="C1385" s="1" t="s">
        <v>14</v>
      </c>
      <c r="D1385" s="2">
        <v>45137</v>
      </c>
      <c r="E1385" s="5" t="s">
        <v>76</v>
      </c>
      <c r="F1385" s="5" t="s">
        <v>81</v>
      </c>
      <c r="G1385" s="5" t="s">
        <v>81</v>
      </c>
      <c r="H1385" t="s">
        <v>30</v>
      </c>
      <c r="I1385" s="4">
        <v>3400</v>
      </c>
      <c r="J1385" s="5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13</v>
      </c>
      <c r="C1386" s="1" t="s">
        <v>20</v>
      </c>
      <c r="D1386" s="2">
        <v>45144</v>
      </c>
      <c r="E1386" s="5" t="s">
        <v>76</v>
      </c>
      <c r="F1386" s="5" t="s">
        <v>81</v>
      </c>
      <c r="G1386" s="5" t="s">
        <v>81</v>
      </c>
      <c r="H1386" t="s">
        <v>26</v>
      </c>
      <c r="I1386" s="4">
        <v>1700</v>
      </c>
      <c r="J1386" s="5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13</v>
      </c>
      <c r="C1387" s="1" t="s">
        <v>20</v>
      </c>
      <c r="D1387" s="2">
        <v>45144</v>
      </c>
      <c r="E1387" s="5" t="s">
        <v>76</v>
      </c>
      <c r="F1387" s="5" t="s">
        <v>81</v>
      </c>
      <c r="G1387" s="5" t="s">
        <v>81</v>
      </c>
      <c r="H1387" t="s">
        <v>30</v>
      </c>
      <c r="I1387" s="4">
        <v>3400</v>
      </c>
      <c r="J1387" s="5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13</v>
      </c>
      <c r="C1388" s="1" t="s">
        <v>14</v>
      </c>
      <c r="D1388" s="2">
        <v>45144</v>
      </c>
      <c r="E1388" s="5" t="s">
        <v>76</v>
      </c>
      <c r="F1388" s="5" t="s">
        <v>81</v>
      </c>
      <c r="G1388" s="5" t="s">
        <v>81</v>
      </c>
      <c r="H1388" t="s">
        <v>33</v>
      </c>
      <c r="I1388" s="4">
        <v>4600</v>
      </c>
      <c r="J1388" s="5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27</v>
      </c>
      <c r="C1389" s="1" t="s">
        <v>14</v>
      </c>
      <c r="D1389" s="2">
        <v>45151</v>
      </c>
      <c r="E1389" s="5" t="s">
        <v>76</v>
      </c>
      <c r="F1389" s="5" t="s">
        <v>81</v>
      </c>
      <c r="G1389" s="5" t="s">
        <v>81</v>
      </c>
      <c r="H1389" t="s">
        <v>28</v>
      </c>
      <c r="I1389" s="4">
        <v>1500</v>
      </c>
      <c r="J1389" s="5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22</v>
      </c>
      <c r="C1390" s="1" t="s">
        <v>20</v>
      </c>
      <c r="D1390" s="2">
        <v>45151</v>
      </c>
      <c r="E1390" s="5" t="s">
        <v>76</v>
      </c>
      <c r="F1390" s="5" t="s">
        <v>81</v>
      </c>
      <c r="G1390" s="5" t="s">
        <v>81</v>
      </c>
      <c r="H1390" t="s">
        <v>32</v>
      </c>
      <c r="I1390" s="4">
        <v>3200</v>
      </c>
      <c r="J1390" s="5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13</v>
      </c>
      <c r="C1391" s="1" t="s">
        <v>20</v>
      </c>
      <c r="D1391" s="2">
        <v>45151</v>
      </c>
      <c r="E1391" s="5" t="s">
        <v>76</v>
      </c>
      <c r="F1391" s="5" t="s">
        <v>81</v>
      </c>
      <c r="G1391" s="5" t="s">
        <v>81</v>
      </c>
      <c r="H1391" t="s">
        <v>29</v>
      </c>
      <c r="I1391" s="4">
        <v>5340</v>
      </c>
      <c r="J1391" s="5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27</v>
      </c>
      <c r="C1392" s="1" t="s">
        <v>20</v>
      </c>
      <c r="D1392" s="2">
        <v>45158</v>
      </c>
      <c r="E1392" s="5" t="s">
        <v>76</v>
      </c>
      <c r="F1392" s="5" t="s">
        <v>81</v>
      </c>
      <c r="G1392" s="5" t="s">
        <v>81</v>
      </c>
      <c r="H1392" t="s">
        <v>28</v>
      </c>
      <c r="I1392" s="4">
        <v>1500</v>
      </c>
      <c r="J1392" s="5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34</v>
      </c>
      <c r="C1393" s="1" t="s">
        <v>20</v>
      </c>
      <c r="D1393" s="2">
        <v>45158</v>
      </c>
      <c r="E1393" s="5" t="s">
        <v>76</v>
      </c>
      <c r="F1393" s="5" t="s">
        <v>81</v>
      </c>
      <c r="G1393" s="5" t="s">
        <v>81</v>
      </c>
      <c r="H1393" t="s">
        <v>26</v>
      </c>
      <c r="I1393" s="4">
        <v>1700</v>
      </c>
      <c r="J1393" s="5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34</v>
      </c>
      <c r="C1394" s="1" t="s">
        <v>14</v>
      </c>
      <c r="D1394" s="2">
        <v>45158</v>
      </c>
      <c r="E1394" s="5" t="s">
        <v>76</v>
      </c>
      <c r="F1394" s="5" t="s">
        <v>81</v>
      </c>
      <c r="G1394" s="5" t="s">
        <v>81</v>
      </c>
      <c r="H1394" t="s">
        <v>23</v>
      </c>
      <c r="I1394" s="4">
        <v>5130</v>
      </c>
      <c r="J1394" s="5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27</v>
      </c>
      <c r="C1395" s="1" t="s">
        <v>14</v>
      </c>
      <c r="D1395" s="2">
        <v>45165</v>
      </c>
      <c r="E1395" s="5" t="s">
        <v>76</v>
      </c>
      <c r="F1395" s="5" t="s">
        <v>81</v>
      </c>
      <c r="G1395" s="5" t="s">
        <v>81</v>
      </c>
      <c r="H1395" t="s">
        <v>26</v>
      </c>
      <c r="I1395" s="4">
        <v>1700</v>
      </c>
      <c r="J1395" s="5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27</v>
      </c>
      <c r="C1396" s="1" t="s">
        <v>20</v>
      </c>
      <c r="D1396" s="2">
        <v>45165</v>
      </c>
      <c r="E1396" s="5" t="s">
        <v>76</v>
      </c>
      <c r="F1396" s="5" t="s">
        <v>81</v>
      </c>
      <c r="G1396" s="5" t="s">
        <v>81</v>
      </c>
      <c r="H1396" t="s">
        <v>32</v>
      </c>
      <c r="I1396" s="4">
        <v>3200</v>
      </c>
      <c r="J1396" s="5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34</v>
      </c>
      <c r="C1397" s="1" t="s">
        <v>14</v>
      </c>
      <c r="D1397" s="2">
        <v>45165</v>
      </c>
      <c r="E1397" s="5" t="s">
        <v>76</v>
      </c>
      <c r="F1397" s="5" t="s">
        <v>81</v>
      </c>
      <c r="G1397" s="5" t="s">
        <v>81</v>
      </c>
      <c r="H1397" t="s">
        <v>35</v>
      </c>
      <c r="I1397" s="4">
        <v>4500</v>
      </c>
      <c r="J1397" s="5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27</v>
      </c>
      <c r="C1398" s="1" t="s">
        <v>20</v>
      </c>
      <c r="D1398" s="2">
        <v>44562</v>
      </c>
      <c r="E1398" s="5" t="s">
        <v>76</v>
      </c>
      <c r="F1398" s="5" t="s">
        <v>82</v>
      </c>
      <c r="G1398" s="5" t="s">
        <v>82</v>
      </c>
      <c r="H1398" t="s">
        <v>30</v>
      </c>
      <c r="I1398" s="4">
        <v>3400</v>
      </c>
      <c r="J1398" s="5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13</v>
      </c>
      <c r="C1399" s="1" t="s">
        <v>20</v>
      </c>
      <c r="D1399" s="2">
        <v>44562</v>
      </c>
      <c r="E1399" s="5" t="s">
        <v>76</v>
      </c>
      <c r="F1399" s="5" t="s">
        <v>82</v>
      </c>
      <c r="G1399" s="5" t="s">
        <v>82</v>
      </c>
      <c r="H1399" t="s">
        <v>19</v>
      </c>
      <c r="I1399" s="4">
        <v>500</v>
      </c>
      <c r="J1399" s="5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13</v>
      </c>
      <c r="C1400" s="1" t="s">
        <v>20</v>
      </c>
      <c r="D1400" s="2">
        <v>44562</v>
      </c>
      <c r="E1400" s="5" t="s">
        <v>76</v>
      </c>
      <c r="F1400" s="5" t="s">
        <v>82</v>
      </c>
      <c r="G1400" s="5" t="s">
        <v>82</v>
      </c>
      <c r="H1400" t="s">
        <v>23</v>
      </c>
      <c r="I1400" s="4">
        <v>5130</v>
      </c>
      <c r="J1400" s="5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24</v>
      </c>
      <c r="C1401" s="1" t="s">
        <v>14</v>
      </c>
      <c r="D1401" s="2">
        <v>44562</v>
      </c>
      <c r="E1401" s="5" t="s">
        <v>76</v>
      </c>
      <c r="F1401" s="5" t="s">
        <v>82</v>
      </c>
      <c r="G1401" s="5" t="s">
        <v>82</v>
      </c>
      <c r="H1401" t="s">
        <v>35</v>
      </c>
      <c r="I1401" s="4">
        <v>4500</v>
      </c>
      <c r="J1401" s="5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24</v>
      </c>
      <c r="C1402" s="1" t="s">
        <v>20</v>
      </c>
      <c r="D1402" s="2">
        <v>44577</v>
      </c>
      <c r="E1402" s="5" t="s">
        <v>76</v>
      </c>
      <c r="F1402" s="5" t="s">
        <v>82</v>
      </c>
      <c r="G1402" s="5" t="s">
        <v>82</v>
      </c>
      <c r="H1402" t="s">
        <v>25</v>
      </c>
      <c r="I1402" s="4">
        <v>300</v>
      </c>
      <c r="J1402" s="5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27</v>
      </c>
      <c r="C1403" s="1" t="s">
        <v>20</v>
      </c>
      <c r="D1403" s="2">
        <v>44577</v>
      </c>
      <c r="E1403" s="5" t="s">
        <v>76</v>
      </c>
      <c r="F1403" s="5" t="s">
        <v>82</v>
      </c>
      <c r="G1403" s="5" t="s">
        <v>82</v>
      </c>
      <c r="H1403" t="s">
        <v>21</v>
      </c>
      <c r="I1403" s="4">
        <v>1200</v>
      </c>
      <c r="J1403" s="5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22</v>
      </c>
      <c r="C1404" s="1" t="s">
        <v>20</v>
      </c>
      <c r="D1404" s="2">
        <v>44577</v>
      </c>
      <c r="E1404" s="5" t="s">
        <v>76</v>
      </c>
      <c r="F1404" s="5" t="s">
        <v>82</v>
      </c>
      <c r="G1404" s="5" t="s">
        <v>82</v>
      </c>
      <c r="H1404" t="s">
        <v>30</v>
      </c>
      <c r="I1404" s="4">
        <v>3400</v>
      </c>
      <c r="J1404" s="5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22</v>
      </c>
      <c r="C1405" s="1" t="s">
        <v>20</v>
      </c>
      <c r="D1405" s="2">
        <v>44577</v>
      </c>
      <c r="E1405" s="5" t="s">
        <v>76</v>
      </c>
      <c r="F1405" s="5" t="s">
        <v>82</v>
      </c>
      <c r="G1405" s="5" t="s">
        <v>82</v>
      </c>
      <c r="H1405" t="s">
        <v>18</v>
      </c>
      <c r="I1405" s="4">
        <v>8902</v>
      </c>
      <c r="J1405" s="5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22</v>
      </c>
      <c r="C1406" s="1" t="s">
        <v>20</v>
      </c>
      <c r="D1406" s="2">
        <v>44584</v>
      </c>
      <c r="E1406" s="5" t="s">
        <v>76</v>
      </c>
      <c r="F1406" s="5" t="s">
        <v>82</v>
      </c>
      <c r="G1406" s="5" t="s">
        <v>82</v>
      </c>
      <c r="H1406" t="s">
        <v>35</v>
      </c>
      <c r="I1406" s="4">
        <v>4500</v>
      </c>
      <c r="J1406" s="5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22</v>
      </c>
      <c r="C1407" s="1" t="s">
        <v>14</v>
      </c>
      <c r="D1407" s="2">
        <v>44584</v>
      </c>
      <c r="E1407" s="5" t="s">
        <v>76</v>
      </c>
      <c r="F1407" s="5" t="s">
        <v>82</v>
      </c>
      <c r="G1407" s="5" t="s">
        <v>82</v>
      </c>
      <c r="H1407" t="s">
        <v>30</v>
      </c>
      <c r="I1407" s="4">
        <v>3400</v>
      </c>
      <c r="J1407" s="5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24</v>
      </c>
      <c r="C1408" s="1" t="s">
        <v>20</v>
      </c>
      <c r="D1408" s="2">
        <v>44584</v>
      </c>
      <c r="E1408" s="5" t="s">
        <v>76</v>
      </c>
      <c r="F1408" s="5" t="s">
        <v>82</v>
      </c>
      <c r="G1408" s="5" t="s">
        <v>82</v>
      </c>
      <c r="H1408" t="s">
        <v>29</v>
      </c>
      <c r="I1408" s="4">
        <v>5340</v>
      </c>
      <c r="J1408" s="5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22</v>
      </c>
      <c r="C1409" s="1" t="s">
        <v>20</v>
      </c>
      <c r="D1409" s="2">
        <v>44584</v>
      </c>
      <c r="E1409" s="5" t="s">
        <v>76</v>
      </c>
      <c r="F1409" s="5" t="s">
        <v>82</v>
      </c>
      <c r="G1409" s="5" t="s">
        <v>82</v>
      </c>
      <c r="H1409" t="s">
        <v>33</v>
      </c>
      <c r="I1409" s="4">
        <v>4600</v>
      </c>
      <c r="J1409" s="5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22</v>
      </c>
      <c r="C1410" s="1" t="s">
        <v>20</v>
      </c>
      <c r="D1410" s="2">
        <v>44591</v>
      </c>
      <c r="E1410" s="5" t="s">
        <v>76</v>
      </c>
      <c r="F1410" s="5" t="s">
        <v>82</v>
      </c>
      <c r="G1410" s="5" t="s">
        <v>82</v>
      </c>
      <c r="H1410" t="s">
        <v>19</v>
      </c>
      <c r="I1410" s="4">
        <v>500</v>
      </c>
      <c r="J1410" s="5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24</v>
      </c>
      <c r="C1411" s="1" t="s">
        <v>20</v>
      </c>
      <c r="D1411" s="2">
        <v>44591</v>
      </c>
      <c r="E1411" s="5" t="s">
        <v>76</v>
      </c>
      <c r="F1411" s="5" t="s">
        <v>82</v>
      </c>
      <c r="G1411" s="5" t="s">
        <v>82</v>
      </c>
      <c r="H1411" t="s">
        <v>32</v>
      </c>
      <c r="I1411" s="4">
        <v>3200</v>
      </c>
      <c r="J1411" s="5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13</v>
      </c>
      <c r="C1412" s="1" t="s">
        <v>20</v>
      </c>
      <c r="D1412" s="2">
        <v>44591</v>
      </c>
      <c r="E1412" s="5" t="s">
        <v>76</v>
      </c>
      <c r="F1412" s="5" t="s">
        <v>82</v>
      </c>
      <c r="G1412" s="5" t="s">
        <v>82</v>
      </c>
      <c r="H1412" t="s">
        <v>33</v>
      </c>
      <c r="I1412" s="4">
        <v>4600</v>
      </c>
      <c r="J1412" s="5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22</v>
      </c>
      <c r="C1413" s="1" t="s">
        <v>20</v>
      </c>
      <c r="D1413" s="2">
        <v>44591</v>
      </c>
      <c r="E1413" s="5" t="s">
        <v>76</v>
      </c>
      <c r="F1413" s="5" t="s">
        <v>82</v>
      </c>
      <c r="G1413" s="5" t="s">
        <v>82</v>
      </c>
      <c r="H1413" t="s">
        <v>31</v>
      </c>
      <c r="I1413" s="4">
        <v>5300</v>
      </c>
      <c r="J1413" s="5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13</v>
      </c>
      <c r="C1414" s="1" t="s">
        <v>20</v>
      </c>
      <c r="D1414" s="2">
        <v>44598</v>
      </c>
      <c r="E1414" s="5" t="s">
        <v>76</v>
      </c>
      <c r="F1414" s="5" t="s">
        <v>82</v>
      </c>
      <c r="G1414" s="5" t="s">
        <v>82</v>
      </c>
      <c r="H1414" t="s">
        <v>23</v>
      </c>
      <c r="I1414" s="4">
        <v>5130</v>
      </c>
      <c r="J1414" s="5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22</v>
      </c>
      <c r="C1415" s="1" t="s">
        <v>20</v>
      </c>
      <c r="D1415" s="2">
        <v>44598</v>
      </c>
      <c r="E1415" s="5" t="s">
        <v>76</v>
      </c>
      <c r="F1415" s="5" t="s">
        <v>82</v>
      </c>
      <c r="G1415" s="5" t="s">
        <v>82</v>
      </c>
      <c r="H1415" t="s">
        <v>30</v>
      </c>
      <c r="I1415" s="4">
        <v>3400</v>
      </c>
      <c r="J1415" s="5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24</v>
      </c>
      <c r="C1416" s="1" t="s">
        <v>14</v>
      </c>
      <c r="D1416" s="2">
        <v>44598</v>
      </c>
      <c r="E1416" s="5" t="s">
        <v>76</v>
      </c>
      <c r="F1416" s="5" t="s">
        <v>82</v>
      </c>
      <c r="G1416" s="5" t="s">
        <v>82</v>
      </c>
      <c r="H1416" t="s">
        <v>18</v>
      </c>
      <c r="I1416" s="4">
        <v>8902</v>
      </c>
      <c r="J1416" s="5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13</v>
      </c>
      <c r="C1417" s="1" t="s">
        <v>20</v>
      </c>
      <c r="D1417" s="2">
        <v>44598</v>
      </c>
      <c r="E1417" s="5" t="s">
        <v>76</v>
      </c>
      <c r="F1417" s="5" t="s">
        <v>82</v>
      </c>
      <c r="G1417" s="5" t="s">
        <v>82</v>
      </c>
      <c r="H1417" t="s">
        <v>29</v>
      </c>
      <c r="I1417" s="4">
        <v>5340</v>
      </c>
      <c r="J1417" s="5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13</v>
      </c>
      <c r="C1418" s="1" t="s">
        <v>20</v>
      </c>
      <c r="D1418" s="2">
        <v>44605</v>
      </c>
      <c r="E1418" s="5" t="s">
        <v>76</v>
      </c>
      <c r="F1418" s="5" t="s">
        <v>82</v>
      </c>
      <c r="G1418" s="5" t="s">
        <v>82</v>
      </c>
      <c r="H1418" t="s">
        <v>23</v>
      </c>
      <c r="I1418" s="4">
        <v>5130</v>
      </c>
      <c r="J1418" s="5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13</v>
      </c>
      <c r="C1419" s="1" t="s">
        <v>20</v>
      </c>
      <c r="D1419" s="2">
        <v>44605</v>
      </c>
      <c r="E1419" s="5" t="s">
        <v>76</v>
      </c>
      <c r="F1419" s="5" t="s">
        <v>82</v>
      </c>
      <c r="G1419" s="5" t="s">
        <v>82</v>
      </c>
      <c r="H1419" t="s">
        <v>33</v>
      </c>
      <c r="I1419" s="4">
        <v>4600</v>
      </c>
      <c r="J1419" s="5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27</v>
      </c>
      <c r="C1420" s="1" t="s">
        <v>14</v>
      </c>
      <c r="D1420" s="2">
        <v>44605</v>
      </c>
      <c r="E1420" s="5" t="s">
        <v>76</v>
      </c>
      <c r="F1420" s="5" t="s">
        <v>82</v>
      </c>
      <c r="G1420" s="5" t="s">
        <v>82</v>
      </c>
      <c r="H1420" t="s">
        <v>29</v>
      </c>
      <c r="I1420" s="4">
        <v>5340</v>
      </c>
      <c r="J1420" s="5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13</v>
      </c>
      <c r="C1421" s="1" t="s">
        <v>20</v>
      </c>
      <c r="D1421" s="2">
        <v>44605</v>
      </c>
      <c r="E1421" s="5" t="s">
        <v>76</v>
      </c>
      <c r="F1421" s="5" t="s">
        <v>82</v>
      </c>
      <c r="G1421" s="5" t="s">
        <v>82</v>
      </c>
      <c r="H1421" t="s">
        <v>33</v>
      </c>
      <c r="I1421" s="4">
        <v>4600</v>
      </c>
      <c r="J1421" s="5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27</v>
      </c>
      <c r="C1422" s="1" t="s">
        <v>20</v>
      </c>
      <c r="D1422" s="2">
        <v>44612</v>
      </c>
      <c r="E1422" s="5" t="s">
        <v>76</v>
      </c>
      <c r="F1422" s="5" t="s">
        <v>82</v>
      </c>
      <c r="G1422" s="5" t="s">
        <v>82</v>
      </c>
      <c r="H1422" t="s">
        <v>28</v>
      </c>
      <c r="I1422" s="4">
        <v>1500</v>
      </c>
      <c r="J1422" s="5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27</v>
      </c>
      <c r="C1423" s="1" t="s">
        <v>20</v>
      </c>
      <c r="D1423" s="2">
        <v>44612</v>
      </c>
      <c r="E1423" s="5" t="s">
        <v>76</v>
      </c>
      <c r="F1423" s="5" t="s">
        <v>82</v>
      </c>
      <c r="G1423" s="5" t="s">
        <v>82</v>
      </c>
      <c r="H1423" t="s">
        <v>26</v>
      </c>
      <c r="I1423" s="4">
        <v>1700</v>
      </c>
      <c r="J1423" s="5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22</v>
      </c>
      <c r="C1424" s="1" t="s">
        <v>14</v>
      </c>
      <c r="D1424" s="2">
        <v>44612</v>
      </c>
      <c r="E1424" s="5" t="s">
        <v>76</v>
      </c>
      <c r="F1424" s="5" t="s">
        <v>82</v>
      </c>
      <c r="G1424" s="5" t="s">
        <v>82</v>
      </c>
      <c r="H1424" t="s">
        <v>32</v>
      </c>
      <c r="I1424" s="4">
        <v>3200</v>
      </c>
      <c r="J1424" s="5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13</v>
      </c>
      <c r="C1425" s="1" t="s">
        <v>14</v>
      </c>
      <c r="D1425" s="2">
        <v>44612</v>
      </c>
      <c r="E1425" s="5" t="s">
        <v>76</v>
      </c>
      <c r="F1425" s="5" t="s">
        <v>82</v>
      </c>
      <c r="G1425" s="5" t="s">
        <v>82</v>
      </c>
      <c r="H1425" t="s">
        <v>33</v>
      </c>
      <c r="I1425" s="4">
        <v>4600</v>
      </c>
      <c r="J1425" s="5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27</v>
      </c>
      <c r="C1426" s="1" t="s">
        <v>14</v>
      </c>
      <c r="D1426" s="2">
        <v>44619</v>
      </c>
      <c r="E1426" s="5" t="s">
        <v>76</v>
      </c>
      <c r="F1426" s="5" t="s">
        <v>82</v>
      </c>
      <c r="G1426" s="5" t="s">
        <v>82</v>
      </c>
      <c r="H1426" t="s">
        <v>19</v>
      </c>
      <c r="I1426" s="4">
        <v>500</v>
      </c>
      <c r="J1426" s="5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22</v>
      </c>
      <c r="C1427" s="1" t="s">
        <v>20</v>
      </c>
      <c r="D1427" s="2">
        <v>44619</v>
      </c>
      <c r="E1427" s="5" t="s">
        <v>76</v>
      </c>
      <c r="F1427" s="5" t="s">
        <v>82</v>
      </c>
      <c r="G1427" s="5" t="s">
        <v>82</v>
      </c>
      <c r="H1427" t="s">
        <v>19</v>
      </c>
      <c r="I1427" s="4">
        <v>500</v>
      </c>
      <c r="J1427" s="5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34</v>
      </c>
      <c r="C1428" s="1" t="s">
        <v>20</v>
      </c>
      <c r="D1428" s="2">
        <v>44619</v>
      </c>
      <c r="E1428" s="5" t="s">
        <v>76</v>
      </c>
      <c r="F1428" s="5" t="s">
        <v>82</v>
      </c>
      <c r="G1428" s="5" t="s">
        <v>82</v>
      </c>
      <c r="H1428" t="s">
        <v>18</v>
      </c>
      <c r="I1428" s="4">
        <v>8902</v>
      </c>
      <c r="J1428" s="5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22</v>
      </c>
      <c r="C1429" s="1" t="s">
        <v>14</v>
      </c>
      <c r="D1429" s="2">
        <v>44619</v>
      </c>
      <c r="E1429" s="5" t="s">
        <v>76</v>
      </c>
      <c r="F1429" s="5" t="s">
        <v>82</v>
      </c>
      <c r="G1429" s="5" t="s">
        <v>82</v>
      </c>
      <c r="H1429" t="s">
        <v>28</v>
      </c>
      <c r="I1429" s="4">
        <v>1500</v>
      </c>
      <c r="J1429" s="5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34</v>
      </c>
      <c r="C1430" s="1" t="s">
        <v>20</v>
      </c>
      <c r="D1430" s="2">
        <v>44626</v>
      </c>
      <c r="E1430" s="5" t="s">
        <v>76</v>
      </c>
      <c r="F1430" s="5" t="s">
        <v>82</v>
      </c>
      <c r="G1430" s="5" t="s">
        <v>82</v>
      </c>
      <c r="H1430" t="s">
        <v>25</v>
      </c>
      <c r="I1430" s="4">
        <v>300</v>
      </c>
      <c r="J1430" s="5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27</v>
      </c>
      <c r="C1431" s="1" t="s">
        <v>14</v>
      </c>
      <c r="D1431" s="2">
        <v>44626</v>
      </c>
      <c r="E1431" s="5" t="s">
        <v>76</v>
      </c>
      <c r="F1431" s="5" t="s">
        <v>82</v>
      </c>
      <c r="G1431" s="5" t="s">
        <v>82</v>
      </c>
      <c r="H1431" t="s">
        <v>30</v>
      </c>
      <c r="I1431" s="4">
        <v>3400</v>
      </c>
      <c r="J1431" s="5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27</v>
      </c>
      <c r="C1432" s="1" t="s">
        <v>20</v>
      </c>
      <c r="D1432" s="2">
        <v>44626</v>
      </c>
      <c r="E1432" s="5" t="s">
        <v>76</v>
      </c>
      <c r="F1432" s="5" t="s">
        <v>82</v>
      </c>
      <c r="G1432" s="5" t="s">
        <v>82</v>
      </c>
      <c r="H1432" t="s">
        <v>23</v>
      </c>
      <c r="I1432" s="4">
        <v>5130</v>
      </c>
      <c r="J1432" s="5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24</v>
      </c>
      <c r="C1433" s="1" t="s">
        <v>20</v>
      </c>
      <c r="D1433" s="2">
        <v>44626</v>
      </c>
      <c r="E1433" s="5" t="s">
        <v>76</v>
      </c>
      <c r="F1433" s="5" t="s">
        <v>82</v>
      </c>
      <c r="G1433" s="5" t="s">
        <v>82</v>
      </c>
      <c r="H1433" t="s">
        <v>29</v>
      </c>
      <c r="I1433" s="4">
        <v>5340</v>
      </c>
      <c r="J1433" s="5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13</v>
      </c>
      <c r="C1434" s="1" t="s">
        <v>20</v>
      </c>
      <c r="D1434" s="2">
        <v>44633</v>
      </c>
      <c r="E1434" s="5" t="s">
        <v>76</v>
      </c>
      <c r="F1434" s="5" t="s">
        <v>82</v>
      </c>
      <c r="G1434" s="5" t="s">
        <v>82</v>
      </c>
      <c r="H1434" t="s">
        <v>21</v>
      </c>
      <c r="I1434" s="4">
        <v>1200</v>
      </c>
      <c r="J1434" s="5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13</v>
      </c>
      <c r="C1435" s="1" t="s">
        <v>20</v>
      </c>
      <c r="D1435" s="2">
        <v>44633</v>
      </c>
      <c r="E1435" s="5" t="s">
        <v>76</v>
      </c>
      <c r="F1435" s="5" t="s">
        <v>82</v>
      </c>
      <c r="G1435" s="5" t="s">
        <v>82</v>
      </c>
      <c r="H1435" t="s">
        <v>31</v>
      </c>
      <c r="I1435" s="4">
        <v>5300</v>
      </c>
      <c r="J1435" s="5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13</v>
      </c>
      <c r="C1436" s="1" t="s">
        <v>14</v>
      </c>
      <c r="D1436" s="2">
        <v>44633</v>
      </c>
      <c r="E1436" s="5" t="s">
        <v>76</v>
      </c>
      <c r="F1436" s="5" t="s">
        <v>82</v>
      </c>
      <c r="G1436" s="5" t="s">
        <v>82</v>
      </c>
      <c r="H1436" t="s">
        <v>30</v>
      </c>
      <c r="I1436" s="4">
        <v>3400</v>
      </c>
      <c r="J1436" s="5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13</v>
      </c>
      <c r="C1437" s="1" t="s">
        <v>14</v>
      </c>
      <c r="D1437" s="2">
        <v>44633</v>
      </c>
      <c r="E1437" s="5" t="s">
        <v>76</v>
      </c>
      <c r="F1437" s="5" t="s">
        <v>82</v>
      </c>
      <c r="G1437" s="5" t="s">
        <v>82</v>
      </c>
      <c r="H1437" t="s">
        <v>18</v>
      </c>
      <c r="I1437" s="4">
        <v>8902</v>
      </c>
      <c r="J1437" s="5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13</v>
      </c>
      <c r="C1438" s="1" t="s">
        <v>20</v>
      </c>
      <c r="D1438" s="2">
        <v>44640</v>
      </c>
      <c r="E1438" s="5" t="s">
        <v>76</v>
      </c>
      <c r="F1438" s="5" t="s">
        <v>82</v>
      </c>
      <c r="G1438" s="5" t="s">
        <v>82</v>
      </c>
      <c r="H1438" t="s">
        <v>32</v>
      </c>
      <c r="I1438" s="4">
        <v>3200</v>
      </c>
      <c r="J1438" s="5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13</v>
      </c>
      <c r="C1439" s="1" t="s">
        <v>20</v>
      </c>
      <c r="D1439" s="2">
        <v>44640</v>
      </c>
      <c r="E1439" s="5" t="s">
        <v>76</v>
      </c>
      <c r="F1439" s="5" t="s">
        <v>82</v>
      </c>
      <c r="G1439" s="5" t="s">
        <v>82</v>
      </c>
      <c r="H1439" t="s">
        <v>33</v>
      </c>
      <c r="I1439" s="4">
        <v>4600</v>
      </c>
      <c r="J1439" s="5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34</v>
      </c>
      <c r="C1440" s="1" t="s">
        <v>14</v>
      </c>
      <c r="D1440" s="2">
        <v>44640</v>
      </c>
      <c r="E1440" s="5" t="s">
        <v>76</v>
      </c>
      <c r="F1440" s="5" t="s">
        <v>82</v>
      </c>
      <c r="G1440" s="5" t="s">
        <v>82</v>
      </c>
      <c r="H1440" t="s">
        <v>23</v>
      </c>
      <c r="I1440" s="4">
        <v>5130</v>
      </c>
      <c r="J1440" s="5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27</v>
      </c>
      <c r="C1441" s="1" t="s">
        <v>20</v>
      </c>
      <c r="D1441" s="2">
        <v>44640</v>
      </c>
      <c r="E1441" s="5" t="s">
        <v>76</v>
      </c>
      <c r="F1441" s="5" t="s">
        <v>82</v>
      </c>
      <c r="G1441" s="5" t="s">
        <v>82</v>
      </c>
      <c r="H1441" t="s">
        <v>33</v>
      </c>
      <c r="I1441" s="4">
        <v>4600</v>
      </c>
      <c r="J1441" s="5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27</v>
      </c>
      <c r="C1442" s="1" t="s">
        <v>20</v>
      </c>
      <c r="D1442" s="2">
        <v>44647</v>
      </c>
      <c r="E1442" s="5" t="s">
        <v>76</v>
      </c>
      <c r="F1442" s="5" t="s">
        <v>82</v>
      </c>
      <c r="G1442" s="5" t="s">
        <v>82</v>
      </c>
      <c r="H1442" t="s">
        <v>26</v>
      </c>
      <c r="I1442" s="4">
        <v>1700</v>
      </c>
      <c r="J1442" s="5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13</v>
      </c>
      <c r="C1443" s="1" t="s">
        <v>20</v>
      </c>
      <c r="D1443" s="2">
        <v>44647</v>
      </c>
      <c r="E1443" s="5" t="s">
        <v>76</v>
      </c>
      <c r="F1443" s="5" t="s">
        <v>82</v>
      </c>
      <c r="G1443" s="5" t="s">
        <v>82</v>
      </c>
      <c r="H1443" t="s">
        <v>33</v>
      </c>
      <c r="I1443" s="4">
        <v>4600</v>
      </c>
      <c r="J1443" s="5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13</v>
      </c>
      <c r="C1444" s="1" t="s">
        <v>20</v>
      </c>
      <c r="D1444" s="2">
        <v>44647</v>
      </c>
      <c r="E1444" s="5" t="s">
        <v>76</v>
      </c>
      <c r="F1444" s="5" t="s">
        <v>82</v>
      </c>
      <c r="G1444" s="5" t="s">
        <v>82</v>
      </c>
      <c r="H1444" t="s">
        <v>31</v>
      </c>
      <c r="I1444" s="4">
        <v>5300</v>
      </c>
      <c r="J1444" s="5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24</v>
      </c>
      <c r="C1445" s="1" t="s">
        <v>20</v>
      </c>
      <c r="D1445" s="2">
        <v>44647</v>
      </c>
      <c r="E1445" s="5" t="s">
        <v>76</v>
      </c>
      <c r="F1445" s="5" t="s">
        <v>82</v>
      </c>
      <c r="G1445" s="5" t="s">
        <v>82</v>
      </c>
      <c r="H1445" t="s">
        <v>31</v>
      </c>
      <c r="I1445" s="4">
        <v>5300</v>
      </c>
      <c r="J1445" s="5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13</v>
      </c>
      <c r="C1446" s="1" t="s">
        <v>20</v>
      </c>
      <c r="D1446" s="2">
        <v>44654</v>
      </c>
      <c r="E1446" s="5" t="s">
        <v>76</v>
      </c>
      <c r="F1446" s="5" t="s">
        <v>82</v>
      </c>
      <c r="G1446" s="5" t="s">
        <v>82</v>
      </c>
      <c r="H1446" t="s">
        <v>21</v>
      </c>
      <c r="I1446" s="4">
        <v>1200</v>
      </c>
      <c r="J1446" s="5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22</v>
      </c>
      <c r="C1447" s="1" t="s">
        <v>20</v>
      </c>
      <c r="D1447" s="2">
        <v>44654</v>
      </c>
      <c r="E1447" s="5" t="s">
        <v>76</v>
      </c>
      <c r="F1447" s="5" t="s">
        <v>82</v>
      </c>
      <c r="G1447" s="5" t="s">
        <v>82</v>
      </c>
      <c r="H1447" t="s">
        <v>26</v>
      </c>
      <c r="I1447" s="4">
        <v>1700</v>
      </c>
      <c r="J1447" s="5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13</v>
      </c>
      <c r="C1448" s="1" t="s">
        <v>20</v>
      </c>
      <c r="D1448" s="2">
        <v>44654</v>
      </c>
      <c r="E1448" s="5" t="s">
        <v>76</v>
      </c>
      <c r="F1448" s="5" t="s">
        <v>82</v>
      </c>
      <c r="G1448" s="5" t="s">
        <v>82</v>
      </c>
      <c r="H1448" t="s">
        <v>35</v>
      </c>
      <c r="I1448" s="4">
        <v>4500</v>
      </c>
      <c r="J1448" s="5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13</v>
      </c>
      <c r="C1449" s="1" t="s">
        <v>14</v>
      </c>
      <c r="D1449" s="2">
        <v>44654</v>
      </c>
      <c r="E1449" s="5" t="s">
        <v>76</v>
      </c>
      <c r="F1449" s="5" t="s">
        <v>82</v>
      </c>
      <c r="G1449" s="5" t="s">
        <v>82</v>
      </c>
      <c r="H1449" t="s">
        <v>29</v>
      </c>
      <c r="I1449" s="4">
        <v>5340</v>
      </c>
      <c r="J1449" s="5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24</v>
      </c>
      <c r="C1450" s="1" t="s">
        <v>20</v>
      </c>
      <c r="D1450" s="2">
        <v>44661</v>
      </c>
      <c r="E1450" s="5" t="s">
        <v>76</v>
      </c>
      <c r="F1450" s="5" t="s">
        <v>82</v>
      </c>
      <c r="G1450" s="5" t="s">
        <v>82</v>
      </c>
      <c r="H1450" t="s">
        <v>26</v>
      </c>
      <c r="I1450" s="4">
        <v>1700</v>
      </c>
      <c r="J1450" s="5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13</v>
      </c>
      <c r="C1451" s="1" t="s">
        <v>20</v>
      </c>
      <c r="D1451" s="2">
        <v>44661</v>
      </c>
      <c r="E1451" s="5" t="s">
        <v>76</v>
      </c>
      <c r="F1451" s="5" t="s">
        <v>82</v>
      </c>
      <c r="G1451" s="5" t="s">
        <v>82</v>
      </c>
      <c r="H1451" t="s">
        <v>25</v>
      </c>
      <c r="I1451" s="4">
        <v>300</v>
      </c>
      <c r="J1451" s="5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24</v>
      </c>
      <c r="C1452" s="1" t="s">
        <v>20</v>
      </c>
      <c r="D1452" s="2">
        <v>44661</v>
      </c>
      <c r="E1452" s="5" t="s">
        <v>76</v>
      </c>
      <c r="F1452" s="5" t="s">
        <v>82</v>
      </c>
      <c r="G1452" s="5" t="s">
        <v>82</v>
      </c>
      <c r="H1452" t="s">
        <v>25</v>
      </c>
      <c r="I1452" s="4">
        <v>300</v>
      </c>
      <c r="J1452" s="5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27</v>
      </c>
      <c r="C1453" s="1" t="s">
        <v>14</v>
      </c>
      <c r="D1453" s="2">
        <v>44661</v>
      </c>
      <c r="E1453" s="5" t="s">
        <v>76</v>
      </c>
      <c r="F1453" s="5" t="s">
        <v>82</v>
      </c>
      <c r="G1453" s="5" t="s">
        <v>82</v>
      </c>
      <c r="H1453" t="s">
        <v>28</v>
      </c>
      <c r="I1453" s="4">
        <v>1500</v>
      </c>
      <c r="J1453" s="5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27</v>
      </c>
      <c r="C1454" s="1" t="s">
        <v>14</v>
      </c>
      <c r="D1454" s="2">
        <v>44668</v>
      </c>
      <c r="E1454" s="5" t="s">
        <v>76</v>
      </c>
      <c r="F1454" s="5" t="s">
        <v>82</v>
      </c>
      <c r="G1454" s="5" t="s">
        <v>82</v>
      </c>
      <c r="H1454" t="s">
        <v>21</v>
      </c>
      <c r="I1454" s="4">
        <v>1200</v>
      </c>
      <c r="J1454" s="5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34</v>
      </c>
      <c r="C1455" s="1" t="s">
        <v>20</v>
      </c>
      <c r="D1455" s="2">
        <v>44668</v>
      </c>
      <c r="E1455" s="5" t="s">
        <v>76</v>
      </c>
      <c r="F1455" s="5" t="s">
        <v>82</v>
      </c>
      <c r="G1455" s="5" t="s">
        <v>82</v>
      </c>
      <c r="H1455" t="s">
        <v>28</v>
      </c>
      <c r="I1455" s="4">
        <v>1500</v>
      </c>
      <c r="J1455" s="5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13</v>
      </c>
      <c r="C1456" s="1" t="s">
        <v>20</v>
      </c>
      <c r="D1456" s="2">
        <v>44668</v>
      </c>
      <c r="E1456" s="5" t="s">
        <v>76</v>
      </c>
      <c r="F1456" s="5" t="s">
        <v>82</v>
      </c>
      <c r="G1456" s="5" t="s">
        <v>82</v>
      </c>
      <c r="H1456" t="s">
        <v>29</v>
      </c>
      <c r="I1456" s="4">
        <v>5340</v>
      </c>
      <c r="J1456" s="5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24</v>
      </c>
      <c r="C1457" s="1" t="s">
        <v>20</v>
      </c>
      <c r="D1457" s="2">
        <v>44668</v>
      </c>
      <c r="E1457" s="5" t="s">
        <v>76</v>
      </c>
      <c r="F1457" s="5" t="s">
        <v>82</v>
      </c>
      <c r="G1457" s="5" t="s">
        <v>82</v>
      </c>
      <c r="H1457" t="s">
        <v>18</v>
      </c>
      <c r="I1457" s="4">
        <v>8902</v>
      </c>
      <c r="J1457" s="5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22</v>
      </c>
      <c r="C1458" s="1" t="s">
        <v>14</v>
      </c>
      <c r="D1458" s="2">
        <v>44675</v>
      </c>
      <c r="E1458" s="5" t="s">
        <v>76</v>
      </c>
      <c r="F1458" s="5" t="s">
        <v>82</v>
      </c>
      <c r="G1458" s="5" t="s">
        <v>82</v>
      </c>
      <c r="H1458" t="s">
        <v>19</v>
      </c>
      <c r="I1458" s="4">
        <v>500</v>
      </c>
      <c r="J1458" s="5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22</v>
      </c>
      <c r="C1459" s="1" t="s">
        <v>20</v>
      </c>
      <c r="D1459" s="2">
        <v>44675</v>
      </c>
      <c r="E1459" s="5" t="s">
        <v>76</v>
      </c>
      <c r="F1459" s="5" t="s">
        <v>82</v>
      </c>
      <c r="G1459" s="5" t="s">
        <v>82</v>
      </c>
      <c r="H1459" t="s">
        <v>32</v>
      </c>
      <c r="I1459" s="4">
        <v>3200</v>
      </c>
      <c r="J1459" s="5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27</v>
      </c>
      <c r="C1460" s="1" t="s">
        <v>20</v>
      </c>
      <c r="D1460" s="2">
        <v>44675</v>
      </c>
      <c r="E1460" s="5" t="s">
        <v>76</v>
      </c>
      <c r="F1460" s="5" t="s">
        <v>82</v>
      </c>
      <c r="G1460" s="5" t="s">
        <v>82</v>
      </c>
      <c r="H1460" t="s">
        <v>33</v>
      </c>
      <c r="I1460" s="4">
        <v>4600</v>
      </c>
      <c r="J1460" s="5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13</v>
      </c>
      <c r="C1461" s="1" t="s">
        <v>20</v>
      </c>
      <c r="D1461" s="2">
        <v>44675</v>
      </c>
      <c r="E1461" s="5" t="s">
        <v>76</v>
      </c>
      <c r="F1461" s="5" t="s">
        <v>82</v>
      </c>
      <c r="G1461" s="5" t="s">
        <v>82</v>
      </c>
      <c r="H1461" t="s">
        <v>33</v>
      </c>
      <c r="I1461" s="4">
        <v>4600</v>
      </c>
      <c r="J1461" s="5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13</v>
      </c>
      <c r="C1462" s="1" t="s">
        <v>14</v>
      </c>
      <c r="D1462" s="2">
        <v>44682</v>
      </c>
      <c r="E1462" s="5" t="s">
        <v>76</v>
      </c>
      <c r="F1462" s="5" t="s">
        <v>82</v>
      </c>
      <c r="G1462" s="5" t="s">
        <v>82</v>
      </c>
      <c r="H1462" t="s">
        <v>19</v>
      </c>
      <c r="I1462" s="4">
        <v>500</v>
      </c>
      <c r="J1462" s="5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24</v>
      </c>
      <c r="C1463" s="1" t="s">
        <v>20</v>
      </c>
      <c r="D1463" s="2">
        <v>44682</v>
      </c>
      <c r="E1463" s="5" t="s">
        <v>76</v>
      </c>
      <c r="F1463" s="5" t="s">
        <v>82</v>
      </c>
      <c r="G1463" s="5" t="s">
        <v>82</v>
      </c>
      <c r="H1463" t="s">
        <v>32</v>
      </c>
      <c r="I1463" s="4">
        <v>3200</v>
      </c>
      <c r="J1463" s="5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27</v>
      </c>
      <c r="C1464" s="1" t="s">
        <v>14</v>
      </c>
      <c r="D1464" s="2">
        <v>44682</v>
      </c>
      <c r="E1464" s="5" t="s">
        <v>76</v>
      </c>
      <c r="F1464" s="5" t="s">
        <v>82</v>
      </c>
      <c r="G1464" s="5" t="s">
        <v>82</v>
      </c>
      <c r="H1464" t="s">
        <v>35</v>
      </c>
      <c r="I1464" s="4">
        <v>4500</v>
      </c>
      <c r="J1464" s="5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34</v>
      </c>
      <c r="C1465" s="1" t="s">
        <v>20</v>
      </c>
      <c r="D1465" s="2">
        <v>44682</v>
      </c>
      <c r="E1465" s="5" t="s">
        <v>76</v>
      </c>
      <c r="F1465" s="5" t="s">
        <v>82</v>
      </c>
      <c r="G1465" s="5" t="s">
        <v>82</v>
      </c>
      <c r="H1465" t="s">
        <v>23</v>
      </c>
      <c r="I1465" s="4">
        <v>5130</v>
      </c>
      <c r="J1465" s="5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27</v>
      </c>
      <c r="C1466" s="1" t="s">
        <v>20</v>
      </c>
      <c r="D1466" s="2">
        <v>44689</v>
      </c>
      <c r="E1466" s="5" t="s">
        <v>76</v>
      </c>
      <c r="F1466" s="5" t="s">
        <v>82</v>
      </c>
      <c r="G1466" s="5" t="s">
        <v>82</v>
      </c>
      <c r="H1466" t="s">
        <v>19</v>
      </c>
      <c r="I1466" s="4">
        <v>500</v>
      </c>
      <c r="J1466" s="5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22</v>
      </c>
      <c r="C1467" s="1" t="s">
        <v>20</v>
      </c>
      <c r="D1467" s="2">
        <v>44689</v>
      </c>
      <c r="E1467" s="5" t="s">
        <v>76</v>
      </c>
      <c r="F1467" s="5" t="s">
        <v>82</v>
      </c>
      <c r="G1467" s="5" t="s">
        <v>82</v>
      </c>
      <c r="H1467" t="s">
        <v>32</v>
      </c>
      <c r="I1467" s="4">
        <v>3200</v>
      </c>
      <c r="J1467" s="5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13</v>
      </c>
      <c r="C1468" s="1" t="s">
        <v>20</v>
      </c>
      <c r="D1468" s="2">
        <v>44689</v>
      </c>
      <c r="E1468" s="5" t="s">
        <v>76</v>
      </c>
      <c r="F1468" s="5" t="s">
        <v>82</v>
      </c>
      <c r="G1468" s="5" t="s">
        <v>82</v>
      </c>
      <c r="H1468" t="s">
        <v>18</v>
      </c>
      <c r="I1468" s="4">
        <v>8902</v>
      </c>
      <c r="J1468" s="5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22</v>
      </c>
      <c r="C1469" s="1" t="s">
        <v>20</v>
      </c>
      <c r="D1469" s="2">
        <v>44689</v>
      </c>
      <c r="E1469" s="5" t="s">
        <v>76</v>
      </c>
      <c r="F1469" s="5" t="s">
        <v>82</v>
      </c>
      <c r="G1469" s="5" t="s">
        <v>82</v>
      </c>
      <c r="H1469" t="s">
        <v>18</v>
      </c>
      <c r="I1469" s="4">
        <v>8902</v>
      </c>
      <c r="J1469" s="5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13</v>
      </c>
      <c r="C1470" s="1" t="s">
        <v>14</v>
      </c>
      <c r="D1470" s="2">
        <v>44696</v>
      </c>
      <c r="E1470" s="5" t="s">
        <v>76</v>
      </c>
      <c r="F1470" s="5" t="s">
        <v>82</v>
      </c>
      <c r="G1470" s="5" t="s">
        <v>82</v>
      </c>
      <c r="H1470" t="s">
        <v>28</v>
      </c>
      <c r="I1470" s="4">
        <v>1500</v>
      </c>
      <c r="J1470" s="5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34</v>
      </c>
      <c r="C1471" s="1" t="s">
        <v>20</v>
      </c>
      <c r="D1471" s="2">
        <v>44696</v>
      </c>
      <c r="E1471" s="5" t="s">
        <v>76</v>
      </c>
      <c r="F1471" s="5" t="s">
        <v>82</v>
      </c>
      <c r="G1471" s="5" t="s">
        <v>82</v>
      </c>
      <c r="H1471" t="s">
        <v>32</v>
      </c>
      <c r="I1471" s="4">
        <v>3200</v>
      </c>
      <c r="J1471" s="5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13</v>
      </c>
      <c r="C1472" s="1" t="s">
        <v>20</v>
      </c>
      <c r="D1472" s="2">
        <v>44696</v>
      </c>
      <c r="E1472" s="5" t="s">
        <v>76</v>
      </c>
      <c r="F1472" s="5" t="s">
        <v>82</v>
      </c>
      <c r="G1472" s="5" t="s">
        <v>82</v>
      </c>
      <c r="H1472" t="s">
        <v>35</v>
      </c>
      <c r="I1472" s="4">
        <v>4500</v>
      </c>
      <c r="J1472" s="5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27</v>
      </c>
      <c r="C1473" s="1" t="s">
        <v>14</v>
      </c>
      <c r="D1473" s="2">
        <v>44696</v>
      </c>
      <c r="E1473" s="5" t="s">
        <v>76</v>
      </c>
      <c r="F1473" s="5" t="s">
        <v>82</v>
      </c>
      <c r="G1473" s="5" t="s">
        <v>82</v>
      </c>
      <c r="H1473" t="s">
        <v>23</v>
      </c>
      <c r="I1473" s="4">
        <v>5130</v>
      </c>
      <c r="J1473" s="5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13</v>
      </c>
      <c r="C1474" s="1" t="s">
        <v>20</v>
      </c>
      <c r="D1474" s="2">
        <v>44703</v>
      </c>
      <c r="E1474" s="5" t="s">
        <v>76</v>
      </c>
      <c r="F1474" s="5" t="s">
        <v>82</v>
      </c>
      <c r="G1474" s="5" t="s">
        <v>82</v>
      </c>
      <c r="H1474" t="s">
        <v>26</v>
      </c>
      <c r="I1474" s="4">
        <v>1700</v>
      </c>
      <c r="J1474" s="5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27</v>
      </c>
      <c r="C1475" s="1" t="s">
        <v>20</v>
      </c>
      <c r="D1475" s="2">
        <v>44703</v>
      </c>
      <c r="E1475" s="5" t="s">
        <v>76</v>
      </c>
      <c r="F1475" s="5" t="s">
        <v>82</v>
      </c>
      <c r="G1475" s="5" t="s">
        <v>82</v>
      </c>
      <c r="H1475" t="s">
        <v>35</v>
      </c>
      <c r="I1475" s="4">
        <v>4500</v>
      </c>
      <c r="J1475" s="5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22</v>
      </c>
      <c r="C1476" s="1" t="s">
        <v>14</v>
      </c>
      <c r="D1476" s="2">
        <v>44703</v>
      </c>
      <c r="E1476" s="5" t="s">
        <v>76</v>
      </c>
      <c r="F1476" s="5" t="s">
        <v>82</v>
      </c>
      <c r="G1476" s="5" t="s">
        <v>82</v>
      </c>
      <c r="H1476" t="s">
        <v>26</v>
      </c>
      <c r="I1476" s="4">
        <v>1700</v>
      </c>
      <c r="J1476" s="5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34</v>
      </c>
      <c r="C1477" s="1" t="s">
        <v>20</v>
      </c>
      <c r="D1477" s="2">
        <v>44703</v>
      </c>
      <c r="E1477" s="5" t="s">
        <v>76</v>
      </c>
      <c r="F1477" s="5" t="s">
        <v>82</v>
      </c>
      <c r="G1477" s="5" t="s">
        <v>82</v>
      </c>
      <c r="H1477" t="s">
        <v>21</v>
      </c>
      <c r="I1477" s="4">
        <v>1200</v>
      </c>
      <c r="J1477" s="5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27</v>
      </c>
      <c r="C1478" s="1" t="s">
        <v>14</v>
      </c>
      <c r="D1478" s="2">
        <v>44710</v>
      </c>
      <c r="E1478" s="5" t="s">
        <v>76</v>
      </c>
      <c r="F1478" s="5" t="s">
        <v>82</v>
      </c>
      <c r="G1478" s="5" t="s">
        <v>82</v>
      </c>
      <c r="H1478" t="s">
        <v>28</v>
      </c>
      <c r="I1478" s="4">
        <v>1500</v>
      </c>
      <c r="J1478" s="5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22</v>
      </c>
      <c r="C1479" s="1" t="s">
        <v>20</v>
      </c>
      <c r="D1479" s="2">
        <v>44710</v>
      </c>
      <c r="E1479" s="5" t="s">
        <v>76</v>
      </c>
      <c r="F1479" s="5" t="s">
        <v>82</v>
      </c>
      <c r="G1479" s="5" t="s">
        <v>82</v>
      </c>
      <c r="H1479" t="s">
        <v>28</v>
      </c>
      <c r="I1479" s="4">
        <v>1500</v>
      </c>
      <c r="J1479" s="5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27</v>
      </c>
      <c r="C1480" s="1" t="s">
        <v>20</v>
      </c>
      <c r="D1480" s="2">
        <v>44710</v>
      </c>
      <c r="E1480" s="5" t="s">
        <v>76</v>
      </c>
      <c r="F1480" s="5" t="s">
        <v>82</v>
      </c>
      <c r="G1480" s="5" t="s">
        <v>82</v>
      </c>
      <c r="H1480" t="s">
        <v>30</v>
      </c>
      <c r="I1480" s="4">
        <v>3400</v>
      </c>
      <c r="J1480" s="5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22</v>
      </c>
      <c r="C1481" s="1" t="s">
        <v>20</v>
      </c>
      <c r="D1481" s="2">
        <v>44710</v>
      </c>
      <c r="E1481" s="5" t="s">
        <v>76</v>
      </c>
      <c r="F1481" s="5" t="s">
        <v>82</v>
      </c>
      <c r="G1481" s="5" t="s">
        <v>82</v>
      </c>
      <c r="H1481" t="s">
        <v>18</v>
      </c>
      <c r="I1481" s="4">
        <v>8902</v>
      </c>
      <c r="J1481" s="5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22</v>
      </c>
      <c r="C1482" s="1" t="s">
        <v>20</v>
      </c>
      <c r="D1482" s="2">
        <v>44717</v>
      </c>
      <c r="E1482" s="5" t="s">
        <v>76</v>
      </c>
      <c r="F1482" s="5" t="s">
        <v>82</v>
      </c>
      <c r="G1482" s="5" t="s">
        <v>82</v>
      </c>
      <c r="H1482" t="s">
        <v>25</v>
      </c>
      <c r="I1482" s="4">
        <v>300</v>
      </c>
      <c r="J1482" s="5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27</v>
      </c>
      <c r="C1483" s="1" t="s">
        <v>20</v>
      </c>
      <c r="D1483" s="2">
        <v>44717</v>
      </c>
      <c r="E1483" s="5" t="s">
        <v>76</v>
      </c>
      <c r="F1483" s="5" t="s">
        <v>82</v>
      </c>
      <c r="G1483" s="5" t="s">
        <v>82</v>
      </c>
      <c r="H1483" t="s">
        <v>26</v>
      </c>
      <c r="I1483" s="4">
        <v>1700</v>
      </c>
      <c r="J1483" s="5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27</v>
      </c>
      <c r="C1484" s="1" t="s">
        <v>20</v>
      </c>
      <c r="D1484" s="2">
        <v>44717</v>
      </c>
      <c r="E1484" s="5" t="s">
        <v>76</v>
      </c>
      <c r="F1484" s="5" t="s">
        <v>82</v>
      </c>
      <c r="G1484" s="5" t="s">
        <v>82</v>
      </c>
      <c r="H1484" t="s">
        <v>28</v>
      </c>
      <c r="I1484" s="4">
        <v>1500</v>
      </c>
      <c r="J1484" s="5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13</v>
      </c>
      <c r="C1485" s="1" t="s">
        <v>20</v>
      </c>
      <c r="D1485" s="2">
        <v>44717</v>
      </c>
      <c r="E1485" s="5" t="s">
        <v>76</v>
      </c>
      <c r="F1485" s="5" t="s">
        <v>82</v>
      </c>
      <c r="G1485" s="5" t="s">
        <v>82</v>
      </c>
      <c r="H1485" t="s">
        <v>23</v>
      </c>
      <c r="I1485" s="4">
        <v>5130</v>
      </c>
      <c r="J1485" s="5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13</v>
      </c>
      <c r="C1486" s="1" t="s">
        <v>20</v>
      </c>
      <c r="D1486" s="2">
        <v>44724</v>
      </c>
      <c r="E1486" s="5" t="s">
        <v>76</v>
      </c>
      <c r="F1486" s="5" t="s">
        <v>82</v>
      </c>
      <c r="G1486" s="5" t="s">
        <v>82</v>
      </c>
      <c r="H1486" t="s">
        <v>21</v>
      </c>
      <c r="I1486" s="4">
        <v>1200</v>
      </c>
      <c r="J1486" s="5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22</v>
      </c>
      <c r="C1487" s="1" t="s">
        <v>20</v>
      </c>
      <c r="D1487" s="2">
        <v>44724</v>
      </c>
      <c r="E1487" s="5" t="s">
        <v>76</v>
      </c>
      <c r="F1487" s="5" t="s">
        <v>82</v>
      </c>
      <c r="G1487" s="5" t="s">
        <v>82</v>
      </c>
      <c r="H1487" t="s">
        <v>30</v>
      </c>
      <c r="I1487" s="4">
        <v>3400</v>
      </c>
      <c r="J1487" s="5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22</v>
      </c>
      <c r="C1488" s="1" t="s">
        <v>20</v>
      </c>
      <c r="D1488" s="2">
        <v>44724</v>
      </c>
      <c r="E1488" s="5" t="s">
        <v>76</v>
      </c>
      <c r="F1488" s="5" t="s">
        <v>82</v>
      </c>
      <c r="G1488" s="5" t="s">
        <v>82</v>
      </c>
      <c r="H1488" t="s">
        <v>30</v>
      </c>
      <c r="I1488" s="4">
        <v>3400</v>
      </c>
      <c r="J1488" s="5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27</v>
      </c>
      <c r="C1489" s="1" t="s">
        <v>14</v>
      </c>
      <c r="D1489" s="2">
        <v>44724</v>
      </c>
      <c r="E1489" s="5" t="s">
        <v>76</v>
      </c>
      <c r="F1489" s="5" t="s">
        <v>82</v>
      </c>
      <c r="G1489" s="5" t="s">
        <v>82</v>
      </c>
      <c r="H1489" t="s">
        <v>35</v>
      </c>
      <c r="I1489" s="4">
        <v>4500</v>
      </c>
      <c r="J1489" s="5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13</v>
      </c>
      <c r="C1490" s="1" t="s">
        <v>14</v>
      </c>
      <c r="D1490" s="2">
        <v>44731</v>
      </c>
      <c r="E1490" s="5" t="s">
        <v>76</v>
      </c>
      <c r="F1490" s="5" t="s">
        <v>82</v>
      </c>
      <c r="G1490" s="5" t="s">
        <v>82</v>
      </c>
      <c r="H1490" t="s">
        <v>21</v>
      </c>
      <c r="I1490" s="4">
        <v>1200</v>
      </c>
      <c r="J1490" s="5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24</v>
      </c>
      <c r="C1491" s="1" t="s">
        <v>20</v>
      </c>
      <c r="D1491" s="2">
        <v>44731</v>
      </c>
      <c r="E1491" s="5" t="s">
        <v>76</v>
      </c>
      <c r="F1491" s="5" t="s">
        <v>82</v>
      </c>
      <c r="G1491" s="5" t="s">
        <v>82</v>
      </c>
      <c r="H1491" t="s">
        <v>32</v>
      </c>
      <c r="I1491" s="4">
        <v>3200</v>
      </c>
      <c r="J1491" s="5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27</v>
      </c>
      <c r="C1492" s="1" t="s">
        <v>20</v>
      </c>
      <c r="D1492" s="2">
        <v>44731</v>
      </c>
      <c r="E1492" s="5" t="s">
        <v>76</v>
      </c>
      <c r="F1492" s="5" t="s">
        <v>82</v>
      </c>
      <c r="G1492" s="5" t="s">
        <v>82</v>
      </c>
      <c r="H1492" t="s">
        <v>23</v>
      </c>
      <c r="I1492" s="4">
        <v>5130</v>
      </c>
      <c r="J1492" s="5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22</v>
      </c>
      <c r="C1493" s="1" t="s">
        <v>20</v>
      </c>
      <c r="D1493" s="2">
        <v>44731</v>
      </c>
      <c r="E1493" s="5" t="s">
        <v>76</v>
      </c>
      <c r="F1493" s="5" t="s">
        <v>82</v>
      </c>
      <c r="G1493" s="5" t="s">
        <v>82</v>
      </c>
      <c r="H1493" t="s">
        <v>31</v>
      </c>
      <c r="I1493" s="4">
        <v>5300</v>
      </c>
      <c r="J1493" s="5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34</v>
      </c>
      <c r="C1494" s="1" t="s">
        <v>14</v>
      </c>
      <c r="D1494" s="2">
        <v>44738</v>
      </c>
      <c r="E1494" s="5" t="s">
        <v>76</v>
      </c>
      <c r="F1494" s="5" t="s">
        <v>82</v>
      </c>
      <c r="G1494" s="5" t="s">
        <v>82</v>
      </c>
      <c r="H1494" t="s">
        <v>19</v>
      </c>
      <c r="I1494" s="4">
        <v>500</v>
      </c>
      <c r="J1494" s="5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13</v>
      </c>
      <c r="C1495" s="1" t="s">
        <v>20</v>
      </c>
      <c r="D1495" s="2">
        <v>44738</v>
      </c>
      <c r="E1495" s="5" t="s">
        <v>76</v>
      </c>
      <c r="F1495" s="5" t="s">
        <v>82</v>
      </c>
      <c r="G1495" s="5" t="s">
        <v>82</v>
      </c>
      <c r="H1495" t="s">
        <v>33</v>
      </c>
      <c r="I1495" s="4">
        <v>4600</v>
      </c>
      <c r="J1495" s="5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13</v>
      </c>
      <c r="C1496" s="1" t="s">
        <v>14</v>
      </c>
      <c r="D1496" s="2">
        <v>44738</v>
      </c>
      <c r="E1496" s="5" t="s">
        <v>76</v>
      </c>
      <c r="F1496" s="5" t="s">
        <v>82</v>
      </c>
      <c r="G1496" s="5" t="s">
        <v>82</v>
      </c>
      <c r="H1496" t="s">
        <v>31</v>
      </c>
      <c r="I1496" s="4">
        <v>5300</v>
      </c>
      <c r="J1496" s="5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13</v>
      </c>
      <c r="C1497" s="1" t="s">
        <v>14</v>
      </c>
      <c r="D1497" s="2">
        <v>44738</v>
      </c>
      <c r="E1497" s="5" t="s">
        <v>76</v>
      </c>
      <c r="F1497" s="5" t="s">
        <v>82</v>
      </c>
      <c r="G1497" s="5" t="s">
        <v>82</v>
      </c>
      <c r="H1497" t="s">
        <v>32</v>
      </c>
      <c r="I1497" s="4">
        <v>3200</v>
      </c>
      <c r="J1497" s="5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13</v>
      </c>
      <c r="C1498" s="1" t="s">
        <v>14</v>
      </c>
      <c r="D1498" s="2">
        <v>44745</v>
      </c>
      <c r="E1498" s="5" t="s">
        <v>76</v>
      </c>
      <c r="F1498" s="5" t="s">
        <v>82</v>
      </c>
      <c r="G1498" s="5" t="s">
        <v>82</v>
      </c>
      <c r="H1498" t="s">
        <v>21</v>
      </c>
      <c r="I1498" s="4">
        <v>1200</v>
      </c>
      <c r="J1498" s="5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13</v>
      </c>
      <c r="C1499" s="1" t="s">
        <v>20</v>
      </c>
      <c r="D1499" s="2">
        <v>44745</v>
      </c>
      <c r="E1499" s="5" t="s">
        <v>76</v>
      </c>
      <c r="F1499" s="5" t="s">
        <v>82</v>
      </c>
      <c r="G1499" s="5" t="s">
        <v>82</v>
      </c>
      <c r="H1499" t="s">
        <v>35</v>
      </c>
      <c r="I1499" s="4">
        <v>4500</v>
      </c>
      <c r="J1499" s="5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13</v>
      </c>
      <c r="C1500" s="1" t="s">
        <v>14</v>
      </c>
      <c r="D1500" s="2">
        <v>44745</v>
      </c>
      <c r="E1500" s="5" t="s">
        <v>76</v>
      </c>
      <c r="F1500" s="5" t="s">
        <v>82</v>
      </c>
      <c r="G1500" s="5" t="s">
        <v>82</v>
      </c>
      <c r="H1500" t="s">
        <v>28</v>
      </c>
      <c r="I1500" s="4">
        <v>1500</v>
      </c>
      <c r="J1500" s="5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22</v>
      </c>
      <c r="C1501" s="1" t="s">
        <v>20</v>
      </c>
      <c r="D1501" s="2">
        <v>44745</v>
      </c>
      <c r="E1501" s="5" t="s">
        <v>76</v>
      </c>
      <c r="F1501" s="5" t="s">
        <v>82</v>
      </c>
      <c r="G1501" s="5" t="s">
        <v>82</v>
      </c>
      <c r="H1501" t="s">
        <v>29</v>
      </c>
      <c r="I1501" s="4">
        <v>5340</v>
      </c>
      <c r="J1501" s="5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27</v>
      </c>
      <c r="C1502" s="1" t="s">
        <v>20</v>
      </c>
      <c r="D1502" s="2">
        <v>44752</v>
      </c>
      <c r="E1502" s="5" t="s">
        <v>76</v>
      </c>
      <c r="F1502" s="5" t="s">
        <v>82</v>
      </c>
      <c r="G1502" s="5" t="s">
        <v>82</v>
      </c>
      <c r="H1502" t="s">
        <v>25</v>
      </c>
      <c r="I1502" s="4">
        <v>300</v>
      </c>
      <c r="J1502" s="5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27</v>
      </c>
      <c r="C1503" s="1" t="s">
        <v>20</v>
      </c>
      <c r="D1503" s="2">
        <v>44752</v>
      </c>
      <c r="E1503" s="5" t="s">
        <v>76</v>
      </c>
      <c r="F1503" s="5" t="s">
        <v>82</v>
      </c>
      <c r="G1503" s="5" t="s">
        <v>82</v>
      </c>
      <c r="H1503" t="s">
        <v>35</v>
      </c>
      <c r="I1503" s="4">
        <v>4500</v>
      </c>
      <c r="J1503" s="5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13</v>
      </c>
      <c r="C1504" s="1" t="s">
        <v>14</v>
      </c>
      <c r="D1504" s="2">
        <v>44752</v>
      </c>
      <c r="E1504" s="5" t="s">
        <v>76</v>
      </c>
      <c r="F1504" s="5" t="s">
        <v>82</v>
      </c>
      <c r="G1504" s="5" t="s">
        <v>82</v>
      </c>
      <c r="H1504" t="s">
        <v>30</v>
      </c>
      <c r="I1504" s="4">
        <v>3400</v>
      </c>
      <c r="J1504" s="5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13</v>
      </c>
      <c r="C1505" s="1" t="s">
        <v>20</v>
      </c>
      <c r="D1505" s="2">
        <v>44752</v>
      </c>
      <c r="E1505" s="5" t="s">
        <v>76</v>
      </c>
      <c r="F1505" s="5" t="s">
        <v>82</v>
      </c>
      <c r="G1505" s="5" t="s">
        <v>82</v>
      </c>
      <c r="H1505" t="s">
        <v>33</v>
      </c>
      <c r="I1505" s="4">
        <v>4600</v>
      </c>
      <c r="J1505" s="5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13</v>
      </c>
      <c r="C1506" s="1" t="s">
        <v>14</v>
      </c>
      <c r="D1506" s="2">
        <v>44759</v>
      </c>
      <c r="E1506" s="5" t="s">
        <v>76</v>
      </c>
      <c r="F1506" s="5" t="s">
        <v>82</v>
      </c>
      <c r="G1506" s="5" t="s">
        <v>82</v>
      </c>
      <c r="H1506" t="s">
        <v>28</v>
      </c>
      <c r="I1506" s="4">
        <v>1500</v>
      </c>
      <c r="J1506" s="5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13</v>
      </c>
      <c r="C1507" s="1" t="s">
        <v>20</v>
      </c>
      <c r="D1507" s="2">
        <v>44759</v>
      </c>
      <c r="E1507" s="5" t="s">
        <v>76</v>
      </c>
      <c r="F1507" s="5" t="s">
        <v>82</v>
      </c>
      <c r="G1507" s="5" t="s">
        <v>82</v>
      </c>
      <c r="H1507" t="s">
        <v>29</v>
      </c>
      <c r="I1507" s="4">
        <v>5340</v>
      </c>
      <c r="J1507" s="5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13</v>
      </c>
      <c r="C1508" s="1" t="s">
        <v>20</v>
      </c>
      <c r="D1508" s="2">
        <v>44759</v>
      </c>
      <c r="E1508" s="5" t="s">
        <v>76</v>
      </c>
      <c r="F1508" s="5" t="s">
        <v>82</v>
      </c>
      <c r="G1508" s="5" t="s">
        <v>82</v>
      </c>
      <c r="H1508" t="s">
        <v>31</v>
      </c>
      <c r="I1508" s="4">
        <v>5300</v>
      </c>
      <c r="J1508" s="5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22</v>
      </c>
      <c r="C1509" s="1" t="s">
        <v>20</v>
      </c>
      <c r="D1509" s="2">
        <v>44759</v>
      </c>
      <c r="E1509" s="5" t="s">
        <v>76</v>
      </c>
      <c r="F1509" s="5" t="s">
        <v>82</v>
      </c>
      <c r="G1509" s="5" t="s">
        <v>82</v>
      </c>
      <c r="H1509" t="s">
        <v>35</v>
      </c>
      <c r="I1509" s="4">
        <v>4500</v>
      </c>
      <c r="J1509" s="5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22</v>
      </c>
      <c r="C1510" s="1" t="s">
        <v>20</v>
      </c>
      <c r="D1510" s="2">
        <v>44766</v>
      </c>
      <c r="E1510" s="5" t="s">
        <v>76</v>
      </c>
      <c r="F1510" s="5" t="s">
        <v>82</v>
      </c>
      <c r="G1510" s="5" t="s">
        <v>82</v>
      </c>
      <c r="H1510" t="s">
        <v>25</v>
      </c>
      <c r="I1510" s="4">
        <v>300</v>
      </c>
      <c r="J1510" s="5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27</v>
      </c>
      <c r="C1511" s="1" t="s">
        <v>20</v>
      </c>
      <c r="D1511" s="2">
        <v>44766</v>
      </c>
      <c r="E1511" s="5" t="s">
        <v>76</v>
      </c>
      <c r="F1511" s="5" t="s">
        <v>82</v>
      </c>
      <c r="G1511" s="5" t="s">
        <v>82</v>
      </c>
      <c r="H1511" t="s">
        <v>26</v>
      </c>
      <c r="I1511" s="4">
        <v>1700</v>
      </c>
      <c r="J1511" s="5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13</v>
      </c>
      <c r="C1512" s="1" t="s">
        <v>20</v>
      </c>
      <c r="D1512" s="2">
        <v>44766</v>
      </c>
      <c r="E1512" s="5" t="s">
        <v>76</v>
      </c>
      <c r="F1512" s="5" t="s">
        <v>82</v>
      </c>
      <c r="G1512" s="5" t="s">
        <v>82</v>
      </c>
      <c r="H1512" t="s">
        <v>31</v>
      </c>
      <c r="I1512" s="4">
        <v>5300</v>
      </c>
      <c r="J1512" s="5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27</v>
      </c>
      <c r="C1513" s="1" t="s">
        <v>14</v>
      </c>
      <c r="D1513" s="2">
        <v>44766</v>
      </c>
      <c r="E1513" s="5" t="s">
        <v>76</v>
      </c>
      <c r="F1513" s="5" t="s">
        <v>82</v>
      </c>
      <c r="G1513" s="5" t="s">
        <v>82</v>
      </c>
      <c r="H1513" t="s">
        <v>30</v>
      </c>
      <c r="I1513" s="4">
        <v>3400</v>
      </c>
      <c r="J1513" s="5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24</v>
      </c>
      <c r="C1514" s="1" t="s">
        <v>14</v>
      </c>
      <c r="D1514" s="2">
        <v>44766</v>
      </c>
      <c r="E1514" s="5" t="s">
        <v>76</v>
      </c>
      <c r="F1514" s="5" t="s">
        <v>82</v>
      </c>
      <c r="G1514" s="5" t="s">
        <v>82</v>
      </c>
      <c r="H1514" t="s">
        <v>28</v>
      </c>
      <c r="I1514" s="4">
        <v>1500</v>
      </c>
      <c r="J1514" s="5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13</v>
      </c>
      <c r="C1515" s="1" t="s">
        <v>20</v>
      </c>
      <c r="D1515" s="2">
        <v>44766</v>
      </c>
      <c r="E1515" s="5" t="s">
        <v>76</v>
      </c>
      <c r="F1515" s="5" t="s">
        <v>82</v>
      </c>
      <c r="G1515" s="5" t="s">
        <v>82</v>
      </c>
      <c r="H1515" t="s">
        <v>35</v>
      </c>
      <c r="I1515" s="4">
        <v>4500</v>
      </c>
      <c r="J1515" s="5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27</v>
      </c>
      <c r="C1516" s="1" t="s">
        <v>14</v>
      </c>
      <c r="D1516" s="2">
        <v>44766</v>
      </c>
      <c r="E1516" s="5" t="s">
        <v>76</v>
      </c>
      <c r="F1516" s="5" t="s">
        <v>82</v>
      </c>
      <c r="G1516" s="5" t="s">
        <v>82</v>
      </c>
      <c r="H1516" t="s">
        <v>35</v>
      </c>
      <c r="I1516" s="4">
        <v>4500</v>
      </c>
      <c r="J1516" s="5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34</v>
      </c>
      <c r="C1517" s="1" t="s">
        <v>14</v>
      </c>
      <c r="D1517" s="2">
        <v>44766</v>
      </c>
      <c r="E1517" s="5" t="s">
        <v>76</v>
      </c>
      <c r="F1517" s="5" t="s">
        <v>82</v>
      </c>
      <c r="G1517" s="5" t="s">
        <v>82</v>
      </c>
      <c r="H1517" t="s">
        <v>23</v>
      </c>
      <c r="I1517" s="4">
        <v>5130</v>
      </c>
      <c r="J1517" s="5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34</v>
      </c>
      <c r="C1518" s="1" t="s">
        <v>20</v>
      </c>
      <c r="D1518" s="2">
        <v>44773</v>
      </c>
      <c r="E1518" s="5" t="s">
        <v>76</v>
      </c>
      <c r="F1518" s="5" t="s">
        <v>82</v>
      </c>
      <c r="G1518" s="5" t="s">
        <v>82</v>
      </c>
      <c r="H1518" t="s">
        <v>28</v>
      </c>
      <c r="I1518" s="4">
        <v>1500</v>
      </c>
      <c r="J1518" s="5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27</v>
      </c>
      <c r="C1519" s="1" t="s">
        <v>20</v>
      </c>
      <c r="D1519" s="2">
        <v>44773</v>
      </c>
      <c r="E1519" s="5" t="s">
        <v>76</v>
      </c>
      <c r="F1519" s="5" t="s">
        <v>82</v>
      </c>
      <c r="G1519" s="5" t="s">
        <v>82</v>
      </c>
      <c r="H1519" t="s">
        <v>30</v>
      </c>
      <c r="I1519" s="4">
        <v>3400</v>
      </c>
      <c r="J1519" s="5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22</v>
      </c>
      <c r="C1520" s="1" t="s">
        <v>20</v>
      </c>
      <c r="D1520" s="2">
        <v>44773</v>
      </c>
      <c r="E1520" s="5" t="s">
        <v>76</v>
      </c>
      <c r="F1520" s="5" t="s">
        <v>82</v>
      </c>
      <c r="G1520" s="5" t="s">
        <v>82</v>
      </c>
      <c r="H1520" t="s">
        <v>18</v>
      </c>
      <c r="I1520" s="4">
        <v>8902</v>
      </c>
      <c r="J1520" s="5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13</v>
      </c>
      <c r="C1521" s="1" t="s">
        <v>14</v>
      </c>
      <c r="D1521" s="2">
        <v>44773</v>
      </c>
      <c r="E1521" s="5" t="s">
        <v>76</v>
      </c>
      <c r="F1521" s="5" t="s">
        <v>82</v>
      </c>
      <c r="G1521" s="5" t="s">
        <v>82</v>
      </c>
      <c r="H1521" t="s">
        <v>29</v>
      </c>
      <c r="I1521" s="4">
        <v>5340</v>
      </c>
      <c r="J1521" s="5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27</v>
      </c>
      <c r="C1522" s="1" t="s">
        <v>20</v>
      </c>
      <c r="D1522" s="2">
        <v>44780</v>
      </c>
      <c r="E1522" s="5" t="s">
        <v>76</v>
      </c>
      <c r="F1522" s="5" t="s">
        <v>82</v>
      </c>
      <c r="G1522" s="5" t="s">
        <v>82</v>
      </c>
      <c r="H1522" t="s">
        <v>19</v>
      </c>
      <c r="I1522" s="4">
        <v>500</v>
      </c>
      <c r="J1522" s="5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22</v>
      </c>
      <c r="C1523" s="1" t="s">
        <v>20</v>
      </c>
      <c r="D1523" s="2">
        <v>44780</v>
      </c>
      <c r="E1523" s="5" t="s">
        <v>76</v>
      </c>
      <c r="F1523" s="5" t="s">
        <v>82</v>
      </c>
      <c r="G1523" s="5" t="s">
        <v>82</v>
      </c>
      <c r="H1523" t="s">
        <v>26</v>
      </c>
      <c r="I1523" s="4">
        <v>1700</v>
      </c>
      <c r="J1523" s="5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24</v>
      </c>
      <c r="C1524" s="1" t="s">
        <v>20</v>
      </c>
      <c r="D1524" s="2">
        <v>44780</v>
      </c>
      <c r="E1524" s="5" t="s">
        <v>76</v>
      </c>
      <c r="F1524" s="5" t="s">
        <v>82</v>
      </c>
      <c r="G1524" s="5" t="s">
        <v>82</v>
      </c>
      <c r="H1524" t="s">
        <v>19</v>
      </c>
      <c r="I1524" s="4">
        <v>500</v>
      </c>
      <c r="J1524" s="5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22</v>
      </c>
      <c r="C1525" s="1" t="s">
        <v>14</v>
      </c>
      <c r="D1525" s="2">
        <v>44780</v>
      </c>
      <c r="E1525" s="5" t="s">
        <v>76</v>
      </c>
      <c r="F1525" s="5" t="s">
        <v>82</v>
      </c>
      <c r="G1525" s="5" t="s">
        <v>82</v>
      </c>
      <c r="H1525" t="s">
        <v>29</v>
      </c>
      <c r="I1525" s="4">
        <v>5340</v>
      </c>
      <c r="J1525" s="5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27</v>
      </c>
      <c r="C1526" s="1" t="s">
        <v>14</v>
      </c>
      <c r="D1526" s="2">
        <v>44787</v>
      </c>
      <c r="E1526" s="5" t="s">
        <v>76</v>
      </c>
      <c r="F1526" s="5" t="s">
        <v>82</v>
      </c>
      <c r="G1526" s="5" t="s">
        <v>82</v>
      </c>
      <c r="H1526" t="s">
        <v>25</v>
      </c>
      <c r="I1526" s="4">
        <v>300</v>
      </c>
      <c r="J1526" s="5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22</v>
      </c>
      <c r="C1527" s="1" t="s">
        <v>20</v>
      </c>
      <c r="D1527" s="2">
        <v>44787</v>
      </c>
      <c r="E1527" s="5" t="s">
        <v>76</v>
      </c>
      <c r="F1527" s="5" t="s">
        <v>82</v>
      </c>
      <c r="G1527" s="5" t="s">
        <v>82</v>
      </c>
      <c r="H1527" t="s">
        <v>28</v>
      </c>
      <c r="I1527" s="4">
        <v>1500</v>
      </c>
      <c r="J1527" s="5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22</v>
      </c>
      <c r="C1528" s="1" t="s">
        <v>20</v>
      </c>
      <c r="D1528" s="2">
        <v>44787</v>
      </c>
      <c r="E1528" s="5" t="s">
        <v>76</v>
      </c>
      <c r="F1528" s="5" t="s">
        <v>82</v>
      </c>
      <c r="G1528" s="5" t="s">
        <v>82</v>
      </c>
      <c r="H1528" t="s">
        <v>21</v>
      </c>
      <c r="I1528" s="4">
        <v>1200</v>
      </c>
      <c r="J1528" s="5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13</v>
      </c>
      <c r="C1529" s="1" t="s">
        <v>20</v>
      </c>
      <c r="D1529" s="2">
        <v>44787</v>
      </c>
      <c r="E1529" s="5" t="s">
        <v>76</v>
      </c>
      <c r="F1529" s="5" t="s">
        <v>82</v>
      </c>
      <c r="G1529" s="5" t="s">
        <v>82</v>
      </c>
      <c r="H1529" t="s">
        <v>30</v>
      </c>
      <c r="I1529" s="4">
        <v>3400</v>
      </c>
      <c r="J1529" s="5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13</v>
      </c>
      <c r="C1530" s="1" t="s">
        <v>20</v>
      </c>
      <c r="D1530" s="2">
        <v>44794</v>
      </c>
      <c r="E1530" s="5" t="s">
        <v>76</v>
      </c>
      <c r="F1530" s="5" t="s">
        <v>82</v>
      </c>
      <c r="G1530" s="5" t="s">
        <v>82</v>
      </c>
      <c r="H1530" t="s">
        <v>35</v>
      </c>
      <c r="I1530" s="4">
        <v>4500</v>
      </c>
      <c r="J1530" s="5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27</v>
      </c>
      <c r="C1531" s="1" t="s">
        <v>20</v>
      </c>
      <c r="D1531" s="2">
        <v>44794</v>
      </c>
      <c r="E1531" s="5" t="s">
        <v>76</v>
      </c>
      <c r="F1531" s="5" t="s">
        <v>82</v>
      </c>
      <c r="G1531" s="5" t="s">
        <v>82</v>
      </c>
      <c r="H1531" t="s">
        <v>23</v>
      </c>
      <c r="I1531" s="4">
        <v>5130</v>
      </c>
      <c r="J1531" s="5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13</v>
      </c>
      <c r="C1532" s="1" t="s">
        <v>14</v>
      </c>
      <c r="D1532" s="2">
        <v>44794</v>
      </c>
      <c r="E1532" s="5" t="s">
        <v>76</v>
      </c>
      <c r="F1532" s="5" t="s">
        <v>82</v>
      </c>
      <c r="G1532" s="5" t="s">
        <v>82</v>
      </c>
      <c r="H1532" t="s">
        <v>29</v>
      </c>
      <c r="I1532" s="4">
        <v>5340</v>
      </c>
      <c r="J1532" s="5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22</v>
      </c>
      <c r="C1533" s="1" t="s">
        <v>20</v>
      </c>
      <c r="D1533" s="2">
        <v>44794</v>
      </c>
      <c r="E1533" s="5" t="s">
        <v>76</v>
      </c>
      <c r="F1533" s="5" t="s">
        <v>82</v>
      </c>
      <c r="G1533" s="5" t="s">
        <v>82</v>
      </c>
      <c r="H1533" t="s">
        <v>18</v>
      </c>
      <c r="I1533" s="4">
        <v>8902</v>
      </c>
      <c r="J1533" s="5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22</v>
      </c>
      <c r="C1534" s="1" t="s">
        <v>20</v>
      </c>
      <c r="D1534" s="2">
        <v>44801</v>
      </c>
      <c r="E1534" s="5" t="s">
        <v>76</v>
      </c>
      <c r="F1534" s="5" t="s">
        <v>82</v>
      </c>
      <c r="G1534" s="5" t="s">
        <v>82</v>
      </c>
      <c r="H1534" t="s">
        <v>26</v>
      </c>
      <c r="I1534" s="4">
        <v>1700</v>
      </c>
      <c r="J1534" s="5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27</v>
      </c>
      <c r="C1535" s="1" t="s">
        <v>14</v>
      </c>
      <c r="D1535" s="2">
        <v>44801</v>
      </c>
      <c r="E1535" s="5" t="s">
        <v>76</v>
      </c>
      <c r="F1535" s="5" t="s">
        <v>82</v>
      </c>
      <c r="G1535" s="5" t="s">
        <v>82</v>
      </c>
      <c r="H1535" t="s">
        <v>26</v>
      </c>
      <c r="I1535" s="4">
        <v>1700</v>
      </c>
      <c r="J1535" s="5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22</v>
      </c>
      <c r="C1536" s="1" t="s">
        <v>20</v>
      </c>
      <c r="D1536" s="2">
        <v>44801</v>
      </c>
      <c r="E1536" s="5" t="s">
        <v>76</v>
      </c>
      <c r="F1536" s="5" t="s">
        <v>82</v>
      </c>
      <c r="G1536" s="5" t="s">
        <v>82</v>
      </c>
      <c r="H1536" t="s">
        <v>21</v>
      </c>
      <c r="I1536" s="4">
        <v>1200</v>
      </c>
      <c r="J1536" s="5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22</v>
      </c>
      <c r="C1537" s="1" t="s">
        <v>14</v>
      </c>
      <c r="D1537" s="2">
        <v>44801</v>
      </c>
      <c r="E1537" s="5" t="s">
        <v>76</v>
      </c>
      <c r="F1537" s="5" t="s">
        <v>82</v>
      </c>
      <c r="G1537" s="5" t="s">
        <v>82</v>
      </c>
      <c r="H1537" t="s">
        <v>29</v>
      </c>
      <c r="I1537" s="4">
        <v>5340</v>
      </c>
      <c r="J1537" s="5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13</v>
      </c>
      <c r="C1538" s="1" t="s">
        <v>20</v>
      </c>
      <c r="D1538" s="2">
        <v>44808</v>
      </c>
      <c r="E1538" s="5" t="s">
        <v>76</v>
      </c>
      <c r="F1538" s="5" t="s">
        <v>82</v>
      </c>
      <c r="G1538" s="5" t="s">
        <v>82</v>
      </c>
      <c r="H1538" t="s">
        <v>25</v>
      </c>
      <c r="I1538" s="4">
        <v>300</v>
      </c>
      <c r="J1538" s="5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13</v>
      </c>
      <c r="C1539" s="1" t="s">
        <v>20</v>
      </c>
      <c r="D1539" s="2">
        <v>44808</v>
      </c>
      <c r="E1539" s="5" t="s">
        <v>76</v>
      </c>
      <c r="F1539" s="5" t="s">
        <v>82</v>
      </c>
      <c r="G1539" s="5" t="s">
        <v>82</v>
      </c>
      <c r="H1539" t="s">
        <v>23</v>
      </c>
      <c r="I1539" s="4">
        <v>5130</v>
      </c>
      <c r="J1539" s="5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22</v>
      </c>
      <c r="C1540" s="1" t="s">
        <v>20</v>
      </c>
      <c r="D1540" s="2">
        <v>44808</v>
      </c>
      <c r="E1540" s="5" t="s">
        <v>76</v>
      </c>
      <c r="F1540" s="5" t="s">
        <v>82</v>
      </c>
      <c r="G1540" s="5" t="s">
        <v>82</v>
      </c>
      <c r="H1540" t="s">
        <v>31</v>
      </c>
      <c r="I1540" s="4">
        <v>5300</v>
      </c>
      <c r="J1540" s="5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27</v>
      </c>
      <c r="C1541" s="1" t="s">
        <v>20</v>
      </c>
      <c r="D1541" s="2">
        <v>44808</v>
      </c>
      <c r="E1541" s="5" t="s">
        <v>76</v>
      </c>
      <c r="F1541" s="5" t="s">
        <v>82</v>
      </c>
      <c r="G1541" s="5" t="s">
        <v>82</v>
      </c>
      <c r="H1541" t="s">
        <v>29</v>
      </c>
      <c r="I1541" s="4">
        <v>5340</v>
      </c>
      <c r="J1541" s="5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27</v>
      </c>
      <c r="C1542" s="1" t="s">
        <v>20</v>
      </c>
      <c r="D1542" s="2">
        <v>44815</v>
      </c>
      <c r="E1542" s="5" t="s">
        <v>76</v>
      </c>
      <c r="F1542" s="5" t="s">
        <v>82</v>
      </c>
      <c r="G1542" s="5" t="s">
        <v>82</v>
      </c>
      <c r="H1542" t="s">
        <v>19</v>
      </c>
      <c r="I1542" s="4">
        <v>500</v>
      </c>
      <c r="J1542" s="5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13</v>
      </c>
      <c r="C1543" s="1" t="s">
        <v>20</v>
      </c>
      <c r="D1543" s="2">
        <v>44815</v>
      </c>
      <c r="E1543" s="5" t="s">
        <v>76</v>
      </c>
      <c r="F1543" s="5" t="s">
        <v>82</v>
      </c>
      <c r="G1543" s="5" t="s">
        <v>82</v>
      </c>
      <c r="H1543" t="s">
        <v>32</v>
      </c>
      <c r="I1543" s="4">
        <v>3200</v>
      </c>
      <c r="J1543" s="5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27</v>
      </c>
      <c r="C1544" s="1" t="s">
        <v>20</v>
      </c>
      <c r="D1544" s="2">
        <v>44815</v>
      </c>
      <c r="E1544" s="5" t="s">
        <v>76</v>
      </c>
      <c r="F1544" s="5" t="s">
        <v>82</v>
      </c>
      <c r="G1544" s="5" t="s">
        <v>82</v>
      </c>
      <c r="H1544" t="s">
        <v>33</v>
      </c>
      <c r="I1544" s="4">
        <v>4600</v>
      </c>
      <c r="J1544" s="5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27</v>
      </c>
      <c r="C1545" s="1" t="s">
        <v>14</v>
      </c>
      <c r="D1545" s="2">
        <v>44815</v>
      </c>
      <c r="E1545" s="5" t="s">
        <v>76</v>
      </c>
      <c r="F1545" s="5" t="s">
        <v>82</v>
      </c>
      <c r="G1545" s="5" t="s">
        <v>82</v>
      </c>
      <c r="H1545" t="s">
        <v>35</v>
      </c>
      <c r="I1545" s="4">
        <v>4500</v>
      </c>
      <c r="J1545" s="5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22</v>
      </c>
      <c r="C1546" s="1" t="s">
        <v>20</v>
      </c>
      <c r="D1546" s="2">
        <v>44822</v>
      </c>
      <c r="E1546" s="5" t="s">
        <v>76</v>
      </c>
      <c r="F1546" s="5" t="s">
        <v>82</v>
      </c>
      <c r="G1546" s="5" t="s">
        <v>82</v>
      </c>
      <c r="H1546" t="s">
        <v>26</v>
      </c>
      <c r="I1546" s="4">
        <v>1700</v>
      </c>
      <c r="J1546" s="5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22</v>
      </c>
      <c r="C1547" s="1" t="s">
        <v>20</v>
      </c>
      <c r="D1547" s="2">
        <v>44822</v>
      </c>
      <c r="E1547" s="5" t="s">
        <v>76</v>
      </c>
      <c r="F1547" s="5" t="s">
        <v>82</v>
      </c>
      <c r="G1547" s="5" t="s">
        <v>82</v>
      </c>
      <c r="H1547" t="s">
        <v>25</v>
      </c>
      <c r="I1547" s="4">
        <v>300</v>
      </c>
      <c r="J1547" s="5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13</v>
      </c>
      <c r="C1548" s="1" t="s">
        <v>20</v>
      </c>
      <c r="D1548" s="2">
        <v>44822</v>
      </c>
      <c r="E1548" s="5" t="s">
        <v>76</v>
      </c>
      <c r="F1548" s="5" t="s">
        <v>82</v>
      </c>
      <c r="G1548" s="5" t="s">
        <v>82</v>
      </c>
      <c r="H1548" t="s">
        <v>33</v>
      </c>
      <c r="I1548" s="4">
        <v>4600</v>
      </c>
      <c r="J1548" s="5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22</v>
      </c>
      <c r="C1549" s="1" t="s">
        <v>20</v>
      </c>
      <c r="D1549" s="2">
        <v>44822</v>
      </c>
      <c r="E1549" s="5" t="s">
        <v>76</v>
      </c>
      <c r="F1549" s="5" t="s">
        <v>82</v>
      </c>
      <c r="G1549" s="5" t="s">
        <v>82</v>
      </c>
      <c r="H1549" t="s">
        <v>18</v>
      </c>
      <c r="I1549" s="4">
        <v>8902</v>
      </c>
      <c r="J1549" s="5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34</v>
      </c>
      <c r="C1550" s="1" t="s">
        <v>20</v>
      </c>
      <c r="D1550" s="2">
        <v>44829</v>
      </c>
      <c r="E1550" s="5" t="s">
        <v>76</v>
      </c>
      <c r="F1550" s="5" t="s">
        <v>82</v>
      </c>
      <c r="G1550" s="5" t="s">
        <v>82</v>
      </c>
      <c r="H1550" t="s">
        <v>33</v>
      </c>
      <c r="I1550" s="4">
        <v>4600</v>
      </c>
      <c r="J1550" s="5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22</v>
      </c>
      <c r="C1551" s="1" t="s">
        <v>20</v>
      </c>
      <c r="D1551" s="2">
        <v>44829</v>
      </c>
      <c r="E1551" s="5" t="s">
        <v>76</v>
      </c>
      <c r="F1551" s="5" t="s">
        <v>82</v>
      </c>
      <c r="G1551" s="5" t="s">
        <v>82</v>
      </c>
      <c r="H1551" t="s">
        <v>35</v>
      </c>
      <c r="I1551" s="4">
        <v>4500</v>
      </c>
      <c r="J1551" s="5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13</v>
      </c>
      <c r="C1552" s="1" t="s">
        <v>14</v>
      </c>
      <c r="D1552" s="2">
        <v>44829</v>
      </c>
      <c r="E1552" s="5" t="s">
        <v>76</v>
      </c>
      <c r="F1552" s="5" t="s">
        <v>82</v>
      </c>
      <c r="G1552" s="5" t="s">
        <v>82</v>
      </c>
      <c r="H1552" t="s">
        <v>18</v>
      </c>
      <c r="I1552" s="4">
        <v>8902</v>
      </c>
      <c r="J1552" s="5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13</v>
      </c>
      <c r="C1553" s="1" t="s">
        <v>20</v>
      </c>
      <c r="D1553" s="2">
        <v>44829</v>
      </c>
      <c r="E1553" s="5" t="s">
        <v>76</v>
      </c>
      <c r="F1553" s="5" t="s">
        <v>82</v>
      </c>
      <c r="G1553" s="5" t="s">
        <v>82</v>
      </c>
      <c r="H1553" t="s">
        <v>29</v>
      </c>
      <c r="I1553" s="4">
        <v>5340</v>
      </c>
      <c r="J1553" s="5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13</v>
      </c>
      <c r="C1554" s="1" t="s">
        <v>14</v>
      </c>
      <c r="D1554" s="2">
        <v>44836</v>
      </c>
      <c r="E1554" s="5" t="s">
        <v>76</v>
      </c>
      <c r="F1554" s="5" t="s">
        <v>82</v>
      </c>
      <c r="G1554" s="5" t="s">
        <v>82</v>
      </c>
      <c r="H1554" t="s">
        <v>23</v>
      </c>
      <c r="I1554" s="4">
        <v>5130</v>
      </c>
      <c r="J1554" s="5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13</v>
      </c>
      <c r="C1555" s="1" t="s">
        <v>20</v>
      </c>
      <c r="D1555" s="2">
        <v>44836</v>
      </c>
      <c r="E1555" s="5" t="s">
        <v>76</v>
      </c>
      <c r="F1555" s="5" t="s">
        <v>82</v>
      </c>
      <c r="G1555" s="5" t="s">
        <v>82</v>
      </c>
      <c r="H1555" t="s">
        <v>26</v>
      </c>
      <c r="I1555" s="4">
        <v>1700</v>
      </c>
      <c r="J1555" s="5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22</v>
      </c>
      <c r="C1556" s="1" t="s">
        <v>14</v>
      </c>
      <c r="D1556" s="2">
        <v>44836</v>
      </c>
      <c r="E1556" s="5" t="s">
        <v>76</v>
      </c>
      <c r="F1556" s="5" t="s">
        <v>82</v>
      </c>
      <c r="G1556" s="5" t="s">
        <v>82</v>
      </c>
      <c r="H1556" t="s">
        <v>35</v>
      </c>
      <c r="I1556" s="4">
        <v>4500</v>
      </c>
      <c r="J1556" s="5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34</v>
      </c>
      <c r="C1557" s="1" t="s">
        <v>20</v>
      </c>
      <c r="D1557" s="2">
        <v>44836</v>
      </c>
      <c r="E1557" s="5" t="s">
        <v>76</v>
      </c>
      <c r="F1557" s="5" t="s">
        <v>82</v>
      </c>
      <c r="G1557" s="5" t="s">
        <v>82</v>
      </c>
      <c r="H1557" t="s">
        <v>31</v>
      </c>
      <c r="I1557" s="4">
        <v>5300</v>
      </c>
      <c r="J1557" s="5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13</v>
      </c>
      <c r="C1558" s="1" t="s">
        <v>20</v>
      </c>
      <c r="D1558" s="2">
        <v>44843</v>
      </c>
      <c r="E1558" s="5" t="s">
        <v>76</v>
      </c>
      <c r="F1558" s="5" t="s">
        <v>82</v>
      </c>
      <c r="G1558" s="5" t="s">
        <v>82</v>
      </c>
      <c r="H1558" t="s">
        <v>21</v>
      </c>
      <c r="I1558" s="4">
        <v>1200</v>
      </c>
      <c r="J1558" s="5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24</v>
      </c>
      <c r="C1559" s="1" t="s">
        <v>14</v>
      </c>
      <c r="D1559" s="2">
        <v>44843</v>
      </c>
      <c r="E1559" s="5" t="s">
        <v>76</v>
      </c>
      <c r="F1559" s="5" t="s">
        <v>82</v>
      </c>
      <c r="G1559" s="5" t="s">
        <v>82</v>
      </c>
      <c r="H1559" t="s">
        <v>19</v>
      </c>
      <c r="I1559" s="4">
        <v>500</v>
      </c>
      <c r="J1559" s="5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27</v>
      </c>
      <c r="C1560" s="1" t="s">
        <v>14</v>
      </c>
      <c r="D1560" s="2">
        <v>44843</v>
      </c>
      <c r="E1560" s="5" t="s">
        <v>76</v>
      </c>
      <c r="F1560" s="5" t="s">
        <v>82</v>
      </c>
      <c r="G1560" s="5" t="s">
        <v>82</v>
      </c>
      <c r="H1560" t="s">
        <v>26</v>
      </c>
      <c r="I1560" s="4">
        <v>1700</v>
      </c>
      <c r="J1560" s="5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22</v>
      </c>
      <c r="C1561" s="1" t="s">
        <v>20</v>
      </c>
      <c r="D1561" s="2">
        <v>44843</v>
      </c>
      <c r="E1561" s="5" t="s">
        <v>76</v>
      </c>
      <c r="F1561" s="5" t="s">
        <v>82</v>
      </c>
      <c r="G1561" s="5" t="s">
        <v>82</v>
      </c>
      <c r="H1561" t="s">
        <v>18</v>
      </c>
      <c r="I1561" s="4">
        <v>8902</v>
      </c>
      <c r="J1561" s="5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13</v>
      </c>
      <c r="C1562" s="1" t="s">
        <v>14</v>
      </c>
      <c r="D1562" s="2">
        <v>44850</v>
      </c>
      <c r="E1562" s="5" t="s">
        <v>76</v>
      </c>
      <c r="F1562" s="5" t="s">
        <v>82</v>
      </c>
      <c r="G1562" s="5" t="s">
        <v>82</v>
      </c>
      <c r="H1562" t="s">
        <v>26</v>
      </c>
      <c r="I1562" s="4">
        <v>1700</v>
      </c>
      <c r="J1562" s="5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24</v>
      </c>
      <c r="C1563" s="1" t="s">
        <v>14</v>
      </c>
      <c r="D1563" s="2">
        <v>44850</v>
      </c>
      <c r="E1563" s="5" t="s">
        <v>76</v>
      </c>
      <c r="F1563" s="5" t="s">
        <v>82</v>
      </c>
      <c r="G1563" s="5" t="s">
        <v>82</v>
      </c>
      <c r="H1563" t="s">
        <v>33</v>
      </c>
      <c r="I1563" s="4">
        <v>4600</v>
      </c>
      <c r="J1563" s="5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13</v>
      </c>
      <c r="C1564" s="1" t="s">
        <v>14</v>
      </c>
      <c r="D1564" s="2">
        <v>44850</v>
      </c>
      <c r="E1564" s="5" t="s">
        <v>76</v>
      </c>
      <c r="F1564" s="5" t="s">
        <v>82</v>
      </c>
      <c r="G1564" s="5" t="s">
        <v>82</v>
      </c>
      <c r="H1564" t="s">
        <v>23</v>
      </c>
      <c r="I1564" s="4">
        <v>5130</v>
      </c>
      <c r="J1564" s="5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13</v>
      </c>
      <c r="C1565" s="1" t="s">
        <v>20</v>
      </c>
      <c r="D1565" s="2">
        <v>44850</v>
      </c>
      <c r="E1565" s="5" t="s">
        <v>76</v>
      </c>
      <c r="F1565" s="5" t="s">
        <v>82</v>
      </c>
      <c r="G1565" s="5" t="s">
        <v>82</v>
      </c>
      <c r="H1565" t="s">
        <v>23</v>
      </c>
      <c r="I1565" s="4">
        <v>5130</v>
      </c>
      <c r="J1565" s="5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34</v>
      </c>
      <c r="C1566" s="1" t="s">
        <v>20</v>
      </c>
      <c r="D1566" s="2">
        <v>44857</v>
      </c>
      <c r="E1566" s="5" t="s">
        <v>76</v>
      </c>
      <c r="F1566" s="5" t="s">
        <v>82</v>
      </c>
      <c r="G1566" s="5" t="s">
        <v>82</v>
      </c>
      <c r="H1566" t="s">
        <v>25</v>
      </c>
      <c r="I1566" s="4">
        <v>300</v>
      </c>
      <c r="J1566" s="5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24</v>
      </c>
      <c r="C1567" s="1" t="s">
        <v>20</v>
      </c>
      <c r="D1567" s="2">
        <v>44857</v>
      </c>
      <c r="E1567" s="5" t="s">
        <v>76</v>
      </c>
      <c r="F1567" s="5" t="s">
        <v>82</v>
      </c>
      <c r="G1567" s="5" t="s">
        <v>82</v>
      </c>
      <c r="H1567" t="s">
        <v>28</v>
      </c>
      <c r="I1567" s="4">
        <v>1500</v>
      </c>
      <c r="J1567" s="5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13</v>
      </c>
      <c r="C1568" s="1" t="s">
        <v>14</v>
      </c>
      <c r="D1568" s="2">
        <v>44857</v>
      </c>
      <c r="E1568" s="5" t="s">
        <v>76</v>
      </c>
      <c r="F1568" s="5" t="s">
        <v>82</v>
      </c>
      <c r="G1568" s="5" t="s">
        <v>82</v>
      </c>
      <c r="H1568" t="s">
        <v>23</v>
      </c>
      <c r="I1568" s="4">
        <v>5130</v>
      </c>
      <c r="J1568" s="5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22</v>
      </c>
      <c r="C1569" s="1" t="s">
        <v>20</v>
      </c>
      <c r="D1569" s="2">
        <v>44857</v>
      </c>
      <c r="E1569" s="5" t="s">
        <v>76</v>
      </c>
      <c r="F1569" s="5" t="s">
        <v>82</v>
      </c>
      <c r="G1569" s="5" t="s">
        <v>82</v>
      </c>
      <c r="H1569" t="s">
        <v>32</v>
      </c>
      <c r="I1569" s="4">
        <v>3200</v>
      </c>
      <c r="J1569" s="5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13</v>
      </c>
      <c r="C1570" s="1" t="s">
        <v>20</v>
      </c>
      <c r="D1570" s="2">
        <v>44864</v>
      </c>
      <c r="E1570" s="5" t="s">
        <v>76</v>
      </c>
      <c r="F1570" s="5" t="s">
        <v>82</v>
      </c>
      <c r="G1570" s="5" t="s">
        <v>82</v>
      </c>
      <c r="H1570" t="s">
        <v>19</v>
      </c>
      <c r="I1570" s="4">
        <v>500</v>
      </c>
      <c r="J1570" s="5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24</v>
      </c>
      <c r="C1571" s="1" t="s">
        <v>20</v>
      </c>
      <c r="D1571" s="2">
        <v>44864</v>
      </c>
      <c r="E1571" s="5" t="s">
        <v>76</v>
      </c>
      <c r="F1571" s="5" t="s">
        <v>82</v>
      </c>
      <c r="G1571" s="5" t="s">
        <v>82</v>
      </c>
      <c r="H1571" t="s">
        <v>31</v>
      </c>
      <c r="I1571" s="4">
        <v>5300</v>
      </c>
      <c r="J1571" s="5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27</v>
      </c>
      <c r="C1572" s="1" t="s">
        <v>20</v>
      </c>
      <c r="D1572" s="2">
        <v>44864</v>
      </c>
      <c r="E1572" s="5" t="s">
        <v>76</v>
      </c>
      <c r="F1572" s="5" t="s">
        <v>82</v>
      </c>
      <c r="G1572" s="5" t="s">
        <v>82</v>
      </c>
      <c r="H1572" t="s">
        <v>35</v>
      </c>
      <c r="I1572" s="4">
        <v>4500</v>
      </c>
      <c r="J1572" s="5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13</v>
      </c>
      <c r="C1573" s="1" t="s">
        <v>20</v>
      </c>
      <c r="D1573" s="2">
        <v>44864</v>
      </c>
      <c r="E1573" s="5" t="s">
        <v>76</v>
      </c>
      <c r="F1573" s="5" t="s">
        <v>82</v>
      </c>
      <c r="G1573" s="5" t="s">
        <v>82</v>
      </c>
      <c r="H1573" t="s">
        <v>33</v>
      </c>
      <c r="I1573" s="4">
        <v>4600</v>
      </c>
      <c r="J1573" s="5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24</v>
      </c>
      <c r="C1574" s="1" t="s">
        <v>14</v>
      </c>
      <c r="D1574" s="2">
        <v>44871</v>
      </c>
      <c r="E1574" s="5" t="s">
        <v>76</v>
      </c>
      <c r="F1574" s="5" t="s">
        <v>82</v>
      </c>
      <c r="G1574" s="5" t="s">
        <v>82</v>
      </c>
      <c r="H1574" t="s">
        <v>19</v>
      </c>
      <c r="I1574" s="4">
        <v>500</v>
      </c>
      <c r="J1574" s="5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13</v>
      </c>
      <c r="C1575" s="1" t="s">
        <v>20</v>
      </c>
      <c r="D1575" s="2">
        <v>44871</v>
      </c>
      <c r="E1575" s="5" t="s">
        <v>76</v>
      </c>
      <c r="F1575" s="5" t="s">
        <v>82</v>
      </c>
      <c r="G1575" s="5" t="s">
        <v>82</v>
      </c>
      <c r="H1575" t="s">
        <v>26</v>
      </c>
      <c r="I1575" s="4">
        <v>1700</v>
      </c>
      <c r="J1575" s="5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24</v>
      </c>
      <c r="C1576" s="1" t="s">
        <v>14</v>
      </c>
      <c r="D1576" s="2">
        <v>44871</v>
      </c>
      <c r="E1576" s="5" t="s">
        <v>76</v>
      </c>
      <c r="F1576" s="5" t="s">
        <v>82</v>
      </c>
      <c r="G1576" s="5" t="s">
        <v>82</v>
      </c>
      <c r="H1576" t="s">
        <v>23</v>
      </c>
      <c r="I1576" s="4">
        <v>5130</v>
      </c>
      <c r="J1576" s="5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27</v>
      </c>
      <c r="C1577" s="1" t="s">
        <v>20</v>
      </c>
      <c r="D1577" s="2">
        <v>44871</v>
      </c>
      <c r="E1577" s="5" t="s">
        <v>76</v>
      </c>
      <c r="F1577" s="5" t="s">
        <v>82</v>
      </c>
      <c r="G1577" s="5" t="s">
        <v>82</v>
      </c>
      <c r="H1577" t="s">
        <v>35</v>
      </c>
      <c r="I1577" s="4">
        <v>4500</v>
      </c>
      <c r="J1577" s="5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13</v>
      </c>
      <c r="C1578" s="1" t="s">
        <v>20</v>
      </c>
      <c r="D1578" s="2">
        <v>44878</v>
      </c>
      <c r="E1578" s="5" t="s">
        <v>76</v>
      </c>
      <c r="F1578" s="5" t="s">
        <v>82</v>
      </c>
      <c r="G1578" s="5" t="s">
        <v>82</v>
      </c>
      <c r="H1578" t="s">
        <v>28</v>
      </c>
      <c r="I1578" s="4">
        <v>1500</v>
      </c>
      <c r="J1578" s="5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13</v>
      </c>
      <c r="C1579" s="1" t="s">
        <v>20</v>
      </c>
      <c r="D1579" s="2">
        <v>44878</v>
      </c>
      <c r="E1579" s="5" t="s">
        <v>76</v>
      </c>
      <c r="F1579" s="5" t="s">
        <v>82</v>
      </c>
      <c r="G1579" s="5" t="s">
        <v>82</v>
      </c>
      <c r="H1579" t="s">
        <v>21</v>
      </c>
      <c r="I1579" s="4">
        <v>1200</v>
      </c>
      <c r="J1579" s="5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22</v>
      </c>
      <c r="C1580" s="1" t="s">
        <v>14</v>
      </c>
      <c r="D1580" s="2">
        <v>44878</v>
      </c>
      <c r="E1580" s="5" t="s">
        <v>76</v>
      </c>
      <c r="F1580" s="5" t="s">
        <v>82</v>
      </c>
      <c r="G1580" s="5" t="s">
        <v>82</v>
      </c>
      <c r="H1580" t="s">
        <v>32</v>
      </c>
      <c r="I1580" s="4">
        <v>3200</v>
      </c>
      <c r="J1580" s="5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13</v>
      </c>
      <c r="C1581" s="1" t="s">
        <v>20</v>
      </c>
      <c r="D1581" s="2">
        <v>44878</v>
      </c>
      <c r="E1581" s="5" t="s">
        <v>76</v>
      </c>
      <c r="F1581" s="5" t="s">
        <v>82</v>
      </c>
      <c r="G1581" s="5" t="s">
        <v>82</v>
      </c>
      <c r="H1581" t="s">
        <v>23</v>
      </c>
      <c r="I1581" s="4">
        <v>5130</v>
      </c>
      <c r="J1581" s="5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34</v>
      </c>
      <c r="C1582" s="1" t="s">
        <v>20</v>
      </c>
      <c r="D1582" s="2">
        <v>44885</v>
      </c>
      <c r="E1582" s="5" t="s">
        <v>76</v>
      </c>
      <c r="F1582" s="5" t="s">
        <v>82</v>
      </c>
      <c r="G1582" s="5" t="s">
        <v>82</v>
      </c>
      <c r="H1582" t="s">
        <v>28</v>
      </c>
      <c r="I1582" s="4">
        <v>1500</v>
      </c>
      <c r="J1582" s="5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34</v>
      </c>
      <c r="C1583" s="1" t="s">
        <v>20</v>
      </c>
      <c r="D1583" s="2">
        <v>44885</v>
      </c>
      <c r="E1583" s="5" t="s">
        <v>76</v>
      </c>
      <c r="F1583" s="5" t="s">
        <v>82</v>
      </c>
      <c r="G1583" s="5" t="s">
        <v>82</v>
      </c>
      <c r="H1583" t="s">
        <v>28</v>
      </c>
      <c r="I1583" s="4">
        <v>1500</v>
      </c>
      <c r="J1583" s="5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27</v>
      </c>
      <c r="C1584" s="1" t="s">
        <v>20</v>
      </c>
      <c r="D1584" s="2">
        <v>44885</v>
      </c>
      <c r="E1584" s="5" t="s">
        <v>76</v>
      </c>
      <c r="F1584" s="5" t="s">
        <v>82</v>
      </c>
      <c r="G1584" s="5" t="s">
        <v>82</v>
      </c>
      <c r="H1584" t="s">
        <v>30</v>
      </c>
      <c r="I1584" s="4">
        <v>3400</v>
      </c>
      <c r="J1584" s="5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13</v>
      </c>
      <c r="C1585" s="1" t="s">
        <v>20</v>
      </c>
      <c r="D1585" s="2">
        <v>44885</v>
      </c>
      <c r="E1585" s="5" t="s">
        <v>76</v>
      </c>
      <c r="F1585" s="5" t="s">
        <v>82</v>
      </c>
      <c r="G1585" s="5" t="s">
        <v>82</v>
      </c>
      <c r="H1585" t="s">
        <v>29</v>
      </c>
      <c r="I1585" s="4">
        <v>5340</v>
      </c>
      <c r="J1585" s="5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13</v>
      </c>
      <c r="C1586" s="1" t="s">
        <v>20</v>
      </c>
      <c r="D1586" s="2">
        <v>44892</v>
      </c>
      <c r="E1586" s="5" t="s">
        <v>76</v>
      </c>
      <c r="F1586" s="5" t="s">
        <v>82</v>
      </c>
      <c r="G1586" s="5" t="s">
        <v>82</v>
      </c>
      <c r="H1586" t="s">
        <v>26</v>
      </c>
      <c r="I1586" s="4">
        <v>1700</v>
      </c>
      <c r="J1586" s="5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27</v>
      </c>
      <c r="C1587" s="1" t="s">
        <v>20</v>
      </c>
      <c r="D1587" s="2">
        <v>44892</v>
      </c>
      <c r="E1587" s="5" t="s">
        <v>76</v>
      </c>
      <c r="F1587" s="5" t="s">
        <v>82</v>
      </c>
      <c r="G1587" s="5" t="s">
        <v>82</v>
      </c>
      <c r="H1587" t="s">
        <v>26</v>
      </c>
      <c r="I1587" s="4">
        <v>1700</v>
      </c>
      <c r="J1587" s="5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27</v>
      </c>
      <c r="C1588" s="1" t="s">
        <v>20</v>
      </c>
      <c r="D1588" s="2">
        <v>44892</v>
      </c>
      <c r="E1588" s="5" t="s">
        <v>76</v>
      </c>
      <c r="F1588" s="5" t="s">
        <v>82</v>
      </c>
      <c r="G1588" s="5" t="s">
        <v>82</v>
      </c>
      <c r="H1588" t="s">
        <v>26</v>
      </c>
      <c r="I1588" s="4">
        <v>1700</v>
      </c>
      <c r="J1588" s="5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27</v>
      </c>
      <c r="C1589" s="1" t="s">
        <v>14</v>
      </c>
      <c r="D1589" s="2">
        <v>44892</v>
      </c>
      <c r="E1589" s="5" t="s">
        <v>76</v>
      </c>
      <c r="F1589" s="5" t="s">
        <v>82</v>
      </c>
      <c r="G1589" s="5" t="s">
        <v>82</v>
      </c>
      <c r="H1589" t="s">
        <v>18</v>
      </c>
      <c r="I1589" s="4">
        <v>8902</v>
      </c>
      <c r="J1589" s="5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13</v>
      </c>
      <c r="C1590" s="1" t="s">
        <v>20</v>
      </c>
      <c r="D1590" s="2">
        <v>44899</v>
      </c>
      <c r="E1590" s="5" t="s">
        <v>76</v>
      </c>
      <c r="F1590" s="5" t="s">
        <v>82</v>
      </c>
      <c r="G1590" s="5" t="s">
        <v>82</v>
      </c>
      <c r="H1590" t="s">
        <v>19</v>
      </c>
      <c r="I1590" s="4">
        <v>500</v>
      </c>
      <c r="J1590" s="5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27</v>
      </c>
      <c r="C1591" s="1" t="s">
        <v>14</v>
      </c>
      <c r="D1591" s="2">
        <v>44899</v>
      </c>
      <c r="E1591" s="5" t="s">
        <v>76</v>
      </c>
      <c r="F1591" s="5" t="s">
        <v>82</v>
      </c>
      <c r="G1591" s="5" t="s">
        <v>82</v>
      </c>
      <c r="H1591" t="s">
        <v>26</v>
      </c>
      <c r="I1591" s="4">
        <v>1700</v>
      </c>
      <c r="J1591" s="5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24</v>
      </c>
      <c r="C1592" s="1" t="s">
        <v>20</v>
      </c>
      <c r="D1592" s="2">
        <v>44899</v>
      </c>
      <c r="E1592" s="5" t="s">
        <v>76</v>
      </c>
      <c r="F1592" s="5" t="s">
        <v>82</v>
      </c>
      <c r="G1592" s="5" t="s">
        <v>82</v>
      </c>
      <c r="H1592" t="s">
        <v>23</v>
      </c>
      <c r="I1592" s="4">
        <v>5130</v>
      </c>
      <c r="J1592" s="5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24</v>
      </c>
      <c r="C1593" s="1" t="s">
        <v>20</v>
      </c>
      <c r="D1593" s="2">
        <v>44899</v>
      </c>
      <c r="E1593" s="5" t="s">
        <v>76</v>
      </c>
      <c r="F1593" s="5" t="s">
        <v>82</v>
      </c>
      <c r="G1593" s="5" t="s">
        <v>82</v>
      </c>
      <c r="H1593" t="s">
        <v>23</v>
      </c>
      <c r="I1593" s="4">
        <v>5130</v>
      </c>
      <c r="J1593" s="5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27</v>
      </c>
      <c r="C1594" s="1" t="s">
        <v>20</v>
      </c>
      <c r="D1594" s="2">
        <v>44906</v>
      </c>
      <c r="E1594" s="5" t="s">
        <v>76</v>
      </c>
      <c r="F1594" s="5" t="s">
        <v>82</v>
      </c>
      <c r="G1594" s="5" t="s">
        <v>82</v>
      </c>
      <c r="H1594" t="s">
        <v>25</v>
      </c>
      <c r="I1594" s="4">
        <v>300</v>
      </c>
      <c r="J1594" s="5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27</v>
      </c>
      <c r="C1595" s="1" t="s">
        <v>20</v>
      </c>
      <c r="D1595" s="2">
        <v>44906</v>
      </c>
      <c r="E1595" s="5" t="s">
        <v>76</v>
      </c>
      <c r="F1595" s="5" t="s">
        <v>82</v>
      </c>
      <c r="G1595" s="5" t="s">
        <v>82</v>
      </c>
      <c r="H1595" t="s">
        <v>28</v>
      </c>
      <c r="I1595" s="4">
        <v>1500</v>
      </c>
      <c r="J1595" s="5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27</v>
      </c>
      <c r="C1596" s="1" t="s">
        <v>20</v>
      </c>
      <c r="D1596" s="2">
        <v>44906</v>
      </c>
      <c r="E1596" s="5" t="s">
        <v>76</v>
      </c>
      <c r="F1596" s="5" t="s">
        <v>82</v>
      </c>
      <c r="G1596" s="5" t="s">
        <v>82</v>
      </c>
      <c r="H1596" t="s">
        <v>30</v>
      </c>
      <c r="I1596" s="4">
        <v>3400</v>
      </c>
      <c r="J1596" s="5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13</v>
      </c>
      <c r="C1597" s="1" t="s">
        <v>14</v>
      </c>
      <c r="D1597" s="2">
        <v>44906</v>
      </c>
      <c r="E1597" s="5" t="s">
        <v>76</v>
      </c>
      <c r="F1597" s="5" t="s">
        <v>82</v>
      </c>
      <c r="G1597" s="5" t="s">
        <v>82</v>
      </c>
      <c r="H1597" t="s">
        <v>33</v>
      </c>
      <c r="I1597" s="4">
        <v>4600</v>
      </c>
      <c r="J1597" s="5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34</v>
      </c>
      <c r="C1598" s="1" t="s">
        <v>20</v>
      </c>
      <c r="D1598" s="2">
        <v>44913</v>
      </c>
      <c r="E1598" s="5" t="s">
        <v>76</v>
      </c>
      <c r="F1598" s="5" t="s">
        <v>82</v>
      </c>
      <c r="G1598" s="5" t="s">
        <v>82</v>
      </c>
      <c r="H1598" t="s">
        <v>19</v>
      </c>
      <c r="I1598" s="4">
        <v>500</v>
      </c>
      <c r="J1598" s="5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13</v>
      </c>
      <c r="C1599" s="1" t="s">
        <v>20</v>
      </c>
      <c r="D1599" s="2">
        <v>44913</v>
      </c>
      <c r="E1599" s="5" t="s">
        <v>76</v>
      </c>
      <c r="F1599" s="5" t="s">
        <v>82</v>
      </c>
      <c r="G1599" s="5" t="s">
        <v>82</v>
      </c>
      <c r="H1599" t="s">
        <v>23</v>
      </c>
      <c r="I1599" s="4">
        <v>5130</v>
      </c>
      <c r="J1599" s="5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34</v>
      </c>
      <c r="C1600" s="1" t="s">
        <v>20</v>
      </c>
      <c r="D1600" s="2">
        <v>44913</v>
      </c>
      <c r="E1600" s="5" t="s">
        <v>76</v>
      </c>
      <c r="F1600" s="5" t="s">
        <v>82</v>
      </c>
      <c r="G1600" s="5" t="s">
        <v>82</v>
      </c>
      <c r="H1600" t="s">
        <v>29</v>
      </c>
      <c r="I1600" s="4">
        <v>5340</v>
      </c>
      <c r="J1600" s="5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13</v>
      </c>
      <c r="C1601" s="1" t="s">
        <v>20</v>
      </c>
      <c r="D1601" s="2">
        <v>44913</v>
      </c>
      <c r="E1601" s="5" t="s">
        <v>76</v>
      </c>
      <c r="F1601" s="5" t="s">
        <v>82</v>
      </c>
      <c r="G1601" s="5" t="s">
        <v>82</v>
      </c>
      <c r="H1601" t="s">
        <v>33</v>
      </c>
      <c r="I1601" s="4">
        <v>4600</v>
      </c>
      <c r="J1601" s="5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13</v>
      </c>
      <c r="C1602" s="1" t="s">
        <v>20</v>
      </c>
      <c r="D1602" s="2">
        <v>44920</v>
      </c>
      <c r="E1602" s="5" t="s">
        <v>76</v>
      </c>
      <c r="F1602" s="5" t="s">
        <v>82</v>
      </c>
      <c r="G1602" s="5" t="s">
        <v>82</v>
      </c>
      <c r="H1602" t="s">
        <v>29</v>
      </c>
      <c r="I1602" s="4">
        <v>5340</v>
      </c>
      <c r="J1602" s="5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27</v>
      </c>
      <c r="C1603" s="1" t="s">
        <v>14</v>
      </c>
      <c r="D1603" s="2">
        <v>44920</v>
      </c>
      <c r="E1603" s="5" t="s">
        <v>76</v>
      </c>
      <c r="F1603" s="5" t="s">
        <v>82</v>
      </c>
      <c r="G1603" s="5" t="s">
        <v>82</v>
      </c>
      <c r="H1603" t="s">
        <v>35</v>
      </c>
      <c r="I1603" s="4">
        <v>4500</v>
      </c>
      <c r="J1603" s="5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27</v>
      </c>
      <c r="C1604" s="1" t="s">
        <v>14</v>
      </c>
      <c r="D1604" s="2">
        <v>44920</v>
      </c>
      <c r="E1604" s="5" t="s">
        <v>76</v>
      </c>
      <c r="F1604" s="5" t="s">
        <v>82</v>
      </c>
      <c r="G1604" s="5" t="s">
        <v>82</v>
      </c>
      <c r="H1604" t="s">
        <v>31</v>
      </c>
      <c r="I1604" s="4">
        <v>5300</v>
      </c>
      <c r="J1604" s="5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13</v>
      </c>
      <c r="C1605" s="1" t="s">
        <v>20</v>
      </c>
      <c r="D1605" s="2">
        <v>44920</v>
      </c>
      <c r="E1605" s="5" t="s">
        <v>76</v>
      </c>
      <c r="F1605" s="5" t="s">
        <v>82</v>
      </c>
      <c r="G1605" s="5" t="s">
        <v>82</v>
      </c>
      <c r="H1605" t="s">
        <v>18</v>
      </c>
      <c r="I1605" s="4">
        <v>8902</v>
      </c>
      <c r="J1605" s="5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13</v>
      </c>
      <c r="C1606" s="1" t="s">
        <v>14</v>
      </c>
      <c r="D1606" s="2">
        <v>44927</v>
      </c>
      <c r="E1606" s="5" t="s">
        <v>76</v>
      </c>
      <c r="F1606" s="5" t="s">
        <v>82</v>
      </c>
      <c r="G1606" s="5" t="s">
        <v>82</v>
      </c>
      <c r="H1606" t="s">
        <v>25</v>
      </c>
      <c r="I1606" s="4">
        <v>300</v>
      </c>
      <c r="J1606" s="5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22</v>
      </c>
      <c r="C1607" s="1" t="s">
        <v>14</v>
      </c>
      <c r="D1607" s="2">
        <v>44927</v>
      </c>
      <c r="E1607" s="5" t="s">
        <v>76</v>
      </c>
      <c r="F1607" s="5" t="s">
        <v>82</v>
      </c>
      <c r="G1607" s="5" t="s">
        <v>82</v>
      </c>
      <c r="H1607" t="s">
        <v>19</v>
      </c>
      <c r="I1607" s="4">
        <v>500</v>
      </c>
      <c r="J1607" s="5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34</v>
      </c>
      <c r="C1608" s="1" t="s">
        <v>20</v>
      </c>
      <c r="D1608" s="2">
        <v>44927</v>
      </c>
      <c r="E1608" s="5" t="s">
        <v>76</v>
      </c>
      <c r="F1608" s="5" t="s">
        <v>82</v>
      </c>
      <c r="G1608" s="5" t="s">
        <v>82</v>
      </c>
      <c r="H1608" t="s">
        <v>23</v>
      </c>
      <c r="I1608" s="4">
        <v>5130</v>
      </c>
      <c r="J1608" s="5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34</v>
      </c>
      <c r="C1609" s="1" t="s">
        <v>14</v>
      </c>
      <c r="D1609" s="2">
        <v>44927</v>
      </c>
      <c r="E1609" s="5" t="s">
        <v>76</v>
      </c>
      <c r="F1609" s="5" t="s">
        <v>82</v>
      </c>
      <c r="G1609" s="5" t="s">
        <v>82</v>
      </c>
      <c r="H1609" t="s">
        <v>18</v>
      </c>
      <c r="I1609" s="4">
        <v>8902</v>
      </c>
      <c r="J1609" s="5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13</v>
      </c>
      <c r="C1610" s="1" t="s">
        <v>14</v>
      </c>
      <c r="D1610" s="2">
        <v>44934</v>
      </c>
      <c r="E1610" s="5" t="s">
        <v>76</v>
      </c>
      <c r="F1610" s="5" t="s">
        <v>82</v>
      </c>
      <c r="G1610" s="5" t="s">
        <v>82</v>
      </c>
      <c r="H1610" t="s">
        <v>30</v>
      </c>
      <c r="I1610" s="4">
        <v>3400</v>
      </c>
      <c r="J1610" s="5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13</v>
      </c>
      <c r="C1611" s="1" t="s">
        <v>20</v>
      </c>
      <c r="D1611" s="2">
        <v>44934</v>
      </c>
      <c r="E1611" s="5" t="s">
        <v>76</v>
      </c>
      <c r="F1611" s="5" t="s">
        <v>82</v>
      </c>
      <c r="G1611" s="5" t="s">
        <v>82</v>
      </c>
      <c r="H1611" t="s">
        <v>26</v>
      </c>
      <c r="I1611" s="4">
        <v>1700</v>
      </c>
      <c r="J1611" s="5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13</v>
      </c>
      <c r="C1612" s="1" t="s">
        <v>20</v>
      </c>
      <c r="D1612" s="2">
        <v>44934</v>
      </c>
      <c r="E1612" s="5" t="s">
        <v>76</v>
      </c>
      <c r="F1612" s="5" t="s">
        <v>82</v>
      </c>
      <c r="G1612" s="5" t="s">
        <v>82</v>
      </c>
      <c r="H1612" t="s">
        <v>28</v>
      </c>
      <c r="I1612" s="4">
        <v>1500</v>
      </c>
      <c r="J1612" s="5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27</v>
      </c>
      <c r="C1613" s="1" t="s">
        <v>20</v>
      </c>
      <c r="D1613" s="2">
        <v>44934</v>
      </c>
      <c r="E1613" s="5" t="s">
        <v>76</v>
      </c>
      <c r="F1613" s="5" t="s">
        <v>82</v>
      </c>
      <c r="G1613" s="5" t="s">
        <v>82</v>
      </c>
      <c r="H1613" t="s">
        <v>30</v>
      </c>
      <c r="I1613" s="4">
        <v>3400</v>
      </c>
      <c r="J1613" s="5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22</v>
      </c>
      <c r="C1614" s="1" t="s">
        <v>20</v>
      </c>
      <c r="D1614" s="2">
        <v>44941</v>
      </c>
      <c r="E1614" s="5" t="s">
        <v>76</v>
      </c>
      <c r="F1614" s="5" t="s">
        <v>82</v>
      </c>
      <c r="G1614" s="5" t="s">
        <v>82</v>
      </c>
      <c r="H1614" t="s">
        <v>28</v>
      </c>
      <c r="I1614" s="4">
        <v>1500</v>
      </c>
      <c r="J1614" s="5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22</v>
      </c>
      <c r="C1615" s="1" t="s">
        <v>14</v>
      </c>
      <c r="D1615" s="2">
        <v>44941</v>
      </c>
      <c r="E1615" s="5" t="s">
        <v>76</v>
      </c>
      <c r="F1615" s="5" t="s">
        <v>82</v>
      </c>
      <c r="G1615" s="5" t="s">
        <v>82</v>
      </c>
      <c r="H1615" t="s">
        <v>21</v>
      </c>
      <c r="I1615" s="4">
        <v>1200</v>
      </c>
      <c r="J1615" s="5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27</v>
      </c>
      <c r="C1616" s="1" t="s">
        <v>14</v>
      </c>
      <c r="D1616" s="2">
        <v>44941</v>
      </c>
      <c r="E1616" s="5" t="s">
        <v>76</v>
      </c>
      <c r="F1616" s="5" t="s">
        <v>82</v>
      </c>
      <c r="G1616" s="5" t="s">
        <v>82</v>
      </c>
      <c r="H1616" t="s">
        <v>31</v>
      </c>
      <c r="I1616" s="4">
        <v>5300</v>
      </c>
      <c r="J1616" s="5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27</v>
      </c>
      <c r="C1617" s="1" t="s">
        <v>20</v>
      </c>
      <c r="D1617" s="2">
        <v>44941</v>
      </c>
      <c r="E1617" s="5" t="s">
        <v>76</v>
      </c>
      <c r="F1617" s="5" t="s">
        <v>82</v>
      </c>
      <c r="G1617" s="5" t="s">
        <v>82</v>
      </c>
      <c r="H1617" t="s">
        <v>18</v>
      </c>
      <c r="I1617" s="4">
        <v>8902</v>
      </c>
      <c r="J1617" s="5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34</v>
      </c>
      <c r="C1618" s="1" t="s">
        <v>20</v>
      </c>
      <c r="D1618" s="2">
        <v>44948</v>
      </c>
      <c r="E1618" s="5" t="s">
        <v>76</v>
      </c>
      <c r="F1618" s="5" t="s">
        <v>82</v>
      </c>
      <c r="G1618" s="5" t="s">
        <v>82</v>
      </c>
      <c r="H1618" t="s">
        <v>19</v>
      </c>
      <c r="I1618" s="4">
        <v>500</v>
      </c>
      <c r="J1618" s="5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27</v>
      </c>
      <c r="C1619" s="1" t="s">
        <v>14</v>
      </c>
      <c r="D1619" s="2">
        <v>44948</v>
      </c>
      <c r="E1619" s="5" t="s">
        <v>76</v>
      </c>
      <c r="F1619" s="5" t="s">
        <v>82</v>
      </c>
      <c r="G1619" s="5" t="s">
        <v>82</v>
      </c>
      <c r="H1619" t="s">
        <v>25</v>
      </c>
      <c r="I1619" s="4">
        <v>300</v>
      </c>
      <c r="J1619" s="5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24</v>
      </c>
      <c r="C1620" s="1" t="s">
        <v>14</v>
      </c>
      <c r="D1620" s="2">
        <v>44948</v>
      </c>
      <c r="E1620" s="5" t="s">
        <v>76</v>
      </c>
      <c r="F1620" s="5" t="s">
        <v>82</v>
      </c>
      <c r="G1620" s="5" t="s">
        <v>82</v>
      </c>
      <c r="H1620" t="s">
        <v>33</v>
      </c>
      <c r="I1620" s="4">
        <v>4600</v>
      </c>
      <c r="J1620" s="5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24</v>
      </c>
      <c r="C1621" s="1" t="s">
        <v>20</v>
      </c>
      <c r="D1621" s="2">
        <v>44948</v>
      </c>
      <c r="E1621" s="5" t="s">
        <v>76</v>
      </c>
      <c r="F1621" s="5" t="s">
        <v>82</v>
      </c>
      <c r="G1621" s="5" t="s">
        <v>82</v>
      </c>
      <c r="H1621" t="s">
        <v>31</v>
      </c>
      <c r="I1621" s="4">
        <v>5300</v>
      </c>
      <c r="J1621" s="5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13</v>
      </c>
      <c r="C1622" s="1" t="s">
        <v>20</v>
      </c>
      <c r="D1622" s="2">
        <v>44955</v>
      </c>
      <c r="E1622" s="5" t="s">
        <v>76</v>
      </c>
      <c r="F1622" s="5" t="s">
        <v>82</v>
      </c>
      <c r="G1622" s="5" t="s">
        <v>82</v>
      </c>
      <c r="H1622" t="s">
        <v>19</v>
      </c>
      <c r="I1622" s="4">
        <v>500</v>
      </c>
      <c r="J1622" s="5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24</v>
      </c>
      <c r="C1623" s="1" t="s">
        <v>14</v>
      </c>
      <c r="D1623" s="2">
        <v>44955</v>
      </c>
      <c r="E1623" s="5" t="s">
        <v>76</v>
      </c>
      <c r="F1623" s="5" t="s">
        <v>82</v>
      </c>
      <c r="G1623" s="5" t="s">
        <v>82</v>
      </c>
      <c r="H1623" t="s">
        <v>35</v>
      </c>
      <c r="I1623" s="4">
        <v>4500</v>
      </c>
      <c r="J1623" s="5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13</v>
      </c>
      <c r="C1624" s="1" t="s">
        <v>20</v>
      </c>
      <c r="D1624" s="2">
        <v>44955</v>
      </c>
      <c r="E1624" s="5" t="s">
        <v>76</v>
      </c>
      <c r="F1624" s="5" t="s">
        <v>82</v>
      </c>
      <c r="G1624" s="5" t="s">
        <v>82</v>
      </c>
      <c r="H1624" t="s">
        <v>26</v>
      </c>
      <c r="I1624" s="4">
        <v>1700</v>
      </c>
      <c r="J1624" s="5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13</v>
      </c>
      <c r="C1625" s="1" t="s">
        <v>20</v>
      </c>
      <c r="D1625" s="2">
        <v>44955</v>
      </c>
      <c r="E1625" s="5" t="s">
        <v>76</v>
      </c>
      <c r="F1625" s="5" t="s">
        <v>82</v>
      </c>
      <c r="G1625" s="5" t="s">
        <v>82</v>
      </c>
      <c r="H1625" t="s">
        <v>33</v>
      </c>
      <c r="I1625" s="4">
        <v>4600</v>
      </c>
      <c r="J1625" s="5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13</v>
      </c>
      <c r="C1626" s="1" t="s">
        <v>20</v>
      </c>
      <c r="D1626" s="2">
        <v>44962</v>
      </c>
      <c r="E1626" s="5" t="s">
        <v>76</v>
      </c>
      <c r="F1626" s="5" t="s">
        <v>82</v>
      </c>
      <c r="G1626" s="5" t="s">
        <v>82</v>
      </c>
      <c r="H1626" t="s">
        <v>30</v>
      </c>
      <c r="I1626" s="4">
        <v>3400</v>
      </c>
      <c r="J1626" s="5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27</v>
      </c>
      <c r="C1627" s="1" t="s">
        <v>20</v>
      </c>
      <c r="D1627" s="2">
        <v>44962</v>
      </c>
      <c r="E1627" s="5" t="s">
        <v>76</v>
      </c>
      <c r="F1627" s="5" t="s">
        <v>82</v>
      </c>
      <c r="G1627" s="5" t="s">
        <v>82</v>
      </c>
      <c r="H1627" t="s">
        <v>28</v>
      </c>
      <c r="I1627" s="4">
        <v>1500</v>
      </c>
      <c r="J1627" s="5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13</v>
      </c>
      <c r="C1628" s="1" t="s">
        <v>20</v>
      </c>
      <c r="D1628" s="2">
        <v>44962</v>
      </c>
      <c r="E1628" s="5" t="s">
        <v>76</v>
      </c>
      <c r="F1628" s="5" t="s">
        <v>82</v>
      </c>
      <c r="G1628" s="5" t="s">
        <v>82</v>
      </c>
      <c r="H1628" t="s">
        <v>31</v>
      </c>
      <c r="I1628" s="4">
        <v>5300</v>
      </c>
      <c r="J1628" s="5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13</v>
      </c>
      <c r="C1629" s="1" t="s">
        <v>14</v>
      </c>
      <c r="D1629" s="2">
        <v>44962</v>
      </c>
      <c r="E1629" s="5" t="s">
        <v>76</v>
      </c>
      <c r="F1629" s="5" t="s">
        <v>82</v>
      </c>
      <c r="G1629" s="5" t="s">
        <v>82</v>
      </c>
      <c r="H1629" t="s">
        <v>31</v>
      </c>
      <c r="I1629" s="4">
        <v>5300</v>
      </c>
      <c r="J1629" s="5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13</v>
      </c>
      <c r="C1630" s="1" t="s">
        <v>20</v>
      </c>
      <c r="D1630" s="2">
        <v>44969</v>
      </c>
      <c r="E1630" s="5" t="s">
        <v>76</v>
      </c>
      <c r="F1630" s="5" t="s">
        <v>82</v>
      </c>
      <c r="G1630" s="5" t="s">
        <v>82</v>
      </c>
      <c r="H1630" t="s">
        <v>30</v>
      </c>
      <c r="I1630" s="4">
        <v>3400</v>
      </c>
      <c r="J1630" s="5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24</v>
      </c>
      <c r="C1631" s="1" t="s">
        <v>14</v>
      </c>
      <c r="D1631" s="2">
        <v>44969</v>
      </c>
      <c r="E1631" s="5" t="s">
        <v>76</v>
      </c>
      <c r="F1631" s="5" t="s">
        <v>82</v>
      </c>
      <c r="G1631" s="5" t="s">
        <v>82</v>
      </c>
      <c r="H1631" t="s">
        <v>31</v>
      </c>
      <c r="I1631" s="4">
        <v>5300</v>
      </c>
      <c r="J1631" s="5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27</v>
      </c>
      <c r="C1632" s="1" t="s">
        <v>20</v>
      </c>
      <c r="D1632" s="2">
        <v>44969</v>
      </c>
      <c r="E1632" s="5" t="s">
        <v>76</v>
      </c>
      <c r="F1632" s="5" t="s">
        <v>82</v>
      </c>
      <c r="G1632" s="5" t="s">
        <v>82</v>
      </c>
      <c r="H1632" t="s">
        <v>35</v>
      </c>
      <c r="I1632" s="4">
        <v>4500</v>
      </c>
      <c r="J1632" s="5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27</v>
      </c>
      <c r="C1633" s="1" t="s">
        <v>20</v>
      </c>
      <c r="D1633" s="2">
        <v>44969</v>
      </c>
      <c r="E1633" s="5" t="s">
        <v>76</v>
      </c>
      <c r="F1633" s="5" t="s">
        <v>82</v>
      </c>
      <c r="G1633" s="5" t="s">
        <v>82</v>
      </c>
      <c r="H1633" t="s">
        <v>32</v>
      </c>
      <c r="I1633" s="4">
        <v>3200</v>
      </c>
      <c r="J1633" s="5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13</v>
      </c>
      <c r="C1634" s="1" t="s">
        <v>14</v>
      </c>
      <c r="D1634" s="2">
        <v>44976</v>
      </c>
      <c r="E1634" s="5" t="s">
        <v>76</v>
      </c>
      <c r="F1634" s="5" t="s">
        <v>82</v>
      </c>
      <c r="G1634" s="5" t="s">
        <v>82</v>
      </c>
      <c r="H1634" t="s">
        <v>19</v>
      </c>
      <c r="I1634" s="4">
        <v>500</v>
      </c>
      <c r="J1634" s="5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27</v>
      </c>
      <c r="C1635" s="1" t="s">
        <v>20</v>
      </c>
      <c r="D1635" s="2">
        <v>44976</v>
      </c>
      <c r="E1635" s="5" t="s">
        <v>76</v>
      </c>
      <c r="F1635" s="5" t="s">
        <v>82</v>
      </c>
      <c r="G1635" s="5" t="s">
        <v>82</v>
      </c>
      <c r="H1635" t="s">
        <v>25</v>
      </c>
      <c r="I1635" s="4">
        <v>300</v>
      </c>
      <c r="J1635" s="5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22</v>
      </c>
      <c r="C1636" s="1" t="s">
        <v>20</v>
      </c>
      <c r="D1636" s="2">
        <v>44976</v>
      </c>
      <c r="E1636" s="5" t="s">
        <v>76</v>
      </c>
      <c r="F1636" s="5" t="s">
        <v>82</v>
      </c>
      <c r="G1636" s="5" t="s">
        <v>82</v>
      </c>
      <c r="H1636" t="s">
        <v>32</v>
      </c>
      <c r="I1636" s="4">
        <v>3200</v>
      </c>
      <c r="J1636" s="5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27</v>
      </c>
      <c r="C1637" s="1" t="s">
        <v>14</v>
      </c>
      <c r="D1637" s="2">
        <v>44976</v>
      </c>
      <c r="E1637" s="5" t="s">
        <v>76</v>
      </c>
      <c r="F1637" s="5" t="s">
        <v>82</v>
      </c>
      <c r="G1637" s="5" t="s">
        <v>82</v>
      </c>
      <c r="H1637" t="s">
        <v>29</v>
      </c>
      <c r="I1637" s="4">
        <v>5340</v>
      </c>
      <c r="J1637" s="5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24</v>
      </c>
      <c r="C1638" s="1" t="s">
        <v>20</v>
      </c>
      <c r="D1638" s="2">
        <v>44983</v>
      </c>
      <c r="E1638" s="5" t="s">
        <v>76</v>
      </c>
      <c r="F1638" s="5" t="s">
        <v>82</v>
      </c>
      <c r="G1638" s="5" t="s">
        <v>82</v>
      </c>
      <c r="H1638" t="s">
        <v>25</v>
      </c>
      <c r="I1638" s="4">
        <v>300</v>
      </c>
      <c r="J1638" s="5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22</v>
      </c>
      <c r="C1639" s="1" t="s">
        <v>20</v>
      </c>
      <c r="D1639" s="2">
        <v>44983</v>
      </c>
      <c r="E1639" s="5" t="s">
        <v>76</v>
      </c>
      <c r="F1639" s="5" t="s">
        <v>82</v>
      </c>
      <c r="G1639" s="5" t="s">
        <v>82</v>
      </c>
      <c r="H1639" t="s">
        <v>33</v>
      </c>
      <c r="I1639" s="4">
        <v>4600</v>
      </c>
      <c r="J1639" s="5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24</v>
      </c>
      <c r="C1640" s="1" t="s">
        <v>14</v>
      </c>
      <c r="D1640" s="2">
        <v>44983</v>
      </c>
      <c r="E1640" s="5" t="s">
        <v>76</v>
      </c>
      <c r="F1640" s="5" t="s">
        <v>82</v>
      </c>
      <c r="G1640" s="5" t="s">
        <v>82</v>
      </c>
      <c r="H1640" t="s">
        <v>35</v>
      </c>
      <c r="I1640" s="4">
        <v>4500</v>
      </c>
      <c r="J1640" s="5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13</v>
      </c>
      <c r="C1641" s="1" t="s">
        <v>20</v>
      </c>
      <c r="D1641" s="2">
        <v>44983</v>
      </c>
      <c r="E1641" s="5" t="s">
        <v>76</v>
      </c>
      <c r="F1641" s="5" t="s">
        <v>82</v>
      </c>
      <c r="G1641" s="5" t="s">
        <v>82</v>
      </c>
      <c r="H1641" t="s">
        <v>33</v>
      </c>
      <c r="I1641" s="4">
        <v>4600</v>
      </c>
      <c r="J1641" s="5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27</v>
      </c>
      <c r="C1642" s="1" t="s">
        <v>14</v>
      </c>
      <c r="D1642" s="2">
        <v>44990</v>
      </c>
      <c r="E1642" s="5" t="s">
        <v>76</v>
      </c>
      <c r="F1642" s="5" t="s">
        <v>82</v>
      </c>
      <c r="G1642" s="5" t="s">
        <v>82</v>
      </c>
      <c r="H1642" t="s">
        <v>25</v>
      </c>
      <c r="I1642" s="4">
        <v>300</v>
      </c>
      <c r="J1642" s="5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13</v>
      </c>
      <c r="C1643" s="1" t="s">
        <v>20</v>
      </c>
      <c r="D1643" s="2">
        <v>44990</v>
      </c>
      <c r="E1643" s="5" t="s">
        <v>76</v>
      </c>
      <c r="F1643" s="5" t="s">
        <v>82</v>
      </c>
      <c r="G1643" s="5" t="s">
        <v>82</v>
      </c>
      <c r="H1643" t="s">
        <v>31</v>
      </c>
      <c r="I1643" s="4">
        <v>5300</v>
      </c>
      <c r="J1643" s="5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13</v>
      </c>
      <c r="C1644" s="1" t="s">
        <v>20</v>
      </c>
      <c r="D1644" s="2">
        <v>44990</v>
      </c>
      <c r="E1644" s="5" t="s">
        <v>76</v>
      </c>
      <c r="F1644" s="5" t="s">
        <v>82</v>
      </c>
      <c r="G1644" s="5" t="s">
        <v>82</v>
      </c>
      <c r="H1644" t="s">
        <v>30</v>
      </c>
      <c r="I1644" s="4">
        <v>3400</v>
      </c>
      <c r="J1644" s="5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27</v>
      </c>
      <c r="C1645" s="1" t="s">
        <v>14</v>
      </c>
      <c r="D1645" s="2">
        <v>44990</v>
      </c>
      <c r="E1645" s="5" t="s">
        <v>76</v>
      </c>
      <c r="F1645" s="5" t="s">
        <v>82</v>
      </c>
      <c r="G1645" s="5" t="s">
        <v>82</v>
      </c>
      <c r="H1645" t="s">
        <v>35</v>
      </c>
      <c r="I1645" s="4">
        <v>4500</v>
      </c>
      <c r="J1645" s="5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13</v>
      </c>
      <c r="C1646" s="1" t="s">
        <v>14</v>
      </c>
      <c r="D1646" s="2">
        <v>44997</v>
      </c>
      <c r="E1646" s="5" t="s">
        <v>76</v>
      </c>
      <c r="F1646" s="5" t="s">
        <v>82</v>
      </c>
      <c r="G1646" s="5" t="s">
        <v>82</v>
      </c>
      <c r="H1646" t="s">
        <v>31</v>
      </c>
      <c r="I1646" s="4">
        <v>5300</v>
      </c>
      <c r="J1646" s="5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27</v>
      </c>
      <c r="C1647" s="1" t="s">
        <v>20</v>
      </c>
      <c r="D1647" s="2">
        <v>44997</v>
      </c>
      <c r="E1647" s="5" t="s">
        <v>76</v>
      </c>
      <c r="F1647" s="5" t="s">
        <v>82</v>
      </c>
      <c r="G1647" s="5" t="s">
        <v>82</v>
      </c>
      <c r="H1647" t="s">
        <v>21</v>
      </c>
      <c r="I1647" s="4">
        <v>1200</v>
      </c>
      <c r="J1647" s="5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13</v>
      </c>
      <c r="C1648" s="1" t="s">
        <v>14</v>
      </c>
      <c r="D1648" s="2">
        <v>44997</v>
      </c>
      <c r="E1648" s="5" t="s">
        <v>76</v>
      </c>
      <c r="F1648" s="5" t="s">
        <v>82</v>
      </c>
      <c r="G1648" s="5" t="s">
        <v>82</v>
      </c>
      <c r="H1648" t="s">
        <v>33</v>
      </c>
      <c r="I1648" s="4">
        <v>4600</v>
      </c>
      <c r="J1648" s="5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13</v>
      </c>
      <c r="C1649" s="1" t="s">
        <v>20</v>
      </c>
      <c r="D1649" s="2">
        <v>44997</v>
      </c>
      <c r="E1649" s="5" t="s">
        <v>76</v>
      </c>
      <c r="F1649" s="5" t="s">
        <v>82</v>
      </c>
      <c r="G1649" s="5" t="s">
        <v>82</v>
      </c>
      <c r="H1649" t="s">
        <v>30</v>
      </c>
      <c r="I1649" s="4">
        <v>3400</v>
      </c>
      <c r="J1649" s="5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24</v>
      </c>
      <c r="C1650" s="1" t="s">
        <v>14</v>
      </c>
      <c r="D1650" s="2">
        <v>45004</v>
      </c>
      <c r="E1650" s="5" t="s">
        <v>76</v>
      </c>
      <c r="F1650" s="5" t="s">
        <v>82</v>
      </c>
      <c r="G1650" s="5" t="s">
        <v>82</v>
      </c>
      <c r="H1650" t="s">
        <v>32</v>
      </c>
      <c r="I1650" s="4">
        <v>3200</v>
      </c>
      <c r="J1650" s="5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13</v>
      </c>
      <c r="C1651" s="1" t="s">
        <v>20</v>
      </c>
      <c r="D1651" s="2">
        <v>45004</v>
      </c>
      <c r="E1651" s="5" t="s">
        <v>76</v>
      </c>
      <c r="F1651" s="5" t="s">
        <v>82</v>
      </c>
      <c r="G1651" s="5" t="s">
        <v>82</v>
      </c>
      <c r="H1651" t="s">
        <v>21</v>
      </c>
      <c r="I1651" s="4">
        <v>1200</v>
      </c>
      <c r="J1651" s="5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13</v>
      </c>
      <c r="C1652" s="1" t="s">
        <v>20</v>
      </c>
      <c r="D1652" s="2">
        <v>45004</v>
      </c>
      <c r="E1652" s="5" t="s">
        <v>76</v>
      </c>
      <c r="F1652" s="5" t="s">
        <v>82</v>
      </c>
      <c r="G1652" s="5" t="s">
        <v>82</v>
      </c>
      <c r="H1652" t="s">
        <v>28</v>
      </c>
      <c r="I1652" s="4">
        <v>1500</v>
      </c>
      <c r="J1652" s="5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13</v>
      </c>
      <c r="C1653" s="1" t="s">
        <v>20</v>
      </c>
      <c r="D1653" s="2">
        <v>45004</v>
      </c>
      <c r="E1653" s="5" t="s">
        <v>76</v>
      </c>
      <c r="F1653" s="5" t="s">
        <v>82</v>
      </c>
      <c r="G1653" s="5" t="s">
        <v>82</v>
      </c>
      <c r="H1653" t="s">
        <v>18</v>
      </c>
      <c r="I1653" s="4">
        <v>8902</v>
      </c>
      <c r="J1653" s="5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13</v>
      </c>
      <c r="C1654" s="1" t="s">
        <v>20</v>
      </c>
      <c r="D1654" s="2">
        <v>45011</v>
      </c>
      <c r="E1654" s="5" t="s">
        <v>76</v>
      </c>
      <c r="F1654" s="5" t="s">
        <v>82</v>
      </c>
      <c r="G1654" s="5" t="s">
        <v>82</v>
      </c>
      <c r="H1654" t="s">
        <v>25</v>
      </c>
      <c r="I1654" s="4">
        <v>300</v>
      </c>
      <c r="J1654" s="5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34</v>
      </c>
      <c r="C1655" s="1" t="s">
        <v>14</v>
      </c>
      <c r="D1655" s="2">
        <v>45011</v>
      </c>
      <c r="E1655" s="5" t="s">
        <v>76</v>
      </c>
      <c r="F1655" s="5" t="s">
        <v>82</v>
      </c>
      <c r="G1655" s="5" t="s">
        <v>82</v>
      </c>
      <c r="H1655" t="s">
        <v>28</v>
      </c>
      <c r="I1655" s="4">
        <v>1500</v>
      </c>
      <c r="J1655" s="5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13</v>
      </c>
      <c r="C1656" s="1" t="s">
        <v>20</v>
      </c>
      <c r="D1656" s="2">
        <v>45011</v>
      </c>
      <c r="E1656" s="5" t="s">
        <v>76</v>
      </c>
      <c r="F1656" s="5" t="s">
        <v>82</v>
      </c>
      <c r="G1656" s="5" t="s">
        <v>82</v>
      </c>
      <c r="H1656" t="s">
        <v>33</v>
      </c>
      <c r="I1656" s="4">
        <v>4600</v>
      </c>
      <c r="J1656" s="5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27</v>
      </c>
      <c r="C1657" s="1" t="s">
        <v>20</v>
      </c>
      <c r="D1657" s="2">
        <v>45011</v>
      </c>
      <c r="E1657" s="5" t="s">
        <v>76</v>
      </c>
      <c r="F1657" s="5" t="s">
        <v>82</v>
      </c>
      <c r="G1657" s="5" t="s">
        <v>82</v>
      </c>
      <c r="H1657" t="s">
        <v>18</v>
      </c>
      <c r="I1657" s="4">
        <v>8902</v>
      </c>
      <c r="J1657" s="5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27</v>
      </c>
      <c r="C1658" s="1" t="s">
        <v>14</v>
      </c>
      <c r="D1658" s="2">
        <v>45018</v>
      </c>
      <c r="E1658" s="5" t="s">
        <v>76</v>
      </c>
      <c r="F1658" s="5" t="s">
        <v>82</v>
      </c>
      <c r="G1658" s="5" t="s">
        <v>82</v>
      </c>
      <c r="H1658" t="s">
        <v>19</v>
      </c>
      <c r="I1658" s="4">
        <v>500</v>
      </c>
      <c r="J1658" s="5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27</v>
      </c>
      <c r="C1659" s="1" t="s">
        <v>20</v>
      </c>
      <c r="D1659" s="2">
        <v>45018</v>
      </c>
      <c r="E1659" s="5" t="s">
        <v>76</v>
      </c>
      <c r="F1659" s="5" t="s">
        <v>82</v>
      </c>
      <c r="G1659" s="5" t="s">
        <v>82</v>
      </c>
      <c r="H1659" t="s">
        <v>28</v>
      </c>
      <c r="I1659" s="4">
        <v>1500</v>
      </c>
      <c r="J1659" s="5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27</v>
      </c>
      <c r="C1660" s="1" t="s">
        <v>20</v>
      </c>
      <c r="D1660" s="2">
        <v>45018</v>
      </c>
      <c r="E1660" s="5" t="s">
        <v>76</v>
      </c>
      <c r="F1660" s="5" t="s">
        <v>82</v>
      </c>
      <c r="G1660" s="5" t="s">
        <v>82</v>
      </c>
      <c r="H1660" t="s">
        <v>29</v>
      </c>
      <c r="I1660" s="4">
        <v>5340</v>
      </c>
      <c r="J1660" s="5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13</v>
      </c>
      <c r="C1661" s="1" t="s">
        <v>20</v>
      </c>
      <c r="D1661" s="2">
        <v>45018</v>
      </c>
      <c r="E1661" s="5" t="s">
        <v>76</v>
      </c>
      <c r="F1661" s="5" t="s">
        <v>82</v>
      </c>
      <c r="G1661" s="5" t="s">
        <v>82</v>
      </c>
      <c r="H1661" t="s">
        <v>32</v>
      </c>
      <c r="I1661" s="4">
        <v>3200</v>
      </c>
      <c r="J1661" s="5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13</v>
      </c>
      <c r="C1662" s="1" t="s">
        <v>20</v>
      </c>
      <c r="D1662" s="2">
        <v>45025</v>
      </c>
      <c r="E1662" s="5" t="s">
        <v>76</v>
      </c>
      <c r="F1662" s="5" t="s">
        <v>82</v>
      </c>
      <c r="G1662" s="5" t="s">
        <v>82</v>
      </c>
      <c r="H1662" t="s">
        <v>19</v>
      </c>
      <c r="I1662" s="4">
        <v>500</v>
      </c>
      <c r="J1662" s="5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27</v>
      </c>
      <c r="C1663" s="1" t="s">
        <v>20</v>
      </c>
      <c r="D1663" s="2">
        <v>45025</v>
      </c>
      <c r="E1663" s="5" t="s">
        <v>76</v>
      </c>
      <c r="F1663" s="5" t="s">
        <v>82</v>
      </c>
      <c r="G1663" s="5" t="s">
        <v>82</v>
      </c>
      <c r="H1663" t="s">
        <v>30</v>
      </c>
      <c r="I1663" s="4">
        <v>3400</v>
      </c>
      <c r="J1663" s="5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27</v>
      </c>
      <c r="C1664" s="1" t="s">
        <v>20</v>
      </c>
      <c r="D1664" s="2">
        <v>45025</v>
      </c>
      <c r="E1664" s="5" t="s">
        <v>76</v>
      </c>
      <c r="F1664" s="5" t="s">
        <v>82</v>
      </c>
      <c r="G1664" s="5" t="s">
        <v>82</v>
      </c>
      <c r="H1664" t="s">
        <v>30</v>
      </c>
      <c r="I1664" s="4">
        <v>3400</v>
      </c>
      <c r="J1664" s="5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24</v>
      </c>
      <c r="C1665" s="1" t="s">
        <v>14</v>
      </c>
      <c r="D1665" s="2">
        <v>45025</v>
      </c>
      <c r="E1665" s="5" t="s">
        <v>76</v>
      </c>
      <c r="F1665" s="5" t="s">
        <v>82</v>
      </c>
      <c r="G1665" s="5" t="s">
        <v>82</v>
      </c>
      <c r="H1665" t="s">
        <v>23</v>
      </c>
      <c r="I1665" s="4">
        <v>5130</v>
      </c>
      <c r="J1665" s="5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34</v>
      </c>
      <c r="C1666" s="1" t="s">
        <v>20</v>
      </c>
      <c r="D1666" s="2">
        <v>45032</v>
      </c>
      <c r="E1666" s="5" t="s">
        <v>76</v>
      </c>
      <c r="F1666" s="5" t="s">
        <v>82</v>
      </c>
      <c r="G1666" s="5" t="s">
        <v>82</v>
      </c>
      <c r="H1666" t="s">
        <v>28</v>
      </c>
      <c r="I1666" s="4">
        <v>1500</v>
      </c>
      <c r="J1666" s="5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13</v>
      </c>
      <c r="C1667" s="1" t="s">
        <v>14</v>
      </c>
      <c r="D1667" s="2">
        <v>45032</v>
      </c>
      <c r="E1667" s="5" t="s">
        <v>76</v>
      </c>
      <c r="F1667" s="5" t="s">
        <v>82</v>
      </c>
      <c r="G1667" s="5" t="s">
        <v>82</v>
      </c>
      <c r="H1667" t="s">
        <v>31</v>
      </c>
      <c r="I1667" s="4">
        <v>5300</v>
      </c>
      <c r="J1667" s="5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27</v>
      </c>
      <c r="C1668" s="1" t="s">
        <v>20</v>
      </c>
      <c r="D1668" s="2">
        <v>45032</v>
      </c>
      <c r="E1668" s="5" t="s">
        <v>76</v>
      </c>
      <c r="F1668" s="5" t="s">
        <v>82</v>
      </c>
      <c r="G1668" s="5" t="s">
        <v>82</v>
      </c>
      <c r="H1668" t="s">
        <v>30</v>
      </c>
      <c r="I1668" s="4">
        <v>3400</v>
      </c>
      <c r="J1668" s="5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27</v>
      </c>
      <c r="C1669" s="1" t="s">
        <v>20</v>
      </c>
      <c r="D1669" s="2">
        <v>45032</v>
      </c>
      <c r="E1669" s="5" t="s">
        <v>76</v>
      </c>
      <c r="F1669" s="5" t="s">
        <v>82</v>
      </c>
      <c r="G1669" s="5" t="s">
        <v>82</v>
      </c>
      <c r="H1669" t="s">
        <v>31</v>
      </c>
      <c r="I1669" s="4">
        <v>5300</v>
      </c>
      <c r="J1669" s="5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24</v>
      </c>
      <c r="C1670" s="1" t="s">
        <v>14</v>
      </c>
      <c r="D1670" s="2">
        <v>45039</v>
      </c>
      <c r="E1670" s="5" t="s">
        <v>76</v>
      </c>
      <c r="F1670" s="5" t="s">
        <v>82</v>
      </c>
      <c r="G1670" s="5" t="s">
        <v>82</v>
      </c>
      <c r="H1670" t="s">
        <v>18</v>
      </c>
      <c r="I1670" s="4">
        <v>8902</v>
      </c>
      <c r="J1670" s="5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27</v>
      </c>
      <c r="C1671" s="1" t="s">
        <v>20</v>
      </c>
      <c r="D1671" s="2">
        <v>45039</v>
      </c>
      <c r="E1671" s="5" t="s">
        <v>76</v>
      </c>
      <c r="F1671" s="5" t="s">
        <v>82</v>
      </c>
      <c r="G1671" s="5" t="s">
        <v>82</v>
      </c>
      <c r="H1671" t="s">
        <v>35</v>
      </c>
      <c r="I1671" s="4">
        <v>4500</v>
      </c>
      <c r="J1671" s="5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27</v>
      </c>
      <c r="C1672" s="1" t="s">
        <v>20</v>
      </c>
      <c r="D1672" s="2">
        <v>45039</v>
      </c>
      <c r="E1672" s="5" t="s">
        <v>76</v>
      </c>
      <c r="F1672" s="5" t="s">
        <v>82</v>
      </c>
      <c r="G1672" s="5" t="s">
        <v>82</v>
      </c>
      <c r="H1672" t="s">
        <v>18</v>
      </c>
      <c r="I1672" s="4">
        <v>8902</v>
      </c>
      <c r="J1672" s="5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34</v>
      </c>
      <c r="C1673" s="1" t="s">
        <v>20</v>
      </c>
      <c r="D1673" s="2">
        <v>45039</v>
      </c>
      <c r="E1673" s="5" t="s">
        <v>76</v>
      </c>
      <c r="F1673" s="5" t="s">
        <v>82</v>
      </c>
      <c r="G1673" s="5" t="s">
        <v>82</v>
      </c>
      <c r="H1673" t="s">
        <v>18</v>
      </c>
      <c r="I1673" s="4">
        <v>8902</v>
      </c>
      <c r="J1673" s="5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13</v>
      </c>
      <c r="C1674" s="1" t="s">
        <v>20</v>
      </c>
      <c r="D1674" s="2">
        <v>45046</v>
      </c>
      <c r="E1674" s="5" t="s">
        <v>76</v>
      </c>
      <c r="F1674" s="5" t="s">
        <v>82</v>
      </c>
      <c r="G1674" s="5" t="s">
        <v>82</v>
      </c>
      <c r="H1674" t="s">
        <v>30</v>
      </c>
      <c r="I1674" s="4">
        <v>3400</v>
      </c>
      <c r="J1674" s="5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22</v>
      </c>
      <c r="C1675" s="1" t="s">
        <v>14</v>
      </c>
      <c r="D1675" s="2">
        <v>45046</v>
      </c>
      <c r="E1675" s="5" t="s">
        <v>76</v>
      </c>
      <c r="F1675" s="5" t="s">
        <v>82</v>
      </c>
      <c r="G1675" s="5" t="s">
        <v>82</v>
      </c>
      <c r="H1675" t="s">
        <v>18</v>
      </c>
      <c r="I1675" s="4">
        <v>8902</v>
      </c>
      <c r="J1675" s="5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13</v>
      </c>
      <c r="C1676" s="1" t="s">
        <v>14</v>
      </c>
      <c r="D1676" s="2">
        <v>45046</v>
      </c>
      <c r="E1676" s="5" t="s">
        <v>76</v>
      </c>
      <c r="F1676" s="5" t="s">
        <v>82</v>
      </c>
      <c r="G1676" s="5" t="s">
        <v>82</v>
      </c>
      <c r="H1676" t="s">
        <v>33</v>
      </c>
      <c r="I1676" s="4">
        <v>4600</v>
      </c>
      <c r="J1676" s="5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27</v>
      </c>
      <c r="C1677" s="1" t="s">
        <v>20</v>
      </c>
      <c r="D1677" s="2">
        <v>45046</v>
      </c>
      <c r="E1677" s="5" t="s">
        <v>76</v>
      </c>
      <c r="F1677" s="5" t="s">
        <v>82</v>
      </c>
      <c r="G1677" s="5" t="s">
        <v>82</v>
      </c>
      <c r="H1677" t="s">
        <v>35</v>
      </c>
      <c r="I1677" s="4">
        <v>4500</v>
      </c>
      <c r="J1677" s="5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13</v>
      </c>
      <c r="C1678" s="1" t="s">
        <v>20</v>
      </c>
      <c r="D1678" s="2">
        <v>45053</v>
      </c>
      <c r="E1678" s="5" t="s">
        <v>76</v>
      </c>
      <c r="F1678" s="5" t="s">
        <v>82</v>
      </c>
      <c r="G1678" s="5" t="s">
        <v>82</v>
      </c>
      <c r="H1678" t="s">
        <v>33</v>
      </c>
      <c r="I1678" s="4">
        <v>4600</v>
      </c>
      <c r="J1678" s="5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27</v>
      </c>
      <c r="C1679" s="1" t="s">
        <v>20</v>
      </c>
      <c r="D1679" s="2">
        <v>45053</v>
      </c>
      <c r="E1679" s="5" t="s">
        <v>76</v>
      </c>
      <c r="F1679" s="5" t="s">
        <v>82</v>
      </c>
      <c r="G1679" s="5" t="s">
        <v>82</v>
      </c>
      <c r="H1679" t="s">
        <v>19</v>
      </c>
      <c r="I1679" s="4">
        <v>500</v>
      </c>
      <c r="J1679" s="5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24</v>
      </c>
      <c r="C1680" s="1" t="s">
        <v>20</v>
      </c>
      <c r="D1680" s="2">
        <v>45053</v>
      </c>
      <c r="E1680" s="5" t="s">
        <v>76</v>
      </c>
      <c r="F1680" s="5" t="s">
        <v>82</v>
      </c>
      <c r="G1680" s="5" t="s">
        <v>82</v>
      </c>
      <c r="H1680" t="s">
        <v>28</v>
      </c>
      <c r="I1680" s="4">
        <v>1500</v>
      </c>
      <c r="J1680" s="5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13</v>
      </c>
      <c r="C1681" s="1" t="s">
        <v>14</v>
      </c>
      <c r="D1681" s="2">
        <v>45053</v>
      </c>
      <c r="E1681" s="5" t="s">
        <v>76</v>
      </c>
      <c r="F1681" s="5" t="s">
        <v>82</v>
      </c>
      <c r="G1681" s="5" t="s">
        <v>82</v>
      </c>
      <c r="H1681" t="s">
        <v>18</v>
      </c>
      <c r="I1681" s="4">
        <v>8902</v>
      </c>
      <c r="J1681" s="5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27</v>
      </c>
      <c r="C1682" s="1" t="s">
        <v>14</v>
      </c>
      <c r="D1682" s="2">
        <v>45060</v>
      </c>
      <c r="E1682" s="5" t="s">
        <v>76</v>
      </c>
      <c r="F1682" s="5" t="s">
        <v>82</v>
      </c>
      <c r="G1682" s="5" t="s">
        <v>82</v>
      </c>
      <c r="H1682" t="s">
        <v>25</v>
      </c>
      <c r="I1682" s="4">
        <v>300</v>
      </c>
      <c r="J1682" s="5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13</v>
      </c>
      <c r="C1683" s="1" t="s">
        <v>20</v>
      </c>
      <c r="D1683" s="2">
        <v>45060</v>
      </c>
      <c r="E1683" s="5" t="s">
        <v>76</v>
      </c>
      <c r="F1683" s="5" t="s">
        <v>82</v>
      </c>
      <c r="G1683" s="5" t="s">
        <v>82</v>
      </c>
      <c r="H1683" t="s">
        <v>35</v>
      </c>
      <c r="I1683" s="4">
        <v>4500</v>
      </c>
      <c r="J1683" s="5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13</v>
      </c>
      <c r="C1684" s="1" t="s">
        <v>20</v>
      </c>
      <c r="D1684" s="2">
        <v>45060</v>
      </c>
      <c r="E1684" s="5" t="s">
        <v>76</v>
      </c>
      <c r="F1684" s="5" t="s">
        <v>82</v>
      </c>
      <c r="G1684" s="5" t="s">
        <v>82</v>
      </c>
      <c r="H1684" t="s">
        <v>29</v>
      </c>
      <c r="I1684" s="4">
        <v>5340</v>
      </c>
      <c r="J1684" s="5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13</v>
      </c>
      <c r="C1685" s="1" t="s">
        <v>20</v>
      </c>
      <c r="D1685" s="2">
        <v>45060</v>
      </c>
      <c r="E1685" s="5" t="s">
        <v>76</v>
      </c>
      <c r="F1685" s="5" t="s">
        <v>82</v>
      </c>
      <c r="G1685" s="5" t="s">
        <v>82</v>
      </c>
      <c r="H1685" t="s">
        <v>33</v>
      </c>
      <c r="I1685" s="4">
        <v>4600</v>
      </c>
      <c r="J1685" s="5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13</v>
      </c>
      <c r="C1686" s="1" t="s">
        <v>20</v>
      </c>
      <c r="D1686" s="2">
        <v>45067</v>
      </c>
      <c r="E1686" s="5" t="s">
        <v>76</v>
      </c>
      <c r="F1686" s="5" t="s">
        <v>82</v>
      </c>
      <c r="G1686" s="5" t="s">
        <v>82</v>
      </c>
      <c r="H1686" t="s">
        <v>32</v>
      </c>
      <c r="I1686" s="4">
        <v>3200</v>
      </c>
      <c r="J1686" s="5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13</v>
      </c>
      <c r="C1687" s="1" t="s">
        <v>20</v>
      </c>
      <c r="D1687" s="2">
        <v>45067</v>
      </c>
      <c r="E1687" s="5" t="s">
        <v>76</v>
      </c>
      <c r="F1687" s="5" t="s">
        <v>82</v>
      </c>
      <c r="G1687" s="5" t="s">
        <v>82</v>
      </c>
      <c r="H1687" t="s">
        <v>21</v>
      </c>
      <c r="I1687" s="4">
        <v>1200</v>
      </c>
      <c r="J1687" s="5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13</v>
      </c>
      <c r="C1688" s="1" t="s">
        <v>20</v>
      </c>
      <c r="D1688" s="2">
        <v>45067</v>
      </c>
      <c r="E1688" s="5" t="s">
        <v>76</v>
      </c>
      <c r="F1688" s="5" t="s">
        <v>82</v>
      </c>
      <c r="G1688" s="5" t="s">
        <v>82</v>
      </c>
      <c r="H1688" t="s">
        <v>26</v>
      </c>
      <c r="I1688" s="4">
        <v>1700</v>
      </c>
      <c r="J1688" s="5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13</v>
      </c>
      <c r="C1689" s="1" t="s">
        <v>20</v>
      </c>
      <c r="D1689" s="2">
        <v>45067</v>
      </c>
      <c r="E1689" s="5" t="s">
        <v>76</v>
      </c>
      <c r="F1689" s="5" t="s">
        <v>82</v>
      </c>
      <c r="G1689" s="5" t="s">
        <v>82</v>
      </c>
      <c r="H1689" t="s">
        <v>23</v>
      </c>
      <c r="I1689" s="4">
        <v>5130</v>
      </c>
      <c r="J1689" s="5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13</v>
      </c>
      <c r="C1690" s="1" t="s">
        <v>20</v>
      </c>
      <c r="D1690" s="2">
        <v>45074</v>
      </c>
      <c r="E1690" s="5" t="s">
        <v>76</v>
      </c>
      <c r="F1690" s="5" t="s">
        <v>82</v>
      </c>
      <c r="G1690" s="5" t="s">
        <v>82</v>
      </c>
      <c r="H1690" t="s">
        <v>30</v>
      </c>
      <c r="I1690" s="4">
        <v>3400</v>
      </c>
      <c r="J1690" s="5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13</v>
      </c>
      <c r="C1691" s="1" t="s">
        <v>20</v>
      </c>
      <c r="D1691" s="2">
        <v>45074</v>
      </c>
      <c r="E1691" s="5" t="s">
        <v>76</v>
      </c>
      <c r="F1691" s="5" t="s">
        <v>82</v>
      </c>
      <c r="G1691" s="5" t="s">
        <v>82</v>
      </c>
      <c r="H1691" t="s">
        <v>35</v>
      </c>
      <c r="I1691" s="4">
        <v>4500</v>
      </c>
      <c r="J1691" s="5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24</v>
      </c>
      <c r="C1692" s="1" t="s">
        <v>20</v>
      </c>
      <c r="D1692" s="2">
        <v>45074</v>
      </c>
      <c r="E1692" s="5" t="s">
        <v>76</v>
      </c>
      <c r="F1692" s="5" t="s">
        <v>82</v>
      </c>
      <c r="G1692" s="5" t="s">
        <v>82</v>
      </c>
      <c r="H1692" t="s">
        <v>23</v>
      </c>
      <c r="I1692" s="4">
        <v>5130</v>
      </c>
      <c r="J1692" s="5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24</v>
      </c>
      <c r="C1693" s="1" t="s">
        <v>20</v>
      </c>
      <c r="D1693" s="2">
        <v>45074</v>
      </c>
      <c r="E1693" s="5" t="s">
        <v>76</v>
      </c>
      <c r="F1693" s="5" t="s">
        <v>82</v>
      </c>
      <c r="G1693" s="5" t="s">
        <v>82</v>
      </c>
      <c r="H1693" t="s">
        <v>18</v>
      </c>
      <c r="I1693" s="4">
        <v>8902</v>
      </c>
      <c r="J1693" s="5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13</v>
      </c>
      <c r="C1694" s="1" t="s">
        <v>20</v>
      </c>
      <c r="D1694" s="2">
        <v>45081</v>
      </c>
      <c r="E1694" s="5" t="s">
        <v>76</v>
      </c>
      <c r="F1694" s="5" t="s">
        <v>82</v>
      </c>
      <c r="G1694" s="5" t="s">
        <v>82</v>
      </c>
      <c r="H1694" t="s">
        <v>25</v>
      </c>
      <c r="I1694" s="4">
        <v>300</v>
      </c>
      <c r="J1694" s="5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13</v>
      </c>
      <c r="C1695" s="1" t="s">
        <v>20</v>
      </c>
      <c r="D1695" s="2">
        <v>45081</v>
      </c>
      <c r="E1695" s="5" t="s">
        <v>76</v>
      </c>
      <c r="F1695" s="5" t="s">
        <v>82</v>
      </c>
      <c r="G1695" s="5" t="s">
        <v>82</v>
      </c>
      <c r="H1695" t="s">
        <v>26</v>
      </c>
      <c r="I1695" s="4">
        <v>1700</v>
      </c>
      <c r="J1695" s="5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27</v>
      </c>
      <c r="C1696" s="1" t="s">
        <v>20</v>
      </c>
      <c r="D1696" s="2">
        <v>45081</v>
      </c>
      <c r="E1696" s="5" t="s">
        <v>76</v>
      </c>
      <c r="F1696" s="5" t="s">
        <v>82</v>
      </c>
      <c r="G1696" s="5" t="s">
        <v>82</v>
      </c>
      <c r="H1696" t="s">
        <v>28</v>
      </c>
      <c r="I1696" s="4">
        <v>1500</v>
      </c>
      <c r="J1696" s="5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34</v>
      </c>
      <c r="C1697" s="1" t="s">
        <v>20</v>
      </c>
      <c r="D1697" s="2">
        <v>45081</v>
      </c>
      <c r="E1697" s="5" t="s">
        <v>76</v>
      </c>
      <c r="F1697" s="5" t="s">
        <v>82</v>
      </c>
      <c r="G1697" s="5" t="s">
        <v>82</v>
      </c>
      <c r="H1697" t="s">
        <v>26</v>
      </c>
      <c r="I1697" s="4">
        <v>1700</v>
      </c>
      <c r="J1697" s="5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13</v>
      </c>
      <c r="C1698" s="1" t="s">
        <v>14</v>
      </c>
      <c r="D1698" s="2">
        <v>45088</v>
      </c>
      <c r="E1698" s="5" t="s">
        <v>76</v>
      </c>
      <c r="F1698" s="5" t="s">
        <v>82</v>
      </c>
      <c r="G1698" s="5" t="s">
        <v>82</v>
      </c>
      <c r="H1698" t="s">
        <v>30</v>
      </c>
      <c r="I1698" s="4">
        <v>3400</v>
      </c>
      <c r="J1698" s="5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27</v>
      </c>
      <c r="C1699" s="1" t="s">
        <v>14</v>
      </c>
      <c r="D1699" s="2">
        <v>45088</v>
      </c>
      <c r="E1699" s="5" t="s">
        <v>76</v>
      </c>
      <c r="F1699" s="5" t="s">
        <v>82</v>
      </c>
      <c r="G1699" s="5" t="s">
        <v>82</v>
      </c>
      <c r="H1699" t="s">
        <v>26</v>
      </c>
      <c r="I1699" s="4">
        <v>1700</v>
      </c>
      <c r="J1699" s="5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13</v>
      </c>
      <c r="C1700" s="1" t="s">
        <v>14</v>
      </c>
      <c r="D1700" s="2">
        <v>45088</v>
      </c>
      <c r="E1700" s="5" t="s">
        <v>76</v>
      </c>
      <c r="F1700" s="5" t="s">
        <v>82</v>
      </c>
      <c r="G1700" s="5" t="s">
        <v>82</v>
      </c>
      <c r="H1700" t="s">
        <v>23</v>
      </c>
      <c r="I1700" s="4">
        <v>5130</v>
      </c>
      <c r="J1700" s="5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13</v>
      </c>
      <c r="C1701" s="1" t="s">
        <v>14</v>
      </c>
      <c r="D1701" s="2">
        <v>45088</v>
      </c>
      <c r="E1701" s="5" t="s">
        <v>76</v>
      </c>
      <c r="F1701" s="5" t="s">
        <v>82</v>
      </c>
      <c r="G1701" s="5" t="s">
        <v>82</v>
      </c>
      <c r="H1701" t="s">
        <v>33</v>
      </c>
      <c r="I1701" s="4">
        <v>4600</v>
      </c>
      <c r="J1701" s="5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27</v>
      </c>
      <c r="C1702" s="1" t="s">
        <v>20</v>
      </c>
      <c r="D1702" s="2">
        <v>45095</v>
      </c>
      <c r="E1702" s="5" t="s">
        <v>76</v>
      </c>
      <c r="F1702" s="5" t="s">
        <v>82</v>
      </c>
      <c r="G1702" s="5" t="s">
        <v>82</v>
      </c>
      <c r="H1702" t="s">
        <v>25</v>
      </c>
      <c r="I1702" s="4">
        <v>300</v>
      </c>
      <c r="J1702" s="5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27</v>
      </c>
      <c r="C1703" s="1" t="s">
        <v>20</v>
      </c>
      <c r="D1703" s="2">
        <v>45095</v>
      </c>
      <c r="E1703" s="5" t="s">
        <v>76</v>
      </c>
      <c r="F1703" s="5" t="s">
        <v>82</v>
      </c>
      <c r="G1703" s="5" t="s">
        <v>82</v>
      </c>
      <c r="H1703" t="s">
        <v>30</v>
      </c>
      <c r="I1703" s="4">
        <v>3400</v>
      </c>
      <c r="J1703" s="5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13</v>
      </c>
      <c r="C1704" s="1" t="s">
        <v>20</v>
      </c>
      <c r="D1704" s="2">
        <v>45095</v>
      </c>
      <c r="E1704" s="5" t="s">
        <v>76</v>
      </c>
      <c r="F1704" s="5" t="s">
        <v>79</v>
      </c>
      <c r="G1704" s="5" t="s">
        <v>80</v>
      </c>
      <c r="H1704" t="s">
        <v>30</v>
      </c>
      <c r="I1704" s="4">
        <v>3400</v>
      </c>
      <c r="J1704" s="5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24</v>
      </c>
      <c r="C1705" s="1" t="s">
        <v>20</v>
      </c>
      <c r="D1705" s="2">
        <v>45095</v>
      </c>
      <c r="E1705" s="5" t="s">
        <v>76</v>
      </c>
      <c r="F1705" s="5" t="s">
        <v>82</v>
      </c>
      <c r="G1705" s="5" t="s">
        <v>82</v>
      </c>
      <c r="H1705" t="s">
        <v>18</v>
      </c>
      <c r="I1705" s="4">
        <v>8902</v>
      </c>
      <c r="J1705" s="5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27</v>
      </c>
      <c r="C1706" s="1" t="s">
        <v>14</v>
      </c>
      <c r="D1706" s="2">
        <v>45102</v>
      </c>
      <c r="E1706" s="5" t="s">
        <v>76</v>
      </c>
      <c r="F1706" s="5" t="s">
        <v>82</v>
      </c>
      <c r="G1706" s="5" t="s">
        <v>82</v>
      </c>
      <c r="H1706" t="s">
        <v>21</v>
      </c>
      <c r="I1706" s="4">
        <v>1200</v>
      </c>
      <c r="J1706" s="5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13</v>
      </c>
      <c r="C1707" s="1" t="s">
        <v>20</v>
      </c>
      <c r="D1707" s="2">
        <v>45102</v>
      </c>
      <c r="E1707" s="5" t="s">
        <v>76</v>
      </c>
      <c r="F1707" s="5" t="s">
        <v>82</v>
      </c>
      <c r="G1707" s="5" t="s">
        <v>82</v>
      </c>
      <c r="H1707" t="s">
        <v>32</v>
      </c>
      <c r="I1707" s="4">
        <v>3200</v>
      </c>
      <c r="J1707" s="5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24</v>
      </c>
      <c r="C1708" s="1" t="s">
        <v>14</v>
      </c>
      <c r="D1708" s="2">
        <v>45102</v>
      </c>
      <c r="E1708" s="5" t="s">
        <v>76</v>
      </c>
      <c r="F1708" s="5" t="s">
        <v>82</v>
      </c>
      <c r="G1708" s="5" t="s">
        <v>82</v>
      </c>
      <c r="H1708" t="s">
        <v>23</v>
      </c>
      <c r="I1708" s="4">
        <v>5130</v>
      </c>
      <c r="J1708" s="5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27</v>
      </c>
      <c r="C1709" s="1" t="s">
        <v>14</v>
      </c>
      <c r="D1709" s="2">
        <v>45102</v>
      </c>
      <c r="E1709" s="5" t="s">
        <v>76</v>
      </c>
      <c r="F1709" s="5" t="s">
        <v>82</v>
      </c>
      <c r="G1709" s="5" t="s">
        <v>82</v>
      </c>
      <c r="H1709" t="s">
        <v>31</v>
      </c>
      <c r="I1709" s="4">
        <v>5300</v>
      </c>
      <c r="J1709" s="5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27</v>
      </c>
      <c r="C1710" s="1" t="s">
        <v>20</v>
      </c>
      <c r="D1710" s="2">
        <v>45109</v>
      </c>
      <c r="E1710" s="5" t="s">
        <v>76</v>
      </c>
      <c r="F1710" s="5" t="s">
        <v>79</v>
      </c>
      <c r="G1710" s="5" t="s">
        <v>80</v>
      </c>
      <c r="H1710" t="s">
        <v>33</v>
      </c>
      <c r="I1710" s="4">
        <v>4600</v>
      </c>
      <c r="J1710" s="5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24</v>
      </c>
      <c r="C1711" s="1" t="s">
        <v>20</v>
      </c>
      <c r="D1711" s="2">
        <v>45109</v>
      </c>
      <c r="E1711" s="5" t="s">
        <v>76</v>
      </c>
      <c r="F1711" s="5" t="s">
        <v>79</v>
      </c>
      <c r="G1711" s="5" t="s">
        <v>80</v>
      </c>
      <c r="H1711" t="s">
        <v>18</v>
      </c>
      <c r="I1711" s="4">
        <v>8902</v>
      </c>
      <c r="J1711" s="5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13</v>
      </c>
      <c r="C1712" s="1" t="s">
        <v>14</v>
      </c>
      <c r="D1712" s="2">
        <v>45109</v>
      </c>
      <c r="E1712" s="5" t="s">
        <v>76</v>
      </c>
      <c r="F1712" s="5" t="s">
        <v>82</v>
      </c>
      <c r="G1712" s="5" t="s">
        <v>82</v>
      </c>
      <c r="H1712" t="s">
        <v>31</v>
      </c>
      <c r="I1712" s="4">
        <v>5300</v>
      </c>
      <c r="J1712" s="5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27</v>
      </c>
      <c r="C1713" s="1" t="s">
        <v>20</v>
      </c>
      <c r="D1713" s="2">
        <v>45109</v>
      </c>
      <c r="E1713" s="5" t="s">
        <v>76</v>
      </c>
      <c r="F1713" s="5" t="s">
        <v>82</v>
      </c>
      <c r="G1713" s="5" t="s">
        <v>82</v>
      </c>
      <c r="H1713" t="s">
        <v>29</v>
      </c>
      <c r="I1713" s="4">
        <v>5340</v>
      </c>
      <c r="J1713" s="5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27</v>
      </c>
      <c r="C1714" s="1" t="s">
        <v>14</v>
      </c>
      <c r="D1714" s="2">
        <v>45116</v>
      </c>
      <c r="E1714" s="5" t="s">
        <v>76</v>
      </c>
      <c r="F1714" s="5" t="s">
        <v>79</v>
      </c>
      <c r="G1714" s="5" t="s">
        <v>80</v>
      </c>
      <c r="H1714" t="s">
        <v>19</v>
      </c>
      <c r="I1714" s="4">
        <v>500</v>
      </c>
      <c r="J1714" s="5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13</v>
      </c>
      <c r="C1715" s="1" t="s">
        <v>20</v>
      </c>
      <c r="D1715" s="2">
        <v>45116</v>
      </c>
      <c r="E1715" s="5" t="s">
        <v>76</v>
      </c>
      <c r="F1715" s="5" t="s">
        <v>82</v>
      </c>
      <c r="G1715" s="5" t="s">
        <v>82</v>
      </c>
      <c r="H1715" t="s">
        <v>29</v>
      </c>
      <c r="I1715" s="4">
        <v>5340</v>
      </c>
      <c r="J1715" s="5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22</v>
      </c>
      <c r="C1716" s="1" t="s">
        <v>14</v>
      </c>
      <c r="D1716" s="2">
        <v>45116</v>
      </c>
      <c r="E1716" s="5" t="s">
        <v>76</v>
      </c>
      <c r="F1716" s="5" t="s">
        <v>82</v>
      </c>
      <c r="G1716" s="5" t="s">
        <v>82</v>
      </c>
      <c r="H1716" t="s">
        <v>32</v>
      </c>
      <c r="I1716" s="4">
        <v>3200</v>
      </c>
      <c r="J1716" s="5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13</v>
      </c>
      <c r="C1717" s="1" t="s">
        <v>20</v>
      </c>
      <c r="D1717" s="2">
        <v>45116</v>
      </c>
      <c r="E1717" s="5" t="s">
        <v>76</v>
      </c>
      <c r="F1717" s="5" t="s">
        <v>82</v>
      </c>
      <c r="G1717" s="5" t="s">
        <v>82</v>
      </c>
      <c r="H1717" t="s">
        <v>33</v>
      </c>
      <c r="I1717" s="4">
        <v>4600</v>
      </c>
      <c r="J1717" s="5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13</v>
      </c>
      <c r="C1718" s="1" t="s">
        <v>20</v>
      </c>
      <c r="D1718" s="2">
        <v>45123</v>
      </c>
      <c r="E1718" s="5" t="s">
        <v>76</v>
      </c>
      <c r="F1718" s="5" t="s">
        <v>82</v>
      </c>
      <c r="G1718" s="5" t="s">
        <v>82</v>
      </c>
      <c r="H1718" t="s">
        <v>26</v>
      </c>
      <c r="I1718" s="4">
        <v>1700</v>
      </c>
      <c r="J1718" s="5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13</v>
      </c>
      <c r="C1719" s="1" t="s">
        <v>20</v>
      </c>
      <c r="D1719" s="2">
        <v>45123</v>
      </c>
      <c r="E1719" s="5" t="s">
        <v>76</v>
      </c>
      <c r="F1719" s="5" t="s">
        <v>79</v>
      </c>
      <c r="G1719" s="5" t="s">
        <v>80</v>
      </c>
      <c r="H1719" t="s">
        <v>30</v>
      </c>
      <c r="I1719" s="4">
        <v>3400</v>
      </c>
      <c r="J1719" s="5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34</v>
      </c>
      <c r="C1720" s="1" t="s">
        <v>20</v>
      </c>
      <c r="D1720" s="2">
        <v>45123</v>
      </c>
      <c r="E1720" s="5" t="s">
        <v>76</v>
      </c>
      <c r="F1720" s="5" t="s">
        <v>82</v>
      </c>
      <c r="G1720" s="5" t="s">
        <v>82</v>
      </c>
      <c r="H1720" t="s">
        <v>35</v>
      </c>
      <c r="I1720" s="4">
        <v>4500</v>
      </c>
      <c r="J1720" s="5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13</v>
      </c>
      <c r="C1721" s="1" t="s">
        <v>14</v>
      </c>
      <c r="D1721" s="2">
        <v>45123</v>
      </c>
      <c r="E1721" s="5" t="s">
        <v>76</v>
      </c>
      <c r="F1721" s="5" t="s">
        <v>82</v>
      </c>
      <c r="G1721" s="5" t="s">
        <v>82</v>
      </c>
      <c r="H1721" t="s">
        <v>33</v>
      </c>
      <c r="I1721" s="4">
        <v>4600</v>
      </c>
      <c r="J1721" s="5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13</v>
      </c>
      <c r="C1722" s="1" t="s">
        <v>20</v>
      </c>
      <c r="D1722" s="2">
        <v>45130</v>
      </c>
      <c r="E1722" s="5" t="s">
        <v>76</v>
      </c>
      <c r="F1722" s="5" t="s">
        <v>82</v>
      </c>
      <c r="G1722" s="5" t="s">
        <v>82</v>
      </c>
      <c r="H1722" t="s">
        <v>25</v>
      </c>
      <c r="I1722" s="4">
        <v>300</v>
      </c>
      <c r="J1722" s="5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13</v>
      </c>
      <c r="C1723" s="1" t="s">
        <v>20</v>
      </c>
      <c r="D1723" s="2">
        <v>45130</v>
      </c>
      <c r="E1723" s="5" t="s">
        <v>76</v>
      </c>
      <c r="F1723" s="5" t="s">
        <v>82</v>
      </c>
      <c r="G1723" s="5" t="s">
        <v>82</v>
      </c>
      <c r="H1723" t="s">
        <v>33</v>
      </c>
      <c r="I1723" s="4">
        <v>4600</v>
      </c>
      <c r="J1723" s="5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13</v>
      </c>
      <c r="C1724" s="1" t="s">
        <v>14</v>
      </c>
      <c r="D1724" s="2">
        <v>45130</v>
      </c>
      <c r="E1724" s="5" t="s">
        <v>76</v>
      </c>
      <c r="F1724" s="5" t="s">
        <v>79</v>
      </c>
      <c r="G1724" s="5" t="s">
        <v>80</v>
      </c>
      <c r="H1724" t="s">
        <v>23</v>
      </c>
      <c r="I1724" s="4">
        <v>5130</v>
      </c>
      <c r="J1724" s="5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34</v>
      </c>
      <c r="C1725" s="1" t="s">
        <v>14</v>
      </c>
      <c r="D1725" s="2">
        <v>45130</v>
      </c>
      <c r="E1725" s="5" t="s">
        <v>76</v>
      </c>
      <c r="F1725" s="5" t="s">
        <v>82</v>
      </c>
      <c r="G1725" s="5" t="s">
        <v>82</v>
      </c>
      <c r="H1725" t="s">
        <v>33</v>
      </c>
      <c r="I1725" s="4">
        <v>4600</v>
      </c>
      <c r="J1725" s="5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13</v>
      </c>
      <c r="C1726" s="1" t="s">
        <v>20</v>
      </c>
      <c r="D1726" s="2">
        <v>45137</v>
      </c>
      <c r="E1726" s="5" t="s">
        <v>76</v>
      </c>
      <c r="F1726" s="5" t="s">
        <v>79</v>
      </c>
      <c r="G1726" s="5" t="s">
        <v>80</v>
      </c>
      <c r="H1726" t="s">
        <v>28</v>
      </c>
      <c r="I1726" s="4">
        <v>1500</v>
      </c>
      <c r="J1726" s="5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27</v>
      </c>
      <c r="C1727" s="1" t="s">
        <v>14</v>
      </c>
      <c r="D1727" s="2">
        <v>45137</v>
      </c>
      <c r="E1727" s="5" t="s">
        <v>76</v>
      </c>
      <c r="F1727" s="5" t="s">
        <v>82</v>
      </c>
      <c r="G1727" s="5" t="s">
        <v>82</v>
      </c>
      <c r="H1727" t="s">
        <v>21</v>
      </c>
      <c r="I1727" s="4">
        <v>1200</v>
      </c>
      <c r="J1727" s="5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13</v>
      </c>
      <c r="C1728" s="1" t="s">
        <v>20</v>
      </c>
      <c r="D1728" s="2">
        <v>45137</v>
      </c>
      <c r="E1728" s="5" t="s">
        <v>76</v>
      </c>
      <c r="F1728" s="5" t="s">
        <v>79</v>
      </c>
      <c r="G1728" s="5" t="s">
        <v>80</v>
      </c>
      <c r="H1728" t="s">
        <v>30</v>
      </c>
      <c r="I1728" s="4">
        <v>3400</v>
      </c>
      <c r="J1728" s="5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27</v>
      </c>
      <c r="C1729" s="1" t="s">
        <v>20</v>
      </c>
      <c r="D1729" s="2">
        <v>45137</v>
      </c>
      <c r="E1729" s="5" t="s">
        <v>76</v>
      </c>
      <c r="F1729" s="5" t="s">
        <v>82</v>
      </c>
      <c r="G1729" s="5" t="s">
        <v>82</v>
      </c>
      <c r="H1729" t="s">
        <v>31</v>
      </c>
      <c r="I1729" s="4">
        <v>5300</v>
      </c>
      <c r="J1729" s="5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27</v>
      </c>
      <c r="C1730" s="1" t="s">
        <v>20</v>
      </c>
      <c r="D1730" s="2">
        <v>45144</v>
      </c>
      <c r="E1730" s="5" t="s">
        <v>76</v>
      </c>
      <c r="F1730" s="5" t="s">
        <v>82</v>
      </c>
      <c r="G1730" s="5" t="s">
        <v>82</v>
      </c>
      <c r="H1730" t="s">
        <v>19</v>
      </c>
      <c r="I1730" s="4">
        <v>500</v>
      </c>
      <c r="J1730" s="5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13</v>
      </c>
      <c r="C1731" s="1" t="s">
        <v>14</v>
      </c>
      <c r="D1731" s="2">
        <v>45144</v>
      </c>
      <c r="E1731" s="5" t="s">
        <v>76</v>
      </c>
      <c r="F1731" s="5" t="s">
        <v>79</v>
      </c>
      <c r="G1731" s="5" t="s">
        <v>80</v>
      </c>
      <c r="H1731" t="s">
        <v>29</v>
      </c>
      <c r="I1731" s="4">
        <v>5340</v>
      </c>
      <c r="J1731" s="5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24</v>
      </c>
      <c r="C1732" s="1" t="s">
        <v>14</v>
      </c>
      <c r="D1732" s="2">
        <v>45144</v>
      </c>
      <c r="E1732" s="5" t="s">
        <v>76</v>
      </c>
      <c r="F1732" s="5" t="s">
        <v>82</v>
      </c>
      <c r="G1732" s="5" t="s">
        <v>82</v>
      </c>
      <c r="H1732" t="s">
        <v>26</v>
      </c>
      <c r="I1732" s="4">
        <v>1700</v>
      </c>
      <c r="J1732" s="5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24</v>
      </c>
      <c r="C1733" s="1" t="s">
        <v>20</v>
      </c>
      <c r="D1733" s="2">
        <v>45144</v>
      </c>
      <c r="E1733" s="5" t="s">
        <v>76</v>
      </c>
      <c r="F1733" s="5" t="s">
        <v>79</v>
      </c>
      <c r="G1733" s="5" t="s">
        <v>80</v>
      </c>
      <c r="H1733" t="s">
        <v>35</v>
      </c>
      <c r="I1733" s="4">
        <v>4500</v>
      </c>
      <c r="J1733" s="5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24</v>
      </c>
      <c r="C1734" s="1" t="s">
        <v>14</v>
      </c>
      <c r="D1734" s="2">
        <v>45151</v>
      </c>
      <c r="E1734" s="5" t="s">
        <v>76</v>
      </c>
      <c r="F1734" s="5" t="s">
        <v>82</v>
      </c>
      <c r="G1734" s="5" t="s">
        <v>82</v>
      </c>
      <c r="H1734" t="s">
        <v>25</v>
      </c>
      <c r="I1734" s="4">
        <v>300</v>
      </c>
      <c r="J1734" s="5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13</v>
      </c>
      <c r="C1735" s="1" t="s">
        <v>20</v>
      </c>
      <c r="D1735" s="2">
        <v>45151</v>
      </c>
      <c r="E1735" s="5" t="s">
        <v>76</v>
      </c>
      <c r="F1735" s="5" t="s">
        <v>82</v>
      </c>
      <c r="G1735" s="5" t="s">
        <v>82</v>
      </c>
      <c r="H1735" t="s">
        <v>35</v>
      </c>
      <c r="I1735" s="4">
        <v>4500</v>
      </c>
      <c r="J1735" s="5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13</v>
      </c>
      <c r="C1736" s="1" t="s">
        <v>20</v>
      </c>
      <c r="D1736" s="2">
        <v>45151</v>
      </c>
      <c r="E1736" s="5" t="s">
        <v>76</v>
      </c>
      <c r="F1736" s="5" t="s">
        <v>82</v>
      </c>
      <c r="G1736" s="5" t="s">
        <v>82</v>
      </c>
      <c r="H1736" t="s">
        <v>19</v>
      </c>
      <c r="I1736" s="4">
        <v>500</v>
      </c>
      <c r="J1736" s="5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24</v>
      </c>
      <c r="C1737" s="1" t="s">
        <v>20</v>
      </c>
      <c r="D1737" s="2">
        <v>45151</v>
      </c>
      <c r="E1737" s="5" t="s">
        <v>76</v>
      </c>
      <c r="F1737" s="5" t="s">
        <v>82</v>
      </c>
      <c r="G1737" s="5" t="s">
        <v>82</v>
      </c>
      <c r="H1737" t="s">
        <v>23</v>
      </c>
      <c r="I1737" s="4">
        <v>5130</v>
      </c>
      <c r="J1737" s="5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13</v>
      </c>
      <c r="C1738" s="1" t="s">
        <v>20</v>
      </c>
      <c r="D1738" s="2">
        <v>45158</v>
      </c>
      <c r="E1738" s="5" t="s">
        <v>76</v>
      </c>
      <c r="F1738" s="5" t="s">
        <v>82</v>
      </c>
      <c r="G1738" s="5" t="s">
        <v>82</v>
      </c>
      <c r="H1738" t="s">
        <v>19</v>
      </c>
      <c r="I1738" s="4">
        <v>500</v>
      </c>
      <c r="J1738" s="5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27</v>
      </c>
      <c r="C1739" s="1" t="s">
        <v>20</v>
      </c>
      <c r="D1739" s="2">
        <v>45158</v>
      </c>
      <c r="E1739" s="5" t="s">
        <v>76</v>
      </c>
      <c r="F1739" s="5" t="s">
        <v>82</v>
      </c>
      <c r="G1739" s="5" t="s">
        <v>82</v>
      </c>
      <c r="H1739" t="s">
        <v>31</v>
      </c>
      <c r="I1739" s="4">
        <v>5300</v>
      </c>
      <c r="J1739" s="5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13</v>
      </c>
      <c r="C1740" s="1" t="s">
        <v>14</v>
      </c>
      <c r="D1740" s="2">
        <v>45158</v>
      </c>
      <c r="E1740" s="5" t="s">
        <v>76</v>
      </c>
      <c r="F1740" s="5" t="s">
        <v>82</v>
      </c>
      <c r="G1740" s="5" t="s">
        <v>82</v>
      </c>
      <c r="H1740" t="s">
        <v>32</v>
      </c>
      <c r="I1740" s="4">
        <v>3200</v>
      </c>
      <c r="J1740" s="5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24</v>
      </c>
      <c r="C1741" s="1" t="s">
        <v>14</v>
      </c>
      <c r="D1741" s="2">
        <v>45158</v>
      </c>
      <c r="E1741" s="5" t="s">
        <v>76</v>
      </c>
      <c r="F1741" s="5" t="s">
        <v>82</v>
      </c>
      <c r="G1741" s="5" t="s">
        <v>82</v>
      </c>
      <c r="H1741" t="s">
        <v>23</v>
      </c>
      <c r="I1741" s="4">
        <v>5130</v>
      </c>
      <c r="J1741" s="5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13</v>
      </c>
      <c r="C1742" s="1" t="s">
        <v>20</v>
      </c>
      <c r="D1742" s="2">
        <v>45165</v>
      </c>
      <c r="E1742" s="5" t="s">
        <v>76</v>
      </c>
      <c r="F1742" s="5" t="s">
        <v>82</v>
      </c>
      <c r="G1742" s="5" t="s">
        <v>82</v>
      </c>
      <c r="H1742" t="s">
        <v>26</v>
      </c>
      <c r="I1742" s="4">
        <v>1700</v>
      </c>
      <c r="J1742" s="5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24</v>
      </c>
      <c r="C1743" s="1" t="s">
        <v>20</v>
      </c>
      <c r="D1743" s="2">
        <v>45165</v>
      </c>
      <c r="E1743" s="5" t="s">
        <v>76</v>
      </c>
      <c r="F1743" s="5" t="s">
        <v>82</v>
      </c>
      <c r="G1743" s="5" t="s">
        <v>82</v>
      </c>
      <c r="H1743" t="s">
        <v>31</v>
      </c>
      <c r="I1743" s="4">
        <v>5300</v>
      </c>
      <c r="J1743" s="5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13</v>
      </c>
      <c r="C1744" s="1" t="s">
        <v>20</v>
      </c>
      <c r="D1744" s="2">
        <v>45165</v>
      </c>
      <c r="E1744" s="5" t="s">
        <v>76</v>
      </c>
      <c r="F1744" s="5" t="s">
        <v>82</v>
      </c>
      <c r="G1744" s="5" t="s">
        <v>82</v>
      </c>
      <c r="H1744" t="s">
        <v>31</v>
      </c>
      <c r="I1744" s="4">
        <v>5300</v>
      </c>
      <c r="J1744" s="5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13</v>
      </c>
      <c r="C1745" s="1" t="s">
        <v>20</v>
      </c>
      <c r="D1745" s="2">
        <v>45165</v>
      </c>
      <c r="E1745" s="5" t="s">
        <v>76</v>
      </c>
      <c r="F1745" s="5" t="s">
        <v>82</v>
      </c>
      <c r="G1745" s="5" t="s">
        <v>82</v>
      </c>
      <c r="H1745" t="s">
        <v>29</v>
      </c>
      <c r="I1745" s="4">
        <v>5340</v>
      </c>
      <c r="J1745" s="5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22</v>
      </c>
      <c r="C1746" s="1" t="s">
        <v>14</v>
      </c>
      <c r="D1746" s="2">
        <v>44562</v>
      </c>
      <c r="E1746" s="5" t="s">
        <v>76</v>
      </c>
      <c r="F1746" s="5" t="s">
        <v>79</v>
      </c>
      <c r="G1746" s="5" t="s">
        <v>80</v>
      </c>
      <c r="H1746" t="s">
        <v>25</v>
      </c>
      <c r="I1746" s="4">
        <v>300</v>
      </c>
      <c r="J1746" s="5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22</v>
      </c>
      <c r="C1747" s="1" t="s">
        <v>14</v>
      </c>
      <c r="D1747" s="2">
        <v>44577</v>
      </c>
      <c r="E1747" s="5" t="s">
        <v>76</v>
      </c>
      <c r="F1747" s="5" t="s">
        <v>79</v>
      </c>
      <c r="G1747" s="5" t="s">
        <v>80</v>
      </c>
      <c r="H1747" t="s">
        <v>28</v>
      </c>
      <c r="I1747" s="4">
        <v>1500</v>
      </c>
      <c r="J1747" s="5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34</v>
      </c>
      <c r="C1748" s="1" t="s">
        <v>14</v>
      </c>
      <c r="D1748" s="2">
        <v>44584</v>
      </c>
      <c r="E1748" s="5" t="s">
        <v>76</v>
      </c>
      <c r="F1748" s="5" t="s">
        <v>79</v>
      </c>
      <c r="G1748" s="5" t="s">
        <v>80</v>
      </c>
      <c r="H1748" t="s">
        <v>25</v>
      </c>
      <c r="I1748" s="4">
        <v>300</v>
      </c>
      <c r="J1748" s="5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13</v>
      </c>
      <c r="C1749" s="1" t="s">
        <v>20</v>
      </c>
      <c r="D1749" s="2">
        <v>44591</v>
      </c>
      <c r="E1749" s="5" t="s">
        <v>76</v>
      </c>
      <c r="F1749" s="5" t="s">
        <v>79</v>
      </c>
      <c r="G1749" s="5" t="s">
        <v>80</v>
      </c>
      <c r="H1749" t="s">
        <v>23</v>
      </c>
      <c r="I1749" s="4">
        <v>5130</v>
      </c>
      <c r="J1749" s="5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27</v>
      </c>
      <c r="C1750" s="1" t="s">
        <v>20</v>
      </c>
      <c r="D1750" s="2">
        <v>44598</v>
      </c>
      <c r="E1750" s="5" t="s">
        <v>76</v>
      </c>
      <c r="F1750" s="5" t="s">
        <v>79</v>
      </c>
      <c r="G1750" s="5" t="s">
        <v>80</v>
      </c>
      <c r="H1750" t="s">
        <v>23</v>
      </c>
      <c r="I1750" s="4">
        <v>5130</v>
      </c>
      <c r="J1750" s="5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27</v>
      </c>
      <c r="C1751" s="1" t="s">
        <v>14</v>
      </c>
      <c r="D1751" s="2">
        <v>44605</v>
      </c>
      <c r="E1751" s="5" t="s">
        <v>76</v>
      </c>
      <c r="F1751" s="5" t="s">
        <v>79</v>
      </c>
      <c r="G1751" s="5" t="s">
        <v>80</v>
      </c>
      <c r="H1751" t="s">
        <v>26</v>
      </c>
      <c r="I1751" s="4">
        <v>1700</v>
      </c>
      <c r="J1751" s="5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27</v>
      </c>
      <c r="C1752" s="1" t="s">
        <v>20</v>
      </c>
      <c r="D1752" s="2">
        <v>44612</v>
      </c>
      <c r="E1752" s="5" t="s">
        <v>76</v>
      </c>
      <c r="F1752" s="5" t="s">
        <v>79</v>
      </c>
      <c r="G1752" s="5" t="s">
        <v>80</v>
      </c>
      <c r="H1752" t="s">
        <v>35</v>
      </c>
      <c r="I1752" s="4">
        <v>4500</v>
      </c>
      <c r="J1752" s="5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13</v>
      </c>
      <c r="C1753" s="1" t="s">
        <v>14</v>
      </c>
      <c r="D1753" s="2">
        <v>44619</v>
      </c>
      <c r="E1753" s="5" t="s">
        <v>76</v>
      </c>
      <c r="F1753" s="5" t="s">
        <v>79</v>
      </c>
      <c r="G1753" s="5" t="s">
        <v>80</v>
      </c>
      <c r="H1753" t="s">
        <v>32</v>
      </c>
      <c r="I1753" s="4">
        <v>3200</v>
      </c>
      <c r="J1753" s="5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13</v>
      </c>
      <c r="C1754" s="1" t="s">
        <v>14</v>
      </c>
      <c r="D1754" s="2">
        <v>44626</v>
      </c>
      <c r="E1754" s="5" t="s">
        <v>76</v>
      </c>
      <c r="F1754" s="5" t="s">
        <v>79</v>
      </c>
      <c r="G1754" s="5" t="s">
        <v>80</v>
      </c>
      <c r="H1754" t="s">
        <v>32</v>
      </c>
      <c r="I1754" s="4">
        <v>3200</v>
      </c>
      <c r="J1754" s="5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13</v>
      </c>
      <c r="C1755" s="1" t="s">
        <v>14</v>
      </c>
      <c r="D1755" s="2">
        <v>44633</v>
      </c>
      <c r="E1755" s="5" t="s">
        <v>76</v>
      </c>
      <c r="F1755" s="5" t="s">
        <v>79</v>
      </c>
      <c r="G1755" s="5" t="s">
        <v>80</v>
      </c>
      <c r="H1755" t="s">
        <v>18</v>
      </c>
      <c r="I1755" s="4">
        <v>8902</v>
      </c>
      <c r="J1755" s="5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13</v>
      </c>
      <c r="C1756" s="1" t="s">
        <v>20</v>
      </c>
      <c r="D1756" s="2">
        <v>44640</v>
      </c>
      <c r="E1756" s="5" t="s">
        <v>76</v>
      </c>
      <c r="F1756" s="5" t="s">
        <v>79</v>
      </c>
      <c r="G1756" s="5" t="s">
        <v>80</v>
      </c>
      <c r="H1756" t="s">
        <v>30</v>
      </c>
      <c r="I1756" s="4">
        <v>3400</v>
      </c>
      <c r="J1756" s="5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13</v>
      </c>
      <c r="C1757" s="1" t="s">
        <v>20</v>
      </c>
      <c r="D1757" s="2">
        <v>44647</v>
      </c>
      <c r="E1757" s="5" t="s">
        <v>76</v>
      </c>
      <c r="F1757" s="5" t="s">
        <v>79</v>
      </c>
      <c r="G1757" s="5" t="s">
        <v>80</v>
      </c>
      <c r="H1757" t="s">
        <v>18</v>
      </c>
      <c r="I1757" s="4">
        <v>8902</v>
      </c>
      <c r="J1757" s="5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13</v>
      </c>
      <c r="C1758" s="1" t="s">
        <v>14</v>
      </c>
      <c r="D1758" s="2">
        <v>44654</v>
      </c>
      <c r="E1758" s="5" t="s">
        <v>76</v>
      </c>
      <c r="F1758" s="5" t="s">
        <v>79</v>
      </c>
      <c r="G1758" s="5" t="s">
        <v>80</v>
      </c>
      <c r="H1758" t="s">
        <v>32</v>
      </c>
      <c r="I1758" s="4">
        <v>3200</v>
      </c>
      <c r="J1758" s="5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24</v>
      </c>
      <c r="C1759" s="1" t="s">
        <v>20</v>
      </c>
      <c r="D1759" s="2">
        <v>44661</v>
      </c>
      <c r="E1759" s="5" t="s">
        <v>76</v>
      </c>
      <c r="F1759" s="5" t="s">
        <v>79</v>
      </c>
      <c r="G1759" s="5" t="s">
        <v>80</v>
      </c>
      <c r="H1759" t="s">
        <v>32</v>
      </c>
      <c r="I1759" s="4">
        <v>3200</v>
      </c>
      <c r="J1759" s="5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27</v>
      </c>
      <c r="C1760" s="1" t="s">
        <v>14</v>
      </c>
      <c r="D1760" s="2">
        <v>44668</v>
      </c>
      <c r="E1760" s="5" t="s">
        <v>76</v>
      </c>
      <c r="F1760" s="5" t="s">
        <v>79</v>
      </c>
      <c r="G1760" s="5" t="s">
        <v>80</v>
      </c>
      <c r="H1760" t="s">
        <v>35</v>
      </c>
      <c r="I1760" s="4">
        <v>4500</v>
      </c>
      <c r="J1760" s="5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13</v>
      </c>
      <c r="C1761" s="1" t="s">
        <v>20</v>
      </c>
      <c r="D1761" s="2">
        <v>44675</v>
      </c>
      <c r="E1761" s="5" t="s">
        <v>76</v>
      </c>
      <c r="F1761" s="5" t="s">
        <v>79</v>
      </c>
      <c r="G1761" s="5" t="s">
        <v>80</v>
      </c>
      <c r="H1761" t="s">
        <v>21</v>
      </c>
      <c r="I1761" s="4">
        <v>1200</v>
      </c>
      <c r="J1761" s="5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27</v>
      </c>
      <c r="C1762" s="1" t="s">
        <v>14</v>
      </c>
      <c r="D1762" s="2">
        <v>44682</v>
      </c>
      <c r="E1762" s="5" t="s">
        <v>76</v>
      </c>
      <c r="F1762" s="5" t="s">
        <v>79</v>
      </c>
      <c r="G1762" s="5" t="s">
        <v>80</v>
      </c>
      <c r="H1762" t="s">
        <v>23</v>
      </c>
      <c r="I1762" s="4">
        <v>5130</v>
      </c>
      <c r="J1762" s="5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13</v>
      </c>
      <c r="C1763" s="1" t="s">
        <v>20</v>
      </c>
      <c r="D1763" s="2">
        <v>44689</v>
      </c>
      <c r="E1763" s="5" t="s">
        <v>76</v>
      </c>
      <c r="F1763" s="5" t="s">
        <v>79</v>
      </c>
      <c r="G1763" s="5" t="s">
        <v>80</v>
      </c>
      <c r="H1763" t="s">
        <v>25</v>
      </c>
      <c r="I1763" s="4">
        <v>300</v>
      </c>
      <c r="J1763" s="5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34</v>
      </c>
      <c r="C1764" s="1" t="s">
        <v>14</v>
      </c>
      <c r="D1764" s="2">
        <v>44562</v>
      </c>
      <c r="E1764" s="5" t="s">
        <v>83</v>
      </c>
      <c r="F1764" s="5" t="s">
        <v>84</v>
      </c>
      <c r="G1764" s="5" t="s">
        <v>85</v>
      </c>
      <c r="H1764" t="s">
        <v>23</v>
      </c>
      <c r="I1764" s="4">
        <v>5130</v>
      </c>
      <c r="J1764" s="5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13</v>
      </c>
      <c r="C1765" s="1" t="s">
        <v>14</v>
      </c>
      <c r="D1765" s="2">
        <v>44577</v>
      </c>
      <c r="E1765" s="5" t="s">
        <v>83</v>
      </c>
      <c r="F1765" s="5" t="s">
        <v>84</v>
      </c>
      <c r="G1765" s="5" t="s">
        <v>85</v>
      </c>
      <c r="H1765" t="s">
        <v>33</v>
      </c>
      <c r="I1765" s="4">
        <v>4600</v>
      </c>
      <c r="J1765" s="5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27</v>
      </c>
      <c r="C1766" s="1" t="s">
        <v>20</v>
      </c>
      <c r="D1766" s="2">
        <v>44584</v>
      </c>
      <c r="E1766" s="5" t="s">
        <v>83</v>
      </c>
      <c r="F1766" s="5" t="s">
        <v>84</v>
      </c>
      <c r="G1766" s="5" t="s">
        <v>85</v>
      </c>
      <c r="H1766" t="s">
        <v>19</v>
      </c>
      <c r="I1766" s="4">
        <v>500</v>
      </c>
      <c r="J1766" s="5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13</v>
      </c>
      <c r="C1767" s="1" t="s">
        <v>20</v>
      </c>
      <c r="D1767" s="2">
        <v>44591</v>
      </c>
      <c r="E1767" s="5" t="s">
        <v>83</v>
      </c>
      <c r="F1767" s="5" t="s">
        <v>84</v>
      </c>
      <c r="G1767" s="5" t="s">
        <v>85</v>
      </c>
      <c r="H1767" t="s">
        <v>23</v>
      </c>
      <c r="I1767" s="4">
        <v>5130</v>
      </c>
      <c r="J1767" s="5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27</v>
      </c>
      <c r="C1768" s="1" t="s">
        <v>20</v>
      </c>
      <c r="D1768" s="2">
        <v>44598</v>
      </c>
      <c r="E1768" s="5" t="s">
        <v>83</v>
      </c>
      <c r="F1768" s="5" t="s">
        <v>84</v>
      </c>
      <c r="G1768" s="5" t="s">
        <v>85</v>
      </c>
      <c r="H1768" t="s">
        <v>21</v>
      </c>
      <c r="I1768" s="4">
        <v>1200</v>
      </c>
      <c r="J1768" s="5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27</v>
      </c>
      <c r="C1769" s="1" t="s">
        <v>20</v>
      </c>
      <c r="D1769" s="2">
        <v>44605</v>
      </c>
      <c r="E1769" s="5" t="s">
        <v>83</v>
      </c>
      <c r="F1769" s="5" t="s">
        <v>84</v>
      </c>
      <c r="G1769" s="5" t="s">
        <v>85</v>
      </c>
      <c r="H1769" t="s">
        <v>29</v>
      </c>
      <c r="I1769" s="4">
        <v>5340</v>
      </c>
      <c r="J1769" s="5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22</v>
      </c>
      <c r="C1770" s="1" t="s">
        <v>20</v>
      </c>
      <c r="D1770" s="2">
        <v>44612</v>
      </c>
      <c r="E1770" s="5" t="s">
        <v>83</v>
      </c>
      <c r="F1770" s="5" t="s">
        <v>84</v>
      </c>
      <c r="G1770" s="5" t="s">
        <v>85</v>
      </c>
      <c r="H1770" t="s">
        <v>35</v>
      </c>
      <c r="I1770" s="4">
        <v>4500</v>
      </c>
      <c r="J1770" s="5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34</v>
      </c>
      <c r="C1771" s="1" t="s">
        <v>20</v>
      </c>
      <c r="D1771" s="2">
        <v>44619</v>
      </c>
      <c r="E1771" s="5" t="s">
        <v>83</v>
      </c>
      <c r="F1771" s="5" t="s">
        <v>84</v>
      </c>
      <c r="G1771" s="5" t="s">
        <v>85</v>
      </c>
      <c r="H1771" t="s">
        <v>18</v>
      </c>
      <c r="I1771" s="4">
        <v>8902</v>
      </c>
      <c r="J1771" s="5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13</v>
      </c>
      <c r="C1772" s="1" t="s">
        <v>14</v>
      </c>
      <c r="D1772" s="2">
        <v>44626</v>
      </c>
      <c r="E1772" s="5" t="s">
        <v>83</v>
      </c>
      <c r="F1772" s="5" t="s">
        <v>84</v>
      </c>
      <c r="G1772" s="5" t="s">
        <v>85</v>
      </c>
      <c r="H1772" t="s">
        <v>33</v>
      </c>
      <c r="I1772" s="4">
        <v>4600</v>
      </c>
      <c r="J1772" s="5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13</v>
      </c>
      <c r="C1773" s="1" t="s">
        <v>14</v>
      </c>
      <c r="D1773" s="2">
        <v>44633</v>
      </c>
      <c r="E1773" s="5" t="s">
        <v>83</v>
      </c>
      <c r="F1773" s="5" t="s">
        <v>84</v>
      </c>
      <c r="G1773" s="5" t="s">
        <v>85</v>
      </c>
      <c r="H1773" t="s">
        <v>29</v>
      </c>
      <c r="I1773" s="4">
        <v>5340</v>
      </c>
      <c r="J1773" s="5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24</v>
      </c>
      <c r="C1774" s="1" t="s">
        <v>14</v>
      </c>
      <c r="D1774" s="2">
        <v>44640</v>
      </c>
      <c r="E1774" s="5" t="s">
        <v>83</v>
      </c>
      <c r="F1774" s="5" t="s">
        <v>84</v>
      </c>
      <c r="G1774" s="5" t="s">
        <v>85</v>
      </c>
      <c r="H1774" t="s">
        <v>31</v>
      </c>
      <c r="I1774" s="4">
        <v>5300</v>
      </c>
      <c r="J1774" s="5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34</v>
      </c>
      <c r="C1775" s="1" t="s">
        <v>20</v>
      </c>
      <c r="D1775" s="2">
        <v>44647</v>
      </c>
      <c r="E1775" s="5" t="s">
        <v>83</v>
      </c>
      <c r="F1775" s="5" t="s">
        <v>84</v>
      </c>
      <c r="G1775" s="5" t="s">
        <v>85</v>
      </c>
      <c r="H1775" t="s">
        <v>23</v>
      </c>
      <c r="I1775" s="4">
        <v>5130</v>
      </c>
      <c r="J1775" s="5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22</v>
      </c>
      <c r="C1776" s="1" t="s">
        <v>20</v>
      </c>
      <c r="D1776" s="2">
        <v>44654</v>
      </c>
      <c r="E1776" s="5" t="s">
        <v>83</v>
      </c>
      <c r="F1776" s="5" t="s">
        <v>84</v>
      </c>
      <c r="G1776" s="5" t="s">
        <v>85</v>
      </c>
      <c r="H1776" t="s">
        <v>19</v>
      </c>
      <c r="I1776" s="4">
        <v>500</v>
      </c>
      <c r="J1776" s="5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22</v>
      </c>
      <c r="C1777" s="1" t="s">
        <v>14</v>
      </c>
      <c r="D1777" s="2">
        <v>44661</v>
      </c>
      <c r="E1777" s="5" t="s">
        <v>83</v>
      </c>
      <c r="F1777" s="5" t="s">
        <v>84</v>
      </c>
      <c r="G1777" s="5" t="s">
        <v>85</v>
      </c>
      <c r="H1777" t="s">
        <v>18</v>
      </c>
      <c r="I1777" s="4">
        <v>8902</v>
      </c>
      <c r="J1777" s="5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34</v>
      </c>
      <c r="C1778" s="1" t="s">
        <v>14</v>
      </c>
      <c r="D1778" s="2">
        <v>44668</v>
      </c>
      <c r="E1778" s="5" t="s">
        <v>83</v>
      </c>
      <c r="F1778" s="5" t="s">
        <v>84</v>
      </c>
      <c r="G1778" s="5" t="s">
        <v>85</v>
      </c>
      <c r="H1778" t="s">
        <v>25</v>
      </c>
      <c r="I1778" s="4">
        <v>300</v>
      </c>
      <c r="J1778" s="5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13</v>
      </c>
      <c r="C1779" s="1" t="s">
        <v>20</v>
      </c>
      <c r="D1779" s="2">
        <v>44675</v>
      </c>
      <c r="E1779" s="5" t="s">
        <v>83</v>
      </c>
      <c r="F1779" s="5" t="s">
        <v>84</v>
      </c>
      <c r="G1779" s="5" t="s">
        <v>85</v>
      </c>
      <c r="H1779" t="s">
        <v>23</v>
      </c>
      <c r="I1779" s="4">
        <v>5130</v>
      </c>
      <c r="J1779" s="5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27</v>
      </c>
      <c r="C1780" s="1" t="s">
        <v>20</v>
      </c>
      <c r="D1780" s="2">
        <v>44682</v>
      </c>
      <c r="E1780" s="5" t="s">
        <v>83</v>
      </c>
      <c r="F1780" s="5" t="s">
        <v>84</v>
      </c>
      <c r="G1780" s="5" t="s">
        <v>85</v>
      </c>
      <c r="H1780" t="s">
        <v>23</v>
      </c>
      <c r="I1780" s="4">
        <v>5130</v>
      </c>
      <c r="J1780" s="5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24</v>
      </c>
      <c r="C1781" s="1" t="s">
        <v>20</v>
      </c>
      <c r="D1781" s="2">
        <v>44689</v>
      </c>
      <c r="E1781" s="5" t="s">
        <v>83</v>
      </c>
      <c r="F1781" s="5" t="s">
        <v>84</v>
      </c>
      <c r="G1781" s="5" t="s">
        <v>85</v>
      </c>
      <c r="H1781" t="s">
        <v>21</v>
      </c>
      <c r="I1781" s="4">
        <v>1200</v>
      </c>
      <c r="J1781" s="5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22</v>
      </c>
      <c r="C1782" s="1" t="s">
        <v>14</v>
      </c>
      <c r="D1782" s="2">
        <v>44696</v>
      </c>
      <c r="E1782" s="5" t="s">
        <v>83</v>
      </c>
      <c r="F1782" s="5" t="s">
        <v>84</v>
      </c>
      <c r="G1782" s="5" t="s">
        <v>85</v>
      </c>
      <c r="H1782" t="s">
        <v>35</v>
      </c>
      <c r="I1782" s="4">
        <v>4500</v>
      </c>
      <c r="J1782" s="5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13</v>
      </c>
      <c r="C1783" s="1" t="s">
        <v>20</v>
      </c>
      <c r="D1783" s="2">
        <v>44703</v>
      </c>
      <c r="E1783" s="5" t="s">
        <v>83</v>
      </c>
      <c r="F1783" s="5" t="s">
        <v>84</v>
      </c>
      <c r="G1783" s="5" t="s">
        <v>85</v>
      </c>
      <c r="H1783" t="s">
        <v>28</v>
      </c>
      <c r="I1783" s="4">
        <v>1500</v>
      </c>
      <c r="J1783" s="5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27</v>
      </c>
      <c r="C1784" s="1" t="s">
        <v>14</v>
      </c>
      <c r="D1784" s="2">
        <v>44710</v>
      </c>
      <c r="E1784" s="5" t="s">
        <v>83</v>
      </c>
      <c r="F1784" s="5" t="s">
        <v>84</v>
      </c>
      <c r="G1784" s="5" t="s">
        <v>85</v>
      </c>
      <c r="H1784" t="s">
        <v>21</v>
      </c>
      <c r="I1784" s="4">
        <v>1200</v>
      </c>
      <c r="J1784" s="5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27</v>
      </c>
      <c r="C1785" s="1" t="s">
        <v>20</v>
      </c>
      <c r="D1785" s="2">
        <v>44717</v>
      </c>
      <c r="E1785" s="5" t="s">
        <v>83</v>
      </c>
      <c r="F1785" s="5" t="s">
        <v>84</v>
      </c>
      <c r="G1785" s="5" t="s">
        <v>85</v>
      </c>
      <c r="H1785" t="s">
        <v>31</v>
      </c>
      <c r="I1785" s="4">
        <v>5300</v>
      </c>
      <c r="J1785" s="5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24</v>
      </c>
      <c r="C1786" s="1" t="s">
        <v>14</v>
      </c>
      <c r="D1786" s="2">
        <v>44724</v>
      </c>
      <c r="E1786" s="5" t="s">
        <v>83</v>
      </c>
      <c r="F1786" s="5" t="s">
        <v>84</v>
      </c>
      <c r="G1786" s="5" t="s">
        <v>85</v>
      </c>
      <c r="H1786" t="s">
        <v>23</v>
      </c>
      <c r="I1786" s="4">
        <v>5130</v>
      </c>
      <c r="J1786" s="5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24</v>
      </c>
      <c r="C1787" s="1" t="s">
        <v>20</v>
      </c>
      <c r="D1787" s="2">
        <v>44731</v>
      </c>
      <c r="E1787" s="5" t="s">
        <v>83</v>
      </c>
      <c r="F1787" s="5" t="s">
        <v>84</v>
      </c>
      <c r="G1787" s="5" t="s">
        <v>85</v>
      </c>
      <c r="H1787" t="s">
        <v>28</v>
      </c>
      <c r="I1787" s="4">
        <v>1500</v>
      </c>
      <c r="J1787" s="5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24</v>
      </c>
      <c r="C1788" s="1" t="s">
        <v>20</v>
      </c>
      <c r="D1788" s="2">
        <v>44738</v>
      </c>
      <c r="E1788" s="5" t="s">
        <v>83</v>
      </c>
      <c r="F1788" s="5" t="s">
        <v>84</v>
      </c>
      <c r="G1788" s="5" t="s">
        <v>85</v>
      </c>
      <c r="H1788" t="s">
        <v>18</v>
      </c>
      <c r="I1788" s="4">
        <v>8902</v>
      </c>
      <c r="J1788" s="5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24</v>
      </c>
      <c r="C1789" s="1" t="s">
        <v>20</v>
      </c>
      <c r="D1789" s="2">
        <v>44745</v>
      </c>
      <c r="E1789" s="5" t="s">
        <v>83</v>
      </c>
      <c r="F1789" s="5" t="s">
        <v>84</v>
      </c>
      <c r="G1789" s="5" t="s">
        <v>85</v>
      </c>
      <c r="H1789" t="s">
        <v>21</v>
      </c>
      <c r="I1789" s="4">
        <v>1200</v>
      </c>
      <c r="J1789" s="5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27</v>
      </c>
      <c r="C1790" s="1" t="s">
        <v>20</v>
      </c>
      <c r="D1790" s="2">
        <v>44752</v>
      </c>
      <c r="E1790" s="5" t="s">
        <v>83</v>
      </c>
      <c r="F1790" s="5" t="s">
        <v>84</v>
      </c>
      <c r="G1790" s="5" t="s">
        <v>85</v>
      </c>
      <c r="H1790" t="s">
        <v>31</v>
      </c>
      <c r="I1790" s="4">
        <v>5300</v>
      </c>
      <c r="J1790" s="5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24</v>
      </c>
      <c r="C1791" s="1" t="s">
        <v>20</v>
      </c>
      <c r="D1791" s="2">
        <v>44759</v>
      </c>
      <c r="E1791" s="5" t="s">
        <v>83</v>
      </c>
      <c r="F1791" s="5" t="s">
        <v>84</v>
      </c>
      <c r="G1791" s="5" t="s">
        <v>85</v>
      </c>
      <c r="H1791" t="s">
        <v>21</v>
      </c>
      <c r="I1791" s="4">
        <v>1200</v>
      </c>
      <c r="J1791" s="5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27</v>
      </c>
      <c r="C1792" s="1" t="s">
        <v>14</v>
      </c>
      <c r="D1792" s="2">
        <v>44766</v>
      </c>
      <c r="E1792" s="5" t="s">
        <v>83</v>
      </c>
      <c r="F1792" s="5" t="s">
        <v>84</v>
      </c>
      <c r="G1792" s="5" t="s">
        <v>85</v>
      </c>
      <c r="H1792" t="s">
        <v>21</v>
      </c>
      <c r="I1792" s="4">
        <v>1200</v>
      </c>
      <c r="J1792" s="5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27</v>
      </c>
      <c r="C1793" s="1" t="s">
        <v>20</v>
      </c>
      <c r="D1793" s="2">
        <v>44766</v>
      </c>
      <c r="E1793" s="5" t="s">
        <v>83</v>
      </c>
      <c r="F1793" s="5" t="s">
        <v>84</v>
      </c>
      <c r="G1793" s="5" t="s">
        <v>85</v>
      </c>
      <c r="H1793" t="s">
        <v>30</v>
      </c>
      <c r="I1793" s="4">
        <v>3400</v>
      </c>
      <c r="J1793" s="5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27</v>
      </c>
      <c r="C1794" s="1" t="s">
        <v>20</v>
      </c>
      <c r="D1794" s="2">
        <v>44773</v>
      </c>
      <c r="E1794" s="5" t="s">
        <v>83</v>
      </c>
      <c r="F1794" s="5" t="s">
        <v>84</v>
      </c>
      <c r="G1794" s="5" t="s">
        <v>85</v>
      </c>
      <c r="H1794" t="s">
        <v>30</v>
      </c>
      <c r="I1794" s="4">
        <v>3400</v>
      </c>
      <c r="J1794" s="5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34</v>
      </c>
      <c r="C1795" s="1" t="s">
        <v>20</v>
      </c>
      <c r="D1795" s="2">
        <v>44780</v>
      </c>
      <c r="E1795" s="5" t="s">
        <v>83</v>
      </c>
      <c r="F1795" s="5" t="s">
        <v>84</v>
      </c>
      <c r="G1795" s="5" t="s">
        <v>85</v>
      </c>
      <c r="H1795" t="s">
        <v>25</v>
      </c>
      <c r="I1795" s="4">
        <v>300</v>
      </c>
      <c r="J1795" s="5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13</v>
      </c>
      <c r="C1796" s="1" t="s">
        <v>20</v>
      </c>
      <c r="D1796" s="2">
        <v>44787</v>
      </c>
      <c r="E1796" s="5" t="s">
        <v>83</v>
      </c>
      <c r="F1796" s="5" t="s">
        <v>84</v>
      </c>
      <c r="G1796" s="5" t="s">
        <v>85</v>
      </c>
      <c r="H1796" t="s">
        <v>21</v>
      </c>
      <c r="I1796" s="4">
        <v>1200</v>
      </c>
      <c r="J1796" s="5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13</v>
      </c>
      <c r="C1797" s="1" t="s">
        <v>14</v>
      </c>
      <c r="D1797" s="2">
        <v>44794</v>
      </c>
      <c r="E1797" s="5" t="s">
        <v>83</v>
      </c>
      <c r="F1797" s="5" t="s">
        <v>84</v>
      </c>
      <c r="G1797" s="5" t="s">
        <v>85</v>
      </c>
      <c r="H1797" t="s">
        <v>35</v>
      </c>
      <c r="I1797" s="4">
        <v>4500</v>
      </c>
      <c r="J1797" s="5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27</v>
      </c>
      <c r="C1798" s="1" t="s">
        <v>14</v>
      </c>
      <c r="D1798" s="2">
        <v>44801</v>
      </c>
      <c r="E1798" s="5" t="s">
        <v>83</v>
      </c>
      <c r="F1798" s="5" t="s">
        <v>84</v>
      </c>
      <c r="G1798" s="5" t="s">
        <v>85</v>
      </c>
      <c r="H1798" t="s">
        <v>19</v>
      </c>
      <c r="I1798" s="4">
        <v>500</v>
      </c>
      <c r="J1798" s="5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27</v>
      </c>
      <c r="C1799" s="1" t="s">
        <v>20</v>
      </c>
      <c r="D1799" s="2">
        <v>44808</v>
      </c>
      <c r="E1799" s="5" t="s">
        <v>83</v>
      </c>
      <c r="F1799" s="5" t="s">
        <v>84</v>
      </c>
      <c r="G1799" s="5" t="s">
        <v>85</v>
      </c>
      <c r="H1799" t="s">
        <v>18</v>
      </c>
      <c r="I1799" s="4">
        <v>8902</v>
      </c>
      <c r="J1799" s="5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22</v>
      </c>
      <c r="C1800" s="1" t="s">
        <v>20</v>
      </c>
      <c r="D1800" s="2">
        <v>44815</v>
      </c>
      <c r="E1800" s="5" t="s">
        <v>83</v>
      </c>
      <c r="F1800" s="5" t="s">
        <v>84</v>
      </c>
      <c r="G1800" s="5" t="s">
        <v>85</v>
      </c>
      <c r="H1800" t="s">
        <v>26</v>
      </c>
      <c r="I1800" s="4">
        <v>1700</v>
      </c>
      <c r="J1800" s="5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22</v>
      </c>
      <c r="C1801" s="1" t="s">
        <v>14</v>
      </c>
      <c r="D1801" s="2">
        <v>44822</v>
      </c>
      <c r="E1801" s="5" t="s">
        <v>83</v>
      </c>
      <c r="F1801" s="5" t="s">
        <v>84</v>
      </c>
      <c r="G1801" s="5" t="s">
        <v>85</v>
      </c>
      <c r="H1801" t="s">
        <v>18</v>
      </c>
      <c r="I1801" s="4">
        <v>8902</v>
      </c>
      <c r="J1801" s="5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34</v>
      </c>
      <c r="C1802" s="1" t="s">
        <v>20</v>
      </c>
      <c r="D1802" s="2">
        <v>44829</v>
      </c>
      <c r="E1802" s="5" t="s">
        <v>83</v>
      </c>
      <c r="F1802" s="5" t="s">
        <v>84</v>
      </c>
      <c r="G1802" s="5" t="s">
        <v>85</v>
      </c>
      <c r="H1802" t="s">
        <v>32</v>
      </c>
      <c r="I1802" s="4">
        <v>3200</v>
      </c>
      <c r="J1802" s="5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22</v>
      </c>
      <c r="C1803" s="1" t="s">
        <v>20</v>
      </c>
      <c r="D1803" s="2">
        <v>44836</v>
      </c>
      <c r="E1803" s="5" t="s">
        <v>83</v>
      </c>
      <c r="F1803" s="5" t="s">
        <v>84</v>
      </c>
      <c r="G1803" s="5" t="s">
        <v>85</v>
      </c>
      <c r="H1803" t="s">
        <v>21</v>
      </c>
      <c r="I1803" s="4">
        <v>1200</v>
      </c>
      <c r="J1803" s="5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22</v>
      </c>
      <c r="C1804" s="1" t="s">
        <v>20</v>
      </c>
      <c r="D1804" s="2">
        <v>44843</v>
      </c>
      <c r="E1804" s="5" t="s">
        <v>83</v>
      </c>
      <c r="F1804" s="5" t="s">
        <v>84</v>
      </c>
      <c r="G1804" s="5" t="s">
        <v>85</v>
      </c>
      <c r="H1804" t="s">
        <v>30</v>
      </c>
      <c r="I1804" s="4">
        <v>3400</v>
      </c>
      <c r="J1804" s="5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13</v>
      </c>
      <c r="C1805" s="1" t="s">
        <v>20</v>
      </c>
      <c r="D1805" s="2">
        <v>44850</v>
      </c>
      <c r="E1805" s="5" t="s">
        <v>83</v>
      </c>
      <c r="F1805" s="5" t="s">
        <v>84</v>
      </c>
      <c r="G1805" s="5" t="s">
        <v>85</v>
      </c>
      <c r="H1805" t="s">
        <v>30</v>
      </c>
      <c r="I1805" s="4">
        <v>3400</v>
      </c>
      <c r="J1805" s="5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13</v>
      </c>
      <c r="C1806" s="1" t="s">
        <v>20</v>
      </c>
      <c r="D1806" s="2">
        <v>44857</v>
      </c>
      <c r="E1806" s="5" t="s">
        <v>83</v>
      </c>
      <c r="F1806" s="5" t="s">
        <v>84</v>
      </c>
      <c r="G1806" s="5" t="s">
        <v>85</v>
      </c>
      <c r="H1806" t="s">
        <v>33</v>
      </c>
      <c r="I1806" s="4">
        <v>4600</v>
      </c>
      <c r="J1806" s="5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27</v>
      </c>
      <c r="C1807" s="1" t="s">
        <v>14</v>
      </c>
      <c r="D1807" s="2">
        <v>44864</v>
      </c>
      <c r="E1807" s="5" t="s">
        <v>83</v>
      </c>
      <c r="F1807" s="5" t="s">
        <v>84</v>
      </c>
      <c r="G1807" s="5" t="s">
        <v>85</v>
      </c>
      <c r="H1807" t="s">
        <v>35</v>
      </c>
      <c r="I1807" s="4">
        <v>4500</v>
      </c>
      <c r="J1807" s="5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27</v>
      </c>
      <c r="C1808" s="1" t="s">
        <v>20</v>
      </c>
      <c r="D1808" s="2">
        <v>44871</v>
      </c>
      <c r="E1808" s="5" t="s">
        <v>83</v>
      </c>
      <c r="F1808" s="5" t="s">
        <v>84</v>
      </c>
      <c r="G1808" s="5" t="s">
        <v>85</v>
      </c>
      <c r="H1808" t="s">
        <v>35</v>
      </c>
      <c r="I1808" s="4">
        <v>4500</v>
      </c>
      <c r="J1808" s="5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13</v>
      </c>
      <c r="C1809" s="1" t="s">
        <v>20</v>
      </c>
      <c r="D1809" s="2">
        <v>44878</v>
      </c>
      <c r="E1809" s="5" t="s">
        <v>83</v>
      </c>
      <c r="F1809" s="5" t="s">
        <v>84</v>
      </c>
      <c r="G1809" s="5" t="s">
        <v>85</v>
      </c>
      <c r="H1809" t="s">
        <v>32</v>
      </c>
      <c r="I1809" s="4">
        <v>3200</v>
      </c>
      <c r="J1809" s="5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13</v>
      </c>
      <c r="C1810" s="1" t="s">
        <v>14</v>
      </c>
      <c r="D1810" s="2">
        <v>44885</v>
      </c>
      <c r="E1810" s="5" t="s">
        <v>83</v>
      </c>
      <c r="F1810" s="5" t="s">
        <v>84</v>
      </c>
      <c r="G1810" s="5" t="s">
        <v>85</v>
      </c>
      <c r="H1810" t="s">
        <v>21</v>
      </c>
      <c r="I1810" s="4">
        <v>1200</v>
      </c>
      <c r="J1810" s="5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27</v>
      </c>
      <c r="C1811" s="1" t="s">
        <v>20</v>
      </c>
      <c r="D1811" s="2">
        <v>44892</v>
      </c>
      <c r="E1811" s="5" t="s">
        <v>83</v>
      </c>
      <c r="F1811" s="5" t="s">
        <v>84</v>
      </c>
      <c r="G1811" s="5" t="s">
        <v>85</v>
      </c>
      <c r="H1811" t="s">
        <v>26</v>
      </c>
      <c r="I1811" s="4">
        <v>1700</v>
      </c>
      <c r="J1811" s="5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24</v>
      </c>
      <c r="C1812" s="1" t="s">
        <v>20</v>
      </c>
      <c r="D1812" s="2">
        <v>44899</v>
      </c>
      <c r="E1812" s="5" t="s">
        <v>83</v>
      </c>
      <c r="F1812" s="5" t="s">
        <v>84</v>
      </c>
      <c r="G1812" s="5" t="s">
        <v>85</v>
      </c>
      <c r="H1812" t="s">
        <v>23</v>
      </c>
      <c r="I1812" s="4">
        <v>5130</v>
      </c>
      <c r="J1812" s="5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27</v>
      </c>
      <c r="C1813" s="1" t="s">
        <v>20</v>
      </c>
      <c r="D1813" s="2">
        <v>44906</v>
      </c>
      <c r="E1813" s="5" t="s">
        <v>83</v>
      </c>
      <c r="F1813" s="5" t="s">
        <v>84</v>
      </c>
      <c r="G1813" s="5" t="s">
        <v>85</v>
      </c>
      <c r="H1813" t="s">
        <v>32</v>
      </c>
      <c r="I1813" s="4">
        <v>3200</v>
      </c>
      <c r="J1813" s="5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13</v>
      </c>
      <c r="C1814" s="1" t="s">
        <v>20</v>
      </c>
      <c r="D1814" s="2">
        <v>44913</v>
      </c>
      <c r="E1814" s="5" t="s">
        <v>83</v>
      </c>
      <c r="F1814" s="5" t="s">
        <v>84</v>
      </c>
      <c r="G1814" s="5" t="s">
        <v>85</v>
      </c>
      <c r="H1814" t="s">
        <v>19</v>
      </c>
      <c r="I1814" s="4">
        <v>500</v>
      </c>
      <c r="J1814" s="5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24</v>
      </c>
      <c r="C1815" s="1" t="s">
        <v>14</v>
      </c>
      <c r="D1815" s="2">
        <v>44920</v>
      </c>
      <c r="E1815" s="5" t="s">
        <v>83</v>
      </c>
      <c r="F1815" s="5" t="s">
        <v>84</v>
      </c>
      <c r="G1815" s="5" t="s">
        <v>85</v>
      </c>
      <c r="H1815" t="s">
        <v>23</v>
      </c>
      <c r="I1815" s="4">
        <v>5130</v>
      </c>
      <c r="J1815" s="5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27</v>
      </c>
      <c r="C1816" s="1" t="s">
        <v>14</v>
      </c>
      <c r="D1816" s="2">
        <v>44927</v>
      </c>
      <c r="E1816" s="5" t="s">
        <v>83</v>
      </c>
      <c r="F1816" s="5" t="s">
        <v>84</v>
      </c>
      <c r="G1816" s="5" t="s">
        <v>85</v>
      </c>
      <c r="H1816" t="s">
        <v>19</v>
      </c>
      <c r="I1816" s="4">
        <v>500</v>
      </c>
      <c r="J1816" s="5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22</v>
      </c>
      <c r="C1817" s="1" t="s">
        <v>20</v>
      </c>
      <c r="D1817" s="2">
        <v>44934</v>
      </c>
      <c r="E1817" s="5" t="s">
        <v>83</v>
      </c>
      <c r="F1817" s="5" t="s">
        <v>84</v>
      </c>
      <c r="G1817" s="5" t="s">
        <v>85</v>
      </c>
      <c r="H1817" t="s">
        <v>25</v>
      </c>
      <c r="I1817" s="4">
        <v>300</v>
      </c>
      <c r="J1817" s="5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22</v>
      </c>
      <c r="C1818" s="1" t="s">
        <v>20</v>
      </c>
      <c r="D1818" s="2">
        <v>44941</v>
      </c>
      <c r="E1818" s="5" t="s">
        <v>83</v>
      </c>
      <c r="F1818" s="5" t="s">
        <v>84</v>
      </c>
      <c r="G1818" s="5" t="s">
        <v>85</v>
      </c>
      <c r="H1818" t="s">
        <v>21</v>
      </c>
      <c r="I1818" s="4">
        <v>1200</v>
      </c>
      <c r="J1818" s="5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27</v>
      </c>
      <c r="C1819" s="1" t="s">
        <v>20</v>
      </c>
      <c r="D1819" s="2">
        <v>44948</v>
      </c>
      <c r="E1819" s="5" t="s">
        <v>83</v>
      </c>
      <c r="F1819" s="5" t="s">
        <v>84</v>
      </c>
      <c r="G1819" s="5" t="s">
        <v>85</v>
      </c>
      <c r="H1819" t="s">
        <v>35</v>
      </c>
      <c r="I1819" s="4">
        <v>4500</v>
      </c>
      <c r="J1819" s="5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13</v>
      </c>
      <c r="C1820" s="1" t="s">
        <v>20</v>
      </c>
      <c r="D1820" s="2">
        <v>44955</v>
      </c>
      <c r="E1820" s="5" t="s">
        <v>83</v>
      </c>
      <c r="F1820" s="5" t="s">
        <v>84</v>
      </c>
      <c r="G1820" s="5" t="s">
        <v>85</v>
      </c>
      <c r="H1820" t="s">
        <v>33</v>
      </c>
      <c r="I1820" s="4">
        <v>4600</v>
      </c>
      <c r="J1820" s="5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13</v>
      </c>
      <c r="C1821" s="1" t="s">
        <v>20</v>
      </c>
      <c r="D1821" s="2">
        <v>44962</v>
      </c>
      <c r="E1821" s="5" t="s">
        <v>83</v>
      </c>
      <c r="F1821" s="5" t="s">
        <v>84</v>
      </c>
      <c r="G1821" s="5" t="s">
        <v>85</v>
      </c>
      <c r="H1821" t="s">
        <v>26</v>
      </c>
      <c r="I1821" s="4">
        <v>1700</v>
      </c>
      <c r="J1821" s="5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24</v>
      </c>
      <c r="C1822" s="1" t="s">
        <v>14</v>
      </c>
      <c r="D1822" s="2">
        <v>44969</v>
      </c>
      <c r="E1822" s="5" t="s">
        <v>83</v>
      </c>
      <c r="F1822" s="5" t="s">
        <v>84</v>
      </c>
      <c r="G1822" s="5" t="s">
        <v>85</v>
      </c>
      <c r="H1822" t="s">
        <v>32</v>
      </c>
      <c r="I1822" s="4">
        <v>3200</v>
      </c>
      <c r="J1822" s="5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13</v>
      </c>
      <c r="C1823" s="1" t="s">
        <v>20</v>
      </c>
      <c r="D1823" s="2">
        <v>44976</v>
      </c>
      <c r="E1823" s="5" t="s">
        <v>83</v>
      </c>
      <c r="F1823" s="5" t="s">
        <v>84</v>
      </c>
      <c r="G1823" s="5" t="s">
        <v>85</v>
      </c>
      <c r="H1823" t="s">
        <v>18</v>
      </c>
      <c r="I1823" s="4">
        <v>8902</v>
      </c>
      <c r="J1823" s="5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24</v>
      </c>
      <c r="C1824" s="1" t="s">
        <v>20</v>
      </c>
      <c r="D1824" s="2">
        <v>44983</v>
      </c>
      <c r="E1824" s="5" t="s">
        <v>83</v>
      </c>
      <c r="F1824" s="5" t="s">
        <v>84</v>
      </c>
      <c r="G1824" s="5" t="s">
        <v>85</v>
      </c>
      <c r="H1824" t="s">
        <v>35</v>
      </c>
      <c r="I1824" s="4">
        <v>4500</v>
      </c>
      <c r="J1824" s="5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27</v>
      </c>
      <c r="C1825" s="1" t="s">
        <v>14</v>
      </c>
      <c r="D1825" s="2">
        <v>44990</v>
      </c>
      <c r="E1825" s="5" t="s">
        <v>83</v>
      </c>
      <c r="F1825" s="5" t="s">
        <v>84</v>
      </c>
      <c r="G1825" s="5" t="s">
        <v>85</v>
      </c>
      <c r="H1825" t="s">
        <v>29</v>
      </c>
      <c r="I1825" s="4">
        <v>5340</v>
      </c>
      <c r="J1825" s="5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13</v>
      </c>
      <c r="C1826" s="1" t="s">
        <v>20</v>
      </c>
      <c r="D1826" s="2">
        <v>44997</v>
      </c>
      <c r="E1826" s="5" t="s">
        <v>83</v>
      </c>
      <c r="F1826" s="5" t="s">
        <v>84</v>
      </c>
      <c r="G1826" s="5" t="s">
        <v>85</v>
      </c>
      <c r="H1826" t="s">
        <v>35</v>
      </c>
      <c r="I1826" s="4">
        <v>4500</v>
      </c>
      <c r="J1826" s="5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13</v>
      </c>
      <c r="C1827" s="1" t="s">
        <v>20</v>
      </c>
      <c r="D1827" s="2">
        <v>45004</v>
      </c>
      <c r="E1827" s="5" t="s">
        <v>83</v>
      </c>
      <c r="F1827" s="5" t="s">
        <v>84</v>
      </c>
      <c r="G1827" s="5" t="s">
        <v>85</v>
      </c>
      <c r="H1827" t="s">
        <v>19</v>
      </c>
      <c r="I1827" s="4">
        <v>500</v>
      </c>
      <c r="J1827" s="5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13</v>
      </c>
      <c r="C1828" s="1" t="s">
        <v>20</v>
      </c>
      <c r="D1828" s="2">
        <v>45011</v>
      </c>
      <c r="E1828" s="5" t="s">
        <v>83</v>
      </c>
      <c r="F1828" s="5" t="s">
        <v>84</v>
      </c>
      <c r="G1828" s="5" t="s">
        <v>85</v>
      </c>
      <c r="H1828" t="s">
        <v>35</v>
      </c>
      <c r="I1828" s="4">
        <v>4500</v>
      </c>
      <c r="J1828" s="5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22</v>
      </c>
      <c r="C1829" s="1" t="s">
        <v>20</v>
      </c>
      <c r="D1829" s="2">
        <v>45018</v>
      </c>
      <c r="E1829" s="5" t="s">
        <v>83</v>
      </c>
      <c r="F1829" s="5" t="s">
        <v>84</v>
      </c>
      <c r="G1829" s="5" t="s">
        <v>85</v>
      </c>
      <c r="H1829" t="s">
        <v>23</v>
      </c>
      <c r="I1829" s="4">
        <v>5130</v>
      </c>
      <c r="J1829" s="5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13</v>
      </c>
      <c r="C1830" s="1" t="s">
        <v>20</v>
      </c>
      <c r="D1830" s="2">
        <v>45025</v>
      </c>
      <c r="E1830" s="5" t="s">
        <v>83</v>
      </c>
      <c r="F1830" s="5" t="s">
        <v>84</v>
      </c>
      <c r="G1830" s="5" t="s">
        <v>85</v>
      </c>
      <c r="H1830" t="s">
        <v>30</v>
      </c>
      <c r="I1830" s="4">
        <v>3400</v>
      </c>
      <c r="J1830" s="5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13</v>
      </c>
      <c r="C1831" s="1" t="s">
        <v>14</v>
      </c>
      <c r="D1831" s="2">
        <v>45032</v>
      </c>
      <c r="E1831" s="5" t="s">
        <v>83</v>
      </c>
      <c r="F1831" s="5" t="s">
        <v>84</v>
      </c>
      <c r="G1831" s="5" t="s">
        <v>85</v>
      </c>
      <c r="H1831" t="s">
        <v>21</v>
      </c>
      <c r="I1831" s="4">
        <v>1200</v>
      </c>
      <c r="J1831" s="5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13</v>
      </c>
      <c r="C1832" s="1" t="s">
        <v>20</v>
      </c>
      <c r="D1832" s="2">
        <v>45039</v>
      </c>
      <c r="E1832" s="5" t="s">
        <v>83</v>
      </c>
      <c r="F1832" s="5" t="s">
        <v>84</v>
      </c>
      <c r="G1832" s="5" t="s">
        <v>85</v>
      </c>
      <c r="H1832" t="s">
        <v>31</v>
      </c>
      <c r="I1832" s="4">
        <v>5300</v>
      </c>
      <c r="J1832" s="5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27</v>
      </c>
      <c r="C1833" s="1" t="s">
        <v>20</v>
      </c>
      <c r="D1833" s="2">
        <v>45046</v>
      </c>
      <c r="E1833" s="5" t="s">
        <v>83</v>
      </c>
      <c r="F1833" s="5" t="s">
        <v>84</v>
      </c>
      <c r="G1833" s="5" t="s">
        <v>85</v>
      </c>
      <c r="H1833" t="s">
        <v>25</v>
      </c>
      <c r="I1833" s="4">
        <v>300</v>
      </c>
      <c r="J1833" s="5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27</v>
      </c>
      <c r="C1834" s="1" t="s">
        <v>14</v>
      </c>
      <c r="D1834" s="2">
        <v>45053</v>
      </c>
      <c r="E1834" s="5" t="s">
        <v>83</v>
      </c>
      <c r="F1834" s="5" t="s">
        <v>84</v>
      </c>
      <c r="G1834" s="5" t="s">
        <v>85</v>
      </c>
      <c r="H1834" t="s">
        <v>28</v>
      </c>
      <c r="I1834" s="4">
        <v>1500</v>
      </c>
      <c r="J1834" s="5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27</v>
      </c>
      <c r="C1835" s="1" t="s">
        <v>20</v>
      </c>
      <c r="D1835" s="2">
        <v>45060</v>
      </c>
      <c r="E1835" s="5" t="s">
        <v>83</v>
      </c>
      <c r="F1835" s="5" t="s">
        <v>84</v>
      </c>
      <c r="G1835" s="5" t="s">
        <v>85</v>
      </c>
      <c r="H1835" t="s">
        <v>32</v>
      </c>
      <c r="I1835" s="4">
        <v>3200</v>
      </c>
      <c r="J1835" s="5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27</v>
      </c>
      <c r="C1836" s="1" t="s">
        <v>20</v>
      </c>
      <c r="D1836" s="2">
        <v>45067</v>
      </c>
      <c r="E1836" s="5" t="s">
        <v>83</v>
      </c>
      <c r="F1836" s="5" t="s">
        <v>84</v>
      </c>
      <c r="G1836" s="5" t="s">
        <v>85</v>
      </c>
      <c r="H1836" t="s">
        <v>29</v>
      </c>
      <c r="I1836" s="4">
        <v>5340</v>
      </c>
      <c r="J1836" s="5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13</v>
      </c>
      <c r="C1837" s="1" t="s">
        <v>20</v>
      </c>
      <c r="D1837" s="2">
        <v>45074</v>
      </c>
      <c r="E1837" s="5" t="s">
        <v>83</v>
      </c>
      <c r="F1837" s="5" t="s">
        <v>84</v>
      </c>
      <c r="G1837" s="5" t="s">
        <v>85</v>
      </c>
      <c r="H1837" t="s">
        <v>30</v>
      </c>
      <c r="I1837" s="4">
        <v>3400</v>
      </c>
      <c r="J1837" s="5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24</v>
      </c>
      <c r="C1838" s="1" t="s">
        <v>14</v>
      </c>
      <c r="D1838" s="2">
        <v>45081</v>
      </c>
      <c r="E1838" s="5" t="s">
        <v>83</v>
      </c>
      <c r="F1838" s="5" t="s">
        <v>84</v>
      </c>
      <c r="G1838" s="5" t="s">
        <v>85</v>
      </c>
      <c r="H1838" t="s">
        <v>28</v>
      </c>
      <c r="I1838" s="4">
        <v>1500</v>
      </c>
      <c r="J1838" s="5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27</v>
      </c>
      <c r="C1839" s="1" t="s">
        <v>20</v>
      </c>
      <c r="D1839" s="2">
        <v>45088</v>
      </c>
      <c r="E1839" s="5" t="s">
        <v>83</v>
      </c>
      <c r="F1839" s="5" t="s">
        <v>84</v>
      </c>
      <c r="G1839" s="5" t="s">
        <v>85</v>
      </c>
      <c r="H1839" t="s">
        <v>21</v>
      </c>
      <c r="I1839" s="4">
        <v>1200</v>
      </c>
      <c r="J1839" s="5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13</v>
      </c>
      <c r="C1840" s="1" t="s">
        <v>20</v>
      </c>
      <c r="D1840" s="2">
        <v>45095</v>
      </c>
      <c r="E1840" s="5" t="s">
        <v>83</v>
      </c>
      <c r="F1840" s="5" t="s">
        <v>84</v>
      </c>
      <c r="G1840" s="5" t="s">
        <v>85</v>
      </c>
      <c r="H1840" t="s">
        <v>18</v>
      </c>
      <c r="I1840" s="4">
        <v>8902</v>
      </c>
      <c r="J1840" s="5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27</v>
      </c>
      <c r="C1841" s="1" t="s">
        <v>20</v>
      </c>
      <c r="D1841" s="2">
        <v>45102</v>
      </c>
      <c r="E1841" s="5" t="s">
        <v>83</v>
      </c>
      <c r="F1841" s="5" t="s">
        <v>84</v>
      </c>
      <c r="G1841" s="5" t="s">
        <v>85</v>
      </c>
      <c r="H1841" t="s">
        <v>21</v>
      </c>
      <c r="I1841" s="4">
        <v>1200</v>
      </c>
      <c r="J1841" s="5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27</v>
      </c>
      <c r="C1842" s="1" t="s">
        <v>14</v>
      </c>
      <c r="D1842" s="2">
        <v>45109</v>
      </c>
      <c r="E1842" s="5" t="s">
        <v>83</v>
      </c>
      <c r="F1842" s="5" t="s">
        <v>84</v>
      </c>
      <c r="G1842" s="5" t="s">
        <v>85</v>
      </c>
      <c r="H1842" t="s">
        <v>32</v>
      </c>
      <c r="I1842" s="4">
        <v>3200</v>
      </c>
      <c r="J1842" s="5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13</v>
      </c>
      <c r="C1843" s="1" t="s">
        <v>14</v>
      </c>
      <c r="D1843" s="2">
        <v>45116</v>
      </c>
      <c r="E1843" s="5" t="s">
        <v>83</v>
      </c>
      <c r="F1843" s="5" t="s">
        <v>84</v>
      </c>
      <c r="G1843" s="5" t="s">
        <v>85</v>
      </c>
      <c r="H1843" t="s">
        <v>33</v>
      </c>
      <c r="I1843" s="4">
        <v>4600</v>
      </c>
      <c r="J1843" s="5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27</v>
      </c>
      <c r="C1844" s="1" t="s">
        <v>14</v>
      </c>
      <c r="D1844" s="2">
        <v>45123</v>
      </c>
      <c r="E1844" s="5" t="s">
        <v>83</v>
      </c>
      <c r="F1844" s="5" t="s">
        <v>84</v>
      </c>
      <c r="G1844" s="5" t="s">
        <v>85</v>
      </c>
      <c r="H1844" t="s">
        <v>26</v>
      </c>
      <c r="I1844" s="4">
        <v>1700</v>
      </c>
      <c r="J1844" s="5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34</v>
      </c>
      <c r="C1845" s="1" t="s">
        <v>20</v>
      </c>
      <c r="D1845" s="2">
        <v>45130</v>
      </c>
      <c r="E1845" s="5" t="s">
        <v>83</v>
      </c>
      <c r="F1845" s="5" t="s">
        <v>84</v>
      </c>
      <c r="G1845" s="5" t="s">
        <v>85</v>
      </c>
      <c r="H1845" t="s">
        <v>35</v>
      </c>
      <c r="I1845" s="4">
        <v>4500</v>
      </c>
      <c r="J1845" s="5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34</v>
      </c>
      <c r="C1846" s="1" t="s">
        <v>20</v>
      </c>
      <c r="D1846" s="2">
        <v>45137</v>
      </c>
      <c r="E1846" s="5" t="s">
        <v>83</v>
      </c>
      <c r="F1846" s="5" t="s">
        <v>84</v>
      </c>
      <c r="G1846" s="5" t="s">
        <v>85</v>
      </c>
      <c r="H1846" t="s">
        <v>30</v>
      </c>
      <c r="I1846" s="4">
        <v>3400</v>
      </c>
      <c r="J1846" s="5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13</v>
      </c>
      <c r="C1847" s="1" t="s">
        <v>20</v>
      </c>
      <c r="D1847" s="2">
        <v>45144</v>
      </c>
      <c r="E1847" s="5" t="s">
        <v>83</v>
      </c>
      <c r="F1847" s="5" t="s">
        <v>84</v>
      </c>
      <c r="G1847" s="5" t="s">
        <v>85</v>
      </c>
      <c r="H1847" t="s">
        <v>33</v>
      </c>
      <c r="I1847" s="4">
        <v>4600</v>
      </c>
      <c r="J1847" s="5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13</v>
      </c>
      <c r="C1848" s="1" t="s">
        <v>14</v>
      </c>
      <c r="D1848" s="2">
        <v>45151</v>
      </c>
      <c r="E1848" s="5" t="s">
        <v>83</v>
      </c>
      <c r="F1848" s="5" t="s">
        <v>84</v>
      </c>
      <c r="G1848" s="5" t="s">
        <v>85</v>
      </c>
      <c r="H1848" t="s">
        <v>21</v>
      </c>
      <c r="I1848" s="4">
        <v>1200</v>
      </c>
      <c r="J1848" s="5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24</v>
      </c>
      <c r="C1849" s="1" t="s">
        <v>14</v>
      </c>
      <c r="D1849" s="2">
        <v>45158</v>
      </c>
      <c r="E1849" s="5" t="s">
        <v>83</v>
      </c>
      <c r="F1849" s="5" t="s">
        <v>84</v>
      </c>
      <c r="G1849" s="5" t="s">
        <v>85</v>
      </c>
      <c r="H1849" t="s">
        <v>23</v>
      </c>
      <c r="I1849" s="4">
        <v>5130</v>
      </c>
      <c r="J1849" s="5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13</v>
      </c>
      <c r="C1850" s="1" t="s">
        <v>20</v>
      </c>
      <c r="D1850" s="2">
        <v>45165</v>
      </c>
      <c r="E1850" s="5" t="s">
        <v>83</v>
      </c>
      <c r="F1850" s="5" t="s">
        <v>84</v>
      </c>
      <c r="G1850" s="5" t="s">
        <v>85</v>
      </c>
      <c r="H1850" t="s">
        <v>18</v>
      </c>
      <c r="I1850" s="4">
        <v>8902</v>
      </c>
      <c r="J1850" s="5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13</v>
      </c>
      <c r="C1851" s="1" t="s">
        <v>14</v>
      </c>
      <c r="D1851" s="2">
        <v>44562</v>
      </c>
      <c r="E1851" s="5" t="s">
        <v>83</v>
      </c>
      <c r="F1851" s="5" t="s">
        <v>86</v>
      </c>
      <c r="G1851" s="5" t="s">
        <v>87</v>
      </c>
      <c r="H1851" t="s">
        <v>23</v>
      </c>
      <c r="I1851" s="4">
        <v>5130</v>
      </c>
      <c r="J1851" s="5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13</v>
      </c>
      <c r="C1852" s="1" t="s">
        <v>20</v>
      </c>
      <c r="D1852" s="2">
        <v>44577</v>
      </c>
      <c r="E1852" s="5" t="s">
        <v>83</v>
      </c>
      <c r="F1852" s="5" t="s">
        <v>86</v>
      </c>
      <c r="G1852" s="5" t="s">
        <v>87</v>
      </c>
      <c r="H1852" t="s">
        <v>25</v>
      </c>
      <c r="I1852" s="4">
        <v>300</v>
      </c>
      <c r="J1852" s="5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22</v>
      </c>
      <c r="C1853" s="1" t="s">
        <v>14</v>
      </c>
      <c r="D1853" s="2">
        <v>44584</v>
      </c>
      <c r="E1853" s="5" t="s">
        <v>83</v>
      </c>
      <c r="F1853" s="5" t="s">
        <v>86</v>
      </c>
      <c r="G1853" s="5" t="s">
        <v>87</v>
      </c>
      <c r="H1853" t="s">
        <v>35</v>
      </c>
      <c r="I1853" s="4">
        <v>4500</v>
      </c>
      <c r="J1853" s="5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24</v>
      </c>
      <c r="C1854" s="1" t="s">
        <v>20</v>
      </c>
      <c r="D1854" s="2">
        <v>44591</v>
      </c>
      <c r="E1854" s="5" t="s">
        <v>83</v>
      </c>
      <c r="F1854" s="5" t="s">
        <v>86</v>
      </c>
      <c r="G1854" s="5" t="s">
        <v>87</v>
      </c>
      <c r="H1854" t="s">
        <v>25</v>
      </c>
      <c r="I1854" s="4">
        <v>300</v>
      </c>
      <c r="J1854" s="5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13</v>
      </c>
      <c r="C1855" s="1" t="s">
        <v>20</v>
      </c>
      <c r="D1855" s="2">
        <v>44598</v>
      </c>
      <c r="E1855" s="5" t="s">
        <v>83</v>
      </c>
      <c r="F1855" s="5" t="s">
        <v>86</v>
      </c>
      <c r="G1855" s="5" t="s">
        <v>87</v>
      </c>
      <c r="H1855" t="s">
        <v>23</v>
      </c>
      <c r="I1855" s="4">
        <v>5130</v>
      </c>
      <c r="J1855" s="5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13</v>
      </c>
      <c r="C1856" s="1" t="s">
        <v>20</v>
      </c>
      <c r="D1856" s="2">
        <v>44605</v>
      </c>
      <c r="E1856" s="5" t="s">
        <v>83</v>
      </c>
      <c r="F1856" s="5" t="s">
        <v>86</v>
      </c>
      <c r="G1856" s="5" t="s">
        <v>87</v>
      </c>
      <c r="H1856" t="s">
        <v>35</v>
      </c>
      <c r="I1856" s="4">
        <v>4500</v>
      </c>
      <c r="J1856" s="5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24</v>
      </c>
      <c r="C1857" s="1" t="s">
        <v>20</v>
      </c>
      <c r="D1857" s="2">
        <v>44612</v>
      </c>
      <c r="E1857" s="5" t="s">
        <v>83</v>
      </c>
      <c r="F1857" s="5" t="s">
        <v>86</v>
      </c>
      <c r="G1857" s="5" t="s">
        <v>87</v>
      </c>
      <c r="H1857" t="s">
        <v>32</v>
      </c>
      <c r="I1857" s="4">
        <v>3200</v>
      </c>
      <c r="J1857" s="5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22</v>
      </c>
      <c r="C1858" s="1" t="s">
        <v>20</v>
      </c>
      <c r="D1858" s="2">
        <v>44619</v>
      </c>
      <c r="E1858" s="5" t="s">
        <v>83</v>
      </c>
      <c r="F1858" s="5" t="s">
        <v>86</v>
      </c>
      <c r="G1858" s="5" t="s">
        <v>87</v>
      </c>
      <c r="H1858" t="s">
        <v>19</v>
      </c>
      <c r="I1858" s="4">
        <v>500</v>
      </c>
      <c r="J1858" s="5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13</v>
      </c>
      <c r="C1859" s="1" t="s">
        <v>20</v>
      </c>
      <c r="D1859" s="2">
        <v>44626</v>
      </c>
      <c r="E1859" s="5" t="s">
        <v>83</v>
      </c>
      <c r="F1859" s="5" t="s">
        <v>86</v>
      </c>
      <c r="G1859" s="5" t="s">
        <v>87</v>
      </c>
      <c r="H1859" t="s">
        <v>25</v>
      </c>
      <c r="I1859" s="4">
        <v>300</v>
      </c>
      <c r="J1859" s="5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27</v>
      </c>
      <c r="C1860" s="1" t="s">
        <v>14</v>
      </c>
      <c r="D1860" s="2">
        <v>44633</v>
      </c>
      <c r="E1860" s="5" t="s">
        <v>83</v>
      </c>
      <c r="F1860" s="5" t="s">
        <v>86</v>
      </c>
      <c r="G1860" s="5" t="s">
        <v>87</v>
      </c>
      <c r="H1860" t="s">
        <v>23</v>
      </c>
      <c r="I1860" s="4">
        <v>5130</v>
      </c>
      <c r="J1860" s="5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13</v>
      </c>
      <c r="C1861" s="1" t="s">
        <v>14</v>
      </c>
      <c r="D1861" s="2">
        <v>44640</v>
      </c>
      <c r="E1861" s="5" t="s">
        <v>83</v>
      </c>
      <c r="F1861" s="5" t="s">
        <v>86</v>
      </c>
      <c r="G1861" s="5" t="s">
        <v>87</v>
      </c>
      <c r="H1861" t="s">
        <v>28</v>
      </c>
      <c r="I1861" s="4">
        <v>1500</v>
      </c>
      <c r="J1861" s="5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24</v>
      </c>
      <c r="C1862" s="1" t="s">
        <v>20</v>
      </c>
      <c r="D1862" s="2">
        <v>44647</v>
      </c>
      <c r="E1862" s="5" t="s">
        <v>83</v>
      </c>
      <c r="F1862" s="5" t="s">
        <v>86</v>
      </c>
      <c r="G1862" s="5" t="s">
        <v>87</v>
      </c>
      <c r="H1862" t="s">
        <v>18</v>
      </c>
      <c r="I1862" s="4">
        <v>8902</v>
      </c>
      <c r="J1862" s="5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34</v>
      </c>
      <c r="C1863" s="1" t="s">
        <v>20</v>
      </c>
      <c r="D1863" s="2">
        <v>44654</v>
      </c>
      <c r="E1863" s="5" t="s">
        <v>83</v>
      </c>
      <c r="F1863" s="5" t="s">
        <v>86</v>
      </c>
      <c r="G1863" s="5" t="s">
        <v>87</v>
      </c>
      <c r="H1863" t="s">
        <v>21</v>
      </c>
      <c r="I1863" s="4">
        <v>1200</v>
      </c>
      <c r="J1863" s="5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13</v>
      </c>
      <c r="C1864" s="1" t="s">
        <v>20</v>
      </c>
      <c r="D1864" s="2">
        <v>44661</v>
      </c>
      <c r="E1864" s="5" t="s">
        <v>83</v>
      </c>
      <c r="F1864" s="5" t="s">
        <v>86</v>
      </c>
      <c r="G1864" s="5" t="s">
        <v>87</v>
      </c>
      <c r="H1864" t="s">
        <v>19</v>
      </c>
      <c r="I1864" s="4">
        <v>500</v>
      </c>
      <c r="J1864" s="5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34</v>
      </c>
      <c r="C1865" s="1" t="s">
        <v>20</v>
      </c>
      <c r="D1865" s="2">
        <v>44668</v>
      </c>
      <c r="E1865" s="5" t="s">
        <v>83</v>
      </c>
      <c r="F1865" s="5" t="s">
        <v>86</v>
      </c>
      <c r="G1865" s="5" t="s">
        <v>87</v>
      </c>
      <c r="H1865" t="s">
        <v>35</v>
      </c>
      <c r="I1865" s="4">
        <v>4500</v>
      </c>
      <c r="J1865" s="5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34</v>
      </c>
      <c r="C1866" s="1" t="s">
        <v>20</v>
      </c>
      <c r="D1866" s="2">
        <v>44675</v>
      </c>
      <c r="E1866" s="5" t="s">
        <v>83</v>
      </c>
      <c r="F1866" s="5" t="s">
        <v>86</v>
      </c>
      <c r="G1866" s="5" t="s">
        <v>87</v>
      </c>
      <c r="H1866" t="s">
        <v>25</v>
      </c>
      <c r="I1866" s="4">
        <v>300</v>
      </c>
      <c r="J1866" s="5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13</v>
      </c>
      <c r="C1867" s="1" t="s">
        <v>20</v>
      </c>
      <c r="D1867" s="2">
        <v>44682</v>
      </c>
      <c r="E1867" s="5" t="s">
        <v>83</v>
      </c>
      <c r="F1867" s="5" t="s">
        <v>86</v>
      </c>
      <c r="G1867" s="5" t="s">
        <v>87</v>
      </c>
      <c r="H1867" t="s">
        <v>33</v>
      </c>
      <c r="I1867" s="4">
        <v>4600</v>
      </c>
      <c r="J1867" s="5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13</v>
      </c>
      <c r="C1868" s="1" t="s">
        <v>20</v>
      </c>
      <c r="D1868" s="2">
        <v>44689</v>
      </c>
      <c r="E1868" s="5" t="s">
        <v>83</v>
      </c>
      <c r="F1868" s="5" t="s">
        <v>86</v>
      </c>
      <c r="G1868" s="5" t="s">
        <v>87</v>
      </c>
      <c r="H1868" t="s">
        <v>25</v>
      </c>
      <c r="I1868" s="4">
        <v>300</v>
      </c>
      <c r="J1868" s="5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13</v>
      </c>
      <c r="C1869" s="1" t="s">
        <v>14</v>
      </c>
      <c r="D1869" s="2">
        <v>44696</v>
      </c>
      <c r="E1869" s="5" t="s">
        <v>83</v>
      </c>
      <c r="F1869" s="5" t="s">
        <v>86</v>
      </c>
      <c r="G1869" s="5" t="s">
        <v>87</v>
      </c>
      <c r="H1869" t="s">
        <v>29</v>
      </c>
      <c r="I1869" s="4">
        <v>5340</v>
      </c>
      <c r="J1869" s="5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22</v>
      </c>
      <c r="C1870" s="1" t="s">
        <v>14</v>
      </c>
      <c r="D1870" s="2">
        <v>44703</v>
      </c>
      <c r="E1870" s="5" t="s">
        <v>83</v>
      </c>
      <c r="F1870" s="5" t="s">
        <v>86</v>
      </c>
      <c r="G1870" s="5" t="s">
        <v>87</v>
      </c>
      <c r="H1870" t="s">
        <v>32</v>
      </c>
      <c r="I1870" s="4">
        <v>3200</v>
      </c>
      <c r="J1870" s="5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34</v>
      </c>
      <c r="C1871" s="1" t="s">
        <v>20</v>
      </c>
      <c r="D1871" s="2">
        <v>44710</v>
      </c>
      <c r="E1871" s="5" t="s">
        <v>83</v>
      </c>
      <c r="F1871" s="5" t="s">
        <v>86</v>
      </c>
      <c r="G1871" s="5" t="s">
        <v>87</v>
      </c>
      <c r="H1871" t="s">
        <v>29</v>
      </c>
      <c r="I1871" s="4">
        <v>5340</v>
      </c>
      <c r="J1871" s="5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13</v>
      </c>
      <c r="C1872" s="1" t="s">
        <v>20</v>
      </c>
      <c r="D1872" s="2">
        <v>44717</v>
      </c>
      <c r="E1872" s="5" t="s">
        <v>83</v>
      </c>
      <c r="F1872" s="5" t="s">
        <v>86</v>
      </c>
      <c r="G1872" s="5" t="s">
        <v>87</v>
      </c>
      <c r="H1872" t="s">
        <v>30</v>
      </c>
      <c r="I1872" s="4">
        <v>3400</v>
      </c>
      <c r="J1872" s="5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24</v>
      </c>
      <c r="C1873" s="1" t="s">
        <v>20</v>
      </c>
      <c r="D1873" s="2">
        <v>44724</v>
      </c>
      <c r="E1873" s="5" t="s">
        <v>83</v>
      </c>
      <c r="F1873" s="5" t="s">
        <v>86</v>
      </c>
      <c r="G1873" s="5" t="s">
        <v>87</v>
      </c>
      <c r="H1873" t="s">
        <v>28</v>
      </c>
      <c r="I1873" s="4">
        <v>1500</v>
      </c>
      <c r="J1873" s="5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24</v>
      </c>
      <c r="C1874" s="1" t="s">
        <v>14</v>
      </c>
      <c r="D1874" s="2">
        <v>44731</v>
      </c>
      <c r="E1874" s="5" t="s">
        <v>83</v>
      </c>
      <c r="F1874" s="5" t="s">
        <v>86</v>
      </c>
      <c r="G1874" s="5" t="s">
        <v>87</v>
      </c>
      <c r="H1874" t="s">
        <v>21</v>
      </c>
      <c r="I1874" s="4">
        <v>1200</v>
      </c>
      <c r="J1874" s="5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13</v>
      </c>
      <c r="C1875" s="1" t="s">
        <v>20</v>
      </c>
      <c r="D1875" s="2">
        <v>44738</v>
      </c>
      <c r="E1875" s="5" t="s">
        <v>83</v>
      </c>
      <c r="F1875" s="5" t="s">
        <v>86</v>
      </c>
      <c r="G1875" s="5" t="s">
        <v>87</v>
      </c>
      <c r="H1875" t="s">
        <v>19</v>
      </c>
      <c r="I1875" s="4">
        <v>500</v>
      </c>
      <c r="J1875" s="5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24</v>
      </c>
      <c r="C1876" s="1" t="s">
        <v>20</v>
      </c>
      <c r="D1876" s="2">
        <v>44745</v>
      </c>
      <c r="E1876" s="5" t="s">
        <v>83</v>
      </c>
      <c r="F1876" s="5" t="s">
        <v>86</v>
      </c>
      <c r="G1876" s="5" t="s">
        <v>87</v>
      </c>
      <c r="H1876" t="s">
        <v>21</v>
      </c>
      <c r="I1876" s="4">
        <v>1200</v>
      </c>
      <c r="J1876" s="5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13</v>
      </c>
      <c r="C1877" s="1" t="s">
        <v>14</v>
      </c>
      <c r="D1877" s="2">
        <v>44752</v>
      </c>
      <c r="E1877" s="5" t="s">
        <v>83</v>
      </c>
      <c r="F1877" s="5" t="s">
        <v>86</v>
      </c>
      <c r="G1877" s="5" t="s">
        <v>87</v>
      </c>
      <c r="H1877" t="s">
        <v>30</v>
      </c>
      <c r="I1877" s="4">
        <v>3400</v>
      </c>
      <c r="J1877" s="5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27</v>
      </c>
      <c r="C1878" s="1" t="s">
        <v>14</v>
      </c>
      <c r="D1878" s="2">
        <v>44759</v>
      </c>
      <c r="E1878" s="5" t="s">
        <v>83</v>
      </c>
      <c r="F1878" s="5" t="s">
        <v>86</v>
      </c>
      <c r="G1878" s="5" t="s">
        <v>87</v>
      </c>
      <c r="H1878" t="s">
        <v>29</v>
      </c>
      <c r="I1878" s="4">
        <v>5340</v>
      </c>
      <c r="J1878" s="5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13</v>
      </c>
      <c r="C1879" s="1" t="s">
        <v>20</v>
      </c>
      <c r="D1879" s="2">
        <v>44766</v>
      </c>
      <c r="E1879" s="5" t="s">
        <v>83</v>
      </c>
      <c r="F1879" s="5" t="s">
        <v>86</v>
      </c>
      <c r="G1879" s="5" t="s">
        <v>87</v>
      </c>
      <c r="H1879" t="s">
        <v>32</v>
      </c>
      <c r="I1879" s="4">
        <v>3200</v>
      </c>
      <c r="J1879" s="5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13</v>
      </c>
      <c r="C1880" s="1" t="s">
        <v>20</v>
      </c>
      <c r="D1880" s="2">
        <v>44766</v>
      </c>
      <c r="E1880" s="5" t="s">
        <v>83</v>
      </c>
      <c r="F1880" s="5" t="s">
        <v>86</v>
      </c>
      <c r="G1880" s="5" t="s">
        <v>87</v>
      </c>
      <c r="H1880" t="s">
        <v>32</v>
      </c>
      <c r="I1880" s="4">
        <v>3200</v>
      </c>
      <c r="J1880" s="5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22</v>
      </c>
      <c r="C1881" s="1" t="s">
        <v>20</v>
      </c>
      <c r="D1881" s="2">
        <v>44773</v>
      </c>
      <c r="E1881" s="5" t="s">
        <v>83</v>
      </c>
      <c r="F1881" s="5" t="s">
        <v>86</v>
      </c>
      <c r="G1881" s="5" t="s">
        <v>87</v>
      </c>
      <c r="H1881" t="s">
        <v>25</v>
      </c>
      <c r="I1881" s="4">
        <v>300</v>
      </c>
      <c r="J1881" s="5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13</v>
      </c>
      <c r="C1882" s="1" t="s">
        <v>20</v>
      </c>
      <c r="D1882" s="2">
        <v>44780</v>
      </c>
      <c r="E1882" s="5" t="s">
        <v>83</v>
      </c>
      <c r="F1882" s="5" t="s">
        <v>86</v>
      </c>
      <c r="G1882" s="5" t="s">
        <v>87</v>
      </c>
      <c r="H1882" t="s">
        <v>18</v>
      </c>
      <c r="I1882" s="4">
        <v>8902</v>
      </c>
      <c r="J1882" s="5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13</v>
      </c>
      <c r="C1883" s="1" t="s">
        <v>20</v>
      </c>
      <c r="D1883" s="2">
        <v>44787</v>
      </c>
      <c r="E1883" s="5" t="s">
        <v>83</v>
      </c>
      <c r="F1883" s="5" t="s">
        <v>86</v>
      </c>
      <c r="G1883" s="5" t="s">
        <v>87</v>
      </c>
      <c r="H1883" t="s">
        <v>25</v>
      </c>
      <c r="I1883" s="4">
        <v>300</v>
      </c>
      <c r="J1883" s="5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13</v>
      </c>
      <c r="C1884" s="1" t="s">
        <v>20</v>
      </c>
      <c r="D1884" s="2">
        <v>44794</v>
      </c>
      <c r="E1884" s="5" t="s">
        <v>83</v>
      </c>
      <c r="F1884" s="5" t="s">
        <v>86</v>
      </c>
      <c r="G1884" s="5" t="s">
        <v>87</v>
      </c>
      <c r="H1884" t="s">
        <v>33</v>
      </c>
      <c r="I1884" s="4">
        <v>4600</v>
      </c>
      <c r="J1884" s="5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13</v>
      </c>
      <c r="C1885" s="1" t="s">
        <v>20</v>
      </c>
      <c r="D1885" s="2">
        <v>44801</v>
      </c>
      <c r="E1885" s="5" t="s">
        <v>83</v>
      </c>
      <c r="F1885" s="5" t="s">
        <v>86</v>
      </c>
      <c r="G1885" s="5" t="s">
        <v>87</v>
      </c>
      <c r="H1885" t="s">
        <v>31</v>
      </c>
      <c r="I1885" s="4">
        <v>5300</v>
      </c>
      <c r="J1885" s="5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13</v>
      </c>
      <c r="C1886" s="1" t="s">
        <v>20</v>
      </c>
      <c r="D1886" s="2">
        <v>44808</v>
      </c>
      <c r="E1886" s="5" t="s">
        <v>83</v>
      </c>
      <c r="F1886" s="5" t="s">
        <v>86</v>
      </c>
      <c r="G1886" s="5" t="s">
        <v>87</v>
      </c>
      <c r="H1886" t="s">
        <v>26</v>
      </c>
      <c r="I1886" s="4">
        <v>1700</v>
      </c>
      <c r="J1886" s="5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13</v>
      </c>
      <c r="C1887" s="1" t="s">
        <v>14</v>
      </c>
      <c r="D1887" s="2">
        <v>44815</v>
      </c>
      <c r="E1887" s="5" t="s">
        <v>83</v>
      </c>
      <c r="F1887" s="5" t="s">
        <v>86</v>
      </c>
      <c r="G1887" s="5" t="s">
        <v>87</v>
      </c>
      <c r="H1887" t="s">
        <v>26</v>
      </c>
      <c r="I1887" s="4">
        <v>1700</v>
      </c>
      <c r="J1887" s="5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13</v>
      </c>
      <c r="C1888" s="1" t="s">
        <v>14</v>
      </c>
      <c r="D1888" s="2">
        <v>44822</v>
      </c>
      <c r="E1888" s="5" t="s">
        <v>83</v>
      </c>
      <c r="F1888" s="5" t="s">
        <v>86</v>
      </c>
      <c r="G1888" s="5" t="s">
        <v>87</v>
      </c>
      <c r="H1888" t="s">
        <v>32</v>
      </c>
      <c r="I1888" s="4">
        <v>3200</v>
      </c>
      <c r="J1888" s="5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27</v>
      </c>
      <c r="C1889" s="1" t="s">
        <v>20</v>
      </c>
      <c r="D1889" s="2">
        <v>44829</v>
      </c>
      <c r="E1889" s="5" t="s">
        <v>83</v>
      </c>
      <c r="F1889" s="5" t="s">
        <v>86</v>
      </c>
      <c r="G1889" s="5" t="s">
        <v>87</v>
      </c>
      <c r="H1889" t="s">
        <v>35</v>
      </c>
      <c r="I1889" s="4">
        <v>4500</v>
      </c>
      <c r="J1889" s="5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27</v>
      </c>
      <c r="C1890" s="1" t="s">
        <v>20</v>
      </c>
      <c r="D1890" s="2">
        <v>44836</v>
      </c>
      <c r="E1890" s="5" t="s">
        <v>83</v>
      </c>
      <c r="F1890" s="5" t="s">
        <v>86</v>
      </c>
      <c r="G1890" s="5" t="s">
        <v>87</v>
      </c>
      <c r="H1890" t="s">
        <v>30</v>
      </c>
      <c r="I1890" s="4">
        <v>3400</v>
      </c>
      <c r="J1890" s="5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13</v>
      </c>
      <c r="C1891" s="1" t="s">
        <v>20</v>
      </c>
      <c r="D1891" s="2">
        <v>44843</v>
      </c>
      <c r="E1891" s="5" t="s">
        <v>83</v>
      </c>
      <c r="F1891" s="5" t="s">
        <v>86</v>
      </c>
      <c r="G1891" s="5" t="s">
        <v>87</v>
      </c>
      <c r="H1891" t="s">
        <v>21</v>
      </c>
      <c r="I1891" s="4">
        <v>1200</v>
      </c>
      <c r="J1891" s="5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27</v>
      </c>
      <c r="C1892" s="1" t="s">
        <v>20</v>
      </c>
      <c r="D1892" s="2">
        <v>44850</v>
      </c>
      <c r="E1892" s="5" t="s">
        <v>83</v>
      </c>
      <c r="F1892" s="5" t="s">
        <v>86</v>
      </c>
      <c r="G1892" s="5" t="s">
        <v>87</v>
      </c>
      <c r="H1892" t="s">
        <v>35</v>
      </c>
      <c r="I1892" s="4">
        <v>4500</v>
      </c>
      <c r="J1892" s="5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13</v>
      </c>
      <c r="C1893" s="1" t="s">
        <v>20</v>
      </c>
      <c r="D1893" s="2">
        <v>44857</v>
      </c>
      <c r="E1893" s="5" t="s">
        <v>83</v>
      </c>
      <c r="F1893" s="5" t="s">
        <v>86</v>
      </c>
      <c r="G1893" s="5" t="s">
        <v>87</v>
      </c>
      <c r="H1893" t="s">
        <v>26</v>
      </c>
      <c r="I1893" s="4">
        <v>1700</v>
      </c>
      <c r="J1893" s="5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13</v>
      </c>
      <c r="C1894" s="1" t="s">
        <v>20</v>
      </c>
      <c r="D1894" s="2">
        <v>44864</v>
      </c>
      <c r="E1894" s="5" t="s">
        <v>83</v>
      </c>
      <c r="F1894" s="5" t="s">
        <v>86</v>
      </c>
      <c r="G1894" s="5" t="s">
        <v>87</v>
      </c>
      <c r="H1894" t="s">
        <v>26</v>
      </c>
      <c r="I1894" s="4">
        <v>1700</v>
      </c>
      <c r="J1894" s="5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13</v>
      </c>
      <c r="C1895" s="1" t="s">
        <v>20</v>
      </c>
      <c r="D1895" s="2">
        <v>44871</v>
      </c>
      <c r="E1895" s="5" t="s">
        <v>83</v>
      </c>
      <c r="F1895" s="5" t="s">
        <v>86</v>
      </c>
      <c r="G1895" s="5" t="s">
        <v>87</v>
      </c>
      <c r="H1895" t="s">
        <v>35</v>
      </c>
      <c r="I1895" s="4">
        <v>4500</v>
      </c>
      <c r="J1895" s="5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27</v>
      </c>
      <c r="C1896" s="1" t="s">
        <v>20</v>
      </c>
      <c r="D1896" s="2">
        <v>44878</v>
      </c>
      <c r="E1896" s="5" t="s">
        <v>83</v>
      </c>
      <c r="F1896" s="5" t="s">
        <v>86</v>
      </c>
      <c r="G1896" s="5" t="s">
        <v>87</v>
      </c>
      <c r="H1896" t="s">
        <v>30</v>
      </c>
      <c r="I1896" s="4">
        <v>3400</v>
      </c>
      <c r="J1896" s="5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34</v>
      </c>
      <c r="C1897" s="1" t="s">
        <v>20</v>
      </c>
      <c r="D1897" s="2">
        <v>44885</v>
      </c>
      <c r="E1897" s="5" t="s">
        <v>83</v>
      </c>
      <c r="F1897" s="5" t="s">
        <v>86</v>
      </c>
      <c r="G1897" s="5" t="s">
        <v>87</v>
      </c>
      <c r="H1897" t="s">
        <v>31</v>
      </c>
      <c r="I1897" s="4">
        <v>5300</v>
      </c>
      <c r="J1897" s="5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13</v>
      </c>
      <c r="C1898" s="1" t="s">
        <v>20</v>
      </c>
      <c r="D1898" s="2">
        <v>44892</v>
      </c>
      <c r="E1898" s="5" t="s">
        <v>83</v>
      </c>
      <c r="F1898" s="5" t="s">
        <v>86</v>
      </c>
      <c r="G1898" s="5" t="s">
        <v>87</v>
      </c>
      <c r="H1898" t="s">
        <v>33</v>
      </c>
      <c r="I1898" s="4">
        <v>4600</v>
      </c>
      <c r="J1898" s="5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27</v>
      </c>
      <c r="C1899" s="1" t="s">
        <v>14</v>
      </c>
      <c r="D1899" s="2">
        <v>44899</v>
      </c>
      <c r="E1899" s="5" t="s">
        <v>83</v>
      </c>
      <c r="F1899" s="5" t="s">
        <v>86</v>
      </c>
      <c r="G1899" s="5" t="s">
        <v>87</v>
      </c>
      <c r="H1899" t="s">
        <v>30</v>
      </c>
      <c r="I1899" s="4">
        <v>3400</v>
      </c>
      <c r="J1899" s="5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13</v>
      </c>
      <c r="C1900" s="1" t="s">
        <v>20</v>
      </c>
      <c r="D1900" s="2">
        <v>44906</v>
      </c>
      <c r="E1900" s="5" t="s">
        <v>83</v>
      </c>
      <c r="F1900" s="5" t="s">
        <v>86</v>
      </c>
      <c r="G1900" s="5" t="s">
        <v>87</v>
      </c>
      <c r="H1900" t="s">
        <v>33</v>
      </c>
      <c r="I1900" s="4">
        <v>4600</v>
      </c>
      <c r="J1900" s="5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27</v>
      </c>
      <c r="C1901" s="1" t="s">
        <v>20</v>
      </c>
      <c r="D1901" s="2">
        <v>44913</v>
      </c>
      <c r="E1901" s="5" t="s">
        <v>83</v>
      </c>
      <c r="F1901" s="5" t="s">
        <v>86</v>
      </c>
      <c r="G1901" s="5" t="s">
        <v>87</v>
      </c>
      <c r="H1901" t="s">
        <v>31</v>
      </c>
      <c r="I1901" s="4">
        <v>5300</v>
      </c>
      <c r="J1901" s="5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27</v>
      </c>
      <c r="C1902" s="1" t="s">
        <v>20</v>
      </c>
      <c r="D1902" s="2">
        <v>44920</v>
      </c>
      <c r="E1902" s="5" t="s">
        <v>83</v>
      </c>
      <c r="F1902" s="5" t="s">
        <v>86</v>
      </c>
      <c r="G1902" s="5" t="s">
        <v>87</v>
      </c>
      <c r="H1902" t="s">
        <v>21</v>
      </c>
      <c r="I1902" s="4">
        <v>1200</v>
      </c>
      <c r="J1902" s="5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22</v>
      </c>
      <c r="C1903" s="1" t="s">
        <v>14</v>
      </c>
      <c r="D1903" s="2">
        <v>44927</v>
      </c>
      <c r="E1903" s="5" t="s">
        <v>83</v>
      </c>
      <c r="F1903" s="5" t="s">
        <v>86</v>
      </c>
      <c r="G1903" s="5" t="s">
        <v>87</v>
      </c>
      <c r="H1903" t="s">
        <v>23</v>
      </c>
      <c r="I1903" s="4">
        <v>5130</v>
      </c>
      <c r="J1903" s="5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34</v>
      </c>
      <c r="C1904" s="1" t="s">
        <v>20</v>
      </c>
      <c r="D1904" s="2">
        <v>44934</v>
      </c>
      <c r="E1904" s="5" t="s">
        <v>83</v>
      </c>
      <c r="F1904" s="5" t="s">
        <v>86</v>
      </c>
      <c r="G1904" s="5" t="s">
        <v>87</v>
      </c>
      <c r="H1904" t="s">
        <v>18</v>
      </c>
      <c r="I1904" s="4">
        <v>8902</v>
      </c>
      <c r="J1904" s="5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13</v>
      </c>
      <c r="C1905" s="1" t="s">
        <v>20</v>
      </c>
      <c r="D1905" s="2">
        <v>44941</v>
      </c>
      <c r="E1905" s="5" t="s">
        <v>83</v>
      </c>
      <c r="F1905" s="5" t="s">
        <v>86</v>
      </c>
      <c r="G1905" s="5" t="s">
        <v>87</v>
      </c>
      <c r="H1905" t="s">
        <v>33</v>
      </c>
      <c r="I1905" s="4">
        <v>4600</v>
      </c>
      <c r="J1905" s="5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24</v>
      </c>
      <c r="C1906" s="1" t="s">
        <v>20</v>
      </c>
      <c r="D1906" s="2">
        <v>44948</v>
      </c>
      <c r="E1906" s="5" t="s">
        <v>83</v>
      </c>
      <c r="F1906" s="5" t="s">
        <v>86</v>
      </c>
      <c r="G1906" s="5" t="s">
        <v>87</v>
      </c>
      <c r="H1906" t="s">
        <v>19</v>
      </c>
      <c r="I1906" s="4">
        <v>500</v>
      </c>
      <c r="J1906" s="5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27</v>
      </c>
      <c r="C1907" s="1" t="s">
        <v>20</v>
      </c>
      <c r="D1907" s="2">
        <v>44955</v>
      </c>
      <c r="E1907" s="5" t="s">
        <v>83</v>
      </c>
      <c r="F1907" s="5" t="s">
        <v>86</v>
      </c>
      <c r="G1907" s="5" t="s">
        <v>87</v>
      </c>
      <c r="H1907" t="s">
        <v>18</v>
      </c>
      <c r="I1907" s="4">
        <v>8902</v>
      </c>
      <c r="J1907" s="5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13</v>
      </c>
      <c r="C1908" s="1" t="s">
        <v>14</v>
      </c>
      <c r="D1908" s="2">
        <v>44962</v>
      </c>
      <c r="E1908" s="5" t="s">
        <v>83</v>
      </c>
      <c r="F1908" s="5" t="s">
        <v>86</v>
      </c>
      <c r="G1908" s="5" t="s">
        <v>87</v>
      </c>
      <c r="H1908" t="s">
        <v>26</v>
      </c>
      <c r="I1908" s="4">
        <v>1700</v>
      </c>
      <c r="J1908" s="5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24</v>
      </c>
      <c r="C1909" s="1" t="s">
        <v>20</v>
      </c>
      <c r="D1909" s="2">
        <v>44969</v>
      </c>
      <c r="E1909" s="5" t="s">
        <v>83</v>
      </c>
      <c r="F1909" s="5" t="s">
        <v>86</v>
      </c>
      <c r="G1909" s="5" t="s">
        <v>87</v>
      </c>
      <c r="H1909" t="s">
        <v>19</v>
      </c>
      <c r="I1909" s="4">
        <v>500</v>
      </c>
      <c r="J1909" s="5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27</v>
      </c>
      <c r="C1910" s="1" t="s">
        <v>20</v>
      </c>
      <c r="D1910" s="2">
        <v>44976</v>
      </c>
      <c r="E1910" s="5" t="s">
        <v>83</v>
      </c>
      <c r="F1910" s="5" t="s">
        <v>86</v>
      </c>
      <c r="G1910" s="5" t="s">
        <v>87</v>
      </c>
      <c r="H1910" t="s">
        <v>35</v>
      </c>
      <c r="I1910" s="4">
        <v>4500</v>
      </c>
      <c r="J1910" s="5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13</v>
      </c>
      <c r="C1911" s="1" t="s">
        <v>20</v>
      </c>
      <c r="D1911" s="2">
        <v>44983</v>
      </c>
      <c r="E1911" s="5" t="s">
        <v>83</v>
      </c>
      <c r="F1911" s="5" t="s">
        <v>86</v>
      </c>
      <c r="G1911" s="5" t="s">
        <v>87</v>
      </c>
      <c r="H1911" t="s">
        <v>31</v>
      </c>
      <c r="I1911" s="4">
        <v>5300</v>
      </c>
      <c r="J1911" s="5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24</v>
      </c>
      <c r="C1912" s="1" t="s">
        <v>14</v>
      </c>
      <c r="D1912" s="2">
        <v>44990</v>
      </c>
      <c r="E1912" s="5" t="s">
        <v>83</v>
      </c>
      <c r="F1912" s="5" t="s">
        <v>86</v>
      </c>
      <c r="G1912" s="5" t="s">
        <v>87</v>
      </c>
      <c r="H1912" t="s">
        <v>25</v>
      </c>
      <c r="I1912" s="4">
        <v>300</v>
      </c>
      <c r="J1912" s="5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24</v>
      </c>
      <c r="C1913" s="1" t="s">
        <v>20</v>
      </c>
      <c r="D1913" s="2">
        <v>44997</v>
      </c>
      <c r="E1913" s="5" t="s">
        <v>83</v>
      </c>
      <c r="F1913" s="5" t="s">
        <v>86</v>
      </c>
      <c r="G1913" s="5" t="s">
        <v>87</v>
      </c>
      <c r="H1913" t="s">
        <v>32</v>
      </c>
      <c r="I1913" s="4">
        <v>3200</v>
      </c>
      <c r="J1913" s="5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22</v>
      </c>
      <c r="C1914" s="1" t="s">
        <v>14</v>
      </c>
      <c r="D1914" s="2">
        <v>45004</v>
      </c>
      <c r="E1914" s="5" t="s">
        <v>83</v>
      </c>
      <c r="F1914" s="5" t="s">
        <v>86</v>
      </c>
      <c r="G1914" s="5" t="s">
        <v>87</v>
      </c>
      <c r="H1914" t="s">
        <v>28</v>
      </c>
      <c r="I1914" s="4">
        <v>1500</v>
      </c>
      <c r="J1914" s="5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13</v>
      </c>
      <c r="C1915" s="1" t="s">
        <v>20</v>
      </c>
      <c r="D1915" s="2">
        <v>45011</v>
      </c>
      <c r="E1915" s="5" t="s">
        <v>83</v>
      </c>
      <c r="F1915" s="5" t="s">
        <v>86</v>
      </c>
      <c r="G1915" s="5" t="s">
        <v>87</v>
      </c>
      <c r="H1915" t="s">
        <v>25</v>
      </c>
      <c r="I1915" s="4">
        <v>300</v>
      </c>
      <c r="J1915" s="5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13</v>
      </c>
      <c r="C1916" s="1" t="s">
        <v>14</v>
      </c>
      <c r="D1916" s="2">
        <v>45018</v>
      </c>
      <c r="E1916" s="5" t="s">
        <v>83</v>
      </c>
      <c r="F1916" s="5" t="s">
        <v>86</v>
      </c>
      <c r="G1916" s="5" t="s">
        <v>87</v>
      </c>
      <c r="H1916" t="s">
        <v>33</v>
      </c>
      <c r="I1916" s="4">
        <v>4600</v>
      </c>
      <c r="J1916" s="5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13</v>
      </c>
      <c r="C1917" s="1" t="s">
        <v>20</v>
      </c>
      <c r="D1917" s="2">
        <v>45025</v>
      </c>
      <c r="E1917" s="5" t="s">
        <v>83</v>
      </c>
      <c r="F1917" s="5" t="s">
        <v>86</v>
      </c>
      <c r="G1917" s="5" t="s">
        <v>87</v>
      </c>
      <c r="H1917" t="s">
        <v>19</v>
      </c>
      <c r="I1917" s="4">
        <v>500</v>
      </c>
      <c r="J1917" s="5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24</v>
      </c>
      <c r="C1918" s="1" t="s">
        <v>14</v>
      </c>
      <c r="D1918" s="2">
        <v>45032</v>
      </c>
      <c r="E1918" s="5" t="s">
        <v>83</v>
      </c>
      <c r="F1918" s="5" t="s">
        <v>86</v>
      </c>
      <c r="G1918" s="5" t="s">
        <v>87</v>
      </c>
      <c r="H1918" t="s">
        <v>21</v>
      </c>
      <c r="I1918" s="4">
        <v>1200</v>
      </c>
      <c r="J1918" s="5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24</v>
      </c>
      <c r="C1919" s="1" t="s">
        <v>14</v>
      </c>
      <c r="D1919" s="2">
        <v>45039</v>
      </c>
      <c r="E1919" s="5" t="s">
        <v>83</v>
      </c>
      <c r="F1919" s="5" t="s">
        <v>86</v>
      </c>
      <c r="G1919" s="5" t="s">
        <v>87</v>
      </c>
      <c r="H1919" t="s">
        <v>28</v>
      </c>
      <c r="I1919" s="4">
        <v>1500</v>
      </c>
      <c r="J1919" s="5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13</v>
      </c>
      <c r="C1920" s="1" t="s">
        <v>20</v>
      </c>
      <c r="D1920" s="2">
        <v>45046</v>
      </c>
      <c r="E1920" s="5" t="s">
        <v>83</v>
      </c>
      <c r="F1920" s="5" t="s">
        <v>86</v>
      </c>
      <c r="G1920" s="5" t="s">
        <v>87</v>
      </c>
      <c r="H1920" t="s">
        <v>28</v>
      </c>
      <c r="I1920" s="4">
        <v>1500</v>
      </c>
      <c r="J1920" s="5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13</v>
      </c>
      <c r="C1921" s="1" t="s">
        <v>20</v>
      </c>
      <c r="D1921" s="2">
        <v>45053</v>
      </c>
      <c r="E1921" s="5" t="s">
        <v>83</v>
      </c>
      <c r="F1921" s="5" t="s">
        <v>86</v>
      </c>
      <c r="G1921" s="5" t="s">
        <v>87</v>
      </c>
      <c r="H1921" t="s">
        <v>32</v>
      </c>
      <c r="I1921" s="4">
        <v>3200</v>
      </c>
      <c r="J1921" s="5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27</v>
      </c>
      <c r="C1922" s="1" t="s">
        <v>20</v>
      </c>
      <c r="D1922" s="2">
        <v>45060</v>
      </c>
      <c r="E1922" s="5" t="s">
        <v>83</v>
      </c>
      <c r="F1922" s="5" t="s">
        <v>86</v>
      </c>
      <c r="G1922" s="5" t="s">
        <v>87</v>
      </c>
      <c r="H1922" t="s">
        <v>25</v>
      </c>
      <c r="I1922" s="4">
        <v>300</v>
      </c>
      <c r="J1922" s="5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22</v>
      </c>
      <c r="C1923" s="1" t="s">
        <v>20</v>
      </c>
      <c r="D1923" s="2">
        <v>45067</v>
      </c>
      <c r="E1923" s="5" t="s">
        <v>83</v>
      </c>
      <c r="F1923" s="5" t="s">
        <v>86</v>
      </c>
      <c r="G1923" s="5" t="s">
        <v>87</v>
      </c>
      <c r="H1923" t="s">
        <v>33</v>
      </c>
      <c r="I1923" s="4">
        <v>4600</v>
      </c>
      <c r="J1923" s="5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27</v>
      </c>
      <c r="C1924" s="1" t="s">
        <v>14</v>
      </c>
      <c r="D1924" s="2">
        <v>45074</v>
      </c>
      <c r="E1924" s="5" t="s">
        <v>83</v>
      </c>
      <c r="F1924" s="5" t="s">
        <v>86</v>
      </c>
      <c r="G1924" s="5" t="s">
        <v>87</v>
      </c>
      <c r="H1924" t="s">
        <v>35</v>
      </c>
      <c r="I1924" s="4">
        <v>4500</v>
      </c>
      <c r="J1924" s="5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13</v>
      </c>
      <c r="C1925" s="1" t="s">
        <v>20</v>
      </c>
      <c r="D1925" s="2">
        <v>45081</v>
      </c>
      <c r="E1925" s="5" t="s">
        <v>83</v>
      </c>
      <c r="F1925" s="5" t="s">
        <v>86</v>
      </c>
      <c r="G1925" s="5" t="s">
        <v>87</v>
      </c>
      <c r="H1925" t="s">
        <v>21</v>
      </c>
      <c r="I1925" s="4">
        <v>1200</v>
      </c>
      <c r="J1925" s="5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27</v>
      </c>
      <c r="C1926" s="1" t="s">
        <v>14</v>
      </c>
      <c r="D1926" s="2">
        <v>45088</v>
      </c>
      <c r="E1926" s="5" t="s">
        <v>83</v>
      </c>
      <c r="F1926" s="5" t="s">
        <v>86</v>
      </c>
      <c r="G1926" s="5" t="s">
        <v>87</v>
      </c>
      <c r="H1926" t="s">
        <v>18</v>
      </c>
      <c r="I1926" s="4">
        <v>8902</v>
      </c>
      <c r="J1926" s="5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24</v>
      </c>
      <c r="C1927" s="1" t="s">
        <v>20</v>
      </c>
      <c r="D1927" s="2">
        <v>45095</v>
      </c>
      <c r="E1927" s="5" t="s">
        <v>83</v>
      </c>
      <c r="F1927" s="5" t="s">
        <v>86</v>
      </c>
      <c r="G1927" s="5" t="s">
        <v>87</v>
      </c>
      <c r="H1927" t="s">
        <v>33</v>
      </c>
      <c r="I1927" s="4">
        <v>4600</v>
      </c>
      <c r="J1927" s="5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13</v>
      </c>
      <c r="C1928" s="1" t="s">
        <v>14</v>
      </c>
      <c r="D1928" s="2">
        <v>45102</v>
      </c>
      <c r="E1928" s="5" t="s">
        <v>83</v>
      </c>
      <c r="F1928" s="5" t="s">
        <v>86</v>
      </c>
      <c r="G1928" s="5" t="s">
        <v>87</v>
      </c>
      <c r="H1928" t="s">
        <v>32</v>
      </c>
      <c r="I1928" s="4">
        <v>3200</v>
      </c>
      <c r="J1928" s="5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24</v>
      </c>
      <c r="C1929" s="1" t="s">
        <v>20</v>
      </c>
      <c r="D1929" s="2">
        <v>45109</v>
      </c>
      <c r="E1929" s="5" t="s">
        <v>83</v>
      </c>
      <c r="F1929" s="5" t="s">
        <v>86</v>
      </c>
      <c r="G1929" s="5" t="s">
        <v>87</v>
      </c>
      <c r="H1929" t="s">
        <v>32</v>
      </c>
      <c r="I1929" s="4">
        <v>3200</v>
      </c>
      <c r="J1929" s="5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13</v>
      </c>
      <c r="C1930" s="1" t="s">
        <v>20</v>
      </c>
      <c r="D1930" s="2">
        <v>45116</v>
      </c>
      <c r="E1930" s="5" t="s">
        <v>83</v>
      </c>
      <c r="F1930" s="5" t="s">
        <v>86</v>
      </c>
      <c r="G1930" s="5" t="s">
        <v>87</v>
      </c>
      <c r="H1930" t="s">
        <v>30</v>
      </c>
      <c r="I1930" s="4">
        <v>3400</v>
      </c>
      <c r="J1930" s="5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13</v>
      </c>
      <c r="C1931" s="1" t="s">
        <v>20</v>
      </c>
      <c r="D1931" s="2">
        <v>45123</v>
      </c>
      <c r="E1931" s="5" t="s">
        <v>83</v>
      </c>
      <c r="F1931" s="5" t="s">
        <v>86</v>
      </c>
      <c r="G1931" s="5" t="s">
        <v>87</v>
      </c>
      <c r="H1931" t="s">
        <v>33</v>
      </c>
      <c r="I1931" s="4">
        <v>4600</v>
      </c>
      <c r="J1931" s="5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24</v>
      </c>
      <c r="C1932" s="1" t="s">
        <v>14</v>
      </c>
      <c r="D1932" s="2">
        <v>45130</v>
      </c>
      <c r="E1932" s="5" t="s">
        <v>83</v>
      </c>
      <c r="F1932" s="5" t="s">
        <v>86</v>
      </c>
      <c r="G1932" s="5" t="s">
        <v>87</v>
      </c>
      <c r="H1932" t="s">
        <v>33</v>
      </c>
      <c r="I1932" s="4">
        <v>4600</v>
      </c>
      <c r="J1932" s="5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24</v>
      </c>
      <c r="C1933" s="1" t="s">
        <v>20</v>
      </c>
      <c r="D1933" s="2">
        <v>45137</v>
      </c>
      <c r="E1933" s="5" t="s">
        <v>83</v>
      </c>
      <c r="F1933" s="5" t="s">
        <v>86</v>
      </c>
      <c r="G1933" s="5" t="s">
        <v>87</v>
      </c>
      <c r="H1933" t="s">
        <v>18</v>
      </c>
      <c r="I1933" s="4">
        <v>8902</v>
      </c>
      <c r="J1933" s="5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13</v>
      </c>
      <c r="C1934" s="1" t="s">
        <v>20</v>
      </c>
      <c r="D1934" s="2">
        <v>45144</v>
      </c>
      <c r="E1934" s="5" t="s">
        <v>83</v>
      </c>
      <c r="F1934" s="5" t="s">
        <v>86</v>
      </c>
      <c r="G1934" s="5" t="s">
        <v>87</v>
      </c>
      <c r="H1934" t="s">
        <v>25</v>
      </c>
      <c r="I1934" s="4">
        <v>300</v>
      </c>
      <c r="J1934" s="5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13</v>
      </c>
      <c r="C1935" s="1" t="s">
        <v>14</v>
      </c>
      <c r="D1935" s="2">
        <v>45151</v>
      </c>
      <c r="E1935" s="5" t="s">
        <v>83</v>
      </c>
      <c r="F1935" s="5" t="s">
        <v>86</v>
      </c>
      <c r="G1935" s="5" t="s">
        <v>87</v>
      </c>
      <c r="H1935" t="s">
        <v>19</v>
      </c>
      <c r="I1935" s="4">
        <v>500</v>
      </c>
      <c r="J1935" s="5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22</v>
      </c>
      <c r="C1936" s="1" t="s">
        <v>20</v>
      </c>
      <c r="D1936" s="2">
        <v>45158</v>
      </c>
      <c r="E1936" s="5" t="s">
        <v>83</v>
      </c>
      <c r="F1936" s="5" t="s">
        <v>86</v>
      </c>
      <c r="G1936" s="5" t="s">
        <v>87</v>
      </c>
      <c r="H1936" t="s">
        <v>25</v>
      </c>
      <c r="I1936" s="4">
        <v>300</v>
      </c>
      <c r="J1936" s="5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27</v>
      </c>
      <c r="C1937" s="1" t="s">
        <v>20</v>
      </c>
      <c r="D1937" s="2">
        <v>45165</v>
      </c>
      <c r="E1937" s="5" t="s">
        <v>83</v>
      </c>
      <c r="F1937" s="5" t="s">
        <v>86</v>
      </c>
      <c r="G1937" s="5" t="s">
        <v>87</v>
      </c>
      <c r="H1937" t="s">
        <v>33</v>
      </c>
      <c r="I1937" s="4">
        <v>4600</v>
      </c>
      <c r="J1937" s="5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34</v>
      </c>
      <c r="C1938" s="1" t="s">
        <v>14</v>
      </c>
      <c r="D1938" s="2">
        <v>44562</v>
      </c>
      <c r="E1938" s="5" t="s">
        <v>83</v>
      </c>
      <c r="F1938" s="5" t="s">
        <v>88</v>
      </c>
      <c r="G1938" s="5" t="s">
        <v>89</v>
      </c>
      <c r="H1938" t="s">
        <v>23</v>
      </c>
      <c r="I1938" s="4">
        <v>5130</v>
      </c>
      <c r="J1938" s="5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13</v>
      </c>
      <c r="C1939" s="1" t="s">
        <v>14</v>
      </c>
      <c r="D1939" s="2">
        <v>44577</v>
      </c>
      <c r="E1939" s="5" t="s">
        <v>83</v>
      </c>
      <c r="F1939" s="5" t="s">
        <v>88</v>
      </c>
      <c r="G1939" s="5" t="s">
        <v>89</v>
      </c>
      <c r="H1939" t="s">
        <v>33</v>
      </c>
      <c r="I1939" s="4">
        <v>4600</v>
      </c>
      <c r="J1939" s="5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27</v>
      </c>
      <c r="C1940" s="1" t="s">
        <v>20</v>
      </c>
      <c r="D1940" s="2">
        <v>44584</v>
      </c>
      <c r="E1940" s="5" t="s">
        <v>83</v>
      </c>
      <c r="F1940" s="5" t="s">
        <v>88</v>
      </c>
      <c r="G1940" s="5" t="s">
        <v>89</v>
      </c>
      <c r="H1940" t="s">
        <v>19</v>
      </c>
      <c r="I1940" s="4">
        <v>500</v>
      </c>
      <c r="J1940" s="5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13</v>
      </c>
      <c r="C1941" s="1" t="s">
        <v>20</v>
      </c>
      <c r="D1941" s="2">
        <v>44591</v>
      </c>
      <c r="E1941" s="5" t="s">
        <v>83</v>
      </c>
      <c r="F1941" s="5" t="s">
        <v>88</v>
      </c>
      <c r="G1941" s="5" t="s">
        <v>89</v>
      </c>
      <c r="H1941" t="s">
        <v>23</v>
      </c>
      <c r="I1941" s="4">
        <v>5130</v>
      </c>
      <c r="J1941" s="5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27</v>
      </c>
      <c r="C1942" s="1" t="s">
        <v>20</v>
      </c>
      <c r="D1942" s="2">
        <v>44598</v>
      </c>
      <c r="E1942" s="5" t="s">
        <v>83</v>
      </c>
      <c r="F1942" s="5" t="s">
        <v>88</v>
      </c>
      <c r="G1942" s="5" t="s">
        <v>89</v>
      </c>
      <c r="H1942" t="s">
        <v>21</v>
      </c>
      <c r="I1942" s="4">
        <v>1200</v>
      </c>
      <c r="J1942" s="5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27</v>
      </c>
      <c r="C1943" s="1" t="s">
        <v>20</v>
      </c>
      <c r="D1943" s="2">
        <v>44605</v>
      </c>
      <c r="E1943" s="5" t="s">
        <v>83</v>
      </c>
      <c r="F1943" s="5" t="s">
        <v>88</v>
      </c>
      <c r="G1943" s="5" t="s">
        <v>89</v>
      </c>
      <c r="H1943" t="s">
        <v>29</v>
      </c>
      <c r="I1943" s="4">
        <v>5340</v>
      </c>
      <c r="J1943" s="5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22</v>
      </c>
      <c r="C1944" s="1" t="s">
        <v>20</v>
      </c>
      <c r="D1944" s="2">
        <v>44612</v>
      </c>
      <c r="E1944" s="5" t="s">
        <v>83</v>
      </c>
      <c r="F1944" s="5" t="s">
        <v>88</v>
      </c>
      <c r="G1944" s="5" t="s">
        <v>89</v>
      </c>
      <c r="H1944" t="s">
        <v>35</v>
      </c>
      <c r="I1944" s="4">
        <v>4500</v>
      </c>
      <c r="J1944" s="5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34</v>
      </c>
      <c r="C1945" s="1" t="s">
        <v>20</v>
      </c>
      <c r="D1945" s="2">
        <v>44619</v>
      </c>
      <c r="E1945" s="5" t="s">
        <v>83</v>
      </c>
      <c r="F1945" s="5" t="s">
        <v>88</v>
      </c>
      <c r="G1945" s="5" t="s">
        <v>89</v>
      </c>
      <c r="H1945" t="s">
        <v>18</v>
      </c>
      <c r="I1945" s="4">
        <v>8902</v>
      </c>
      <c r="J1945" s="5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13</v>
      </c>
      <c r="C1946" s="1" t="s">
        <v>14</v>
      </c>
      <c r="D1946" s="2">
        <v>44626</v>
      </c>
      <c r="E1946" s="5" t="s">
        <v>83</v>
      </c>
      <c r="F1946" s="5" t="s">
        <v>88</v>
      </c>
      <c r="G1946" s="5" t="s">
        <v>89</v>
      </c>
      <c r="H1946" t="s">
        <v>33</v>
      </c>
      <c r="I1946" s="4">
        <v>4600</v>
      </c>
      <c r="J1946" s="5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13</v>
      </c>
      <c r="C1947" s="1" t="s">
        <v>14</v>
      </c>
      <c r="D1947" s="2">
        <v>44633</v>
      </c>
      <c r="E1947" s="5" t="s">
        <v>83</v>
      </c>
      <c r="F1947" s="5" t="s">
        <v>88</v>
      </c>
      <c r="G1947" s="5" t="s">
        <v>89</v>
      </c>
      <c r="H1947" t="s">
        <v>29</v>
      </c>
      <c r="I1947" s="4">
        <v>5340</v>
      </c>
      <c r="J1947" s="5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24</v>
      </c>
      <c r="C1948" s="1" t="s">
        <v>14</v>
      </c>
      <c r="D1948" s="2">
        <v>44640</v>
      </c>
      <c r="E1948" s="5" t="s">
        <v>83</v>
      </c>
      <c r="F1948" s="5" t="s">
        <v>88</v>
      </c>
      <c r="G1948" s="5" t="s">
        <v>89</v>
      </c>
      <c r="H1948" t="s">
        <v>31</v>
      </c>
      <c r="I1948" s="4">
        <v>5300</v>
      </c>
      <c r="J1948" s="5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34</v>
      </c>
      <c r="C1949" s="1" t="s">
        <v>20</v>
      </c>
      <c r="D1949" s="2">
        <v>44647</v>
      </c>
      <c r="E1949" s="5" t="s">
        <v>83</v>
      </c>
      <c r="F1949" s="5" t="s">
        <v>88</v>
      </c>
      <c r="G1949" s="5" t="s">
        <v>89</v>
      </c>
      <c r="H1949" t="s">
        <v>23</v>
      </c>
      <c r="I1949" s="4">
        <v>5130</v>
      </c>
      <c r="J1949" s="5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22</v>
      </c>
      <c r="C1950" s="1" t="s">
        <v>20</v>
      </c>
      <c r="D1950" s="2">
        <v>44654</v>
      </c>
      <c r="E1950" s="5" t="s">
        <v>83</v>
      </c>
      <c r="F1950" s="5" t="s">
        <v>88</v>
      </c>
      <c r="G1950" s="5" t="s">
        <v>89</v>
      </c>
      <c r="H1950" t="s">
        <v>19</v>
      </c>
      <c r="I1950" s="4">
        <v>500</v>
      </c>
      <c r="J1950" s="5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22</v>
      </c>
      <c r="C1951" s="1" t="s">
        <v>14</v>
      </c>
      <c r="D1951" s="2">
        <v>44661</v>
      </c>
      <c r="E1951" s="5" t="s">
        <v>83</v>
      </c>
      <c r="F1951" s="5" t="s">
        <v>88</v>
      </c>
      <c r="G1951" s="5" t="s">
        <v>89</v>
      </c>
      <c r="H1951" t="s">
        <v>18</v>
      </c>
      <c r="I1951" s="4">
        <v>8902</v>
      </c>
      <c r="J1951" s="5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34</v>
      </c>
      <c r="C1952" s="1" t="s">
        <v>14</v>
      </c>
      <c r="D1952" s="2">
        <v>44668</v>
      </c>
      <c r="E1952" s="5" t="s">
        <v>83</v>
      </c>
      <c r="F1952" s="5" t="s">
        <v>88</v>
      </c>
      <c r="G1952" s="5" t="s">
        <v>89</v>
      </c>
      <c r="H1952" t="s">
        <v>25</v>
      </c>
      <c r="I1952" s="4">
        <v>300</v>
      </c>
      <c r="J1952" s="5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13</v>
      </c>
      <c r="C1953" s="1" t="s">
        <v>20</v>
      </c>
      <c r="D1953" s="2">
        <v>44675</v>
      </c>
      <c r="E1953" s="5" t="s">
        <v>83</v>
      </c>
      <c r="F1953" s="5" t="s">
        <v>88</v>
      </c>
      <c r="G1953" s="5" t="s">
        <v>89</v>
      </c>
      <c r="H1953" t="s">
        <v>23</v>
      </c>
      <c r="I1953" s="4">
        <v>5130</v>
      </c>
      <c r="J1953" s="5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27</v>
      </c>
      <c r="C1954" s="1" t="s">
        <v>20</v>
      </c>
      <c r="D1954" s="2">
        <v>44682</v>
      </c>
      <c r="E1954" s="5" t="s">
        <v>83</v>
      </c>
      <c r="F1954" s="5" t="s">
        <v>88</v>
      </c>
      <c r="G1954" s="5" t="s">
        <v>89</v>
      </c>
      <c r="H1954" t="s">
        <v>23</v>
      </c>
      <c r="I1954" s="4">
        <v>5130</v>
      </c>
      <c r="J1954" s="5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24</v>
      </c>
      <c r="C1955" s="1" t="s">
        <v>20</v>
      </c>
      <c r="D1955" s="2">
        <v>44689</v>
      </c>
      <c r="E1955" s="5" t="s">
        <v>83</v>
      </c>
      <c r="F1955" s="5" t="s">
        <v>88</v>
      </c>
      <c r="G1955" s="5" t="s">
        <v>89</v>
      </c>
      <c r="H1955" t="s">
        <v>21</v>
      </c>
      <c r="I1955" s="4">
        <v>1200</v>
      </c>
      <c r="J1955" s="5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22</v>
      </c>
      <c r="C1956" s="1" t="s">
        <v>14</v>
      </c>
      <c r="D1956" s="2">
        <v>44696</v>
      </c>
      <c r="E1956" s="5" t="s">
        <v>83</v>
      </c>
      <c r="F1956" s="5" t="s">
        <v>88</v>
      </c>
      <c r="G1956" s="5" t="s">
        <v>89</v>
      </c>
      <c r="H1956" t="s">
        <v>35</v>
      </c>
      <c r="I1956" s="4">
        <v>4500</v>
      </c>
      <c r="J1956" s="5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13</v>
      </c>
      <c r="C1957" s="1" t="s">
        <v>20</v>
      </c>
      <c r="D1957" s="2">
        <v>44703</v>
      </c>
      <c r="E1957" s="5" t="s">
        <v>83</v>
      </c>
      <c r="F1957" s="5" t="s">
        <v>88</v>
      </c>
      <c r="G1957" s="5" t="s">
        <v>89</v>
      </c>
      <c r="H1957" t="s">
        <v>28</v>
      </c>
      <c r="I1957" s="4">
        <v>1500</v>
      </c>
      <c r="J1957" s="5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27</v>
      </c>
      <c r="C1958" s="1" t="s">
        <v>14</v>
      </c>
      <c r="D1958" s="2">
        <v>44710</v>
      </c>
      <c r="E1958" s="5" t="s">
        <v>83</v>
      </c>
      <c r="F1958" s="5" t="s">
        <v>88</v>
      </c>
      <c r="G1958" s="5" t="s">
        <v>89</v>
      </c>
      <c r="H1958" t="s">
        <v>21</v>
      </c>
      <c r="I1958" s="4">
        <v>1200</v>
      </c>
      <c r="J1958" s="5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27</v>
      </c>
      <c r="C1959" s="1" t="s">
        <v>20</v>
      </c>
      <c r="D1959" s="2">
        <v>44717</v>
      </c>
      <c r="E1959" s="5" t="s">
        <v>83</v>
      </c>
      <c r="F1959" s="5" t="s">
        <v>88</v>
      </c>
      <c r="G1959" s="5" t="s">
        <v>89</v>
      </c>
      <c r="H1959" t="s">
        <v>31</v>
      </c>
      <c r="I1959" s="4">
        <v>5300</v>
      </c>
      <c r="J1959" s="5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24</v>
      </c>
      <c r="C1960" s="1" t="s">
        <v>14</v>
      </c>
      <c r="D1960" s="2">
        <v>44724</v>
      </c>
      <c r="E1960" s="5" t="s">
        <v>83</v>
      </c>
      <c r="F1960" s="5" t="s">
        <v>88</v>
      </c>
      <c r="G1960" s="5" t="s">
        <v>89</v>
      </c>
      <c r="H1960" t="s">
        <v>23</v>
      </c>
      <c r="I1960" s="4">
        <v>5130</v>
      </c>
      <c r="J1960" s="5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24</v>
      </c>
      <c r="C1961" s="1" t="s">
        <v>20</v>
      </c>
      <c r="D1961" s="2">
        <v>44731</v>
      </c>
      <c r="E1961" s="5" t="s">
        <v>83</v>
      </c>
      <c r="F1961" s="5" t="s">
        <v>88</v>
      </c>
      <c r="G1961" s="5" t="s">
        <v>89</v>
      </c>
      <c r="H1961" t="s">
        <v>28</v>
      </c>
      <c r="I1961" s="4">
        <v>1500</v>
      </c>
      <c r="J1961" s="5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24</v>
      </c>
      <c r="C1962" s="1" t="s">
        <v>20</v>
      </c>
      <c r="D1962" s="2">
        <v>44738</v>
      </c>
      <c r="E1962" s="5" t="s">
        <v>83</v>
      </c>
      <c r="F1962" s="5" t="s">
        <v>88</v>
      </c>
      <c r="G1962" s="5" t="s">
        <v>89</v>
      </c>
      <c r="H1962" t="s">
        <v>18</v>
      </c>
      <c r="I1962" s="4">
        <v>8902</v>
      </c>
      <c r="J1962" s="5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24</v>
      </c>
      <c r="C1963" s="1" t="s">
        <v>20</v>
      </c>
      <c r="D1963" s="2">
        <v>44745</v>
      </c>
      <c r="E1963" s="5" t="s">
        <v>83</v>
      </c>
      <c r="F1963" s="5" t="s">
        <v>88</v>
      </c>
      <c r="G1963" s="5" t="s">
        <v>89</v>
      </c>
      <c r="H1963" t="s">
        <v>21</v>
      </c>
      <c r="I1963" s="4">
        <v>1200</v>
      </c>
      <c r="J1963" s="5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27</v>
      </c>
      <c r="C1964" s="1" t="s">
        <v>20</v>
      </c>
      <c r="D1964" s="2">
        <v>44752</v>
      </c>
      <c r="E1964" s="5" t="s">
        <v>83</v>
      </c>
      <c r="F1964" s="5" t="s">
        <v>88</v>
      </c>
      <c r="G1964" s="5" t="s">
        <v>89</v>
      </c>
      <c r="H1964" t="s">
        <v>31</v>
      </c>
      <c r="I1964" s="4">
        <v>5300</v>
      </c>
      <c r="J1964" s="5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24</v>
      </c>
      <c r="C1965" s="1" t="s">
        <v>20</v>
      </c>
      <c r="D1965" s="2">
        <v>44759</v>
      </c>
      <c r="E1965" s="5" t="s">
        <v>83</v>
      </c>
      <c r="F1965" s="5" t="s">
        <v>88</v>
      </c>
      <c r="G1965" s="5" t="s">
        <v>89</v>
      </c>
      <c r="H1965" t="s">
        <v>21</v>
      </c>
      <c r="I1965" s="4">
        <v>1200</v>
      </c>
      <c r="J1965" s="5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27</v>
      </c>
      <c r="C1966" s="1" t="s">
        <v>14</v>
      </c>
      <c r="D1966" s="2">
        <v>44766</v>
      </c>
      <c r="E1966" s="5" t="s">
        <v>83</v>
      </c>
      <c r="F1966" s="5" t="s">
        <v>88</v>
      </c>
      <c r="G1966" s="5" t="s">
        <v>89</v>
      </c>
      <c r="H1966" t="s">
        <v>21</v>
      </c>
      <c r="I1966" s="4">
        <v>1200</v>
      </c>
      <c r="J1966" s="5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27</v>
      </c>
      <c r="C1967" s="1" t="s">
        <v>20</v>
      </c>
      <c r="D1967" s="2">
        <v>44766</v>
      </c>
      <c r="E1967" s="5" t="s">
        <v>83</v>
      </c>
      <c r="F1967" s="5" t="s">
        <v>88</v>
      </c>
      <c r="G1967" s="5" t="s">
        <v>89</v>
      </c>
      <c r="H1967" t="s">
        <v>30</v>
      </c>
      <c r="I1967" s="4">
        <v>3400</v>
      </c>
      <c r="J1967" s="5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27</v>
      </c>
      <c r="C1968" s="1" t="s">
        <v>20</v>
      </c>
      <c r="D1968" s="2">
        <v>44773</v>
      </c>
      <c r="E1968" s="5" t="s">
        <v>83</v>
      </c>
      <c r="F1968" s="5" t="s">
        <v>88</v>
      </c>
      <c r="G1968" s="5" t="s">
        <v>89</v>
      </c>
      <c r="H1968" t="s">
        <v>30</v>
      </c>
      <c r="I1968" s="4">
        <v>3400</v>
      </c>
      <c r="J1968" s="5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34</v>
      </c>
      <c r="C1969" s="1" t="s">
        <v>20</v>
      </c>
      <c r="D1969" s="2">
        <v>44780</v>
      </c>
      <c r="E1969" s="5" t="s">
        <v>83</v>
      </c>
      <c r="F1969" s="5" t="s">
        <v>88</v>
      </c>
      <c r="G1969" s="5" t="s">
        <v>89</v>
      </c>
      <c r="H1969" t="s">
        <v>25</v>
      </c>
      <c r="I1969" s="4">
        <v>300</v>
      </c>
      <c r="J1969" s="5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13</v>
      </c>
      <c r="C1970" s="1" t="s">
        <v>20</v>
      </c>
      <c r="D1970" s="2">
        <v>44787</v>
      </c>
      <c r="E1970" s="5" t="s">
        <v>83</v>
      </c>
      <c r="F1970" s="5" t="s">
        <v>88</v>
      </c>
      <c r="G1970" s="5" t="s">
        <v>89</v>
      </c>
      <c r="H1970" t="s">
        <v>21</v>
      </c>
      <c r="I1970" s="4">
        <v>1200</v>
      </c>
      <c r="J1970" s="5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13</v>
      </c>
      <c r="C1971" s="1" t="s">
        <v>14</v>
      </c>
      <c r="D1971" s="2">
        <v>44794</v>
      </c>
      <c r="E1971" s="5" t="s">
        <v>83</v>
      </c>
      <c r="F1971" s="5" t="s">
        <v>88</v>
      </c>
      <c r="G1971" s="5" t="s">
        <v>89</v>
      </c>
      <c r="H1971" t="s">
        <v>35</v>
      </c>
      <c r="I1971" s="4">
        <v>4500</v>
      </c>
      <c r="J1971" s="5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27</v>
      </c>
      <c r="C1972" s="1" t="s">
        <v>14</v>
      </c>
      <c r="D1972" s="2">
        <v>44801</v>
      </c>
      <c r="E1972" s="5" t="s">
        <v>83</v>
      </c>
      <c r="F1972" s="5" t="s">
        <v>88</v>
      </c>
      <c r="G1972" s="5" t="s">
        <v>89</v>
      </c>
      <c r="H1972" t="s">
        <v>19</v>
      </c>
      <c r="I1972" s="4">
        <v>500</v>
      </c>
      <c r="J1972" s="5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27</v>
      </c>
      <c r="C1973" s="1" t="s">
        <v>20</v>
      </c>
      <c r="D1973" s="2">
        <v>44808</v>
      </c>
      <c r="E1973" s="5" t="s">
        <v>83</v>
      </c>
      <c r="F1973" s="5" t="s">
        <v>88</v>
      </c>
      <c r="G1973" s="5" t="s">
        <v>89</v>
      </c>
      <c r="H1973" t="s">
        <v>18</v>
      </c>
      <c r="I1973" s="4">
        <v>8902</v>
      </c>
      <c r="J1973" s="5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22</v>
      </c>
      <c r="C1974" s="1" t="s">
        <v>20</v>
      </c>
      <c r="D1974" s="2">
        <v>44815</v>
      </c>
      <c r="E1974" s="5" t="s">
        <v>83</v>
      </c>
      <c r="F1974" s="5" t="s">
        <v>88</v>
      </c>
      <c r="G1974" s="5" t="s">
        <v>89</v>
      </c>
      <c r="H1974" t="s">
        <v>26</v>
      </c>
      <c r="I1974" s="4">
        <v>1700</v>
      </c>
      <c r="J1974" s="5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22</v>
      </c>
      <c r="C1975" s="1" t="s">
        <v>14</v>
      </c>
      <c r="D1975" s="2">
        <v>44822</v>
      </c>
      <c r="E1975" s="5" t="s">
        <v>83</v>
      </c>
      <c r="F1975" s="5" t="s">
        <v>88</v>
      </c>
      <c r="G1975" s="5" t="s">
        <v>89</v>
      </c>
      <c r="H1975" t="s">
        <v>18</v>
      </c>
      <c r="I1975" s="4">
        <v>8902</v>
      </c>
      <c r="J1975" s="5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34</v>
      </c>
      <c r="C1976" s="1" t="s">
        <v>20</v>
      </c>
      <c r="D1976" s="2">
        <v>44829</v>
      </c>
      <c r="E1976" s="5" t="s">
        <v>83</v>
      </c>
      <c r="F1976" s="5" t="s">
        <v>88</v>
      </c>
      <c r="G1976" s="5" t="s">
        <v>89</v>
      </c>
      <c r="H1976" t="s">
        <v>32</v>
      </c>
      <c r="I1976" s="4">
        <v>3200</v>
      </c>
      <c r="J1976" s="5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22</v>
      </c>
      <c r="C1977" s="1" t="s">
        <v>20</v>
      </c>
      <c r="D1977" s="2">
        <v>44836</v>
      </c>
      <c r="E1977" s="5" t="s">
        <v>83</v>
      </c>
      <c r="F1977" s="5" t="s">
        <v>88</v>
      </c>
      <c r="G1977" s="5" t="s">
        <v>89</v>
      </c>
      <c r="H1977" t="s">
        <v>21</v>
      </c>
      <c r="I1977" s="4">
        <v>1200</v>
      </c>
      <c r="J1977" s="5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22</v>
      </c>
      <c r="C1978" s="1" t="s">
        <v>20</v>
      </c>
      <c r="D1978" s="2">
        <v>44843</v>
      </c>
      <c r="E1978" s="5" t="s">
        <v>83</v>
      </c>
      <c r="F1978" s="5" t="s">
        <v>88</v>
      </c>
      <c r="G1978" s="5" t="s">
        <v>89</v>
      </c>
      <c r="H1978" t="s">
        <v>30</v>
      </c>
      <c r="I1978" s="4">
        <v>3400</v>
      </c>
      <c r="J1978" s="5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13</v>
      </c>
      <c r="C1979" s="1" t="s">
        <v>20</v>
      </c>
      <c r="D1979" s="2">
        <v>44850</v>
      </c>
      <c r="E1979" s="5" t="s">
        <v>83</v>
      </c>
      <c r="F1979" s="5" t="s">
        <v>88</v>
      </c>
      <c r="G1979" s="5" t="s">
        <v>89</v>
      </c>
      <c r="H1979" t="s">
        <v>30</v>
      </c>
      <c r="I1979" s="4">
        <v>3400</v>
      </c>
      <c r="J1979" s="5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13</v>
      </c>
      <c r="C1980" s="1" t="s">
        <v>20</v>
      </c>
      <c r="D1980" s="2">
        <v>44857</v>
      </c>
      <c r="E1980" s="5" t="s">
        <v>83</v>
      </c>
      <c r="F1980" s="5" t="s">
        <v>88</v>
      </c>
      <c r="G1980" s="5" t="s">
        <v>89</v>
      </c>
      <c r="H1980" t="s">
        <v>33</v>
      </c>
      <c r="I1980" s="4">
        <v>4600</v>
      </c>
      <c r="J1980" s="5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27</v>
      </c>
      <c r="C1981" s="1" t="s">
        <v>14</v>
      </c>
      <c r="D1981" s="2">
        <v>44864</v>
      </c>
      <c r="E1981" s="5" t="s">
        <v>83</v>
      </c>
      <c r="F1981" s="5" t="s">
        <v>88</v>
      </c>
      <c r="G1981" s="5" t="s">
        <v>89</v>
      </c>
      <c r="H1981" t="s">
        <v>35</v>
      </c>
      <c r="I1981" s="4">
        <v>4500</v>
      </c>
      <c r="J1981" s="5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27</v>
      </c>
      <c r="C1982" s="1" t="s">
        <v>20</v>
      </c>
      <c r="D1982" s="2">
        <v>44871</v>
      </c>
      <c r="E1982" s="5" t="s">
        <v>83</v>
      </c>
      <c r="F1982" s="5" t="s">
        <v>88</v>
      </c>
      <c r="G1982" s="5" t="s">
        <v>89</v>
      </c>
      <c r="H1982" t="s">
        <v>35</v>
      </c>
      <c r="I1982" s="4">
        <v>4500</v>
      </c>
      <c r="J1982" s="5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13</v>
      </c>
      <c r="C1983" s="1" t="s">
        <v>20</v>
      </c>
      <c r="D1983" s="2">
        <v>44878</v>
      </c>
      <c r="E1983" s="5" t="s">
        <v>83</v>
      </c>
      <c r="F1983" s="5" t="s">
        <v>88</v>
      </c>
      <c r="G1983" s="5" t="s">
        <v>89</v>
      </c>
      <c r="H1983" t="s">
        <v>32</v>
      </c>
      <c r="I1983" s="4">
        <v>3200</v>
      </c>
      <c r="J1983" s="5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13</v>
      </c>
      <c r="C1984" s="1" t="s">
        <v>14</v>
      </c>
      <c r="D1984" s="2">
        <v>44885</v>
      </c>
      <c r="E1984" s="5" t="s">
        <v>83</v>
      </c>
      <c r="F1984" s="5" t="s">
        <v>88</v>
      </c>
      <c r="G1984" s="5" t="s">
        <v>89</v>
      </c>
      <c r="H1984" t="s">
        <v>21</v>
      </c>
      <c r="I1984" s="4">
        <v>1200</v>
      </c>
      <c r="J1984" s="5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27</v>
      </c>
      <c r="C1985" s="1" t="s">
        <v>20</v>
      </c>
      <c r="D1985" s="2">
        <v>44892</v>
      </c>
      <c r="E1985" s="5" t="s">
        <v>83</v>
      </c>
      <c r="F1985" s="5" t="s">
        <v>88</v>
      </c>
      <c r="G1985" s="5" t="s">
        <v>89</v>
      </c>
      <c r="H1985" t="s">
        <v>26</v>
      </c>
      <c r="I1985" s="4">
        <v>1700</v>
      </c>
      <c r="J1985" s="5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24</v>
      </c>
      <c r="C1986" s="1" t="s">
        <v>20</v>
      </c>
      <c r="D1986" s="2">
        <v>44899</v>
      </c>
      <c r="E1986" s="5" t="s">
        <v>83</v>
      </c>
      <c r="F1986" s="5" t="s">
        <v>88</v>
      </c>
      <c r="G1986" s="5" t="s">
        <v>89</v>
      </c>
      <c r="H1986" t="s">
        <v>23</v>
      </c>
      <c r="I1986" s="4">
        <v>5130</v>
      </c>
      <c r="J1986" s="5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27</v>
      </c>
      <c r="C1987" s="1" t="s">
        <v>20</v>
      </c>
      <c r="D1987" s="2">
        <v>44906</v>
      </c>
      <c r="E1987" s="5" t="s">
        <v>83</v>
      </c>
      <c r="F1987" s="5" t="s">
        <v>88</v>
      </c>
      <c r="G1987" s="5" t="s">
        <v>89</v>
      </c>
      <c r="H1987" t="s">
        <v>32</v>
      </c>
      <c r="I1987" s="4">
        <v>3200</v>
      </c>
      <c r="J1987" s="5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13</v>
      </c>
      <c r="C1988" s="1" t="s">
        <v>20</v>
      </c>
      <c r="D1988" s="2">
        <v>44913</v>
      </c>
      <c r="E1988" s="5" t="s">
        <v>83</v>
      </c>
      <c r="F1988" s="5" t="s">
        <v>88</v>
      </c>
      <c r="G1988" s="5" t="s">
        <v>89</v>
      </c>
      <c r="H1988" t="s">
        <v>19</v>
      </c>
      <c r="I1988" s="4">
        <v>500</v>
      </c>
      <c r="J1988" s="5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24</v>
      </c>
      <c r="C1989" s="1" t="s">
        <v>14</v>
      </c>
      <c r="D1989" s="2">
        <v>44920</v>
      </c>
      <c r="E1989" s="5" t="s">
        <v>83</v>
      </c>
      <c r="F1989" s="5" t="s">
        <v>88</v>
      </c>
      <c r="G1989" s="5" t="s">
        <v>89</v>
      </c>
      <c r="H1989" t="s">
        <v>23</v>
      </c>
      <c r="I1989" s="4">
        <v>5130</v>
      </c>
      <c r="J1989" s="5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27</v>
      </c>
      <c r="C1990" s="1" t="s">
        <v>14</v>
      </c>
      <c r="D1990" s="2">
        <v>44927</v>
      </c>
      <c r="E1990" s="5" t="s">
        <v>83</v>
      </c>
      <c r="F1990" s="5" t="s">
        <v>88</v>
      </c>
      <c r="G1990" s="5" t="s">
        <v>89</v>
      </c>
      <c r="H1990" t="s">
        <v>19</v>
      </c>
      <c r="I1990" s="4">
        <v>500</v>
      </c>
      <c r="J1990" s="5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22</v>
      </c>
      <c r="C1991" s="1" t="s">
        <v>20</v>
      </c>
      <c r="D1991" s="2">
        <v>44934</v>
      </c>
      <c r="E1991" s="5" t="s">
        <v>83</v>
      </c>
      <c r="F1991" s="5" t="s">
        <v>88</v>
      </c>
      <c r="G1991" s="5" t="s">
        <v>89</v>
      </c>
      <c r="H1991" t="s">
        <v>25</v>
      </c>
      <c r="I1991" s="4">
        <v>300</v>
      </c>
      <c r="J1991" s="5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22</v>
      </c>
      <c r="C1992" s="1" t="s">
        <v>20</v>
      </c>
      <c r="D1992" s="2">
        <v>44941</v>
      </c>
      <c r="E1992" s="5" t="s">
        <v>83</v>
      </c>
      <c r="F1992" s="5" t="s">
        <v>88</v>
      </c>
      <c r="G1992" s="5" t="s">
        <v>89</v>
      </c>
      <c r="H1992" t="s">
        <v>21</v>
      </c>
      <c r="I1992" s="4">
        <v>1200</v>
      </c>
      <c r="J1992" s="5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27</v>
      </c>
      <c r="C1993" s="1" t="s">
        <v>20</v>
      </c>
      <c r="D1993" s="2">
        <v>44948</v>
      </c>
      <c r="E1993" s="5" t="s">
        <v>83</v>
      </c>
      <c r="F1993" s="5" t="s">
        <v>88</v>
      </c>
      <c r="G1993" s="5" t="s">
        <v>89</v>
      </c>
      <c r="H1993" t="s">
        <v>35</v>
      </c>
      <c r="I1993" s="4">
        <v>4500</v>
      </c>
      <c r="J1993" s="5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13</v>
      </c>
      <c r="C1994" s="1" t="s">
        <v>20</v>
      </c>
      <c r="D1994" s="2">
        <v>44955</v>
      </c>
      <c r="E1994" s="5" t="s">
        <v>83</v>
      </c>
      <c r="F1994" s="5" t="s">
        <v>88</v>
      </c>
      <c r="G1994" s="5" t="s">
        <v>89</v>
      </c>
      <c r="H1994" t="s">
        <v>33</v>
      </c>
      <c r="I1994" s="4">
        <v>4600</v>
      </c>
      <c r="J1994" s="5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13</v>
      </c>
      <c r="C1995" s="1" t="s">
        <v>20</v>
      </c>
      <c r="D1995" s="2">
        <v>44962</v>
      </c>
      <c r="E1995" s="5" t="s">
        <v>83</v>
      </c>
      <c r="F1995" s="5" t="s">
        <v>88</v>
      </c>
      <c r="G1995" s="5" t="s">
        <v>89</v>
      </c>
      <c r="H1995" t="s">
        <v>26</v>
      </c>
      <c r="I1995" s="4">
        <v>1700</v>
      </c>
      <c r="J1995" s="5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24</v>
      </c>
      <c r="C1996" s="1" t="s">
        <v>14</v>
      </c>
      <c r="D1996" s="2">
        <v>44969</v>
      </c>
      <c r="E1996" s="5" t="s">
        <v>83</v>
      </c>
      <c r="F1996" s="5" t="s">
        <v>88</v>
      </c>
      <c r="G1996" s="5" t="s">
        <v>89</v>
      </c>
      <c r="H1996" t="s">
        <v>32</v>
      </c>
      <c r="I1996" s="4">
        <v>3200</v>
      </c>
      <c r="J1996" s="5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13</v>
      </c>
      <c r="C1997" s="1" t="s">
        <v>20</v>
      </c>
      <c r="D1997" s="2">
        <v>44976</v>
      </c>
      <c r="E1997" s="5" t="s">
        <v>83</v>
      </c>
      <c r="F1997" s="5" t="s">
        <v>88</v>
      </c>
      <c r="G1997" s="5" t="s">
        <v>89</v>
      </c>
      <c r="H1997" t="s">
        <v>18</v>
      </c>
      <c r="I1997" s="4">
        <v>8902</v>
      </c>
      <c r="J1997" s="5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24</v>
      </c>
      <c r="C1998" s="1" t="s">
        <v>20</v>
      </c>
      <c r="D1998" s="2">
        <v>44983</v>
      </c>
      <c r="E1998" s="5" t="s">
        <v>83</v>
      </c>
      <c r="F1998" s="5" t="s">
        <v>88</v>
      </c>
      <c r="G1998" s="5" t="s">
        <v>89</v>
      </c>
      <c r="H1998" t="s">
        <v>35</v>
      </c>
      <c r="I1998" s="4">
        <v>4500</v>
      </c>
      <c r="J1998" s="5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27</v>
      </c>
      <c r="C1999" s="1" t="s">
        <v>14</v>
      </c>
      <c r="D1999" s="2">
        <v>44990</v>
      </c>
      <c r="E1999" s="5" t="s">
        <v>83</v>
      </c>
      <c r="F1999" s="5" t="s">
        <v>88</v>
      </c>
      <c r="G1999" s="5" t="s">
        <v>89</v>
      </c>
      <c r="H1999" t="s">
        <v>29</v>
      </c>
      <c r="I1999" s="4">
        <v>5340</v>
      </c>
      <c r="J1999" s="5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13</v>
      </c>
      <c r="C2000" s="1" t="s">
        <v>20</v>
      </c>
      <c r="D2000" s="2">
        <v>44997</v>
      </c>
      <c r="E2000" s="5" t="s">
        <v>83</v>
      </c>
      <c r="F2000" s="5" t="s">
        <v>88</v>
      </c>
      <c r="G2000" s="5" t="s">
        <v>89</v>
      </c>
      <c r="H2000" t="s">
        <v>35</v>
      </c>
      <c r="I2000" s="4">
        <v>4500</v>
      </c>
      <c r="J2000" s="5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13</v>
      </c>
      <c r="C2001" s="1" t="s">
        <v>20</v>
      </c>
      <c r="D2001" s="2">
        <v>45004</v>
      </c>
      <c r="E2001" s="5" t="s">
        <v>83</v>
      </c>
      <c r="F2001" s="5" t="s">
        <v>88</v>
      </c>
      <c r="G2001" s="5" t="s">
        <v>89</v>
      </c>
      <c r="H2001" t="s">
        <v>19</v>
      </c>
      <c r="I2001" s="4">
        <v>500</v>
      </c>
      <c r="J2001" s="5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13</v>
      </c>
      <c r="C2002" s="1" t="s">
        <v>20</v>
      </c>
      <c r="D2002" s="2">
        <v>45011</v>
      </c>
      <c r="E2002" s="5" t="s">
        <v>83</v>
      </c>
      <c r="F2002" s="5" t="s">
        <v>88</v>
      </c>
      <c r="G2002" s="5" t="s">
        <v>89</v>
      </c>
      <c r="H2002" t="s">
        <v>35</v>
      </c>
      <c r="I2002" s="4">
        <v>4500</v>
      </c>
      <c r="J2002" s="5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22</v>
      </c>
      <c r="C2003" s="1" t="s">
        <v>20</v>
      </c>
      <c r="D2003" s="2">
        <v>45018</v>
      </c>
      <c r="E2003" s="5" t="s">
        <v>83</v>
      </c>
      <c r="F2003" s="5" t="s">
        <v>88</v>
      </c>
      <c r="G2003" s="5" t="s">
        <v>89</v>
      </c>
      <c r="H2003" t="s">
        <v>23</v>
      </c>
      <c r="I2003" s="4">
        <v>5130</v>
      </c>
      <c r="J2003" s="5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13</v>
      </c>
      <c r="C2004" s="1" t="s">
        <v>20</v>
      </c>
      <c r="D2004" s="2">
        <v>45025</v>
      </c>
      <c r="E2004" s="5" t="s">
        <v>83</v>
      </c>
      <c r="F2004" s="5" t="s">
        <v>88</v>
      </c>
      <c r="G2004" s="5" t="s">
        <v>89</v>
      </c>
      <c r="H2004" t="s">
        <v>30</v>
      </c>
      <c r="I2004" s="4">
        <v>3400</v>
      </c>
      <c r="J2004" s="5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13</v>
      </c>
      <c r="C2005" s="1" t="s">
        <v>14</v>
      </c>
      <c r="D2005" s="2">
        <v>45032</v>
      </c>
      <c r="E2005" s="5" t="s">
        <v>83</v>
      </c>
      <c r="F2005" s="5" t="s">
        <v>88</v>
      </c>
      <c r="G2005" s="5" t="s">
        <v>89</v>
      </c>
      <c r="H2005" t="s">
        <v>21</v>
      </c>
      <c r="I2005" s="4">
        <v>1200</v>
      </c>
      <c r="J2005" s="5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13</v>
      </c>
      <c r="C2006" s="1" t="s">
        <v>20</v>
      </c>
      <c r="D2006" s="2">
        <v>45039</v>
      </c>
      <c r="E2006" s="5" t="s">
        <v>83</v>
      </c>
      <c r="F2006" s="5" t="s">
        <v>88</v>
      </c>
      <c r="G2006" s="5" t="s">
        <v>89</v>
      </c>
      <c r="H2006" t="s">
        <v>31</v>
      </c>
      <c r="I2006" s="4">
        <v>5300</v>
      </c>
      <c r="J2006" s="5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27</v>
      </c>
      <c r="C2007" s="1" t="s">
        <v>20</v>
      </c>
      <c r="D2007" s="2">
        <v>45046</v>
      </c>
      <c r="E2007" s="5" t="s">
        <v>83</v>
      </c>
      <c r="F2007" s="5" t="s">
        <v>88</v>
      </c>
      <c r="G2007" s="5" t="s">
        <v>89</v>
      </c>
      <c r="H2007" t="s">
        <v>25</v>
      </c>
      <c r="I2007" s="4">
        <v>300</v>
      </c>
      <c r="J2007" s="5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27</v>
      </c>
      <c r="C2008" s="1" t="s">
        <v>14</v>
      </c>
      <c r="D2008" s="2">
        <v>45053</v>
      </c>
      <c r="E2008" s="5" t="s">
        <v>83</v>
      </c>
      <c r="F2008" s="5" t="s">
        <v>88</v>
      </c>
      <c r="G2008" s="5" t="s">
        <v>89</v>
      </c>
      <c r="H2008" t="s">
        <v>28</v>
      </c>
      <c r="I2008" s="4">
        <v>1500</v>
      </c>
      <c r="J2008" s="5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27</v>
      </c>
      <c r="C2009" s="1" t="s">
        <v>20</v>
      </c>
      <c r="D2009" s="2">
        <v>45060</v>
      </c>
      <c r="E2009" s="5" t="s">
        <v>83</v>
      </c>
      <c r="F2009" s="5" t="s">
        <v>88</v>
      </c>
      <c r="G2009" s="5" t="s">
        <v>89</v>
      </c>
      <c r="H2009" t="s">
        <v>32</v>
      </c>
      <c r="I2009" s="4">
        <v>3200</v>
      </c>
      <c r="J2009" s="5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27</v>
      </c>
      <c r="C2010" s="1" t="s">
        <v>20</v>
      </c>
      <c r="D2010" s="2">
        <v>45067</v>
      </c>
      <c r="E2010" s="5" t="s">
        <v>83</v>
      </c>
      <c r="F2010" s="5" t="s">
        <v>88</v>
      </c>
      <c r="G2010" s="5" t="s">
        <v>89</v>
      </c>
      <c r="H2010" t="s">
        <v>29</v>
      </c>
      <c r="I2010" s="4">
        <v>5340</v>
      </c>
      <c r="J2010" s="5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13</v>
      </c>
      <c r="C2011" s="1" t="s">
        <v>20</v>
      </c>
      <c r="D2011" s="2">
        <v>45074</v>
      </c>
      <c r="E2011" s="5" t="s">
        <v>83</v>
      </c>
      <c r="F2011" s="5" t="s">
        <v>88</v>
      </c>
      <c r="G2011" s="5" t="s">
        <v>89</v>
      </c>
      <c r="H2011" t="s">
        <v>30</v>
      </c>
      <c r="I2011" s="4">
        <v>3400</v>
      </c>
      <c r="J2011" s="5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24</v>
      </c>
      <c r="C2012" s="1" t="s">
        <v>14</v>
      </c>
      <c r="D2012" s="2">
        <v>45081</v>
      </c>
      <c r="E2012" s="5" t="s">
        <v>83</v>
      </c>
      <c r="F2012" s="5" t="s">
        <v>88</v>
      </c>
      <c r="G2012" s="5" t="s">
        <v>89</v>
      </c>
      <c r="H2012" t="s">
        <v>28</v>
      </c>
      <c r="I2012" s="4">
        <v>1500</v>
      </c>
      <c r="J2012" s="5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27</v>
      </c>
      <c r="C2013" s="1" t="s">
        <v>20</v>
      </c>
      <c r="D2013" s="2">
        <v>45088</v>
      </c>
      <c r="E2013" s="5" t="s">
        <v>83</v>
      </c>
      <c r="F2013" s="5" t="s">
        <v>88</v>
      </c>
      <c r="G2013" s="5" t="s">
        <v>89</v>
      </c>
      <c r="H2013" t="s">
        <v>21</v>
      </c>
      <c r="I2013" s="4">
        <v>1200</v>
      </c>
      <c r="J2013" s="5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13</v>
      </c>
      <c r="C2014" s="1" t="s">
        <v>20</v>
      </c>
      <c r="D2014" s="2">
        <v>45095</v>
      </c>
      <c r="E2014" s="5" t="s">
        <v>83</v>
      </c>
      <c r="F2014" s="5" t="s">
        <v>88</v>
      </c>
      <c r="G2014" s="5" t="s">
        <v>89</v>
      </c>
      <c r="H2014" t="s">
        <v>18</v>
      </c>
      <c r="I2014" s="4">
        <v>8902</v>
      </c>
      <c r="J2014" s="5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27</v>
      </c>
      <c r="C2015" s="1" t="s">
        <v>20</v>
      </c>
      <c r="D2015" s="2">
        <v>45102</v>
      </c>
      <c r="E2015" s="5" t="s">
        <v>83</v>
      </c>
      <c r="F2015" s="5" t="s">
        <v>88</v>
      </c>
      <c r="G2015" s="5" t="s">
        <v>89</v>
      </c>
      <c r="H2015" t="s">
        <v>21</v>
      </c>
      <c r="I2015" s="4">
        <v>1200</v>
      </c>
      <c r="J2015" s="5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27</v>
      </c>
      <c r="C2016" s="1" t="s">
        <v>14</v>
      </c>
      <c r="D2016" s="2">
        <v>45109</v>
      </c>
      <c r="E2016" s="5" t="s">
        <v>83</v>
      </c>
      <c r="F2016" s="5" t="s">
        <v>88</v>
      </c>
      <c r="G2016" s="5" t="s">
        <v>89</v>
      </c>
      <c r="H2016" t="s">
        <v>32</v>
      </c>
      <c r="I2016" s="4">
        <v>3200</v>
      </c>
      <c r="J2016" s="5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13</v>
      </c>
      <c r="C2017" s="1" t="s">
        <v>14</v>
      </c>
      <c r="D2017" s="2">
        <v>45116</v>
      </c>
      <c r="E2017" s="5" t="s">
        <v>83</v>
      </c>
      <c r="F2017" s="5" t="s">
        <v>88</v>
      </c>
      <c r="G2017" s="5" t="s">
        <v>89</v>
      </c>
      <c r="H2017" t="s">
        <v>33</v>
      </c>
      <c r="I2017" s="4">
        <v>4600</v>
      </c>
      <c r="J2017" s="5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27</v>
      </c>
      <c r="C2018" s="1" t="s">
        <v>14</v>
      </c>
      <c r="D2018" s="2">
        <v>45123</v>
      </c>
      <c r="E2018" s="5" t="s">
        <v>83</v>
      </c>
      <c r="F2018" s="5" t="s">
        <v>88</v>
      </c>
      <c r="G2018" s="5" t="s">
        <v>89</v>
      </c>
      <c r="H2018" t="s">
        <v>26</v>
      </c>
      <c r="I2018" s="4">
        <v>1700</v>
      </c>
      <c r="J2018" s="5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34</v>
      </c>
      <c r="C2019" s="1" t="s">
        <v>20</v>
      </c>
      <c r="D2019" s="2">
        <v>45130</v>
      </c>
      <c r="E2019" s="5" t="s">
        <v>83</v>
      </c>
      <c r="F2019" s="5" t="s">
        <v>88</v>
      </c>
      <c r="G2019" s="5" t="s">
        <v>89</v>
      </c>
      <c r="H2019" t="s">
        <v>35</v>
      </c>
      <c r="I2019" s="4">
        <v>4500</v>
      </c>
      <c r="J2019" s="5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34</v>
      </c>
      <c r="C2020" s="1" t="s">
        <v>20</v>
      </c>
      <c r="D2020" s="2">
        <v>45137</v>
      </c>
      <c r="E2020" s="5" t="s">
        <v>83</v>
      </c>
      <c r="F2020" s="5" t="s">
        <v>88</v>
      </c>
      <c r="G2020" s="5" t="s">
        <v>89</v>
      </c>
      <c r="H2020" t="s">
        <v>30</v>
      </c>
      <c r="I2020" s="4">
        <v>3400</v>
      </c>
      <c r="J2020" s="5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13</v>
      </c>
      <c r="C2021" s="1" t="s">
        <v>20</v>
      </c>
      <c r="D2021" s="2">
        <v>45144</v>
      </c>
      <c r="E2021" s="5" t="s">
        <v>83</v>
      </c>
      <c r="F2021" s="5" t="s">
        <v>88</v>
      </c>
      <c r="G2021" s="5" t="s">
        <v>89</v>
      </c>
      <c r="H2021" t="s">
        <v>33</v>
      </c>
      <c r="I2021" s="4">
        <v>4600</v>
      </c>
      <c r="J2021" s="5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13</v>
      </c>
      <c r="C2022" s="1" t="s">
        <v>14</v>
      </c>
      <c r="D2022" s="2">
        <v>45151</v>
      </c>
      <c r="E2022" s="5" t="s">
        <v>83</v>
      </c>
      <c r="F2022" s="5" t="s">
        <v>88</v>
      </c>
      <c r="G2022" s="5" t="s">
        <v>89</v>
      </c>
      <c r="H2022" t="s">
        <v>21</v>
      </c>
      <c r="I2022" s="4">
        <v>1200</v>
      </c>
      <c r="J2022" s="5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24</v>
      </c>
      <c r="C2023" s="1" t="s">
        <v>14</v>
      </c>
      <c r="D2023" s="2">
        <v>45158</v>
      </c>
      <c r="E2023" s="5" t="s">
        <v>83</v>
      </c>
      <c r="F2023" s="5" t="s">
        <v>88</v>
      </c>
      <c r="G2023" s="5" t="s">
        <v>89</v>
      </c>
      <c r="H2023" t="s">
        <v>23</v>
      </c>
      <c r="I2023" s="4">
        <v>5130</v>
      </c>
      <c r="J2023" s="5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13</v>
      </c>
      <c r="C2024" s="1" t="s">
        <v>20</v>
      </c>
      <c r="D2024" s="2">
        <v>45165</v>
      </c>
      <c r="E2024" s="5" t="s">
        <v>83</v>
      </c>
      <c r="F2024" s="5" t="s">
        <v>88</v>
      </c>
      <c r="G2024" s="5" t="s">
        <v>89</v>
      </c>
      <c r="H2024" t="s">
        <v>18</v>
      </c>
      <c r="I2024" s="4">
        <v>8902</v>
      </c>
      <c r="J2024" s="5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13</v>
      </c>
      <c r="C2025" s="1" t="s">
        <v>14</v>
      </c>
      <c r="D2025" s="2">
        <v>44562</v>
      </c>
      <c r="E2025" s="5" t="s">
        <v>83</v>
      </c>
      <c r="F2025" s="5" t="s">
        <v>88</v>
      </c>
      <c r="G2025" s="5" t="s">
        <v>89</v>
      </c>
      <c r="H2025" t="s">
        <v>23</v>
      </c>
      <c r="I2025" s="4">
        <v>5130</v>
      </c>
      <c r="J2025" s="5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13</v>
      </c>
      <c r="C2026" s="1" t="s">
        <v>20</v>
      </c>
      <c r="D2026" s="2">
        <v>44577</v>
      </c>
      <c r="E2026" s="5" t="s">
        <v>83</v>
      </c>
      <c r="F2026" s="5" t="s">
        <v>88</v>
      </c>
      <c r="G2026" s="5" t="s">
        <v>89</v>
      </c>
      <c r="H2026" t="s">
        <v>25</v>
      </c>
      <c r="I2026" s="4">
        <v>300</v>
      </c>
      <c r="J2026" s="5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22</v>
      </c>
      <c r="C2027" s="1" t="s">
        <v>14</v>
      </c>
      <c r="D2027" s="2">
        <v>44584</v>
      </c>
      <c r="E2027" s="5" t="s">
        <v>83</v>
      </c>
      <c r="F2027" s="5" t="s">
        <v>88</v>
      </c>
      <c r="G2027" s="5" t="s">
        <v>89</v>
      </c>
      <c r="H2027" t="s">
        <v>35</v>
      </c>
      <c r="I2027" s="4">
        <v>4500</v>
      </c>
      <c r="J2027" s="5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24</v>
      </c>
      <c r="C2028" s="1" t="s">
        <v>20</v>
      </c>
      <c r="D2028" s="2">
        <v>44591</v>
      </c>
      <c r="E2028" s="5" t="s">
        <v>83</v>
      </c>
      <c r="F2028" s="5" t="s">
        <v>88</v>
      </c>
      <c r="G2028" s="5" t="s">
        <v>89</v>
      </c>
      <c r="H2028" t="s">
        <v>25</v>
      </c>
      <c r="I2028" s="4">
        <v>300</v>
      </c>
      <c r="J2028" s="5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13</v>
      </c>
      <c r="C2029" s="1" t="s">
        <v>20</v>
      </c>
      <c r="D2029" s="2">
        <v>44598</v>
      </c>
      <c r="E2029" s="5" t="s">
        <v>83</v>
      </c>
      <c r="F2029" s="5" t="s">
        <v>88</v>
      </c>
      <c r="G2029" s="5" t="s">
        <v>89</v>
      </c>
      <c r="H2029" t="s">
        <v>23</v>
      </c>
      <c r="I2029" s="4">
        <v>5130</v>
      </c>
      <c r="J2029" s="5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13</v>
      </c>
      <c r="C2030" s="1" t="s">
        <v>20</v>
      </c>
      <c r="D2030" s="2">
        <v>44605</v>
      </c>
      <c r="E2030" s="5" t="s">
        <v>83</v>
      </c>
      <c r="F2030" s="5" t="s">
        <v>88</v>
      </c>
      <c r="G2030" s="5" t="s">
        <v>89</v>
      </c>
      <c r="H2030" t="s">
        <v>35</v>
      </c>
      <c r="I2030" s="4">
        <v>4500</v>
      </c>
      <c r="J2030" s="5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24</v>
      </c>
      <c r="C2031" s="1" t="s">
        <v>20</v>
      </c>
      <c r="D2031" s="2">
        <v>44612</v>
      </c>
      <c r="E2031" s="5" t="s">
        <v>83</v>
      </c>
      <c r="F2031" s="5" t="s">
        <v>88</v>
      </c>
      <c r="G2031" s="5" t="s">
        <v>89</v>
      </c>
      <c r="H2031" t="s">
        <v>32</v>
      </c>
      <c r="I2031" s="4">
        <v>3200</v>
      </c>
      <c r="J2031" s="5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22</v>
      </c>
      <c r="C2032" s="1" t="s">
        <v>20</v>
      </c>
      <c r="D2032" s="2">
        <v>44619</v>
      </c>
      <c r="E2032" s="5" t="s">
        <v>83</v>
      </c>
      <c r="F2032" s="5" t="s">
        <v>88</v>
      </c>
      <c r="G2032" s="5" t="s">
        <v>89</v>
      </c>
      <c r="H2032" t="s">
        <v>19</v>
      </c>
      <c r="I2032" s="4">
        <v>500</v>
      </c>
      <c r="J2032" s="5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13</v>
      </c>
      <c r="C2033" s="1" t="s">
        <v>20</v>
      </c>
      <c r="D2033" s="2">
        <v>44626</v>
      </c>
      <c r="E2033" s="5" t="s">
        <v>83</v>
      </c>
      <c r="F2033" s="5" t="s">
        <v>88</v>
      </c>
      <c r="G2033" s="5" t="s">
        <v>89</v>
      </c>
      <c r="H2033" t="s">
        <v>25</v>
      </c>
      <c r="I2033" s="4">
        <v>300</v>
      </c>
      <c r="J2033" s="5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27</v>
      </c>
      <c r="C2034" s="1" t="s">
        <v>14</v>
      </c>
      <c r="D2034" s="2">
        <v>44633</v>
      </c>
      <c r="E2034" s="5" t="s">
        <v>83</v>
      </c>
      <c r="F2034" s="5" t="s">
        <v>88</v>
      </c>
      <c r="G2034" s="5" t="s">
        <v>89</v>
      </c>
      <c r="H2034" t="s">
        <v>23</v>
      </c>
      <c r="I2034" s="4">
        <v>5130</v>
      </c>
      <c r="J2034" s="5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13</v>
      </c>
      <c r="C2035" s="1" t="s">
        <v>14</v>
      </c>
      <c r="D2035" s="2">
        <v>44640</v>
      </c>
      <c r="E2035" s="5" t="s">
        <v>83</v>
      </c>
      <c r="F2035" s="5" t="s">
        <v>88</v>
      </c>
      <c r="G2035" s="5" t="s">
        <v>89</v>
      </c>
      <c r="H2035" t="s">
        <v>28</v>
      </c>
      <c r="I2035" s="4">
        <v>1500</v>
      </c>
      <c r="J2035" s="5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24</v>
      </c>
      <c r="C2036" s="1" t="s">
        <v>20</v>
      </c>
      <c r="D2036" s="2">
        <v>44647</v>
      </c>
      <c r="E2036" s="5" t="s">
        <v>83</v>
      </c>
      <c r="F2036" s="5" t="s">
        <v>88</v>
      </c>
      <c r="G2036" s="5" t="s">
        <v>89</v>
      </c>
      <c r="H2036" t="s">
        <v>18</v>
      </c>
      <c r="I2036" s="4">
        <v>8902</v>
      </c>
      <c r="J2036" s="5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34</v>
      </c>
      <c r="C2037" s="1" t="s">
        <v>20</v>
      </c>
      <c r="D2037" s="2">
        <v>44654</v>
      </c>
      <c r="E2037" s="5" t="s">
        <v>83</v>
      </c>
      <c r="F2037" s="5" t="s">
        <v>88</v>
      </c>
      <c r="G2037" s="5" t="s">
        <v>89</v>
      </c>
      <c r="H2037" t="s">
        <v>21</v>
      </c>
      <c r="I2037" s="4">
        <v>1200</v>
      </c>
      <c r="J2037" s="5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13</v>
      </c>
      <c r="C2038" s="1" t="s">
        <v>20</v>
      </c>
      <c r="D2038" s="2">
        <v>44661</v>
      </c>
      <c r="E2038" s="5" t="s">
        <v>83</v>
      </c>
      <c r="F2038" s="5" t="s">
        <v>88</v>
      </c>
      <c r="G2038" s="5" t="s">
        <v>89</v>
      </c>
      <c r="H2038" t="s">
        <v>19</v>
      </c>
      <c r="I2038" s="4">
        <v>500</v>
      </c>
      <c r="J2038" s="5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34</v>
      </c>
      <c r="C2039" s="1" t="s">
        <v>20</v>
      </c>
      <c r="D2039" s="2">
        <v>44668</v>
      </c>
      <c r="E2039" s="5" t="s">
        <v>83</v>
      </c>
      <c r="F2039" s="5" t="s">
        <v>88</v>
      </c>
      <c r="G2039" s="5" t="s">
        <v>89</v>
      </c>
      <c r="H2039" t="s">
        <v>35</v>
      </c>
      <c r="I2039" s="4">
        <v>4500</v>
      </c>
      <c r="J2039" s="5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34</v>
      </c>
      <c r="C2040" s="1" t="s">
        <v>20</v>
      </c>
      <c r="D2040" s="2">
        <v>44675</v>
      </c>
      <c r="E2040" s="5" t="s">
        <v>83</v>
      </c>
      <c r="F2040" s="5" t="s">
        <v>88</v>
      </c>
      <c r="G2040" s="5" t="s">
        <v>89</v>
      </c>
      <c r="H2040" t="s">
        <v>25</v>
      </c>
      <c r="I2040" s="4">
        <v>300</v>
      </c>
      <c r="J2040" s="5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13</v>
      </c>
      <c r="C2041" s="1" t="s">
        <v>20</v>
      </c>
      <c r="D2041" s="2">
        <v>44682</v>
      </c>
      <c r="E2041" s="5" t="s">
        <v>83</v>
      </c>
      <c r="F2041" s="5" t="s">
        <v>88</v>
      </c>
      <c r="G2041" s="5" t="s">
        <v>89</v>
      </c>
      <c r="H2041" t="s">
        <v>33</v>
      </c>
      <c r="I2041" s="4">
        <v>4600</v>
      </c>
      <c r="J2041" s="5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13</v>
      </c>
      <c r="C2042" s="1" t="s">
        <v>20</v>
      </c>
      <c r="D2042" s="2">
        <v>44689</v>
      </c>
      <c r="E2042" s="5" t="s">
        <v>83</v>
      </c>
      <c r="F2042" s="5" t="s">
        <v>88</v>
      </c>
      <c r="G2042" s="5" t="s">
        <v>89</v>
      </c>
      <c r="H2042" t="s">
        <v>25</v>
      </c>
      <c r="I2042" s="4">
        <v>300</v>
      </c>
      <c r="J2042" s="5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13</v>
      </c>
      <c r="C2043" s="1" t="s">
        <v>14</v>
      </c>
      <c r="D2043" s="2">
        <v>44696</v>
      </c>
      <c r="E2043" s="5" t="s">
        <v>83</v>
      </c>
      <c r="F2043" s="5" t="s">
        <v>88</v>
      </c>
      <c r="G2043" s="5" t="s">
        <v>89</v>
      </c>
      <c r="H2043" t="s">
        <v>29</v>
      </c>
      <c r="I2043" s="4">
        <v>5340</v>
      </c>
      <c r="J2043" s="5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22</v>
      </c>
      <c r="C2044" s="1" t="s">
        <v>14</v>
      </c>
      <c r="D2044" s="2">
        <v>44703</v>
      </c>
      <c r="E2044" s="5" t="s">
        <v>83</v>
      </c>
      <c r="F2044" s="5" t="s">
        <v>88</v>
      </c>
      <c r="G2044" s="5" t="s">
        <v>89</v>
      </c>
      <c r="H2044" t="s">
        <v>32</v>
      </c>
      <c r="I2044" s="4">
        <v>3200</v>
      </c>
      <c r="J2044" s="5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34</v>
      </c>
      <c r="C2045" s="1" t="s">
        <v>20</v>
      </c>
      <c r="D2045" s="2">
        <v>44710</v>
      </c>
      <c r="E2045" s="5" t="s">
        <v>83</v>
      </c>
      <c r="F2045" s="5" t="s">
        <v>88</v>
      </c>
      <c r="G2045" s="5" t="s">
        <v>89</v>
      </c>
      <c r="H2045" t="s">
        <v>29</v>
      </c>
      <c r="I2045" s="4">
        <v>5340</v>
      </c>
      <c r="J2045" s="5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13</v>
      </c>
      <c r="C2046" s="1" t="s">
        <v>20</v>
      </c>
      <c r="D2046" s="2">
        <v>44717</v>
      </c>
      <c r="E2046" s="5" t="s">
        <v>83</v>
      </c>
      <c r="F2046" s="5" t="s">
        <v>88</v>
      </c>
      <c r="G2046" s="5" t="s">
        <v>89</v>
      </c>
      <c r="H2046" t="s">
        <v>30</v>
      </c>
      <c r="I2046" s="4">
        <v>3400</v>
      </c>
      <c r="J2046" s="5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24</v>
      </c>
      <c r="C2047" s="1" t="s">
        <v>20</v>
      </c>
      <c r="D2047" s="2">
        <v>44724</v>
      </c>
      <c r="E2047" s="5" t="s">
        <v>83</v>
      </c>
      <c r="F2047" s="5" t="s">
        <v>88</v>
      </c>
      <c r="G2047" s="5" t="s">
        <v>89</v>
      </c>
      <c r="H2047" t="s">
        <v>28</v>
      </c>
      <c r="I2047" s="4">
        <v>1500</v>
      </c>
      <c r="J2047" s="5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24</v>
      </c>
      <c r="C2048" s="1" t="s">
        <v>14</v>
      </c>
      <c r="D2048" s="2">
        <v>44731</v>
      </c>
      <c r="E2048" s="5" t="s">
        <v>83</v>
      </c>
      <c r="F2048" s="5" t="s">
        <v>88</v>
      </c>
      <c r="G2048" s="5" t="s">
        <v>89</v>
      </c>
      <c r="H2048" t="s">
        <v>21</v>
      </c>
      <c r="I2048" s="4">
        <v>1200</v>
      </c>
      <c r="J2048" s="5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13</v>
      </c>
      <c r="C2049" s="1" t="s">
        <v>20</v>
      </c>
      <c r="D2049" s="2">
        <v>44738</v>
      </c>
      <c r="E2049" s="5" t="s">
        <v>83</v>
      </c>
      <c r="F2049" s="5" t="s">
        <v>88</v>
      </c>
      <c r="G2049" s="5" t="s">
        <v>89</v>
      </c>
      <c r="H2049" t="s">
        <v>19</v>
      </c>
      <c r="I2049" s="4">
        <v>500</v>
      </c>
      <c r="J2049" s="5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24</v>
      </c>
      <c r="C2050" s="1" t="s">
        <v>20</v>
      </c>
      <c r="D2050" s="2">
        <v>44745</v>
      </c>
      <c r="E2050" s="5" t="s">
        <v>83</v>
      </c>
      <c r="F2050" s="5" t="s">
        <v>88</v>
      </c>
      <c r="G2050" s="5" t="s">
        <v>89</v>
      </c>
      <c r="H2050" t="s">
        <v>21</v>
      </c>
      <c r="I2050" s="4">
        <v>1200</v>
      </c>
      <c r="J2050" s="5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13</v>
      </c>
      <c r="C2051" s="1" t="s">
        <v>14</v>
      </c>
      <c r="D2051" s="2">
        <v>44752</v>
      </c>
      <c r="E2051" s="5" t="s">
        <v>83</v>
      </c>
      <c r="F2051" s="5" t="s">
        <v>88</v>
      </c>
      <c r="G2051" s="5" t="s">
        <v>89</v>
      </c>
      <c r="H2051" t="s">
        <v>30</v>
      </c>
      <c r="I2051" s="4">
        <v>3400</v>
      </c>
      <c r="J2051" s="5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27</v>
      </c>
      <c r="C2052" s="1" t="s">
        <v>14</v>
      </c>
      <c r="D2052" s="2">
        <v>44759</v>
      </c>
      <c r="E2052" s="5" t="s">
        <v>83</v>
      </c>
      <c r="F2052" s="5" t="s">
        <v>88</v>
      </c>
      <c r="G2052" s="5" t="s">
        <v>89</v>
      </c>
      <c r="H2052" t="s">
        <v>29</v>
      </c>
      <c r="I2052" s="4">
        <v>5340</v>
      </c>
      <c r="J2052" s="5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13</v>
      </c>
      <c r="C2053" s="1" t="s">
        <v>20</v>
      </c>
      <c r="D2053" s="2">
        <v>44766</v>
      </c>
      <c r="E2053" s="5" t="s">
        <v>83</v>
      </c>
      <c r="F2053" s="5" t="s">
        <v>88</v>
      </c>
      <c r="G2053" s="5" t="s">
        <v>89</v>
      </c>
      <c r="H2053" t="s">
        <v>32</v>
      </c>
      <c r="I2053" s="4">
        <v>3200</v>
      </c>
      <c r="J2053" s="5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13</v>
      </c>
      <c r="C2054" s="1" t="s">
        <v>20</v>
      </c>
      <c r="D2054" s="2">
        <v>44766</v>
      </c>
      <c r="E2054" s="5" t="s">
        <v>83</v>
      </c>
      <c r="F2054" s="5" t="s">
        <v>88</v>
      </c>
      <c r="G2054" s="5" t="s">
        <v>89</v>
      </c>
      <c r="H2054" t="s">
        <v>32</v>
      </c>
      <c r="I2054" s="4">
        <v>3200</v>
      </c>
      <c r="J2054" s="5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22</v>
      </c>
      <c r="C2055" s="1" t="s">
        <v>20</v>
      </c>
      <c r="D2055" s="2">
        <v>44773</v>
      </c>
      <c r="E2055" s="5" t="s">
        <v>83</v>
      </c>
      <c r="F2055" s="5" t="s">
        <v>88</v>
      </c>
      <c r="G2055" s="5" t="s">
        <v>89</v>
      </c>
      <c r="H2055" t="s">
        <v>25</v>
      </c>
      <c r="I2055" s="4">
        <v>300</v>
      </c>
      <c r="J2055" s="5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13</v>
      </c>
      <c r="C2056" s="1" t="s">
        <v>20</v>
      </c>
      <c r="D2056" s="2">
        <v>44780</v>
      </c>
      <c r="E2056" s="5" t="s">
        <v>83</v>
      </c>
      <c r="F2056" s="5" t="s">
        <v>88</v>
      </c>
      <c r="G2056" s="5" t="s">
        <v>89</v>
      </c>
      <c r="H2056" t="s">
        <v>18</v>
      </c>
      <c r="I2056" s="4">
        <v>8902</v>
      </c>
      <c r="J2056" s="5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13</v>
      </c>
      <c r="C2057" s="1" t="s">
        <v>20</v>
      </c>
      <c r="D2057" s="2">
        <v>44787</v>
      </c>
      <c r="E2057" s="5" t="s">
        <v>83</v>
      </c>
      <c r="F2057" s="5" t="s">
        <v>88</v>
      </c>
      <c r="G2057" s="5" t="s">
        <v>89</v>
      </c>
      <c r="H2057" t="s">
        <v>25</v>
      </c>
      <c r="I2057" s="4">
        <v>300</v>
      </c>
      <c r="J2057" s="5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13</v>
      </c>
      <c r="C2058" s="1" t="s">
        <v>20</v>
      </c>
      <c r="D2058" s="2">
        <v>44794</v>
      </c>
      <c r="E2058" s="5" t="s">
        <v>83</v>
      </c>
      <c r="F2058" s="5" t="s">
        <v>88</v>
      </c>
      <c r="G2058" s="5" t="s">
        <v>89</v>
      </c>
      <c r="H2058" t="s">
        <v>33</v>
      </c>
      <c r="I2058" s="4">
        <v>4600</v>
      </c>
      <c r="J2058" s="5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13</v>
      </c>
      <c r="C2059" s="1" t="s">
        <v>20</v>
      </c>
      <c r="D2059" s="2">
        <v>44801</v>
      </c>
      <c r="E2059" s="5" t="s">
        <v>83</v>
      </c>
      <c r="F2059" s="5" t="s">
        <v>88</v>
      </c>
      <c r="G2059" s="5" t="s">
        <v>89</v>
      </c>
      <c r="H2059" t="s">
        <v>31</v>
      </c>
      <c r="I2059" s="4">
        <v>5300</v>
      </c>
      <c r="J2059" s="5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13</v>
      </c>
      <c r="C2060" s="1" t="s">
        <v>20</v>
      </c>
      <c r="D2060" s="2">
        <v>44808</v>
      </c>
      <c r="E2060" s="5" t="s">
        <v>83</v>
      </c>
      <c r="F2060" s="5" t="s">
        <v>88</v>
      </c>
      <c r="G2060" s="5" t="s">
        <v>89</v>
      </c>
      <c r="H2060" t="s">
        <v>26</v>
      </c>
      <c r="I2060" s="4">
        <v>1700</v>
      </c>
      <c r="J2060" s="5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13</v>
      </c>
      <c r="C2061" s="1" t="s">
        <v>14</v>
      </c>
      <c r="D2061" s="2">
        <v>44815</v>
      </c>
      <c r="E2061" s="5" t="s">
        <v>83</v>
      </c>
      <c r="F2061" s="5" t="s">
        <v>88</v>
      </c>
      <c r="G2061" s="5" t="s">
        <v>89</v>
      </c>
      <c r="H2061" t="s">
        <v>26</v>
      </c>
      <c r="I2061" s="4">
        <v>1700</v>
      </c>
      <c r="J2061" s="5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13</v>
      </c>
      <c r="C2062" s="1" t="s">
        <v>14</v>
      </c>
      <c r="D2062" s="2">
        <v>44822</v>
      </c>
      <c r="E2062" s="5" t="s">
        <v>83</v>
      </c>
      <c r="F2062" s="5" t="s">
        <v>88</v>
      </c>
      <c r="G2062" s="5" t="s">
        <v>89</v>
      </c>
      <c r="H2062" t="s">
        <v>32</v>
      </c>
      <c r="I2062" s="4">
        <v>3200</v>
      </c>
      <c r="J2062" s="5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27</v>
      </c>
      <c r="C2063" s="1" t="s">
        <v>20</v>
      </c>
      <c r="D2063" s="2">
        <v>44829</v>
      </c>
      <c r="E2063" s="5" t="s">
        <v>83</v>
      </c>
      <c r="F2063" s="5" t="s">
        <v>88</v>
      </c>
      <c r="G2063" s="5" t="s">
        <v>89</v>
      </c>
      <c r="H2063" t="s">
        <v>35</v>
      </c>
      <c r="I2063" s="4">
        <v>4500</v>
      </c>
      <c r="J2063" s="5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27</v>
      </c>
      <c r="C2064" s="1" t="s">
        <v>20</v>
      </c>
      <c r="D2064" s="2">
        <v>44836</v>
      </c>
      <c r="E2064" s="5" t="s">
        <v>83</v>
      </c>
      <c r="F2064" s="5" t="s">
        <v>88</v>
      </c>
      <c r="G2064" s="5" t="s">
        <v>89</v>
      </c>
      <c r="H2064" t="s">
        <v>30</v>
      </c>
      <c r="I2064" s="4">
        <v>3400</v>
      </c>
      <c r="J2064" s="5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13</v>
      </c>
      <c r="C2065" s="1" t="s">
        <v>20</v>
      </c>
      <c r="D2065" s="2">
        <v>44843</v>
      </c>
      <c r="E2065" s="5" t="s">
        <v>83</v>
      </c>
      <c r="F2065" s="5" t="s">
        <v>88</v>
      </c>
      <c r="G2065" s="5" t="s">
        <v>89</v>
      </c>
      <c r="H2065" t="s">
        <v>21</v>
      </c>
      <c r="I2065" s="4">
        <v>1200</v>
      </c>
      <c r="J2065" s="5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27</v>
      </c>
      <c r="C2066" s="1" t="s">
        <v>20</v>
      </c>
      <c r="D2066" s="2">
        <v>44850</v>
      </c>
      <c r="E2066" s="5" t="s">
        <v>83</v>
      </c>
      <c r="F2066" s="5" t="s">
        <v>88</v>
      </c>
      <c r="G2066" s="5" t="s">
        <v>89</v>
      </c>
      <c r="H2066" t="s">
        <v>35</v>
      </c>
      <c r="I2066" s="4">
        <v>4500</v>
      </c>
      <c r="J2066" s="5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13</v>
      </c>
      <c r="C2067" s="1" t="s">
        <v>20</v>
      </c>
      <c r="D2067" s="2">
        <v>44857</v>
      </c>
      <c r="E2067" s="5" t="s">
        <v>83</v>
      </c>
      <c r="F2067" s="5" t="s">
        <v>88</v>
      </c>
      <c r="G2067" s="5" t="s">
        <v>89</v>
      </c>
      <c r="H2067" t="s">
        <v>26</v>
      </c>
      <c r="I2067" s="4">
        <v>1700</v>
      </c>
      <c r="J2067" s="5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13</v>
      </c>
      <c r="C2068" s="1" t="s">
        <v>20</v>
      </c>
      <c r="D2068" s="2">
        <v>44864</v>
      </c>
      <c r="E2068" s="5" t="s">
        <v>83</v>
      </c>
      <c r="F2068" s="5" t="s">
        <v>88</v>
      </c>
      <c r="G2068" s="5" t="s">
        <v>89</v>
      </c>
      <c r="H2068" t="s">
        <v>26</v>
      </c>
      <c r="I2068" s="4">
        <v>1700</v>
      </c>
      <c r="J2068" s="5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13</v>
      </c>
      <c r="C2069" s="1" t="s">
        <v>20</v>
      </c>
      <c r="D2069" s="2">
        <v>44871</v>
      </c>
      <c r="E2069" s="5" t="s">
        <v>83</v>
      </c>
      <c r="F2069" s="5" t="s">
        <v>88</v>
      </c>
      <c r="G2069" s="5" t="s">
        <v>89</v>
      </c>
      <c r="H2069" t="s">
        <v>35</v>
      </c>
      <c r="I2069" s="4">
        <v>4500</v>
      </c>
      <c r="J2069" s="5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27</v>
      </c>
      <c r="C2070" s="1" t="s">
        <v>20</v>
      </c>
      <c r="D2070" s="2">
        <v>44878</v>
      </c>
      <c r="E2070" s="5" t="s">
        <v>83</v>
      </c>
      <c r="F2070" s="5" t="s">
        <v>88</v>
      </c>
      <c r="G2070" s="5" t="s">
        <v>89</v>
      </c>
      <c r="H2070" t="s">
        <v>30</v>
      </c>
      <c r="I2070" s="4">
        <v>3400</v>
      </c>
      <c r="J2070" s="5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34</v>
      </c>
      <c r="C2071" s="1" t="s">
        <v>20</v>
      </c>
      <c r="D2071" s="2">
        <v>44885</v>
      </c>
      <c r="E2071" s="5" t="s">
        <v>83</v>
      </c>
      <c r="F2071" s="5" t="s">
        <v>88</v>
      </c>
      <c r="G2071" s="5" t="s">
        <v>89</v>
      </c>
      <c r="H2071" t="s">
        <v>31</v>
      </c>
      <c r="I2071" s="4">
        <v>5300</v>
      </c>
      <c r="J2071" s="5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13</v>
      </c>
      <c r="C2072" s="1" t="s">
        <v>20</v>
      </c>
      <c r="D2072" s="2">
        <v>44892</v>
      </c>
      <c r="E2072" s="5" t="s">
        <v>83</v>
      </c>
      <c r="F2072" s="5" t="s">
        <v>88</v>
      </c>
      <c r="G2072" s="5" t="s">
        <v>89</v>
      </c>
      <c r="H2072" t="s">
        <v>33</v>
      </c>
      <c r="I2072" s="4">
        <v>4600</v>
      </c>
      <c r="J2072" s="5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27</v>
      </c>
      <c r="C2073" s="1" t="s">
        <v>14</v>
      </c>
      <c r="D2073" s="2">
        <v>44899</v>
      </c>
      <c r="E2073" s="5" t="s">
        <v>83</v>
      </c>
      <c r="F2073" s="5" t="s">
        <v>88</v>
      </c>
      <c r="G2073" s="5" t="s">
        <v>89</v>
      </c>
      <c r="H2073" t="s">
        <v>30</v>
      </c>
      <c r="I2073" s="4">
        <v>3400</v>
      </c>
      <c r="J2073" s="5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13</v>
      </c>
      <c r="C2074" s="1" t="s">
        <v>20</v>
      </c>
      <c r="D2074" s="2">
        <v>44906</v>
      </c>
      <c r="E2074" s="5" t="s">
        <v>83</v>
      </c>
      <c r="F2074" s="5" t="s">
        <v>88</v>
      </c>
      <c r="G2074" s="5" t="s">
        <v>89</v>
      </c>
      <c r="H2074" t="s">
        <v>33</v>
      </c>
      <c r="I2074" s="4">
        <v>4600</v>
      </c>
      <c r="J2074" s="5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27</v>
      </c>
      <c r="C2075" s="1" t="s">
        <v>20</v>
      </c>
      <c r="D2075" s="2">
        <v>44913</v>
      </c>
      <c r="E2075" s="5" t="s">
        <v>83</v>
      </c>
      <c r="F2075" s="5" t="s">
        <v>88</v>
      </c>
      <c r="G2075" s="5" t="s">
        <v>89</v>
      </c>
      <c r="H2075" t="s">
        <v>31</v>
      </c>
      <c r="I2075" s="4">
        <v>5300</v>
      </c>
      <c r="J2075" s="5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27</v>
      </c>
      <c r="C2076" s="1" t="s">
        <v>20</v>
      </c>
      <c r="D2076" s="2">
        <v>44920</v>
      </c>
      <c r="E2076" s="5" t="s">
        <v>83</v>
      </c>
      <c r="F2076" s="5" t="s">
        <v>88</v>
      </c>
      <c r="G2076" s="5" t="s">
        <v>89</v>
      </c>
      <c r="H2076" t="s">
        <v>21</v>
      </c>
      <c r="I2076" s="4">
        <v>1200</v>
      </c>
      <c r="J2076" s="5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22</v>
      </c>
      <c r="C2077" s="1" t="s">
        <v>14</v>
      </c>
      <c r="D2077" s="2">
        <v>44927</v>
      </c>
      <c r="E2077" s="5" t="s">
        <v>83</v>
      </c>
      <c r="F2077" s="5" t="s">
        <v>88</v>
      </c>
      <c r="G2077" s="5" t="s">
        <v>89</v>
      </c>
      <c r="H2077" t="s">
        <v>23</v>
      </c>
      <c r="I2077" s="4">
        <v>5130</v>
      </c>
      <c r="J2077" s="5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34</v>
      </c>
      <c r="C2078" s="1" t="s">
        <v>20</v>
      </c>
      <c r="D2078" s="2">
        <v>44934</v>
      </c>
      <c r="E2078" s="5" t="s">
        <v>83</v>
      </c>
      <c r="F2078" s="5" t="s">
        <v>88</v>
      </c>
      <c r="G2078" s="5" t="s">
        <v>89</v>
      </c>
      <c r="H2078" t="s">
        <v>18</v>
      </c>
      <c r="I2078" s="4">
        <v>8902</v>
      </c>
      <c r="J2078" s="5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13</v>
      </c>
      <c r="C2079" s="1" t="s">
        <v>20</v>
      </c>
      <c r="D2079" s="2">
        <v>44941</v>
      </c>
      <c r="E2079" s="5" t="s">
        <v>83</v>
      </c>
      <c r="F2079" s="5" t="s">
        <v>88</v>
      </c>
      <c r="G2079" s="5" t="s">
        <v>89</v>
      </c>
      <c r="H2079" t="s">
        <v>33</v>
      </c>
      <c r="I2079" s="4">
        <v>4600</v>
      </c>
      <c r="J2079" s="5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24</v>
      </c>
      <c r="C2080" s="1" t="s">
        <v>20</v>
      </c>
      <c r="D2080" s="2">
        <v>44948</v>
      </c>
      <c r="E2080" s="5" t="s">
        <v>83</v>
      </c>
      <c r="F2080" s="5" t="s">
        <v>88</v>
      </c>
      <c r="G2080" s="5" t="s">
        <v>89</v>
      </c>
      <c r="H2080" t="s">
        <v>19</v>
      </c>
      <c r="I2080" s="4">
        <v>500</v>
      </c>
      <c r="J2080" s="5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27</v>
      </c>
      <c r="C2081" s="1" t="s">
        <v>20</v>
      </c>
      <c r="D2081" s="2">
        <v>44955</v>
      </c>
      <c r="E2081" s="5" t="s">
        <v>83</v>
      </c>
      <c r="F2081" s="5" t="s">
        <v>88</v>
      </c>
      <c r="G2081" s="5" t="s">
        <v>89</v>
      </c>
      <c r="H2081" t="s">
        <v>18</v>
      </c>
      <c r="I2081" s="4">
        <v>8902</v>
      </c>
      <c r="J2081" s="5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13</v>
      </c>
      <c r="C2082" s="1" t="s">
        <v>14</v>
      </c>
      <c r="D2082" s="2">
        <v>44962</v>
      </c>
      <c r="E2082" s="5" t="s">
        <v>83</v>
      </c>
      <c r="F2082" s="5" t="s">
        <v>88</v>
      </c>
      <c r="G2082" s="5" t="s">
        <v>89</v>
      </c>
      <c r="H2082" t="s">
        <v>26</v>
      </c>
      <c r="I2082" s="4">
        <v>1700</v>
      </c>
      <c r="J2082" s="5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24</v>
      </c>
      <c r="C2083" s="1" t="s">
        <v>20</v>
      </c>
      <c r="D2083" s="2">
        <v>44969</v>
      </c>
      <c r="E2083" s="5" t="s">
        <v>83</v>
      </c>
      <c r="F2083" s="5" t="s">
        <v>88</v>
      </c>
      <c r="G2083" s="5" t="s">
        <v>89</v>
      </c>
      <c r="H2083" t="s">
        <v>19</v>
      </c>
      <c r="I2083" s="4">
        <v>500</v>
      </c>
      <c r="J2083" s="5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27</v>
      </c>
      <c r="C2084" s="1" t="s">
        <v>20</v>
      </c>
      <c r="D2084" s="2">
        <v>44976</v>
      </c>
      <c r="E2084" s="5" t="s">
        <v>83</v>
      </c>
      <c r="F2084" s="5" t="s">
        <v>88</v>
      </c>
      <c r="G2084" s="5" t="s">
        <v>89</v>
      </c>
      <c r="H2084" t="s">
        <v>35</v>
      </c>
      <c r="I2084" s="4">
        <v>4500</v>
      </c>
      <c r="J2084" s="5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13</v>
      </c>
      <c r="C2085" s="1" t="s">
        <v>20</v>
      </c>
      <c r="D2085" s="2">
        <v>44983</v>
      </c>
      <c r="E2085" s="5" t="s">
        <v>83</v>
      </c>
      <c r="F2085" s="5" t="s">
        <v>88</v>
      </c>
      <c r="G2085" s="5" t="s">
        <v>89</v>
      </c>
      <c r="H2085" t="s">
        <v>31</v>
      </c>
      <c r="I2085" s="4">
        <v>5300</v>
      </c>
      <c r="J2085" s="5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24</v>
      </c>
      <c r="C2086" s="1" t="s">
        <v>14</v>
      </c>
      <c r="D2086" s="2">
        <v>44990</v>
      </c>
      <c r="E2086" s="5" t="s">
        <v>83</v>
      </c>
      <c r="F2086" s="5" t="s">
        <v>88</v>
      </c>
      <c r="G2086" s="5" t="s">
        <v>89</v>
      </c>
      <c r="H2086" t="s">
        <v>25</v>
      </c>
      <c r="I2086" s="4">
        <v>300</v>
      </c>
      <c r="J2086" s="5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24</v>
      </c>
      <c r="C2087" s="1" t="s">
        <v>20</v>
      </c>
      <c r="D2087" s="2">
        <v>44997</v>
      </c>
      <c r="E2087" s="5" t="s">
        <v>83</v>
      </c>
      <c r="F2087" s="5" t="s">
        <v>88</v>
      </c>
      <c r="G2087" s="5" t="s">
        <v>89</v>
      </c>
      <c r="H2087" t="s">
        <v>32</v>
      </c>
      <c r="I2087" s="4">
        <v>3200</v>
      </c>
      <c r="J2087" s="5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22</v>
      </c>
      <c r="C2088" s="1" t="s">
        <v>14</v>
      </c>
      <c r="D2088" s="2">
        <v>45004</v>
      </c>
      <c r="E2088" s="5" t="s">
        <v>83</v>
      </c>
      <c r="F2088" s="5" t="s">
        <v>88</v>
      </c>
      <c r="G2088" s="5" t="s">
        <v>89</v>
      </c>
      <c r="H2088" t="s">
        <v>28</v>
      </c>
      <c r="I2088" s="4">
        <v>1500</v>
      </c>
      <c r="J2088" s="5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13</v>
      </c>
      <c r="C2089" s="1" t="s">
        <v>20</v>
      </c>
      <c r="D2089" s="2">
        <v>45011</v>
      </c>
      <c r="E2089" s="5" t="s">
        <v>83</v>
      </c>
      <c r="F2089" s="5" t="s">
        <v>88</v>
      </c>
      <c r="G2089" s="5" t="s">
        <v>89</v>
      </c>
      <c r="H2089" t="s">
        <v>25</v>
      </c>
      <c r="I2089" s="4">
        <v>300</v>
      </c>
      <c r="J2089" s="5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13</v>
      </c>
      <c r="C2090" s="1" t="s">
        <v>14</v>
      </c>
      <c r="D2090" s="2">
        <v>45018</v>
      </c>
      <c r="E2090" s="5" t="s">
        <v>83</v>
      </c>
      <c r="F2090" s="5" t="s">
        <v>88</v>
      </c>
      <c r="G2090" s="5" t="s">
        <v>89</v>
      </c>
      <c r="H2090" t="s">
        <v>33</v>
      </c>
      <c r="I2090" s="4">
        <v>4600</v>
      </c>
      <c r="J2090" s="5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13</v>
      </c>
      <c r="C2091" s="1" t="s">
        <v>20</v>
      </c>
      <c r="D2091" s="2">
        <v>45025</v>
      </c>
      <c r="E2091" s="5" t="s">
        <v>83</v>
      </c>
      <c r="F2091" s="5" t="s">
        <v>88</v>
      </c>
      <c r="G2091" s="5" t="s">
        <v>89</v>
      </c>
      <c r="H2091" t="s">
        <v>19</v>
      </c>
      <c r="I2091" s="4">
        <v>500</v>
      </c>
      <c r="J2091" s="5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24</v>
      </c>
      <c r="C2092" s="1" t="s">
        <v>14</v>
      </c>
      <c r="D2092" s="2">
        <v>45032</v>
      </c>
      <c r="E2092" s="5" t="s">
        <v>83</v>
      </c>
      <c r="F2092" s="5" t="s">
        <v>88</v>
      </c>
      <c r="G2092" s="5" t="s">
        <v>89</v>
      </c>
      <c r="H2092" t="s">
        <v>21</v>
      </c>
      <c r="I2092" s="4">
        <v>1200</v>
      </c>
      <c r="J2092" s="5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24</v>
      </c>
      <c r="C2093" s="1" t="s">
        <v>14</v>
      </c>
      <c r="D2093" s="2">
        <v>45039</v>
      </c>
      <c r="E2093" s="5" t="s">
        <v>83</v>
      </c>
      <c r="F2093" s="5" t="s">
        <v>88</v>
      </c>
      <c r="G2093" s="5" t="s">
        <v>89</v>
      </c>
      <c r="H2093" t="s">
        <v>28</v>
      </c>
      <c r="I2093" s="4">
        <v>1500</v>
      </c>
      <c r="J2093" s="5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13</v>
      </c>
      <c r="C2094" s="1" t="s">
        <v>20</v>
      </c>
      <c r="D2094" s="2">
        <v>45046</v>
      </c>
      <c r="E2094" s="5" t="s">
        <v>83</v>
      </c>
      <c r="F2094" s="5" t="s">
        <v>88</v>
      </c>
      <c r="G2094" s="5" t="s">
        <v>89</v>
      </c>
      <c r="H2094" t="s">
        <v>28</v>
      </c>
      <c r="I2094" s="4">
        <v>1500</v>
      </c>
      <c r="J2094" s="5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13</v>
      </c>
      <c r="C2095" s="1" t="s">
        <v>20</v>
      </c>
      <c r="D2095" s="2">
        <v>45053</v>
      </c>
      <c r="E2095" s="5" t="s">
        <v>83</v>
      </c>
      <c r="F2095" s="5" t="s">
        <v>88</v>
      </c>
      <c r="G2095" s="5" t="s">
        <v>89</v>
      </c>
      <c r="H2095" t="s">
        <v>32</v>
      </c>
      <c r="I2095" s="4">
        <v>3200</v>
      </c>
      <c r="J2095" s="5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27</v>
      </c>
      <c r="C2096" s="1" t="s">
        <v>20</v>
      </c>
      <c r="D2096" s="2">
        <v>45060</v>
      </c>
      <c r="E2096" s="5" t="s">
        <v>83</v>
      </c>
      <c r="F2096" s="5" t="s">
        <v>88</v>
      </c>
      <c r="G2096" s="5" t="s">
        <v>89</v>
      </c>
      <c r="H2096" t="s">
        <v>25</v>
      </c>
      <c r="I2096" s="4">
        <v>300</v>
      </c>
      <c r="J2096" s="5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22</v>
      </c>
      <c r="C2097" s="1" t="s">
        <v>20</v>
      </c>
      <c r="D2097" s="2">
        <v>45067</v>
      </c>
      <c r="E2097" s="5" t="s">
        <v>83</v>
      </c>
      <c r="F2097" s="5" t="s">
        <v>88</v>
      </c>
      <c r="G2097" s="5" t="s">
        <v>89</v>
      </c>
      <c r="H2097" t="s">
        <v>33</v>
      </c>
      <c r="I2097" s="4">
        <v>4600</v>
      </c>
      <c r="J2097" s="5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27</v>
      </c>
      <c r="C2098" s="1" t="s">
        <v>14</v>
      </c>
      <c r="D2098" s="2">
        <v>45074</v>
      </c>
      <c r="E2098" s="5" t="s">
        <v>83</v>
      </c>
      <c r="F2098" s="5" t="s">
        <v>88</v>
      </c>
      <c r="G2098" s="5" t="s">
        <v>89</v>
      </c>
      <c r="H2098" t="s">
        <v>35</v>
      </c>
      <c r="I2098" s="4">
        <v>4500</v>
      </c>
      <c r="J2098" s="5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13</v>
      </c>
      <c r="C2099" s="1" t="s">
        <v>20</v>
      </c>
      <c r="D2099" s="2">
        <v>45081</v>
      </c>
      <c r="E2099" s="5" t="s">
        <v>83</v>
      </c>
      <c r="F2099" s="5" t="s">
        <v>88</v>
      </c>
      <c r="G2099" s="5" t="s">
        <v>89</v>
      </c>
      <c r="H2099" t="s">
        <v>21</v>
      </c>
      <c r="I2099" s="4">
        <v>1200</v>
      </c>
      <c r="J2099" s="5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27</v>
      </c>
      <c r="C2100" s="1" t="s">
        <v>14</v>
      </c>
      <c r="D2100" s="2">
        <v>45088</v>
      </c>
      <c r="E2100" s="5" t="s">
        <v>83</v>
      </c>
      <c r="F2100" s="5" t="s">
        <v>88</v>
      </c>
      <c r="G2100" s="5" t="s">
        <v>89</v>
      </c>
      <c r="H2100" t="s">
        <v>18</v>
      </c>
      <c r="I2100" s="4">
        <v>8902</v>
      </c>
      <c r="J2100" s="5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24</v>
      </c>
      <c r="C2101" s="1" t="s">
        <v>20</v>
      </c>
      <c r="D2101" s="2">
        <v>45095</v>
      </c>
      <c r="E2101" s="5" t="s">
        <v>83</v>
      </c>
      <c r="F2101" s="5" t="s">
        <v>88</v>
      </c>
      <c r="G2101" s="5" t="s">
        <v>89</v>
      </c>
      <c r="H2101" t="s">
        <v>33</v>
      </c>
      <c r="I2101" s="4">
        <v>4600</v>
      </c>
      <c r="J2101" s="5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13</v>
      </c>
      <c r="C2102" s="1" t="s">
        <v>14</v>
      </c>
      <c r="D2102" s="2">
        <v>45102</v>
      </c>
      <c r="E2102" s="5" t="s">
        <v>83</v>
      </c>
      <c r="F2102" s="5" t="s">
        <v>88</v>
      </c>
      <c r="G2102" s="5" t="s">
        <v>89</v>
      </c>
      <c r="H2102" t="s">
        <v>32</v>
      </c>
      <c r="I2102" s="4">
        <v>3200</v>
      </c>
      <c r="J2102" s="5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24</v>
      </c>
      <c r="C2103" s="1" t="s">
        <v>20</v>
      </c>
      <c r="D2103" s="2">
        <v>45109</v>
      </c>
      <c r="E2103" s="5" t="s">
        <v>83</v>
      </c>
      <c r="F2103" s="5" t="s">
        <v>88</v>
      </c>
      <c r="G2103" s="5" t="s">
        <v>89</v>
      </c>
      <c r="H2103" t="s">
        <v>32</v>
      </c>
      <c r="I2103" s="4">
        <v>3200</v>
      </c>
      <c r="J2103" s="5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13</v>
      </c>
      <c r="C2104" s="1" t="s">
        <v>20</v>
      </c>
      <c r="D2104" s="2">
        <v>45116</v>
      </c>
      <c r="E2104" s="5" t="s">
        <v>83</v>
      </c>
      <c r="F2104" s="5" t="s">
        <v>88</v>
      </c>
      <c r="G2104" s="5" t="s">
        <v>89</v>
      </c>
      <c r="H2104" t="s">
        <v>30</v>
      </c>
      <c r="I2104" s="4">
        <v>3400</v>
      </c>
      <c r="J2104" s="5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13</v>
      </c>
      <c r="C2105" s="1" t="s">
        <v>20</v>
      </c>
      <c r="D2105" s="2">
        <v>45123</v>
      </c>
      <c r="E2105" s="5" t="s">
        <v>83</v>
      </c>
      <c r="F2105" s="5" t="s">
        <v>88</v>
      </c>
      <c r="G2105" s="5" t="s">
        <v>89</v>
      </c>
      <c r="H2105" t="s">
        <v>33</v>
      </c>
      <c r="I2105" s="4">
        <v>4600</v>
      </c>
      <c r="J2105" s="5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24</v>
      </c>
      <c r="C2106" s="1" t="s">
        <v>14</v>
      </c>
      <c r="D2106" s="2">
        <v>45130</v>
      </c>
      <c r="E2106" s="5" t="s">
        <v>83</v>
      </c>
      <c r="F2106" s="5" t="s">
        <v>88</v>
      </c>
      <c r="G2106" s="5" t="s">
        <v>89</v>
      </c>
      <c r="H2106" t="s">
        <v>33</v>
      </c>
      <c r="I2106" s="4">
        <v>4600</v>
      </c>
      <c r="J2106" s="5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24</v>
      </c>
      <c r="C2107" s="1" t="s">
        <v>20</v>
      </c>
      <c r="D2107" s="2">
        <v>45137</v>
      </c>
      <c r="E2107" s="5" t="s">
        <v>83</v>
      </c>
      <c r="F2107" s="5" t="s">
        <v>88</v>
      </c>
      <c r="G2107" s="5" t="s">
        <v>89</v>
      </c>
      <c r="H2107" t="s">
        <v>18</v>
      </c>
      <c r="I2107" s="4">
        <v>8902</v>
      </c>
      <c r="J2107" s="5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13</v>
      </c>
      <c r="C2108" s="1" t="s">
        <v>20</v>
      </c>
      <c r="D2108" s="2">
        <v>45144</v>
      </c>
      <c r="E2108" s="5" t="s">
        <v>83</v>
      </c>
      <c r="F2108" s="5" t="s">
        <v>88</v>
      </c>
      <c r="G2108" s="5" t="s">
        <v>89</v>
      </c>
      <c r="H2108" t="s">
        <v>25</v>
      </c>
      <c r="I2108" s="4">
        <v>300</v>
      </c>
      <c r="J2108" s="5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13</v>
      </c>
      <c r="C2109" s="1" t="s">
        <v>14</v>
      </c>
      <c r="D2109" s="2">
        <v>45151</v>
      </c>
      <c r="E2109" s="5" t="s">
        <v>83</v>
      </c>
      <c r="F2109" s="5" t="s">
        <v>88</v>
      </c>
      <c r="G2109" s="5" t="s">
        <v>89</v>
      </c>
      <c r="H2109" t="s">
        <v>19</v>
      </c>
      <c r="I2109" s="4">
        <v>500</v>
      </c>
      <c r="J2109" s="5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22</v>
      </c>
      <c r="C2110" s="1" t="s">
        <v>20</v>
      </c>
      <c r="D2110" s="2">
        <v>45158</v>
      </c>
      <c r="E2110" s="5" t="s">
        <v>83</v>
      </c>
      <c r="F2110" s="5" t="s">
        <v>88</v>
      </c>
      <c r="G2110" s="5" t="s">
        <v>89</v>
      </c>
      <c r="H2110" t="s">
        <v>25</v>
      </c>
      <c r="I2110" s="4">
        <v>300</v>
      </c>
      <c r="J2110" s="5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27</v>
      </c>
      <c r="C2111" s="1" t="s">
        <v>20</v>
      </c>
      <c r="D2111" s="2">
        <v>45165</v>
      </c>
      <c r="E2111" s="5" t="s">
        <v>83</v>
      </c>
      <c r="F2111" s="5" t="s">
        <v>88</v>
      </c>
      <c r="G2111" s="5" t="s">
        <v>89</v>
      </c>
      <c r="H2111" t="s">
        <v>33</v>
      </c>
      <c r="I2111" s="4">
        <v>4600</v>
      </c>
      <c r="J2111" s="5">
        <v>2</v>
      </c>
      <c r="K2111" s="4">
        <v>9200</v>
      </c>
      <c r="L2111" s="4">
        <v>2300</v>
      </c>
      <c r="M2111" s="3">
        <v>0.25</v>
      </c>
    </row>
  </sheetData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E46DC2C-E387-46B4-AF9F-AE710D56A6DD}">
  <ds:schemaRefs>
    <ds:schemaRef ds:uri="http://schemas.microsoft.com/office/2006/metadata/properties"/>
    <ds:schemaRef ds:uri="http://schemas.microsoft.com/office/infopath/2007/PartnerControls"/>
    <ds:schemaRef ds:uri="37cdbe14-897c-4f08-a463-d0e30bb08377"/>
  </ds:schemaRefs>
</ds:datastoreItem>
</file>

<file path=customXml/itemProps6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Varejistas</vt:lpstr>
      <vt:lpstr>Categorias</vt:lpstr>
      <vt:lpstr>Datas</vt:lpstr>
      <vt:lpstr>Estados</vt:lpstr>
      <vt:lpstr>ExtraçãoDados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Fantin</dc:creator>
  <cp:keywords/>
  <dc:description/>
  <cp:lastModifiedBy>Lucas Gilio Ducci</cp:lastModifiedBy>
  <cp:revision/>
  <dcterms:created xsi:type="dcterms:W3CDTF">2023-02-08T12:38:23Z</dcterms:created>
  <dcterms:modified xsi:type="dcterms:W3CDTF">2023-09-18T22:43:49Z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